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 32\Desktop\tender_test_boq\tender\"/>
    </mc:Choice>
  </mc:AlternateContent>
  <xr:revisionPtr revIDLastSave="0" documentId="13_ncr:1_{A6D32463-07D7-423D-84EC-5BBECF5E4E44}" xr6:coauthVersionLast="47" xr6:coauthVersionMax="47" xr10:uidLastSave="{00000000-0000-0000-0000-000000000000}"/>
  <bookViews>
    <workbookView xWindow="-108" yWindow="-108" windowWidth="23256" windowHeight="13896" tabRatio="819" activeTab="8" xr2:uid="{00000000-000D-0000-FFFF-FFFF00000000}"/>
  </bookViews>
  <sheets>
    <sheet name="Civil" sheetId="51" r:id="rId1"/>
    <sheet name="PL " sheetId="52" r:id="rId2"/>
    <sheet name="FF " sheetId="53" r:id="rId3"/>
    <sheet name="HVAC" sheetId="57" r:id="rId4"/>
    <sheet name="Electrical " sheetId="58" r:id="rId5"/>
    <sheet name="Additional Items" sheetId="45" r:id="rId6"/>
    <sheet name="Prov sum" sheetId="56" r:id="rId7"/>
    <sheet name="Sec. 1 SUMMARY" sheetId="9" r:id="rId8"/>
    <sheet name="General Summary" sheetId="3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4" hidden="1">'Electrical '!$F$1:$F$960</definedName>
    <definedName name="A" localSheetId="0">#REF!</definedName>
    <definedName name="A" localSheetId="3">#REF!</definedName>
    <definedName name="A" localSheetId="6">#REF!</definedName>
    <definedName name="A">#REF!</definedName>
    <definedName name="aa" localSheetId="2">[1]External!#REF!</definedName>
    <definedName name="aa" localSheetId="3">[1]External!#REF!</definedName>
    <definedName name="aa" localSheetId="1">[1]External!#REF!</definedName>
    <definedName name="aa" localSheetId="6">#REF!</definedName>
    <definedName name="aa">[1]External!#REF!</definedName>
    <definedName name="aaa" localSheetId="0">'[2]Recap Architect'!#REF!</definedName>
    <definedName name="aaa" localSheetId="2">'[2]Recap Architect'!#REF!</definedName>
    <definedName name="aaa" localSheetId="3">'[2]Recap Architect'!#REF!</definedName>
    <definedName name="aaa" localSheetId="1">'[2]Recap Architect'!#REF!</definedName>
    <definedName name="aaa" localSheetId="6">#REF!</definedName>
    <definedName name="aaa" localSheetId="7">'[2]Recap Architect'!#REF!</definedName>
    <definedName name="aaa">'[2]Recap Architect'!#REF!</definedName>
    <definedName name="Adjustmentarchitectural" localSheetId="2">[3]Architectural!#REF!</definedName>
    <definedName name="Adjustmentarchitectural" localSheetId="3">[3]Architectural!#REF!</definedName>
    <definedName name="Adjustmentarchitectural" localSheetId="1">[3]Architectural!#REF!</definedName>
    <definedName name="Adjustmentarchitectural" localSheetId="6">#REF!</definedName>
    <definedName name="Adjustmentarchitectural" localSheetId="7">[4]Architectural!#REF!</definedName>
    <definedName name="Adjustmentarchitectural">[3]Architectural!#REF!</definedName>
    <definedName name="Adjustmentexternal" localSheetId="2">[3]External!#REF!</definedName>
    <definedName name="Adjustmentexternal" localSheetId="3">[3]External!#REF!</definedName>
    <definedName name="Adjustmentexternal" localSheetId="1">[3]External!#REF!</definedName>
    <definedName name="Adjustmentexternal" localSheetId="6">#REF!</definedName>
    <definedName name="Adjustmentexternal" localSheetId="7">[4]External!#REF!</definedName>
    <definedName name="Adjustmentexternal">[3]External!#REF!</definedName>
    <definedName name="Adjustmentlift" localSheetId="2">[3]Lift!#REF!</definedName>
    <definedName name="Adjustmentlift" localSheetId="3">[3]Lift!#REF!</definedName>
    <definedName name="Adjustmentlift" localSheetId="1">[3]Lift!#REF!</definedName>
    <definedName name="Adjustmentlift" localSheetId="6">#REF!</definedName>
    <definedName name="Adjustmentlift" localSheetId="7">[4]Lift!#REF!</definedName>
    <definedName name="Adjustmentlift">[3]Lift!#REF!</definedName>
    <definedName name="Adjustmentpiles" localSheetId="0">#REF!</definedName>
    <definedName name="Adjustmentpiles" localSheetId="3">#REF!</definedName>
    <definedName name="Adjustmentpiles" localSheetId="6">#REF!</definedName>
    <definedName name="Adjustmentpiles" localSheetId="7">#REF!</definedName>
    <definedName name="Adjustmentpiles">#REF!</definedName>
    <definedName name="Adjustmentstructural" localSheetId="2">'[3] Structural'!#REF!</definedName>
    <definedName name="Adjustmentstructural" localSheetId="3">'[3] Structural'!#REF!</definedName>
    <definedName name="Adjustmentstructural" localSheetId="1">'[3] Structural'!#REF!</definedName>
    <definedName name="Adjustmentstructural" localSheetId="6">#REF!</definedName>
    <definedName name="Adjustmentstructural" localSheetId="7">'[4] Structural'!#REF!</definedName>
    <definedName name="Adjustmentstructural">'[3] Structural'!#REF!</definedName>
    <definedName name="Adjustmenttravellingcrane" localSheetId="2">[3]Travel.Cranes!#REF!</definedName>
    <definedName name="Adjustmenttravellingcrane" localSheetId="3">[3]Travel.Cranes!#REF!</definedName>
    <definedName name="Adjustmenttravellingcrane" localSheetId="1">[3]Travel.Cranes!#REF!</definedName>
    <definedName name="Adjustmenttravellingcrane" localSheetId="6">#REF!</definedName>
    <definedName name="Adjustmenttravellingcrane" localSheetId="7">[4]Travel.Cranes!#REF!</definedName>
    <definedName name="Adjustmenttravellingcrane">[3]Travel.Cranes!#REF!</definedName>
    <definedName name="as" localSheetId="0">[2]Lift!#REF!</definedName>
    <definedName name="as" localSheetId="2">[2]Lift!#REF!</definedName>
    <definedName name="as" localSheetId="3">[2]Lift!#REF!</definedName>
    <definedName name="as" localSheetId="1">[2]Lift!#REF!</definedName>
    <definedName name="as" localSheetId="6">#REF!</definedName>
    <definedName name="as" localSheetId="7">[2]Lift!#REF!</definedName>
    <definedName name="as">[2]Lift!#REF!</definedName>
    <definedName name="B" localSheetId="0">#REF!</definedName>
    <definedName name="B" localSheetId="3">#REF!</definedName>
    <definedName name="B" localSheetId="6">#REF!</definedName>
    <definedName name="B">#REF!</definedName>
    <definedName name="BB" localSheetId="0">#REF!</definedName>
    <definedName name="BB" localSheetId="3">#REF!</definedName>
    <definedName name="BB" localSheetId="6">#REF!</definedName>
    <definedName name="BB">#REF!</definedName>
    <definedName name="BILL8DIV02TOTALAMT" localSheetId="0">#REF!</definedName>
    <definedName name="BILL8DIV02TOTALAMT" localSheetId="3">#REF!</definedName>
    <definedName name="BILL8DIV02TOTALAMT" localSheetId="6">#REF!</definedName>
    <definedName name="BILL8DIV02TOTALAMT">#REF!</definedName>
    <definedName name="BILL8DIV03TOTALAMT" localSheetId="0">#REF!</definedName>
    <definedName name="BILL8DIV03TOTALAMT" localSheetId="3">#REF!</definedName>
    <definedName name="BILL8DIV03TOTALAMT" localSheetId="6">#REF!</definedName>
    <definedName name="BILL8DIV03TOTALAMT">#REF!</definedName>
    <definedName name="BILL8DIV04TOTALAMT" localSheetId="0">#REF!</definedName>
    <definedName name="BILL8DIV04TOTALAMT" localSheetId="3">#REF!</definedName>
    <definedName name="BILL8DIV04TOTALAMT" localSheetId="6">#REF!</definedName>
    <definedName name="BILL8DIV04TOTALAMT">#REF!</definedName>
    <definedName name="BILL8DIV05TOTALAMT" localSheetId="0">#REF!</definedName>
    <definedName name="BILL8DIV05TOTALAMT" localSheetId="3">#REF!</definedName>
    <definedName name="BILL8DIV05TOTALAMT" localSheetId="6">#REF!</definedName>
    <definedName name="BILL8DIV05TOTALAMT">#REF!</definedName>
    <definedName name="BILL8DIV06TOTALAMT" localSheetId="0">#REF!</definedName>
    <definedName name="BILL8DIV06TOTALAMT" localSheetId="3">#REF!</definedName>
    <definedName name="BILL8DIV06TOTALAMT" localSheetId="6">#REF!</definedName>
    <definedName name="BILL8DIV06TOTALAMT">#REF!</definedName>
    <definedName name="BILL8DIV07TOTALAMT" localSheetId="0">#REF!</definedName>
    <definedName name="BILL8DIV07TOTALAMT" localSheetId="3">#REF!</definedName>
    <definedName name="BILL8DIV07TOTALAMT" localSheetId="6">#REF!</definedName>
    <definedName name="BILL8DIV07TOTALAMT">#REF!</definedName>
    <definedName name="BILL8DIV09TOTALAMT" localSheetId="0">#REF!</definedName>
    <definedName name="BILL8DIV09TOTALAMT" localSheetId="3">#REF!</definedName>
    <definedName name="BILL8DIV09TOTALAMT" localSheetId="6">#REF!</definedName>
    <definedName name="BILL8DIV09TOTALAMT">#REF!</definedName>
    <definedName name="BILL8DIV10TOTALAMT" localSheetId="0">#REF!</definedName>
    <definedName name="BILL8DIV10TOTALAMT" localSheetId="3">#REF!</definedName>
    <definedName name="BILL8DIV10TOTALAMT" localSheetId="6">#REF!</definedName>
    <definedName name="BILL8DIV10TOTALAMT">#REF!</definedName>
    <definedName name="cal" localSheetId="7">#REF!</definedName>
    <definedName name="cal">#REF!</definedName>
    <definedName name="Carparks" localSheetId="2">'[3] Structural'!#REF!</definedName>
    <definedName name="Carparks" localSheetId="3">'[3] Structural'!#REF!</definedName>
    <definedName name="Carparks" localSheetId="1">'[3] Structural'!#REF!</definedName>
    <definedName name="Carparks" localSheetId="6">#REF!</definedName>
    <definedName name="Carparks" localSheetId="7">'[4] Structural'!#REF!</definedName>
    <definedName name="Carparks">'[3] Structural'!#REF!</definedName>
    <definedName name="CC" localSheetId="0">#REF!</definedName>
    <definedName name="CC" localSheetId="3">#REF!</definedName>
    <definedName name="CC" localSheetId="6">#REF!</definedName>
    <definedName name="CC">#REF!</definedName>
    <definedName name="cost" localSheetId="0">[1]External!#REF!</definedName>
    <definedName name="cost" localSheetId="2">[1]External!#REF!</definedName>
    <definedName name="cost" localSheetId="3">[1]External!#REF!</definedName>
    <definedName name="cost" localSheetId="1">[1]External!#REF!</definedName>
    <definedName name="cost" localSheetId="6">#REF!</definedName>
    <definedName name="cost">[1]External!#REF!</definedName>
    <definedName name="cost1" localSheetId="2">[5]Architectural!#REF!</definedName>
    <definedName name="cost1" localSheetId="3">[5]Architectural!#REF!</definedName>
    <definedName name="cost1" localSheetId="1">[5]Architectural!#REF!</definedName>
    <definedName name="cost1" localSheetId="6">#REF!</definedName>
    <definedName name="cost1" localSheetId="7">[6]Architectural!#REF!</definedName>
    <definedName name="cost1">[5]Architectural!#REF!</definedName>
    <definedName name="D" localSheetId="2">'[1]Recap Struct'!#REF!</definedName>
    <definedName name="D" localSheetId="3">'[1]Recap Struct'!#REF!</definedName>
    <definedName name="D" localSheetId="1">'[1]Recap Struct'!#REF!</definedName>
    <definedName name="D" localSheetId="6">#REF!</definedName>
    <definedName name="D">'[1]Recap Struct'!#REF!</definedName>
    <definedName name="_xlnm.Database" localSheetId="0">#REF!</definedName>
    <definedName name="_xlnm.Database" localSheetId="3">#REF!</definedName>
    <definedName name="_xlnm.Database" localSheetId="6">#REF!</definedName>
    <definedName name="_xlnm.Database" localSheetId="7">#REF!</definedName>
    <definedName name="_xlnm.Database">#REF!</definedName>
    <definedName name="DD" localSheetId="0">#REF!</definedName>
    <definedName name="DD" localSheetId="3">#REF!</definedName>
    <definedName name="DD" localSheetId="6">#REF!</definedName>
    <definedName name="DD">#REF!</definedName>
    <definedName name="E" localSheetId="0">#REF!</definedName>
    <definedName name="E" localSheetId="3">#REF!</definedName>
    <definedName name="E" localSheetId="6">#REF!</definedName>
    <definedName name="E">#REF!</definedName>
    <definedName name="Earthworks" localSheetId="2">'[3] Structural'!#REF!</definedName>
    <definedName name="Earthworks" localSheetId="3">'[3] Structural'!#REF!</definedName>
    <definedName name="Earthworks" localSheetId="1">'[3] Structural'!#REF!</definedName>
    <definedName name="Earthworks" localSheetId="6">#REF!</definedName>
    <definedName name="Earthworks" localSheetId="7">'[4] Structural'!#REF!</definedName>
    <definedName name="Earthworks">'[3] Structural'!#REF!</definedName>
    <definedName name="EE" localSheetId="0">#REF!</definedName>
    <definedName name="EE" localSheetId="3">#REF!</definedName>
    <definedName name="EE" localSheetId="6">#REF!</definedName>
    <definedName name="EE">#REF!</definedName>
    <definedName name="Electricalnetworks" localSheetId="2">[3]External!#REF!</definedName>
    <definedName name="Electricalnetworks" localSheetId="3">[3]External!#REF!</definedName>
    <definedName name="Electricalnetworks" localSheetId="1">[3]External!#REF!</definedName>
    <definedName name="Electricalnetworks" localSheetId="6">#REF!</definedName>
    <definedName name="Electricalnetworks" localSheetId="7">[4]External!#REF!</definedName>
    <definedName name="Electricalnetworks">[3]External!#REF!</definedName>
    <definedName name="Entry" localSheetId="0">'[7]01'!#REF!</definedName>
    <definedName name="Entry" localSheetId="2">'[7]01'!#REF!</definedName>
    <definedName name="Entry" localSheetId="3">'[7]01'!#REF!</definedName>
    <definedName name="Entry" localSheetId="1">'[7]01'!#REF!</definedName>
    <definedName name="Entry" localSheetId="6">#REF!</definedName>
    <definedName name="Entry" localSheetId="7">'[7]01'!#REF!</definedName>
    <definedName name="Entry">'[7]01'!#REF!</definedName>
    <definedName name="Externalopenings" localSheetId="2">[3]Architectural!#REF!</definedName>
    <definedName name="Externalopenings" localSheetId="3">[3]Architectural!#REF!</definedName>
    <definedName name="Externalopenings" localSheetId="1">[3]Architectural!#REF!</definedName>
    <definedName name="Externalopenings" localSheetId="6">#REF!</definedName>
    <definedName name="Externalopenings" localSheetId="7">[4]Architectural!#REF!</definedName>
    <definedName name="Externalopenings">[3]Architectural!#REF!</definedName>
    <definedName name="F" localSheetId="0">#REF!</definedName>
    <definedName name="F" localSheetId="3">#REF!</definedName>
    <definedName name="F" localSheetId="6">#REF!</definedName>
    <definedName name="F">#REF!</definedName>
    <definedName name="Factor_Calc" localSheetId="0">#REF!</definedName>
    <definedName name="Factor_Calc" localSheetId="3">#REF!</definedName>
    <definedName name="Factor_Calc" localSheetId="6">#REF!</definedName>
    <definedName name="Factor_Calc" localSheetId="7">#REF!</definedName>
    <definedName name="Factor_Calc">#REF!</definedName>
    <definedName name="FAN" localSheetId="0">#REF!</definedName>
    <definedName name="FAN" localSheetId="3">#REF!</definedName>
    <definedName name="FAN" localSheetId="6">#REF!</definedName>
    <definedName name="FAN">#REF!</definedName>
    <definedName name="FF" localSheetId="0">#REF!</definedName>
    <definedName name="FF" localSheetId="3">#REF!</definedName>
    <definedName name="FF" localSheetId="6">#REF!</definedName>
    <definedName name="FF">#REF!</definedName>
    <definedName name="Finishings" localSheetId="2">[3]Architectural!#REF!</definedName>
    <definedName name="Finishings" localSheetId="3">[3]Architectural!#REF!</definedName>
    <definedName name="Finishings" localSheetId="1">[3]Architectural!#REF!</definedName>
    <definedName name="Finishings" localSheetId="6">#REF!</definedName>
    <definedName name="Finishings" localSheetId="7">[4]Architectural!#REF!</definedName>
    <definedName name="Finishings">[3]Architectural!#REF!</definedName>
    <definedName name="G" localSheetId="0">#REF!</definedName>
    <definedName name="G" localSheetId="3">#REF!</definedName>
    <definedName name="G" localSheetId="6">#REF!</definedName>
    <definedName name="G">#REF!</definedName>
    <definedName name="H" localSheetId="0">#REF!</definedName>
    <definedName name="H" localSheetId="3">#REF!</definedName>
    <definedName name="H" localSheetId="6">#REF!</definedName>
    <definedName name="H">#REF!</definedName>
    <definedName name="HH" localSheetId="0">#REF!</definedName>
    <definedName name="HH" localSheetId="3">#REF!</definedName>
    <definedName name="HH" localSheetId="6">#REF!</definedName>
    <definedName name="HH">#REF!</definedName>
    <definedName name="J" localSheetId="0">#REF!</definedName>
    <definedName name="J" localSheetId="3">#REF!</definedName>
    <definedName name="J" localSheetId="6">#REF!</definedName>
    <definedName name="J">#REF!</definedName>
    <definedName name="jjiok" localSheetId="0">'[2] Structural'!#REF!</definedName>
    <definedName name="jjiok" localSheetId="2">'[2] Structural'!#REF!</definedName>
    <definedName name="jjiok" localSheetId="3">'[2] Structural'!#REF!</definedName>
    <definedName name="jjiok" localSheetId="1">'[2] Structural'!#REF!</definedName>
    <definedName name="jjiok" localSheetId="6">#REF!</definedName>
    <definedName name="jjiok" localSheetId="7">'[2] Structural'!#REF!</definedName>
    <definedName name="jjiok">'[2] Structural'!#REF!</definedName>
    <definedName name="K" localSheetId="0">#REF!</definedName>
    <definedName name="K" localSheetId="3">#REF!</definedName>
    <definedName name="K" localSheetId="6">#REF!</definedName>
    <definedName name="K">#REF!</definedName>
    <definedName name="KGMA" localSheetId="0">#REF!</definedName>
    <definedName name="KGMA" localSheetId="3">#REF!</definedName>
    <definedName name="KGMA" localSheetId="6">#REF!</definedName>
    <definedName name="KGMA">#REF!</definedName>
    <definedName name="KGOH" localSheetId="0">#REF!</definedName>
    <definedName name="KGOH" localSheetId="3">#REF!</definedName>
    <definedName name="KGOH" localSheetId="6">#REF!</definedName>
    <definedName name="KGOH">#REF!</definedName>
    <definedName name="KGOT" localSheetId="0">#REF!</definedName>
    <definedName name="KGOT" localSheetId="3">#REF!</definedName>
    <definedName name="KGOT" localSheetId="6">#REF!</definedName>
    <definedName name="KGOT">#REF!</definedName>
    <definedName name="KGPR" localSheetId="0">#REF!</definedName>
    <definedName name="KGPR" localSheetId="3">#REF!</definedName>
    <definedName name="KGPR" localSheetId="6">#REF!</definedName>
    <definedName name="KGPR">#REF!</definedName>
    <definedName name="L" localSheetId="0">#REF!</definedName>
    <definedName name="L" localSheetId="3">#REF!</definedName>
    <definedName name="L" localSheetId="6">#REF!</definedName>
    <definedName name="L">#REF!</definedName>
    <definedName name="lkl">#REF!</definedName>
    <definedName name="LL" localSheetId="0">#REF!</definedName>
    <definedName name="LL" localSheetId="3">#REF!</definedName>
    <definedName name="LL" localSheetId="6">#REF!</definedName>
    <definedName name="LL">#REF!</definedName>
    <definedName name="m" localSheetId="7">#REF!</definedName>
    <definedName name="m">#REF!</definedName>
    <definedName name="men" localSheetId="0">[2]Architectural!#REF!</definedName>
    <definedName name="men" localSheetId="2">[2]Architectural!#REF!</definedName>
    <definedName name="men" localSheetId="3">[2]Architectural!#REF!</definedName>
    <definedName name="men" localSheetId="1">[2]Architectural!#REF!</definedName>
    <definedName name="men" localSheetId="6">#REF!</definedName>
    <definedName name="men" localSheetId="7">[2]Architectural!#REF!</definedName>
    <definedName name="men">[2]Architectural!#REF!</definedName>
    <definedName name="Metalwork" localSheetId="2">[3]Architectural!#REF!</definedName>
    <definedName name="Metalwork" localSheetId="3">[3]Architectural!#REF!</definedName>
    <definedName name="Metalwork" localSheetId="1">[3]Architectural!#REF!</definedName>
    <definedName name="Metalwork" localSheetId="6">#REF!</definedName>
    <definedName name="Metalwork" localSheetId="7">[4]Architectural!#REF!</definedName>
    <definedName name="Metalwork">[3]Architectural!#REF!</definedName>
    <definedName name="mmm" localSheetId="0">[8]External!#REF!</definedName>
    <definedName name="mmm" localSheetId="2">[8]External!#REF!</definedName>
    <definedName name="mmm" localSheetId="3">[8]External!#REF!</definedName>
    <definedName name="mmm" localSheetId="1">[8]External!#REF!</definedName>
    <definedName name="mmm" localSheetId="6">#REF!</definedName>
    <definedName name="mmm">[8]External!#REF!</definedName>
    <definedName name="MZBJSHGX" localSheetId="2">'[1] Structural'!#REF!</definedName>
    <definedName name="MZBJSHGX" localSheetId="3">'[1] Structural'!#REF!</definedName>
    <definedName name="MZBJSHGX" localSheetId="1">'[1] Structural'!#REF!</definedName>
    <definedName name="MZBJSHGX" localSheetId="6">#REF!</definedName>
    <definedName name="MZBJSHGX">'[1] Structural'!#REF!</definedName>
    <definedName name="N" localSheetId="0">#REF!</definedName>
    <definedName name="N" localSheetId="3">#REF!</definedName>
    <definedName name="N" localSheetId="6">#REF!</definedName>
    <definedName name="N">#REF!</definedName>
    <definedName name="OC4P" localSheetId="0">#REF!</definedName>
    <definedName name="OC4P" localSheetId="3">#REF!</definedName>
    <definedName name="OC4P" localSheetId="6">#REF!</definedName>
    <definedName name="OC4P">#REF!</definedName>
    <definedName name="P" localSheetId="0">#REF!</definedName>
    <definedName name="P" localSheetId="3">#REF!</definedName>
    <definedName name="P" localSheetId="6">#REF!</definedName>
    <definedName name="P">#REF!</definedName>
    <definedName name="Partitioning" localSheetId="2">[3]Architectural!#REF!</definedName>
    <definedName name="Partitioning" localSheetId="3">[3]Architectural!#REF!</definedName>
    <definedName name="Partitioning" localSheetId="1">[3]Architectural!#REF!</definedName>
    <definedName name="Partitioning" localSheetId="6">#REF!</definedName>
    <definedName name="Partitioning" localSheetId="7">[4]Architectural!#REF!</definedName>
    <definedName name="Partitioning">[3]Architectural!#REF!</definedName>
    <definedName name="Passengerslift" localSheetId="2">[3]Lift!#REF!</definedName>
    <definedName name="Passengerslift" localSheetId="3">[3]Lift!#REF!</definedName>
    <definedName name="Passengerslift" localSheetId="1">[3]Lift!#REF!</definedName>
    <definedName name="Passengerslift" localSheetId="6">#REF!</definedName>
    <definedName name="Passengerslift" localSheetId="7">[4]Lift!#REF!</definedName>
    <definedName name="Passengerslift">[3]Lift!#REF!</definedName>
    <definedName name="PCW" localSheetId="0">#REF!</definedName>
    <definedName name="PCW" localSheetId="3">#REF!</definedName>
    <definedName name="PCW" localSheetId="6">#REF!</definedName>
    <definedName name="PCW">#REF!</definedName>
    <definedName name="Pileworkfoundation" localSheetId="0">#REF!</definedName>
    <definedName name="Pileworkfoundation" localSheetId="3">#REF!</definedName>
    <definedName name="Pileworkfoundation" localSheetId="6">#REF!</definedName>
    <definedName name="Pileworkfoundation" localSheetId="7">#REF!</definedName>
    <definedName name="Pileworkfoundation">#REF!</definedName>
    <definedName name="_xlnm.Print_Area" localSheetId="5">'Additional Items'!$A$1:$K$269</definedName>
    <definedName name="_xlnm.Print_Area" localSheetId="0">Civil!$A$1:$K$980</definedName>
    <definedName name="_xlnm.Print_Area" localSheetId="4">'Electrical '!$A$1:$K$878</definedName>
    <definedName name="_xlnm.Print_Area" localSheetId="2">'FF '!$A$1:$K$201</definedName>
    <definedName name="_xlnm.Print_Area" localSheetId="8">'General Summary'!$A$1:$G$71</definedName>
    <definedName name="_xlnm.Print_Area" localSheetId="3">HVAC!$A$1:$K$343</definedName>
    <definedName name="_xlnm.Print_Area" localSheetId="1">'PL '!$A$1:$K$269</definedName>
    <definedName name="_xlnm.Print_Area" localSheetId="6">'Prov sum'!$A$1:$K$71</definedName>
    <definedName name="_xlnm.Print_Area" localSheetId="7">'Sec. 1 SUMMARY'!$A$1:$K$68</definedName>
    <definedName name="_xlnm.Print_Titles" localSheetId="5">'Additional Items'!$1:$8</definedName>
    <definedName name="_xlnm.Print_Titles" localSheetId="0">Civil!$1:$8</definedName>
    <definedName name="_xlnm.Print_Titles" localSheetId="4">'Electrical '!$1:$8</definedName>
    <definedName name="_xlnm.Print_Titles" localSheetId="2">'FF '!$1:$8</definedName>
    <definedName name="_xlnm.Print_Titles" localSheetId="3">HVAC!$1:$8</definedName>
    <definedName name="_xlnm.Print_Titles" localSheetId="1">'PL '!$1:$8</definedName>
    <definedName name="_xlnm.Print_Titles" localSheetId="6">'Prov sum'!$1:$8</definedName>
    <definedName name="q" localSheetId="0">'[2]Recap Travel.Crane'!#REF!</definedName>
    <definedName name="q" localSheetId="3">'[2]Recap Travel.Crane'!#REF!</definedName>
    <definedName name="q" localSheetId="6">#REF!</definedName>
    <definedName name="q" localSheetId="7">'[2]Recap Travel.Crane'!#REF!</definedName>
    <definedName name="q">'[2]Recap Travel.Crane'!#REF!</definedName>
    <definedName name="Quote" localSheetId="0">'[7]01'!$A$1:$C$65536,'[7]01'!#REF!</definedName>
    <definedName name="Quote" localSheetId="3">'[7]01'!$A$1:$C$65536,'[7]01'!#REF!</definedName>
    <definedName name="Quote" localSheetId="6">#REF!,#REF!</definedName>
    <definedName name="Quote" localSheetId="7">'[7]01'!$A$1:$C$65536,'[7]01'!#REF!</definedName>
    <definedName name="Quote">'[7]01'!$A$1:$C$65536,'[7]01'!#REF!</definedName>
    <definedName name="Raja">#REF!</definedName>
    <definedName name="real">#REF!</definedName>
    <definedName name="Recaparchitectural" localSheetId="6">#REF!</definedName>
    <definedName name="Recaparchitectural" localSheetId="7">'[4]Recap Architect'!#REF!</definedName>
    <definedName name="Recaparchitectural">'[3]Recap Architect'!#REF!</definedName>
    <definedName name="Recapexternal" localSheetId="6">#REF!</definedName>
    <definedName name="Recapexternal" localSheetId="7">'[4]Recap External'!#REF!</definedName>
    <definedName name="Recapexternal">'[3]Recap External'!#REF!</definedName>
    <definedName name="Recappiles" localSheetId="0">#REF!</definedName>
    <definedName name="Recappiles" localSheetId="3">#REF!</definedName>
    <definedName name="Recappiles" localSheetId="6">#REF!</definedName>
    <definedName name="Recappiles" localSheetId="7">#REF!</definedName>
    <definedName name="Recappiles">#REF!</definedName>
    <definedName name="Recapstructural" localSheetId="6">#REF!</definedName>
    <definedName name="Recapstructural" localSheetId="7">'[4]Recap Struct'!#REF!</definedName>
    <definedName name="Recapstructural">'[3]Recap Struct'!#REF!</definedName>
    <definedName name="Recaptravellingcrane" localSheetId="6">#REF!</definedName>
    <definedName name="Recaptravellingcrane" localSheetId="7">'[4]Recap Travel.Crane'!#REF!</definedName>
    <definedName name="Recaptravellingcrane">'[3]Recap Travel.Crane'!#REF!</definedName>
    <definedName name="Roadworks" localSheetId="6">#REF!</definedName>
    <definedName name="Roadworks" localSheetId="7">[4]External!#REF!</definedName>
    <definedName name="Roadworks">[3]External!#REF!</definedName>
    <definedName name="S" localSheetId="0">#REF!</definedName>
    <definedName name="S" localSheetId="3">#REF!</definedName>
    <definedName name="S" localSheetId="6">#REF!</definedName>
    <definedName name="S">#REF!</definedName>
    <definedName name="Sewage" localSheetId="0">[3]External!#REF!</definedName>
    <definedName name="Sewage" localSheetId="6">#REF!</definedName>
    <definedName name="Sewage" localSheetId="7">[4]External!#REF!</definedName>
    <definedName name="Sewage">[3]External!#REF!</definedName>
    <definedName name="Sitetopographic" localSheetId="0">[3]External!#REF!</definedName>
    <definedName name="Sitetopographic" localSheetId="6">#REF!</definedName>
    <definedName name="Sitetopographic" localSheetId="7">[4]External!#REF!</definedName>
    <definedName name="Sitetopographic">[3]External!#REF!</definedName>
    <definedName name="Specializedtrainingschool" localSheetId="6">#REF!</definedName>
    <definedName name="Specializedtrainingschool" localSheetId="7">'[4] Structural'!#REF!</definedName>
    <definedName name="Specializedtrainingschool">'[3] Structural'!#REF!</definedName>
    <definedName name="Stormwaternetworks" localSheetId="6">#REF!</definedName>
    <definedName name="Stormwaternetworks" localSheetId="7">[4]External!#REF!</definedName>
    <definedName name="Stormwaternetworks">[3]External!#REF!</definedName>
    <definedName name="Sundriesarchitectural" localSheetId="6">#REF!</definedName>
    <definedName name="Sundriesarchitectural" localSheetId="7">[4]Architectural!#REF!</definedName>
    <definedName name="Sundriesarchitectural">[3]Architectural!#REF!</definedName>
    <definedName name="Sundriesexternal" localSheetId="6">#REF!</definedName>
    <definedName name="Sundriesexternal" localSheetId="7">[4]External!#REF!</definedName>
    <definedName name="Sundriesexternal">[3]External!#REF!</definedName>
    <definedName name="SundriesLift" localSheetId="6">#REF!</definedName>
    <definedName name="SundriesLift" localSheetId="7">[4]Lift!#REF!</definedName>
    <definedName name="SundriesLift">[3]Lift!#REF!</definedName>
    <definedName name="Sundriespiles" localSheetId="0">#REF!</definedName>
    <definedName name="Sundriespiles" localSheetId="3">#REF!</definedName>
    <definedName name="Sundriespiles" localSheetId="6">#REF!</definedName>
    <definedName name="Sundriespiles" localSheetId="7">#REF!</definedName>
    <definedName name="Sundriespiles">#REF!</definedName>
    <definedName name="Sundriesstructural" localSheetId="6">#REF!</definedName>
    <definedName name="Sundriesstructural" localSheetId="7">'[4] Structural'!#REF!</definedName>
    <definedName name="Sundriesstructural">'[3] Structural'!#REF!</definedName>
    <definedName name="Sundriestravellingcrane" localSheetId="6">#REF!</definedName>
    <definedName name="Sundriestravellingcrane" localSheetId="7">[4]Travel.Cranes!#REF!</definedName>
    <definedName name="Sundriestravellingcrane">[3]Travel.Cranes!#REF!</definedName>
    <definedName name="T" localSheetId="0">#REF!</definedName>
    <definedName name="T" localSheetId="3">#REF!</definedName>
    <definedName name="T" localSheetId="6">#REF!</definedName>
    <definedName name="T">#REF!</definedName>
    <definedName name="Technicalbuilding" localSheetId="0">'[3] Structural'!#REF!</definedName>
    <definedName name="Technicalbuilding" localSheetId="6">#REF!</definedName>
    <definedName name="Technicalbuilding" localSheetId="7">'[4] Structural'!#REF!</definedName>
    <definedName name="Technicalbuilding">'[3] Structural'!#REF!</definedName>
    <definedName name="Travellingcrane" localSheetId="0">[3]Travel.Cranes!#REF!</definedName>
    <definedName name="Travellingcrane" localSheetId="6">#REF!</definedName>
    <definedName name="Travellingcrane" localSheetId="7">[4]Travel.Cranes!#REF!</definedName>
    <definedName name="Travellingcrane">[3]Travel.Cranes!#REF!</definedName>
    <definedName name="U" localSheetId="0">#REF!</definedName>
    <definedName name="U" localSheetId="3">#REF!</definedName>
    <definedName name="U" localSheetId="6">#REF!</definedName>
    <definedName name="U">#REF!</definedName>
    <definedName name="Uplift" localSheetId="0">'[3]Package 1'!#REF!</definedName>
    <definedName name="Uplift" localSheetId="6">#REF!</definedName>
    <definedName name="Uplift" localSheetId="7">'[4]Package 1'!#REF!</definedName>
    <definedName name="Uplift">'[3]Package 1'!#REF!</definedName>
    <definedName name="Upliftarchitectural" localSheetId="0">'[3]Recap Architect'!#REF!</definedName>
    <definedName name="Upliftarchitectural" localSheetId="6">#REF!</definedName>
    <definedName name="Upliftarchitectural" localSheetId="7">'[4]Recap Architect'!#REF!</definedName>
    <definedName name="Upliftarchitectural">'[3]Recap Architect'!#REF!</definedName>
    <definedName name="Upliftcranes" localSheetId="6">#REF!</definedName>
    <definedName name="Upliftcranes" localSheetId="7">'[4]Recap Travel.Crane'!#REF!</definedName>
    <definedName name="Upliftcranes">'[3]Recap Travel.Crane'!#REF!</definedName>
    <definedName name="Upliftexternal" localSheetId="6">#REF!</definedName>
    <definedName name="Upliftexternal" localSheetId="7">'[4]Recap External'!#REF!</definedName>
    <definedName name="Upliftexternal">'[3]Recap External'!#REF!</definedName>
    <definedName name="Upliftlift" localSheetId="6">#REF!</definedName>
    <definedName name="Upliftlift" localSheetId="7">'[4]Recap Lift'!#REF!</definedName>
    <definedName name="Upliftlift">'[3]Recap Lift'!#REF!</definedName>
    <definedName name="Upliftpiles" localSheetId="0">#REF!</definedName>
    <definedName name="Upliftpiles" localSheetId="3">#REF!</definedName>
    <definedName name="Upliftpiles" localSheetId="6">#REF!</definedName>
    <definedName name="Upliftpiles" localSheetId="7">#REF!</definedName>
    <definedName name="Upliftpiles">#REF!</definedName>
    <definedName name="Upliftstructural" localSheetId="6">#REF!</definedName>
    <definedName name="Upliftstructural" localSheetId="7">'[4]Recap Struct'!#REF!</definedName>
    <definedName name="Upliftstructural">'[3]Recap Struct'!#REF!</definedName>
    <definedName name="V" localSheetId="0">#REF!</definedName>
    <definedName name="V" localSheetId="3">#REF!</definedName>
    <definedName name="V" localSheetId="6">#REF!</definedName>
    <definedName name="V">#REF!</definedName>
    <definedName name="W" localSheetId="0">#REF!</definedName>
    <definedName name="W" localSheetId="3">#REF!</definedName>
    <definedName name="W" localSheetId="6">#REF!</definedName>
    <definedName name="W">#REF!</definedName>
    <definedName name="Waterproofing" localSheetId="6">#REF!</definedName>
    <definedName name="Waterproofing" localSheetId="7">[4]Architectural!#REF!</definedName>
    <definedName name="Waterproofing">[3]Architectural!#REF!</definedName>
    <definedName name="Watersupply" localSheetId="6">#REF!</definedName>
    <definedName name="Watersupply" localSheetId="7">[4]External!#REF!</definedName>
    <definedName name="Watersupply">[3]External!#REF!</definedName>
    <definedName name="we" localSheetId="0">[2]External!#REF!</definedName>
    <definedName name="we" localSheetId="3">[2]External!#REF!</definedName>
    <definedName name="we" localSheetId="6">#REF!</definedName>
    <definedName name="we" localSheetId="7">[2]External!#REF!</definedName>
    <definedName name="we">[2]External!#REF!</definedName>
    <definedName name="with">#REF!</definedName>
    <definedName name="Woodenwork" localSheetId="6">#REF!</definedName>
    <definedName name="Woodenwork" localSheetId="7">[4]Architectural!#REF!</definedName>
    <definedName name="Woodenwork">[3]Architectural!#REF!</definedName>
    <definedName name="X" localSheetId="0">#REF!</definedName>
    <definedName name="X" localSheetId="3">#REF!</definedName>
    <definedName name="X" localSheetId="6">#REF!</definedName>
    <definedName name="X">#REF!</definedName>
    <definedName name="xxx" localSheetId="0">[2]Architectural!#REF!</definedName>
    <definedName name="xxx" localSheetId="3">[2]Architectural!#REF!</definedName>
    <definedName name="xxx" localSheetId="6">#REF!</definedName>
    <definedName name="xxx" localSheetId="7">[2]Architectural!#REF!</definedName>
    <definedName name="xxx">[2]Architectural!#REF!</definedName>
    <definedName name="Y" localSheetId="0">#REF!</definedName>
    <definedName name="Y" localSheetId="3">#REF!</definedName>
    <definedName name="Y" localSheetId="6">#REF!</definedName>
    <definedName name="Y">#REF!</definedName>
    <definedName name="YAHU" localSheetId="0">#REF!</definedName>
    <definedName name="YAHU" localSheetId="3">#REF!</definedName>
    <definedName name="YAHU" localSheetId="6">#REF!</definedName>
    <definedName name="YAHU">#REF!</definedName>
    <definedName name="YFCU" localSheetId="0">#REF!</definedName>
    <definedName name="YFCU" localSheetId="3">#REF!</definedName>
    <definedName name="YFCU" localSheetId="6">#REF!</definedName>
    <definedName name="YFCU">#REF!</definedName>
    <definedName name="Z" localSheetId="0">#REF!</definedName>
    <definedName name="Z" localSheetId="3">#REF!</definedName>
    <definedName name="Z" localSheetId="6">#REF!</definedName>
    <definedName name="Z">#REF!</definedName>
    <definedName name="zzzz" localSheetId="0">'[2] Structural'!#REF!</definedName>
    <definedName name="zzzz" localSheetId="3">'[2] Structural'!#REF!</definedName>
    <definedName name="zzzz" localSheetId="6">#REF!</definedName>
    <definedName name="zzzz" localSheetId="7">'[2] Structural'!#REF!</definedName>
    <definedName name="zzzz">'[2] Structural'!#REF!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45" l="1"/>
  <c r="K171" i="45" l="1"/>
  <c r="K203" i="45" s="1"/>
  <c r="K212" i="45" s="1"/>
  <c r="K268" i="45" s="1"/>
  <c r="J694" i="51" l="1"/>
  <c r="J306" i="51"/>
  <c r="K22" i="9" l="1"/>
  <c r="K70" i="56" l="1"/>
  <c r="K24" i="9" s="1"/>
  <c r="G166" i="45"/>
  <c r="G163" i="45"/>
  <c r="F160" i="45"/>
  <c r="G160" i="45" s="1"/>
  <c r="F157" i="45"/>
  <c r="G157" i="45" s="1"/>
  <c r="G155" i="45"/>
  <c r="F152" i="45"/>
  <c r="G152" i="45" s="1"/>
  <c r="G150" i="45"/>
  <c r="G148" i="45"/>
  <c r="G146" i="45"/>
  <c r="G144" i="45"/>
  <c r="G142" i="45"/>
  <c r="F140" i="45"/>
  <c r="G140" i="45" s="1"/>
  <c r="G137" i="45"/>
  <c r="G135" i="45"/>
  <c r="G24" i="45"/>
  <c r="G22" i="45"/>
  <c r="F759" i="58"/>
  <c r="F627" i="58"/>
  <c r="F629" i="58" s="1"/>
  <c r="F631" i="58" s="1"/>
  <c r="F633" i="58" s="1"/>
  <c r="F635" i="58" s="1"/>
  <c r="F637" i="58" s="1"/>
  <c r="F639" i="58" s="1"/>
  <c r="F641" i="58" s="1"/>
  <c r="F643" i="58" s="1"/>
  <c r="F645" i="58" s="1"/>
  <c r="F685" i="58" s="1"/>
  <c r="F687" i="58" s="1"/>
  <c r="F689" i="58" s="1"/>
  <c r="F691" i="58" s="1"/>
  <c r="F693" i="58" s="1"/>
  <c r="F695" i="58" s="1"/>
  <c r="F697" i="58" s="1"/>
  <c r="F699" i="58" s="1"/>
  <c r="F701" i="58" s="1"/>
  <c r="F703" i="58" s="1"/>
  <c r="F705" i="58" s="1"/>
  <c r="F559" i="58"/>
  <c r="F561" i="58" s="1"/>
  <c r="F563" i="58" s="1"/>
  <c r="F565" i="58" s="1"/>
  <c r="F489" i="58"/>
  <c r="F492" i="58" s="1"/>
  <c r="F494" i="58" s="1"/>
  <c r="F496" i="58" s="1"/>
  <c r="F498" i="58" s="1"/>
  <c r="F502" i="58" s="1"/>
  <c r="F504" i="58" s="1"/>
  <c r="F423" i="58"/>
  <c r="F425" i="58" s="1"/>
  <c r="F361" i="58"/>
  <c r="F363" i="58" s="1"/>
  <c r="F365" i="58" s="1"/>
  <c r="F353" i="58"/>
  <c r="F232" i="58"/>
  <c r="F230" i="58"/>
  <c r="F104" i="58"/>
  <c r="F102" i="58"/>
  <c r="F100" i="58"/>
  <c r="K774" i="58"/>
  <c r="K771" i="58"/>
  <c r="K768" i="58"/>
  <c r="K765" i="58"/>
  <c r="K762" i="58"/>
  <c r="K759" i="58"/>
  <c r="K754" i="58"/>
  <c r="K751" i="58"/>
  <c r="K712" i="58"/>
  <c r="K705" i="58"/>
  <c r="K703" i="58"/>
  <c r="K701" i="58"/>
  <c r="K699" i="58"/>
  <c r="K697" i="58"/>
  <c r="K695" i="58"/>
  <c r="K693" i="58"/>
  <c r="K691" i="58"/>
  <c r="K689" i="58"/>
  <c r="K687" i="58"/>
  <c r="K685" i="58"/>
  <c r="K645" i="58"/>
  <c r="K643" i="58"/>
  <c r="K641" i="58"/>
  <c r="K639" i="58"/>
  <c r="K637" i="58"/>
  <c r="K635" i="58"/>
  <c r="K633" i="58"/>
  <c r="K631" i="58"/>
  <c r="K629" i="58"/>
  <c r="K627" i="58"/>
  <c r="K625" i="58"/>
  <c r="K577" i="58"/>
  <c r="K575" i="58"/>
  <c r="K573" i="58"/>
  <c r="K571" i="58"/>
  <c r="K569" i="58"/>
  <c r="K565" i="58"/>
  <c r="K563" i="58"/>
  <c r="K561" i="58"/>
  <c r="K559" i="58"/>
  <c r="K557" i="58"/>
  <c r="K535" i="58"/>
  <c r="K531" i="58"/>
  <c r="K525" i="58"/>
  <c r="K523" i="58"/>
  <c r="K521" i="58"/>
  <c r="K519" i="58"/>
  <c r="K517" i="58"/>
  <c r="K515" i="58"/>
  <c r="K513" i="58"/>
  <c r="K510" i="58"/>
  <c r="K508" i="58"/>
  <c r="K504" i="58"/>
  <c r="K502" i="58"/>
  <c r="K500" i="58"/>
  <c r="K498" i="58"/>
  <c r="K496" i="58"/>
  <c r="K494" i="58"/>
  <c r="K492" i="58"/>
  <c r="K489" i="58"/>
  <c r="K487" i="58"/>
  <c r="K452" i="58"/>
  <c r="K447" i="58"/>
  <c r="K442" i="58"/>
  <c r="K440" i="58"/>
  <c r="K438" i="58"/>
  <c r="K436" i="58"/>
  <c r="K434" i="58"/>
  <c r="K429" i="58"/>
  <c r="K427" i="58"/>
  <c r="K425" i="58"/>
  <c r="K423" i="58"/>
  <c r="K421" i="58"/>
  <c r="K367" i="58"/>
  <c r="K365" i="58"/>
  <c r="K363" i="58"/>
  <c r="K361" i="58"/>
  <c r="K359" i="58"/>
  <c r="K353" i="58"/>
  <c r="K303" i="58"/>
  <c r="K286" i="58"/>
  <c r="K284" i="58"/>
  <c r="K232" i="58"/>
  <c r="K230" i="58"/>
  <c r="K225" i="58"/>
  <c r="K223" i="58"/>
  <c r="K218" i="58"/>
  <c r="K216" i="58"/>
  <c r="K172" i="58"/>
  <c r="K170" i="58"/>
  <c r="K168" i="58"/>
  <c r="K166" i="58"/>
  <c r="K164" i="58"/>
  <c r="K162" i="58"/>
  <c r="K160" i="58"/>
  <c r="K158" i="58"/>
  <c r="K156" i="58"/>
  <c r="K154" i="58"/>
  <c r="K152" i="58"/>
  <c r="K150" i="58"/>
  <c r="K115" i="58"/>
  <c r="K113" i="58"/>
  <c r="K111" i="58"/>
  <c r="K109" i="58"/>
  <c r="K104" i="58"/>
  <c r="K102" i="58"/>
  <c r="K100" i="58"/>
  <c r="K98" i="58"/>
  <c r="K86" i="58"/>
  <c r="K81" i="58"/>
  <c r="K37" i="58"/>
  <c r="K35" i="58"/>
  <c r="K33" i="58"/>
  <c r="F169" i="57"/>
  <c r="F171" i="57" s="1"/>
  <c r="F173" i="57" s="1"/>
  <c r="F175" i="57" s="1"/>
  <c r="F157" i="57"/>
  <c r="F98" i="57"/>
  <c r="F91" i="57"/>
  <c r="F56" i="57"/>
  <c r="F54" i="57"/>
  <c r="K241" i="57"/>
  <c r="K236" i="57"/>
  <c r="K233" i="57"/>
  <c r="K229" i="57"/>
  <c r="K226" i="57"/>
  <c r="K223" i="57"/>
  <c r="K220" i="57"/>
  <c r="K217" i="57"/>
  <c r="K190" i="57"/>
  <c r="K186" i="57"/>
  <c r="K182" i="57"/>
  <c r="K180" i="57"/>
  <c r="K175" i="57"/>
  <c r="K173" i="57"/>
  <c r="K171" i="57"/>
  <c r="K169" i="57"/>
  <c r="K157" i="57"/>
  <c r="K155" i="57"/>
  <c r="K112" i="57"/>
  <c r="K110" i="57"/>
  <c r="K108" i="57"/>
  <c r="K104" i="57"/>
  <c r="K102" i="57"/>
  <c r="K100" i="57"/>
  <c r="K98" i="57"/>
  <c r="K96" i="57"/>
  <c r="K91" i="57"/>
  <c r="K59" i="57"/>
  <c r="K56" i="57"/>
  <c r="K54" i="57"/>
  <c r="K52" i="57"/>
  <c r="K42" i="57"/>
  <c r="K40" i="57"/>
  <c r="K38" i="57"/>
  <c r="K36" i="57"/>
  <c r="K34" i="57"/>
  <c r="F84" i="53"/>
  <c r="F81" i="53"/>
  <c r="K84" i="53"/>
  <c r="K81" i="53"/>
  <c r="K61" i="53"/>
  <c r="K59" i="53"/>
  <c r="K57" i="53"/>
  <c r="K51" i="53"/>
  <c r="K49" i="53"/>
  <c r="K42" i="53"/>
  <c r="K40" i="53"/>
  <c r="K38" i="53"/>
  <c r="K36" i="53"/>
  <c r="K34" i="53"/>
  <c r="F150" i="52"/>
  <c r="F100" i="52"/>
  <c r="F98" i="52"/>
  <c r="F64" i="52"/>
  <c r="F58" i="52"/>
  <c r="F49" i="52"/>
  <c r="F51" i="52" s="1"/>
  <c r="K170" i="52"/>
  <c r="K168" i="52"/>
  <c r="K166" i="52"/>
  <c r="K164" i="52"/>
  <c r="K162" i="52"/>
  <c r="K160" i="52"/>
  <c r="K158" i="52"/>
  <c r="K156" i="52"/>
  <c r="K154" i="52"/>
  <c r="K152" i="52"/>
  <c r="K150" i="52"/>
  <c r="K132" i="52"/>
  <c r="K129" i="52"/>
  <c r="K124" i="52"/>
  <c r="K122" i="52"/>
  <c r="K117" i="52"/>
  <c r="K112" i="52"/>
  <c r="K107" i="52"/>
  <c r="K105" i="52"/>
  <c r="K100" i="52"/>
  <c r="K98" i="52"/>
  <c r="K90" i="52"/>
  <c r="K88" i="52"/>
  <c r="K86" i="52"/>
  <c r="K66" i="52"/>
  <c r="K64" i="52"/>
  <c r="K60" i="52"/>
  <c r="K58" i="52"/>
  <c r="K53" i="52"/>
  <c r="K51" i="52"/>
  <c r="K49" i="52"/>
  <c r="K47" i="52"/>
  <c r="K38" i="52"/>
  <c r="K31" i="52"/>
  <c r="K29" i="52"/>
  <c r="K22" i="52"/>
  <c r="K20" i="52"/>
  <c r="K18" i="52"/>
  <c r="F735" i="51"/>
  <c r="F733" i="51"/>
  <c r="F731" i="51"/>
  <c r="K74" i="58" l="1"/>
  <c r="K818" i="58" s="1"/>
  <c r="K204" i="52"/>
  <c r="K215" i="52" s="1"/>
  <c r="G120" i="45"/>
  <c r="G210" i="45" s="1"/>
  <c r="G203" i="45"/>
  <c r="G212" i="45" s="1"/>
  <c r="K811" i="58"/>
  <c r="K840" i="58" s="1"/>
  <c r="K479" i="58"/>
  <c r="K830" i="58" s="1"/>
  <c r="K275" i="58"/>
  <c r="K824" i="58" s="1"/>
  <c r="K208" i="58"/>
  <c r="K822" i="58" s="1"/>
  <c r="K142" i="58"/>
  <c r="K820" i="58" s="1"/>
  <c r="K745" i="58"/>
  <c r="K838" i="58" s="1"/>
  <c r="K343" i="58"/>
  <c r="K826" i="58" s="1"/>
  <c r="K678" i="58"/>
  <c r="K836" i="58" s="1"/>
  <c r="K613" i="58"/>
  <c r="K834" i="58" s="1"/>
  <c r="K547" i="58"/>
  <c r="K832" i="58" s="1"/>
  <c r="K411" i="58"/>
  <c r="K828" i="58" s="1"/>
  <c r="K76" i="57"/>
  <c r="K283" i="57" s="1"/>
  <c r="K144" i="57"/>
  <c r="K285" i="57" s="1"/>
  <c r="K276" i="57"/>
  <c r="K289" i="57" s="1"/>
  <c r="K210" i="57"/>
  <c r="K287" i="57" s="1"/>
  <c r="K136" i="53"/>
  <c r="K145" i="53" s="1"/>
  <c r="K71" i="53"/>
  <c r="K143" i="53" s="1"/>
  <c r="K76" i="52"/>
  <c r="K211" i="52" s="1"/>
  <c r="K140" i="52"/>
  <c r="K213" i="52" s="1"/>
  <c r="G268" i="45" l="1"/>
  <c r="G22" i="9" s="1"/>
  <c r="K342" i="57"/>
  <c r="K18" i="9" s="1"/>
  <c r="K200" i="53"/>
  <c r="K16" i="9" s="1"/>
  <c r="K877" i="58"/>
  <c r="K20" i="9" s="1"/>
  <c r="K268" i="52"/>
  <c r="K14" i="9" s="1"/>
  <c r="F326" i="51" l="1"/>
  <c r="F306" i="51"/>
  <c r="F39" i="51"/>
  <c r="K859" i="51"/>
  <c r="K857" i="51"/>
  <c r="K735" i="51"/>
  <c r="K733" i="51"/>
  <c r="K731" i="51"/>
  <c r="K710" i="51"/>
  <c r="K708" i="51"/>
  <c r="K706" i="51"/>
  <c r="K704" i="51"/>
  <c r="K701" i="51"/>
  <c r="K699" i="51"/>
  <c r="K697" i="51"/>
  <c r="K694" i="51"/>
  <c r="K686" i="51"/>
  <c r="K679" i="51"/>
  <c r="K672" i="51"/>
  <c r="K665" i="51"/>
  <c r="K553" i="51"/>
  <c r="K551" i="51"/>
  <c r="K545" i="51"/>
  <c r="K543" i="51"/>
  <c r="K537" i="51"/>
  <c r="K535" i="51"/>
  <c r="K494" i="51"/>
  <c r="K492" i="51"/>
  <c r="K485" i="51"/>
  <c r="K479" i="51"/>
  <c r="K473" i="51"/>
  <c r="K424" i="51"/>
  <c r="K419" i="51"/>
  <c r="K417" i="51"/>
  <c r="K415" i="51"/>
  <c r="K413" i="51"/>
  <c r="K407" i="51"/>
  <c r="K405" i="51"/>
  <c r="K379" i="51"/>
  <c r="K371" i="51"/>
  <c r="K368" i="51"/>
  <c r="K359" i="51"/>
  <c r="K352" i="51"/>
  <c r="K345" i="51"/>
  <c r="K326" i="51"/>
  <c r="K322" i="51"/>
  <c r="K316" i="51"/>
  <c r="K314" i="51"/>
  <c r="K306" i="51"/>
  <c r="K300" i="51"/>
  <c r="K292" i="51"/>
  <c r="K283" i="51"/>
  <c r="K280" i="51"/>
  <c r="K228" i="51"/>
  <c r="K226" i="51"/>
  <c r="K219" i="51"/>
  <c r="K217" i="51"/>
  <c r="K215" i="51"/>
  <c r="K156" i="51"/>
  <c r="K153" i="51"/>
  <c r="K149" i="51"/>
  <c r="K147" i="51"/>
  <c r="K87" i="51"/>
  <c r="K84" i="51"/>
  <c r="K138" i="51" s="1"/>
  <c r="K924" i="51" s="1"/>
  <c r="K39" i="51"/>
  <c r="K36" i="51"/>
  <c r="G774" i="58"/>
  <c r="G771" i="58"/>
  <c r="G768" i="58"/>
  <c r="G765" i="58"/>
  <c r="G762" i="58"/>
  <c r="G759" i="58"/>
  <c r="G754" i="58"/>
  <c r="G751" i="58"/>
  <c r="G712" i="58"/>
  <c r="G705" i="58"/>
  <c r="G703" i="58"/>
  <c r="G701" i="58"/>
  <c r="G699" i="58"/>
  <c r="G697" i="58"/>
  <c r="G695" i="58"/>
  <c r="G693" i="58"/>
  <c r="G691" i="58"/>
  <c r="G689" i="58"/>
  <c r="G687" i="58"/>
  <c r="G685" i="58"/>
  <c r="G645" i="58"/>
  <c r="G643" i="58"/>
  <c r="G641" i="58"/>
  <c r="G639" i="58"/>
  <c r="G637" i="58"/>
  <c r="G635" i="58"/>
  <c r="G633" i="58"/>
  <c r="G631" i="58"/>
  <c r="G629" i="58"/>
  <c r="G627" i="58"/>
  <c r="G625" i="58"/>
  <c r="G353" i="58"/>
  <c r="G577" i="58"/>
  <c r="G575" i="58"/>
  <c r="G573" i="58"/>
  <c r="G571" i="58"/>
  <c r="G569" i="58"/>
  <c r="G565" i="58"/>
  <c r="G563" i="58"/>
  <c r="G561" i="58"/>
  <c r="G559" i="58"/>
  <c r="G557" i="58"/>
  <c r="G535" i="58"/>
  <c r="G531" i="58"/>
  <c r="G525" i="58"/>
  <c r="G523" i="58"/>
  <c r="G521" i="58"/>
  <c r="G519" i="58"/>
  <c r="G517" i="58"/>
  <c r="G515" i="58"/>
  <c r="G513" i="58"/>
  <c r="G510" i="58"/>
  <c r="G508" i="58"/>
  <c r="G504" i="58"/>
  <c r="G502" i="58"/>
  <c r="G500" i="58"/>
  <c r="G498" i="58"/>
  <c r="G496" i="58"/>
  <c r="G494" i="58"/>
  <c r="G492" i="58"/>
  <c r="G489" i="58"/>
  <c r="G487" i="58"/>
  <c r="G452" i="58"/>
  <c r="G447" i="58"/>
  <c r="G442" i="58"/>
  <c r="G440" i="58"/>
  <c r="G438" i="58"/>
  <c r="G436" i="58"/>
  <c r="G434" i="58"/>
  <c r="G429" i="58"/>
  <c r="G427" i="58"/>
  <c r="G425" i="58"/>
  <c r="G423" i="58"/>
  <c r="G421" i="58"/>
  <c r="G367" i="58"/>
  <c r="G365" i="58"/>
  <c r="G363" i="58"/>
  <c r="G361" i="58"/>
  <c r="G359" i="58"/>
  <c r="G303" i="58"/>
  <c r="G286" i="58"/>
  <c r="G284" i="58"/>
  <c r="G232" i="58"/>
  <c r="G230" i="58"/>
  <c r="G225" i="58"/>
  <c r="G223" i="58"/>
  <c r="G218" i="58"/>
  <c r="G216" i="58"/>
  <c r="G164" i="58"/>
  <c r="G172" i="58"/>
  <c r="G170" i="58"/>
  <c r="G168" i="58"/>
  <c r="G166" i="58"/>
  <c r="G162" i="58"/>
  <c r="G160" i="58"/>
  <c r="G158" i="58"/>
  <c r="G156" i="58"/>
  <c r="G154" i="58"/>
  <c r="G152" i="58"/>
  <c r="G150" i="58"/>
  <c r="G115" i="58"/>
  <c r="G113" i="58"/>
  <c r="G111" i="58"/>
  <c r="G109" i="58"/>
  <c r="G104" i="58"/>
  <c r="G102" i="58"/>
  <c r="G100" i="58"/>
  <c r="G98" i="58"/>
  <c r="G86" i="58"/>
  <c r="G81" i="58"/>
  <c r="G37" i="58"/>
  <c r="G35" i="58"/>
  <c r="G33" i="58"/>
  <c r="G74" i="58" s="1"/>
  <c r="G818" i="58" s="1"/>
  <c r="G241" i="57"/>
  <c r="G236" i="57"/>
  <c r="G233" i="57"/>
  <c r="G229" i="57"/>
  <c r="G226" i="57"/>
  <c r="G223" i="57"/>
  <c r="G220" i="57"/>
  <c r="G217" i="57"/>
  <c r="G190" i="57"/>
  <c r="G186" i="57"/>
  <c r="G182" i="57"/>
  <c r="G180" i="57"/>
  <c r="G175" i="57"/>
  <c r="G173" i="57"/>
  <c r="G171" i="57"/>
  <c r="G169" i="57"/>
  <c r="G157" i="57"/>
  <c r="G155" i="57"/>
  <c r="G112" i="57"/>
  <c r="G110" i="57"/>
  <c r="G108" i="57"/>
  <c r="G104" i="57"/>
  <c r="G102" i="57"/>
  <c r="G100" i="57"/>
  <c r="G98" i="57"/>
  <c r="G96" i="57"/>
  <c r="G91" i="57"/>
  <c r="G59" i="57"/>
  <c r="G56" i="57"/>
  <c r="G54" i="57"/>
  <c r="G52" i="57"/>
  <c r="G42" i="57"/>
  <c r="G40" i="57"/>
  <c r="G38" i="57"/>
  <c r="G36" i="57"/>
  <c r="G34" i="57"/>
  <c r="G84" i="53"/>
  <c r="G81" i="53"/>
  <c r="G61" i="53"/>
  <c r="G59" i="53"/>
  <c r="G57" i="53"/>
  <c r="G51" i="53"/>
  <c r="G49" i="53"/>
  <c r="G42" i="53"/>
  <c r="G40" i="53"/>
  <c r="G38" i="53"/>
  <c r="G36" i="53"/>
  <c r="G34" i="53"/>
  <c r="G215" i="52"/>
  <c r="G170" i="52"/>
  <c r="G168" i="52"/>
  <c r="G166" i="52"/>
  <c r="G164" i="52"/>
  <c r="G162" i="52"/>
  <c r="G160" i="52"/>
  <c r="G158" i="52"/>
  <c r="G156" i="52"/>
  <c r="G154" i="52"/>
  <c r="G152" i="52"/>
  <c r="G150" i="52"/>
  <c r="G204" i="52" s="1"/>
  <c r="G132" i="52"/>
  <c r="G129" i="52"/>
  <c r="G124" i="52"/>
  <c r="G122" i="52"/>
  <c r="G117" i="52"/>
  <c r="G112" i="52"/>
  <c r="G107" i="52"/>
  <c r="G105" i="52"/>
  <c r="G100" i="52"/>
  <c r="G98" i="52"/>
  <c r="G90" i="52"/>
  <c r="G88" i="52"/>
  <c r="G86" i="52"/>
  <c r="G66" i="52"/>
  <c r="G64" i="52"/>
  <c r="G60" i="52"/>
  <c r="G58" i="52"/>
  <c r="G53" i="52"/>
  <c r="G51" i="52"/>
  <c r="G49" i="52"/>
  <c r="G47" i="52"/>
  <c r="G38" i="52"/>
  <c r="G31" i="52"/>
  <c r="G29" i="52"/>
  <c r="G22" i="52"/>
  <c r="G20" i="52"/>
  <c r="G18" i="52"/>
  <c r="G859" i="51"/>
  <c r="G857" i="51"/>
  <c r="G915" i="51" s="1"/>
  <c r="G936" i="51" s="1"/>
  <c r="G735" i="51"/>
  <c r="G733" i="51"/>
  <c r="G731" i="51"/>
  <c r="G710" i="51"/>
  <c r="G708" i="51"/>
  <c r="G706" i="51"/>
  <c r="G704" i="51"/>
  <c r="G701" i="51"/>
  <c r="G699" i="51"/>
  <c r="G697" i="51"/>
  <c r="G694" i="51"/>
  <c r="G686" i="51"/>
  <c r="G679" i="51"/>
  <c r="G672" i="51"/>
  <c r="G665" i="51"/>
  <c r="G553" i="51"/>
  <c r="G551" i="51"/>
  <c r="G545" i="51"/>
  <c r="G543" i="51"/>
  <c r="G537" i="51"/>
  <c r="G535" i="51"/>
  <c r="G494" i="51"/>
  <c r="G492" i="51"/>
  <c r="G485" i="51"/>
  <c r="G479" i="51"/>
  <c r="G473" i="51"/>
  <c r="G424" i="51"/>
  <c r="G419" i="51"/>
  <c r="G417" i="51"/>
  <c r="G415" i="51"/>
  <c r="G413" i="51"/>
  <c r="G407" i="51"/>
  <c r="G405" i="51"/>
  <c r="G379" i="51"/>
  <c r="G371" i="51"/>
  <c r="G368" i="51"/>
  <c r="G359" i="51"/>
  <c r="G352" i="51"/>
  <c r="G345" i="51"/>
  <c r="G326" i="51"/>
  <c r="G322" i="51"/>
  <c r="G316" i="51"/>
  <c r="G314" i="51"/>
  <c r="G306" i="51"/>
  <c r="G300" i="51"/>
  <c r="G292" i="51"/>
  <c r="G283" i="51"/>
  <c r="G280" i="51"/>
  <c r="G228" i="51"/>
  <c r="G226" i="51"/>
  <c r="G219" i="51"/>
  <c r="G217" i="51"/>
  <c r="G215" i="51"/>
  <c r="G156" i="51"/>
  <c r="G153" i="51"/>
  <c r="G149" i="51"/>
  <c r="G147" i="51"/>
  <c r="G87" i="51"/>
  <c r="G84" i="51"/>
  <c r="G39" i="51"/>
  <c r="G36" i="51"/>
  <c r="G74" i="51" s="1"/>
  <c r="G922" i="51" s="1"/>
  <c r="C20" i="9"/>
  <c r="C18" i="9"/>
  <c r="A753" i="58"/>
  <c r="A756" i="58" s="1"/>
  <c r="A761" i="58" s="1"/>
  <c r="A764" i="58" s="1"/>
  <c r="A767" i="58" s="1"/>
  <c r="A770" i="58" s="1"/>
  <c r="A773" i="58" s="1"/>
  <c r="A685" i="58"/>
  <c r="A687" i="58" s="1"/>
  <c r="A689" i="58" s="1"/>
  <c r="A691" i="58" s="1"/>
  <c r="A693" i="58" s="1"/>
  <c r="A695" i="58" s="1"/>
  <c r="A697" i="58" s="1"/>
  <c r="A699" i="58" s="1"/>
  <c r="A701" i="58" s="1"/>
  <c r="A703" i="58" s="1"/>
  <c r="A705" i="58" s="1"/>
  <c r="A712" i="58" s="1"/>
  <c r="A625" i="58"/>
  <c r="A627" i="58" s="1"/>
  <c r="A629" i="58" s="1"/>
  <c r="A631" i="58" s="1"/>
  <c r="A633" i="58" s="1"/>
  <c r="A635" i="58" s="1"/>
  <c r="A637" i="58" s="1"/>
  <c r="A639" i="58" s="1"/>
  <c r="A641" i="58" s="1"/>
  <c r="A643" i="58" s="1"/>
  <c r="A645" i="58" s="1"/>
  <c r="A559" i="58"/>
  <c r="A561" i="58" s="1"/>
  <c r="A563" i="58" s="1"/>
  <c r="A565" i="58" s="1"/>
  <c r="A569" i="58" s="1"/>
  <c r="A571" i="58" s="1"/>
  <c r="A573" i="58" s="1"/>
  <c r="A575" i="58" s="1"/>
  <c r="A577" i="58" s="1"/>
  <c r="A487" i="58"/>
  <c r="A489" i="58" s="1"/>
  <c r="A491" i="58" s="1"/>
  <c r="A494" i="58" s="1"/>
  <c r="A496" i="58" s="1"/>
  <c r="A498" i="58" s="1"/>
  <c r="A500" i="58" s="1"/>
  <c r="A502" i="58" s="1"/>
  <c r="A504" i="58" s="1"/>
  <c r="A508" i="58" s="1"/>
  <c r="A510" i="58" s="1"/>
  <c r="A512" i="58" s="1"/>
  <c r="A515" i="58" s="1"/>
  <c r="A517" i="58" s="1"/>
  <c r="A519" i="58" s="1"/>
  <c r="A521" i="58" s="1"/>
  <c r="A523" i="58" s="1"/>
  <c r="A525" i="58" s="1"/>
  <c r="A531" i="58" s="1"/>
  <c r="A535" i="58" s="1"/>
  <c r="A421" i="58"/>
  <c r="A423" i="58" s="1"/>
  <c r="A425" i="58" s="1"/>
  <c r="A427" i="58" s="1"/>
  <c r="A429" i="58" s="1"/>
  <c r="A434" i="58" s="1"/>
  <c r="A436" i="58" s="1"/>
  <c r="A438" i="58" s="1"/>
  <c r="A440" i="58" s="1"/>
  <c r="A442" i="58" s="1"/>
  <c r="A447" i="58" s="1"/>
  <c r="A452" i="58" s="1"/>
  <c r="A359" i="58"/>
  <c r="A361" i="58" s="1"/>
  <c r="A363" i="58" s="1"/>
  <c r="A365" i="58" s="1"/>
  <c r="A367" i="58" s="1"/>
  <c r="A286" i="58"/>
  <c r="A288" i="58" s="1"/>
  <c r="A290" i="58" s="1"/>
  <c r="A292" i="58" s="1"/>
  <c r="A294" i="58" s="1"/>
  <c r="A296" i="58" s="1"/>
  <c r="A298" i="58" s="1"/>
  <c r="A303" i="58" s="1"/>
  <c r="A216" i="58"/>
  <c r="A218" i="58" s="1"/>
  <c r="A223" i="58" s="1"/>
  <c r="A225" i="58" s="1"/>
  <c r="A230" i="58" s="1"/>
  <c r="A232" i="58" s="1"/>
  <c r="A234" i="58" s="1"/>
  <c r="A236" i="58" s="1"/>
  <c r="A238" i="58" s="1"/>
  <c r="A240" i="58" s="1"/>
  <c r="A242" i="58" s="1"/>
  <c r="A244" i="58" s="1"/>
  <c r="A152" i="58"/>
  <c r="A154" i="58" s="1"/>
  <c r="A156" i="58" s="1"/>
  <c r="A158" i="58" s="1"/>
  <c r="A160" i="58" s="1"/>
  <c r="A162" i="58" s="1"/>
  <c r="A164" i="58" s="1"/>
  <c r="A166" i="58" s="1"/>
  <c r="A168" i="58" s="1"/>
  <c r="A170" i="58" s="1"/>
  <c r="A172" i="58" s="1"/>
  <c r="A86" i="58"/>
  <c r="A98" i="58" s="1"/>
  <c r="A100" i="58" s="1"/>
  <c r="A102" i="58" s="1"/>
  <c r="A104" i="58" s="1"/>
  <c r="A109" i="58" s="1"/>
  <c r="A111" i="58" s="1"/>
  <c r="A113" i="58" s="1"/>
  <c r="A115" i="58" s="1"/>
  <c r="A33" i="58"/>
  <c r="A35" i="58" s="1"/>
  <c r="A37" i="58" s="1"/>
  <c r="A2" i="58"/>
  <c r="A219" i="57"/>
  <c r="A222" i="57" s="1"/>
  <c r="A225" i="57" s="1"/>
  <c r="A228" i="57" s="1"/>
  <c r="A231" i="57" s="1"/>
  <c r="A235" i="57" s="1"/>
  <c r="A238" i="57" s="1"/>
  <c r="A157" i="57"/>
  <c r="A169" i="57" s="1"/>
  <c r="A171" i="57" s="1"/>
  <c r="A173" i="57" s="1"/>
  <c r="A175" i="57" s="1"/>
  <c r="A180" i="57" s="1"/>
  <c r="A182" i="57" s="1"/>
  <c r="A186" i="57" s="1"/>
  <c r="A190" i="57" s="1"/>
  <c r="A96" i="57"/>
  <c r="A98" i="57" s="1"/>
  <c r="A100" i="57" s="1"/>
  <c r="A102" i="57" s="1"/>
  <c r="A104" i="57" s="1"/>
  <c r="A108" i="57" s="1"/>
  <c r="A110" i="57" s="1"/>
  <c r="A112" i="57" s="1"/>
  <c r="A34" i="57"/>
  <c r="A36" i="57" s="1"/>
  <c r="A38" i="57" s="1"/>
  <c r="A40" i="57" s="1"/>
  <c r="A42" i="57" s="1"/>
  <c r="A52" i="57" s="1"/>
  <c r="A54" i="57" s="1"/>
  <c r="A56" i="57" s="1"/>
  <c r="A58" i="57" s="1"/>
  <c r="A2" i="57"/>
  <c r="A150" i="52"/>
  <c r="A152" i="52" s="1"/>
  <c r="A154" i="52" s="1"/>
  <c r="A156" i="52" s="1"/>
  <c r="A158" i="52" s="1"/>
  <c r="A160" i="52" s="1"/>
  <c r="A162" i="52" s="1"/>
  <c r="A164" i="52" s="1"/>
  <c r="A166" i="52" s="1"/>
  <c r="A80" i="53"/>
  <c r="A83" i="53" s="1"/>
  <c r="A34" i="53"/>
  <c r="A36" i="53" s="1"/>
  <c r="A38" i="53" s="1"/>
  <c r="A40" i="53" s="1"/>
  <c r="A42" i="53" s="1"/>
  <c r="A49" i="53" s="1"/>
  <c r="A51" i="53" s="1"/>
  <c r="A57" i="53" s="1"/>
  <c r="A59" i="53" s="1"/>
  <c r="A61" i="53" s="1"/>
  <c r="A20" i="52"/>
  <c r="A22" i="52" s="1"/>
  <c r="A29" i="52" s="1"/>
  <c r="A31" i="52" s="1"/>
  <c r="A38" i="52" s="1"/>
  <c r="A47" i="52" s="1"/>
  <c r="A49" i="52" s="1"/>
  <c r="A51" i="52" s="1"/>
  <c r="A53" i="52" s="1"/>
  <c r="A57" i="52" s="1"/>
  <c r="A60" i="52" s="1"/>
  <c r="A62" i="52" s="1"/>
  <c r="A66" i="52" s="1"/>
  <c r="A38" i="51"/>
  <c r="G144" i="57" l="1"/>
  <c r="G285" i="57" s="1"/>
  <c r="G136" i="53"/>
  <c r="G145" i="53" s="1"/>
  <c r="K74" i="51"/>
  <c r="K922" i="51" s="1"/>
  <c r="K915" i="51"/>
  <c r="K936" i="51" s="1"/>
  <c r="G275" i="58"/>
  <c r="G824" i="58" s="1"/>
  <c r="G76" i="57"/>
  <c r="G283" i="57" s="1"/>
  <c r="G343" i="58"/>
  <c r="G826" i="58" s="1"/>
  <c r="G479" i="58"/>
  <c r="G830" i="58" s="1"/>
  <c r="G547" i="58"/>
  <c r="G832" i="58" s="1"/>
  <c r="G411" i="58"/>
  <c r="G828" i="58" s="1"/>
  <c r="G745" i="58"/>
  <c r="G838" i="58" s="1"/>
  <c r="G811" i="58"/>
  <c r="G840" i="58" s="1"/>
  <c r="G678" i="58"/>
  <c r="G836" i="58" s="1"/>
  <c r="G613" i="58"/>
  <c r="G834" i="58" s="1"/>
  <c r="G142" i="58"/>
  <c r="G820" i="58" s="1"/>
  <c r="G208" i="58"/>
  <c r="G822" i="58" s="1"/>
  <c r="G276" i="57"/>
  <c r="G289" i="57" s="1"/>
  <c r="G210" i="57"/>
  <c r="G287" i="57" s="1"/>
  <c r="G342" i="57" s="1"/>
  <c r="G18" i="9" s="1"/>
  <c r="G71" i="53"/>
  <c r="G143" i="53" s="1"/>
  <c r="G140" i="52"/>
  <c r="G213" i="52" s="1"/>
  <c r="G76" i="52"/>
  <c r="G211" i="52" s="1"/>
  <c r="G268" i="52" s="1"/>
  <c r="G14" i="9" s="1"/>
  <c r="G589" i="51"/>
  <c r="G602" i="51" s="1"/>
  <c r="G138" i="51"/>
  <c r="G924" i="51" s="1"/>
  <c r="G397" i="51"/>
  <c r="G596" i="51" s="1"/>
  <c r="G787" i="51"/>
  <c r="G796" i="51" s="1"/>
  <c r="G525" i="51"/>
  <c r="G600" i="51" s="1"/>
  <c r="G269" i="51"/>
  <c r="G928" i="51" s="1"/>
  <c r="G333" i="51"/>
  <c r="G930" i="51" s="1"/>
  <c r="K397" i="51"/>
  <c r="K596" i="51" s="1"/>
  <c r="K333" i="51"/>
  <c r="K930" i="51" s="1"/>
  <c r="K461" i="51"/>
  <c r="K598" i="51" s="1"/>
  <c r="K589" i="51"/>
  <c r="K602" i="51" s="1"/>
  <c r="G205" i="51"/>
  <c r="G926" i="51" s="1"/>
  <c r="G461" i="51"/>
  <c r="G598" i="51" s="1"/>
  <c r="K205" i="51"/>
  <c r="K926" i="51" s="1"/>
  <c r="G720" i="51"/>
  <c r="G794" i="51" s="1"/>
  <c r="K525" i="51"/>
  <c r="K600" i="51" s="1"/>
  <c r="K269" i="51"/>
  <c r="K928" i="51" s="1"/>
  <c r="K720" i="51"/>
  <c r="K794" i="51" s="1"/>
  <c r="K787" i="51"/>
  <c r="K796" i="51" s="1"/>
  <c r="A731" i="51"/>
  <c r="A733" i="51" s="1"/>
  <c r="A735" i="51" s="1"/>
  <c r="G877" i="58" l="1"/>
  <c r="G20" i="9" s="1"/>
  <c r="G200" i="53"/>
  <c r="G16" i="9" s="1"/>
  <c r="G851" i="51"/>
  <c r="G934" i="51" s="1"/>
  <c r="G653" i="51"/>
  <c r="G932" i="51" s="1"/>
  <c r="G979" i="51" s="1"/>
  <c r="G12" i="9" s="1"/>
  <c r="K851" i="51"/>
  <c r="K934" i="51" s="1"/>
  <c r="K653" i="51"/>
  <c r="K932" i="51" s="1"/>
  <c r="A672" i="51"/>
  <c r="A679" i="51" s="1"/>
  <c r="A686" i="51" s="1"/>
  <c r="A693" i="51" s="1"/>
  <c r="A696" i="51" s="1"/>
  <c r="A699" i="51" s="1"/>
  <c r="A701" i="51" s="1"/>
  <c r="A703" i="51" s="1"/>
  <c r="A706" i="51" s="1"/>
  <c r="A708" i="51" s="1"/>
  <c r="A710" i="51" s="1"/>
  <c r="K979" i="51" l="1"/>
  <c r="K12" i="9" s="1"/>
  <c r="K67" i="9" s="1"/>
  <c r="G12" i="39" s="1"/>
  <c r="G15" i="39" s="1"/>
  <c r="G70" i="39" s="1"/>
  <c r="A283" i="51"/>
  <c r="A292" i="51" s="1"/>
  <c r="A300" i="51" s="1"/>
  <c r="A86" i="51" l="1"/>
  <c r="A217" i="51" l="1"/>
  <c r="A219" i="51" s="1"/>
  <c r="A226" i="51" s="1"/>
  <c r="A228" i="51" s="1"/>
  <c r="A345" i="51" l="1"/>
  <c r="A352" i="51" s="1"/>
  <c r="A359" i="51" s="1"/>
  <c r="A367" i="51" s="1"/>
  <c r="A370" i="51" s="1"/>
  <c r="A379" i="51" s="1"/>
  <c r="A31" i="56" l="1"/>
  <c r="A34" i="56" s="1"/>
  <c r="A36" i="56" s="1"/>
  <c r="C24" i="9"/>
  <c r="C22" i="9"/>
  <c r="C16" i="9"/>
  <c r="C14" i="9"/>
  <c r="C12" i="9"/>
  <c r="A3" i="56" l="1"/>
  <c r="A2" i="56"/>
  <c r="G70" i="56" l="1"/>
  <c r="G24" i="9" s="1"/>
  <c r="G67" i="9" s="1"/>
  <c r="F12" i="39" s="1"/>
  <c r="F15" i="39" s="1"/>
  <c r="F70" i="39" s="1"/>
  <c r="A859" i="51" l="1"/>
  <c r="C926" i="51"/>
  <c r="C932" i="51"/>
  <c r="C934" i="51"/>
  <c r="A88" i="52"/>
  <c r="A2" i="53"/>
  <c r="A2" i="52"/>
  <c r="A479" i="51"/>
  <c r="A485" i="51" s="1"/>
  <c r="A492" i="51" s="1"/>
  <c r="A494" i="51" s="1"/>
  <c r="A407" i="51"/>
  <c r="A413" i="51" s="1"/>
  <c r="A415" i="51" s="1"/>
  <c r="A417" i="51" s="1"/>
  <c r="A419" i="51" s="1"/>
  <c r="A423" i="51" s="1"/>
  <c r="A306" i="51"/>
  <c r="A314" i="51" s="1"/>
  <c r="A316" i="51" s="1"/>
  <c r="A322" i="51" s="1"/>
  <c r="A326" i="51" s="1"/>
  <c r="A537" i="51"/>
  <c r="A543" i="51" s="1"/>
  <c r="A545" i="51" s="1"/>
  <c r="A551" i="51" s="1"/>
  <c r="A553" i="51" s="1"/>
  <c r="A149" i="51"/>
  <c r="A153" i="51" s="1"/>
  <c r="A156" i="51" s="1"/>
  <c r="A2" i="45"/>
  <c r="A2" i="9"/>
  <c r="A2" i="39"/>
  <c r="A90" i="52" l="1"/>
  <c r="A98" i="52" s="1"/>
  <c r="A100" i="52" s="1"/>
  <c r="A105" i="52" s="1"/>
  <c r="A107" i="52" s="1"/>
  <c r="A112" i="52" s="1"/>
  <c r="A117" i="52" s="1"/>
  <c r="A122" i="52" s="1"/>
  <c r="A124" i="52" s="1"/>
  <c r="A128" i="52" s="1"/>
  <c r="A131" i="52" s="1"/>
</calcChain>
</file>

<file path=xl/sharedStrings.xml><?xml version="1.0" encoding="utf-8"?>
<sst xmlns="http://schemas.openxmlformats.org/spreadsheetml/2006/main" count="1761" uniqueCount="756">
  <si>
    <t>FITOUT WORKS TO CARREFOUR SAVA AT SPORT SOCIETY, DUBAI, UAE</t>
  </si>
  <si>
    <t>SECTION 1 - FIT-OUT WORKS</t>
  </si>
  <si>
    <t xml:space="preserve"> BILL NO. 1 - BUILDERS WORK</t>
  </si>
  <si>
    <t>AL KENDI</t>
  </si>
  <si>
    <t>COGENT</t>
  </si>
  <si>
    <t>ITEM</t>
  </si>
  <si>
    <t>DESCRIPTION</t>
  </si>
  <si>
    <t>QUANTITY</t>
  </si>
  <si>
    <t>UNIT</t>
  </si>
  <si>
    <t>RATE</t>
  </si>
  <si>
    <t xml:space="preserve">AMOUNT </t>
  </si>
  <si>
    <t>s</t>
  </si>
  <si>
    <t>DEMOLITIONS</t>
  </si>
  <si>
    <t>Note:</t>
  </si>
  <si>
    <t>All rates shall include for clearing away debris and rubbish as</t>
  </si>
  <si>
    <t>the work proceeds and for making good all work disturbed.</t>
  </si>
  <si>
    <t xml:space="preserve">The Tenderer is to ensure that he reviews all existing </t>
  </si>
  <si>
    <t xml:space="preserve">structural drawings of the existing shopping centre before </t>
  </si>
  <si>
    <t xml:space="preserve">demolishing any areas adjacent or inside the existing </t>
  </si>
  <si>
    <t>shopping centre in order to ensure the safety and integrity</t>
  </si>
  <si>
    <t>of the existing structure. No claims for failure to do so will be</t>
  </si>
  <si>
    <t>entertained.</t>
  </si>
  <si>
    <t>The tenderer shall allow for the preparation of drawings and all</t>
  </si>
  <si>
    <t xml:space="preserve">necessary testing of existing installations, to be demolished, </t>
  </si>
  <si>
    <t xml:space="preserve">and the reports/drawings shall be submitted to the Engineer, </t>
  </si>
  <si>
    <t>for approval before commencement of demolitions.</t>
  </si>
  <si>
    <t>---------------------------------------------------------------------------------------</t>
  </si>
  <si>
    <t xml:space="preserve">Demolition scope of work includes all unforseen items and </t>
  </si>
  <si>
    <t xml:space="preserve">tenderer should do all demolition work without any </t>
  </si>
  <si>
    <t>additional cost</t>
  </si>
  <si>
    <t>Sundries</t>
  </si>
  <si>
    <t>Allow for removal of existing shopfront, single layer dry wall</t>
  </si>
  <si>
    <t>Item</t>
  </si>
  <si>
    <t>Allow for providing protection to existing finished surfaces</t>
  </si>
  <si>
    <t>in accordance with the instructions issued by the Engineer.</t>
  </si>
  <si>
    <t>CARRIED TO SUMMARY</t>
  </si>
  <si>
    <t>AED</t>
  </si>
  <si>
    <t>CONCRETE SCREED</t>
  </si>
  <si>
    <t xml:space="preserve">Concrete screed to receive floor finishes (measured elsewhere) </t>
  </si>
  <si>
    <t>as per the drawings and the specification. (refer drawing CEC-SP258-AR-700)</t>
  </si>
  <si>
    <t xml:space="preserve">80mm Thick average ready mix 300 concrete screed 30N/mm2 with 1 layer of </t>
  </si>
  <si>
    <t xml:space="preserve">6mm BRC steel mesh, ref. CS01  (bakery, sales,office, pantry, warehouse, </t>
  </si>
  <si>
    <t>cold room, freezer room)</t>
  </si>
  <si>
    <t>m2</t>
  </si>
  <si>
    <t>80mm Thick average ready mix 250 concrete screed 25N/mm2, ref. CS02</t>
  </si>
  <si>
    <t>(toilet)</t>
  </si>
  <si>
    <t>MASONRY</t>
  </si>
  <si>
    <t>Hollow block work bedded and jointed in mortar including bracing beams,</t>
  </si>
  <si>
    <t>columns, stiffeners, bed joint reinforcement and head restraint  as per the</t>
  </si>
  <si>
    <t>drawings and the specification (refer drawing CEC-SP258-AR-400)</t>
  </si>
  <si>
    <t>100mm Thick hollow blockwall, upto 3,000mm high ref. W02, (cleaner room, toilet)</t>
  </si>
  <si>
    <t>150mm Thick hollow blockwall,upto 3,000mm high ref. W04</t>
  </si>
  <si>
    <t>(bakery prep, sales area, entrance area, pantry, warehouse, cleaner room,</t>
  </si>
  <si>
    <t xml:space="preserve"> toilet, cold room, freezer room)</t>
  </si>
  <si>
    <t xml:space="preserve">200mm Thick hollow blockwall,upto 3,000mm high ref. W01, </t>
  </si>
  <si>
    <t>(warehouse, office, pantry)</t>
  </si>
  <si>
    <t>200mm Thick hollow blockwall,upto 3,000mm high ref. W03,</t>
  </si>
  <si>
    <t>(bakery, sales area)</t>
  </si>
  <si>
    <t>THERMAL AND MOISTURE PROTECTION</t>
  </si>
  <si>
    <t xml:space="preserve">Supply and install  2 coats of Mapelastic smart cementitious waterproofing </t>
  </si>
  <si>
    <t xml:space="preserve">coat with mapetex sel polyproplene fabric as a reinforcement between the 2 </t>
  </si>
  <si>
    <t xml:space="preserve">coats from mapei as a bottom layer waterproofing as per the drawings and </t>
  </si>
  <si>
    <t>the specification (refer drawing CEC-SP258-AR-600)</t>
  </si>
  <si>
    <t>To floors as bottom layer, ref. WP-01 (salesarea, pantry, toilet)</t>
  </si>
  <si>
    <t xml:space="preserve">To floors as bottom layer, ref. WP-02 (coldroom, freezer room) </t>
  </si>
  <si>
    <t>To walls as upstand, 1,000mm high, ref. UP01</t>
  </si>
  <si>
    <t>(cleaner room, toilet, pantry, bakery area)</t>
  </si>
  <si>
    <t xml:space="preserve">Supply and install praetorium maximus 337 polyurea polymer membrane in </t>
  </si>
  <si>
    <t>between tile and concrete screed as a top layer waterproofing as per</t>
  </si>
  <si>
    <t>the drawings and the  specification (refer drawing CEC-SP258-AR-600)</t>
  </si>
  <si>
    <t xml:space="preserve">To floors as top layer, ref. WP-02 (coldroom, freezer room) </t>
  </si>
  <si>
    <t>To walls as upstand, 300mm high, ref. UP02 (sales area, toilet)</t>
  </si>
  <si>
    <t>DOORS AND WINDOWS</t>
  </si>
  <si>
    <t>Metal Doors</t>
  </si>
  <si>
    <t xml:space="preserve">Supply and Install two-hour fire rated metal door on and including metal frame, </t>
  </si>
  <si>
    <t xml:space="preserve">fixings and sealant, finishes, ironmongery etc. complete as per the drawings </t>
  </si>
  <si>
    <t>and the specification (refer drawing CEC-SP258-AR-500).</t>
  </si>
  <si>
    <t xml:space="preserve">Double leaf  door set size 1,900 x 2,200mm high overall, ref. MD1  </t>
  </si>
  <si>
    <t>No</t>
  </si>
  <si>
    <t>(receiving, fire exit)</t>
  </si>
  <si>
    <t xml:space="preserve">Single leaf door set size 1,000 x 2,200mm high overall, ref. MD2  </t>
  </si>
  <si>
    <t>(office)</t>
  </si>
  <si>
    <t>Aluminium Doors</t>
  </si>
  <si>
    <t xml:space="preserve">Supply and Install heavy duty powder coated aluminum door including </t>
  </si>
  <si>
    <t>frame, fixings and sealant, finishes, ironmongery etc. complete as per the</t>
  </si>
  <si>
    <t>drawings and the specification (refer drawing CEC-SP258-AR-500).</t>
  </si>
  <si>
    <t>Single leaf door set size 900 x 2,200mm high overall, ref. AD1 (Toilet)</t>
  </si>
  <si>
    <t>Roller Shutter Doors</t>
  </si>
  <si>
    <t>Supply and install PVC fabric roller shutter on and including frames, control panel,</t>
  </si>
  <si>
    <t>ironmongery, fixings. finishes and control wiring complete as per drawings and the</t>
  </si>
  <si>
    <t>specification. (refer drawing CEC-SP258-AR-500).</t>
  </si>
  <si>
    <t>Size 1,700 x 2,200mm high , ref. RS1 (Between sales area &amp; storage area)</t>
  </si>
  <si>
    <t xml:space="preserve">Supply and install electrically operated, polycarbonate roller shutter including </t>
  </si>
  <si>
    <t xml:space="preserve">frames, control panel, ironmongery, fixings. finishes and control wiring complete </t>
  </si>
  <si>
    <t>as per drawings and thespecification. (refer drawing CEC-SP258-AR-500).</t>
  </si>
  <si>
    <t>Size 4,200 x 2,400mm high , ref. PS01 (Entrance/Exit)</t>
  </si>
  <si>
    <t>Steel Doors</t>
  </si>
  <si>
    <t xml:space="preserve">Supply and install side motorized SS gate door with all accessories, </t>
  </si>
  <si>
    <t xml:space="preserve">interface, fixing,finishes,as per the drawings and specifications </t>
  </si>
  <si>
    <t>(refer drawing  CEC-SP258-AR-500)</t>
  </si>
  <si>
    <t>Single leaf swing door 960 x 1,200mm high (bakery)</t>
  </si>
  <si>
    <t>Double leaf swing door 1,800 x 1,200mm high overall (entrance)</t>
  </si>
  <si>
    <t xml:space="preserve">Supply and install refrigeration door with all accessories, </t>
  </si>
  <si>
    <t>drawings and the specification. (refer drawingCEC-SP258-AR-500).</t>
  </si>
  <si>
    <t>Single leaf door 900 x 2,200mm high (cold room, freezer room)</t>
  </si>
  <si>
    <t>Allow for aluminium louvers for existing doors (electrical cabinet)</t>
  </si>
  <si>
    <t>CARRIED TO COLLECTION</t>
  </si>
  <si>
    <t>FINISHES</t>
  </si>
  <si>
    <t>Internal Floor Finishes</t>
  </si>
  <si>
    <t>Supply &amp; install heavy duty porcelain floor tiles with dark grey colour, laid on</t>
  </si>
  <si>
    <t>screed (measured elsewhere) including approved laticrete adhesive and epoxy</t>
  </si>
  <si>
    <t xml:space="preserve">grout adhesive,jointing and pointing as per the drawings and the specification </t>
  </si>
  <si>
    <t>(refer drawing CEC-SP258-AR-701)</t>
  </si>
  <si>
    <t>Size 600 x 600 x 13mm, ref. FF01 (sales area, bakery)</t>
  </si>
  <si>
    <t>Supply &amp; install vitrified non-slip porcelain floor tiles with raised non-slip dimple</t>
  </si>
  <si>
    <t>finish beige colour, laid on screed (measured elsewhere), including approved</t>
  </si>
  <si>
    <t>adhesive , epoxy grouting, jointing and pointing as per the drawings and the</t>
  </si>
  <si>
    <t>specification (refer drawing CEC-SP258-AR-701)</t>
  </si>
  <si>
    <t>Size 300 x 300 x 13mm, ref. FF02 (warehouse, office)</t>
  </si>
  <si>
    <t>finish beige colour,laid on screed (measured elsewhere), including approved</t>
  </si>
  <si>
    <t>Size 300 x 300 x 13mm, ref. FF03 (pantry, toilet, cold room, freezer room)</t>
  </si>
  <si>
    <t xml:space="preserve">Skirting </t>
  </si>
  <si>
    <t>Supply &amp; Install skirting including approved heavy duty adhesive and approved</t>
  </si>
  <si>
    <t xml:space="preserve">grout, jointing, pointing as per the drawings and the specification </t>
  </si>
  <si>
    <t>(refer drawing CEC-SP258-AR-702)</t>
  </si>
  <si>
    <t xml:space="preserve">100mm High normal skirting to match floor tile, ref. ST-01 </t>
  </si>
  <si>
    <t>(bakery, sales area, warehouse, cleaner room,toilet, office, pantry)</t>
  </si>
  <si>
    <t>m</t>
  </si>
  <si>
    <t>100mm High coved skirting to match floor tile, ref. ST-02</t>
  </si>
  <si>
    <t>(cold room, freezer room)</t>
  </si>
  <si>
    <t>Movement joint</t>
  </si>
  <si>
    <t xml:space="preserve">Supply and install approved heavy duty 10mm thick movement joint including </t>
  </si>
  <si>
    <t xml:space="preserve">fixing, fittings, finishes etc. complete as per the drawings and the specification </t>
  </si>
  <si>
    <t>Movement joint to floors</t>
  </si>
  <si>
    <t>Internal Wall Finishes</t>
  </si>
  <si>
    <t>Cement and sand plaster to existing insitu concrete or block work</t>
  </si>
  <si>
    <t>as per the drawings and the specification (refer drawing CEC-SP258-AR-704)</t>
  </si>
  <si>
    <t>Fair faced cement plaster to receive paint finishes, ref. PL01</t>
  </si>
  <si>
    <t>Rough finish Sand cement plaster to receive tile finishes, ref. PL02/PL03/PL04</t>
  </si>
  <si>
    <t>Approved wall tiles with proper backing, fixed with latecret 254 platinum</t>
  </si>
  <si>
    <t>adhesive, epoxy grouting, glue, all fixing materials, jointed and pointed as per the</t>
  </si>
  <si>
    <t>drawings and the specification (refer drawing CEC-SP258-AR-704)</t>
  </si>
  <si>
    <t>To newly plastered wall, ref. WF-03 (bakery preparation, cleaner room, toilet)</t>
  </si>
  <si>
    <t>To existing wall, ref. WF03 (cleaner room)</t>
  </si>
  <si>
    <t>To newly plastered wall, ref. WF-04 (pantry, bakery)</t>
  </si>
  <si>
    <t>To newly plastered wall, ref. WF-05 (bakery, sales area)</t>
  </si>
  <si>
    <t xml:space="preserve">Allow for supplying spare tiles for floor, wall &amp; skirting to the </t>
  </si>
  <si>
    <t>Employer. (5% of each tile &amp; skirting type with all fixing materials)</t>
  </si>
  <si>
    <t>Ceiling Finishes</t>
  </si>
  <si>
    <t>Approved 600 x 600mm metal ceiling tiles (concealed perforated type) with</t>
  </si>
  <si>
    <t>approved moisture proof gypsum board periphery liner with 2 coats of emulsion</t>
  </si>
  <si>
    <t>paint finish in RAL 9010 (matt) and 2" acoustic liner back up including proprietary</t>
  </si>
  <si>
    <t>metal ceiling suspension system, all accessories, shadow gaps, etc.,</t>
  </si>
  <si>
    <t xml:space="preserve"> complete asper the drawings and the specification  </t>
  </si>
  <si>
    <t>(refer drawing CEC-SP258-AR-705)</t>
  </si>
  <si>
    <t>Horizontal ceiling, ref: CF01 (toilet, office)</t>
  </si>
  <si>
    <t xml:space="preserve">Approved 600 x 600mm metal ceiling tiles (concealed plain type) </t>
  </si>
  <si>
    <t xml:space="preserve">including suspension system, all accessories, shadow gaps, etc., complete </t>
  </si>
  <si>
    <t>as per the drawings and the specification  (refer drawing CEC-SP258-AR-705)</t>
  </si>
  <si>
    <t>Horizontal ceiling, ref: CF02 (CF02)</t>
  </si>
  <si>
    <t xml:space="preserve">Supply and install 80mm freezer sandwich cold panel ceiling including suspension </t>
  </si>
  <si>
    <t xml:space="preserve">system including finishes, fittings etc., complete as per the drawings and </t>
  </si>
  <si>
    <t>specifications  (refer drawing CEC-SP258-AR-705)</t>
  </si>
  <si>
    <t>Horizontal ceiling, RCF 1 (cold room freezer room , bakery)</t>
  </si>
  <si>
    <t>Supply &amp; install 12.5mm gypsum board bulkhead on metal framing to</t>
  </si>
  <si>
    <t xml:space="preserve">receive paint (measured elsewhere) ,including fixing, fittings, accessores </t>
  </si>
  <si>
    <t xml:space="preserve">etc. complete. as per the drawing and the specification. </t>
  </si>
  <si>
    <t>(refer drawing CEC-SP259-AR-705)</t>
  </si>
  <si>
    <t xml:space="preserve">Vertical bulkhead, 700mm high </t>
  </si>
  <si>
    <t xml:space="preserve">Vertical bulkhead, 2,250mm high </t>
  </si>
  <si>
    <t>Internal Decoration</t>
  </si>
  <si>
    <t>Prepare and apply base, initial coat, two finishing coats of approved emulsion</t>
  </si>
  <si>
    <t>water based paint finish (semi glossy) paint washable type on walls as</t>
  </si>
  <si>
    <t xml:space="preserve">per the drawings and the specification </t>
  </si>
  <si>
    <t>(refer drawing CEC-SP258-AR-704)</t>
  </si>
  <si>
    <t>To existing walls, ref. WF-01 (sales area)</t>
  </si>
  <si>
    <t>To newly plastered walls, ref. WF-01 (sales area)</t>
  </si>
  <si>
    <t>Prepare and apply base, initial coat, two finishing coats of water based paint</t>
  </si>
  <si>
    <t>finish paint washable type on walls, as per the drawings and the specification</t>
  </si>
  <si>
    <t>To gypsum partition, ref. WF-01 (sales area)</t>
  </si>
  <si>
    <t>To calcium silicate partiton partition, ref. WF-04 (pantry, bakery)</t>
  </si>
  <si>
    <t>Prepare and apply base, initial coat paint, two coats of approved washable</t>
  </si>
  <si>
    <t xml:space="preserve">emulsion paint in beige or cream colour on ceiling including cleaning as per the </t>
  </si>
  <si>
    <t>drawings and the specification (refer drawing CEC-SP258-AR-705/705A)</t>
  </si>
  <si>
    <t>To existing ceiling, ref. CF03 (entrance, sales area)</t>
  </si>
  <si>
    <t>To 12.5mm moisture proof gypsum board ref. CF04</t>
  </si>
  <si>
    <t>(sales area, bakery, warehouse, cold room, freezer room, toilet)</t>
  </si>
  <si>
    <t>COLLECTION</t>
  </si>
  <si>
    <t>Amount of Page 1/6</t>
  </si>
  <si>
    <t>Amount of Page 1/7</t>
  </si>
  <si>
    <t>Amount of Page 1/8</t>
  </si>
  <si>
    <t>Amount of Page 1/9</t>
  </si>
  <si>
    <t>ACCESSORIES</t>
  </si>
  <si>
    <t>Partitions</t>
  </si>
  <si>
    <t>Supply and install gypsum partition including framing, fixing, fittings, flush</t>
  </si>
  <si>
    <t>skim plastered joints, rock wool insulation  to receive paint finish (measured</t>
  </si>
  <si>
    <t xml:space="preserve">elsewhere) complete as per the drawings and the specification. </t>
  </si>
  <si>
    <t>(refer drawing CEC-SP258-AR-400)</t>
  </si>
  <si>
    <t>Wall partition upto 5,750mm high ,ref.W01 (warehouse, office, pantry)</t>
  </si>
  <si>
    <t>Supply and install calcium silicate partition including framing, fixing, fittings, flush</t>
  </si>
  <si>
    <t>Wall partition upto 5,750mm high ,ref.W04 (salesarea)</t>
  </si>
  <si>
    <t>Supply and install 12mm thick toughened glass partition including framing, fixing,</t>
  </si>
  <si>
    <t>fittings, flush skim plastered joints, rock wool insulation  to receive paint finish</t>
  </si>
  <si>
    <t xml:space="preserve">(measured elsewhere) complete as per the drawings and the specification. </t>
  </si>
  <si>
    <t>Wall partition upto 3,500mm high ,ref.GL01 (salesarea)</t>
  </si>
  <si>
    <t>Supply and install 120mm sandwich cold panel  partition including framing, fixing,</t>
  </si>
  <si>
    <t>Wall partition upto 3,000mm high, ref.CP01 (cold room, freezer room)</t>
  </si>
  <si>
    <t>Protective Accessories</t>
  </si>
  <si>
    <t>Protective accessories including all necessary fixing,finishes, etc. as per the</t>
  </si>
  <si>
    <t>drawings and the specification (refer drawing CEC-SP259-AR-800)</t>
  </si>
  <si>
    <t>Side wall protection in heavy duty industrial aluminium chequered sheet</t>
  </si>
  <si>
    <t>2.5mm thick upto 1,200mmm high, ref. WP</t>
  </si>
  <si>
    <t>2.5mm thick upto 1,200mmm high, ref. WPD (for doors)</t>
  </si>
  <si>
    <t>Stainless steel trolley protection 50mm dia upto 900mm, ref. TP</t>
  </si>
  <si>
    <t>Stainless steel refigeration cabinet protection 50mm dia x 300mm high, ref. RP</t>
  </si>
  <si>
    <t>Corner protection in heavy duty aluminium powder coated corner angle in RAL</t>
  </si>
  <si>
    <t>9005 25mm x 25mm for all corners of door for sales area columns, ref.C1</t>
  </si>
  <si>
    <t>2mm thick  aluminium chequred plate corner angle, 2,400mm high, ref. WPC</t>
  </si>
  <si>
    <t>Stainless steel trolley protection 50mm dia upto 300mm, ref. TP1</t>
  </si>
  <si>
    <t>Rubber wall guard, ref WG</t>
  </si>
  <si>
    <t xml:space="preserve">Pantry Cabinet </t>
  </si>
  <si>
    <t xml:space="preserve">Supply and intall pantry cabinet with counter top including fixing, ftiitngs, </t>
  </si>
  <si>
    <t>finishes etc complete as per the drawings and specifications (refer drawing</t>
  </si>
  <si>
    <t>CEC-SP259-AR-800)</t>
  </si>
  <si>
    <t xml:space="preserve">Base cabinet size 1,700 x 600mm wide  </t>
  </si>
  <si>
    <t>Overhead cabinet size 1,700 x 350mm wide</t>
  </si>
  <si>
    <t>Sitting table with three chairs size,1,200 x 600mm wide as per canteen concept</t>
  </si>
  <si>
    <t>Amount of Page 1/11</t>
  </si>
  <si>
    <t>Amount of Page 1/12</t>
  </si>
  <si>
    <t>SUNDRY/GENERAL ITEMS</t>
  </si>
  <si>
    <t xml:space="preserve">Allow for permits, fees, inspection associated with the builders </t>
  </si>
  <si>
    <t>works installations by utility and statutory authorities &amp; approvals</t>
  </si>
  <si>
    <t>Allow for authority co-ordinatiion and approval for all civil related works</t>
  </si>
  <si>
    <t>BUILDERS WORK SUMMARY</t>
  </si>
  <si>
    <t>Page No.</t>
  </si>
  <si>
    <t>DEMOLITION</t>
  </si>
  <si>
    <t>1/1</t>
  </si>
  <si>
    <t>1/2</t>
  </si>
  <si>
    <t>1/3</t>
  </si>
  <si>
    <t>THERMAL MOISTURE AND PROTECTION</t>
  </si>
  <si>
    <t>1/4</t>
  </si>
  <si>
    <t>1/5</t>
  </si>
  <si>
    <t>1/10</t>
  </si>
  <si>
    <t>1/13</t>
  </si>
  <si>
    <t>1/14</t>
  </si>
  <si>
    <t>CARRIED TO SUMMARY - SECTION 1</t>
  </si>
  <si>
    <t>BILL NO. 2 - PLUMBING WORKS</t>
  </si>
  <si>
    <t>PLUMBING INSTALLATIONS</t>
  </si>
  <si>
    <t>Drainage system</t>
  </si>
  <si>
    <t xml:space="preserve">Supply and installation of drainage pipes, including supports, </t>
  </si>
  <si>
    <t>fittings, fixings, injection to seal the gaps, accessories, chipping, cutting, etc.,</t>
  </si>
  <si>
    <t>as per the drawings and the specification. (refer drawing CEC-SP255-DR-01/02)</t>
  </si>
  <si>
    <t>50mm Diameter waste pipe</t>
  </si>
  <si>
    <t>82mm Diameter waste pipe</t>
  </si>
  <si>
    <t>110mm Diameter waste pipe</t>
  </si>
  <si>
    <t xml:space="preserve">Supply and installation of Condensate drain pipes;including supports, </t>
  </si>
  <si>
    <t xml:space="preserve">fittings, fixings, injection to seal the gaps, insulation accessories, etc., </t>
  </si>
  <si>
    <t xml:space="preserve">as per the drawings and the specification to connect with the </t>
  </si>
  <si>
    <t>AC and refrigeration equipment's. (refer drawing CEC-SP255-DR-01/02)</t>
  </si>
  <si>
    <t>50 mm Diameter pipe</t>
  </si>
  <si>
    <t>32 mm Diameter pipe</t>
  </si>
  <si>
    <t xml:space="preserve">Supply and installation of  soil drain pipes;including supports, </t>
  </si>
  <si>
    <t>100 mm Diameter pipe</t>
  </si>
  <si>
    <t>Drainage system (cont'd)</t>
  </si>
  <si>
    <t>Supply and installation of following accessories including Clean Out;</t>
  </si>
  <si>
    <t xml:space="preserve">FCO,cutting/chasing through existing concrete floor slab as </t>
  </si>
  <si>
    <t xml:space="preserve">necessary, excavation, back filling, fittings and fixings as per </t>
  </si>
  <si>
    <t>the drawings and the specification. (refer drawing CEC-SP255-DR-01)</t>
  </si>
  <si>
    <t>Floor trap, Ref. FT</t>
  </si>
  <si>
    <t>Floor clean out,ref.FCO</t>
  </si>
  <si>
    <t>Clean out, ref. CO</t>
  </si>
  <si>
    <t>U trap</t>
  </si>
  <si>
    <t>Allowance for connecting new drainage system to existing</t>
  </si>
  <si>
    <t>drainage system as per the drawings and specifications.</t>
  </si>
  <si>
    <t>Allow for checking for leakage and rectification in all cold storage areas</t>
  </si>
  <si>
    <t xml:space="preserve">Allow for all necessary coring with slab scanning through existing </t>
  </si>
  <si>
    <t xml:space="preserve">concrete slabs, beams, etc., related to all MEP works as per the </t>
  </si>
  <si>
    <t>drawings and specification</t>
  </si>
  <si>
    <t>Allow for connection of new pipe to existing FCUS CDP pipe &amp; retain termination</t>
  </si>
  <si>
    <t>Water supply Installation</t>
  </si>
  <si>
    <t>Supply and installation of filtered water/cooled cold water PPR pipeworks with</t>
  </si>
  <si>
    <t>relevant standards including all valves, all necessary fittings, fixings,</t>
  </si>
  <si>
    <t>accessories, supports, blanked connections, etc., complete as per</t>
  </si>
  <si>
    <t>the drawings and the specification. (refer drawing CEC-SP255-WS-01)</t>
  </si>
  <si>
    <t>20mm Diameter cooled water supply pipe</t>
  </si>
  <si>
    <t>25mm Diameter cooled water supply pipe</t>
  </si>
  <si>
    <t>32mm Diameter cooled water supply pipe</t>
  </si>
  <si>
    <t xml:space="preserve">Supply and installation of Hot water PPR pipeworks with relevant </t>
  </si>
  <si>
    <t xml:space="preserve">standards including all necessary fittings, fixings, valves, </t>
  </si>
  <si>
    <t>accessories, insulation, supports and blanked connections complete</t>
  </si>
  <si>
    <t xml:space="preserve">as per the drawings and the specifications. </t>
  </si>
  <si>
    <t>(refer drawing CEC-SP255-WS-01)</t>
  </si>
  <si>
    <t xml:space="preserve">20mm Diameter </t>
  </si>
  <si>
    <t xml:space="preserve">25mm Diameter </t>
  </si>
  <si>
    <t xml:space="preserve">Supply and installation of isolation valves as per the drawings and the </t>
  </si>
  <si>
    <t>specification. (refer drawing CEC-SP258-WS-01)</t>
  </si>
  <si>
    <t>20mm Diameter IV</t>
  </si>
  <si>
    <t>25mm Diameter IV</t>
  </si>
  <si>
    <t xml:space="preserve">Supply and installation of water meter as per the </t>
  </si>
  <si>
    <t>drawings and the specification. (refer drawing CEC-SP258-WS-01)</t>
  </si>
  <si>
    <t>Smart water meter</t>
  </si>
  <si>
    <t xml:space="preserve">Supply and install Water heater including all necessary fittings as per </t>
  </si>
  <si>
    <t>the drawings and specifications. (refer drawing CEC-SP258-WS-01)</t>
  </si>
  <si>
    <t>Water heater, Ref. WH 50L</t>
  </si>
  <si>
    <t xml:space="preserve">Supply and install accessories including all necessary fittings as per </t>
  </si>
  <si>
    <t>Hot and cold water mixer points</t>
  </si>
  <si>
    <t>Bib tap with hose dock</t>
  </si>
  <si>
    <t xml:space="preserve">Allow for connecting the water supply pipes to the existing </t>
  </si>
  <si>
    <t xml:space="preserve">water main pipes </t>
  </si>
  <si>
    <t>Allow for minor modifications to the existing toilet as per drawings and</t>
  </si>
  <si>
    <t>specifications</t>
  </si>
  <si>
    <t>item</t>
  </si>
  <si>
    <t>Water supply Installation (cont'd)</t>
  </si>
  <si>
    <t>Sanitary ware and accessories</t>
  </si>
  <si>
    <t xml:space="preserve">Supply and install Sanitary ware and accessories as per the drawings </t>
  </si>
  <si>
    <t>and the specification</t>
  </si>
  <si>
    <t>Wash basin</t>
  </si>
  <si>
    <t>Wash basin mixer</t>
  </si>
  <si>
    <t>Water closet</t>
  </si>
  <si>
    <t>Hand spray</t>
  </si>
  <si>
    <t>Pantry sink</t>
  </si>
  <si>
    <t>Pantry sink mixer</t>
  </si>
  <si>
    <t>Toilet tissue holder</t>
  </si>
  <si>
    <t>Mirror</t>
  </si>
  <si>
    <t>Hand dryer</t>
  </si>
  <si>
    <t>Bakery Prep sink</t>
  </si>
  <si>
    <t>Bakery Prep basin mixer</t>
  </si>
  <si>
    <t>Plumbing Works</t>
  </si>
  <si>
    <t>Amount of page 1/16</t>
  </si>
  <si>
    <t>Amount of page 1/17</t>
  </si>
  <si>
    <t>Amount of page 1/18</t>
  </si>
  <si>
    <t>BILL NO. 3 - FIRE PROTECTION WORKS</t>
  </si>
  <si>
    <t>FIRE PROTECTION INSTALLATIONS</t>
  </si>
  <si>
    <t>(All the fire installations should be as per the current CDA</t>
  </si>
  <si>
    <t xml:space="preserve">requirements and all the fire systems should have compatibility </t>
  </si>
  <si>
    <t xml:space="preserve">with fire alarm, BMS, Smoke Management systems and also </t>
  </si>
  <si>
    <t>with all other Building Automation system.)</t>
  </si>
  <si>
    <t>NOTE:</t>
  </si>
  <si>
    <t xml:space="preserve">Tenderers are to note that the onus lies with them to </t>
  </si>
  <si>
    <t xml:space="preserve">assess and establish the exact extent of all existing </t>
  </si>
  <si>
    <t xml:space="preserve">electro-mechanical systems constructed and to allow for </t>
  </si>
  <si>
    <t xml:space="preserve">the removal, alteration, relocation, etc, of unnecessary </t>
  </si>
  <si>
    <t>and all new installations required to ensure that the new fit-out</t>
  </si>
  <si>
    <t>conforms to the exact requirements and specifications as intended.</t>
  </si>
  <si>
    <t xml:space="preserve">Note: All mechanical items must be in compliance with MAF </t>
  </si>
  <si>
    <t>zero sustainabilty policy</t>
  </si>
  <si>
    <t>Fire protection system</t>
  </si>
  <si>
    <t>Sprinkler system galvanised steel pipe ERW schedule 40 Grade-B to</t>
  </si>
  <si>
    <t xml:space="preserve">ASTM A53 standard schedule 40 pipes and fittings including all </t>
  </si>
  <si>
    <t xml:space="preserve">necessary valves, fixings, painting, accessories and supports as per </t>
  </si>
  <si>
    <t>drawings and specification. (refer drawing CEC-SP258-FF-01/02)</t>
  </si>
  <si>
    <t>25 mm Dia pipe</t>
  </si>
  <si>
    <t>32 mm Dia pipe</t>
  </si>
  <si>
    <t>40 mm Dia pipe</t>
  </si>
  <si>
    <t>50 mm Dia pipe</t>
  </si>
  <si>
    <t>65 mm Dia pipe</t>
  </si>
  <si>
    <t>Supply and install  sprinklers, including all fittings and fixtures,</t>
  </si>
  <si>
    <t>in accordance with the drawings and the specification</t>
  </si>
  <si>
    <t>(refer drawing CEC-SP258-FF-01/02)</t>
  </si>
  <si>
    <t xml:space="preserve">(New sprinklers must be same rating as existing) </t>
  </si>
  <si>
    <t>Dry type sprinkler head, 5.6k factor</t>
  </si>
  <si>
    <r>
      <t>1/2" pendent sprinkler head, quick response chrome finish - 68</t>
    </r>
    <r>
      <rPr>
        <sz val="10"/>
        <color theme="1"/>
        <rFont val="Aptos Narrow"/>
        <family val="2"/>
      </rPr>
      <t>°</t>
    </r>
    <r>
      <rPr>
        <sz val="10"/>
        <color theme="1"/>
        <rFont val="Arial"/>
        <family val="2"/>
      </rPr>
      <t xml:space="preserve"> C, 5.6k factor</t>
    </r>
  </si>
  <si>
    <t>Equipment including all necessary fittings, fixings,</t>
  </si>
  <si>
    <t>accessories and supports as per the drawings and specification.</t>
  </si>
  <si>
    <t>4kg DCP fire extinguisher</t>
  </si>
  <si>
    <t>5kg CO2 fire extinguisher</t>
  </si>
  <si>
    <t>Fire blanket</t>
  </si>
  <si>
    <t>FIRE PROTECTION INSTALLATIONS (cont'd)</t>
  </si>
  <si>
    <t>Fire Protection System (cont'd)</t>
  </si>
  <si>
    <t>Allow for minor  mofiication of sprinkler lines and sprinklers as per drawings and</t>
  </si>
  <si>
    <t>Allow for connecting new fire protection system with existing fire</t>
  </si>
  <si>
    <t>protection system as per the drawings and specifications.</t>
  </si>
  <si>
    <t>Fire Protection Works</t>
  </si>
  <si>
    <t>Amount of page 1/20</t>
  </si>
  <si>
    <t>Amount of page 1/21</t>
  </si>
  <si>
    <t>BILL NO. 4 - MECHANICAL  WORKS</t>
  </si>
  <si>
    <t>MECHANICAL ENGINEERING INSTALLATIONS</t>
  </si>
  <si>
    <t>Chilled Water System Installations</t>
  </si>
  <si>
    <t>Chilled water piping, fittings, supports in accordance with the</t>
  </si>
  <si>
    <t xml:space="preserve">drawings and specification. Pipes to specification;ERW mild </t>
  </si>
  <si>
    <t>steel to ASTM or A53; SCH 40 Grade B  including all fittings,</t>
  </si>
  <si>
    <t xml:space="preserve">valves, drain cocks, strainers, gauges, insulation, etc. per the </t>
  </si>
  <si>
    <r>
      <t>drawings; Pipes in diameter; (</t>
    </r>
    <r>
      <rPr>
        <b/>
        <u/>
        <sz val="10"/>
        <rFont val="Arial"/>
        <family val="2"/>
      </rPr>
      <t>Note-Valve set for FAHU/FCUs,etc.</t>
    </r>
  </si>
  <si>
    <t>have been included with relevant equipment description and</t>
  </si>
  <si>
    <t xml:space="preserve">other valves to included with the rates of pipes). </t>
  </si>
  <si>
    <t>(refer drawing CEC-SP258-AC-02)</t>
  </si>
  <si>
    <t>25mm diameter</t>
  </si>
  <si>
    <t>32mm diameter</t>
  </si>
  <si>
    <t>40mm diameter</t>
  </si>
  <si>
    <t>50mm diameter</t>
  </si>
  <si>
    <t>65mm diameter</t>
  </si>
  <si>
    <t>Air conditioning system as per the drawings and the specification</t>
  </si>
  <si>
    <t>Supply and Install  ductwork and  specialties complete with</t>
  </si>
  <si>
    <t>insulation, protective cladding as required, bellmouth opening, wire mesh,</t>
  </si>
  <si>
    <t xml:space="preserve">plenum box, fittings, splitter, fire, volume control and other </t>
  </si>
  <si>
    <t>dampers, supports for ducts, etc complete in accordance with the</t>
  </si>
  <si>
    <t>drawings and the specification. (refer drawing CEC-SP255-AC-01)</t>
  </si>
  <si>
    <t>Supply and return rectangular air ducts</t>
  </si>
  <si>
    <t>Supply circular air ducts</t>
  </si>
  <si>
    <t>Allow for flexible duct as per the drawings and specification</t>
  </si>
  <si>
    <t>Allow for rectification of all bended flexible ducts and air leakages as notes</t>
  </si>
  <si>
    <t>given in the drawing.</t>
  </si>
  <si>
    <t>Air conditioning system (Cont'd)</t>
  </si>
  <si>
    <t>Air conditioning equipment</t>
  </si>
  <si>
    <t>Fan Coil units including fans, air filters, all valves, strainers, controls,</t>
  </si>
  <si>
    <t>thermostats including connections/interfacing to existing controls and</t>
  </si>
  <si>
    <t xml:space="preserve">valve package, instruments,cooling coils, thermal and acoustic </t>
  </si>
  <si>
    <t xml:space="preserve">insulation,sound attenuators, connections to electrical equipment, </t>
  </si>
  <si>
    <t>connections to pipework and ductwork; mounting structure &amp; supports,</t>
  </si>
  <si>
    <t xml:space="preserve"> steel frames as described.</t>
  </si>
  <si>
    <t xml:space="preserve"> (refer drawing AC - CEC-SP258-AC-01)</t>
  </si>
  <si>
    <t>Fan coil unit, 15.2kWR, 1150L/s, Ref.FCU-GF-01</t>
  </si>
  <si>
    <t>Supply and Install grilles and diffusers as per the drawing and specifications.</t>
  </si>
  <si>
    <t>(refer drawing AC - CEC-SP258-AC-01)</t>
  </si>
  <si>
    <t xml:space="preserve">300 x 300mm Supply air diffuser </t>
  </si>
  <si>
    <t xml:space="preserve">300 x 300mm Return air diffuser </t>
  </si>
  <si>
    <t>416mm dia Supply round air diffuser</t>
  </si>
  <si>
    <t>362mm dia Supply round air diffuser</t>
  </si>
  <si>
    <t>650mm dia Return round air grille</t>
  </si>
  <si>
    <t>Volume control dampers on SAD</t>
  </si>
  <si>
    <t>Volume control dampers size 450 x 250mm</t>
  </si>
  <si>
    <t>Volume control dampers size 362mm dia</t>
  </si>
  <si>
    <t>Volume control dampers size 650mm dia</t>
  </si>
  <si>
    <t>Ventilation and Exhaust air system as per the drawings</t>
  </si>
  <si>
    <t>Supply and install ducts and specialities including insulation,</t>
  </si>
  <si>
    <t>bellmouth opening, wire mesh, fittings, splitter, dampers, cladding, supports</t>
  </si>
  <si>
    <t>for ducts, painting, etc complete in accordance with the drawings</t>
  </si>
  <si>
    <t>and the specification. (refer drawing CEC-SP255-AC-03, 04)</t>
  </si>
  <si>
    <t>Exhaust air ducts</t>
  </si>
  <si>
    <t>Ventilation equipment</t>
  </si>
  <si>
    <t>Air handling units including fans, air filters, all valves, strainers, controls,</t>
  </si>
  <si>
    <t>steel frames as described.</t>
  </si>
  <si>
    <t>(refer drawing CEC-SP258-AC-03)</t>
  </si>
  <si>
    <t>Air handling unit, 27.7kWR, 1990L/s, Ref.AHU-01</t>
  </si>
  <si>
    <t>Air handling unit, 27.7kWR, 1990L/s, Ref.AHU-02</t>
  </si>
  <si>
    <t>Air handling unit, 27.7kWR, 1990L/s, Ref.AHU-03</t>
  </si>
  <si>
    <t>Air handling unit, 27.7kWR, 1990L/s, Ref.AHU-04</t>
  </si>
  <si>
    <t>150 x 150mm Exhaust air grille, ref. ED</t>
  </si>
  <si>
    <t>400 x 250mm Exhaust air grille, ref. EG</t>
  </si>
  <si>
    <t>Volume control dampers</t>
  </si>
  <si>
    <t>Volume control dampers size 150 x 150mm</t>
  </si>
  <si>
    <t>Non return dampers</t>
  </si>
  <si>
    <t>Non return dampers size 150 x 150mm</t>
  </si>
  <si>
    <t xml:space="preserve">SUNDRY/GENERAL ITEMS ( Applicable for Plumbing, Fire protection </t>
  </si>
  <si>
    <t>and HVAC installations)</t>
  </si>
  <si>
    <t xml:space="preserve">Allow for permits, fees, inspection associated with the </t>
  </si>
  <si>
    <t>mechanical installations by utility and statutory authorities</t>
  </si>
  <si>
    <t>Allow for setting out the works, marking positions of holes,</t>
  </si>
  <si>
    <t>mortices, chases or the like</t>
  </si>
  <si>
    <t>Allow for all identification labels, plates, charts and</t>
  </si>
  <si>
    <t>identification of plant, equipment, ducts, pipes and the like</t>
  </si>
  <si>
    <t xml:space="preserve">Include for all secondary steel supports required from steel </t>
  </si>
  <si>
    <t>structure for services installation</t>
  </si>
  <si>
    <t xml:space="preserve">Allow for providing fire stopping sealants on pipes, ducts etc for all </t>
  </si>
  <si>
    <t>Mechanical services crossing fire rates walls/slabs</t>
  </si>
  <si>
    <t xml:space="preserve">Allow for testing and commissioning, demonstration, trainings &amp; </t>
  </si>
  <si>
    <t>handover to operation/store team.</t>
  </si>
  <si>
    <t xml:space="preserve">Allow for drawings and/or documents of FF, FA, ACMV, emergency &amp; </t>
  </si>
  <si>
    <t xml:space="preserve">exit lights, PA, FS in coordination, support &amp; requirement of consultants </t>
  </si>
  <si>
    <t xml:space="preserve">for submission (by consultant) to authority until obtaining approvals &amp; </t>
  </si>
  <si>
    <t>certificate/permit.</t>
  </si>
  <si>
    <t>Mechanical Works</t>
  </si>
  <si>
    <t>Amount of page 1/23</t>
  </si>
  <si>
    <t>Amount of page 1/24</t>
  </si>
  <si>
    <t>Amount of page 1/25</t>
  </si>
  <si>
    <t>Amount of page 1/26</t>
  </si>
  <si>
    <t>BILL NO. 5 - ELECTRICAL WORKS</t>
  </si>
  <si>
    <t>ELECTRICAL ENGINEERING INSTALLATIONS</t>
  </si>
  <si>
    <t xml:space="preserve">Tenderers shall verify all existing electrical installations at site </t>
  </si>
  <si>
    <t xml:space="preserve">and all required modifications to existing shall be included in </t>
  </si>
  <si>
    <t xml:space="preserve">his price without additional cost. </t>
  </si>
  <si>
    <t xml:space="preserve">Note: All electrical items must be in compliance with MAF </t>
  </si>
  <si>
    <t>Distribution panels</t>
  </si>
  <si>
    <t>Existing DB's and SMBD's to be modified including cables, containments accessories,</t>
  </si>
  <si>
    <t>fittings, all related works to complete work as per the drawings and the</t>
  </si>
  <si>
    <t>specification (refer drawing CEC-SP258-PD-01/02)</t>
  </si>
  <si>
    <t>DB-LP</t>
  </si>
  <si>
    <t>DB-REF</t>
  </si>
  <si>
    <t>SMDB-GF-SH1</t>
  </si>
  <si>
    <t>Cable trays and cable trunking</t>
  </si>
  <si>
    <t>Supply and install cable trunking as per the drawings and the specification</t>
  </si>
  <si>
    <t>(refer drawing CEC-SP258-PD-01/02)</t>
  </si>
  <si>
    <t>100 x 50mm GI trunking</t>
  </si>
  <si>
    <t>Supply and install GI cable tray as per the drawings and the specification</t>
  </si>
  <si>
    <t>100 x 50mm GI cable tray HDRF</t>
  </si>
  <si>
    <t>Isolators, etc.</t>
  </si>
  <si>
    <r>
      <t>Supply and Installation of</t>
    </r>
    <r>
      <rPr>
        <b/>
        <u/>
        <sz val="10"/>
        <rFont val="Arial"/>
        <family val="2"/>
      </rPr>
      <t xml:space="preserve"> cables/wiring including containment </t>
    </r>
  </si>
  <si>
    <t xml:space="preserve">to followings as per the drawings and specification </t>
  </si>
  <si>
    <t xml:space="preserve">(Contractor shall include cables, accessories and Containment etc. as </t>
  </si>
  <si>
    <t>required from Distribution boards to Isolators and Isolators to relevant</t>
  </si>
  <si>
    <t xml:space="preserve">equipment in their price for below items. Actual Isolator device  </t>
  </si>
  <si>
    <t>must be price separately under Isolators)</t>
  </si>
  <si>
    <t>Cable to 16A , FP Isolator</t>
  </si>
  <si>
    <t>Cable to 20A , FP Isolator</t>
  </si>
  <si>
    <t>Cable to 40A , FP Isolator</t>
  </si>
  <si>
    <t>Cable to 20A, SP Isolator</t>
  </si>
  <si>
    <t>Supply and Installation of Isolators as per the drawings and specification</t>
  </si>
  <si>
    <t>16A , FP Isolator</t>
  </si>
  <si>
    <t>20A , FP Isolator</t>
  </si>
  <si>
    <t>40A , FP Isolator</t>
  </si>
  <si>
    <t>20A, SP Isolator</t>
  </si>
  <si>
    <t>Power Accessories</t>
  </si>
  <si>
    <r>
      <t>Supply and install accessories</t>
    </r>
    <r>
      <rPr>
        <b/>
        <u/>
        <sz val="10"/>
        <rFont val="Arial"/>
        <family val="2"/>
      </rPr>
      <t xml:space="preserve"> including wiring </t>
    </r>
    <r>
      <rPr>
        <u/>
        <sz val="10"/>
        <rFont val="Arial"/>
        <family val="2"/>
      </rPr>
      <t xml:space="preserve">in PVC insulated </t>
    </r>
  </si>
  <si>
    <t>copper cable enclosed in GI containment and trunking complete as</t>
  </si>
  <si>
    <t>described. (refer drawing CEC-SP258-PD-01/02)</t>
  </si>
  <si>
    <t xml:space="preserve">13A single switched socket (DP) outlet </t>
  </si>
  <si>
    <t xml:space="preserve">13A dual switched socket (DP) outlet </t>
  </si>
  <si>
    <t xml:space="preserve">15A single switched socket (DP) outlet   </t>
  </si>
  <si>
    <t xml:space="preserve">Switched fused spur outlet with neon indicator for FCU </t>
  </si>
  <si>
    <t>20A flex O/L for water heater Water heater</t>
  </si>
  <si>
    <t>20A DP switch with neon indicator &amp; purpose engraved on it</t>
  </si>
  <si>
    <t>13A un switched fused spur with flex outlet &amp; neon indicator</t>
  </si>
  <si>
    <t>13A single switched flex outlet for insect killer (At high level with indication lamp)</t>
  </si>
  <si>
    <t>Lighting power provision</t>
  </si>
  <si>
    <t>Standalone UPS</t>
  </si>
  <si>
    <t>CT meter panel, 300A CT meter</t>
  </si>
  <si>
    <t>Space heater thermostat, ref.S/H-T/A</t>
  </si>
  <si>
    <t>Lighting Installation</t>
  </si>
  <si>
    <t xml:space="preserve">Supply and install all necessary wiring, modification to suit the new layout </t>
  </si>
  <si>
    <t xml:space="preserve">drawing as described to the following. </t>
  </si>
  <si>
    <t>(refer drawing CEC-SP258-LI-01)</t>
  </si>
  <si>
    <t>General light points</t>
  </si>
  <si>
    <t>PIR sensor points</t>
  </si>
  <si>
    <t>Supply and install Switch accessories complete with wiring</t>
  </si>
  <si>
    <t>box and switch plate  as described. (refer drawing CEC-SP258-LI-01)</t>
  </si>
  <si>
    <t>PIR sensor</t>
  </si>
  <si>
    <t>Plug in type ceiling rose</t>
  </si>
  <si>
    <r>
      <rPr>
        <b/>
        <u/>
        <sz val="10"/>
        <rFont val="Arial"/>
        <family val="2"/>
      </rPr>
      <t xml:space="preserve">Supply only </t>
    </r>
    <r>
      <rPr>
        <u/>
        <sz val="10"/>
        <rFont val="Arial"/>
        <family val="2"/>
      </rPr>
      <t>the following Light fittings including all accessories</t>
    </r>
  </si>
  <si>
    <t>as per the drawings and specification. (refer drawing CEC-SP258-LI-01)</t>
  </si>
  <si>
    <t>36W 600 x 600mm LED recessed mounted  light, IP 44,4000K</t>
  </si>
  <si>
    <t>47W LED suspended light , 1275mm long,  IP-44</t>
  </si>
  <si>
    <t>30W, 4000K, LED trunk light with standard high voltage track system, ref. LP</t>
  </si>
  <si>
    <t>By others</t>
  </si>
  <si>
    <t>30W, 4000K, LED trunk light with standard high voltage track system, ref. LP-1</t>
  </si>
  <si>
    <t>30W, 4000K, LED trunk light with standard high voltage track system, ref. LH</t>
  </si>
  <si>
    <t>40W, 4000K, LED track spot light, ref. T1</t>
  </si>
  <si>
    <t>40W, 3000K, LED track spot light, ref. T2</t>
  </si>
  <si>
    <t>28W, 3000K, LED track spot light, ref. T3</t>
  </si>
  <si>
    <t>Lighting Installation (Cont'd)</t>
  </si>
  <si>
    <r>
      <rPr>
        <b/>
        <u/>
        <sz val="10"/>
        <rFont val="Arial"/>
        <family val="2"/>
      </rPr>
      <t>Installation and Connection only</t>
    </r>
    <r>
      <rPr>
        <u/>
        <sz val="10"/>
        <rFont val="Arial"/>
        <family val="2"/>
      </rPr>
      <t xml:space="preserve"> the following Light fittings</t>
    </r>
  </si>
  <si>
    <t>including all accessories as per the drawings and specification</t>
  </si>
  <si>
    <t>Emergency Lighting Installation</t>
  </si>
  <si>
    <t xml:space="preserve">Supply and install all necessary containments, wiring, modification to suit </t>
  </si>
  <si>
    <t xml:space="preserve">the new layout drawing as described to the following. </t>
  </si>
  <si>
    <t>(refer drawing CEC-SP258-EM-01)</t>
  </si>
  <si>
    <t>Emergency light points</t>
  </si>
  <si>
    <t>Supply and install Emergency light fittings including fixings, accessories</t>
  </si>
  <si>
    <t xml:space="preserve">lamps and connections complete as per the drawings and specification. </t>
  </si>
  <si>
    <t>8W Recessed mounted emergency light, self contained battery, ref. E1</t>
  </si>
  <si>
    <t>8W fluorescent emergency light, non maintained type, ref. E2</t>
  </si>
  <si>
    <t>8W wall / hanging type directional exit light, self contained battery</t>
  </si>
  <si>
    <t>8W wall mounted type exit light, self contained battery</t>
  </si>
  <si>
    <t>Central monitoring panel, ref. CMP</t>
  </si>
  <si>
    <t>Telephone and Data Installation</t>
  </si>
  <si>
    <r>
      <t xml:space="preserve">Supply and install </t>
    </r>
    <r>
      <rPr>
        <b/>
        <u/>
        <sz val="10"/>
        <rFont val="Arial"/>
        <family val="2"/>
      </rPr>
      <t>containment only</t>
    </r>
    <r>
      <rPr>
        <u/>
        <sz val="10"/>
        <rFont val="Arial"/>
        <family val="2"/>
      </rPr>
      <t xml:space="preserve"> for Data system as per the </t>
    </r>
  </si>
  <si>
    <t xml:space="preserve">drawings and the specification.(this includes all containments but not </t>
  </si>
  <si>
    <t>limited to cable trays, trunking, conduits, wiring as required)</t>
  </si>
  <si>
    <t>(equipmemts, devices, sensors and alike by carrefour security team)</t>
  </si>
  <si>
    <t>(refer drawing CEC-SP258-TD-01)</t>
  </si>
  <si>
    <t>RJ 45 single outlet</t>
  </si>
  <si>
    <t>RJ 45 dual outlet</t>
  </si>
  <si>
    <t>WIFI aceess point 2 Nos data outlet</t>
  </si>
  <si>
    <t>Data rack cabinet</t>
  </si>
  <si>
    <t>Optical network unit</t>
  </si>
  <si>
    <t>Suppy, Installation, testing and commissioning of Equipment complete</t>
  </si>
  <si>
    <t>as per the drawings and specification (refer drawing CEC-SP258-TD-01)</t>
  </si>
  <si>
    <t>Supply and install cable tray HDRF as per the drawings and the specification</t>
  </si>
  <si>
    <t>100 x 50mm GI cable tray</t>
  </si>
  <si>
    <t>Fire Alarm Installation</t>
  </si>
  <si>
    <t>Supply and install conduit and wiring with fire resistant cables as</t>
  </si>
  <si>
    <t>described with all interface units and connections as per the drawings</t>
  </si>
  <si>
    <t>and the specification. (refer drawing CEC-SP258-FA-01)</t>
  </si>
  <si>
    <t>Fire alarm interface unit</t>
  </si>
  <si>
    <t>Addressabale heat detector with built in isolator base</t>
  </si>
  <si>
    <t>Analogue Addressabale void detector with built in isolator base with LED</t>
  </si>
  <si>
    <t>indicator</t>
  </si>
  <si>
    <t xml:space="preserve">Analogue Addressabale smoke detector with built in isolator base </t>
  </si>
  <si>
    <t>Fire alarm sounder with strobe / flasher</t>
  </si>
  <si>
    <t>Manual call point</t>
  </si>
  <si>
    <t>Addressable main fire alarm control panel (semi recessed on wall), FACP</t>
  </si>
  <si>
    <t>Allow for 24 x 7 panel</t>
  </si>
  <si>
    <t>Fire alarm monitoring module</t>
  </si>
  <si>
    <t xml:space="preserve">Equipment complete as described </t>
  </si>
  <si>
    <t>Linear heat detection system including all cables,accessories and controls</t>
  </si>
  <si>
    <t xml:space="preserve">as per the drawings and specification. </t>
  </si>
  <si>
    <t>(refer drawing CEC-SP258-FA-01)</t>
  </si>
  <si>
    <t>Linear heat detector</t>
  </si>
  <si>
    <t>Allow for one year annual maintanence contract (AMC) for full protection system</t>
  </si>
  <si>
    <t>Public address System (Normal music system)</t>
  </si>
  <si>
    <t>Supply and install for Public Address system (Normal music system) as per</t>
  </si>
  <si>
    <t>the  drawings and the specification. (equipmemts, devices, sensors and</t>
  </si>
  <si>
    <t>alike by carrefour security team) (refer dwg CEC-SP258-LC-02)</t>
  </si>
  <si>
    <t>Cables, wiring and all containment as per the drawings</t>
  </si>
  <si>
    <t>Emergency push button</t>
  </si>
  <si>
    <t>Wireless headphone</t>
  </si>
  <si>
    <t>20W fire rated pendant speaker</t>
  </si>
  <si>
    <t>Public address rack</t>
  </si>
  <si>
    <t>End of line,ref.EOL</t>
  </si>
  <si>
    <t>Equipment complete as described</t>
  </si>
  <si>
    <t>CCTV system</t>
  </si>
  <si>
    <r>
      <t xml:space="preserve">Supply and install </t>
    </r>
    <r>
      <rPr>
        <b/>
        <u/>
        <sz val="10"/>
        <rFont val="Arial"/>
        <family val="2"/>
      </rPr>
      <t>containment only</t>
    </r>
    <r>
      <rPr>
        <u/>
        <sz val="10"/>
        <rFont val="Arial"/>
        <family val="2"/>
      </rPr>
      <t xml:space="preserve"> for CCTV system as per the </t>
    </r>
  </si>
  <si>
    <t>(refer dwg CEC-SP258-LC-01)</t>
  </si>
  <si>
    <t>Fixed dome camera -W/P</t>
  </si>
  <si>
    <t>CCTV rack</t>
  </si>
  <si>
    <t>Door contact</t>
  </si>
  <si>
    <t>Break glass</t>
  </si>
  <si>
    <t>Card reader</t>
  </si>
  <si>
    <t>Exit push button</t>
  </si>
  <si>
    <t>Vibration sensor</t>
  </si>
  <si>
    <t>Panic button</t>
  </si>
  <si>
    <t>100 x 100mm GI junction box</t>
  </si>
  <si>
    <t>Access control panel</t>
  </si>
  <si>
    <t>300 PIR sensor</t>
  </si>
  <si>
    <t>CCTV system (cont'd)</t>
  </si>
  <si>
    <t>Cable trunking</t>
  </si>
  <si>
    <t>100 x 100mm GI trunking</t>
  </si>
  <si>
    <t xml:space="preserve">Allow for permits, fees, inspection. Final meter works, associated </t>
  </si>
  <si>
    <t xml:space="preserve">with the Electrical installations by utility and statutory authorities </t>
  </si>
  <si>
    <t>including Civil defense and required consultants</t>
  </si>
  <si>
    <t>Allow for testing and commissioning, demonstration, trainings &amp; handover</t>
  </si>
  <si>
    <t xml:space="preserve">to operation/store team of all Electrical installationsand pay all charges </t>
  </si>
  <si>
    <t xml:space="preserve">(as certified by the Employer) up to thetime of practical handing over </t>
  </si>
  <si>
    <t>including the production of test certificates</t>
  </si>
  <si>
    <t>identification of plant, equipment, cable, switches and the like</t>
  </si>
  <si>
    <t>Allow for preparing schedule of manufacturers recommended</t>
  </si>
  <si>
    <t>tools and spare parts for each piece of equipment</t>
  </si>
  <si>
    <t xml:space="preserve">Allow for including all secondary steel supports required from steel </t>
  </si>
  <si>
    <t>structure for services installation by all stakeholders</t>
  </si>
  <si>
    <t xml:space="preserve">Allow for all termination and connection cables, wires ..etc from </t>
  </si>
  <si>
    <t>existing equipment and units to carrefour panels and systems</t>
  </si>
  <si>
    <t xml:space="preserve">Allow for neccesasry coordinations and provide temporary </t>
  </si>
  <si>
    <t>connections for temporarily relocated equipment</t>
  </si>
  <si>
    <t>Electrical Works</t>
  </si>
  <si>
    <t>Amount of page 1/28</t>
  </si>
  <si>
    <t>Amount of page 1/29</t>
  </si>
  <si>
    <t>Amount of page 1/30</t>
  </si>
  <si>
    <t>Amount of page 1/31</t>
  </si>
  <si>
    <t>Amount of page 1/32</t>
  </si>
  <si>
    <t>Amount of page 1/33</t>
  </si>
  <si>
    <t>Amount of page 1/34</t>
  </si>
  <si>
    <t>Amount of page 1/35</t>
  </si>
  <si>
    <t>Amount of page 1/36</t>
  </si>
  <si>
    <t>Amount of page 1/37</t>
  </si>
  <si>
    <t>Amount of page 1/38</t>
  </si>
  <si>
    <t>Amount of page 1/39</t>
  </si>
  <si>
    <t>BILL NO. 6 - ADDITIONAL ITEMS</t>
  </si>
  <si>
    <t>Additional Items; Civil works</t>
  </si>
  <si>
    <t xml:space="preserve">The Contractor shall list and price below, the items and </t>
  </si>
  <si>
    <t>quantities of additional or deduction for any Bill of Quantities.</t>
  </si>
  <si>
    <t xml:space="preserve">Item(s) and or any missing items that in his opinion are </t>
  </si>
  <si>
    <t>necessary for the full and satisfactory completion of the work as</t>
  </si>
  <si>
    <t xml:space="preserve">described in the specifications or shown on the drawings and </t>
  </si>
  <si>
    <t xml:space="preserve">for which either expressed or implied provision is required and </t>
  </si>
  <si>
    <t xml:space="preserve">which are not covered by the items or the rates in the bill of </t>
  </si>
  <si>
    <t xml:space="preserve">quantities. Any such items not listed below shall be deemed </t>
  </si>
  <si>
    <t>to be included</t>
  </si>
  <si>
    <t>Mobilization/ Demobilization charges</t>
  </si>
  <si>
    <t>CAR policy charges</t>
  </si>
  <si>
    <t>Allow for removal of existing separate partition, single layer dry wall</t>
  </si>
  <si>
    <t>Wall partition up to 2750mm high , ref.W01 (warehouse, office, pantry)</t>
  </si>
  <si>
    <t>200mm Thick hollow blockwall,upto 3,000mm high ref. W01</t>
  </si>
  <si>
    <t>coats from mapei as a bottom layer waterproofing.</t>
  </si>
  <si>
    <t>Note: Additional quantity considered as per the tender drawings, as it was not included in the Main BOQ.</t>
  </si>
  <si>
    <t>between tile and concrete screed as a top layer waterproofing.</t>
  </si>
  <si>
    <r>
      <t>Supply &amp; Application of two coats of bitumen liquid water proofing paint upto 200mm height along the base of secondary wall.</t>
    </r>
    <r>
      <rPr>
        <sz val="10"/>
        <color rgb="FFFF0000"/>
        <rFont val="Arial"/>
        <family val="2"/>
      </rPr>
      <t>(Condidered As per LL requirement)</t>
    </r>
  </si>
  <si>
    <r>
      <t>Supply &amp; Application of one coat of bitumen liquid water proofing paint/pplythene sheet through out the Dry floor area.</t>
    </r>
    <r>
      <rPr>
        <sz val="10"/>
        <color rgb="FFFF0000"/>
        <rFont val="Arial"/>
        <family val="2"/>
      </rPr>
      <t>(Condidered As per LL requirement))</t>
    </r>
  </si>
  <si>
    <r>
      <t xml:space="preserve">Horizontal ceiling to Bakery area. </t>
    </r>
    <r>
      <rPr>
        <sz val="10"/>
        <color rgb="FFFF0000"/>
        <rFont val="Arial"/>
        <family val="2"/>
      </rPr>
      <t>(Considered As per client instruction during site visit)</t>
    </r>
  </si>
  <si>
    <t>Supply &amp; Installation of 12.5mm MR gypsum board Horixzontal ceiling with suspension system, fixing accessories and fittings.@3500mm from FFL.</t>
  </si>
  <si>
    <t>Supply and install dark sticker on shop front glass internal surface.Considered Dark sticker upto 3,500mm high.</t>
  </si>
  <si>
    <t>Allow charges for filling-finishing the gap b/w the floor tile and Landlord installed Expansion joint cover with Epoxy grout &amp; Gaps b/w vertical elements and Landlord installed expansion joint fiiled and finished with Elastomeric sealent/no-shrik grout.</t>
  </si>
  <si>
    <t>Supply &amp; installation of decorative wall feature for pantry area.</t>
  </si>
  <si>
    <t>Supply and Installation of Metal framed steel expanded sheeting in the shopfront façade for the Signage mounting as per Mall requirement.</t>
  </si>
  <si>
    <r>
      <t>Supply &amp; installation of Hoarding with graphics.</t>
    </r>
    <r>
      <rPr>
        <sz val="10"/>
        <color rgb="FFFF0000"/>
        <rFont val="Arial"/>
        <family val="2"/>
      </rPr>
      <t>Note: The rate is based on the Bright Team carrying out the hoarding works. If this works are executed by any third party or mall-approved vendor, the cost will be treated as a variation.</t>
    </r>
  </si>
  <si>
    <t>Additional Items; MEP works</t>
  </si>
  <si>
    <t>Pressure and slope test for plumbing system</t>
  </si>
  <si>
    <t xml:space="preserve">Modification of main existing chilled water line to provide additional chilled water </t>
  </si>
  <si>
    <t>demand to the tenant premise with freezing , valves and water balancing</t>
  </si>
  <si>
    <t>Chilled water pipe pressure test and chemical flushing</t>
  </si>
  <si>
    <t>Supply and installation of BTU meter</t>
  </si>
  <si>
    <t>Interfacing of tenant FACP will main building FACP</t>
  </si>
  <si>
    <t xml:space="preserve">Supply and installation of 1W 1G switch </t>
  </si>
  <si>
    <t>Nos</t>
  </si>
  <si>
    <t>Supply and installation of grid switch</t>
  </si>
  <si>
    <t>Modification of lanlord SMDB-GF-SH1 as per proposed design</t>
  </si>
  <si>
    <t xml:space="preserve">Supply and laying of 150 sq. mm. XLPE cable + 95 sq. mm. ECC cable from </t>
  </si>
  <si>
    <t>Mtr</t>
  </si>
  <si>
    <t>landlord SMDB-GF-SH1 to tenant SMDB-C4</t>
  </si>
  <si>
    <t>150 x 50mm GI cable tray for above mentioned cable</t>
  </si>
  <si>
    <t xml:space="preserve">Supply and laying of 35 sq. mm. XLPE cable + 16 sq. mm. ECC cable from </t>
  </si>
  <si>
    <t>SMDB-C4 to DB-REF</t>
  </si>
  <si>
    <t xml:space="preserve">Supply and laying of 25 sq. mm. XLPE cable + 16 sq. mm. ECC cable from </t>
  </si>
  <si>
    <t>SMDB-C4 to DB-LP</t>
  </si>
  <si>
    <t xml:space="preserve">Supply and laying of 6 sq. mm. XLPE cable + 6 sq. mm. ECC cable from </t>
  </si>
  <si>
    <t>DB-LP to AHU 1 to 4</t>
  </si>
  <si>
    <t>Supply and installation of 20A TP isolator for AHUs</t>
  </si>
  <si>
    <t xml:space="preserve">CHW Freezing, Shut down works for main riser for the proposed modification </t>
  </si>
  <si>
    <t>and tapping of new stub out</t>
  </si>
  <si>
    <t xml:space="preserve">Item </t>
  </si>
  <si>
    <t>Stub-out modification</t>
  </si>
  <si>
    <t>Allow for Fire fighting and fire alarm isolation and reenergization</t>
  </si>
  <si>
    <t xml:space="preserve">Allow for Cold tapping for the mall chilled water pipe and adding </t>
  </si>
  <si>
    <t>stubout as per the comment in the drawing</t>
  </si>
  <si>
    <t>Supply and installation of BTU meter for the new tapping point</t>
  </si>
  <si>
    <t>Allow for chemical flushing, Chilled water balancing and air balancing</t>
  </si>
  <si>
    <t>Supply and installation of Smart Energy Meter</t>
  </si>
  <si>
    <t xml:space="preserve">Supply and installation of New cable 4Cx150, 1Cx70 Sqmm from </t>
  </si>
  <si>
    <t>Existing SMDB GF-SH1 to SMDB C4</t>
  </si>
  <si>
    <t>Supply and installation of SMDB C4</t>
  </si>
  <si>
    <t>Allow for Programming of FACP Panel</t>
  </si>
  <si>
    <t>Allow for BMS interfacing of Ac units</t>
  </si>
  <si>
    <t>Clorination of cold water pipes.</t>
  </si>
  <si>
    <t>Additional Items</t>
  </si>
  <si>
    <t>Additional Items; Civil works- Amount of page 1/41</t>
  </si>
  <si>
    <t>Additional Items; MEP works- Amount of page 1/42</t>
  </si>
  <si>
    <t>BILL NO. 7 -PROVISIONAL SUM</t>
  </si>
  <si>
    <t>PROVISIONAL SUMS</t>
  </si>
  <si>
    <t xml:space="preserve">Builders work means any work required for or in connection </t>
  </si>
  <si>
    <t>with the relevant provisional sum under which the item appears</t>
  </si>
  <si>
    <t xml:space="preserve">or any other work of a general nature that is required in order </t>
  </si>
  <si>
    <t xml:space="preserve">to complete the installation. This work will entail but is not </t>
  </si>
  <si>
    <t xml:space="preserve">limited to the following: cutting chases and later making good, </t>
  </si>
  <si>
    <t xml:space="preserve">corong or leaving holes and later making good as required, </t>
  </si>
  <si>
    <t xml:space="preserve">chasing or building in items laid or placed by others, pipe </t>
  </si>
  <si>
    <t xml:space="preserve">sleeves including building or casting in, forming openings as </t>
  </si>
  <si>
    <t xml:space="preserve">required, timber or steel sub-frames as required, concrete </t>
  </si>
  <si>
    <t xml:space="preserve">plinths, cross-overs, etc. </t>
  </si>
  <si>
    <t>Allow the following Provisional Sums for the supply and install</t>
  </si>
  <si>
    <t xml:space="preserve">of materials to be carried out by the Main contractor </t>
  </si>
  <si>
    <t>or Nominated Sub contractor as directed to be</t>
  </si>
  <si>
    <t>administer by Engineer with prior approval of Employer</t>
  </si>
  <si>
    <t>Provisional Sum for Additional External Signage</t>
  </si>
  <si>
    <t xml:space="preserve">Allow a Provisional Sum for Supply and installation of Additional </t>
  </si>
  <si>
    <t>External Signage</t>
  </si>
  <si>
    <t>Allow for Builders work</t>
  </si>
  <si>
    <t>Allow for attendance, profit and overheads</t>
  </si>
  <si>
    <t>%</t>
  </si>
  <si>
    <t>SECTION 1 - SUMMARY</t>
  </si>
  <si>
    <t xml:space="preserve">                           DESCRIPTION</t>
  </si>
  <si>
    <t>SUMMARY SECTION 1</t>
  </si>
  <si>
    <t>PAGE NO.</t>
  </si>
  <si>
    <t>1/15</t>
  </si>
  <si>
    <t>1/19</t>
  </si>
  <si>
    <t>1/22</t>
  </si>
  <si>
    <t>1/27</t>
  </si>
  <si>
    <t>1/40</t>
  </si>
  <si>
    <t>1/43</t>
  </si>
  <si>
    <t>1/44</t>
  </si>
  <si>
    <t>CARRIED TO GENERAL SUMMARY</t>
  </si>
  <si>
    <t>GENERAL SUMMARY</t>
  </si>
  <si>
    <t>TOTAL AED</t>
  </si>
  <si>
    <t>Section 1 - Fit Out Works</t>
  </si>
  <si>
    <t>Amount of Page 1/45</t>
  </si>
  <si>
    <t>Sub-total</t>
  </si>
  <si>
    <r>
      <t xml:space="preserve">Contingency </t>
    </r>
    <r>
      <rPr>
        <b/>
        <sz val="10"/>
        <rFont val="Arial"/>
        <family val="2"/>
      </rPr>
      <t xml:space="preserve">(this contingency is for the sole use of the </t>
    </r>
  </si>
  <si>
    <t xml:space="preserve">Client and may be omitted in part or in its entirety) </t>
  </si>
  <si>
    <t>TOTAL TO FORM OF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</si>
</sst>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41" formatCode="_-* #,##0_-;\-* #,##0_-;_-* &quot;-&quot;_-;_-@_-"/>
    <numFmt numFmtId="44" formatCode="_-&quot;AED&quot;* #,##0.00_-;\-&quot;AED&quot;* #,##0.00_-;_-&quot;AED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£&quot;#,##0;\-&quot;£&quot;#,##0"/>
    <numFmt numFmtId="169" formatCode="_-&quot;£&quot;* #,##0_-;\-&quot;£&quot;* #,##0_-;_-&quot;£&quot;* &quot;-&quot;_-;_-@_-"/>
    <numFmt numFmtId="170" formatCode="_-&quot;£&quot;* #,##0.00_-;\-&quot;£&quot;* #,##0.00_-;_-&quot;£&quot;* &quot;-&quot;??_-;_-@_-"/>
    <numFmt numFmtId="171" formatCode="_-* #,##0_-;_-* #,##0\-;_-* &quot;-&quot;_-;_-@_-"/>
    <numFmt numFmtId="172" formatCode="_-* #,##0.00_-;_-* #,##0.00\-;_-* &quot;-&quot;??_-;_-@_-"/>
    <numFmt numFmtId="173" formatCode="_-&quot;ر.س.&quot;\ * #,##0_-;_-&quot;ر.س.&quot;\ * #,##0\-;_-&quot;ر.س.&quot;\ * &quot;-&quot;_-;_-@_-"/>
    <numFmt numFmtId="174" formatCode="_-&quot;ر.س.&quot;\ * #,##0.00_-;_-&quot;ر.س.&quot;\ * #,##0.00\-;_-&quot;ر.س.&quot;\ * &quot;-&quot;??_-;_-@_-"/>
    <numFmt numFmtId="175" formatCode="#,##0.0"/>
    <numFmt numFmtId="176" formatCode="#,##0\ &quot;F&quot;;[Red]\-#,##0\ &quot;F&quot;"/>
    <numFmt numFmtId="177" formatCode="0.00_)"/>
    <numFmt numFmtId="178" formatCode="00000"/>
    <numFmt numFmtId="179" formatCode="_-* #,##0_-;_-* #,##0\-;_-* &quot;-&quot;??_-;_-@_-"/>
    <numFmt numFmtId="180" formatCode="#,##0\/\-"/>
    <numFmt numFmtId="181" formatCode="0.00000"/>
    <numFmt numFmtId="182" formatCode="#,##0;[Red]#,##0"/>
    <numFmt numFmtId="183" formatCode="&quot;ج.م.&quot;#,##0_-;&quot;ج.م.&quot;#,##0\-"/>
    <numFmt numFmtId="184" formatCode="0.000"/>
    <numFmt numFmtId="185" formatCode="#,##0.00;[Red]#,##0.00"/>
    <numFmt numFmtId="186" formatCode="_-* #,##0_-;\-* #,##0_-;_-* &quot;-&quot;??_-;_-@_-"/>
    <numFmt numFmtId="187" formatCode="0.0%"/>
    <numFmt numFmtId="188" formatCode="#,##0.00_ ;[Red]\-#,##0.00\ "/>
    <numFmt numFmtId="189" formatCode="&quot;$&quot;#,##0;\-&quot;$&quot;#,##0"/>
    <numFmt numFmtId="190" formatCode="mm/dd/yy"/>
    <numFmt numFmtId="191" formatCode="_(* #,##0_);_(* \(#,##0\);_(* &quot;-&quot;??_);_(@_)"/>
    <numFmt numFmtId="192" formatCode="0.0_)\%;\(0.0\)\%;0.0_)\%;@_)_%"/>
    <numFmt numFmtId="193" formatCode="#,##0.00\ &quot;€&quot;;[Red]\-#,##0.00\ &quot;€&quot;"/>
    <numFmt numFmtId="194" formatCode="#,##0\ &quot;€/m²&quot;;[Red]\ \-#,##0\ &quot;€/m²&quot;"/>
    <numFmt numFmtId="195" formatCode="#,##0.0_)_%;\(#,##0.0\)_%;0.0_)_%;@_)_%"/>
    <numFmt numFmtId="196" formatCode="#,##0.0_);\(#,##0.0\);#,##0.0_);@_)"/>
    <numFmt numFmtId="197" formatCode="#,##0.0_);\(#,##0.0\)"/>
    <numFmt numFmtId="198" formatCode="#,##0\ &quot;Sqm&quot;"/>
    <numFmt numFmtId="199" formatCode="0&quot; (uncovered)&quot;"/>
    <numFmt numFmtId="200" formatCode="_-&quot;€&quot;* #,##0_-;\-&quot;€&quot;* #,##0_-;_-&quot;€&quot;* &quot;-&quot;_-;_-@_-"/>
    <numFmt numFmtId="201" formatCode="&quot;£&quot;_(#,##0.00_);&quot;£&quot;\(#,##0.00\);&quot;£&quot;_(0.00_);@_)"/>
    <numFmt numFmtId="202" formatCode="&quot;€&quot;_(#,##0.00_);&quot;€&quot;\(#,##0.00\);&quot;€&quot;_(0.00_);@_)"/>
    <numFmt numFmtId="203" formatCode="&quot;$&quot;_(#,##0.00_);&quot;$&quot;\(#,##0.00\);&quot;$&quot;_(0.00_);@_)"/>
    <numFmt numFmtId="204" formatCode="#,##0.0000000_);[Red]\(#,##0.0000000\)"/>
    <numFmt numFmtId="205" formatCode="mmm/\ yy"/>
    <numFmt numFmtId="206" formatCode="&quot;€&quot;#,##0.00"/>
    <numFmt numFmtId="207" formatCode="#,##0.00\ \€;[Red]\-#,##0.00\ \€"/>
    <numFmt numFmtId="208" formatCode="&quot;£&quot;_(#,##0.00_);&quot;£&quot;\(#,##0.00\)"/>
    <numFmt numFmtId="209" formatCode="&quot;€&quot;_(#,##0.00_);&quot;€&quot;\(#,##0.00\)"/>
    <numFmt numFmtId="210" formatCode="&quot;F&quot;_(#,##0.00_);&quot;F&quot;\(#,##0.00\);&quot;F&quot;_(0.00_);@_)"/>
    <numFmt numFmtId="211" formatCode="&quot;$&quot;_(#,##0.00_);&quot;$&quot;\(#,##0.00\)"/>
    <numFmt numFmtId="212" formatCode="0\ &quot;e/sqm&quot;"/>
    <numFmt numFmtId="213" formatCode="#,##0\ &quot;€&quot;;\-#,##0\ &quot;€&quot;"/>
    <numFmt numFmtId="214" formatCode="d\-mmm\-yyyy"/>
    <numFmt numFmtId="215" formatCode="&quot;F&quot;_(#,##0.00_);&quot;F&quot;\(#,##0.00\)"/>
    <numFmt numFmtId="216" formatCode="#,##0.00_);\(#,##0.00\);0.00_);@_)"/>
    <numFmt numFmtId="217" formatCode="#,##0\ &quot;€&quot;;[Red]\-#,##0\ &quot;€&quot;"/>
    <numFmt numFmtId="218" formatCode="#,##0_ ;\-#,##0\ "/>
    <numFmt numFmtId="219" formatCode="#,##0.000000_);[Red]\(#,##0.000000\)"/>
    <numFmt numFmtId="220" formatCode="dd/mm/yy;@"/>
    <numFmt numFmtId="221" formatCode="#,##0\ [$€-1];[Red]\-#,##0\ [$€-1]"/>
    <numFmt numFmtId="222" formatCode="\€_(#,##0.00_);\€\(#,##0.00\);\€_(0.00_);@_)"/>
    <numFmt numFmtId="223" formatCode="#,##0.00\ &quot;€&quot;;\-#,##0.00\ &quot;€&quot;"/>
    <numFmt numFmtId="224" formatCode="dd\.\ mmm\ yy"/>
    <numFmt numFmtId="225" formatCode="#,##0_)\x;\(#,##0\)\x;0_)\x;@_)_x"/>
    <numFmt numFmtId="226" formatCode="#,##0.0_)\x;\(#,##0.0\)\x"/>
    <numFmt numFmtId="227" formatCode="#,##0.0_)\x;\(#,##0.0\)\x;0.0_)\x;@_)_x"/>
    <numFmt numFmtId="228" formatCode="_-* #,##0.00\ &quot;EUR&quot;_-;\-* #,##0.00\ &quot;EUR&quot;_-;_-* &quot;-&quot;??\ &quot;EUR&quot;_-;_-@_-"/>
    <numFmt numFmtId="229" formatCode="_-* #,##0\ &quot;€&quot;_-;\-* #,##0\ &quot;€&quot;_-;_-* &quot;-&quot;??\ &quot;€&quot;_-;_-@_-"/>
    <numFmt numFmtId="230" formatCode="0&quot; (covered)&quot;"/>
    <numFmt numFmtId="231" formatCode="#,##0_)_x;\(#,##0\)_x;0_)_x;@_)_x"/>
    <numFmt numFmtId="232" formatCode="#,##0.0_)_x;\(#,##0.0\)_x"/>
    <numFmt numFmtId="233" formatCode="#,##0.0_)_x;\(#,##0.0\)_x;0.0_)_x;@_)_x"/>
    <numFmt numFmtId="234" formatCode="0\ &quot;Spaces&quot;"/>
    <numFmt numFmtId="235" formatCode="_-* #,##0\ _€_-;\-* #,##0\ _€_-;_-* &quot;-&quot;\ _€_-;_-@_-"/>
    <numFmt numFmtId="236" formatCode="#,##0;\(#,##0\)"/>
    <numFmt numFmtId="237" formatCode="0.0_)\%;\(0.0\)\%"/>
    <numFmt numFmtId="238" formatCode="#,##0.0_)_%;\(#,##0.0\)_%"/>
    <numFmt numFmtId="239" formatCode="0.00\ ;\(0.00\)"/>
    <numFmt numFmtId="240" formatCode="#,##0&quot; m2&quot;_);\(#,##0&quot; m2&quot;\)"/>
    <numFmt numFmtId="241" formatCode="_-* #,##0\ _F_-;\-* #,##0\ _F_-;&quot;&quot;;_-@_-"/>
    <numFmt numFmtId="242" formatCode="#,##0.0_);[Red]\(#,##0.0\)"/>
    <numFmt numFmtId="243" formatCode="0.0%_);[Red]\(0.0%\)"/>
    <numFmt numFmtId="244" formatCode="#,##0&quot;m2&quot;"/>
    <numFmt numFmtId="245" formatCode="#\ ###\ ##0\ &quot;$&quot;"/>
    <numFmt numFmtId="246" formatCode="0.0"/>
    <numFmt numFmtId="247" formatCode="_ * #,##0_ ;_ * \-#,##0_ ;_ * &quot;-&quot;_ ;_ @_ "/>
    <numFmt numFmtId="248" formatCode="#,##0.0\ \ \ \ \ \ \ \ \ "/>
    <numFmt numFmtId="249" formatCode="0.000%_);\(0.000%\)"/>
    <numFmt numFmtId="250" formatCode="0.0000%_);\(0.0000%\)"/>
    <numFmt numFmtId="251" formatCode="_-* #,##0\ _D_M_-;\-* #,##0\ _D_M_-;_-* &quot;-&quot;\ _D_M_-;_-@_-"/>
    <numFmt numFmtId="252" formatCode="&quot;€&quot;#,##0.00;\-&quot;€&quot;#,##0.00"/>
    <numFmt numFmtId="253" formatCode="#,##0.000"/>
    <numFmt numFmtId="254" formatCode="[$EGP]\ #,##0.00_);\([$EGP]\ #,##0.00\)"/>
    <numFmt numFmtId="255" formatCode="mmmm\ d\,\ yyyy"/>
    <numFmt numFmtId="256" formatCode="#,##0&quot; $&quot;;\-#,##0&quot; $&quot;"/>
    <numFmt numFmtId="257" formatCode="#,##0&quot; F&quot;_);\(#,##0&quot; F&quot;\)"/>
    <numFmt numFmtId="258" formatCode="0.00%\ \ \ \ \ \ \ \ \ "/>
    <numFmt numFmtId="259" formatCode="&quot;Dhs &quot;* #,##0,&quot; K&quot;_);\(&quot;Dhs &quot;* #,##0,&quot; K&quot;\)"/>
    <numFmt numFmtId="260" formatCode="&quot;Dhs &quot;* #,##0,,&quot; M&quot;_);\(&quot;Dhs &quot;\ #,##0,,&quot; M&quot;\)"/>
    <numFmt numFmtId="261" formatCode="#,##0.0_);\(#,##0.0\);&quot;---&quot;"/>
    <numFmt numFmtId="262" formatCode="&quot;$&quot;0.00\ ;\(&quot;$&quot;0.00\)"/>
    <numFmt numFmtId="263" formatCode="d/m/yy\ h:mm"/>
    <numFmt numFmtId="264" formatCode="#,##0&quot; $&quot;;[Red]\-#,##0&quot; $&quot;"/>
    <numFmt numFmtId="265" formatCode="d\ mmmm\ yyyy"/>
    <numFmt numFmtId="266" formatCode="#,##0,000"/>
    <numFmt numFmtId="267" formatCode="dd\ mmm"/>
    <numFmt numFmtId="268" formatCode="_-* #,##0.00\ _D_M_-;\-* #,##0.00\ _D_M_-;_-* &quot;-&quot;??\ _D_M_-;_-@_-"/>
    <numFmt numFmtId="269" formatCode="#,##0_ _);[Red]\(#,##0\)_ ;&quot;-  &quot;"/>
    <numFmt numFmtId="270" formatCode="#,##0\ &quot;m²&quot;"/>
    <numFmt numFmtId="271" formatCode="0.00\ &quot;%&quot;"/>
    <numFmt numFmtId="272" formatCode="_([$€-2]* #,##0.00_);_([$€-2]* \(#,##0.00\);_([$€-2]* &quot;-&quot;??_)"/>
    <numFmt numFmtId="273" formatCode="_(* #,##0_);_(* \(#,##0\);_(* &quot; - &quot;_);_(@_)"/>
    <numFmt numFmtId="274" formatCode="#,##0.000_);[Red]\(#,##0.000\)"/>
    <numFmt numFmtId="275" formatCode="0_);[Red]\(0\)"/>
    <numFmt numFmtId="276" formatCode="0.00\ ;\-0.00\ ;&quot;- &quot;"/>
    <numFmt numFmtId="277" formatCode="0.000%"/>
    <numFmt numFmtId="278" formatCode="#,##0\ \$;\-#,##0\ &quot;TL&quot;"/>
    <numFmt numFmtId="279" formatCode=";;;"/>
    <numFmt numFmtId="280" formatCode="#\ ###\ ###\ ###\ ##0.00"/>
    <numFmt numFmtId="281" formatCode="0.0000"/>
    <numFmt numFmtId="282" formatCode="&quot;YEAR&quot;\ 0"/>
    <numFmt numFmtId="283" formatCode="_-* #,##0.00\ _-;\(#,##0.00\)_-;_-* &quot;-&quot;??_-;_-@_-"/>
    <numFmt numFmtId="284" formatCode="#\ ###\ ###\ ###\ ##0.0000"/>
    <numFmt numFmtId="285" formatCode="&quot;ج.م.‏&quot;#,##0_-;&quot;ج.م.‏&quot;#,##0\-"/>
    <numFmt numFmtId="286" formatCode="\ * #,##0\ \ ;\ * \-#,##0\ \ ;\ * &quot;-&quot;??\ \ ;\ @\ \ "/>
    <numFmt numFmtId="287" formatCode="#,##0,;\(#,##0,\);&quot;-&quot;"/>
    <numFmt numFmtId="288" formatCode="_(* #,##0.0_);[Red]_(* \(#,##0.0\);&quot;nm &quot;"/>
    <numFmt numFmtId="289" formatCode="&quot;$&quot;#,##0_);\(&quot;$&quot;#,##0\);_(* &quot;-&quot;_);_(@_)"/>
    <numFmt numFmtId="290" formatCode="#,##0.00&quot; F&quot;_);[Red]\(#,##0.00&quot; F&quot;\)"/>
    <numFmt numFmtId="291" formatCode="_-* #,##0\ _P_t_s_-;\-* #,##0\ _P_t_s_-;_-* &quot;-&quot;\ _P_t_s_-;_-@_-"/>
    <numFmt numFmtId="292" formatCode="_-* #,##0.00\ _P_t_s_-;\-* #,##0.00\ _P_t_s_-;_-* &quot;-&quot;??\ _P_t_s_-;_-@_-"/>
    <numFmt numFmtId="293" formatCode="_-* #,##0\ &quot;Pts&quot;_-;\-* #,##0\ &quot;Pts&quot;_-;_-* &quot;-&quot;\ &quot;Pts&quot;_-;_-@_-"/>
    <numFmt numFmtId="294" formatCode="_-* #,##0.00\ &quot;Pts&quot;_-;\-* #,##0.00\ &quot;Pts&quot;_-;_-* &quot;-&quot;??\ &quot;Pts&quot;_-;_-@_-"/>
    <numFmt numFmtId="295" formatCode="#,##0&quot; F&quot;;\-#,##0&quot; F&quot;"/>
    <numFmt numFmtId="296" formatCode="mmm\-yyyy"/>
    <numFmt numFmtId="297" formatCode="0.0\ \ _);\(0.0\)\ \ "/>
    <numFmt numFmtId="298" formatCode="0.0\x_);\(0.0\x\)"/>
    <numFmt numFmtId="299" formatCode="0.000000"/>
    <numFmt numFmtId="300" formatCode="[$-409]dd\-mmm\-yy;@"/>
    <numFmt numFmtId="301" formatCode="_(* #,##0.0_);_(* \(#,##0.0\);_(* &quot;-&quot;?_);_(@_)"/>
    <numFmt numFmtId="302" formatCode="0.0%;\(0.0%\)"/>
    <numFmt numFmtId="303" formatCode="#,##0.00&quot; F&quot;_);\(#,##0.00&quot; F&quot;\)"/>
    <numFmt numFmtId="304" formatCode="#,##0.000000_);\(#,##0.000000\)"/>
    <numFmt numFmtId="305" formatCode="\ \ 0\ %\ \ "/>
    <numFmt numFmtId="306" formatCode="General\ ;[Red]\-General\ ;"/>
    <numFmt numFmtId="307" formatCode="0.00\ "/>
    <numFmt numFmtId="308" formatCode="&quot;$&quot;#,##0.000_);[Red]\(&quot;$&quot;#,##0.000\)"/>
    <numFmt numFmtId="309" formatCode="#,##0&quot;£&quot;_);[Red]\(#,##0&quot;£&quot;\)"/>
    <numFmt numFmtId="310" formatCode="General_)"/>
    <numFmt numFmtId="311" formatCode="#,##0.00_);[Red]\(#,##0.00\);*._)"/>
    <numFmt numFmtId="312" formatCode="_-* #,##0\ _k_r_-;\-* #,##0\ _k_r_-;_-* &quot;-&quot;\ _k_r_-;_-@_-"/>
    <numFmt numFmtId="313" formatCode="&quot;Dhs &quot;* #,##0&quot; /m2&quot;_);\(&quot;Dhs &quot;* #,##0&quot; /m2&quot;\)"/>
    <numFmt numFmtId="314" formatCode="_-* #,##0\ &quot;kr&quot;_-;\-* #,##0\ &quot;kr&quot;_-;_-* &quot;-&quot;\ &quot;kr&quot;_-;_-@_-"/>
    <numFmt numFmtId="315" formatCode="_-&quot;$&quot;* #,##0.00_-;\-&quot;$&quot;* #,##0.00_-;_-&quot;$&quot;* &quot;-&quot;??_-;_-@_-"/>
    <numFmt numFmtId="316" formatCode="_-* #,##0\ _T_L_-;\-* #,##0\ _T_L_-;_-* &quot;-&quot;\ _T_L_-;_-@_-"/>
    <numFmt numFmtId="317" formatCode="_-&quot;$&quot;\ * #,##0_-;\-&quot;$&quot;\ * #,##0_-;_-&quot;$&quot;\ * &quot;-&quot;_-;_-@_-"/>
    <numFmt numFmtId="318" formatCode="_-&quot;$&quot;\ * #,##0.00_-;\-&quot;$&quot;\ * #,##0.00_-;_-&quot;$&quot;\ * &quot;-&quot;??_-;_-@_-"/>
    <numFmt numFmtId="319" formatCode="_ * #,##0.00_ ;_ * \-#,##0.00_ ;_ * &quot;-&quot;??_ ;_ @_ "/>
    <numFmt numFmtId="320" formatCode="_ &quot;\&quot;* #,##0_ ;_ &quot;\&quot;* \-#,##0_ ;_ &quot;\&quot;* &quot;-&quot;_ ;_ @_ "/>
    <numFmt numFmtId="321" formatCode="_ &quot;\&quot;* #,##0.00_ ;_ &quot;\&quot;* \-#,##0.00_ ;_ &quot;\&quot;* &quot;-&quot;??_ ;_ @_ "/>
    <numFmt numFmtId="322" formatCode="&quot;DIVISION &quot;##"/>
  </numFmts>
  <fonts count="228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b/>
      <sz val="10"/>
      <name val="Helv"/>
      <charset val="178"/>
    </font>
    <font>
      <u/>
      <sz val="10"/>
      <color indexed="12"/>
      <name val="Arial"/>
      <family val="2"/>
      <charset val="178"/>
    </font>
    <font>
      <sz val="8"/>
      <name val="Arial"/>
      <family val="2"/>
      <charset val="178"/>
    </font>
    <font>
      <b/>
      <sz val="12"/>
      <name val="Helv"/>
      <charset val="178"/>
    </font>
    <font>
      <sz val="10"/>
      <name val="MS Sans Serif"/>
      <family val="2"/>
      <charset val="178"/>
    </font>
    <font>
      <b/>
      <sz val="11"/>
      <name val="Helv"/>
      <charset val="178"/>
    </font>
    <font>
      <sz val="10"/>
      <name val="Arabic Transparent"/>
      <charset val="178"/>
    </font>
    <font>
      <sz val="7"/>
      <name val="Small Fonts"/>
      <family val="2"/>
    </font>
    <font>
      <b/>
      <i/>
      <sz val="16"/>
      <name val="Helv"/>
      <charset val="178"/>
    </font>
    <font>
      <sz val="11"/>
      <name val="µ¸¿ò"/>
      <charset val="178"/>
    </font>
    <font>
      <b/>
      <sz val="10"/>
      <name val="MS Sans Serif"/>
      <family val="2"/>
      <charset val="178"/>
    </font>
    <font>
      <sz val="10"/>
      <color indexed="12"/>
      <name val="Times New Roman"/>
      <family val="1"/>
      <charset val="178"/>
    </font>
    <font>
      <sz val="10"/>
      <name val="Times New Roman"/>
      <family val="1"/>
    </font>
    <font>
      <b/>
      <u/>
      <sz val="12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16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8"/>
    </font>
    <font>
      <b/>
      <u/>
      <sz val="10"/>
      <name val="Arial"/>
      <family val="2"/>
      <charset val="178"/>
    </font>
    <font>
      <u/>
      <sz val="10"/>
      <name val="Arial"/>
      <family val="2"/>
      <charset val="178"/>
    </font>
    <font>
      <u/>
      <sz val="10"/>
      <color theme="1"/>
      <name val="Arial"/>
      <family val="2"/>
    </font>
    <font>
      <sz val="10"/>
      <name val="Arial"/>
      <family val="2"/>
      <charset val="178"/>
    </font>
    <font>
      <b/>
      <u/>
      <sz val="10"/>
      <color theme="1"/>
      <name val="Arial"/>
      <family val="2"/>
    </font>
    <font>
      <sz val="10"/>
      <color rgb="FFFFFF0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rgb="FFFF0000"/>
      <name val="Arial"/>
      <family val="2"/>
    </font>
    <font>
      <sz val="8"/>
      <name val="Arial"/>
      <family val="2"/>
    </font>
    <font>
      <u/>
      <sz val="10"/>
      <color rgb="FFFF0000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  <charset val="178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Arial Narrow"/>
      <family val="2"/>
    </font>
    <font>
      <b/>
      <sz val="11"/>
      <color indexed="10"/>
      <name val="Calibri"/>
      <family val="2"/>
    </font>
    <font>
      <sz val="11"/>
      <color theme="1"/>
      <name val="Calibri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b/>
      <sz val="12"/>
      <name val="Arial"/>
      <family val="2"/>
      <charset val="178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10"/>
      <name val="Tahoma"/>
      <family val="2"/>
    </font>
    <font>
      <sz val="12"/>
      <name val="Arial MT"/>
    </font>
    <font>
      <sz val="10"/>
      <name val="Tms Rmn"/>
      <charset val="178"/>
    </font>
    <font>
      <sz val="10"/>
      <name val="MS Sans Serif"/>
      <family val="2"/>
    </font>
    <font>
      <sz val="8"/>
      <name val="Helv"/>
      <charset val="178"/>
    </font>
    <font>
      <b/>
      <sz val="8"/>
      <color indexed="8"/>
      <name val="Helv"/>
      <charset val="178"/>
    </font>
    <font>
      <b/>
      <sz val="18"/>
      <color indexed="62"/>
      <name val="Cambria"/>
      <family val="2"/>
    </font>
    <font>
      <b/>
      <sz val="7"/>
      <name val="Tms Rmn"/>
      <charset val="178"/>
    </font>
    <font>
      <b/>
      <sz val="9"/>
      <name val="Arial"/>
      <family val="2"/>
    </font>
    <font>
      <sz val="8"/>
      <color indexed="12"/>
      <name val="Arial"/>
      <family val="2"/>
    </font>
    <font>
      <sz val="10"/>
      <name val="Helv"/>
      <charset val="204"/>
    </font>
    <font>
      <b/>
      <i/>
      <sz val="10"/>
      <name val="Arial"/>
      <family val="2"/>
    </font>
    <font>
      <b/>
      <i/>
      <sz val="9"/>
      <name val="Arial"/>
      <family val="2"/>
    </font>
    <font>
      <sz val="10"/>
      <color indexed="8"/>
      <name val="Arial Narrow"/>
      <family val="2"/>
    </font>
    <font>
      <b/>
      <sz val="22"/>
      <color indexed="18"/>
      <name val="Arial"/>
      <family val="2"/>
    </font>
    <font>
      <b/>
      <sz val="22"/>
      <color indexed="32"/>
      <name val="Arial"/>
      <family val="2"/>
    </font>
    <font>
      <b/>
      <sz val="14"/>
      <color indexed="18"/>
      <name val="Arial"/>
      <family val="2"/>
    </font>
    <font>
      <b/>
      <sz val="14"/>
      <color indexed="32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sz val="10"/>
      <color indexed="32"/>
      <name val="Arial"/>
      <family val="2"/>
    </font>
    <font>
      <b/>
      <u val="singleAccounting"/>
      <sz val="10"/>
      <color indexed="18"/>
      <name val="Arial"/>
      <family val="2"/>
    </font>
    <font>
      <sz val="14"/>
      <name val="Tms Rmn"/>
    </font>
    <font>
      <b/>
      <sz val="12"/>
      <name val="Tms Rmn"/>
    </font>
    <font>
      <sz val="9"/>
      <name val="Times New Roman"/>
      <family val="1"/>
    </font>
    <font>
      <sz val="8"/>
      <color indexed="13"/>
      <name val="Arial"/>
      <family val="2"/>
    </font>
    <font>
      <sz val="11"/>
      <name val="Times New Roman Tur"/>
      <charset val="162"/>
    </font>
    <font>
      <sz val="10"/>
      <color indexed="8"/>
      <name val="Times New Roman"/>
      <family val="1"/>
    </font>
    <font>
      <b/>
      <sz val="12"/>
      <name val="Helv"/>
    </font>
    <font>
      <b/>
      <sz val="8"/>
      <name val="MS Sans Serif"/>
      <family val="2"/>
    </font>
    <font>
      <sz val="8"/>
      <color indexed="12"/>
      <name val="Tms Rmn"/>
    </font>
    <font>
      <sz val="10"/>
      <color indexed="12"/>
      <name val="Courier"/>
      <family val="3"/>
    </font>
    <font>
      <sz val="10"/>
      <color indexed="12"/>
      <name val="MS Sans Serif"/>
      <family val="2"/>
    </font>
    <font>
      <b/>
      <sz val="8"/>
      <color indexed="12"/>
      <name val="Arial"/>
      <family val="2"/>
    </font>
    <font>
      <sz val="8"/>
      <color indexed="12"/>
      <name val="Trebuchet MS"/>
      <family val="2"/>
    </font>
    <font>
      <b/>
      <sz val="10"/>
      <name val="Switzerland"/>
      <family val="2"/>
    </font>
    <font>
      <b/>
      <sz val="12"/>
      <name val="Switzerland"/>
      <family val="2"/>
    </font>
    <font>
      <b/>
      <sz val="8"/>
      <name val="Switzerland"/>
      <family val="2"/>
    </font>
    <font>
      <b/>
      <i/>
      <sz val="10"/>
      <name val="Switzerland"/>
      <family val="2"/>
    </font>
    <font>
      <b/>
      <i/>
      <sz val="12"/>
      <name val="Switzerland"/>
      <family val="2"/>
    </font>
    <font>
      <b/>
      <i/>
      <sz val="8"/>
      <name val="Switzerland"/>
      <family val="2"/>
    </font>
    <font>
      <sz val="8"/>
      <name val="Tms Rmn"/>
    </font>
    <font>
      <sz val="9.75"/>
      <name val="Helv"/>
    </font>
    <font>
      <b/>
      <sz val="10"/>
      <color indexed="9"/>
      <name val="Arial"/>
      <family val="2"/>
    </font>
    <font>
      <sz val="6"/>
      <color indexed="10"/>
      <name val="Trebuchet MS"/>
      <family val="2"/>
    </font>
    <font>
      <b/>
      <sz val="9"/>
      <color indexed="18"/>
      <name val="Times New Roman"/>
      <family val="1"/>
    </font>
    <font>
      <b/>
      <i/>
      <sz val="8"/>
      <name val="Arial"/>
      <family val="2"/>
    </font>
    <font>
      <b/>
      <sz val="8"/>
      <name val="Book Antiqua"/>
      <family val="1"/>
    </font>
    <font>
      <b/>
      <sz val="8"/>
      <name val="Arial"/>
      <family val="2"/>
    </font>
    <font>
      <b/>
      <u val="singleAccounting"/>
      <sz val="8"/>
      <color indexed="8"/>
      <name val="Arial"/>
      <family val="2"/>
    </font>
    <font>
      <sz val="11"/>
      <name val="Tms Rmn"/>
    </font>
    <font>
      <sz val="10"/>
      <name val="Geneva"/>
    </font>
    <font>
      <sz val="10"/>
      <name val="Frutiger 45 Light"/>
      <family val="2"/>
    </font>
    <font>
      <sz val="8"/>
      <name val="Palatino"/>
      <family val="1"/>
    </font>
    <font>
      <sz val="11"/>
      <color theme="1"/>
      <name val="Arial"/>
      <family val="2"/>
    </font>
    <font>
      <sz val="12"/>
      <color indexed="8"/>
      <name val="Calibri"/>
      <family val="2"/>
      <charset val="129"/>
    </font>
    <font>
      <sz val="11"/>
      <name val="Times New Roman Tur"/>
      <charset val="204"/>
    </font>
    <font>
      <sz val="10"/>
      <name val="Arial CE"/>
      <charset val="238"/>
    </font>
    <font>
      <b/>
      <sz val="11"/>
      <color indexed="12"/>
      <name val="Arial"/>
      <family val="2"/>
    </font>
    <font>
      <sz val="10"/>
      <name val="MS Serif"/>
      <family val="1"/>
      <charset val="178"/>
    </font>
    <font>
      <sz val="12"/>
      <name val="Tms Rmn"/>
    </font>
    <font>
      <sz val="8"/>
      <color indexed="47"/>
      <name val="DateInput"/>
    </font>
    <font>
      <sz val="8"/>
      <name val="Trebuchet MS"/>
      <family val="2"/>
    </font>
    <font>
      <b/>
      <sz val="10"/>
      <name val="Times New Roman"/>
      <family val="1"/>
    </font>
    <font>
      <sz val="10"/>
      <color indexed="16"/>
      <name val="MS Serif"/>
      <family val="1"/>
      <charset val="178"/>
    </font>
    <font>
      <b/>
      <sz val="12"/>
      <color indexed="22"/>
      <name val="Times New Roman"/>
      <family val="1"/>
    </font>
    <font>
      <b/>
      <sz val="10"/>
      <color indexed="22"/>
      <name val="Times New Roman"/>
      <family val="1"/>
    </font>
    <font>
      <i/>
      <sz val="8"/>
      <name val="Arial Narrow"/>
      <family val="2"/>
    </font>
    <font>
      <sz val="1"/>
      <color indexed="8"/>
      <name val="Courier"/>
      <family val="3"/>
      <charset val="178"/>
    </font>
    <font>
      <i/>
      <sz val="1"/>
      <color indexed="8"/>
      <name val="Courier"/>
      <family val="3"/>
      <charset val="178"/>
    </font>
    <font>
      <u/>
      <sz val="1"/>
      <color indexed="8"/>
      <name val="Courier"/>
      <family val="3"/>
      <charset val="178"/>
    </font>
    <font>
      <i/>
      <sz val="10"/>
      <name val="Times New Roman"/>
      <family val="1"/>
    </font>
    <font>
      <sz val="14"/>
      <color indexed="32"/>
      <name val="Times New Roman"/>
      <family val="1"/>
    </font>
    <font>
      <sz val="12"/>
      <color indexed="22"/>
      <name val="Arial"/>
      <family val="2"/>
    </font>
    <font>
      <b/>
      <sz val="8"/>
      <name val="Times New Roman"/>
      <family val="1"/>
    </font>
    <font>
      <sz val="7"/>
      <name val="Palatino"/>
      <family val="1"/>
    </font>
    <font>
      <b/>
      <sz val="8"/>
      <color indexed="18"/>
      <name val="Arial"/>
      <family val="2"/>
    </font>
    <font>
      <b/>
      <sz val="12"/>
      <color indexed="53"/>
      <name val="Times New Roman"/>
      <family val="1"/>
    </font>
    <font>
      <sz val="11"/>
      <name val="Book Antiqua"/>
      <family val="1"/>
    </font>
    <font>
      <sz val="9"/>
      <name val="Futura UBS Bk"/>
      <family val="2"/>
    </font>
    <font>
      <sz val="10.5"/>
      <name val="Times New Roman"/>
      <family val="1"/>
    </font>
    <font>
      <b/>
      <sz val="9"/>
      <color indexed="13"/>
      <name val="Arial"/>
      <family val="2"/>
    </font>
    <font>
      <sz val="9.75"/>
      <name val="Arial"/>
      <family val="2"/>
    </font>
    <font>
      <sz val="8"/>
      <name val="MS Sans Serif"/>
      <family val="2"/>
    </font>
    <font>
      <b/>
      <sz val="9.75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2"/>
      <color indexed="9"/>
      <name val="Arial"/>
      <family val="2"/>
    </font>
    <font>
      <i/>
      <sz val="10"/>
      <color indexed="9"/>
      <name val="Arial"/>
      <family val="2"/>
    </font>
    <font>
      <b/>
      <sz val="11"/>
      <color indexed="9"/>
      <name val="Arial"/>
      <family val="2"/>
    </font>
    <font>
      <b/>
      <sz val="10"/>
      <color indexed="49"/>
      <name val="Arial"/>
      <family val="2"/>
    </font>
    <font>
      <sz val="10"/>
      <name val="Helv"/>
    </font>
    <font>
      <sz val="10"/>
      <color indexed="12"/>
      <name val="Times New Roman"/>
      <family val="1"/>
    </font>
    <font>
      <u/>
      <sz val="10"/>
      <color indexed="36"/>
      <name val="Arial"/>
      <family val="2"/>
    </font>
    <font>
      <b/>
      <sz val="9"/>
      <name val="Helv"/>
    </font>
    <font>
      <sz val="9"/>
      <name val="Helv"/>
    </font>
    <font>
      <sz val="10"/>
      <name val="Times New Roman"/>
      <family val="1"/>
      <charset val="178"/>
    </font>
    <font>
      <u/>
      <sz val="10"/>
      <color indexed="12"/>
      <name val="Geneva"/>
    </font>
    <font>
      <sz val="8"/>
      <color indexed="60"/>
      <name val="Trebuchet MS"/>
      <family val="2"/>
    </font>
    <font>
      <b/>
      <sz val="10"/>
      <name val="Monaco"/>
    </font>
    <font>
      <sz val="11"/>
      <color theme="1"/>
      <name val="Calibri"/>
      <family val="2"/>
      <charset val="178"/>
      <scheme val="minor"/>
    </font>
    <font>
      <b/>
      <i/>
      <sz val="10"/>
      <color indexed="8"/>
      <name val="Arial"/>
      <family val="2"/>
      <charset val="178"/>
    </font>
    <font>
      <b/>
      <sz val="10"/>
      <color indexed="9"/>
      <name val="Arial"/>
      <family val="2"/>
      <charset val="178"/>
    </font>
    <font>
      <b/>
      <sz val="22"/>
      <color indexed="18"/>
      <name val="Times New Roman"/>
      <family val="1"/>
    </font>
    <font>
      <sz val="8"/>
      <color indexed="17"/>
      <name val="Arial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</font>
    <font>
      <sz val="22"/>
      <name val="UBSHeadline"/>
      <family val="1"/>
    </font>
    <font>
      <sz val="8"/>
      <color indexed="32"/>
      <name val="Arial"/>
      <family val="2"/>
    </font>
    <font>
      <sz val="10"/>
      <name val="Helvetica"/>
      <family val="2"/>
    </font>
    <font>
      <b/>
      <i/>
      <sz val="10"/>
      <color indexed="48"/>
      <name val="Arial"/>
      <family val="2"/>
    </font>
    <font>
      <b/>
      <sz val="10"/>
      <name val="MS Sans Serif"/>
      <family val="2"/>
    </font>
    <font>
      <b/>
      <sz val="11"/>
      <name val="Helv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i/>
      <sz val="12"/>
      <name val="Times New Roman"/>
      <family val="1"/>
    </font>
    <font>
      <b/>
      <sz val="10"/>
      <name val="Helv"/>
    </font>
    <font>
      <b/>
      <u/>
      <sz val="10"/>
      <color indexed="10"/>
      <name val="Arial"/>
      <family val="2"/>
    </font>
    <font>
      <sz val="10"/>
      <color indexed="9"/>
      <name val="Century Gothic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7"/>
      <name val="Times New Roman"/>
      <family val="1"/>
    </font>
    <font>
      <sz val="8"/>
      <color indexed="47"/>
      <name val="Arial"/>
      <family val="2"/>
    </font>
    <font>
      <sz val="7"/>
      <name val="Tms Rmn"/>
    </font>
    <font>
      <b/>
      <sz val="6"/>
      <color indexed="9"/>
      <name val="Times New Roman"/>
      <family val="1"/>
    </font>
    <font>
      <sz val="10"/>
      <name val="Geneva"/>
      <charset val="178"/>
    </font>
    <font>
      <sz val="8"/>
      <name val="Helvetica"/>
      <family val="2"/>
    </font>
    <font>
      <b/>
      <sz val="8"/>
      <name val="Helvetica"/>
      <family val="2"/>
    </font>
    <font>
      <u/>
      <sz val="10"/>
      <color indexed="12"/>
      <name val="Times New Roman"/>
      <family val="1"/>
    </font>
    <font>
      <sz val="10"/>
      <color indexed="8"/>
      <name val="MS Sans Serif"/>
      <family val="2"/>
      <charset val="178"/>
    </font>
    <font>
      <sz val="12"/>
      <name val="바탕체"/>
      <family val="1"/>
      <charset val="129"/>
    </font>
    <font>
      <sz val="10"/>
      <name val="Trebuchet MS"/>
      <family val="2"/>
    </font>
    <font>
      <sz val="10"/>
      <color theme="1"/>
      <name val="Calibri"/>
      <family val="2"/>
      <scheme val="minor"/>
    </font>
    <font>
      <sz val="10"/>
      <color theme="1"/>
      <name val="Aptos Narrow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gray125">
        <fgColor indexed="8"/>
      </patternFill>
    </fill>
    <fill>
      <patternFill patternType="solid">
        <fgColor indexed="56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C000"/>
        <bgColor indexed="64"/>
      </patternFill>
    </fill>
  </fills>
  <borders count="8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3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8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54506">
    <xf numFmtId="0" fontId="0" fillId="0" borderId="0"/>
    <xf numFmtId="0" fontId="16" fillId="0" borderId="0"/>
    <xf numFmtId="0" fontId="17" fillId="0" borderId="0" applyNumberFormat="0" applyFill="0" applyBorder="0" applyAlignment="0" applyProtection="0">
      <alignment vertical="top"/>
      <protection locked="0"/>
    </xf>
    <xf numFmtId="167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0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38" fontId="18" fillId="2" borderId="0" applyNumberFormat="0" applyBorder="0" applyAlignment="0" applyProtection="0"/>
    <xf numFmtId="0" fontId="19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18" fillId="3" borderId="3" applyNumberFormat="0" applyBorder="0" applyAlignment="0" applyProtection="0"/>
    <xf numFmtId="0" fontId="21" fillId="0" borderId="4"/>
    <xf numFmtId="0" fontId="22" fillId="0" borderId="0" applyNumberFormat="0">
      <alignment horizontal="right"/>
    </xf>
    <xf numFmtId="37" fontId="23" fillId="0" borderId="0"/>
    <xf numFmtId="177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>
      <alignment vertical="top"/>
    </xf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14" fillId="0" borderId="0"/>
    <xf numFmtId="0" fontId="6" fillId="0" borderId="0"/>
    <xf numFmtId="0" fontId="28" fillId="0" borderId="0"/>
    <xf numFmtId="0" fontId="7" fillId="0" borderId="0"/>
    <xf numFmtId="0" fontId="7" fillId="0" borderId="0"/>
    <xf numFmtId="0" fontId="35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35" fillId="0" borderId="0"/>
    <xf numFmtId="0" fontId="35" fillId="0" borderId="0"/>
    <xf numFmtId="0" fontId="30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32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31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" fillId="0" borderId="5" applyFont="0" applyBorder="0" applyAlignment="0"/>
    <xf numFmtId="0" fontId="20" fillId="0" borderId="0" applyNumberFormat="0" applyFont="0" applyFill="0" applyBorder="0" applyAlignment="0" applyProtection="0">
      <alignment horizontal="left"/>
    </xf>
    <xf numFmtId="0" fontId="26" fillId="0" borderId="4">
      <alignment horizontal="center"/>
    </xf>
    <xf numFmtId="0" fontId="21" fillId="0" borderId="0"/>
    <xf numFmtId="40" fontId="27" fillId="0" borderId="6" applyFont="0" applyFill="0" applyBorder="0" applyAlignment="0" applyProtection="0">
      <alignment vertical="top" wrapText="1"/>
      <protection locked="0"/>
    </xf>
    <xf numFmtId="178" fontId="15" fillId="0" borderId="7" applyFont="0" applyFill="0" applyBorder="0" applyProtection="0">
      <alignment horizontal="center" vertical="top" wrapText="1" readingOrder="2"/>
    </xf>
    <xf numFmtId="17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>
      <alignment vertical="top"/>
    </xf>
    <xf numFmtId="0" fontId="6" fillId="0" borderId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3" borderId="0" applyNumberFormat="0" applyBorder="0" applyAlignment="0" applyProtection="0"/>
    <xf numFmtId="0" fontId="31" fillId="16" borderId="0" applyNumberFormat="0" applyBorder="0" applyAlignment="0" applyProtection="0"/>
    <xf numFmtId="0" fontId="31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50" fillId="26" borderId="0" applyNumberFormat="0" applyBorder="0" applyAlignment="0" applyProtection="0"/>
    <xf numFmtId="0" fontId="50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7" borderId="0" applyNumberFormat="0" applyBorder="0" applyAlignment="0" applyProtection="0"/>
    <xf numFmtId="0" fontId="51" fillId="11" borderId="0" applyNumberFormat="0" applyBorder="0" applyAlignment="0" applyProtection="0"/>
    <xf numFmtId="0" fontId="52" fillId="28" borderId="40" applyNumberFormat="0" applyAlignment="0" applyProtection="0"/>
    <xf numFmtId="0" fontId="53" fillId="29" borderId="41" applyNumberFormat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12" borderId="0" applyNumberFormat="0" applyBorder="0" applyAlignment="0" applyProtection="0"/>
    <xf numFmtId="0" fontId="56" fillId="0" borderId="42" applyNumberFormat="0" applyFill="0" applyAlignment="0" applyProtection="0"/>
    <xf numFmtId="0" fontId="57" fillId="0" borderId="43" applyNumberFormat="0" applyFill="0" applyAlignment="0" applyProtection="0"/>
    <xf numFmtId="0" fontId="58" fillId="0" borderId="44" applyNumberFormat="0" applyFill="0" applyAlignment="0" applyProtection="0"/>
    <xf numFmtId="0" fontId="58" fillId="0" borderId="0" applyNumberFormat="0" applyFill="0" applyBorder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60" fillId="0" borderId="45" applyNumberFormat="0" applyFill="0" applyAlignment="0" applyProtection="0"/>
    <xf numFmtId="0" fontId="61" fillId="30" borderId="0" applyNumberFormat="0" applyBorder="0" applyAlignment="0" applyProtection="0"/>
    <xf numFmtId="0" fontId="3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31" borderId="46" applyNumberFormat="0" applyFont="0" applyAlignment="0" applyProtection="0"/>
    <xf numFmtId="0" fontId="31" fillId="31" borderId="46" applyNumberFormat="0" applyFont="0" applyAlignment="0" applyProtection="0"/>
    <xf numFmtId="0" fontId="62" fillId="28" borderId="47" applyNumberFormat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48" applyNumberFormat="0" applyFill="0" applyAlignment="0" applyProtection="0"/>
    <xf numFmtId="0" fontId="65" fillId="0" borderId="0" applyNumberForma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6" fillId="0" borderId="0"/>
    <xf numFmtId="0" fontId="3" fillId="0" borderId="0"/>
    <xf numFmtId="0" fontId="3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>
      <alignment horizontal="justify" vertical="top" wrapText="1"/>
    </xf>
    <xf numFmtId="0" fontId="6" fillId="0" borderId="0">
      <alignment horizontal="justify" vertical="top" wrapText="1"/>
    </xf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4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7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33" borderId="0" applyNumberFormat="0" applyBorder="0" applyAlignment="0" applyProtection="0"/>
    <xf numFmtId="0" fontId="50" fillId="33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34" borderId="0" applyNumberFormat="0" applyBorder="0" applyAlignment="0" applyProtection="0"/>
    <xf numFmtId="0" fontId="50" fillId="34" borderId="0" applyNumberFormat="0" applyBorder="0" applyAlignment="0" applyProtection="0"/>
    <xf numFmtId="0" fontId="50" fillId="22" borderId="0" applyNumberFormat="0" applyBorder="0" applyAlignment="0" applyProtection="0"/>
    <xf numFmtId="0" fontId="50" fillId="25" borderId="0" applyNumberFormat="0" applyBorder="0" applyAlignment="0" applyProtection="0"/>
    <xf numFmtId="0" fontId="50" fillId="25" borderId="0" applyNumberFormat="0" applyBorder="0" applyAlignment="0" applyProtection="0"/>
    <xf numFmtId="0" fontId="74" fillId="0" borderId="0">
      <alignment horizontal="center" wrapText="1"/>
      <protection locked="0"/>
    </xf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49" fontId="75" fillId="0" borderId="3">
      <alignment horizontal="center" vertical="center" wrapText="1"/>
    </xf>
    <xf numFmtId="181" fontId="6" fillId="0" borderId="0" applyFill="0" applyBorder="0" applyAlignment="0"/>
    <xf numFmtId="0" fontId="76" fillId="35" borderId="40" applyNumberFormat="0" applyAlignment="0" applyProtection="0"/>
    <xf numFmtId="0" fontId="76" fillId="35" borderId="40" applyNumberFormat="0" applyAlignment="0" applyProtection="0"/>
    <xf numFmtId="0" fontId="53" fillId="29" borderId="41" applyNumberFormat="0" applyAlignment="0" applyProtection="0"/>
    <xf numFmtId="0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7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7" fillId="0" borderId="0" applyFont="0" applyFill="0" applyBorder="0" applyAlignment="0" applyProtection="0"/>
    <xf numFmtId="185" fontId="77" fillId="0" borderId="0" applyFont="0" applyFill="0" applyBorder="0" applyAlignment="0" applyProtection="0"/>
    <xf numFmtId="43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43" fontId="77" fillId="0" borderId="0" applyFont="0" applyFill="0" applyBorder="0" applyAlignment="0" applyProtection="0"/>
    <xf numFmtId="172" fontId="7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8" fillId="0" borderId="0" applyNumberFormat="0" applyAlignment="0">
      <alignment horizontal="left"/>
    </xf>
    <xf numFmtId="0" fontId="79" fillId="0" borderId="0" applyNumberFormat="0" applyAlignment="0"/>
    <xf numFmtId="184" fontId="6" fillId="0" borderId="0" applyFont="0" applyFill="0" applyBorder="0" applyAlignment="0" applyProtection="0"/>
    <xf numFmtId="0" fontId="80" fillId="0" borderId="0" applyNumberFormat="0" applyAlignment="0">
      <alignment horizontal="left"/>
    </xf>
    <xf numFmtId="0" fontId="54" fillId="0" borderId="0" applyNumberFormat="0" applyFill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81" fillId="0" borderId="1" applyNumberFormat="0" applyAlignment="0" applyProtection="0">
      <alignment horizontal="left" vertical="center"/>
    </xf>
    <xf numFmtId="0" fontId="81" fillId="0" borderId="2">
      <alignment horizontal="left" vertical="center"/>
    </xf>
    <xf numFmtId="0" fontId="82" fillId="0" borderId="49" applyNumberFormat="0" applyFill="0" applyAlignment="0" applyProtection="0"/>
    <xf numFmtId="0" fontId="82" fillId="0" borderId="49" applyNumberFormat="0" applyFill="0" applyAlignment="0" applyProtection="0"/>
    <xf numFmtId="0" fontId="83" fillId="0" borderId="50" applyNumberFormat="0" applyFill="0" applyAlignment="0" applyProtection="0"/>
    <xf numFmtId="0" fontId="83" fillId="0" borderId="50" applyNumberFormat="0" applyFill="0" applyAlignment="0" applyProtection="0"/>
    <xf numFmtId="0" fontId="84" fillId="0" borderId="51" applyNumberFormat="0" applyFill="0" applyAlignment="0" applyProtection="0"/>
    <xf numFmtId="0" fontId="84" fillId="0" borderId="51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59" fillId="30" borderId="40" applyNumberFormat="0" applyAlignment="0" applyProtection="0"/>
    <xf numFmtId="0" fontId="59" fillId="30" borderId="40" applyNumberFormat="0" applyAlignment="0" applyProtection="0"/>
    <xf numFmtId="183" fontId="6" fillId="36" borderId="0"/>
    <xf numFmtId="0" fontId="65" fillId="0" borderId="52" applyNumberFormat="0" applyFill="0" applyAlignment="0" applyProtection="0"/>
    <xf numFmtId="0" fontId="65" fillId="0" borderId="52" applyNumberFormat="0" applyFill="0" applyAlignment="0" applyProtection="0"/>
    <xf numFmtId="183" fontId="6" fillId="37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6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37" fontId="87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>
      <alignment horizontal="justify" vertical="top" wrapText="1"/>
    </xf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2" fillId="35" borderId="47" applyNumberFormat="0" applyAlignment="0" applyProtection="0"/>
    <xf numFmtId="0" fontId="62" fillId="35" borderId="47" applyNumberFormat="0" applyAlignment="0" applyProtection="0"/>
    <xf numFmtId="14" fontId="74" fillId="0" borderId="0">
      <alignment horizontal="center" wrapText="1"/>
      <protection locked="0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9" fontId="88" fillId="0" borderId="0"/>
    <xf numFmtId="0" fontId="89" fillId="0" borderId="0" applyNumberFormat="0" applyFont="0" applyFill="0" applyBorder="0" applyAlignment="0" applyProtection="0">
      <alignment horizontal="left"/>
    </xf>
    <xf numFmtId="190" fontId="90" fillId="0" borderId="0" applyNumberFormat="0" applyFill="0" applyBorder="0" applyAlignment="0" applyProtection="0">
      <alignment horizontal="left"/>
    </xf>
    <xf numFmtId="40" fontId="91" fillId="0" borderId="0" applyBorder="0">
      <alignment horizontal="right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37" fontId="93" fillId="38" borderId="53" applyNumberFormat="0" applyFont="0" applyFill="0" applyAlignment="0" applyProtection="0">
      <protection locked="0"/>
    </xf>
    <xf numFmtId="0" fontId="64" fillId="0" borderId="54" applyNumberFormat="0" applyFill="0" applyAlignment="0" applyProtection="0"/>
    <xf numFmtId="0" fontId="64" fillId="0" borderId="54" applyNumberFormat="0" applyFill="0" applyAlignment="0" applyProtection="0"/>
    <xf numFmtId="0" fontId="6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9" fontId="95" fillId="0" borderId="0">
      <alignment horizontal="right"/>
    </xf>
    <xf numFmtId="0" fontId="6" fillId="0" borderId="0"/>
    <xf numFmtId="0" fontId="6" fillId="0" borderId="0"/>
    <xf numFmtId="0" fontId="6" fillId="0" borderId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8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194" fontId="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89" fillId="0" borderId="0" applyFont="0" applyFill="0" applyBorder="0" applyAlignment="0" applyProtection="0"/>
    <xf numFmtId="192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193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" fillId="0" borderId="0" applyFont="0" applyFill="0" applyBorder="0" applyAlignment="0" applyProtection="0"/>
    <xf numFmtId="195" fontId="8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89" fillId="0" borderId="0" applyFont="0" applyFill="0" applyBorder="0" applyAlignment="0" applyProtection="0"/>
    <xf numFmtId="195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>
      <alignment vertical="top"/>
    </xf>
    <xf numFmtId="0" fontId="96" fillId="0" borderId="0"/>
    <xf numFmtId="0" fontId="6" fillId="39" borderId="3" applyNumberFormat="0" applyFont="0" applyAlignment="0" applyProtection="0"/>
    <xf numFmtId="0" fontId="6" fillId="39" borderId="3" applyNumberFormat="0" applyFont="0" applyAlignment="0" applyProtection="0"/>
    <xf numFmtId="10" fontId="6" fillId="0" borderId="0" applyNumberFormat="0"/>
    <xf numFmtId="0" fontId="6" fillId="2" borderId="0" applyFill="0"/>
    <xf numFmtId="0" fontId="5" fillId="2" borderId="0" applyFill="0" applyBorder="0"/>
    <xf numFmtId="0" fontId="47" fillId="2" borderId="0"/>
    <xf numFmtId="0" fontId="97" fillId="2" borderId="0"/>
    <xf numFmtId="0" fontId="98" fillId="2" borderId="0"/>
    <xf numFmtId="0" fontId="94" fillId="2" borderId="0"/>
    <xf numFmtId="0" fontId="9" fillId="2" borderId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6" fontId="89" fillId="0" borderId="0" applyFont="0" applyFill="0" applyBorder="0" applyAlignment="0" applyProtection="0"/>
    <xf numFmtId="196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70" fillId="0" borderId="0" applyFont="0" applyFill="0" applyBorder="0" applyAlignment="0" applyProtection="0"/>
    <xf numFmtId="199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89" fillId="0" borderId="0" applyFont="0" applyFill="0" applyBorder="0" applyAlignment="0" applyProtection="0"/>
    <xf numFmtId="196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6" fontId="89" fillId="0" borderId="0" applyFont="0" applyFill="0" applyBorder="0" applyAlignment="0" applyProtection="0"/>
    <xf numFmtId="207" fontId="70" fillId="0" borderId="0" applyFont="0" applyFill="0" applyBorder="0" applyAlignment="0" applyProtection="0"/>
    <xf numFmtId="207" fontId="70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20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6" fontId="89" fillId="0" borderId="0" applyFont="0" applyFill="0" applyBorder="0" applyAlignment="0" applyProtection="0"/>
    <xf numFmtId="207" fontId="70" fillId="0" borderId="0" applyFont="0" applyFill="0" applyBorder="0" applyAlignment="0" applyProtection="0"/>
    <xf numFmtId="207" fontId="70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202" fontId="89" fillId="0" borderId="0" applyFont="0" applyFill="0" applyBorder="0" applyAlignment="0" applyProtection="0"/>
    <xf numFmtId="202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6" fontId="89" fillId="0" borderId="0" applyFont="0" applyFill="0" applyBorder="0" applyAlignment="0" applyProtection="0"/>
    <xf numFmtId="207" fontId="70" fillId="0" borderId="0" applyFont="0" applyFill="0" applyBorder="0" applyAlignment="0" applyProtection="0"/>
    <xf numFmtId="207" fontId="70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6" fontId="89" fillId="0" borderId="0" applyFont="0" applyFill="0" applyBorder="0" applyAlignment="0" applyProtection="0"/>
    <xf numFmtId="207" fontId="70" fillId="0" borderId="0" applyFont="0" applyFill="0" applyBorder="0" applyAlignment="0" applyProtection="0"/>
    <xf numFmtId="207" fontId="70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89" fillId="0" borderId="0" applyFont="0" applyFill="0" applyBorder="0" applyAlignment="0" applyProtection="0"/>
    <xf numFmtId="202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6" fontId="89" fillId="0" borderId="0" applyFont="0" applyFill="0" applyBorder="0" applyAlignment="0" applyProtection="0"/>
    <xf numFmtId="207" fontId="70" fillId="0" borderId="0" applyFont="0" applyFill="0" applyBorder="0" applyAlignment="0" applyProtection="0"/>
    <xf numFmtId="207" fontId="70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6" fontId="89" fillId="0" borderId="0" applyFont="0" applyFill="0" applyBorder="0" applyAlignment="0" applyProtection="0"/>
    <xf numFmtId="207" fontId="70" fillId="0" borderId="0" applyFont="0" applyFill="0" applyBorder="0" applyAlignment="0" applyProtection="0"/>
    <xf numFmtId="207" fontId="70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6" fontId="89" fillId="0" borderId="0" applyFont="0" applyFill="0" applyBorder="0" applyAlignment="0" applyProtection="0"/>
    <xf numFmtId="207" fontId="70" fillId="0" borderId="0" applyFont="0" applyFill="0" applyBorder="0" applyAlignment="0" applyProtection="0"/>
    <xf numFmtId="207" fontId="70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3" fontId="70" fillId="0" borderId="0" applyFont="0" applyFill="0" applyBorder="0" applyAlignment="0" applyProtection="0"/>
    <xf numFmtId="213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16" fontId="89" fillId="0" borderId="0" applyFont="0" applyFill="0" applyBorder="0" applyAlignment="0" applyProtection="0"/>
    <xf numFmtId="216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39" fontId="6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89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0" fontId="6" fillId="0" borderId="0" applyFont="0" applyFill="0" applyBorder="0" applyAlignment="0" applyProtection="0"/>
    <xf numFmtId="22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89" fillId="0" borderId="0" applyFont="0" applyFill="0" applyBorder="0" applyAlignment="0" applyProtection="0"/>
    <xf numFmtId="216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6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39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" fillId="3" borderId="56" applyFill="0" applyBorder="0"/>
    <xf numFmtId="0" fontId="6" fillId="3" borderId="56" applyFill="0" applyBorder="0"/>
    <xf numFmtId="0" fontId="70" fillId="0" borderId="0">
      <alignment vertical="top"/>
    </xf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4" fontId="6" fillId="0" borderId="0" applyFont="0" applyFill="0" applyBorder="0" applyAlignment="0" applyProtection="0"/>
    <xf numFmtId="222" fontId="8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89" fillId="0" borderId="0" applyFont="0" applyFill="0" applyBorder="0" applyAlignment="0" applyProtection="0"/>
    <xf numFmtId="222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223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99" fillId="0" borderId="0">
      <alignment vertical="top"/>
    </xf>
    <xf numFmtId="0" fontId="11" fillId="40" borderId="0" applyBorder="0">
      <alignment horizontal="left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6" fillId="30" borderId="0" applyNumberFormat="0" applyFont="0" applyAlignment="0" applyProtection="0"/>
    <xf numFmtId="0" fontId="96" fillId="0" borderId="0"/>
    <xf numFmtId="0" fontId="96" fillId="0" borderId="0"/>
    <xf numFmtId="0" fontId="96" fillId="0" borderId="0"/>
    <xf numFmtId="0" fontId="70" fillId="0" borderId="0">
      <alignment vertical="top"/>
    </xf>
    <xf numFmtId="0" fontId="70" fillId="0" borderId="0">
      <alignment vertical="top"/>
    </xf>
    <xf numFmtId="0" fontId="96" fillId="0" borderId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25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5" fontId="9" fillId="0" borderId="0" applyFont="0" applyFill="0" applyBorder="0" applyAlignment="0" applyProtection="0"/>
    <xf numFmtId="22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5" fontId="9" fillId="0" borderId="0" applyFont="0" applyFill="0" applyBorder="0" applyAlignment="0" applyProtection="0"/>
    <xf numFmtId="22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9" fontId="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230" fontId="70" fillId="0" borderId="0" applyFont="0" applyFill="0" applyBorder="0" applyAlignment="0" applyProtection="0"/>
    <xf numFmtId="230" fontId="7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25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28" fontId="70" fillId="0" borderId="0" applyFont="0" applyFill="0" applyBorder="0" applyAlignment="0" applyProtection="0"/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4" fontId="6" fillId="0" borderId="0" applyFont="0" applyFill="0" applyBorder="0" applyProtection="0">
      <alignment horizontal="right"/>
    </xf>
    <xf numFmtId="231" fontId="89" fillId="0" borderId="0" applyFont="0" applyFill="0" applyBorder="0" applyProtection="0">
      <alignment horizontal="right"/>
    </xf>
    <xf numFmtId="231" fontId="89" fillId="0" borderId="0" applyFont="0" applyFill="0" applyBorder="0" applyProtection="0">
      <alignment horizontal="right"/>
    </xf>
    <xf numFmtId="0" fontId="89" fillId="0" borderId="0" applyFont="0" applyFill="0" applyBorder="0" applyProtection="0">
      <alignment horizontal="right"/>
    </xf>
    <xf numFmtId="0" fontId="89" fillId="0" borderId="0" applyFont="0" applyFill="0" applyBorder="0" applyProtection="0">
      <alignment horizontal="right"/>
    </xf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3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1" fontId="9" fillId="0" borderId="0" applyFont="0" applyFill="0" applyBorder="0" applyProtection="0">
      <alignment horizontal="right"/>
    </xf>
    <xf numFmtId="231" fontId="9" fillId="0" borderId="0" applyFont="0" applyFill="0" applyBorder="0" applyProtection="0">
      <alignment horizontal="right"/>
    </xf>
    <xf numFmtId="231" fontId="9" fillId="0" borderId="0" applyFont="0" applyFill="0" applyBorder="0" applyProtection="0">
      <alignment horizontal="right"/>
    </xf>
    <xf numFmtId="231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3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Protection="0">
      <alignment horizontal="right"/>
    </xf>
    <xf numFmtId="0" fontId="89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70" fillId="0" borderId="0" applyFont="0" applyFill="0" applyBorder="0" applyProtection="0">
      <alignment horizontal="right"/>
    </xf>
    <xf numFmtId="0" fontId="70" fillId="0" borderId="0" applyFont="0" applyFill="0" applyBorder="0" applyProtection="0">
      <alignment horizontal="right"/>
    </xf>
    <xf numFmtId="0" fontId="89" fillId="0" borderId="0" applyFont="0" applyFill="0" applyBorder="0" applyProtection="0">
      <alignment horizontal="right"/>
    </xf>
    <xf numFmtId="231" fontId="89" fillId="0" borderId="0" applyFont="0" applyFill="0" applyBorder="0" applyProtection="0">
      <alignment horizontal="right"/>
    </xf>
    <xf numFmtId="0" fontId="89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231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2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5" fontId="70" fillId="0" borderId="0" applyFont="0" applyFill="0" applyBorder="0" applyProtection="0">
      <alignment horizontal="right"/>
    </xf>
    <xf numFmtId="236" fontId="6" fillId="0" borderId="0" applyFont="0" applyFill="0" applyBorder="0" applyAlignment="0" applyProtection="0"/>
    <xf numFmtId="0" fontId="6" fillId="0" borderId="0">
      <alignment horizontal="left" wrapText="1"/>
    </xf>
    <xf numFmtId="237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8" fontId="6" fillId="0" borderId="0" applyFont="0" applyFill="0" applyBorder="0" applyAlignment="0" applyProtection="0"/>
    <xf numFmtId="0" fontId="6" fillId="2" borderId="0" applyFill="0"/>
    <xf numFmtId="0" fontId="5" fillId="2" borderId="0" applyFill="0" applyBorder="0"/>
    <xf numFmtId="0" fontId="47" fillId="2" borderId="0"/>
    <xf numFmtId="0" fontId="6" fillId="2" borderId="0"/>
    <xf numFmtId="0" fontId="6" fillId="2" borderId="0"/>
    <xf numFmtId="0" fontId="98" fillId="2" borderId="0"/>
    <xf numFmtId="0" fontId="94" fillId="2" borderId="0"/>
    <xf numFmtId="0" fontId="9" fillId="2" borderId="0"/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3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Alignment="0" applyProtection="0">
      <alignment vertical="top"/>
    </xf>
    <xf numFmtId="0" fontId="102" fillId="0" borderId="0" applyNumberFormat="0" applyFill="0" applyBorder="0" applyAlignment="0" applyProtection="0">
      <alignment vertical="top"/>
    </xf>
    <xf numFmtId="0" fontId="102" fillId="0" borderId="0" applyNumberFormat="0" applyFill="0" applyBorder="0" applyAlignment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Alignment="0" applyProtection="0">
      <alignment vertical="top"/>
    </xf>
    <xf numFmtId="0" fontId="102" fillId="0" borderId="0" applyNumberFormat="0" applyFill="0" applyBorder="0" applyAlignment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Alignment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2" fillId="0" borderId="0" applyNumberFormat="0" applyFill="0" applyBorder="0" applyProtection="0">
      <alignment vertical="top"/>
    </xf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7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4" fillId="0" borderId="53" applyNumberFormat="0" applyFill="0" applyAlignment="0" applyProtection="0"/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6" fillId="0" borderId="59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58" applyNumberFormat="0" applyFill="0" applyProtection="0">
      <alignment horizontal="center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6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5" fillId="0" borderId="0" applyNumberFormat="0" applyFill="0" applyBorder="0" applyProtection="0">
      <alignment horizontal="left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107" fillId="0" borderId="0" applyNumberFormat="0" applyFill="0" applyBorder="0" applyProtection="0">
      <alignment horizontal="centerContinuous"/>
    </xf>
    <xf numFmtId="0" fontId="6" fillId="0" borderId="0"/>
    <xf numFmtId="0" fontId="6" fillId="0" borderId="0"/>
    <xf numFmtId="197" fontId="6" fillId="0" borderId="0"/>
    <xf numFmtId="197" fontId="6" fillId="0" borderId="0"/>
    <xf numFmtId="239" fontId="108" fillId="0" borderId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16" borderId="0" applyNumberFormat="0" applyBorder="0" applyAlignment="0" applyProtection="0"/>
    <xf numFmtId="0" fontId="31" fillId="19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3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50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33" borderId="0" applyNumberFormat="0" applyBorder="0" applyAlignment="0" applyProtection="0"/>
    <xf numFmtId="0" fontId="50" fillId="33" borderId="0" applyNumberFormat="0" applyBorder="0" applyAlignment="0" applyProtection="0"/>
    <xf numFmtId="0" fontId="50" fillId="33" borderId="0" applyNumberFormat="0" applyBorder="0" applyAlignment="0" applyProtection="0"/>
    <xf numFmtId="0" fontId="50" fillId="33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27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34" borderId="0" applyNumberFormat="0" applyBorder="0" applyAlignment="0" applyProtection="0"/>
    <xf numFmtId="0" fontId="50" fillId="34" borderId="0" applyNumberFormat="0" applyBorder="0" applyAlignment="0" applyProtection="0"/>
    <xf numFmtId="0" fontId="50" fillId="34" borderId="0" applyNumberFormat="0" applyBorder="0" applyAlignment="0" applyProtection="0"/>
    <xf numFmtId="0" fontId="50" fillId="34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50" fillId="25" borderId="0" applyNumberFormat="0" applyBorder="0" applyAlignment="0" applyProtection="0"/>
    <xf numFmtId="0" fontId="50" fillId="25" borderId="0" applyNumberFormat="0" applyBorder="0" applyAlignment="0" applyProtection="0"/>
    <xf numFmtId="0" fontId="50" fillId="25" borderId="0" applyNumberFormat="0" applyBorder="0" applyAlignment="0" applyProtection="0"/>
    <xf numFmtId="0" fontId="50" fillId="25" borderId="0" applyNumberFormat="0" applyBorder="0" applyAlignment="0" applyProtection="0"/>
    <xf numFmtId="0" fontId="9" fillId="0" borderId="0" applyNumberFormat="0" applyAlignment="0"/>
    <xf numFmtId="0" fontId="6" fillId="0" borderId="0" applyFont="0" applyFill="0" applyBorder="0" applyAlignment="0" applyProtection="0"/>
    <xf numFmtId="175" fontId="109" fillId="0" borderId="0"/>
    <xf numFmtId="240" fontId="6" fillId="0" borderId="10" applyFont="0" applyFill="0" applyBorder="0" applyAlignment="0" applyProtection="0"/>
    <xf numFmtId="0" fontId="110" fillId="0" borderId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0" fontId="51" fillId="13" borderId="0" applyNumberFormat="0" applyBorder="0" applyAlignment="0" applyProtection="0"/>
    <xf numFmtId="1" fontId="111" fillId="41" borderId="6" applyNumberFormat="0" applyBorder="0" applyAlignment="0">
      <alignment horizontal="center" vertical="top" wrapText="1"/>
      <protection hidden="1"/>
    </xf>
    <xf numFmtId="1" fontId="111" fillId="41" borderId="6" applyNumberFormat="0" applyBorder="0" applyAlignment="0">
      <alignment horizontal="center" vertical="top" wrapText="1"/>
      <protection hidden="1"/>
    </xf>
    <xf numFmtId="43" fontId="112" fillId="0" borderId="0" applyFont="0" applyFill="0" applyBorder="0" applyAlignment="0" applyProtection="0"/>
    <xf numFmtId="241" fontId="113" fillId="0" borderId="0">
      <alignment horizontal="center"/>
      <protection locked="0"/>
    </xf>
    <xf numFmtId="0" fontId="114" fillId="0" borderId="0" applyNumberFormat="0" applyFill="0" applyBorder="0">
      <alignment horizontal="left"/>
    </xf>
    <xf numFmtId="0" fontId="115" fillId="0" borderId="60" applyNumberFormat="0" applyFont="0" applyBorder="0" applyAlignment="0"/>
    <xf numFmtId="0" fontId="116" fillId="0" borderId="0" applyNumberFormat="0" applyFill="0" applyBorder="0" applyAlignment="0" applyProtection="0"/>
    <xf numFmtId="187" fontId="117" fillId="0" borderId="0">
      <protection locked="0"/>
    </xf>
    <xf numFmtId="187" fontId="118" fillId="0" borderId="0" applyFill="0" applyBorder="0" applyAlignment="0" applyProtection="0"/>
    <xf numFmtId="242" fontId="119" fillId="0" borderId="0" applyNumberFormat="0" applyFill="0" applyBorder="0" applyAlignment="0" applyProtection="0">
      <alignment horizontal="center"/>
      <protection locked="0"/>
    </xf>
    <xf numFmtId="243" fontId="120" fillId="0" borderId="0" applyFill="0" applyBorder="0" applyAlignment="0" applyProtection="0"/>
    <xf numFmtId="39" fontId="117" fillId="0" borderId="0" applyFill="0" applyBorder="0" applyAlignment="0" applyProtection="0">
      <protection locked="0"/>
    </xf>
    <xf numFmtId="37" fontId="117" fillId="0" borderId="0" applyFill="0" applyBorder="0" applyAlignment="0" applyProtection="0">
      <protection locked="0"/>
    </xf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4" fillId="0" borderId="4" applyNumberFormat="0" applyFont="0" applyFill="0" applyAlignment="0" applyProtection="0"/>
    <xf numFmtId="0" fontId="127" fillId="0" borderId="61" applyNumberFormat="0" applyFont="0" applyFill="0" applyAlignment="0" applyProtection="0"/>
    <xf numFmtId="0" fontId="13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13" fillId="0" borderId="0" applyFont="0" applyFill="0" applyBorder="0" applyAlignment="0" applyProtection="0"/>
    <xf numFmtId="38" fontId="89" fillId="0" borderId="0" applyFill="0" applyBorder="0" applyAlignment="0" applyProtection="0"/>
    <xf numFmtId="181" fontId="6" fillId="0" borderId="0" applyFill="0" applyBorder="0" applyAlignment="0"/>
    <xf numFmtId="181" fontId="6" fillId="0" borderId="0" applyFill="0" applyBorder="0" applyAlignment="0"/>
    <xf numFmtId="0" fontId="128" fillId="0" borderId="0" applyFill="0" applyBorder="0" applyAlignment="0"/>
    <xf numFmtId="0" fontId="86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0" fontId="128" fillId="0" borderId="0" applyFill="0" applyBorder="0" applyAlignment="0"/>
    <xf numFmtId="0" fontId="128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0" fontId="128" fillId="0" borderId="0" applyFill="0" applyBorder="0" applyAlignment="0"/>
    <xf numFmtId="0" fontId="76" fillId="35" borderId="40" applyNumberFormat="0" applyAlignment="0" applyProtection="0"/>
    <xf numFmtId="0" fontId="76" fillId="35" borderId="40" applyNumberFormat="0" applyAlignment="0" applyProtection="0"/>
    <xf numFmtId="0" fontId="76" fillId="35" borderId="40" applyNumberFormat="0" applyAlignment="0" applyProtection="0"/>
    <xf numFmtId="0" fontId="76" fillId="35" borderId="40" applyNumberFormat="0" applyAlignment="0" applyProtection="0"/>
    <xf numFmtId="0" fontId="5" fillId="0" borderId="6" applyFill="0" applyBorder="0"/>
    <xf numFmtId="0" fontId="5" fillId="0" borderId="6" applyFill="0" applyBorder="0"/>
    <xf numFmtId="0" fontId="129" fillId="42" borderId="0">
      <alignment horizontal="center"/>
    </xf>
    <xf numFmtId="38" fontId="130" fillId="0" borderId="0" applyNumberFormat="0" applyFill="0" applyBorder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0" fontId="53" fillId="29" borderId="41" applyNumberFormat="0" applyAlignment="0" applyProtection="0"/>
    <xf numFmtId="245" fontId="131" fillId="0" borderId="0">
      <alignment horizontal="left"/>
    </xf>
    <xf numFmtId="165" fontId="131" fillId="0" borderId="62"/>
    <xf numFmtId="0" fontId="9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33" fillId="0" borderId="10" applyNumberFormat="0" applyFill="0" applyBorder="0" applyAlignment="0" applyProtection="0">
      <alignment horizontal="center"/>
    </xf>
    <xf numFmtId="0" fontId="133" fillId="0" borderId="10" applyNumberFormat="0" applyFill="0" applyBorder="0" applyAlignment="0" applyProtection="0">
      <alignment horizontal="center"/>
    </xf>
    <xf numFmtId="0" fontId="134" fillId="43" borderId="3">
      <alignment horizontal="center" vertical="center" wrapText="1"/>
    </xf>
    <xf numFmtId="0" fontId="135" fillId="44" borderId="0"/>
    <xf numFmtId="0" fontId="6" fillId="0" borderId="0">
      <alignment horizontal="center" vertical="top" wrapText="1"/>
    </xf>
    <xf numFmtId="0" fontId="6" fillId="0" borderId="0">
      <alignment horizontal="center" vertical="top" wrapText="1"/>
    </xf>
    <xf numFmtId="246" fontId="134" fillId="0" borderId="0" applyBorder="0">
      <alignment horizontal="right"/>
    </xf>
    <xf numFmtId="246" fontId="134" fillId="0" borderId="4" applyAlignment="0">
      <alignment horizontal="right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175" fontId="137" fillId="0" borderId="0" applyFont="0" applyFill="0" applyBorder="0" applyAlignment="0" applyProtection="0"/>
    <xf numFmtId="247" fontId="6" fillId="0" borderId="0" applyFont="0" applyFill="0" applyBorder="0" applyAlignment="0" applyProtection="0"/>
    <xf numFmtId="247" fontId="6" fillId="0" borderId="0" applyFont="0" applyFill="0" applyBorder="0" applyAlignment="0" applyProtection="0"/>
    <xf numFmtId="0" fontId="128" fillId="0" borderId="0" applyFont="0" applyFill="0" applyBorder="0" applyAlignment="0" applyProtection="0"/>
    <xf numFmtId="248" fontId="138" fillId="0" borderId="0" applyFont="0" applyFill="0" applyBorder="0" applyProtection="0">
      <alignment horizontal="right"/>
    </xf>
    <xf numFmtId="249" fontId="138" fillId="0" borderId="0" applyFont="0" applyFill="0" applyBorder="0" applyProtection="0">
      <alignment horizontal="right"/>
    </xf>
    <xf numFmtId="250" fontId="138" fillId="0" borderId="0" applyFont="0" applyFill="0" applyBorder="0" applyProtection="0">
      <alignment horizontal="right"/>
    </xf>
    <xf numFmtId="0" fontId="139" fillId="0" borderId="0" applyFont="0" applyFill="0" applyBorder="0" applyAlignment="0" applyProtection="0">
      <alignment horizontal="right"/>
    </xf>
    <xf numFmtId="191" fontId="6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43" fontId="140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1" fontId="1" fillId="0" borderId="0" applyFont="0" applyFill="0" applyBorder="0" applyAlignment="0" applyProtection="0"/>
    <xf numFmtId="25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253" fontId="6" fillId="0" borderId="0" applyFont="0" applyFill="0" applyBorder="0" applyAlignment="0" applyProtection="0"/>
    <xf numFmtId="25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0" fontId="89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3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0" fontId="6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46" fontId="6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3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254" fontId="1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3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8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Font="0" applyFill="0" applyBorder="0" applyAlignment="0" applyProtection="0"/>
    <xf numFmtId="255" fontId="1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43" fillId="0" borderId="0" applyFont="0" applyFill="0" applyBorder="0" applyAlignment="0" applyProtection="0"/>
    <xf numFmtId="43" fontId="6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0" borderId="0"/>
    <xf numFmtId="0" fontId="144" fillId="0" borderId="0">
      <alignment horizontal="left" vertical="center" indent="1"/>
    </xf>
    <xf numFmtId="0" fontId="145" fillId="0" borderId="0" applyNumberFormat="0" applyAlignment="0">
      <alignment horizontal="left"/>
    </xf>
    <xf numFmtId="0" fontId="145" fillId="0" borderId="0" applyNumberFormat="0" applyAlignment="0">
      <alignment horizontal="left"/>
    </xf>
    <xf numFmtId="0" fontId="145" fillId="0" borderId="0" applyNumberFormat="0" applyAlignment="0">
      <alignment horizontal="left"/>
    </xf>
    <xf numFmtId="0" fontId="145" fillId="0" borderId="0" applyNumberFormat="0" applyAlignment="0">
      <alignment horizontal="left"/>
    </xf>
    <xf numFmtId="0" fontId="145" fillId="0" borderId="0" applyNumberFormat="0" applyAlignment="0">
      <alignment horizontal="left"/>
    </xf>
    <xf numFmtId="0" fontId="145" fillId="0" borderId="0" applyNumberFormat="0" applyAlignment="0">
      <alignment horizontal="left"/>
    </xf>
    <xf numFmtId="0" fontId="145" fillId="0" borderId="0" applyNumberFormat="0" applyAlignment="0">
      <alignment horizontal="left"/>
    </xf>
    <xf numFmtId="0" fontId="145" fillId="0" borderId="0" applyNumberFormat="0" applyAlignment="0">
      <alignment horizontal="left"/>
    </xf>
    <xf numFmtId="0" fontId="146" fillId="0" borderId="3"/>
    <xf numFmtId="0" fontId="128" fillId="0" borderId="0" applyFont="0" applyFill="0" applyBorder="0" applyAlignment="0" applyProtection="0"/>
    <xf numFmtId="256" fontId="138" fillId="0" borderId="0" applyFont="0" applyFill="0" applyBorder="0" applyProtection="0">
      <alignment horizontal="right"/>
    </xf>
    <xf numFmtId="257" fontId="138" fillId="0" borderId="0" applyFont="0" applyFill="0" applyBorder="0" applyProtection="0">
      <alignment horizontal="right"/>
    </xf>
    <xf numFmtId="258" fontId="138" fillId="0" borderId="0" applyFont="0" applyFill="0" applyBorder="0" applyProtection="0">
      <alignment horizontal="right"/>
    </xf>
    <xf numFmtId="259" fontId="6" fillId="0" borderId="0" applyFont="0" applyFill="0" applyBorder="0" applyAlignment="0" applyProtection="0"/>
    <xf numFmtId="260" fontId="6" fillId="0" borderId="63" applyFont="0" applyFill="0" applyBorder="0" applyAlignment="0" applyProtection="0"/>
    <xf numFmtId="0" fontId="139" fillId="0" borderId="0" applyFont="0" applyFill="0" applyBorder="0" applyAlignment="0" applyProtection="0">
      <alignment horizontal="right"/>
    </xf>
    <xf numFmtId="166" fontId="6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261" fontId="138" fillId="0" borderId="0" applyFont="0" applyFill="0" applyBorder="0" applyAlignment="0" applyProtection="0"/>
    <xf numFmtId="0" fontId="13" fillId="0" borderId="0" applyFont="0" applyFill="0" applyBorder="0" applyAlignment="0" applyProtection="0"/>
    <xf numFmtId="262" fontId="108" fillId="0" borderId="0" applyFill="0" applyBorder="0" applyProtection="0">
      <alignment horizontal="right"/>
    </xf>
    <xf numFmtId="263" fontId="138" fillId="0" borderId="0" applyFont="0" applyFill="0" applyBorder="0" applyProtection="0">
      <alignment horizontal="right"/>
    </xf>
    <xf numFmtId="256" fontId="138" fillId="0" borderId="0" applyFont="0" applyFill="0" applyBorder="0" applyProtection="0">
      <alignment horizontal="right"/>
    </xf>
    <xf numFmtId="257" fontId="138" fillId="0" borderId="0" applyFont="0" applyFill="0" applyBorder="0" applyProtection="0">
      <alignment horizontal="right"/>
    </xf>
    <xf numFmtId="264" fontId="138" fillId="0" borderId="0" applyFont="0" applyFill="0" applyBorder="0" applyProtection="0">
      <alignment horizontal="right"/>
    </xf>
    <xf numFmtId="0" fontId="6" fillId="0" borderId="0"/>
    <xf numFmtId="265" fontId="7" fillId="0" borderId="64" applyNumberFormat="0" applyFill="0" applyBorder="0" applyAlignment="0">
      <alignment horizontal="left" wrapText="1"/>
      <protection locked="0"/>
    </xf>
    <xf numFmtId="265" fontId="7" fillId="0" borderId="64" applyNumberFormat="0" applyFill="0" applyBorder="0" applyAlignment="0">
      <alignment horizontal="left" wrapText="1"/>
      <protection locked="0"/>
    </xf>
    <xf numFmtId="265" fontId="7" fillId="0" borderId="64" applyNumberFormat="0" applyFill="0" applyBorder="0" applyAlignment="0">
      <alignment horizontal="left" wrapText="1"/>
      <protection locked="0"/>
    </xf>
    <xf numFmtId="265" fontId="7" fillId="0" borderId="64" applyNumberFormat="0" applyFill="0" applyBorder="0" applyAlignment="0">
      <alignment horizontal="left" wrapText="1"/>
      <protection locked="0"/>
    </xf>
    <xf numFmtId="265" fontId="7" fillId="0" borderId="64" applyNumberFormat="0" applyFill="0" applyBorder="0" applyAlignment="0">
      <alignment horizontal="left" wrapText="1"/>
      <protection locked="0"/>
    </xf>
    <xf numFmtId="265" fontId="7" fillId="0" borderId="64" applyNumberFormat="0" applyFill="0" applyBorder="0" applyAlignment="0">
      <alignment horizontal="left" wrapText="1"/>
      <protection locked="0"/>
    </xf>
    <xf numFmtId="265" fontId="7" fillId="0" borderId="64" applyNumberFormat="0" applyFill="0" applyBorder="0" applyAlignment="0">
      <alignment horizontal="left" wrapText="1"/>
      <protection locked="0"/>
    </xf>
    <xf numFmtId="15" fontId="7" fillId="0" borderId="0" applyFont="0" applyFill="0" applyBorder="0" applyProtection="0">
      <alignment horizontal="right"/>
    </xf>
    <xf numFmtId="15" fontId="134" fillId="0" borderId="0" applyFill="0" applyBorder="0" applyAlignment="0" applyProtection="0"/>
    <xf numFmtId="266" fontId="9" fillId="0" borderId="0">
      <protection locked="0"/>
    </xf>
    <xf numFmtId="266" fontId="9" fillId="0" borderId="0">
      <protection locked="0"/>
    </xf>
    <xf numFmtId="0" fontId="139" fillId="0" borderId="0" applyFont="0" applyFill="0" applyBorder="0" applyAlignment="0" applyProtection="0"/>
    <xf numFmtId="14" fontId="9" fillId="0" borderId="0" applyFont="0" applyFill="0" applyBorder="0" applyAlignment="0" applyProtection="0"/>
    <xf numFmtId="14" fontId="70" fillId="0" borderId="0" applyFill="0" applyBorder="0" applyAlignment="0"/>
    <xf numFmtId="267" fontId="6" fillId="0" borderId="0">
      <alignment horizontal="center"/>
    </xf>
    <xf numFmtId="15" fontId="147" fillId="0" borderId="0"/>
    <xf numFmtId="0" fontId="15" fillId="45" borderId="65">
      <alignment horizontal="center" vertical="center"/>
    </xf>
    <xf numFmtId="39" fontId="7" fillId="39" borderId="0">
      <alignment vertical="top"/>
    </xf>
    <xf numFmtId="0" fontId="5" fillId="0" borderId="0" applyNumberFormat="0" applyFill="0" applyBorder="0" applyAlignment="0">
      <protection hidden="1"/>
    </xf>
    <xf numFmtId="0" fontId="6" fillId="0" borderId="0">
      <alignment vertical="top" wrapText="1"/>
    </xf>
    <xf numFmtId="0" fontId="6" fillId="0" borderId="0">
      <alignment vertical="top" wrapText="1"/>
    </xf>
    <xf numFmtId="251" fontId="6" fillId="0" borderId="0" applyFont="0" applyFill="0" applyBorder="0" applyAlignment="0" applyProtection="0"/>
    <xf numFmtId="268" fontId="6" fillId="0" borderId="0" applyFont="0" applyFill="0" applyBorder="0" applyAlignment="0" applyProtection="0"/>
    <xf numFmtId="242" fontId="148" fillId="2" borderId="0" applyNumberFormat="0" applyFont="0" applyBorder="0" applyAlignment="0" applyProtection="0"/>
    <xf numFmtId="0" fontId="11" fillId="0" borderId="0" applyNumberFormat="0" applyFill="0" applyBorder="0" applyAlignment="0">
      <protection hidden="1"/>
    </xf>
    <xf numFmtId="269" fontId="6" fillId="0" borderId="66"/>
    <xf numFmtId="269" fontId="6" fillId="0" borderId="66"/>
    <xf numFmtId="0" fontId="139" fillId="0" borderId="67" applyNumberFormat="0" applyFont="0" applyFill="0" applyAlignment="0" applyProtection="0"/>
    <xf numFmtId="3" fontId="6" fillId="28" borderId="0"/>
    <xf numFmtId="0" fontId="149" fillId="28" borderId="0">
      <protection locked="0"/>
    </xf>
    <xf numFmtId="0" fontId="149" fillId="28" borderId="0">
      <protection locked="0"/>
    </xf>
    <xf numFmtId="0" fontId="7" fillId="28" borderId="0"/>
    <xf numFmtId="270" fontId="6" fillId="28" borderId="0">
      <protection locked="0"/>
    </xf>
    <xf numFmtId="0" fontId="7" fillId="28" borderId="0"/>
    <xf numFmtId="0" fontId="7" fillId="28" borderId="0"/>
    <xf numFmtId="0" fontId="7" fillId="28" borderId="0"/>
    <xf numFmtId="271" fontId="6" fillId="28" borderId="0"/>
    <xf numFmtId="0" fontId="6" fillId="28" borderId="0">
      <alignment horizontal="center"/>
    </xf>
    <xf numFmtId="0" fontId="7" fillId="28" borderId="0"/>
    <xf numFmtId="0" fontId="128" fillId="0" borderId="0" applyFill="0" applyBorder="0" applyAlignment="0"/>
    <xf numFmtId="0" fontId="128" fillId="0" borderId="0" applyFill="0" applyBorder="0" applyAlignment="0"/>
    <xf numFmtId="0" fontId="128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0" fontId="128" fillId="0" borderId="0" applyFill="0" applyBorder="0" applyAlignment="0"/>
    <xf numFmtId="0" fontId="150" fillId="0" borderId="0" applyNumberFormat="0" applyAlignment="0">
      <alignment horizontal="left"/>
    </xf>
    <xf numFmtId="0" fontId="150" fillId="0" borderId="0" applyNumberFormat="0" applyAlignment="0">
      <alignment horizontal="left"/>
    </xf>
    <xf numFmtId="0" fontId="150" fillId="0" borderId="0" applyNumberFormat="0" applyAlignment="0">
      <alignment horizontal="left"/>
    </xf>
    <xf numFmtId="0" fontId="150" fillId="0" borderId="0" applyNumberFormat="0" applyAlignment="0">
      <alignment horizontal="left"/>
    </xf>
    <xf numFmtId="0" fontId="150" fillId="0" borderId="0" applyNumberFormat="0" applyAlignment="0">
      <alignment horizontal="left"/>
    </xf>
    <xf numFmtId="0" fontId="150" fillId="0" borderId="0" applyNumberFormat="0" applyAlignment="0">
      <alignment horizontal="left"/>
    </xf>
    <xf numFmtId="0" fontId="150" fillId="0" borderId="0" applyNumberFormat="0" applyAlignment="0">
      <alignment horizontal="left"/>
    </xf>
    <xf numFmtId="0" fontId="150" fillId="0" borderId="0" applyNumberFormat="0" applyAlignment="0">
      <alignment horizontal="left"/>
    </xf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3" fontId="153" fillId="0" borderId="0" applyFill="0" applyBorder="0">
      <alignment horizontal="left"/>
      <protection locked="0"/>
    </xf>
    <xf numFmtId="272" fontId="6" fillId="0" borderId="0" applyFont="0" applyFill="0" applyBorder="0" applyAlignment="0" applyProtection="0"/>
    <xf numFmtId="272" fontId="6" fillId="0" borderId="0" applyFont="0" applyFill="0" applyBorder="0" applyAlignment="0" applyProtection="0"/>
    <xf numFmtId="272" fontId="6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273" fontId="110" fillId="0" borderId="0" applyFill="0" applyBorder="0">
      <alignment horizontal="right" vertical="top"/>
    </xf>
    <xf numFmtId="0" fontId="154" fillId="0" borderId="0">
      <protection locked="0"/>
    </xf>
    <xf numFmtId="0" fontId="154" fillId="0" borderId="0">
      <protection locked="0"/>
    </xf>
    <xf numFmtId="0" fontId="155" fillId="0" borderId="0">
      <protection locked="0"/>
    </xf>
    <xf numFmtId="0" fontId="154" fillId="0" borderId="0">
      <protection locked="0"/>
    </xf>
    <xf numFmtId="0" fontId="156" fillId="0" borderId="0">
      <protection locked="0"/>
    </xf>
    <xf numFmtId="0" fontId="154" fillId="0" borderId="0">
      <protection locked="0"/>
    </xf>
    <xf numFmtId="0" fontId="154" fillId="0" borderId="0">
      <protection locked="0"/>
    </xf>
    <xf numFmtId="0" fontId="149" fillId="46" borderId="0">
      <alignment vertical="top" wrapText="1"/>
    </xf>
    <xf numFmtId="0" fontId="157" fillId="0" borderId="0" applyNumberFormat="0" applyFill="0" applyBorder="0" applyProtection="0">
      <alignment vertical="top"/>
    </xf>
    <xf numFmtId="1" fontId="158" fillId="47" borderId="21" applyNumberFormat="0" applyBorder="0" applyAlignment="0">
      <alignment horizontal="centerContinuous" vertical="center"/>
      <protection locked="0"/>
    </xf>
    <xf numFmtId="1" fontId="158" fillId="47" borderId="21" applyNumberFormat="0" applyBorder="0" applyAlignment="0">
      <alignment horizontal="centerContinuous" vertical="center"/>
      <protection locked="0"/>
    </xf>
    <xf numFmtId="1" fontId="158" fillId="47" borderId="21" applyNumberFormat="0" applyBorder="0" applyAlignment="0">
      <alignment horizontal="centerContinuous" vertical="center"/>
      <protection locked="0"/>
    </xf>
    <xf numFmtId="3" fontId="159" fillId="0" borderId="0" applyFont="0" applyFill="0" applyBorder="0" applyAlignment="0" applyProtection="0"/>
    <xf numFmtId="274" fontId="6" fillId="0" borderId="0">
      <protection locked="0"/>
    </xf>
    <xf numFmtId="275" fontId="9" fillId="0" borderId="0" applyFont="0" applyFill="0" applyBorder="0" applyProtection="0"/>
    <xf numFmtId="274" fontId="6" fillId="0" borderId="0">
      <protection locked="0"/>
    </xf>
    <xf numFmtId="274" fontId="6" fillId="0" borderId="0">
      <protection locked="0"/>
    </xf>
    <xf numFmtId="274" fontId="6" fillId="0" borderId="0">
      <protection locked="0"/>
    </xf>
    <xf numFmtId="0" fontId="160" fillId="0" borderId="0"/>
    <xf numFmtId="0" fontId="161" fillId="0" borderId="0" applyFill="0" applyBorder="0" applyProtection="0">
      <alignment horizontal="left"/>
    </xf>
    <xf numFmtId="276" fontId="162" fillId="38" borderId="0" applyBorder="0">
      <protection locked="0"/>
    </xf>
    <xf numFmtId="37" fontId="163" fillId="3" borderId="68" applyNumberFormat="0" applyBorder="0">
      <alignment horizontal="center"/>
    </xf>
    <xf numFmtId="191" fontId="164" fillId="0" borderId="0" applyNumberFormat="0" applyFont="0" applyFill="0" applyBorder="0" applyAlignment="0">
      <alignment horizontal="centerContinuous"/>
    </xf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187" fontId="6" fillId="48" borderId="3" applyNumberFormat="0" applyFont="0" applyBorder="0" applyAlignment="0" applyProtection="0"/>
    <xf numFmtId="187" fontId="6" fillId="48" borderId="3" applyNumberFormat="0" applyFont="0" applyBorder="0" applyAlignment="0" applyProtection="0"/>
    <xf numFmtId="187" fontId="6" fillId="48" borderId="3" applyNumberFormat="0" applyFont="0" applyBorder="0" applyAlignment="0" applyProtection="0"/>
    <xf numFmtId="0" fontId="139" fillId="0" borderId="0" applyFont="0" applyFill="0" applyBorder="0" applyAlignment="0" applyProtection="0">
      <alignment horizontal="right"/>
    </xf>
    <xf numFmtId="197" fontId="165" fillId="48" borderId="0" applyNumberFormat="0" applyFont="0" applyAlignment="0"/>
    <xf numFmtId="0" fontId="166" fillId="0" borderId="0" applyProtection="0">
      <alignment horizontal="right" vertical="top"/>
    </xf>
    <xf numFmtId="0" fontId="8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167" fillId="41" borderId="0" applyNumberFormat="0" applyBorder="0" applyAlignment="0"/>
    <xf numFmtId="0" fontId="82" fillId="0" borderId="49" applyNumberFormat="0" applyFill="0" applyAlignment="0" applyProtection="0"/>
    <xf numFmtId="0" fontId="82" fillId="0" borderId="49" applyNumberFormat="0" applyFill="0" applyAlignment="0" applyProtection="0"/>
    <xf numFmtId="0" fontId="82" fillId="0" borderId="49" applyNumberFormat="0" applyFill="0" applyAlignment="0" applyProtection="0"/>
    <xf numFmtId="0" fontId="82" fillId="0" borderId="49" applyNumberFormat="0" applyFill="0" applyAlignment="0" applyProtection="0"/>
    <xf numFmtId="0" fontId="83" fillId="0" borderId="50" applyNumberFormat="0" applyFill="0" applyAlignment="0" applyProtection="0"/>
    <xf numFmtId="0" fontId="83" fillId="0" borderId="50" applyNumberFormat="0" applyFill="0" applyAlignment="0" applyProtection="0"/>
    <xf numFmtId="0" fontId="83" fillId="0" borderId="50" applyNumberFormat="0" applyFill="0" applyAlignment="0" applyProtection="0"/>
    <xf numFmtId="0" fontId="83" fillId="0" borderId="50" applyNumberFormat="0" applyFill="0" applyAlignment="0" applyProtection="0"/>
    <xf numFmtId="0" fontId="84" fillId="0" borderId="51" applyNumberFormat="0" applyFill="0" applyAlignment="0" applyProtection="0"/>
    <xf numFmtId="0" fontId="84" fillId="0" borderId="51" applyNumberFormat="0" applyFill="0" applyAlignment="0" applyProtection="0"/>
    <xf numFmtId="0" fontId="84" fillId="0" borderId="51" applyNumberFormat="0" applyFill="0" applyAlignment="0" applyProtection="0"/>
    <xf numFmtId="0" fontId="84" fillId="0" borderId="51" applyNumberFormat="0" applyFill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277" fontId="6" fillId="0" borderId="0">
      <protection locked="0"/>
    </xf>
    <xf numFmtId="277" fontId="6" fillId="0" borderId="0">
      <protection locked="0"/>
    </xf>
    <xf numFmtId="278" fontId="9" fillId="0" borderId="0">
      <protection locked="0"/>
    </xf>
    <xf numFmtId="277" fontId="6" fillId="0" borderId="0">
      <protection locked="0"/>
    </xf>
    <xf numFmtId="277" fontId="6" fillId="0" borderId="0">
      <protection locked="0"/>
    </xf>
    <xf numFmtId="278" fontId="9" fillId="0" borderId="0">
      <protection locked="0"/>
    </xf>
    <xf numFmtId="2" fontId="168" fillId="1" borderId="69">
      <alignment horizontal="left"/>
      <protection locked="0"/>
    </xf>
    <xf numFmtId="0" fontId="13" fillId="0" borderId="0"/>
    <xf numFmtId="0" fontId="5" fillId="0" borderId="0"/>
    <xf numFmtId="0" fontId="47" fillId="0" borderId="0"/>
    <xf numFmtId="197" fontId="149" fillId="2" borderId="70" applyNumberFormat="0">
      <alignment horizontal="left" vertical="center"/>
    </xf>
    <xf numFmtId="197" fontId="149" fillId="2" borderId="70" applyNumberFormat="0">
      <alignment horizontal="left" vertical="center"/>
    </xf>
    <xf numFmtId="197" fontId="149" fillId="2" borderId="70" applyNumberFormat="0">
      <alignment horizontal="left" vertical="center"/>
    </xf>
    <xf numFmtId="197" fontId="149" fillId="2" borderId="70" applyNumberFormat="0">
      <alignment horizontal="left" vertical="center"/>
    </xf>
    <xf numFmtId="197" fontId="149" fillId="2" borderId="70" applyNumberFormat="0">
      <alignment horizontal="left" vertical="center"/>
    </xf>
    <xf numFmtId="279" fontId="169" fillId="0" borderId="12"/>
    <xf numFmtId="242" fontId="148" fillId="2" borderId="0" applyNumberFormat="0" applyFont="0" applyBorder="0" applyAlignment="0" applyProtection="0"/>
    <xf numFmtId="2" fontId="170" fillId="0" borderId="3">
      <alignment horizontal="center" vertical="center"/>
    </xf>
    <xf numFmtId="15" fontId="171" fillId="39" borderId="0" applyBorder="0"/>
    <xf numFmtId="16" fontId="171" fillId="39" borderId="38" applyBorder="0" applyProtection="0"/>
    <xf numFmtId="15" fontId="171" fillId="49" borderId="38" applyBorder="0" applyProtection="0"/>
    <xf numFmtId="15" fontId="171" fillId="39" borderId="0" applyBorder="0"/>
    <xf numFmtId="0" fontId="172" fillId="39" borderId="0" applyBorder="0" applyProtection="0"/>
    <xf numFmtId="1" fontId="171" fillId="49" borderId="0" applyBorder="0" applyProtection="0"/>
    <xf numFmtId="0" fontId="6" fillId="39" borderId="71" applyBorder="0" applyProtection="0">
      <alignment horizontal="right"/>
    </xf>
    <xf numFmtId="0" fontId="6" fillId="39" borderId="0"/>
    <xf numFmtId="0" fontId="6" fillId="39" borderId="0"/>
    <xf numFmtId="0" fontId="6" fillId="39" borderId="71" applyBorder="0" applyProtection="0">
      <alignment horizontal="right"/>
    </xf>
    <xf numFmtId="15" fontId="171" fillId="49" borderId="38" applyBorder="0" applyProtection="0"/>
    <xf numFmtId="1" fontId="171" fillId="39" borderId="0" applyBorder="0" applyAlignment="0" applyProtection="0"/>
    <xf numFmtId="1" fontId="171" fillId="49" borderId="72" applyBorder="0" applyProtection="0"/>
    <xf numFmtId="280" fontId="171" fillId="39" borderId="0" applyBorder="0" applyProtection="0"/>
    <xf numFmtId="280" fontId="171" fillId="49" borderId="72" applyBorder="0" applyProtection="0"/>
    <xf numFmtId="280" fontId="6" fillId="50" borderId="0" applyBorder="0"/>
    <xf numFmtId="280" fontId="6" fillId="50" borderId="0" applyBorder="0"/>
    <xf numFmtId="10" fontId="171" fillId="39" borderId="0" applyBorder="0" applyProtection="0"/>
    <xf numFmtId="10" fontId="171" fillId="49" borderId="38" applyBorder="0" applyProtection="0"/>
    <xf numFmtId="184" fontId="171" fillId="39" borderId="72" applyBorder="0" applyProtection="0"/>
    <xf numFmtId="281" fontId="172" fillId="49" borderId="72" applyBorder="0" applyProtection="0"/>
    <xf numFmtId="49" fontId="171" fillId="39" borderId="71" applyBorder="0">
      <alignment horizontal="right"/>
    </xf>
    <xf numFmtId="282" fontId="171" fillId="39" borderId="0" applyBorder="0" applyProtection="0"/>
    <xf numFmtId="282" fontId="171" fillId="49" borderId="38" applyBorder="0" applyProtection="0"/>
    <xf numFmtId="283" fontId="6" fillId="0" borderId="0" applyFill="0" applyBorder="0"/>
    <xf numFmtId="283" fontId="6" fillId="0" borderId="0" applyFill="0" applyBorder="0"/>
    <xf numFmtId="283" fontId="5" fillId="0" borderId="0" applyFill="0" applyBorder="0"/>
    <xf numFmtId="283" fontId="5" fillId="0" borderId="19"/>
    <xf numFmtId="283" fontId="5" fillId="0" borderId="19"/>
    <xf numFmtId="283" fontId="5" fillId="0" borderId="19"/>
    <xf numFmtId="0" fontId="173" fillId="51" borderId="0"/>
    <xf numFmtId="0" fontId="174" fillId="51" borderId="0"/>
    <xf numFmtId="0" fontId="175" fillId="51" borderId="0"/>
    <xf numFmtId="15" fontId="6" fillId="0" borderId="0" applyFill="0" applyBorder="0"/>
    <xf numFmtId="16" fontId="6" fillId="0" borderId="0" applyBorder="0"/>
    <xf numFmtId="16" fontId="6" fillId="0" borderId="0" applyBorder="0"/>
    <xf numFmtId="15" fontId="6" fillId="0" borderId="0" applyFill="0" applyBorder="0"/>
    <xf numFmtId="15" fontId="6" fillId="0" borderId="0" applyFill="0" applyBorder="0"/>
    <xf numFmtId="0" fontId="6" fillId="0" borderId="0" applyBorder="0">
      <alignment horizontal="right"/>
    </xf>
    <xf numFmtId="0" fontId="6" fillId="0" borderId="0" applyBorder="0">
      <alignment horizontal="right"/>
    </xf>
    <xf numFmtId="0" fontId="6" fillId="0" borderId="0" applyFill="0" applyBorder="0">
      <alignment horizontal="right"/>
    </xf>
    <xf numFmtId="0" fontId="6" fillId="0" borderId="0" applyFill="0" applyBorder="0">
      <alignment horizontal="right"/>
    </xf>
    <xf numFmtId="1" fontId="6" fillId="0" borderId="72" applyFill="0" applyBorder="0" applyAlignment="0"/>
    <xf numFmtId="1" fontId="6" fillId="0" borderId="72" applyFill="0" applyBorder="0" applyAlignment="0"/>
    <xf numFmtId="280" fontId="6" fillId="0" borderId="72" applyFill="0" applyBorder="0">
      <alignment horizontal="right"/>
    </xf>
    <xf numFmtId="280" fontId="6" fillId="0" borderId="72" applyFill="0" applyBorder="0">
      <alignment horizontal="right"/>
    </xf>
    <xf numFmtId="280" fontId="176" fillId="0" borderId="2" applyFill="0" applyBorder="0"/>
    <xf numFmtId="280" fontId="176" fillId="0" borderId="2" applyFill="0" applyBorder="0"/>
    <xf numFmtId="280" fontId="5" fillId="0" borderId="0" applyFill="0" applyBorder="0"/>
    <xf numFmtId="284" fontId="6" fillId="0" borderId="0">
      <alignment horizontal="right"/>
    </xf>
    <xf numFmtId="284" fontId="6" fillId="0" borderId="0">
      <alignment horizontal="right"/>
    </xf>
    <xf numFmtId="10" fontId="6" fillId="0" borderId="72" applyFont="0" applyFill="0" applyBorder="0"/>
    <xf numFmtId="10" fontId="6" fillId="0" borderId="72" applyFont="0" applyFill="0" applyBorder="0"/>
    <xf numFmtId="184" fontId="6" fillId="0" borderId="0" applyFill="0" applyBorder="0">
      <alignment horizontal="right"/>
    </xf>
    <xf numFmtId="184" fontId="6" fillId="0" borderId="0" applyFill="0" applyBorder="0">
      <alignment horizontal="right"/>
    </xf>
    <xf numFmtId="282" fontId="6" fillId="0" borderId="0" applyFont="0" applyFill="0" applyBorder="0"/>
    <xf numFmtId="282" fontId="6" fillId="0" borderId="0" applyFont="0" applyFill="0" applyBorder="0"/>
    <xf numFmtId="0" fontId="177" fillId="0" borderId="0"/>
    <xf numFmtId="0" fontId="178" fillId="38" borderId="0">
      <alignment vertical="top"/>
    </xf>
    <xf numFmtId="10" fontId="9" fillId="3" borderId="3" applyNumberFormat="0" applyBorder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0" fontId="59" fillId="30" borderId="40" applyNumberFormat="0" applyAlignment="0" applyProtection="0"/>
    <xf numFmtId="0" fontId="59" fillId="30" borderId="40" applyNumberFormat="0" applyAlignment="0" applyProtection="0"/>
    <xf numFmtId="0" fontId="59" fillId="30" borderId="40" applyNumberFormat="0" applyAlignment="0" applyProtection="0"/>
    <xf numFmtId="0" fontId="59" fillId="15" borderId="40" applyNumberFormat="0" applyAlignment="0" applyProtection="0"/>
    <xf numFmtId="0" fontId="59" fillId="15" borderId="40" applyNumberFormat="0" applyAlignment="0" applyProtection="0"/>
    <xf numFmtId="285" fontId="6" fillId="36" borderId="0"/>
    <xf numFmtId="183" fontId="6" fillId="36" borderId="0"/>
    <xf numFmtId="183" fontId="6" fillId="36" borderId="0"/>
    <xf numFmtId="183" fontId="6" fillId="36" borderId="0"/>
    <xf numFmtId="183" fontId="6" fillId="36" borderId="0"/>
    <xf numFmtId="183" fontId="6" fillId="36" borderId="0"/>
    <xf numFmtId="183" fontId="6" fillId="36" borderId="0"/>
    <xf numFmtId="285" fontId="6" fillId="36" borderId="0"/>
    <xf numFmtId="285" fontId="6" fillId="36" borderId="0"/>
    <xf numFmtId="183" fontId="6" fillId="36" borderId="0"/>
    <xf numFmtId="183" fontId="6" fillId="36" borderId="0"/>
    <xf numFmtId="183" fontId="6" fillId="36" borderId="0"/>
    <xf numFmtId="183" fontId="6" fillId="36" borderId="0"/>
    <xf numFmtId="183" fontId="6" fillId="36" borderId="0"/>
    <xf numFmtId="183" fontId="6" fillId="36" borderId="0"/>
    <xf numFmtId="285" fontId="6" fillId="36" borderId="0"/>
    <xf numFmtId="285" fontId="6" fillId="36" borderId="0"/>
    <xf numFmtId="285" fontId="6" fillId="36" borderId="0"/>
    <xf numFmtId="285" fontId="6" fillId="36" borderId="0"/>
    <xf numFmtId="285" fontId="6" fillId="36" borderId="0"/>
    <xf numFmtId="285" fontId="6" fillId="36" borderId="0"/>
    <xf numFmtId="285" fontId="6" fillId="36" borderId="0"/>
    <xf numFmtId="10" fontId="9" fillId="3" borderId="0">
      <protection locked="0"/>
    </xf>
    <xf numFmtId="286" fontId="6" fillId="3" borderId="0"/>
    <xf numFmtId="286" fontId="6" fillId="3" borderId="0"/>
    <xf numFmtId="242" fontId="148" fillId="40" borderId="0"/>
    <xf numFmtId="0" fontId="179" fillId="0" borderId="0" applyNumberFormat="0" applyFill="0" applyBorder="0" applyAlignment="0" applyProtection="0">
      <alignment vertical="top"/>
      <protection locked="0"/>
    </xf>
    <xf numFmtId="287" fontId="6" fillId="0" borderId="0"/>
    <xf numFmtId="0" fontId="180" fillId="0" borderId="3" applyNumberFormat="0" applyFill="0" applyBorder="0">
      <alignment horizontal="center"/>
    </xf>
    <xf numFmtId="0" fontId="180" fillId="0" borderId="3" applyNumberFormat="0" applyFill="0" applyBorder="0">
      <alignment horizontal="center"/>
    </xf>
    <xf numFmtId="0" fontId="72" fillId="0" borderId="0" applyNumberFormat="0" applyFill="0" applyBorder="0" applyAlignment="0" applyProtection="0">
      <alignment vertical="top"/>
      <protection locked="0"/>
    </xf>
    <xf numFmtId="0" fontId="181" fillId="0" borderId="3" applyNumberFormat="0" applyFill="0" applyBorder="0">
      <alignment horizontal="left"/>
    </xf>
    <xf numFmtId="0" fontId="181" fillId="0" borderId="3" applyNumberFormat="0" applyFill="0" applyBorder="0">
      <alignment horizontal="left"/>
    </xf>
    <xf numFmtId="0" fontId="182" fillId="0" borderId="0" applyNumberFormat="0" applyFont="0" applyFill="0" applyBorder="0" applyProtection="0">
      <alignment horizontal="left" vertical="center"/>
    </xf>
    <xf numFmtId="0" fontId="183" fillId="0" borderId="0" applyNumberFormat="0" applyFill="0" applyBorder="0" applyAlignment="0" applyProtection="0">
      <alignment vertical="top"/>
      <protection locked="0"/>
    </xf>
    <xf numFmtId="38" fontId="184" fillId="0" borderId="0" applyNumberFormat="0" applyFill="0" applyBorder="0" applyAlignment="0" applyProtection="0"/>
    <xf numFmtId="0" fontId="128" fillId="0" borderId="0" applyFill="0" applyBorder="0" applyAlignment="0"/>
    <xf numFmtId="0" fontId="128" fillId="0" borderId="0" applyFill="0" applyBorder="0" applyAlignment="0"/>
    <xf numFmtId="0" fontId="128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0" fontId="128" fillId="0" borderId="0" applyFill="0" applyBorder="0" applyAlignment="0"/>
    <xf numFmtId="0" fontId="65" fillId="0" borderId="52" applyNumberFormat="0" applyFill="0" applyAlignment="0" applyProtection="0"/>
    <xf numFmtId="0" fontId="65" fillId="0" borderId="52" applyNumberFormat="0" applyFill="0" applyAlignment="0" applyProtection="0"/>
    <xf numFmtId="0" fontId="65" fillId="0" borderId="52" applyNumberFormat="0" applyFill="0" applyAlignment="0" applyProtection="0"/>
    <xf numFmtId="0" fontId="65" fillId="0" borderId="52" applyNumberFormat="0" applyFill="0" applyAlignment="0" applyProtection="0"/>
    <xf numFmtId="285" fontId="6" fillId="37" borderId="0"/>
    <xf numFmtId="183" fontId="6" fillId="37" borderId="0"/>
    <xf numFmtId="183" fontId="6" fillId="37" borderId="0"/>
    <xf numFmtId="183" fontId="6" fillId="37" borderId="0"/>
    <xf numFmtId="183" fontId="6" fillId="37" borderId="0"/>
    <xf numFmtId="183" fontId="6" fillId="37" borderId="0"/>
    <xf numFmtId="183" fontId="6" fillId="37" borderId="0"/>
    <xf numFmtId="285" fontId="6" fillId="37" borderId="0"/>
    <xf numFmtId="285" fontId="6" fillId="37" borderId="0"/>
    <xf numFmtId="183" fontId="6" fillId="37" borderId="0"/>
    <xf numFmtId="183" fontId="6" fillId="37" borderId="0"/>
    <xf numFmtId="183" fontId="6" fillId="37" borderId="0"/>
    <xf numFmtId="183" fontId="6" fillId="37" borderId="0"/>
    <xf numFmtId="183" fontId="6" fillId="37" borderId="0"/>
    <xf numFmtId="183" fontId="6" fillId="37" borderId="0"/>
    <xf numFmtId="285" fontId="6" fillId="37" borderId="0"/>
    <xf numFmtId="285" fontId="6" fillId="37" borderId="0"/>
    <xf numFmtId="285" fontId="6" fillId="37" borderId="0"/>
    <xf numFmtId="285" fontId="6" fillId="37" borderId="0"/>
    <xf numFmtId="285" fontId="6" fillId="37" borderId="0"/>
    <xf numFmtId="285" fontId="6" fillId="37" borderId="0"/>
    <xf numFmtId="285" fontId="6" fillId="37" borderId="0"/>
    <xf numFmtId="242" fontId="9" fillId="0" borderId="0" applyNumberFormat="0" applyFont="0" applyFill="0" applyBorder="0" applyAlignment="0">
      <protection hidden="1"/>
    </xf>
    <xf numFmtId="288" fontId="6" fillId="3" borderId="10" applyFont="0" applyFill="0" applyBorder="0" applyAlignment="0" applyProtection="0">
      <alignment horizontal="right"/>
    </xf>
    <xf numFmtId="288" fontId="6" fillId="3" borderId="10" applyFont="0" applyFill="0" applyBorder="0" applyAlignment="0" applyProtection="0">
      <alignment horizontal="right"/>
    </xf>
    <xf numFmtId="288" fontId="6" fillId="3" borderId="10" applyFont="0" applyFill="0" applyBorder="0" applyAlignment="0" applyProtection="0">
      <alignment horizontal="right"/>
    </xf>
    <xf numFmtId="288" fontId="6" fillId="3" borderId="10" applyFont="0" applyFill="0" applyBorder="0" applyAlignment="0" applyProtection="0">
      <alignment horizontal="right"/>
    </xf>
    <xf numFmtId="38" fontId="7" fillId="0" borderId="0"/>
    <xf numFmtId="38" fontId="7" fillId="0" borderId="0"/>
    <xf numFmtId="38" fontId="149" fillId="1" borderId="10"/>
    <xf numFmtId="38" fontId="149" fillId="1" borderId="1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289" fontId="138" fillId="0" borderId="0" applyFont="0" applyFill="0" applyBorder="0" applyProtection="0">
      <alignment horizontal="right"/>
    </xf>
    <xf numFmtId="290" fontId="138" fillId="0" borderId="0" applyFont="0" applyFill="0" applyBorder="0" applyProtection="0">
      <alignment horizontal="right"/>
    </xf>
    <xf numFmtId="0" fontId="6" fillId="0" borderId="0">
      <alignment horizontal="center"/>
    </xf>
    <xf numFmtId="38" fontId="89" fillId="0" borderId="0" applyFont="0" applyFill="0" applyBorder="0" applyAlignment="0" applyProtection="0"/>
    <xf numFmtId="40" fontId="89" fillId="0" borderId="0" applyFont="0" applyFill="0" applyBorder="0" applyAlignment="0" applyProtection="0"/>
    <xf numFmtId="291" fontId="6" fillId="0" borderId="0" applyFont="0" applyFill="0" applyBorder="0" applyAlignment="0" applyProtection="0"/>
    <xf numFmtId="2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85" fillId="0" borderId="0"/>
    <xf numFmtId="293" fontId="6" fillId="0" borderId="0" applyFont="0" applyFill="0" applyBorder="0" applyAlignment="0" applyProtection="0"/>
    <xf numFmtId="294" fontId="6" fillId="0" borderId="0" applyFont="0" applyFill="0" applyBorder="0" applyAlignment="0" applyProtection="0"/>
    <xf numFmtId="295" fontId="159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296" fontId="9" fillId="3" borderId="0">
      <alignment horizontal="center"/>
    </xf>
    <xf numFmtId="181" fontId="7" fillId="0" borderId="0" applyFont="0" applyFill="0" applyBorder="0" applyProtection="0">
      <alignment horizontal="right"/>
    </xf>
    <xf numFmtId="297" fontId="74" fillId="0" borderId="0" applyFont="0" applyFill="0" applyBorder="0" applyAlignment="0" applyProtection="0"/>
    <xf numFmtId="298" fontId="74" fillId="0" borderId="0" applyFont="0" applyFill="0" applyBorder="0" applyAlignment="0" applyProtection="0"/>
    <xf numFmtId="299" fontId="7" fillId="0" borderId="0" applyFont="0" applyFill="0" applyBorder="0" applyProtection="0">
      <alignment horizontal="right"/>
    </xf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0" fontId="85" fillId="30" borderId="0" applyNumberFormat="0" applyBorder="0" applyAlignment="0" applyProtection="0"/>
    <xf numFmtId="244" fontId="6" fillId="0" borderId="0"/>
    <xf numFmtId="244" fontId="6" fillId="0" borderId="0"/>
    <xf numFmtId="40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" fontId="6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89" fillId="0" borderId="0"/>
    <xf numFmtId="0" fontId="37" fillId="0" borderId="0"/>
    <xf numFmtId="0" fontId="1" fillId="0" borderId="0"/>
    <xf numFmtId="0" fontId="6" fillId="0" borderId="0">
      <alignment horizontal="justify" vertical="top" wrapText="1"/>
    </xf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00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0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3" fontId="6" fillId="0" borderId="0"/>
    <xf numFmtId="0" fontId="6" fillId="0" borderId="0"/>
    <xf numFmtId="3" fontId="6" fillId="0" borderId="0"/>
    <xf numFmtId="0" fontId="6" fillId="0" borderId="0"/>
    <xf numFmtId="3" fontId="6" fillId="0" borderId="0"/>
    <xf numFmtId="0" fontId="6" fillId="0" borderId="0"/>
    <xf numFmtId="3" fontId="6" fillId="0" borderId="0"/>
    <xf numFmtId="0" fontId="6" fillId="0" borderId="0"/>
    <xf numFmtId="0" fontId="6" fillId="0" borderId="0"/>
    <xf numFmtId="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3" fontId="6" fillId="0" borderId="0"/>
    <xf numFmtId="0" fontId="6" fillId="0" borderId="0"/>
    <xf numFmtId="3" fontId="6" fillId="0" borderId="0"/>
    <xf numFmtId="0" fontId="6" fillId="0" borderId="0"/>
    <xf numFmtId="0" fontId="142" fillId="0" borderId="0"/>
    <xf numFmtId="0" fontId="6" fillId="0" borderId="0"/>
    <xf numFmtId="3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3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 applyNumberFormat="0" applyFont="0" applyFill="0" applyBorder="0" applyAlignment="0" applyProtection="0">
      <alignment vertical="top"/>
    </xf>
    <xf numFmtId="0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3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242" fontId="134" fillId="0" borderId="0" applyNumberFormat="0" applyFill="0" applyBorder="0" applyAlignment="0" applyProtection="0"/>
    <xf numFmtId="0" fontId="89" fillId="0" borderId="0"/>
    <xf numFmtId="0" fontId="70" fillId="0" borderId="0"/>
    <xf numFmtId="49" fontId="143" fillId="0" borderId="0"/>
    <xf numFmtId="0" fontId="49" fillId="0" borderId="0" applyNumberFormat="0" applyFill="0" applyBorder="0" applyAlignment="0">
      <alignment horizontal="right"/>
    </xf>
    <xf numFmtId="1" fontId="49" fillId="0" borderId="0" applyFill="0" applyBorder="0" applyAlignment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0" fontId="7" fillId="31" borderId="46" applyNumberFormat="0" applyFont="0" applyAlignment="0" applyProtection="0"/>
    <xf numFmtId="0" fontId="7" fillId="31" borderId="46" applyNumberFormat="0" applyFont="0" applyAlignment="0" applyProtection="0"/>
    <xf numFmtId="0" fontId="7" fillId="31" borderId="46" applyNumberFormat="0" applyFont="0" applyAlignment="0" applyProtection="0"/>
    <xf numFmtId="0" fontId="7" fillId="31" borderId="46" applyNumberFormat="0" applyFont="0" applyAlignment="0" applyProtection="0"/>
    <xf numFmtId="0" fontId="6" fillId="31" borderId="46" applyNumberFormat="0" applyFont="0" applyAlignment="0" applyProtection="0"/>
    <xf numFmtId="0" fontId="6" fillId="31" borderId="46" applyNumberFormat="0" applyFont="0" applyAlignment="0" applyProtection="0"/>
    <xf numFmtId="301" fontId="95" fillId="0" borderId="0" applyFont="0" applyFill="0" applyBorder="0" applyProtection="0">
      <alignment horizontal="right"/>
    </xf>
    <xf numFmtId="37" fontId="6" fillId="0" borderId="55" applyFont="0" applyFill="0" applyBorder="0"/>
    <xf numFmtId="41" fontId="6" fillId="0" borderId="0" applyFont="0" applyFill="0" applyBorder="0" applyAlignment="0" applyProtection="0"/>
    <xf numFmtId="4" fontId="177" fillId="0" borderId="0" applyFont="0" applyFill="0" applyBorder="0" applyAlignment="0" applyProtection="0"/>
    <xf numFmtId="242" fontId="148" fillId="0" borderId="0"/>
    <xf numFmtId="197" fontId="9" fillId="0" borderId="0">
      <alignment horizontal="left"/>
    </xf>
    <xf numFmtId="197" fontId="9" fillId="0" borderId="0">
      <alignment horizontal="left"/>
    </xf>
    <xf numFmtId="197" fontId="9" fillId="0" borderId="0">
      <alignment horizontal="left"/>
    </xf>
    <xf numFmtId="3" fontId="157" fillId="0" borderId="0">
      <alignment vertical="top"/>
    </xf>
    <xf numFmtId="0" fontId="62" fillId="35" borderId="47" applyNumberFormat="0" applyAlignment="0" applyProtection="0"/>
    <xf numFmtId="0" fontId="62" fillId="35" borderId="47" applyNumberFormat="0" applyAlignment="0" applyProtection="0"/>
    <xf numFmtId="0" fontId="62" fillId="35" borderId="47" applyNumberFormat="0" applyAlignment="0" applyProtection="0"/>
    <xf numFmtId="0" fontId="62" fillId="35" borderId="47" applyNumberFormat="0" applyAlignment="0" applyProtection="0"/>
    <xf numFmtId="40" fontId="71" fillId="4" borderId="0">
      <alignment horizontal="right"/>
    </xf>
    <xf numFmtId="0" fontId="187" fillId="3" borderId="0">
      <alignment horizontal="center"/>
    </xf>
    <xf numFmtId="0" fontId="188" fillId="52" borderId="12"/>
    <xf numFmtId="0" fontId="105" fillId="0" borderId="0" applyBorder="0">
      <alignment horizontal="centerContinuous"/>
    </xf>
    <xf numFmtId="0" fontId="189" fillId="0" borderId="0" applyBorder="0">
      <alignment horizontal="centerContinuous"/>
    </xf>
    <xf numFmtId="0" fontId="190" fillId="0" borderId="0" applyNumberFormat="0" applyFill="0" applyBorder="0" applyAlignment="0">
      <protection locked="0"/>
    </xf>
    <xf numFmtId="0" fontId="191" fillId="0" borderId="0" applyFill="0" applyBorder="0" applyProtection="0">
      <alignment horizontal="left"/>
    </xf>
    <xf numFmtId="0" fontId="192" fillId="0" borderId="0" applyFill="0" applyBorder="0" applyProtection="0">
      <alignment horizontal="left"/>
    </xf>
    <xf numFmtId="1" fontId="193" fillId="0" borderId="0" applyProtection="0">
      <alignment horizontal="right" vertical="center"/>
    </xf>
    <xf numFmtId="49" fontId="194" fillId="0" borderId="10" applyFill="0" applyProtection="0">
      <alignment vertical="center"/>
    </xf>
    <xf numFmtId="0" fontId="15" fillId="0" borderId="19" applyBorder="0">
      <alignment horizontal="left" vertical="center"/>
    </xf>
    <xf numFmtId="302" fontId="9" fillId="0" borderId="0" applyFont="0" applyFill="0" applyBorder="0" applyAlignment="0" applyProtection="0"/>
    <xf numFmtId="302" fontId="9" fillId="0" borderId="0" applyFont="0" applyFill="0" applyBorder="0" applyAlignment="0" applyProtection="0"/>
    <xf numFmtId="303" fontId="138" fillId="0" borderId="0" applyFont="0" applyFill="0" applyBorder="0" applyProtection="0">
      <alignment horizontal="right"/>
    </xf>
    <xf numFmtId="244" fontId="6" fillId="0" borderId="0" applyFont="0" applyFill="0" applyBorder="0" applyAlignment="0" applyProtection="0"/>
    <xf numFmtId="244" fontId="6" fillId="0" borderId="0" applyFont="0" applyFill="0" applyBorder="0" applyAlignment="0" applyProtection="0"/>
    <xf numFmtId="244" fontId="6" fillId="0" borderId="0" applyFont="0" applyFill="0" applyBorder="0" applyAlignment="0" applyProtection="0"/>
    <xf numFmtId="304" fontId="138" fillId="0" borderId="0" applyFont="0" applyFill="0" applyBorder="0" applyProtection="0">
      <alignment horizontal="right"/>
    </xf>
    <xf numFmtId="9" fontId="7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301" fontId="138" fillId="0" borderId="0" applyFont="0" applyFill="0" applyBorder="0" applyProtection="0">
      <alignment horizontal="right"/>
    </xf>
    <xf numFmtId="10" fontId="6" fillId="0" borderId="0"/>
    <xf numFmtId="305" fontId="6" fillId="3" borderId="73"/>
    <xf numFmtId="305" fontId="6" fillId="3" borderId="73"/>
    <xf numFmtId="306" fontId="6" fillId="0" borderId="0" applyFont="0" applyFill="0" applyBorder="0" applyAlignment="0" applyProtection="0">
      <protection hidden="1"/>
    </xf>
    <xf numFmtId="306" fontId="6" fillId="0" borderId="0" applyFont="0" applyFill="0" applyBorder="0" applyAlignment="0" applyProtection="0">
      <protection hidden="1"/>
    </xf>
    <xf numFmtId="0" fontId="128" fillId="0" borderId="0" applyFill="0" applyBorder="0" applyAlignment="0"/>
    <xf numFmtId="0" fontId="128" fillId="0" borderId="0" applyFill="0" applyBorder="0" applyAlignment="0"/>
    <xf numFmtId="0" fontId="128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244" fontId="6" fillId="0" borderId="0" applyFill="0" applyBorder="0" applyAlignment="0"/>
    <xf numFmtId="0" fontId="128" fillId="0" borderId="0" applyFill="0" applyBorder="0" applyAlignment="0"/>
    <xf numFmtId="302" fontId="9" fillId="0" borderId="0"/>
    <xf numFmtId="302" fontId="9" fillId="0" borderId="0"/>
    <xf numFmtId="302" fontId="9" fillId="0" borderId="0"/>
    <xf numFmtId="307" fontId="195" fillId="2" borderId="0" applyBorder="0" applyAlignment="0">
      <protection hidden="1"/>
    </xf>
    <xf numFmtId="1" fontId="195" fillId="2" borderId="0">
      <alignment horizontal="center"/>
    </xf>
    <xf numFmtId="0" fontId="196" fillId="0" borderId="8" applyFont="0" applyFill="0" applyBorder="0" applyProtection="0"/>
    <xf numFmtId="0" fontId="196" fillId="0" borderId="8" applyFont="0" applyFill="0" applyBorder="0" applyProtection="0"/>
    <xf numFmtId="9" fontId="197" fillId="0" borderId="74" applyFont="0" applyFill="0" applyBorder="0" applyAlignment="0" applyProtection="0">
      <alignment vertical="top" wrapText="1"/>
    </xf>
    <xf numFmtId="271" fontId="6" fillId="0" borderId="0"/>
    <xf numFmtId="0" fontId="20" fillId="0" borderId="0" applyNumberFormat="0" applyFont="0" applyFill="0" applyBorder="0" applyAlignment="0" applyProtection="0">
      <alignment horizontal="left"/>
    </xf>
    <xf numFmtId="0" fontId="20" fillId="0" borderId="0" applyNumberFormat="0" applyFont="0" applyFill="0" applyBorder="0" applyAlignment="0" applyProtection="0">
      <alignment horizontal="left"/>
    </xf>
    <xf numFmtId="0" fontId="20" fillId="0" borderId="0" applyNumberFormat="0" applyFont="0" applyFill="0" applyBorder="0" applyAlignment="0" applyProtection="0">
      <alignment horizontal="left"/>
    </xf>
    <xf numFmtId="0" fontId="20" fillId="0" borderId="0" applyNumberFormat="0" applyFont="0" applyFill="0" applyBorder="0" applyAlignment="0" applyProtection="0">
      <alignment horizontal="left"/>
    </xf>
    <xf numFmtId="0" fontId="20" fillId="0" borderId="0" applyNumberFormat="0" applyFont="0" applyFill="0" applyBorder="0" applyAlignment="0" applyProtection="0">
      <alignment horizontal="left"/>
    </xf>
    <xf numFmtId="0" fontId="20" fillId="0" borderId="0" applyNumberFormat="0" applyFont="0" applyFill="0" applyBorder="0" applyAlignment="0" applyProtection="0">
      <alignment horizontal="left"/>
    </xf>
    <xf numFmtId="0" fontId="20" fillId="0" borderId="0" applyNumberFormat="0" applyFont="0" applyFill="0" applyBorder="0" applyAlignment="0" applyProtection="0">
      <alignment horizontal="left"/>
    </xf>
    <xf numFmtId="0" fontId="20" fillId="0" borderId="0" applyNumberFormat="0" applyFont="0" applyFill="0" applyBorder="0" applyAlignment="0" applyProtection="0">
      <alignment horizontal="left"/>
    </xf>
    <xf numFmtId="15" fontId="89" fillId="0" borderId="0" applyFont="0" applyFill="0" applyBorder="0" applyAlignment="0" applyProtection="0"/>
    <xf numFmtId="4" fontId="89" fillId="0" borderId="0" applyFont="0" applyFill="0" applyBorder="0" applyAlignment="0" applyProtection="0"/>
    <xf numFmtId="0" fontId="198" fillId="0" borderId="4">
      <alignment horizontal="center"/>
    </xf>
    <xf numFmtId="3" fontId="89" fillId="0" borderId="0" applyFont="0" applyFill="0" applyBorder="0" applyAlignment="0" applyProtection="0"/>
    <xf numFmtId="0" fontId="89" fillId="53" borderId="0" applyNumberFormat="0" applyFont="0" applyBorder="0" applyAlignment="0" applyProtection="0"/>
    <xf numFmtId="0" fontId="6" fillId="0" borderId="0" applyFont="0" applyFill="0" applyBorder="0" applyAlignment="0" applyProtection="0"/>
    <xf numFmtId="308" fontId="1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9" fillId="0" borderId="6" applyNumberFormat="0" applyFill="0" applyBorder="0">
      <alignment horizontal="left"/>
    </xf>
    <xf numFmtId="0" fontId="199" fillId="0" borderId="6" applyNumberFormat="0" applyFill="0" applyBorder="0">
      <alignment horizontal="left"/>
    </xf>
    <xf numFmtId="309" fontId="6" fillId="0" borderId="0" applyNumberFormat="0" applyFill="0" applyBorder="0" applyAlignment="0" applyProtection="0">
      <alignment horizontal="left"/>
    </xf>
    <xf numFmtId="170" fontId="200" fillId="0" borderId="0">
      <alignment horizontal="right" vertical="top" wrapText="1"/>
    </xf>
    <xf numFmtId="4" fontId="201" fillId="39" borderId="75" applyNumberFormat="0" applyProtection="0">
      <alignment vertical="center"/>
    </xf>
    <xf numFmtId="4" fontId="201" fillId="39" borderId="75" applyNumberFormat="0" applyProtection="0">
      <alignment vertical="center"/>
    </xf>
    <xf numFmtId="4" fontId="201" fillId="39" borderId="75" applyNumberFormat="0" applyProtection="0">
      <alignment vertical="center"/>
    </xf>
    <xf numFmtId="4" fontId="202" fillId="39" borderId="75" applyNumberFormat="0" applyProtection="0">
      <alignment vertical="center"/>
    </xf>
    <xf numFmtId="4" fontId="202" fillId="39" borderId="75" applyNumberFormat="0" applyProtection="0">
      <alignment vertical="center"/>
    </xf>
    <xf numFmtId="4" fontId="202" fillId="39" borderId="75" applyNumberFormat="0" applyProtection="0">
      <alignment vertical="center"/>
    </xf>
    <xf numFmtId="4" fontId="203" fillId="39" borderId="75" applyNumberFormat="0" applyProtection="0">
      <alignment horizontal="left" vertical="center" indent="1"/>
    </xf>
    <xf numFmtId="4" fontId="203" fillId="39" borderId="75" applyNumberFormat="0" applyProtection="0">
      <alignment horizontal="left" vertical="center" indent="1"/>
    </xf>
    <xf numFmtId="4" fontId="203" fillId="39" borderId="75" applyNumberFormat="0" applyProtection="0">
      <alignment horizontal="left" vertical="center" indent="1"/>
    </xf>
    <xf numFmtId="4" fontId="203" fillId="54" borderId="0" applyNumberFormat="0" applyProtection="0">
      <alignment horizontal="left" vertical="center" indent="1"/>
    </xf>
    <xf numFmtId="4" fontId="203" fillId="51" borderId="75" applyNumberFormat="0" applyProtection="0">
      <alignment horizontal="right" vertical="center"/>
    </xf>
    <xf numFmtId="4" fontId="203" fillId="51" borderId="75" applyNumberFormat="0" applyProtection="0">
      <alignment horizontal="right" vertical="center"/>
    </xf>
    <xf numFmtId="4" fontId="203" fillId="51" borderId="75" applyNumberFormat="0" applyProtection="0">
      <alignment horizontal="right" vertical="center"/>
    </xf>
    <xf numFmtId="4" fontId="203" fillId="55" borderId="75" applyNumberFormat="0" applyProtection="0">
      <alignment horizontal="right" vertical="center"/>
    </xf>
    <xf numFmtId="4" fontId="203" fillId="55" borderId="75" applyNumberFormat="0" applyProtection="0">
      <alignment horizontal="right" vertical="center"/>
    </xf>
    <xf numFmtId="4" fontId="203" fillId="55" borderId="75" applyNumberFormat="0" applyProtection="0">
      <alignment horizontal="right" vertical="center"/>
    </xf>
    <xf numFmtId="4" fontId="203" fillId="56" borderId="75" applyNumberFormat="0" applyProtection="0">
      <alignment horizontal="right" vertical="center"/>
    </xf>
    <xf numFmtId="4" fontId="203" fillId="56" borderId="75" applyNumberFormat="0" applyProtection="0">
      <alignment horizontal="right" vertical="center"/>
    </xf>
    <xf numFmtId="4" fontId="203" fillId="56" borderId="75" applyNumberFormat="0" applyProtection="0">
      <alignment horizontal="right" vertical="center"/>
    </xf>
    <xf numFmtId="4" fontId="203" fillId="48" borderId="75" applyNumberFormat="0" applyProtection="0">
      <alignment horizontal="right" vertical="center"/>
    </xf>
    <xf numFmtId="4" fontId="203" fillId="48" borderId="75" applyNumberFormat="0" applyProtection="0">
      <alignment horizontal="right" vertical="center"/>
    </xf>
    <xf numFmtId="4" fontId="203" fillId="48" borderId="75" applyNumberFormat="0" applyProtection="0">
      <alignment horizontal="right" vertical="center"/>
    </xf>
    <xf numFmtId="4" fontId="203" fillId="57" borderId="75" applyNumberFormat="0" applyProtection="0">
      <alignment horizontal="right" vertical="center"/>
    </xf>
    <xf numFmtId="4" fontId="203" fillId="57" borderId="75" applyNumberFormat="0" applyProtection="0">
      <alignment horizontal="right" vertical="center"/>
    </xf>
    <xf numFmtId="4" fontId="203" fillId="57" borderId="75" applyNumberFormat="0" applyProtection="0">
      <alignment horizontal="right" vertical="center"/>
    </xf>
    <xf numFmtId="4" fontId="203" fillId="40" borderId="75" applyNumberFormat="0" applyProtection="0">
      <alignment horizontal="right" vertical="center"/>
    </xf>
    <xf numFmtId="4" fontId="203" fillId="40" borderId="75" applyNumberFormat="0" applyProtection="0">
      <alignment horizontal="right" vertical="center"/>
    </xf>
    <xf numFmtId="4" fontId="203" fillId="40" borderId="75" applyNumberFormat="0" applyProtection="0">
      <alignment horizontal="right" vertical="center"/>
    </xf>
    <xf numFmtId="4" fontId="203" fillId="58" borderId="75" applyNumberFormat="0" applyProtection="0">
      <alignment horizontal="right" vertical="center"/>
    </xf>
    <xf numFmtId="4" fontId="203" fillId="58" borderId="75" applyNumberFormat="0" applyProtection="0">
      <alignment horizontal="right" vertical="center"/>
    </xf>
    <xf numFmtId="4" fontId="203" fillId="58" borderId="75" applyNumberFormat="0" applyProtection="0">
      <alignment horizontal="right" vertical="center"/>
    </xf>
    <xf numFmtId="4" fontId="203" fillId="59" borderId="75" applyNumberFormat="0" applyProtection="0">
      <alignment horizontal="right" vertical="center"/>
    </xf>
    <xf numFmtId="4" fontId="203" fillId="59" borderId="75" applyNumberFormat="0" applyProtection="0">
      <alignment horizontal="right" vertical="center"/>
    </xf>
    <xf numFmtId="4" fontId="203" fillId="59" borderId="75" applyNumberFormat="0" applyProtection="0">
      <alignment horizontal="right" vertical="center"/>
    </xf>
    <xf numFmtId="4" fontId="203" fillId="52" borderId="75" applyNumberFormat="0" applyProtection="0">
      <alignment horizontal="right" vertical="center"/>
    </xf>
    <xf numFmtId="4" fontId="203" fillId="52" borderId="75" applyNumberFormat="0" applyProtection="0">
      <alignment horizontal="right" vertical="center"/>
    </xf>
    <xf numFmtId="4" fontId="203" fillId="52" borderId="75" applyNumberFormat="0" applyProtection="0">
      <alignment horizontal="right" vertical="center"/>
    </xf>
    <xf numFmtId="4" fontId="201" fillId="60" borderId="76" applyNumberFormat="0" applyProtection="0">
      <alignment horizontal="left" vertical="center" indent="1"/>
    </xf>
    <xf numFmtId="4" fontId="201" fillId="49" borderId="0" applyNumberFormat="0" applyProtection="0">
      <alignment horizontal="left" vertical="center" indent="1"/>
    </xf>
    <xf numFmtId="4" fontId="201" fillId="54" borderId="0" applyNumberFormat="0" applyProtection="0">
      <alignment horizontal="left" vertical="center" indent="1"/>
    </xf>
    <xf numFmtId="4" fontId="203" fillId="49" borderId="75" applyNumberFormat="0" applyProtection="0">
      <alignment horizontal="right" vertical="center"/>
    </xf>
    <xf numFmtId="4" fontId="203" fillId="49" borderId="75" applyNumberFormat="0" applyProtection="0">
      <alignment horizontal="right" vertical="center"/>
    </xf>
    <xf numFmtId="4" fontId="203" fillId="49" borderId="75" applyNumberFormat="0" applyProtection="0">
      <alignment horizontal="right" vertical="center"/>
    </xf>
    <xf numFmtId="4" fontId="70" fillId="49" borderId="0" applyNumberFormat="0" applyProtection="0">
      <alignment horizontal="left" vertical="center" indent="1"/>
    </xf>
    <xf numFmtId="4" fontId="70" fillId="49" borderId="0" applyNumberFormat="0" applyProtection="0">
      <alignment horizontal="left" vertical="center" indent="1"/>
    </xf>
    <xf numFmtId="4" fontId="70" fillId="54" borderId="0" applyNumberFormat="0" applyProtection="0">
      <alignment horizontal="left" vertical="center" indent="1"/>
    </xf>
    <xf numFmtId="4" fontId="70" fillId="54" borderId="0" applyNumberFormat="0" applyProtection="0">
      <alignment horizontal="left" vertical="center" indent="1"/>
    </xf>
    <xf numFmtId="0" fontId="6" fillId="50" borderId="46">
      <alignment horizontal="left" vertical="top" wrapText="1" indent="2"/>
      <protection locked="0"/>
    </xf>
    <xf numFmtId="0" fontId="6" fillId="50" borderId="46">
      <alignment horizontal="left" vertical="top" wrapText="1" indent="2"/>
      <protection locked="0"/>
    </xf>
    <xf numFmtId="0" fontId="6" fillId="50" borderId="46">
      <alignment horizontal="left" vertical="top" wrapText="1" indent="2"/>
      <protection locked="0"/>
    </xf>
    <xf numFmtId="0" fontId="6" fillId="50" borderId="46">
      <alignment horizontal="left" vertical="top" wrapText="1"/>
      <protection locked="0"/>
    </xf>
    <xf numFmtId="0" fontId="6" fillId="50" borderId="46">
      <alignment horizontal="left" vertical="top" wrapText="1"/>
      <protection locked="0"/>
    </xf>
    <xf numFmtId="0" fontId="6" fillId="50" borderId="46">
      <alignment horizontal="left" vertical="top" wrapText="1"/>
      <protection locked="0"/>
    </xf>
    <xf numFmtId="4" fontId="203" fillId="43" borderId="75" applyNumberFormat="0" applyProtection="0">
      <alignment vertical="center"/>
    </xf>
    <xf numFmtId="4" fontId="203" fillId="43" borderId="75" applyNumberFormat="0" applyProtection="0">
      <alignment vertical="center"/>
    </xf>
    <xf numFmtId="4" fontId="203" fillId="43" borderId="75" applyNumberFormat="0" applyProtection="0">
      <alignment vertical="center"/>
    </xf>
    <xf numFmtId="4" fontId="204" fillId="43" borderId="75" applyNumberFormat="0" applyProtection="0">
      <alignment vertical="center"/>
    </xf>
    <xf numFmtId="4" fontId="204" fillId="43" borderId="75" applyNumberFormat="0" applyProtection="0">
      <alignment vertical="center"/>
    </xf>
    <xf numFmtId="4" fontId="204" fillId="43" borderId="75" applyNumberFormat="0" applyProtection="0">
      <alignment vertical="center"/>
    </xf>
    <xf numFmtId="4" fontId="201" fillId="49" borderId="77" applyNumberFormat="0" applyProtection="0">
      <alignment horizontal="left" vertical="center" indent="1"/>
    </xf>
    <xf numFmtId="4" fontId="201" fillId="49" borderId="77" applyNumberFormat="0" applyProtection="0">
      <alignment horizontal="left" vertical="center" indent="1"/>
    </xf>
    <xf numFmtId="4" fontId="201" fillId="49" borderId="77" applyNumberFormat="0" applyProtection="0">
      <alignment horizontal="left" vertical="center" indent="1"/>
    </xf>
    <xf numFmtId="4" fontId="203" fillId="43" borderId="75" applyNumberFormat="0" applyProtection="0">
      <alignment horizontal="right" vertical="center"/>
    </xf>
    <xf numFmtId="4" fontId="203" fillId="43" borderId="75" applyNumberFormat="0" applyProtection="0">
      <alignment horizontal="right" vertical="center"/>
    </xf>
    <xf numFmtId="4" fontId="203" fillId="43" borderId="75" applyNumberFormat="0" applyProtection="0">
      <alignment horizontal="right" vertical="center"/>
    </xf>
    <xf numFmtId="4" fontId="204" fillId="43" borderId="75" applyNumberFormat="0" applyProtection="0">
      <alignment horizontal="right" vertical="center"/>
    </xf>
    <xf numFmtId="4" fontId="204" fillId="43" borderId="75" applyNumberFormat="0" applyProtection="0">
      <alignment horizontal="right" vertical="center"/>
    </xf>
    <xf numFmtId="4" fontId="204" fillId="43" borderId="75" applyNumberFormat="0" applyProtection="0">
      <alignment horizontal="right" vertical="center"/>
    </xf>
    <xf numFmtId="4" fontId="201" fillId="49" borderId="75" applyNumberFormat="0" applyProtection="0">
      <alignment horizontal="left" vertical="center" indent="1"/>
    </xf>
    <xf numFmtId="4" fontId="201" fillId="49" borderId="75" applyNumberFormat="0" applyProtection="0">
      <alignment horizontal="left" vertical="center" indent="1"/>
    </xf>
    <xf numFmtId="4" fontId="201" fillId="49" borderId="75" applyNumberFormat="0" applyProtection="0">
      <alignment horizontal="left" vertical="center" indent="1"/>
    </xf>
    <xf numFmtId="0" fontId="70" fillId="61" borderId="75" applyNumberFormat="0" applyProtection="0">
      <alignment horizontal="left" vertical="top" indent="1"/>
    </xf>
    <xf numFmtId="0" fontId="70" fillId="61" borderId="75" applyNumberFormat="0" applyProtection="0">
      <alignment horizontal="left" vertical="top" indent="1"/>
    </xf>
    <xf numFmtId="0" fontId="70" fillId="61" borderId="75" applyNumberFormat="0" applyProtection="0">
      <alignment horizontal="left" vertical="top" indent="1"/>
    </xf>
    <xf numFmtId="4" fontId="205" fillId="61" borderId="77" applyNumberFormat="0" applyProtection="0">
      <alignment horizontal="left" vertical="center" indent="1"/>
    </xf>
    <xf numFmtId="4" fontId="205" fillId="61" borderId="77" applyNumberFormat="0" applyProtection="0">
      <alignment horizontal="left" vertical="center" indent="1"/>
    </xf>
    <xf numFmtId="4" fontId="205" fillId="61" borderId="77" applyNumberFormat="0" applyProtection="0">
      <alignment horizontal="left" vertical="center" indent="1"/>
    </xf>
    <xf numFmtId="4" fontId="206" fillId="43" borderId="75" applyNumberFormat="0" applyProtection="0">
      <alignment horizontal="right" vertical="center"/>
    </xf>
    <xf numFmtId="4" fontId="206" fillId="43" borderId="75" applyNumberFormat="0" applyProtection="0">
      <alignment horizontal="right" vertical="center"/>
    </xf>
    <xf numFmtId="4" fontId="206" fillId="43" borderId="75" applyNumberFormat="0" applyProtection="0">
      <alignment horizontal="right" vertical="center"/>
    </xf>
    <xf numFmtId="39" fontId="114" fillId="0" borderId="0"/>
    <xf numFmtId="0" fontId="132" fillId="0" borderId="78"/>
    <xf numFmtId="0" fontId="6" fillId="0" borderId="0"/>
    <xf numFmtId="0" fontId="207" fillId="0" borderId="0"/>
    <xf numFmtId="0" fontId="79" fillId="62" borderId="0"/>
    <xf numFmtId="0" fontId="178" fillId="40" borderId="0" applyNumberFormat="0" applyFont="0" applyBorder="0" applyAlignment="0" applyProtection="0">
      <alignment horizontal="left"/>
    </xf>
    <xf numFmtId="14" fontId="5" fillId="39" borderId="79" applyNumberFormat="0" applyBorder="0"/>
    <xf numFmtId="0" fontId="6" fillId="0" borderId="0"/>
    <xf numFmtId="0" fontId="70" fillId="0" borderId="0">
      <alignment vertical="top"/>
    </xf>
    <xf numFmtId="310" fontId="79" fillId="0" borderId="0"/>
    <xf numFmtId="31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310" fontId="79" fillId="0" borderId="0"/>
    <xf numFmtId="310" fontId="79" fillId="0" borderId="0"/>
    <xf numFmtId="0" fontId="79" fillId="0" borderId="0"/>
    <xf numFmtId="0" fontId="79" fillId="0" borderId="0"/>
    <xf numFmtId="310" fontId="79" fillId="0" borderId="0"/>
    <xf numFmtId="31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6" fillId="0" borderId="0"/>
    <xf numFmtId="0" fontId="6" fillId="0" borderId="0"/>
    <xf numFmtId="310" fontId="79" fillId="0" borderId="0"/>
    <xf numFmtId="310" fontId="79" fillId="0" borderId="0"/>
    <xf numFmtId="0" fontId="6" fillId="0" borderId="0"/>
    <xf numFmtId="0" fontId="6" fillId="0" borderId="0"/>
    <xf numFmtId="310" fontId="79" fillId="0" borderId="0"/>
    <xf numFmtId="310" fontId="79" fillId="0" borderId="0"/>
    <xf numFmtId="0" fontId="79" fillId="0" borderId="0"/>
    <xf numFmtId="0" fontId="79" fillId="0" borderId="0"/>
    <xf numFmtId="0" fontId="6" fillId="0" borderId="0"/>
    <xf numFmtId="0" fontId="49" fillId="0" borderId="0">
      <alignment vertical="top"/>
    </xf>
    <xf numFmtId="0" fontId="49" fillId="0" borderId="0">
      <alignment vertical="top"/>
    </xf>
    <xf numFmtId="0" fontId="6" fillId="0" borderId="0"/>
    <xf numFmtId="0" fontId="6" fillId="0" borderId="0"/>
    <xf numFmtId="310" fontId="79" fillId="0" borderId="0"/>
    <xf numFmtId="310" fontId="79" fillId="0" borderId="0"/>
    <xf numFmtId="310" fontId="79" fillId="0" borderId="0"/>
    <xf numFmtId="310" fontId="79" fillId="0" borderId="0"/>
    <xf numFmtId="310" fontId="79" fillId="0" borderId="0"/>
    <xf numFmtId="31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310" fontId="79" fillId="0" borderId="0"/>
    <xf numFmtId="310" fontId="79" fillId="0" borderId="0"/>
    <xf numFmtId="310" fontId="79" fillId="0" borderId="0"/>
    <xf numFmtId="310" fontId="79" fillId="0" borderId="0"/>
    <xf numFmtId="0" fontId="79" fillId="0" borderId="0"/>
    <xf numFmtId="0" fontId="79" fillId="0" borderId="0"/>
    <xf numFmtId="310" fontId="79" fillId="0" borderId="0"/>
    <xf numFmtId="310" fontId="79" fillId="0" borderId="0"/>
    <xf numFmtId="0" fontId="5" fillId="49" borderId="0"/>
    <xf numFmtId="0" fontId="94" fillId="0" borderId="80"/>
    <xf numFmtId="39" fontId="149" fillId="46" borderId="2">
      <alignment vertical="top"/>
    </xf>
    <xf numFmtId="39" fontId="149" fillId="46" borderId="2">
      <alignment vertical="top"/>
    </xf>
    <xf numFmtId="0" fontId="208" fillId="0" borderId="10" applyNumberFormat="0" applyFill="0" applyBorder="0">
      <alignment horizontal="left"/>
    </xf>
    <xf numFmtId="0" fontId="208" fillId="0" borderId="10" applyNumberFormat="0" applyFill="0" applyBorder="0">
      <alignment horizontal="left"/>
    </xf>
    <xf numFmtId="311" fontId="178" fillId="0" borderId="81" applyFont="0" applyFill="0" applyBorder="0" applyAlignment="0" applyProtection="0">
      <alignment horizontal="right" vertical="top"/>
      <protection locked="0"/>
    </xf>
    <xf numFmtId="40" fontId="178" fillId="0" borderId="67" applyFill="0" applyBorder="0" applyAlignment="0">
      <alignment horizontal="right"/>
      <protection locked="0"/>
    </xf>
    <xf numFmtId="40" fontId="178" fillId="0" borderId="6" applyFont="0" applyFill="0" applyBorder="0" applyAlignment="0" applyProtection="0">
      <alignment vertical="top" wrapText="1"/>
      <protection locked="0"/>
    </xf>
    <xf numFmtId="0" fontId="209" fillId="0" borderId="6" applyNumberFormat="0" applyFill="0" applyBorder="0" applyAlignment="0" applyProtection="0">
      <alignment vertical="top" wrapText="1"/>
    </xf>
    <xf numFmtId="0" fontId="178" fillId="0" borderId="0" applyNumberFormat="0" applyFill="0" applyBorder="0" applyAlignment="0">
      <protection locked="0"/>
    </xf>
    <xf numFmtId="38" fontId="75" fillId="0" borderId="6" applyBorder="0">
      <alignment horizontal="right"/>
      <protection locked="0"/>
    </xf>
    <xf numFmtId="0" fontId="15" fillId="0" borderId="67" applyNumberFormat="0" applyFont="0" applyBorder="0" applyAlignment="0" applyProtection="0">
      <alignment horizontal="center"/>
    </xf>
    <xf numFmtId="0" fontId="15" fillId="0" borderId="67" applyNumberFormat="0" applyFont="0" applyBorder="0" applyAlignment="0" applyProtection="0">
      <alignment horizontal="center"/>
    </xf>
    <xf numFmtId="0" fontId="210" fillId="63" borderId="69">
      <alignment horizontal="center"/>
    </xf>
    <xf numFmtId="0" fontId="210" fillId="63" borderId="69">
      <alignment horizontal="center"/>
    </xf>
    <xf numFmtId="0" fontId="94" fillId="0" borderId="0" applyFill="0" applyBorder="0" applyProtection="0">
      <alignment horizontal="center" vertical="center"/>
    </xf>
    <xf numFmtId="0" fontId="211" fillId="0" borderId="0" applyBorder="0" applyProtection="0">
      <alignment vertical="center"/>
    </xf>
    <xf numFmtId="0" fontId="211" fillId="0" borderId="10" applyBorder="0" applyProtection="0">
      <alignment horizontal="right" vertical="center"/>
    </xf>
    <xf numFmtId="0" fontId="211" fillId="0" borderId="10" applyBorder="0" applyProtection="0">
      <alignment horizontal="right" vertical="center"/>
    </xf>
    <xf numFmtId="0" fontId="212" fillId="64" borderId="0" applyBorder="0" applyProtection="0">
      <alignment horizontal="centerContinuous" vertical="center"/>
    </xf>
    <xf numFmtId="0" fontId="212" fillId="65" borderId="10" applyBorder="0" applyProtection="0">
      <alignment horizontal="centerContinuous" vertical="center"/>
    </xf>
    <xf numFmtId="0" fontId="212" fillId="65" borderId="10" applyBorder="0" applyProtection="0">
      <alignment horizontal="centerContinuous" vertical="center"/>
    </xf>
    <xf numFmtId="0" fontId="94" fillId="0" borderId="0" applyFill="0" applyBorder="0" applyProtection="0"/>
    <xf numFmtId="0" fontId="5" fillId="0" borderId="0" applyFill="0" applyBorder="0" applyProtection="0">
      <alignment horizontal="left"/>
    </xf>
    <xf numFmtId="0" fontId="213" fillId="0" borderId="0" applyFill="0" applyBorder="0" applyProtection="0">
      <alignment horizontal="left" vertical="top"/>
    </xf>
    <xf numFmtId="49" fontId="138" fillId="0" borderId="10">
      <alignment vertical="center"/>
    </xf>
    <xf numFmtId="49" fontId="138" fillId="0" borderId="10">
      <alignment vertical="center"/>
    </xf>
    <xf numFmtId="0" fontId="9" fillId="0" borderId="0" applyNumberFormat="0" applyFill="0" applyBorder="0" applyProtection="0">
      <alignment vertical="top"/>
    </xf>
    <xf numFmtId="49" fontId="70" fillId="0" borderId="0" applyFill="0" applyBorder="0" applyAlignment="0"/>
    <xf numFmtId="0" fontId="128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214" fillId="0" borderId="0" applyBorder="0">
      <alignment horizontal="center"/>
    </xf>
    <xf numFmtId="0" fontId="200" fillId="0" borderId="0"/>
    <xf numFmtId="0" fontId="180" fillId="0" borderId="0" applyNumberFormat="0" applyFill="0" applyBorder="0">
      <alignment horizontal="left"/>
    </xf>
    <xf numFmtId="0" fontId="11" fillId="0" borderId="0"/>
    <xf numFmtId="0" fontId="11" fillId="0" borderId="0"/>
    <xf numFmtId="40" fontId="73" fillId="0" borderId="0"/>
    <xf numFmtId="175" fontId="70" fillId="0" borderId="0"/>
    <xf numFmtId="175" fontId="70" fillId="0" borderId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246" fontId="94" fillId="0" borderId="0"/>
    <xf numFmtId="0" fontId="11" fillId="0" borderId="0" applyNumberFormat="0" applyFill="0" applyBorder="0" applyAlignment="0" applyProtection="0">
      <alignment horizontal="left"/>
      <protection locked="0"/>
    </xf>
    <xf numFmtId="37" fontId="215" fillId="0" borderId="82" applyNumberFormat="0" applyFont="0" applyFill="0" applyAlignment="0" applyProtection="0"/>
    <xf numFmtId="37" fontId="215" fillId="0" borderId="82" applyNumberFormat="0" applyFont="0" applyFill="0" applyAlignment="0" applyProtection="0"/>
    <xf numFmtId="37" fontId="215" fillId="0" borderId="82" applyNumberFormat="0" applyFont="0" applyFill="0" applyAlignment="0" applyProtection="0"/>
    <xf numFmtId="37" fontId="215" fillId="0" borderId="82" applyNumberFormat="0" applyFont="0" applyFill="0" applyAlignment="0" applyProtection="0"/>
    <xf numFmtId="37" fontId="93" fillId="38" borderId="53" applyNumberFormat="0" applyFont="0" applyFill="0" applyAlignment="0" applyProtection="0">
      <protection locked="0"/>
    </xf>
    <xf numFmtId="37" fontId="93" fillId="38" borderId="53" applyNumberFormat="0" applyFont="0" applyFill="0" applyAlignment="0" applyProtection="0">
      <protection locked="0"/>
    </xf>
    <xf numFmtId="37" fontId="93" fillId="38" borderId="53" applyNumberFormat="0" applyFont="0" applyFill="0" applyAlignment="0" applyProtection="0">
      <protection locked="0"/>
    </xf>
    <xf numFmtId="37" fontId="93" fillId="38" borderId="53" applyNumberFormat="0" applyFont="0" applyFill="0" applyAlignment="0" applyProtection="0">
      <protection locked="0"/>
    </xf>
    <xf numFmtId="0" fontId="216" fillId="66" borderId="53" applyNumberFormat="0" applyFont="0" applyAlignment="0" applyProtection="0"/>
    <xf numFmtId="0" fontId="216" fillId="66" borderId="53" applyNumberFormat="0" applyFont="0" applyAlignment="0" applyProtection="0"/>
    <xf numFmtId="0" fontId="216" fillId="66" borderId="53" applyNumberFormat="0" applyFont="0" applyAlignment="0" applyProtection="0"/>
    <xf numFmtId="0" fontId="216" fillId="66" borderId="53" applyNumberFormat="0" applyFont="0" applyAlignment="0" applyProtection="0"/>
    <xf numFmtId="0" fontId="216" fillId="66" borderId="53" applyNumberFormat="0" applyFont="0" applyAlignment="0" applyProtection="0"/>
    <xf numFmtId="0" fontId="64" fillId="0" borderId="54" applyNumberFormat="0" applyFill="0" applyAlignment="0" applyProtection="0"/>
    <xf numFmtId="0" fontId="64" fillId="0" borderId="54" applyNumberFormat="0" applyFill="0" applyAlignment="0" applyProtection="0"/>
    <xf numFmtId="0" fontId="64" fillId="0" borderId="54" applyNumberFormat="0" applyFill="0" applyAlignment="0" applyProtection="0"/>
    <xf numFmtId="0" fontId="64" fillId="0" borderId="54" applyNumberFormat="0" applyFill="0" applyAlignment="0" applyProtection="0"/>
    <xf numFmtId="246" fontId="134" fillId="0" borderId="83"/>
    <xf numFmtId="246" fontId="134" fillId="0" borderId="83"/>
    <xf numFmtId="14" fontId="6" fillId="2" borderId="84" applyFont="0" applyFill="0" applyBorder="0" applyAlignment="0" applyProtection="0">
      <alignment horizontal="center" vertical="top" wrapText="1"/>
    </xf>
    <xf numFmtId="14" fontId="6" fillId="2" borderId="84" applyFont="0" applyFill="0" applyBorder="0" applyAlignment="0" applyProtection="0">
      <alignment horizontal="center" vertical="top" wrapText="1"/>
    </xf>
    <xf numFmtId="14" fontId="6" fillId="2" borderId="84" applyFont="0" applyFill="0" applyBorder="0" applyAlignment="0" applyProtection="0">
      <alignment horizontal="center" vertical="top" wrapText="1"/>
    </xf>
    <xf numFmtId="31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9" fillId="0" borderId="0"/>
    <xf numFmtId="197" fontId="9" fillId="0" borderId="0">
      <alignment horizontal="left"/>
    </xf>
    <xf numFmtId="197" fontId="9" fillId="0" borderId="0">
      <alignment horizontal="left"/>
    </xf>
    <xf numFmtId="197" fontId="9" fillId="0" borderId="0">
      <alignment horizontal="left"/>
    </xf>
    <xf numFmtId="313" fontId="6" fillId="0" borderId="0" applyFont="0" applyFill="0" applyBorder="0" applyAlignment="0" applyProtection="0"/>
    <xf numFmtId="307" fontId="195" fillId="2" borderId="6" applyBorder="0">
      <alignment horizontal="right" vertical="center"/>
      <protection locked="0"/>
    </xf>
    <xf numFmtId="307" fontId="195" fillId="2" borderId="6" applyBorder="0">
      <alignment horizontal="right" vertical="center"/>
      <protection locked="0"/>
    </xf>
    <xf numFmtId="314" fontId="6" fillId="0" borderId="0" applyFont="0" applyFill="0" applyBorder="0" applyAlignment="0" applyProtection="0"/>
    <xf numFmtId="315" fontId="6" fillId="0" borderId="0" applyFont="0" applyFill="0" applyBorder="0" applyAlignment="0" applyProtection="0"/>
    <xf numFmtId="0" fontId="149" fillId="0" borderId="28"/>
    <xf numFmtId="0" fontId="149" fillId="0" borderId="28"/>
    <xf numFmtId="316" fontId="112" fillId="0" borderId="0" applyFont="0" applyFill="0" applyBorder="0" applyAlignment="0" applyProtection="0"/>
    <xf numFmtId="43" fontId="6" fillId="0" borderId="0" applyFont="0" applyFill="0" applyBorder="0" applyAlignment="0" applyProtection="0"/>
    <xf numFmtId="2" fontId="159" fillId="0" borderId="0" applyFont="0" applyFill="0" applyBorder="0" applyAlignment="0" applyProtection="0"/>
    <xf numFmtId="169" fontId="6" fillId="0" borderId="0" applyFont="0" applyFill="0" applyBorder="0" applyAlignment="0" applyProtection="0"/>
    <xf numFmtId="317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318" fontId="6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7" fillId="0" borderId="0" applyNumberFormat="0" applyFont="0" applyFill="0" applyBorder="0" applyProtection="0">
      <alignment horizontal="center" vertical="center" wrapText="1"/>
    </xf>
    <xf numFmtId="0" fontId="74" fillId="0" borderId="0" applyFont="0" applyFill="0" applyBorder="0" applyProtection="0">
      <alignment horizontal="right"/>
    </xf>
    <xf numFmtId="0" fontId="218" fillId="0" borderId="8" applyFont="0" applyFill="0" applyBorder="0" applyProtection="0"/>
    <xf numFmtId="0" fontId="218" fillId="0" borderId="8" applyFont="0" applyFill="0" applyBorder="0" applyProtection="0"/>
    <xf numFmtId="0" fontId="218" fillId="0" borderId="8" applyFont="0" applyFill="0" applyBorder="0" applyProtection="0"/>
    <xf numFmtId="0" fontId="218" fillId="0" borderId="8" applyFont="0" applyFill="0" applyBorder="0" applyProtection="0"/>
    <xf numFmtId="0" fontId="219" fillId="0" borderId="3" applyFont="0" applyFill="0" applyBorder="0" applyProtection="0"/>
    <xf numFmtId="0" fontId="219" fillId="0" borderId="3" applyFont="0" applyFill="0" applyBorder="0" applyProtection="0"/>
    <xf numFmtId="0" fontId="219" fillId="0" borderId="3" applyFont="0" applyFill="0" applyBorder="0" applyProtection="0"/>
    <xf numFmtId="0" fontId="219" fillId="0" borderId="3" applyFont="0" applyFill="0" applyBorder="0" applyProtection="0"/>
    <xf numFmtId="0" fontId="219" fillId="0" borderId="3" applyFont="0" applyFill="0" applyBorder="0" applyProtection="0"/>
    <xf numFmtId="0" fontId="219" fillId="0" borderId="3" applyFont="0" applyFill="0" applyBorder="0" applyProtection="0"/>
    <xf numFmtId="0" fontId="220" fillId="0" borderId="0" applyNumberFormat="0" applyFill="0" applyBorder="0" applyAlignment="0" applyProtection="0">
      <alignment vertical="top"/>
      <protection locked="0"/>
    </xf>
    <xf numFmtId="0" fontId="221" fillId="0" borderId="0"/>
    <xf numFmtId="247" fontId="222" fillId="0" borderId="0" applyFont="0" applyFill="0" applyBorder="0" applyAlignment="0" applyProtection="0"/>
    <xf numFmtId="319" fontId="222" fillId="0" borderId="0" applyFont="0" applyFill="0" applyBorder="0" applyAlignment="0" applyProtection="0"/>
    <xf numFmtId="320" fontId="222" fillId="0" borderId="0" applyFont="0" applyFill="0" applyBorder="0" applyAlignment="0" applyProtection="0"/>
    <xf numFmtId="321" fontId="222" fillId="0" borderId="0" applyFont="0" applyFill="0" applyBorder="0" applyAlignment="0" applyProtection="0"/>
    <xf numFmtId="0" fontId="222" fillId="0" borderId="0"/>
    <xf numFmtId="41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6" fillId="0" borderId="0">
      <alignment horizontal="justify" vertical="top" wrapText="1"/>
    </xf>
    <xf numFmtId="0" fontId="6" fillId="0" borderId="0">
      <alignment horizontal="justify" vertical="top" wrapText="1"/>
    </xf>
    <xf numFmtId="43" fontId="31" fillId="0" borderId="0" applyFont="0" applyFill="0" applyBorder="0" applyAlignment="0" applyProtection="0"/>
    <xf numFmtId="0" fontId="6" fillId="0" borderId="0">
      <alignment horizontal="justify" vertical="top" wrapText="1"/>
    </xf>
    <xf numFmtId="0" fontId="223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>
      <alignment horizontal="justify" vertical="top" wrapText="1"/>
    </xf>
    <xf numFmtId="183" fontId="6" fillId="0" borderId="0" applyFont="0" applyFill="0" applyBorder="0" applyAlignment="0" applyProtection="0"/>
    <xf numFmtId="43" fontId="77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1" fillId="0" borderId="0"/>
    <xf numFmtId="322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1" fillId="0" borderId="0"/>
    <xf numFmtId="18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18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8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0" fontId="1" fillId="0" borderId="0"/>
    <xf numFmtId="0" fontId="6" fillId="0" borderId="0">
      <alignment horizontal="justify" vertical="top" wrapText="1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6" fillId="0" borderId="0" applyNumberFormat="0" applyFont="0" applyFill="0" applyBorder="0" applyAlignment="0" applyProtection="0">
      <alignment vertical="top"/>
    </xf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>
      <alignment horizontal="justify" vertical="top" wrapText="1"/>
    </xf>
    <xf numFmtId="43" fontId="6" fillId="0" borderId="0" applyFont="0" applyFill="0" applyBorder="0" applyAlignment="0" applyProtection="0"/>
    <xf numFmtId="0" fontId="6" fillId="0" borderId="0">
      <alignment horizontal="justify" vertical="top" wrapText="1"/>
    </xf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9" fillId="15" borderId="40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15" borderId="40" applyNumberFormat="0" applyAlignment="0" applyProtection="0"/>
    <xf numFmtId="0" fontId="1" fillId="0" borderId="0"/>
    <xf numFmtId="0" fontId="1" fillId="0" borderId="0"/>
    <xf numFmtId="0" fontId="59" fillId="15" borderId="40" applyNumberFormat="0" applyAlignment="0" applyProtection="0"/>
    <xf numFmtId="0" fontId="6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319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4" fillId="0" borderId="0" applyFont="0" applyFill="0" applyBorder="0" applyAlignment="0" applyProtection="0"/>
    <xf numFmtId="319" fontId="1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1" fillId="0" borderId="0"/>
    <xf numFmtId="0" fontId="6" fillId="0" borderId="0"/>
    <xf numFmtId="0" fontId="1" fillId="0" borderId="0"/>
    <xf numFmtId="0" fontId="224" fillId="0" borderId="0"/>
    <xf numFmtId="0" fontId="6" fillId="0" borderId="0"/>
    <xf numFmtId="0" fontId="1" fillId="0" borderId="0"/>
    <xf numFmtId="0" fontId="14" fillId="0" borderId="0"/>
    <xf numFmtId="0" fontId="14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192">
    <xf numFmtId="0" fontId="0" fillId="0" borderId="0" xfId="0"/>
    <xf numFmtId="4" fontId="5" fillId="3" borderId="0" xfId="80" applyNumberFormat="1" applyFont="1" applyFill="1"/>
    <xf numFmtId="4" fontId="6" fillId="3" borderId="0" xfId="80" applyNumberFormat="1" applyFill="1"/>
    <xf numFmtId="4" fontId="6" fillId="5" borderId="0" xfId="0" applyNumberFormat="1" applyFont="1" applyFill="1"/>
    <xf numFmtId="3" fontId="6" fillId="5" borderId="8" xfId="75" applyNumberFormat="1" applyFont="1" applyFill="1" applyBorder="1" applyAlignment="1">
      <alignment horizontal="center"/>
    </xf>
    <xf numFmtId="4" fontId="6" fillId="5" borderId="0" xfId="42" applyNumberFormat="1" applyFill="1" applyAlignment="1">
      <alignment horizontal="left"/>
    </xf>
    <xf numFmtId="3" fontId="6" fillId="5" borderId="8" xfId="42" applyNumberFormat="1" applyFill="1" applyBorder="1" applyAlignment="1">
      <alignment horizontal="center"/>
    </xf>
    <xf numFmtId="3" fontId="6" fillId="5" borderId="0" xfId="42" applyNumberFormat="1" applyFill="1" applyAlignment="1">
      <alignment horizontal="center"/>
    </xf>
    <xf numFmtId="4" fontId="5" fillId="5" borderId="6" xfId="42" applyNumberFormat="1" applyFont="1" applyFill="1" applyBorder="1" applyAlignment="1">
      <alignment horizontal="left"/>
    </xf>
    <xf numFmtId="4" fontId="5" fillId="5" borderId="0" xfId="42" applyNumberFormat="1" applyFont="1" applyFill="1" applyAlignment="1">
      <alignment horizontal="left"/>
    </xf>
    <xf numFmtId="4" fontId="8" fillId="5" borderId="6" xfId="42" applyNumberFormat="1" applyFont="1" applyFill="1" applyBorder="1" applyAlignment="1">
      <alignment horizontal="left"/>
    </xf>
    <xf numFmtId="4" fontId="6" fillId="5" borderId="6" xfId="42" applyNumberFormat="1" applyFill="1" applyBorder="1" applyAlignment="1">
      <alignment horizontal="left"/>
    </xf>
    <xf numFmtId="4" fontId="6" fillId="5" borderId="10" xfId="42" applyNumberFormat="1" applyFill="1" applyBorder="1" applyAlignment="1">
      <alignment horizontal="left"/>
    </xf>
    <xf numFmtId="3" fontId="6" fillId="5" borderId="11" xfId="42" applyNumberFormat="1" applyFill="1" applyBorder="1" applyAlignment="1">
      <alignment horizontal="center"/>
    </xf>
    <xf numFmtId="3" fontId="6" fillId="5" borderId="10" xfId="42" applyNumberFormat="1" applyFill="1" applyBorder="1" applyAlignment="1">
      <alignment horizontal="center"/>
    </xf>
    <xf numFmtId="4" fontId="6" fillId="5" borderId="28" xfId="42" applyNumberFormat="1" applyFill="1" applyBorder="1" applyAlignment="1">
      <alignment horizontal="left"/>
    </xf>
    <xf numFmtId="3" fontId="6" fillId="5" borderId="29" xfId="42" applyNumberFormat="1" applyFill="1" applyBorder="1" applyAlignment="1">
      <alignment horizontal="center"/>
    </xf>
    <xf numFmtId="3" fontId="6" fillId="5" borderId="28" xfId="42" applyNumberFormat="1" applyFill="1" applyBorder="1" applyAlignment="1">
      <alignment horizontal="center"/>
    </xf>
    <xf numFmtId="4" fontId="6" fillId="5" borderId="19" xfId="42" applyNumberFormat="1" applyFill="1" applyBorder="1" applyAlignment="1">
      <alignment horizontal="left"/>
    </xf>
    <xf numFmtId="3" fontId="6" fillId="5" borderId="20" xfId="42" applyNumberFormat="1" applyFill="1" applyBorder="1" applyAlignment="1">
      <alignment horizontal="center"/>
    </xf>
    <xf numFmtId="3" fontId="6" fillId="5" borderId="19" xfId="42" applyNumberFormat="1" applyFill="1" applyBorder="1" applyAlignment="1">
      <alignment horizontal="center"/>
    </xf>
    <xf numFmtId="4" fontId="5" fillId="5" borderId="0" xfId="0" applyNumberFormat="1" applyFont="1" applyFill="1" applyAlignment="1">
      <alignment horizontal="left"/>
    </xf>
    <xf numFmtId="4" fontId="5" fillId="5" borderId="13" xfId="42" applyNumberFormat="1" applyFont="1" applyFill="1" applyBorder="1" applyAlignment="1">
      <alignment horizontal="centerContinuous"/>
    </xf>
    <xf numFmtId="4" fontId="5" fillId="5" borderId="14" xfId="42" applyNumberFormat="1" applyFont="1" applyFill="1" applyBorder="1" applyAlignment="1">
      <alignment horizontal="centerContinuous"/>
    </xf>
    <xf numFmtId="3" fontId="6" fillId="5" borderId="14" xfId="42" applyNumberFormat="1" applyFill="1" applyBorder="1" applyAlignment="1">
      <alignment horizontal="centerContinuous"/>
    </xf>
    <xf numFmtId="3" fontId="6" fillId="5" borderId="14" xfId="42" applyNumberFormat="1" applyFill="1" applyBorder="1" applyAlignment="1">
      <alignment horizontal="center"/>
    </xf>
    <xf numFmtId="3" fontId="6" fillId="5" borderId="15" xfId="42" applyNumberFormat="1" applyFill="1" applyBorder="1" applyAlignment="1">
      <alignment horizontal="center"/>
    </xf>
    <xf numFmtId="0" fontId="13" fillId="5" borderId="0" xfId="78" applyFont="1" applyFill="1" applyAlignment="1">
      <alignment vertical="center"/>
    </xf>
    <xf numFmtId="4" fontId="5" fillId="5" borderId="16" xfId="42" applyNumberFormat="1" applyFont="1" applyFill="1" applyBorder="1" applyAlignment="1">
      <alignment horizontal="centerContinuous"/>
    </xf>
    <xf numFmtId="4" fontId="5" fillId="5" borderId="0" xfId="42" applyNumberFormat="1" applyFont="1" applyFill="1" applyAlignment="1">
      <alignment horizontal="centerContinuous"/>
    </xf>
    <xf numFmtId="3" fontId="6" fillId="5" borderId="0" xfId="42" applyNumberFormat="1" applyFill="1" applyAlignment="1">
      <alignment horizontal="centerContinuous"/>
    </xf>
    <xf numFmtId="3" fontId="6" fillId="5" borderId="30" xfId="42" applyNumberFormat="1" applyFill="1" applyBorder="1" applyAlignment="1">
      <alignment horizontal="center"/>
    </xf>
    <xf numFmtId="4" fontId="6" fillId="5" borderId="18" xfId="42" applyNumberFormat="1" applyFill="1" applyBorder="1" applyAlignment="1">
      <alignment horizontal="center"/>
    </xf>
    <xf numFmtId="4" fontId="11" fillId="5" borderId="23" xfId="42" applyNumberFormat="1" applyFont="1" applyFill="1" applyBorder="1" applyAlignment="1">
      <alignment horizontal="center"/>
    </xf>
    <xf numFmtId="3" fontId="11" fillId="5" borderId="8" xfId="42" applyNumberFormat="1" applyFont="1" applyFill="1" applyBorder="1" applyAlignment="1">
      <alignment horizontal="center"/>
    </xf>
    <xf numFmtId="3" fontId="11" fillId="5" borderId="0" xfId="42" applyNumberFormat="1" applyFont="1" applyFill="1" applyAlignment="1">
      <alignment horizontal="center"/>
    </xf>
    <xf numFmtId="3" fontId="11" fillId="5" borderId="30" xfId="42" applyNumberFormat="1" applyFont="1" applyFill="1" applyBorder="1" applyAlignment="1">
      <alignment horizontal="center"/>
    </xf>
    <xf numFmtId="4" fontId="13" fillId="5" borderId="24" xfId="42" applyNumberFormat="1" applyFont="1" applyFill="1" applyBorder="1" applyAlignment="1">
      <alignment horizontal="center"/>
    </xf>
    <xf numFmtId="4" fontId="13" fillId="5" borderId="10" xfId="42" applyNumberFormat="1" applyFont="1" applyFill="1" applyBorder="1" applyAlignment="1">
      <alignment horizontal="left"/>
    </xf>
    <xf numFmtId="3" fontId="13" fillId="5" borderId="11" xfId="42" applyNumberFormat="1" applyFont="1" applyFill="1" applyBorder="1" applyAlignment="1">
      <alignment horizontal="center"/>
    </xf>
    <xf numFmtId="3" fontId="13" fillId="5" borderId="10" xfId="42" applyNumberFormat="1" applyFont="1" applyFill="1" applyBorder="1" applyAlignment="1">
      <alignment horizontal="center"/>
    </xf>
    <xf numFmtId="3" fontId="13" fillId="5" borderId="17" xfId="42" applyNumberFormat="1" applyFont="1" applyFill="1" applyBorder="1" applyAlignment="1">
      <alignment horizontal="center"/>
    </xf>
    <xf numFmtId="4" fontId="13" fillId="5" borderId="18" xfId="42" applyNumberFormat="1" applyFont="1" applyFill="1" applyBorder="1" applyAlignment="1">
      <alignment horizontal="center"/>
    </xf>
    <xf numFmtId="4" fontId="13" fillId="5" borderId="0" xfId="42" applyNumberFormat="1" applyFont="1" applyFill="1" applyAlignment="1">
      <alignment horizontal="left"/>
    </xf>
    <xf numFmtId="3" fontId="13" fillId="5" borderId="8" xfId="42" applyNumberFormat="1" applyFont="1" applyFill="1" applyBorder="1" applyAlignment="1">
      <alignment horizontal="center"/>
    </xf>
    <xf numFmtId="3" fontId="13" fillId="5" borderId="0" xfId="42" applyNumberFormat="1" applyFont="1" applyFill="1" applyAlignment="1">
      <alignment horizontal="center"/>
    </xf>
    <xf numFmtId="4" fontId="13" fillId="5" borderId="30" xfId="42" applyNumberFormat="1" applyFont="1" applyFill="1" applyBorder="1" applyAlignment="1">
      <alignment horizontal="right"/>
    </xf>
    <xf numFmtId="4" fontId="11" fillId="5" borderId="23" xfId="42" applyNumberFormat="1" applyFont="1" applyFill="1" applyBorder="1" applyAlignment="1">
      <alignment horizontal="left"/>
    </xf>
    <xf numFmtId="4" fontId="29" fillId="5" borderId="6" xfId="42" applyNumberFormat="1" applyFont="1" applyFill="1" applyBorder="1" applyAlignment="1">
      <alignment horizontal="left"/>
    </xf>
    <xf numFmtId="3" fontId="29" fillId="5" borderId="8" xfId="42" applyNumberFormat="1" applyFont="1" applyFill="1" applyBorder="1" applyAlignment="1">
      <alignment horizontal="center"/>
    </xf>
    <xf numFmtId="4" fontId="13" fillId="5" borderId="23" xfId="42" applyNumberFormat="1" applyFont="1" applyFill="1" applyBorder="1" applyAlignment="1">
      <alignment horizontal="left"/>
    </xf>
    <xf numFmtId="4" fontId="13" fillId="5" borderId="6" xfId="42" applyNumberFormat="1" applyFont="1" applyFill="1" applyBorder="1" applyAlignment="1">
      <alignment horizontal="left"/>
    </xf>
    <xf numFmtId="4" fontId="11" fillId="5" borderId="0" xfId="42" applyNumberFormat="1" applyFont="1" applyFill="1" applyAlignment="1">
      <alignment horizontal="left"/>
    </xf>
    <xf numFmtId="4" fontId="11" fillId="5" borderId="30" xfId="42" applyNumberFormat="1" applyFont="1" applyFill="1" applyBorder="1" applyAlignment="1">
      <alignment horizontal="right"/>
    </xf>
    <xf numFmtId="4" fontId="11" fillId="5" borderId="0" xfId="0" applyNumberFormat="1" applyFont="1" applyFill="1" applyAlignment="1">
      <alignment horizontal="left"/>
    </xf>
    <xf numFmtId="4" fontId="6" fillId="5" borderId="23" xfId="42" applyNumberFormat="1" applyFill="1" applyBorder="1" applyAlignment="1">
      <alignment horizontal="left"/>
    </xf>
    <xf numFmtId="3" fontId="5" fillId="5" borderId="8" xfId="42" applyNumberFormat="1" applyFont="1" applyFill="1" applyBorder="1" applyAlignment="1">
      <alignment horizontal="center"/>
    </xf>
    <xf numFmtId="4" fontId="6" fillId="5" borderId="30" xfId="42" applyNumberFormat="1" applyFill="1" applyBorder="1" applyAlignment="1">
      <alignment horizontal="right"/>
    </xf>
    <xf numFmtId="4" fontId="8" fillId="5" borderId="23" xfId="42" applyNumberFormat="1" applyFont="1" applyFill="1" applyBorder="1" applyAlignment="1">
      <alignment horizontal="left"/>
    </xf>
    <xf numFmtId="4" fontId="5" fillId="5" borderId="23" xfId="42" applyNumberFormat="1" applyFont="1" applyFill="1" applyBorder="1" applyAlignment="1">
      <alignment horizontal="left"/>
    </xf>
    <xf numFmtId="0" fontId="6" fillId="5" borderId="0" xfId="78" applyFont="1" applyFill="1"/>
    <xf numFmtId="0" fontId="14" fillId="5" borderId="0" xfId="79" applyFont="1" applyFill="1"/>
    <xf numFmtId="175" fontId="5" fillId="5" borderId="23" xfId="42" applyNumberFormat="1" applyFont="1" applyFill="1" applyBorder="1" applyAlignment="1">
      <alignment horizontal="center"/>
    </xf>
    <xf numFmtId="175" fontId="6" fillId="5" borderId="23" xfId="42" applyNumberFormat="1" applyFill="1" applyBorder="1" applyAlignment="1">
      <alignment horizontal="center"/>
    </xf>
    <xf numFmtId="4" fontId="6" fillId="5" borderId="24" xfId="42" applyNumberFormat="1" applyFill="1" applyBorder="1" applyAlignment="1">
      <alignment horizontal="center"/>
    </xf>
    <xf numFmtId="4" fontId="6" fillId="5" borderId="17" xfId="42" applyNumberFormat="1" applyFill="1" applyBorder="1" applyAlignment="1">
      <alignment horizontal="right"/>
    </xf>
    <xf numFmtId="4" fontId="6" fillId="5" borderId="23" xfId="42" applyNumberFormat="1" applyFill="1" applyBorder="1" applyAlignment="1">
      <alignment horizontal="center"/>
    </xf>
    <xf numFmtId="4" fontId="13" fillId="5" borderId="23" xfId="42" applyNumberFormat="1" applyFont="1" applyFill="1" applyBorder="1" applyAlignment="1">
      <alignment horizontal="center"/>
    </xf>
    <xf numFmtId="4" fontId="6" fillId="5" borderId="32" xfId="42" applyNumberFormat="1" applyFill="1" applyBorder="1" applyAlignment="1">
      <alignment horizontal="center"/>
    </xf>
    <xf numFmtId="4" fontId="6" fillId="5" borderId="33" xfId="42" applyNumberFormat="1" applyFill="1" applyBorder="1" applyAlignment="1">
      <alignment horizontal="right"/>
    </xf>
    <xf numFmtId="0" fontId="6" fillId="5" borderId="0" xfId="79" applyFill="1"/>
    <xf numFmtId="0" fontId="5" fillId="5" borderId="0" xfId="79" applyFont="1" applyFill="1" applyAlignment="1">
      <alignment horizontal="center"/>
    </xf>
    <xf numFmtId="0" fontId="6" fillId="5" borderId="0" xfId="79" applyFill="1" applyAlignment="1">
      <alignment horizontal="left"/>
    </xf>
    <xf numFmtId="0" fontId="14" fillId="5" borderId="0" xfId="79" applyFont="1" applyFill="1" applyAlignment="1">
      <alignment horizontal="left"/>
    </xf>
    <xf numFmtId="1" fontId="6" fillId="5" borderId="23" xfId="81" applyNumberFormat="1" applyFill="1" applyBorder="1" applyAlignment="1">
      <alignment horizontal="center"/>
    </xf>
    <xf numFmtId="3" fontId="6" fillId="5" borderId="8" xfId="81" applyNumberFormat="1" applyFill="1" applyBorder="1" applyAlignment="1">
      <alignment horizontal="center"/>
    </xf>
    <xf numFmtId="3" fontId="6" fillId="5" borderId="12" xfId="81" applyNumberFormat="1" applyFill="1" applyBorder="1" applyAlignment="1">
      <alignment horizontal="center"/>
    </xf>
    <xf numFmtId="172" fontId="6" fillId="5" borderId="6" xfId="21" quotePrefix="1" applyFont="1" applyFill="1" applyBorder="1" applyAlignment="1">
      <alignment horizontal="center"/>
    </xf>
    <xf numFmtId="4" fontId="6" fillId="5" borderId="9" xfId="21" applyNumberFormat="1" applyFont="1" applyFill="1" applyBorder="1"/>
    <xf numFmtId="4" fontId="5" fillId="5" borderId="12" xfId="81" applyNumberFormat="1" applyFont="1" applyFill="1" applyBorder="1" applyAlignment="1">
      <alignment horizontal="left"/>
    </xf>
    <xf numFmtId="172" fontId="6" fillId="5" borderId="8" xfId="5" applyFont="1" applyFill="1" applyBorder="1" applyAlignment="1">
      <alignment horizontal="center"/>
    </xf>
    <xf numFmtId="172" fontId="6" fillId="5" borderId="8" xfId="5" quotePrefix="1" applyFont="1" applyFill="1" applyBorder="1" applyAlignment="1">
      <alignment horizontal="center"/>
    </xf>
    <xf numFmtId="4" fontId="12" fillId="5" borderId="6" xfId="32" applyNumberFormat="1" applyFont="1" applyFill="1" applyBorder="1" applyAlignment="1">
      <alignment horizontal="left"/>
    </xf>
    <xf numFmtId="3" fontId="6" fillId="5" borderId="8" xfId="32" applyNumberFormat="1" applyFill="1" applyBorder="1" applyAlignment="1">
      <alignment horizontal="center"/>
    </xf>
    <xf numFmtId="3" fontId="6" fillId="5" borderId="0" xfId="32" applyNumberFormat="1" applyFill="1" applyAlignment="1">
      <alignment horizontal="center"/>
    </xf>
    <xf numFmtId="4" fontId="8" fillId="5" borderId="6" xfId="32" applyNumberFormat="1" applyFont="1" applyFill="1" applyBorder="1" applyAlignment="1">
      <alignment horizontal="left"/>
    </xf>
    <xf numFmtId="4" fontId="6" fillId="5" borderId="6" xfId="32" applyNumberFormat="1" applyFill="1" applyBorder="1" applyAlignment="1">
      <alignment horizontal="left"/>
    </xf>
    <xf numFmtId="0" fontId="6" fillId="5" borderId="0" xfId="42" applyFill="1"/>
    <xf numFmtId="0" fontId="6" fillId="3" borderId="0" xfId="42" applyFill="1"/>
    <xf numFmtId="4" fontId="6" fillId="5" borderId="12" xfId="81" applyNumberFormat="1" applyFill="1" applyBorder="1" applyAlignment="1">
      <alignment horizontal="left"/>
    </xf>
    <xf numFmtId="1" fontId="5" fillId="5" borderId="23" xfId="81" applyNumberFormat="1" applyFont="1" applyFill="1" applyBorder="1" applyAlignment="1">
      <alignment horizontal="center"/>
    </xf>
    <xf numFmtId="4" fontId="6" fillId="5" borderId="6" xfId="81" applyNumberFormat="1" applyFill="1" applyBorder="1" applyAlignment="1">
      <alignment horizontal="left"/>
    </xf>
    <xf numFmtId="0" fontId="12" fillId="5" borderId="6" xfId="75" applyFont="1" applyFill="1" applyBorder="1" applyAlignment="1">
      <alignment horizontal="left"/>
    </xf>
    <xf numFmtId="4" fontId="5" fillId="6" borderId="0" xfId="81" applyNumberFormat="1" applyFont="1" applyFill="1"/>
    <xf numFmtId="4" fontId="6" fillId="6" borderId="0" xfId="81" applyNumberFormat="1" applyFill="1"/>
    <xf numFmtId="4" fontId="6" fillId="6" borderId="0" xfId="82" applyNumberFormat="1" applyFill="1" applyAlignment="1">
      <alignment vertical="top"/>
    </xf>
    <xf numFmtId="4" fontId="6" fillId="6" borderId="0" xfId="82" applyNumberFormat="1" applyFill="1"/>
    <xf numFmtId="4" fontId="6" fillId="6" borderId="0" xfId="80" applyNumberFormat="1" applyFill="1"/>
    <xf numFmtId="4" fontId="6" fillId="6" borderId="0" xfId="42" applyNumberFormat="1" applyFill="1" applyAlignment="1">
      <alignment horizontal="left"/>
    </xf>
    <xf numFmtId="4" fontId="6" fillId="6" borderId="0" xfId="42" applyNumberFormat="1" applyFill="1"/>
    <xf numFmtId="1" fontId="6" fillId="6" borderId="0" xfId="42" applyNumberFormat="1" applyFill="1" applyAlignment="1">
      <alignment horizontal="center"/>
    </xf>
    <xf numFmtId="4" fontId="6" fillId="5" borderId="0" xfId="81" applyNumberFormat="1" applyFill="1" applyAlignment="1">
      <alignment horizontal="left"/>
    </xf>
    <xf numFmtId="1" fontId="4" fillId="5" borderId="34" xfId="82" applyNumberFormat="1" applyFont="1" applyFill="1" applyBorder="1" applyAlignment="1">
      <alignment horizontal="centerContinuous" vertical="top"/>
    </xf>
    <xf numFmtId="4" fontId="4" fillId="5" borderId="10" xfId="82" applyNumberFormat="1" applyFont="1" applyFill="1" applyBorder="1" applyAlignment="1">
      <alignment horizontal="centerContinuous" vertical="top"/>
    </xf>
    <xf numFmtId="4" fontId="5" fillId="5" borderId="10" xfId="82" applyNumberFormat="1" applyFont="1" applyFill="1" applyBorder="1" applyAlignment="1">
      <alignment horizontal="centerContinuous" vertical="top"/>
    </xf>
    <xf numFmtId="3" fontId="6" fillId="5" borderId="10" xfId="82" applyNumberFormat="1" applyFill="1" applyBorder="1" applyAlignment="1">
      <alignment horizontal="centerContinuous" vertical="top"/>
    </xf>
    <xf numFmtId="172" fontId="6" fillId="5" borderId="10" xfId="22" applyFont="1" applyFill="1" applyBorder="1" applyAlignment="1">
      <alignment horizontal="center" vertical="top"/>
    </xf>
    <xf numFmtId="172" fontId="6" fillId="5" borderId="17" xfId="22" applyFont="1" applyFill="1" applyBorder="1" applyAlignment="1">
      <alignment horizontal="center" vertical="top"/>
    </xf>
    <xf numFmtId="1" fontId="6" fillId="5" borderId="18" xfId="82" applyNumberFormat="1" applyFill="1" applyBorder="1" applyAlignment="1">
      <alignment horizontal="center" vertical="top"/>
    </xf>
    <xf numFmtId="4" fontId="6" fillId="5" borderId="19" xfId="82" applyNumberFormat="1" applyFill="1" applyBorder="1" applyAlignment="1">
      <alignment horizontal="left" vertical="top"/>
    </xf>
    <xf numFmtId="1" fontId="5" fillId="5" borderId="23" xfId="82" applyNumberFormat="1" applyFont="1" applyFill="1" applyBorder="1" applyAlignment="1">
      <alignment horizontal="center" vertical="top"/>
    </xf>
    <xf numFmtId="3" fontId="5" fillId="5" borderId="0" xfId="82" applyNumberFormat="1" applyFont="1" applyFill="1" applyAlignment="1">
      <alignment horizontal="center" vertical="top" wrapText="1"/>
    </xf>
    <xf numFmtId="172" fontId="5" fillId="5" borderId="6" xfId="22" applyFont="1" applyFill="1" applyBorder="1" applyAlignment="1">
      <alignment horizontal="center" vertical="top" wrapText="1"/>
    </xf>
    <xf numFmtId="172" fontId="5" fillId="5" borderId="9" xfId="22" applyFont="1" applyFill="1" applyBorder="1" applyAlignment="1">
      <alignment horizontal="center" vertical="top" wrapText="1"/>
    </xf>
    <xf numFmtId="1" fontId="6" fillId="5" borderId="24" xfId="82" applyNumberFormat="1" applyFill="1" applyBorder="1" applyAlignment="1">
      <alignment horizontal="center" vertical="top"/>
    </xf>
    <xf numFmtId="4" fontId="6" fillId="5" borderId="10" xfId="82" applyNumberFormat="1" applyFill="1" applyBorder="1" applyAlignment="1">
      <alignment horizontal="left" vertical="top"/>
    </xf>
    <xf numFmtId="3" fontId="6" fillId="5" borderId="10" xfId="82" applyNumberFormat="1" applyFill="1" applyBorder="1" applyAlignment="1">
      <alignment horizontal="center" vertical="top"/>
    </xf>
    <xf numFmtId="172" fontId="6" fillId="5" borderId="25" xfId="22" applyFont="1" applyFill="1" applyBorder="1" applyAlignment="1">
      <alignment horizontal="center" vertical="top"/>
    </xf>
    <xf numFmtId="172" fontId="6" fillId="5" borderId="26" xfId="22" applyFont="1" applyFill="1" applyBorder="1" applyAlignment="1">
      <alignment horizontal="center" vertical="top"/>
    </xf>
    <xf numFmtId="1" fontId="6" fillId="5" borderId="23" xfId="82" applyNumberFormat="1" applyFill="1" applyBorder="1" applyAlignment="1">
      <alignment horizontal="center" vertical="top"/>
    </xf>
    <xf numFmtId="4" fontId="6" fillId="5" borderId="0" xfId="82" applyNumberFormat="1" applyFill="1" applyAlignment="1">
      <alignment horizontal="left" vertical="top"/>
    </xf>
    <xf numFmtId="3" fontId="6" fillId="5" borderId="8" xfId="82" applyNumberFormat="1" applyFill="1" applyBorder="1" applyAlignment="1">
      <alignment horizontal="center" vertical="top"/>
    </xf>
    <xf numFmtId="3" fontId="6" fillId="5" borderId="0" xfId="82" applyNumberFormat="1" applyFill="1" applyAlignment="1">
      <alignment horizontal="center" vertical="top"/>
    </xf>
    <xf numFmtId="172" fontId="6" fillId="5" borderId="6" xfId="22" applyFont="1" applyFill="1" applyBorder="1" applyAlignment="1">
      <alignment horizontal="center" vertical="top"/>
    </xf>
    <xf numFmtId="172" fontId="6" fillId="5" borderId="9" xfId="22" applyFont="1" applyFill="1" applyBorder="1" applyAlignment="1">
      <alignment horizontal="right" vertical="top"/>
    </xf>
    <xf numFmtId="1" fontId="6" fillId="5" borderId="16" xfId="82" applyNumberFormat="1" applyFill="1" applyBorder="1" applyAlignment="1">
      <alignment horizontal="center" vertical="top"/>
    </xf>
    <xf numFmtId="4" fontId="5" fillId="5" borderId="0" xfId="82" applyNumberFormat="1" applyFont="1" applyFill="1" applyAlignment="1">
      <alignment horizontal="left" vertical="top"/>
    </xf>
    <xf numFmtId="0" fontId="5" fillId="5" borderId="0" xfId="82" applyFont="1" applyFill="1" applyAlignment="1">
      <alignment vertical="top"/>
    </xf>
    <xf numFmtId="172" fontId="6" fillId="5" borderId="6" xfId="22" quotePrefix="1" applyFont="1" applyFill="1" applyBorder="1" applyAlignment="1">
      <alignment horizontal="center" vertical="top"/>
    </xf>
    <xf numFmtId="0" fontId="6" fillId="5" borderId="0" xfId="82" applyFill="1" applyAlignment="1">
      <alignment vertical="top"/>
    </xf>
    <xf numFmtId="0" fontId="6" fillId="5" borderId="0" xfId="82" applyFill="1"/>
    <xf numFmtId="3" fontId="6" fillId="5" borderId="8" xfId="82" applyNumberFormat="1" applyFill="1" applyBorder="1" applyAlignment="1">
      <alignment horizontal="center"/>
    </xf>
    <xf numFmtId="3" fontId="6" fillId="5" borderId="0" xfId="82" applyNumberFormat="1" applyFill="1" applyAlignment="1">
      <alignment horizontal="center"/>
    </xf>
    <xf numFmtId="172" fontId="6" fillId="5" borderId="6" xfId="22" quotePrefix="1" applyFont="1" applyFill="1" applyBorder="1" applyAlignment="1">
      <alignment horizontal="center"/>
    </xf>
    <xf numFmtId="0" fontId="8" fillId="5" borderId="0" xfId="82" applyFont="1" applyFill="1"/>
    <xf numFmtId="0" fontId="8" fillId="5" borderId="0" xfId="82" applyFont="1" applyFill="1" applyAlignment="1">
      <alignment vertical="top"/>
    </xf>
    <xf numFmtId="1" fontId="6" fillId="5" borderId="16" xfId="81" applyNumberFormat="1" applyFill="1" applyBorder="1" applyAlignment="1">
      <alignment horizontal="center"/>
    </xf>
    <xf numFmtId="1" fontId="6" fillId="5" borderId="18" xfId="81" applyNumberFormat="1" applyFill="1" applyBorder="1" applyAlignment="1">
      <alignment horizontal="center"/>
    </xf>
    <xf numFmtId="4" fontId="6" fillId="5" borderId="19" xfId="81" applyNumberFormat="1" applyFill="1" applyBorder="1" applyAlignment="1">
      <alignment horizontal="left"/>
    </xf>
    <xf numFmtId="3" fontId="6" fillId="5" borderId="19" xfId="81" applyNumberFormat="1" applyFill="1" applyBorder="1" applyAlignment="1">
      <alignment horizontal="center"/>
    </xf>
    <xf numFmtId="172" fontId="6" fillId="5" borderId="21" xfId="21" applyFont="1" applyFill="1" applyBorder="1" applyAlignment="1">
      <alignment horizontal="center"/>
    </xf>
    <xf numFmtId="4" fontId="6" fillId="5" borderId="22" xfId="21" applyNumberFormat="1" applyFont="1" applyFill="1" applyBorder="1"/>
    <xf numFmtId="172" fontId="5" fillId="5" borderId="6" xfId="21" applyFont="1" applyFill="1" applyBorder="1" applyAlignment="1">
      <alignment horizontal="center"/>
    </xf>
    <xf numFmtId="4" fontId="5" fillId="5" borderId="9" xfId="21" applyNumberFormat="1" applyFont="1" applyFill="1" applyBorder="1"/>
    <xf numFmtId="1" fontId="6" fillId="5" borderId="32" xfId="81" applyNumberFormat="1" applyFill="1" applyBorder="1" applyAlignment="1">
      <alignment horizontal="center"/>
    </xf>
    <xf numFmtId="4" fontId="6" fillId="5" borderId="28" xfId="81" applyNumberFormat="1" applyFill="1" applyBorder="1" applyAlignment="1">
      <alignment horizontal="left"/>
    </xf>
    <xf numFmtId="3" fontId="6" fillId="5" borderId="28" xfId="81" applyNumberFormat="1" applyFill="1" applyBorder="1" applyAlignment="1">
      <alignment horizontal="center"/>
    </xf>
    <xf numFmtId="172" fontId="6" fillId="5" borderId="35" xfId="21" applyFont="1" applyFill="1" applyBorder="1" applyAlignment="1">
      <alignment horizontal="center"/>
    </xf>
    <xf numFmtId="4" fontId="6" fillId="5" borderId="36" xfId="21" applyNumberFormat="1" applyFont="1" applyFill="1" applyBorder="1"/>
    <xf numFmtId="1" fontId="6" fillId="5" borderId="16" xfId="81" applyNumberFormat="1" applyFill="1" applyBorder="1" applyAlignment="1">
      <alignment horizontal="right"/>
    </xf>
    <xf numFmtId="4" fontId="8" fillId="5" borderId="6" xfId="81" applyNumberFormat="1" applyFont="1" applyFill="1" applyBorder="1" applyAlignment="1">
      <alignment horizontal="left"/>
    </xf>
    <xf numFmtId="172" fontId="6" fillId="5" borderId="9" xfId="22" applyFont="1" applyFill="1" applyBorder="1" applyAlignment="1">
      <alignment horizontal="right"/>
    </xf>
    <xf numFmtId="172" fontId="6" fillId="5" borderId="8" xfId="22" quotePrefix="1" applyFont="1" applyFill="1" applyBorder="1" applyAlignment="1">
      <alignment horizontal="center" vertical="top"/>
    </xf>
    <xf numFmtId="4" fontId="6" fillId="5" borderId="6" xfId="82" applyNumberFormat="1" applyFill="1" applyBorder="1" applyAlignment="1">
      <alignment horizontal="left" vertical="top"/>
    </xf>
    <xf numFmtId="4" fontId="6" fillId="5" borderId="12" xfId="82" applyNumberFormat="1" applyFill="1" applyBorder="1" applyAlignment="1">
      <alignment horizontal="left" vertical="top"/>
    </xf>
    <xf numFmtId="3" fontId="6" fillId="5" borderId="6" xfId="82" applyNumberFormat="1" applyFill="1" applyBorder="1" applyAlignment="1">
      <alignment horizontal="center" vertical="top"/>
    </xf>
    <xf numFmtId="172" fontId="6" fillId="5" borderId="9" xfId="22" applyFont="1" applyFill="1" applyBorder="1" applyAlignment="1">
      <alignment horizontal="center" vertical="top"/>
    </xf>
    <xf numFmtId="1" fontId="6" fillId="5" borderId="6" xfId="75" applyNumberFormat="1" applyFont="1" applyFill="1" applyBorder="1" applyAlignment="1">
      <alignment horizontal="left"/>
    </xf>
    <xf numFmtId="3" fontId="6" fillId="5" borderId="0" xfId="76" applyNumberFormat="1" applyFont="1" applyFill="1" applyAlignment="1">
      <alignment horizontal="left" vertical="center"/>
    </xf>
    <xf numFmtId="1" fontId="6" fillId="5" borderId="0" xfId="75" applyNumberFormat="1" applyFont="1" applyFill="1" applyAlignment="1">
      <alignment horizontal="center"/>
    </xf>
    <xf numFmtId="1" fontId="6" fillId="5" borderId="23" xfId="82" applyNumberFormat="1" applyFill="1" applyBorder="1" applyAlignment="1">
      <alignment horizontal="center"/>
    </xf>
    <xf numFmtId="4" fontId="6" fillId="5" borderId="0" xfId="82" applyNumberFormat="1" applyFill="1" applyAlignment="1">
      <alignment horizontal="left"/>
    </xf>
    <xf numFmtId="172" fontId="6" fillId="5" borderId="6" xfId="22" applyFont="1" applyFill="1" applyBorder="1" applyAlignment="1">
      <alignment horizontal="center"/>
    </xf>
    <xf numFmtId="1" fontId="6" fillId="5" borderId="24" xfId="82" applyNumberFormat="1" applyFill="1" applyBorder="1" applyAlignment="1">
      <alignment horizontal="center"/>
    </xf>
    <xf numFmtId="4" fontId="6" fillId="5" borderId="10" xfId="82" applyNumberFormat="1" applyFill="1" applyBorder="1" applyAlignment="1">
      <alignment horizontal="left"/>
    </xf>
    <xf numFmtId="3" fontId="6" fillId="5" borderId="10" xfId="82" applyNumberFormat="1" applyFill="1" applyBorder="1" applyAlignment="1">
      <alignment horizontal="center"/>
    </xf>
    <xf numFmtId="172" fontId="6" fillId="5" borderId="25" xfId="22" applyFont="1" applyFill="1" applyBorder="1" applyAlignment="1">
      <alignment horizontal="center"/>
    </xf>
    <xf numFmtId="1" fontId="6" fillId="5" borderId="18" xfId="82" applyNumberFormat="1" applyFill="1" applyBorder="1" applyAlignment="1">
      <alignment horizontal="center"/>
    </xf>
    <xf numFmtId="4" fontId="6" fillId="5" borderId="19" xfId="82" applyNumberFormat="1" applyFill="1" applyBorder="1" applyAlignment="1">
      <alignment horizontal="left"/>
    </xf>
    <xf numFmtId="3" fontId="6" fillId="5" borderId="19" xfId="82" applyNumberFormat="1" applyFill="1" applyBorder="1" applyAlignment="1">
      <alignment horizontal="center"/>
    </xf>
    <xf numFmtId="172" fontId="6" fillId="5" borderId="21" xfId="22" applyFont="1" applyFill="1" applyBorder="1" applyAlignment="1">
      <alignment horizontal="center"/>
    </xf>
    <xf numFmtId="172" fontId="6" fillId="5" borderId="22" xfId="22" applyFont="1" applyFill="1" applyBorder="1" applyAlignment="1">
      <alignment horizontal="right"/>
    </xf>
    <xf numFmtId="4" fontId="5" fillId="5" borderId="0" xfId="82" applyNumberFormat="1" applyFont="1" applyFill="1" applyAlignment="1">
      <alignment horizontal="left"/>
    </xf>
    <xf numFmtId="172" fontId="5" fillId="5" borderId="6" xfId="22" applyFont="1" applyFill="1" applyBorder="1" applyAlignment="1">
      <alignment horizontal="center" vertical="top"/>
    </xf>
    <xf numFmtId="172" fontId="5" fillId="5" borderId="9" xfId="22" applyFont="1" applyFill="1" applyBorder="1" applyAlignment="1">
      <alignment horizontal="right"/>
    </xf>
    <xf numFmtId="1" fontId="6" fillId="5" borderId="32" xfId="82" applyNumberFormat="1" applyFill="1" applyBorder="1" applyAlignment="1">
      <alignment horizontal="center"/>
    </xf>
    <xf numFmtId="4" fontId="6" fillId="5" borderId="28" xfId="82" applyNumberFormat="1" applyFill="1" applyBorder="1" applyAlignment="1">
      <alignment horizontal="left"/>
    </xf>
    <xf numFmtId="3" fontId="6" fillId="5" borderId="28" xfId="82" applyNumberFormat="1" applyFill="1" applyBorder="1" applyAlignment="1">
      <alignment horizontal="center"/>
    </xf>
    <xf numFmtId="172" fontId="6" fillId="5" borderId="35" xfId="22" applyFont="1" applyFill="1" applyBorder="1" applyAlignment="1">
      <alignment horizontal="center"/>
    </xf>
    <xf numFmtId="172" fontId="6" fillId="5" borderId="36" xfId="22" applyFont="1" applyFill="1" applyBorder="1" applyAlignment="1">
      <alignment horizontal="right"/>
    </xf>
    <xf numFmtId="1" fontId="6" fillId="5" borderId="0" xfId="82" applyNumberFormat="1" applyFill="1" applyAlignment="1">
      <alignment horizontal="center" vertical="top"/>
    </xf>
    <xf numFmtId="172" fontId="6" fillId="5" borderId="0" xfId="22" applyFont="1" applyFill="1" applyAlignment="1">
      <alignment horizontal="center" vertical="top"/>
    </xf>
    <xf numFmtId="172" fontId="6" fillId="5" borderId="14" xfId="22" applyFont="1" applyFill="1" applyBorder="1" applyAlignment="1">
      <alignment horizontal="right" vertical="top"/>
    </xf>
    <xf numFmtId="172" fontId="6" fillId="5" borderId="0" xfId="22" applyFont="1" applyFill="1" applyBorder="1" applyAlignment="1">
      <alignment horizontal="right" vertical="top"/>
    </xf>
    <xf numFmtId="172" fontId="6" fillId="5" borderId="0" xfId="22" applyFont="1" applyFill="1" applyBorder="1" applyAlignment="1">
      <alignment horizontal="center" vertical="top"/>
    </xf>
    <xf numFmtId="4" fontId="4" fillId="5" borderId="13" xfId="80" applyNumberFormat="1" applyFont="1" applyFill="1" applyBorder="1" applyAlignment="1">
      <alignment horizontal="centerContinuous"/>
    </xf>
    <xf numFmtId="4" fontId="4" fillId="5" borderId="14" xfId="80" applyNumberFormat="1" applyFont="1" applyFill="1" applyBorder="1" applyAlignment="1">
      <alignment horizontal="centerContinuous"/>
    </xf>
    <xf numFmtId="4" fontId="5" fillId="5" borderId="14" xfId="80" applyNumberFormat="1" applyFont="1" applyFill="1" applyBorder="1" applyAlignment="1">
      <alignment horizontal="centerContinuous"/>
    </xf>
    <xf numFmtId="3" fontId="6" fillId="5" borderId="14" xfId="80" applyNumberFormat="1" applyFill="1" applyBorder="1" applyAlignment="1">
      <alignment horizontal="centerContinuous"/>
    </xf>
    <xf numFmtId="172" fontId="6" fillId="5" borderId="14" xfId="20" applyFont="1" applyFill="1" applyBorder="1" applyAlignment="1">
      <alignment horizontal="center"/>
    </xf>
    <xf numFmtId="179" fontId="6" fillId="5" borderId="15" xfId="20" applyNumberFormat="1" applyFont="1" applyFill="1" applyBorder="1"/>
    <xf numFmtId="4" fontId="4" fillId="5" borderId="16" xfId="80" applyNumberFormat="1" applyFont="1" applyFill="1" applyBorder="1" applyAlignment="1">
      <alignment horizontal="centerContinuous"/>
    </xf>
    <xf numFmtId="4" fontId="4" fillId="5" borderId="0" xfId="80" applyNumberFormat="1" applyFont="1" applyFill="1" applyAlignment="1">
      <alignment horizontal="centerContinuous"/>
    </xf>
    <xf numFmtId="4" fontId="5" fillId="5" borderId="0" xfId="80" applyNumberFormat="1" applyFont="1" applyFill="1" applyAlignment="1">
      <alignment horizontal="centerContinuous"/>
    </xf>
    <xf numFmtId="3" fontId="6" fillId="5" borderId="0" xfId="80" applyNumberFormat="1" applyFill="1" applyAlignment="1">
      <alignment horizontal="centerContinuous"/>
    </xf>
    <xf numFmtId="172" fontId="6" fillId="5" borderId="0" xfId="20" applyFont="1" applyFill="1" applyAlignment="1">
      <alignment horizontal="center"/>
    </xf>
    <xf numFmtId="179" fontId="6" fillId="5" borderId="17" xfId="20" applyNumberFormat="1" applyFont="1" applyFill="1" applyBorder="1"/>
    <xf numFmtId="4" fontId="6" fillId="5" borderId="18" xfId="80" applyNumberFormat="1" applyFill="1" applyBorder="1" applyAlignment="1">
      <alignment horizontal="center"/>
    </xf>
    <xf numFmtId="4" fontId="6" fillId="5" borderId="19" xfId="80" applyNumberFormat="1" applyFill="1" applyBorder="1" applyAlignment="1">
      <alignment horizontal="left"/>
    </xf>
    <xf numFmtId="3" fontId="6" fillId="5" borderId="20" xfId="80" applyNumberFormat="1" applyFill="1" applyBorder="1" applyAlignment="1">
      <alignment horizontal="center"/>
    </xf>
    <xf numFmtId="3" fontId="6" fillId="5" borderId="19" xfId="80" applyNumberFormat="1" applyFill="1" applyBorder="1" applyAlignment="1">
      <alignment horizontal="center"/>
    </xf>
    <xf numFmtId="4" fontId="5" fillId="5" borderId="23" xfId="80" applyNumberFormat="1" applyFont="1" applyFill="1" applyBorder="1" applyAlignment="1">
      <alignment horizontal="center"/>
    </xf>
    <xf numFmtId="3" fontId="5" fillId="5" borderId="8" xfId="80" applyNumberFormat="1" applyFont="1" applyFill="1" applyBorder="1" applyAlignment="1">
      <alignment horizontal="center"/>
    </xf>
    <xf numFmtId="3" fontId="5" fillId="5" borderId="0" xfId="80" applyNumberFormat="1" applyFont="1" applyFill="1" applyAlignment="1">
      <alignment horizontal="center"/>
    </xf>
    <xf numFmtId="172" fontId="5" fillId="5" borderId="6" xfId="20" applyFont="1" applyFill="1" applyBorder="1" applyAlignment="1">
      <alignment horizontal="center"/>
    </xf>
    <xf numFmtId="172" fontId="5" fillId="5" borderId="9" xfId="20" applyFont="1" applyFill="1" applyBorder="1" applyAlignment="1">
      <alignment horizontal="center" vertical="top" wrapText="1"/>
    </xf>
    <xf numFmtId="4" fontId="6" fillId="5" borderId="24" xfId="80" applyNumberFormat="1" applyFill="1" applyBorder="1" applyAlignment="1">
      <alignment horizontal="center"/>
    </xf>
    <xf numFmtId="4" fontId="6" fillId="5" borderId="10" xfId="80" applyNumberFormat="1" applyFill="1" applyBorder="1" applyAlignment="1">
      <alignment horizontal="left"/>
    </xf>
    <xf numFmtId="3" fontId="6" fillId="5" borderId="11" xfId="80" applyNumberFormat="1" applyFill="1" applyBorder="1" applyAlignment="1">
      <alignment horizontal="center"/>
    </xf>
    <xf numFmtId="3" fontId="6" fillId="5" borderId="10" xfId="80" applyNumberFormat="1" applyFill="1" applyBorder="1" applyAlignment="1">
      <alignment horizontal="center"/>
    </xf>
    <xf numFmtId="172" fontId="6" fillId="5" borderId="25" xfId="20" applyFont="1" applyFill="1" applyBorder="1" applyAlignment="1">
      <alignment horizontal="center"/>
    </xf>
    <xf numFmtId="179" fontId="6" fillId="5" borderId="26" xfId="20" applyNumberFormat="1" applyFont="1" applyFill="1" applyBorder="1"/>
    <xf numFmtId="1" fontId="6" fillId="5" borderId="23" xfId="42" applyNumberFormat="1" applyFill="1" applyBorder="1" applyAlignment="1">
      <alignment horizontal="center"/>
    </xf>
    <xf numFmtId="3" fontId="6" fillId="5" borderId="9" xfId="42" applyNumberFormat="1" applyFill="1" applyBorder="1" applyAlignment="1">
      <alignment horizontal="center"/>
    </xf>
    <xf numFmtId="1" fontId="5" fillId="5" borderId="16" xfId="42" applyNumberFormat="1" applyFont="1" applyFill="1" applyBorder="1" applyAlignment="1">
      <alignment horizontal="center"/>
    </xf>
    <xf numFmtId="4" fontId="12" fillId="5" borderId="6" xfId="42" applyNumberFormat="1" applyFont="1" applyFill="1" applyBorder="1" applyAlignment="1">
      <alignment horizontal="left"/>
    </xf>
    <xf numFmtId="4" fontId="5" fillId="5" borderId="12" xfId="42" applyNumberFormat="1" applyFont="1" applyFill="1" applyBorder="1" applyAlignment="1">
      <alignment horizontal="left"/>
    </xf>
    <xf numFmtId="1" fontId="6" fillId="5" borderId="16" xfId="42" applyNumberFormat="1" applyFill="1" applyBorder="1" applyAlignment="1">
      <alignment horizontal="center"/>
    </xf>
    <xf numFmtId="4" fontId="12" fillId="5" borderId="0" xfId="42" applyNumberFormat="1" applyFont="1" applyFill="1" applyAlignment="1">
      <alignment horizontal="left"/>
    </xf>
    <xf numFmtId="4" fontId="8" fillId="5" borderId="0" xfId="42" applyNumberFormat="1" applyFont="1" applyFill="1" applyAlignment="1">
      <alignment horizontal="left"/>
    </xf>
    <xf numFmtId="4" fontId="6" fillId="5" borderId="12" xfId="51" applyNumberFormat="1" applyFont="1" applyFill="1" applyBorder="1" applyAlignment="1">
      <alignment horizontal="left"/>
    </xf>
    <xf numFmtId="3" fontId="6" fillId="5" borderId="8" xfId="83" applyNumberFormat="1" applyFont="1" applyFill="1" applyBorder="1" applyAlignment="1">
      <alignment horizontal="center"/>
    </xf>
    <xf numFmtId="1" fontId="6" fillId="5" borderId="23" xfId="42" applyNumberFormat="1" applyFill="1" applyBorder="1" applyAlignment="1">
      <alignment horizontal="center" vertical="center"/>
    </xf>
    <xf numFmtId="3" fontId="6" fillId="5" borderId="0" xfId="83" applyNumberFormat="1" applyFont="1" applyFill="1" applyAlignment="1">
      <alignment horizontal="center"/>
    </xf>
    <xf numFmtId="4" fontId="8" fillId="5" borderId="6" xfId="51" applyNumberFormat="1" applyFont="1" applyFill="1" applyBorder="1" applyAlignment="1">
      <alignment horizontal="left" vertical="center"/>
    </xf>
    <xf numFmtId="4" fontId="6" fillId="5" borderId="12" xfId="51" applyNumberFormat="1" applyFont="1" applyFill="1" applyBorder="1" applyAlignment="1">
      <alignment horizontal="left" vertical="center"/>
    </xf>
    <xf numFmtId="4" fontId="8" fillId="5" borderId="0" xfId="51" applyNumberFormat="1" applyFont="1" applyFill="1" applyAlignment="1">
      <alignment horizontal="left"/>
    </xf>
    <xf numFmtId="4" fontId="6" fillId="5" borderId="6" xfId="51" applyNumberFormat="1" applyFont="1" applyFill="1" applyBorder="1" applyAlignment="1">
      <alignment horizontal="left" vertical="center"/>
    </xf>
    <xf numFmtId="4" fontId="6" fillId="5" borderId="0" xfId="51" applyNumberFormat="1" applyFont="1" applyFill="1" applyAlignment="1">
      <alignment horizontal="left" vertical="center"/>
    </xf>
    <xf numFmtId="4" fontId="12" fillId="5" borderId="0" xfId="51" applyNumberFormat="1" applyFont="1" applyFill="1" applyAlignment="1">
      <alignment horizontal="left"/>
    </xf>
    <xf numFmtId="4" fontId="8" fillId="5" borderId="0" xfId="51" applyNumberFormat="1" applyFont="1" applyFill="1" applyAlignment="1">
      <alignment horizontal="left" vertical="center"/>
    </xf>
    <xf numFmtId="1" fontId="6" fillId="5" borderId="24" xfId="42" applyNumberFormat="1" applyFill="1" applyBorder="1" applyAlignment="1">
      <alignment horizontal="center"/>
    </xf>
    <xf numFmtId="4" fontId="6" fillId="5" borderId="25" xfId="42" applyNumberFormat="1" applyFill="1" applyBorder="1" applyAlignment="1">
      <alignment horizontal="left"/>
    </xf>
    <xf numFmtId="3" fontId="6" fillId="5" borderId="22" xfId="42" applyNumberFormat="1" applyFill="1" applyBorder="1" applyAlignment="1">
      <alignment horizontal="center"/>
    </xf>
    <xf numFmtId="4" fontId="5" fillId="5" borderId="9" xfId="42" applyNumberFormat="1" applyFont="1" applyFill="1" applyBorder="1" applyAlignment="1">
      <alignment horizontal="right"/>
    </xf>
    <xf numFmtId="1" fontId="6" fillId="5" borderId="32" xfId="42" applyNumberFormat="1" applyFill="1" applyBorder="1" applyAlignment="1">
      <alignment horizontal="center"/>
    </xf>
    <xf numFmtId="3" fontId="6" fillId="5" borderId="12" xfId="83" applyNumberFormat="1" applyFont="1" applyFill="1" applyBorder="1" applyAlignment="1">
      <alignment horizontal="center"/>
    </xf>
    <xf numFmtId="1" fontId="6" fillId="5" borderId="18" xfId="42" applyNumberFormat="1" applyFill="1" applyBorder="1" applyAlignment="1">
      <alignment horizontal="center"/>
    </xf>
    <xf numFmtId="4" fontId="6" fillId="5" borderId="21" xfId="42" applyNumberFormat="1" applyFill="1" applyBorder="1" applyAlignment="1">
      <alignment horizontal="left"/>
    </xf>
    <xf numFmtId="4" fontId="6" fillId="5" borderId="27" xfId="42" applyNumberFormat="1" applyFill="1" applyBorder="1" applyAlignment="1">
      <alignment horizontal="left"/>
    </xf>
    <xf numFmtId="172" fontId="6" fillId="5" borderId="20" xfId="5" applyFont="1" applyFill="1" applyBorder="1" applyAlignment="1">
      <alignment horizontal="center"/>
    </xf>
    <xf numFmtId="4" fontId="6" fillId="5" borderId="9" xfId="42" applyNumberFormat="1" applyFill="1" applyBorder="1"/>
    <xf numFmtId="4" fontId="6" fillId="5" borderId="12" xfId="42" applyNumberFormat="1" applyFill="1" applyBorder="1" applyAlignment="1">
      <alignment horizontal="left"/>
    </xf>
    <xf numFmtId="3" fontId="6" fillId="5" borderId="12" xfId="42" applyNumberFormat="1" applyFill="1" applyBorder="1" applyAlignment="1">
      <alignment horizontal="center"/>
    </xf>
    <xf numFmtId="0" fontId="6" fillId="5" borderId="6" xfId="46" applyFont="1" applyFill="1" applyBorder="1"/>
    <xf numFmtId="0" fontId="6" fillId="5" borderId="6" xfId="42" applyFill="1" applyBorder="1"/>
    <xf numFmtId="4" fontId="6" fillId="5" borderId="22" xfId="42" applyNumberFormat="1" applyFill="1" applyBorder="1"/>
    <xf numFmtId="4" fontId="5" fillId="5" borderId="9" xfId="42" applyNumberFormat="1" applyFont="1" applyFill="1" applyBorder="1"/>
    <xf numFmtId="4" fontId="6" fillId="5" borderId="36" xfId="42" applyNumberFormat="1" applyFill="1" applyBorder="1"/>
    <xf numFmtId="172" fontId="6" fillId="5" borderId="9" xfId="5" applyFont="1" applyFill="1" applyBorder="1"/>
    <xf numFmtId="4" fontId="6" fillId="5" borderId="12" xfId="42" applyNumberFormat="1" applyFill="1" applyBorder="1" applyAlignment="1">
      <alignment horizontal="left" vertical="center"/>
    </xf>
    <xf numFmtId="4" fontId="8" fillId="5" borderId="6" xfId="42" applyNumberFormat="1" applyFont="1" applyFill="1" applyBorder="1" applyAlignment="1">
      <alignment horizontal="left" vertical="center"/>
    </xf>
    <xf numFmtId="4" fontId="6" fillId="5" borderId="6" xfId="42" applyNumberFormat="1" applyFill="1" applyBorder="1" applyAlignment="1">
      <alignment horizontal="left" vertical="center"/>
    </xf>
    <xf numFmtId="4" fontId="6" fillId="5" borderId="0" xfId="42" applyNumberFormat="1" applyFill="1" applyAlignment="1">
      <alignment horizontal="left" vertical="center"/>
    </xf>
    <xf numFmtId="3" fontId="36" fillId="5" borderId="8" xfId="42" applyNumberFormat="1" applyFont="1" applyFill="1" applyBorder="1" applyAlignment="1">
      <alignment horizontal="center"/>
    </xf>
    <xf numFmtId="1" fontId="6" fillId="5" borderId="34" xfId="42" applyNumberFormat="1" applyFill="1" applyBorder="1" applyAlignment="1">
      <alignment horizontal="center"/>
    </xf>
    <xf numFmtId="4" fontId="8" fillId="5" borderId="25" xfId="42" applyNumberFormat="1" applyFont="1" applyFill="1" applyBorder="1" applyAlignment="1">
      <alignment horizontal="left"/>
    </xf>
    <xf numFmtId="1" fontId="6" fillId="5" borderId="23" xfId="75" applyNumberFormat="1" applyFont="1" applyFill="1" applyBorder="1" applyAlignment="1">
      <alignment horizontal="center"/>
    </xf>
    <xf numFmtId="3" fontId="12" fillId="5" borderId="0" xfId="76" applyNumberFormat="1" applyFont="1" applyFill="1" applyAlignment="1">
      <alignment horizontal="left" vertical="center"/>
    </xf>
    <xf numFmtId="3" fontId="5" fillId="5" borderId="8" xfId="75" applyNumberFormat="1" applyFont="1" applyFill="1" applyBorder="1" applyAlignment="1">
      <alignment horizontal="center"/>
    </xf>
    <xf numFmtId="0" fontId="6" fillId="5" borderId="12" xfId="44" applyFill="1" applyBorder="1" applyAlignment="1">
      <alignment vertical="top" wrapText="1"/>
    </xf>
    <xf numFmtId="0" fontId="6" fillId="5" borderId="8" xfId="44" applyFill="1" applyBorder="1" applyAlignment="1">
      <alignment horizontal="center" vertical="top"/>
    </xf>
    <xf numFmtId="1" fontId="6" fillId="5" borderId="0" xfId="77" applyNumberFormat="1" applyFont="1" applyFill="1" applyAlignment="1">
      <alignment horizontal="left"/>
    </xf>
    <xf numFmtId="1" fontId="36" fillId="5" borderId="16" xfId="42" applyNumberFormat="1" applyFont="1" applyFill="1" applyBorder="1" applyAlignment="1">
      <alignment horizontal="center"/>
    </xf>
    <xf numFmtId="1" fontId="36" fillId="5" borderId="6" xfId="75" applyNumberFormat="1" applyFont="1" applyFill="1" applyBorder="1" applyAlignment="1">
      <alignment horizontal="left"/>
    </xf>
    <xf numFmtId="1" fontId="36" fillId="5" borderId="0" xfId="42" applyNumberFormat="1" applyFont="1" applyFill="1" applyAlignment="1">
      <alignment horizontal="left" vertical="center"/>
    </xf>
    <xf numFmtId="3" fontId="36" fillId="5" borderId="8" xfId="75" applyNumberFormat="1" applyFont="1" applyFill="1" applyBorder="1" applyAlignment="1">
      <alignment horizontal="center"/>
    </xf>
    <xf numFmtId="1" fontId="5" fillId="5" borderId="23" xfId="42" applyNumberFormat="1" applyFont="1" applyFill="1" applyBorder="1" applyAlignment="1">
      <alignment horizontal="center"/>
    </xf>
    <xf numFmtId="1" fontId="5" fillId="5" borderId="23" xfId="42" applyNumberFormat="1" applyFont="1" applyFill="1" applyBorder="1" applyAlignment="1">
      <alignment horizontal="left"/>
    </xf>
    <xf numFmtId="1" fontId="6" fillId="5" borderId="23" xfId="42" applyNumberFormat="1" applyFill="1" applyBorder="1" applyAlignment="1">
      <alignment horizontal="left"/>
    </xf>
    <xf numFmtId="4" fontId="6" fillId="5" borderId="9" xfId="42" applyNumberFormat="1" applyFill="1" applyBorder="1" applyAlignment="1">
      <alignment horizontal="right"/>
    </xf>
    <xf numFmtId="1" fontId="8" fillId="5" borderId="23" xfId="42" applyNumberFormat="1" applyFont="1" applyFill="1" applyBorder="1" applyAlignment="1">
      <alignment horizontal="left"/>
    </xf>
    <xf numFmtId="4" fontId="5" fillId="5" borderId="9" xfId="42" quotePrefix="1" applyNumberFormat="1" applyFont="1" applyFill="1" applyBorder="1" applyAlignment="1">
      <alignment horizontal="right"/>
    </xf>
    <xf numFmtId="1" fontId="6" fillId="5" borderId="0" xfId="42" applyNumberFormat="1" applyFill="1" applyAlignment="1">
      <alignment horizontal="center"/>
    </xf>
    <xf numFmtId="4" fontId="6" fillId="5" borderId="0" xfId="42" applyNumberFormat="1" applyFill="1"/>
    <xf numFmtId="172" fontId="6" fillId="5" borderId="0" xfId="5" applyFont="1" applyFill="1" applyAlignment="1">
      <alignment horizontal="center"/>
    </xf>
    <xf numFmtId="1" fontId="4" fillId="5" borderId="16" xfId="81" applyNumberFormat="1" applyFont="1" applyFill="1" applyBorder="1" applyAlignment="1">
      <alignment horizontal="centerContinuous"/>
    </xf>
    <xf numFmtId="4" fontId="4" fillId="5" borderId="0" xfId="81" applyNumberFormat="1" applyFont="1" applyFill="1" applyAlignment="1">
      <alignment horizontal="centerContinuous"/>
    </xf>
    <xf numFmtId="4" fontId="5" fillId="5" borderId="0" xfId="81" applyNumberFormat="1" applyFont="1" applyFill="1" applyAlignment="1">
      <alignment horizontal="centerContinuous"/>
    </xf>
    <xf numFmtId="3" fontId="6" fillId="5" borderId="0" xfId="81" applyNumberFormat="1" applyFill="1" applyAlignment="1">
      <alignment horizontal="centerContinuous"/>
    </xf>
    <xf numFmtId="172" fontId="6" fillId="5" borderId="0" xfId="21" applyFont="1" applyFill="1" applyAlignment="1">
      <alignment horizontal="center"/>
    </xf>
    <xf numFmtId="179" fontId="6" fillId="5" borderId="17" xfId="21" applyNumberFormat="1" applyFont="1" applyFill="1" applyBorder="1"/>
    <xf numFmtId="3" fontId="5" fillId="5" borderId="0" xfId="81" applyNumberFormat="1" applyFont="1" applyFill="1" applyAlignment="1">
      <alignment horizontal="center"/>
    </xf>
    <xf numFmtId="172" fontId="5" fillId="5" borderId="9" xfId="21" applyFont="1" applyFill="1" applyBorder="1" applyAlignment="1">
      <alignment horizontal="center" vertical="top" wrapText="1"/>
    </xf>
    <xf numFmtId="1" fontId="6" fillId="5" borderId="24" xfId="81" applyNumberFormat="1" applyFill="1" applyBorder="1" applyAlignment="1">
      <alignment horizontal="center"/>
    </xf>
    <xf numFmtId="4" fontId="6" fillId="5" borderId="10" xfId="81" applyNumberFormat="1" applyFill="1" applyBorder="1" applyAlignment="1">
      <alignment horizontal="left"/>
    </xf>
    <xf numFmtId="3" fontId="6" fillId="5" borderId="10" xfId="81" applyNumberFormat="1" applyFill="1" applyBorder="1" applyAlignment="1">
      <alignment horizontal="center"/>
    </xf>
    <xf numFmtId="172" fontId="6" fillId="5" borderId="25" xfId="21" applyFont="1" applyFill="1" applyBorder="1" applyAlignment="1">
      <alignment horizontal="center"/>
    </xf>
    <xf numFmtId="179" fontId="6" fillId="5" borderId="26" xfId="21" applyNumberFormat="1" applyFont="1" applyFill="1" applyBorder="1"/>
    <xf numFmtId="3" fontId="6" fillId="5" borderId="27" xfId="81" applyNumberFormat="1" applyFill="1" applyBorder="1" applyAlignment="1">
      <alignment horizontal="center"/>
    </xf>
    <xf numFmtId="4" fontId="12" fillId="5" borderId="6" xfId="81" applyNumberFormat="1" applyFont="1" applyFill="1" applyBorder="1" applyAlignment="1">
      <alignment horizontal="left"/>
    </xf>
    <xf numFmtId="172" fontId="6" fillId="5" borderId="6" xfId="21" applyFont="1" applyFill="1" applyBorder="1" applyAlignment="1">
      <alignment horizontal="center"/>
    </xf>
    <xf numFmtId="4" fontId="5" fillId="5" borderId="6" xfId="81" applyNumberFormat="1" applyFont="1" applyFill="1" applyBorder="1" applyAlignment="1">
      <alignment horizontal="left"/>
    </xf>
    <xf numFmtId="3" fontId="6" fillId="5" borderId="0" xfId="81" applyNumberFormat="1" applyFill="1" applyAlignment="1">
      <alignment horizontal="center"/>
    </xf>
    <xf numFmtId="4" fontId="6" fillId="5" borderId="25" xfId="81" applyNumberFormat="1" applyFill="1" applyBorder="1" applyAlignment="1">
      <alignment horizontal="left"/>
    </xf>
    <xf numFmtId="4" fontId="5" fillId="5" borderId="0" xfId="81" applyNumberFormat="1" applyFont="1" applyFill="1" applyAlignment="1">
      <alignment horizontal="left"/>
    </xf>
    <xf numFmtId="172" fontId="6" fillId="5" borderId="9" xfId="21" applyFont="1" applyFill="1" applyBorder="1" applyAlignment="1">
      <alignment horizontal="right"/>
    </xf>
    <xf numFmtId="1" fontId="5" fillId="5" borderId="16" xfId="81" applyNumberFormat="1" applyFont="1" applyFill="1" applyBorder="1" applyAlignment="1">
      <alignment horizontal="center"/>
    </xf>
    <xf numFmtId="4" fontId="6" fillId="5" borderId="9" xfId="21" quotePrefix="1" applyNumberFormat="1" applyFont="1" applyFill="1" applyBorder="1" applyAlignment="1">
      <alignment horizontal="right"/>
    </xf>
    <xf numFmtId="4" fontId="6" fillId="5" borderId="26" xfId="21" applyNumberFormat="1" applyFont="1" applyFill="1" applyBorder="1"/>
    <xf numFmtId="1" fontId="6" fillId="5" borderId="0" xfId="81" applyNumberFormat="1" applyFill="1" applyAlignment="1">
      <alignment horizontal="center"/>
    </xf>
    <xf numFmtId="179" fontId="6" fillId="5" borderId="0" xfId="21" applyNumberFormat="1" applyFont="1" applyFill="1"/>
    <xf numFmtId="1" fontId="4" fillId="5" borderId="13" xfId="80" applyNumberFormat="1" applyFont="1" applyFill="1" applyBorder="1" applyAlignment="1">
      <alignment horizontal="centerContinuous"/>
    </xf>
    <xf numFmtId="1" fontId="4" fillId="5" borderId="16" xfId="80" applyNumberFormat="1" applyFont="1" applyFill="1" applyBorder="1" applyAlignment="1">
      <alignment horizontal="centerContinuous"/>
    </xf>
    <xf numFmtId="1" fontId="6" fillId="5" borderId="18" xfId="80" applyNumberFormat="1" applyFill="1" applyBorder="1" applyAlignment="1">
      <alignment horizontal="center"/>
    </xf>
    <xf numFmtId="1" fontId="5" fillId="5" borderId="23" xfId="80" applyNumberFormat="1" applyFont="1" applyFill="1" applyBorder="1" applyAlignment="1">
      <alignment horizontal="center"/>
    </xf>
    <xf numFmtId="172" fontId="5" fillId="5" borderId="8" xfId="20" applyFont="1" applyFill="1" applyBorder="1" applyAlignment="1">
      <alignment horizontal="center"/>
    </xf>
    <xf numFmtId="1" fontId="6" fillId="5" borderId="24" xfId="80" applyNumberFormat="1" applyFill="1" applyBorder="1" applyAlignment="1">
      <alignment horizontal="center"/>
    </xf>
    <xf numFmtId="172" fontId="6" fillId="5" borderId="11" xfId="20" applyFont="1" applyFill="1" applyBorder="1" applyAlignment="1">
      <alignment horizontal="center"/>
    </xf>
    <xf numFmtId="172" fontId="6" fillId="5" borderId="8" xfId="10" applyFont="1" applyFill="1" applyBorder="1" applyAlignment="1">
      <alignment horizontal="center"/>
    </xf>
    <xf numFmtId="1" fontId="6" fillId="5" borderId="16" xfId="42" applyNumberFormat="1" applyFill="1" applyBorder="1" applyAlignment="1">
      <alignment horizontal="center" vertical="center"/>
    </xf>
    <xf numFmtId="1" fontId="5" fillId="5" borderId="23" xfId="42" applyNumberFormat="1" applyFont="1" applyFill="1" applyBorder="1" applyAlignment="1">
      <alignment horizontal="center" vertical="center"/>
    </xf>
    <xf numFmtId="172" fontId="6" fillId="5" borderId="8" xfId="10" quotePrefix="1" applyFont="1" applyFill="1" applyBorder="1" applyAlignment="1">
      <alignment horizontal="center"/>
    </xf>
    <xf numFmtId="1" fontId="6" fillId="5" borderId="32" xfId="42" applyNumberFormat="1" applyFill="1" applyBorder="1" applyAlignment="1">
      <alignment horizontal="center" vertical="center"/>
    </xf>
    <xf numFmtId="172" fontId="6" fillId="5" borderId="29" xfId="10" applyFont="1" applyFill="1" applyBorder="1" applyAlignment="1">
      <alignment horizontal="center"/>
    </xf>
    <xf numFmtId="1" fontId="6" fillId="5" borderId="24" xfId="42" applyNumberFormat="1" applyFill="1" applyBorder="1" applyAlignment="1">
      <alignment horizontal="center" vertical="center"/>
    </xf>
    <xf numFmtId="172" fontId="6" fillId="5" borderId="11" xfId="10" applyFont="1" applyFill="1" applyBorder="1" applyAlignment="1">
      <alignment horizontal="center"/>
    </xf>
    <xf numFmtId="4" fontId="12" fillId="5" borderId="0" xfId="42" applyNumberFormat="1" applyFont="1" applyFill="1" applyAlignment="1">
      <alignment horizontal="left" vertical="center"/>
    </xf>
    <xf numFmtId="3" fontId="12" fillId="5" borderId="6" xfId="76" applyNumberFormat="1" applyFont="1" applyFill="1" applyBorder="1" applyAlignment="1">
      <alignment horizontal="left" vertical="center"/>
    </xf>
    <xf numFmtId="43" fontId="6" fillId="5" borderId="8" xfId="5" applyNumberFormat="1" applyFont="1" applyFill="1" applyBorder="1" applyAlignment="1">
      <alignment horizontal="center"/>
    </xf>
    <xf numFmtId="43" fontId="6" fillId="5" borderId="9" xfId="5" applyNumberFormat="1" applyFont="1" applyFill="1" applyBorder="1" applyAlignment="1">
      <alignment horizontal="right"/>
    </xf>
    <xf numFmtId="1" fontId="6" fillId="5" borderId="0" xfId="42" applyNumberFormat="1" applyFill="1" applyAlignment="1">
      <alignment horizontal="left" vertical="center"/>
    </xf>
    <xf numFmtId="172" fontId="5" fillId="5" borderId="8" xfId="10" applyFont="1" applyFill="1" applyBorder="1" applyAlignment="1">
      <alignment horizontal="center"/>
    </xf>
    <xf numFmtId="172" fontId="5" fillId="5" borderId="6" xfId="10" applyFont="1" applyFill="1" applyBorder="1" applyAlignment="1">
      <alignment horizontal="center"/>
    </xf>
    <xf numFmtId="1" fontId="6" fillId="5" borderId="0" xfId="42" applyNumberFormat="1" applyFill="1" applyAlignment="1">
      <alignment horizontal="center" vertical="center"/>
    </xf>
    <xf numFmtId="172" fontId="6" fillId="5" borderId="0" xfId="10" applyFont="1" applyFill="1" applyBorder="1" applyAlignment="1">
      <alignment horizontal="center"/>
    </xf>
    <xf numFmtId="3" fontId="5" fillId="5" borderId="8" xfId="81" applyNumberFormat="1" applyFont="1" applyFill="1" applyBorder="1" applyAlignment="1">
      <alignment horizontal="center"/>
    </xf>
    <xf numFmtId="4" fontId="8" fillId="5" borderId="0" xfId="81" applyNumberFormat="1" applyFont="1" applyFill="1" applyAlignment="1">
      <alignment horizontal="left"/>
    </xf>
    <xf numFmtId="0" fontId="6" fillId="5" borderId="0" xfId="81" applyFill="1"/>
    <xf numFmtId="4" fontId="6" fillId="4" borderId="0" xfId="82" applyNumberFormat="1" applyFill="1" applyAlignment="1">
      <alignment vertical="top"/>
    </xf>
    <xf numFmtId="1" fontId="6" fillId="5" borderId="0" xfId="80" applyNumberFormat="1" applyFill="1" applyAlignment="1">
      <alignment horizontal="center"/>
    </xf>
    <xf numFmtId="1" fontId="5" fillId="5" borderId="0" xfId="80" applyNumberFormat="1" applyFont="1" applyFill="1" applyAlignment="1">
      <alignment horizontal="center"/>
    </xf>
    <xf numFmtId="1" fontId="6" fillId="7" borderId="0" xfId="42" applyNumberFormat="1" applyFill="1" applyAlignment="1">
      <alignment horizontal="center"/>
    </xf>
    <xf numFmtId="1" fontId="6" fillId="7" borderId="0" xfId="80" applyNumberFormat="1" applyFill="1" applyAlignment="1">
      <alignment horizontal="center"/>
    </xf>
    <xf numFmtId="1" fontId="5" fillId="7" borderId="0" xfId="80" applyNumberFormat="1" applyFont="1" applyFill="1" applyAlignment="1">
      <alignment horizontal="center"/>
    </xf>
    <xf numFmtId="4" fontId="6" fillId="0" borderId="6" xfId="42" applyNumberFormat="1" applyBorder="1" applyAlignment="1">
      <alignment horizontal="left"/>
    </xf>
    <xf numFmtId="4" fontId="6" fillId="0" borderId="0" xfId="42" applyNumberFormat="1" applyAlignment="1">
      <alignment horizontal="left"/>
    </xf>
    <xf numFmtId="3" fontId="5" fillId="0" borderId="0" xfId="81" applyNumberFormat="1" applyFont="1" applyAlignment="1">
      <alignment horizontal="center"/>
    </xf>
    <xf numFmtId="3" fontId="6" fillId="8" borderId="0" xfId="81" applyNumberFormat="1" applyFill="1" applyAlignment="1">
      <alignment horizontal="center"/>
    </xf>
    <xf numFmtId="3" fontId="6" fillId="0" borderId="0" xfId="81" applyNumberFormat="1" applyAlignment="1">
      <alignment horizontal="center"/>
    </xf>
    <xf numFmtId="4" fontId="6" fillId="0" borderId="0" xfId="82" applyNumberFormat="1" applyAlignment="1">
      <alignment vertical="top"/>
    </xf>
    <xf numFmtId="4" fontId="6" fillId="0" borderId="0" xfId="82" applyNumberFormat="1"/>
    <xf numFmtId="1" fontId="6" fillId="0" borderId="0" xfId="82" applyNumberFormat="1" applyAlignment="1">
      <alignment horizontal="center" vertical="top"/>
    </xf>
    <xf numFmtId="1" fontId="5" fillId="0" borderId="0" xfId="82" applyNumberFormat="1" applyFont="1" applyAlignment="1">
      <alignment horizontal="center" vertical="top"/>
    </xf>
    <xf numFmtId="1" fontId="6" fillId="0" borderId="0" xfId="82" applyNumberFormat="1" applyAlignment="1">
      <alignment horizontal="center"/>
    </xf>
    <xf numFmtId="1" fontId="6" fillId="0" borderId="0" xfId="80" applyNumberFormat="1" applyAlignment="1">
      <alignment horizontal="center"/>
    </xf>
    <xf numFmtId="1" fontId="6" fillId="0" borderId="0" xfId="42" applyNumberFormat="1" applyAlignment="1">
      <alignment horizontal="center"/>
    </xf>
    <xf numFmtId="0" fontId="5" fillId="5" borderId="0" xfId="42" applyFont="1" applyFill="1"/>
    <xf numFmtId="1" fontId="5" fillId="0" borderId="0" xfId="82" applyNumberFormat="1" applyFont="1" applyAlignment="1">
      <alignment horizontal="center"/>
    </xf>
    <xf numFmtId="4" fontId="6" fillId="0" borderId="0" xfId="80" applyNumberFormat="1"/>
    <xf numFmtId="4" fontId="6" fillId="0" borderId="0" xfId="42" applyNumberFormat="1"/>
    <xf numFmtId="0" fontId="6" fillId="0" borderId="0" xfId="42"/>
    <xf numFmtId="1" fontId="5" fillId="5" borderId="0" xfId="42" applyNumberFormat="1" applyFont="1" applyFill="1" applyAlignment="1">
      <alignment horizontal="center"/>
    </xf>
    <xf numFmtId="0" fontId="6" fillId="5" borderId="0" xfId="32" applyFill="1"/>
    <xf numFmtId="172" fontId="6" fillId="5" borderId="0" xfId="5" applyFont="1" applyFill="1"/>
    <xf numFmtId="1" fontId="6" fillId="5" borderId="0" xfId="32" applyNumberFormat="1" applyFill="1"/>
    <xf numFmtId="4" fontId="6" fillId="5" borderId="0" xfId="32" applyNumberFormat="1" applyFill="1"/>
    <xf numFmtId="172" fontId="6" fillId="5" borderId="29" xfId="5" applyFont="1" applyFill="1" applyBorder="1" applyAlignment="1">
      <alignment horizontal="center"/>
    </xf>
    <xf numFmtId="3" fontId="6" fillId="5" borderId="28" xfId="32" applyNumberFormat="1" applyFill="1" applyBorder="1" applyAlignment="1">
      <alignment horizontal="center"/>
    </xf>
    <xf numFmtId="3" fontId="6" fillId="5" borderId="29" xfId="32" applyNumberFormat="1" applyFill="1" applyBorder="1" applyAlignment="1">
      <alignment horizontal="center"/>
    </xf>
    <xf numFmtId="4" fontId="6" fillId="5" borderId="28" xfId="32" applyNumberFormat="1" applyFill="1" applyBorder="1" applyAlignment="1">
      <alignment horizontal="left"/>
    </xf>
    <xf numFmtId="1" fontId="6" fillId="5" borderId="32" xfId="32" applyNumberFormat="1" applyFill="1" applyBorder="1" applyAlignment="1">
      <alignment horizontal="center"/>
    </xf>
    <xf numFmtId="172" fontId="5" fillId="5" borderId="8" xfId="5" applyFont="1" applyFill="1" applyBorder="1" applyAlignment="1">
      <alignment horizontal="center"/>
    </xf>
    <xf numFmtId="1" fontId="6" fillId="5" borderId="23" xfId="32" applyNumberFormat="1" applyFill="1" applyBorder="1" applyAlignment="1">
      <alignment horizontal="center"/>
    </xf>
    <xf numFmtId="172" fontId="6" fillId="5" borderId="11" xfId="5" applyFont="1" applyFill="1" applyBorder="1" applyAlignment="1">
      <alignment horizontal="center"/>
    </xf>
    <xf numFmtId="3" fontId="6" fillId="5" borderId="10" xfId="32" applyNumberFormat="1" applyFill="1" applyBorder="1" applyAlignment="1">
      <alignment horizontal="center"/>
    </xf>
    <xf numFmtId="3" fontId="6" fillId="5" borderId="11" xfId="32" applyNumberFormat="1" applyFill="1" applyBorder="1" applyAlignment="1">
      <alignment horizontal="center"/>
    </xf>
    <xf numFmtId="4" fontId="6" fillId="5" borderId="10" xfId="32" applyNumberFormat="1" applyFill="1" applyBorder="1" applyAlignment="1">
      <alignment horizontal="left"/>
    </xf>
    <xf numFmtId="1" fontId="6" fillId="5" borderId="24" xfId="32" applyNumberFormat="1" applyFill="1" applyBorder="1" applyAlignment="1">
      <alignment horizontal="center"/>
    </xf>
    <xf numFmtId="3" fontId="6" fillId="5" borderId="8" xfId="32" quotePrefix="1" applyNumberFormat="1" applyFill="1" applyBorder="1" applyAlignment="1">
      <alignment horizontal="center"/>
    </xf>
    <xf numFmtId="4" fontId="6" fillId="5" borderId="12" xfId="32" applyNumberFormat="1" applyFill="1" applyBorder="1" applyAlignment="1">
      <alignment horizontal="left"/>
    </xf>
    <xf numFmtId="3" fontId="12" fillId="5" borderId="8" xfId="32" applyNumberFormat="1" applyFont="1" applyFill="1" applyBorder="1" applyAlignment="1">
      <alignment horizontal="center"/>
    </xf>
    <xf numFmtId="3" fontId="6" fillId="5" borderId="19" xfId="32" applyNumberFormat="1" applyFill="1" applyBorder="1" applyAlignment="1">
      <alignment horizontal="center"/>
    </xf>
    <xf numFmtId="3" fontId="6" fillId="5" borderId="20" xfId="32" applyNumberFormat="1" applyFill="1" applyBorder="1" applyAlignment="1">
      <alignment horizontal="center"/>
    </xf>
    <xf numFmtId="4" fontId="6" fillId="5" borderId="19" xfId="32" applyNumberFormat="1" applyFill="1" applyBorder="1" applyAlignment="1">
      <alignment horizontal="left"/>
    </xf>
    <xf numFmtId="1" fontId="6" fillId="5" borderId="18" xfId="32" applyNumberFormat="1" applyFill="1" applyBorder="1" applyAlignment="1">
      <alignment horizontal="center"/>
    </xf>
    <xf numFmtId="4" fontId="5" fillId="5" borderId="12" xfId="32" applyNumberFormat="1" applyFont="1" applyFill="1" applyBorder="1" applyAlignment="1">
      <alignment horizontal="left"/>
    </xf>
    <xf numFmtId="1" fontId="6" fillId="5" borderId="16" xfId="32" applyNumberFormat="1" applyFill="1" applyBorder="1" applyAlignment="1">
      <alignment horizontal="center"/>
    </xf>
    <xf numFmtId="3" fontId="6" fillId="5" borderId="0" xfId="32" applyNumberFormat="1" applyFill="1"/>
    <xf numFmtId="4" fontId="6" fillId="5" borderId="27" xfId="32" applyNumberFormat="1" applyFill="1" applyBorder="1" applyAlignment="1">
      <alignment horizontal="left"/>
    </xf>
    <xf numFmtId="4" fontId="6" fillId="5" borderId="21" xfId="32" applyNumberFormat="1" applyFill="1" applyBorder="1" applyAlignment="1">
      <alignment horizontal="left"/>
    </xf>
    <xf numFmtId="4" fontId="5" fillId="5" borderId="6" xfId="32" applyNumberFormat="1" applyFont="1" applyFill="1" applyBorder="1" applyAlignment="1">
      <alignment horizontal="left"/>
    </xf>
    <xf numFmtId="4" fontId="8" fillId="5" borderId="12" xfId="32" applyNumberFormat="1" applyFont="1" applyFill="1" applyBorder="1" applyAlignment="1">
      <alignment horizontal="left"/>
    </xf>
    <xf numFmtId="3" fontId="5" fillId="5" borderId="8" xfId="32" applyNumberFormat="1" applyFont="1" applyFill="1" applyBorder="1" applyAlignment="1">
      <alignment horizontal="center"/>
    </xf>
    <xf numFmtId="1" fontId="5" fillId="5" borderId="23" xfId="32" applyNumberFormat="1" applyFont="1" applyFill="1" applyBorder="1" applyAlignment="1">
      <alignment horizontal="center"/>
    </xf>
    <xf numFmtId="172" fontId="6" fillId="5" borderId="8" xfId="18" quotePrefix="1" applyFont="1" applyFill="1" applyBorder="1" applyAlignment="1">
      <alignment horizontal="center"/>
    </xf>
    <xf numFmtId="4" fontId="6" fillId="5" borderId="0" xfId="75" applyNumberFormat="1" applyFont="1" applyFill="1"/>
    <xf numFmtId="4" fontId="14" fillId="5" borderId="0" xfId="75" applyNumberFormat="1" applyFont="1" applyFill="1" applyAlignment="1">
      <alignment horizontal="centerContinuous"/>
    </xf>
    <xf numFmtId="180" fontId="6" fillId="5" borderId="8" xfId="75" applyNumberFormat="1" applyFont="1" applyFill="1" applyBorder="1" applyAlignment="1">
      <alignment horizontal="center"/>
    </xf>
    <xf numFmtId="0" fontId="6" fillId="5" borderId="0" xfId="0" applyFont="1" applyFill="1"/>
    <xf numFmtId="3" fontId="6" fillId="5" borderId="8" xfId="0" applyNumberFormat="1" applyFont="1" applyFill="1" applyBorder="1" applyAlignment="1">
      <alignment horizontal="center"/>
    </xf>
    <xf numFmtId="4" fontId="12" fillId="5" borderId="6" xfId="56" applyNumberFormat="1" applyFont="1" applyFill="1" applyBorder="1" applyAlignment="1">
      <alignment horizontal="left"/>
    </xf>
    <xf numFmtId="4" fontId="5" fillId="5" borderId="12" xfId="56" applyNumberFormat="1" applyFont="1" applyFill="1" applyBorder="1" applyAlignment="1">
      <alignment horizontal="left"/>
    </xf>
    <xf numFmtId="3" fontId="6" fillId="5" borderId="8" xfId="56" applyNumberFormat="1" applyFont="1" applyFill="1" applyBorder="1" applyAlignment="1">
      <alignment horizontal="center"/>
    </xf>
    <xf numFmtId="4" fontId="5" fillId="5" borderId="6" xfId="56" applyNumberFormat="1" applyFont="1" applyFill="1" applyBorder="1" applyAlignment="1">
      <alignment horizontal="left"/>
    </xf>
    <xf numFmtId="4" fontId="6" fillId="5" borderId="0" xfId="56" applyNumberFormat="1" applyFont="1" applyFill="1" applyAlignment="1">
      <alignment horizontal="left"/>
    </xf>
    <xf numFmtId="3" fontId="6" fillId="5" borderId="8" xfId="56" quotePrefix="1" applyNumberFormat="1" applyFont="1" applyFill="1" applyBorder="1" applyAlignment="1">
      <alignment horizontal="center"/>
    </xf>
    <xf numFmtId="4" fontId="8" fillId="5" borderId="6" xfId="56" applyNumberFormat="1" applyFont="1" applyFill="1" applyBorder="1" applyAlignment="1">
      <alignment horizontal="left"/>
    </xf>
    <xf numFmtId="4" fontId="6" fillId="5" borderId="26" xfId="56" applyNumberFormat="1" applyFont="1" applyFill="1" applyBorder="1" applyAlignment="1">
      <alignment horizontal="right"/>
    </xf>
    <xf numFmtId="4" fontId="6" fillId="5" borderId="6" xfId="56" applyNumberFormat="1" applyFont="1" applyFill="1" applyBorder="1" applyAlignment="1">
      <alignment horizontal="left"/>
    </xf>
    <xf numFmtId="1" fontId="4" fillId="5" borderId="13" xfId="56" applyNumberFormat="1" applyFont="1" applyFill="1" applyBorder="1" applyAlignment="1">
      <alignment horizontal="centerContinuous"/>
    </xf>
    <xf numFmtId="4" fontId="4" fillId="5" borderId="14" xfId="56" applyNumberFormat="1" applyFont="1" applyFill="1" applyBorder="1" applyAlignment="1">
      <alignment horizontal="centerContinuous"/>
    </xf>
    <xf numFmtId="4" fontId="5" fillId="5" borderId="14" xfId="56" applyNumberFormat="1" applyFont="1" applyFill="1" applyBorder="1" applyAlignment="1">
      <alignment horizontal="centerContinuous"/>
    </xf>
    <xf numFmtId="3" fontId="6" fillId="5" borderId="14" xfId="56" applyNumberFormat="1" applyFont="1" applyFill="1" applyBorder="1" applyAlignment="1">
      <alignment horizontal="centerContinuous"/>
    </xf>
    <xf numFmtId="4" fontId="6" fillId="5" borderId="15" xfId="56" applyNumberFormat="1" applyFont="1" applyFill="1" applyBorder="1" applyAlignment="1">
      <alignment horizontal="centerContinuous"/>
    </xf>
    <xf numFmtId="4" fontId="6" fillId="5" borderId="0" xfId="56" applyNumberFormat="1" applyFont="1" applyFill="1"/>
    <xf numFmtId="1" fontId="4" fillId="5" borderId="16" xfId="56" applyNumberFormat="1" applyFont="1" applyFill="1" applyBorder="1" applyAlignment="1">
      <alignment horizontal="centerContinuous"/>
    </xf>
    <xf numFmtId="4" fontId="6" fillId="5" borderId="30" xfId="56" applyNumberFormat="1" applyFont="1" applyFill="1" applyBorder="1" applyAlignment="1">
      <alignment horizontal="centerContinuous"/>
    </xf>
    <xf numFmtId="1" fontId="6" fillId="5" borderId="18" xfId="56" applyNumberFormat="1" applyFont="1" applyFill="1" applyBorder="1" applyAlignment="1">
      <alignment horizontal="center"/>
    </xf>
    <xf numFmtId="4" fontId="6" fillId="5" borderId="19" xfId="56" applyNumberFormat="1" applyFont="1" applyFill="1" applyBorder="1" applyAlignment="1">
      <alignment horizontal="left"/>
    </xf>
    <xf numFmtId="3" fontId="6" fillId="5" borderId="20" xfId="56" applyNumberFormat="1" applyFont="1" applyFill="1" applyBorder="1" applyAlignment="1">
      <alignment horizontal="center"/>
    </xf>
    <xf numFmtId="1" fontId="5" fillId="5" borderId="23" xfId="56" applyNumberFormat="1" applyFont="1" applyFill="1" applyBorder="1" applyAlignment="1">
      <alignment horizontal="center"/>
    </xf>
    <xf numFmtId="3" fontId="5" fillId="5" borderId="8" xfId="56" applyNumberFormat="1" applyFont="1" applyFill="1" applyBorder="1" applyAlignment="1">
      <alignment horizontal="center"/>
    </xf>
    <xf numFmtId="1" fontId="6" fillId="5" borderId="24" xfId="56" applyNumberFormat="1" applyFont="1" applyFill="1" applyBorder="1" applyAlignment="1">
      <alignment horizontal="center"/>
    </xf>
    <xf numFmtId="4" fontId="6" fillId="5" borderId="10" xfId="56" applyNumberFormat="1" applyFont="1" applyFill="1" applyBorder="1" applyAlignment="1">
      <alignment horizontal="left"/>
    </xf>
    <xf numFmtId="3" fontId="6" fillId="5" borderId="11" xfId="56" applyNumberFormat="1" applyFont="1" applyFill="1" applyBorder="1" applyAlignment="1">
      <alignment horizontal="center"/>
    </xf>
    <xf numFmtId="1" fontId="6" fillId="5" borderId="23" xfId="56" applyNumberFormat="1" applyFont="1" applyFill="1" applyBorder="1" applyAlignment="1">
      <alignment horizontal="center"/>
    </xf>
    <xf numFmtId="4" fontId="6" fillId="5" borderId="25" xfId="56" applyNumberFormat="1" applyFont="1" applyFill="1" applyBorder="1" applyAlignment="1">
      <alignment horizontal="left"/>
    </xf>
    <xf numFmtId="1" fontId="6" fillId="5" borderId="32" xfId="56" applyNumberFormat="1" applyFont="1" applyFill="1" applyBorder="1" applyAlignment="1">
      <alignment horizontal="center"/>
    </xf>
    <xf numFmtId="3" fontId="6" fillId="5" borderId="29" xfId="56" applyNumberFormat="1" applyFont="1" applyFill="1" applyBorder="1" applyAlignment="1">
      <alignment horizontal="center"/>
    </xf>
    <xf numFmtId="1" fontId="6" fillId="5" borderId="19" xfId="56" applyNumberFormat="1" applyFont="1" applyFill="1" applyBorder="1"/>
    <xf numFmtId="0" fontId="6" fillId="5" borderId="19" xfId="56" applyFont="1" applyFill="1" applyBorder="1" applyAlignment="1">
      <alignment horizontal="left"/>
    </xf>
    <xf numFmtId="0" fontId="6" fillId="5" borderId="19" xfId="56" applyFont="1" applyFill="1" applyBorder="1"/>
    <xf numFmtId="3" fontId="6" fillId="5" borderId="19" xfId="56" applyNumberFormat="1" applyFont="1" applyFill="1" applyBorder="1"/>
    <xf numFmtId="1" fontId="6" fillId="5" borderId="0" xfId="56" applyNumberFormat="1" applyFont="1" applyFill="1" applyAlignment="1">
      <alignment horizontal="center"/>
    </xf>
    <xf numFmtId="3" fontId="6" fillId="5" borderId="0" xfId="56" applyNumberFormat="1" applyFont="1" applyFill="1" applyAlignment="1">
      <alignment horizontal="center"/>
    </xf>
    <xf numFmtId="4" fontId="6" fillId="5" borderId="0" xfId="56" applyNumberFormat="1" applyFont="1" applyFill="1" applyAlignment="1">
      <alignment horizontal="right"/>
    </xf>
    <xf numFmtId="3" fontId="6" fillId="5" borderId="0" xfId="0" applyNumberFormat="1" applyFont="1" applyFill="1" applyAlignment="1">
      <alignment horizontal="center"/>
    </xf>
    <xf numFmtId="4" fontId="8" fillId="5" borderId="0" xfId="80" applyNumberFormat="1" applyFont="1" applyFill="1" applyAlignment="1">
      <alignment horizontal="left"/>
    </xf>
    <xf numFmtId="0" fontId="6" fillId="5" borderId="0" xfId="80" applyFill="1"/>
    <xf numFmtId="0" fontId="12" fillId="0" borderId="0" xfId="46" applyFont="1" applyAlignment="1">
      <alignment horizontal="left" vertical="center"/>
    </xf>
    <xf numFmtId="0" fontId="5" fillId="0" borderId="0" xfId="46" applyFont="1" applyAlignment="1">
      <alignment horizontal="left" vertical="center"/>
    </xf>
    <xf numFmtId="3" fontId="6" fillId="0" borderId="0" xfId="76" applyNumberFormat="1" applyFont="1" applyAlignment="1">
      <alignment horizontal="left" vertical="center"/>
    </xf>
    <xf numFmtId="4" fontId="8" fillId="5" borderId="12" xfId="42" applyNumberFormat="1" applyFont="1" applyFill="1" applyBorder="1" applyAlignment="1">
      <alignment horizontal="left" vertical="center"/>
    </xf>
    <xf numFmtId="1" fontId="4" fillId="5" borderId="13" xfId="80" applyNumberFormat="1" applyFont="1" applyFill="1" applyBorder="1" applyAlignment="1">
      <alignment horizontal="centerContinuous" vertical="top"/>
    </xf>
    <xf numFmtId="4" fontId="4" fillId="5" borderId="14" xfId="80" applyNumberFormat="1" applyFont="1" applyFill="1" applyBorder="1" applyAlignment="1">
      <alignment horizontal="centerContinuous" vertical="top"/>
    </xf>
    <xf numFmtId="4" fontId="5" fillId="5" borderId="14" xfId="80" applyNumberFormat="1" applyFont="1" applyFill="1" applyBorder="1" applyAlignment="1">
      <alignment horizontal="centerContinuous" vertical="top"/>
    </xf>
    <xf numFmtId="3" fontId="6" fillId="5" borderId="14" xfId="80" applyNumberFormat="1" applyFill="1" applyBorder="1" applyAlignment="1">
      <alignment horizontal="centerContinuous" vertical="top"/>
    </xf>
    <xf numFmtId="172" fontId="6" fillId="5" borderId="15" xfId="20" applyFont="1" applyFill="1" applyBorder="1" applyAlignment="1">
      <alignment horizontal="center" vertical="top"/>
    </xf>
    <xf numFmtId="1" fontId="4" fillId="5" borderId="34" xfId="80" applyNumberFormat="1" applyFont="1" applyFill="1" applyBorder="1" applyAlignment="1">
      <alignment horizontal="centerContinuous" vertical="top"/>
    </xf>
    <xf numFmtId="4" fontId="4" fillId="5" borderId="10" xfId="80" applyNumberFormat="1" applyFont="1" applyFill="1" applyBorder="1" applyAlignment="1">
      <alignment horizontal="centerContinuous" vertical="top"/>
    </xf>
    <xf numFmtId="4" fontId="5" fillId="5" borderId="10" xfId="80" applyNumberFormat="1" applyFont="1" applyFill="1" applyBorder="1" applyAlignment="1">
      <alignment horizontal="centerContinuous" vertical="top"/>
    </xf>
    <xf numFmtId="3" fontId="6" fillId="5" borderId="10" xfId="80" applyNumberFormat="1" applyFill="1" applyBorder="1" applyAlignment="1">
      <alignment horizontal="centerContinuous" vertical="top"/>
    </xf>
    <xf numFmtId="172" fontId="6" fillId="5" borderId="17" xfId="20" applyFont="1" applyFill="1" applyBorder="1" applyAlignment="1">
      <alignment horizontal="center" vertical="top"/>
    </xf>
    <xf numFmtId="1" fontId="6" fillId="5" borderId="18" xfId="80" applyNumberFormat="1" applyFill="1" applyBorder="1" applyAlignment="1">
      <alignment horizontal="center" vertical="top"/>
    </xf>
    <xf numFmtId="4" fontId="6" fillId="5" borderId="19" xfId="80" applyNumberFormat="1" applyFill="1" applyBorder="1" applyAlignment="1">
      <alignment horizontal="left" vertical="top"/>
    </xf>
    <xf numFmtId="3" fontId="6" fillId="5" borderId="20" xfId="80" applyNumberFormat="1" applyFill="1" applyBorder="1" applyAlignment="1">
      <alignment horizontal="center" vertical="top"/>
    </xf>
    <xf numFmtId="3" fontId="6" fillId="5" borderId="19" xfId="80" applyNumberFormat="1" applyFill="1" applyBorder="1" applyAlignment="1">
      <alignment horizontal="center" vertical="top"/>
    </xf>
    <xf numFmtId="1" fontId="5" fillId="5" borderId="23" xfId="80" applyNumberFormat="1" applyFont="1" applyFill="1" applyBorder="1" applyAlignment="1">
      <alignment horizontal="center" vertical="top"/>
    </xf>
    <xf numFmtId="3" fontId="5" fillId="5" borderId="8" xfId="80" applyNumberFormat="1" applyFont="1" applyFill="1" applyBorder="1" applyAlignment="1">
      <alignment horizontal="center" vertical="top"/>
    </xf>
    <xf numFmtId="3" fontId="5" fillId="5" borderId="0" xfId="80" applyNumberFormat="1" applyFont="1" applyFill="1" applyAlignment="1">
      <alignment horizontal="center" vertical="top" wrapText="1"/>
    </xf>
    <xf numFmtId="1" fontId="6" fillId="5" borderId="24" xfId="80" applyNumberFormat="1" applyFill="1" applyBorder="1" applyAlignment="1">
      <alignment horizontal="center" vertical="top"/>
    </xf>
    <xf numFmtId="4" fontId="6" fillId="5" borderId="10" xfId="80" applyNumberFormat="1" applyFill="1" applyBorder="1" applyAlignment="1">
      <alignment horizontal="left" vertical="top"/>
    </xf>
    <xf numFmtId="3" fontId="6" fillId="5" borderId="11" xfId="80" applyNumberFormat="1" applyFill="1" applyBorder="1" applyAlignment="1">
      <alignment horizontal="center" vertical="top"/>
    </xf>
    <xf numFmtId="3" fontId="6" fillId="5" borderId="10" xfId="80" applyNumberFormat="1" applyFill="1" applyBorder="1" applyAlignment="1">
      <alignment horizontal="center" vertical="top"/>
    </xf>
    <xf numFmtId="172" fontId="6" fillId="5" borderId="26" xfId="20" applyFont="1" applyFill="1" applyBorder="1" applyAlignment="1">
      <alignment horizontal="center" vertical="top"/>
    </xf>
    <xf numFmtId="1" fontId="34" fillId="5" borderId="23" xfId="80" applyNumberFormat="1" applyFont="1" applyFill="1" applyBorder="1" applyAlignment="1">
      <alignment horizontal="center" vertical="top"/>
    </xf>
    <xf numFmtId="4" fontId="34" fillId="5" borderId="0" xfId="80" applyNumberFormat="1" applyFont="1" applyFill="1" applyAlignment="1">
      <alignment horizontal="left" vertical="top"/>
    </xf>
    <xf numFmtId="3" fontId="34" fillId="5" borderId="8" xfId="80" applyNumberFormat="1" applyFont="1" applyFill="1" applyBorder="1" applyAlignment="1">
      <alignment horizontal="center" vertical="top"/>
    </xf>
    <xf numFmtId="3" fontId="34" fillId="5" borderId="0" xfId="80" applyNumberFormat="1" applyFont="1" applyFill="1" applyAlignment="1">
      <alignment horizontal="center" vertical="top"/>
    </xf>
    <xf numFmtId="172" fontId="34" fillId="5" borderId="9" xfId="20" applyFont="1" applyFill="1" applyBorder="1" applyAlignment="1">
      <alignment horizontal="right" vertical="top"/>
    </xf>
    <xf numFmtId="1" fontId="6" fillId="5" borderId="16" xfId="80" applyNumberFormat="1" applyFill="1" applyBorder="1" applyAlignment="1">
      <alignment horizontal="center" vertical="top"/>
    </xf>
    <xf numFmtId="0" fontId="6" fillId="5" borderId="12" xfId="81" applyFill="1" applyBorder="1"/>
    <xf numFmtId="3" fontId="6" fillId="5" borderId="8" xfId="80" applyNumberFormat="1" applyFill="1" applyBorder="1" applyAlignment="1">
      <alignment horizontal="center" vertical="top"/>
    </xf>
    <xf numFmtId="3" fontId="6" fillId="5" borderId="0" xfId="80" applyNumberFormat="1" applyFill="1" applyAlignment="1">
      <alignment horizontal="center" vertical="top"/>
    </xf>
    <xf numFmtId="1" fontId="6" fillId="5" borderId="23" xfId="80" applyNumberFormat="1" applyFill="1" applyBorder="1" applyAlignment="1">
      <alignment horizontal="center" vertical="top"/>
    </xf>
    <xf numFmtId="0" fontId="8" fillId="5" borderId="6" xfId="75" applyFont="1" applyFill="1" applyBorder="1" applyAlignment="1">
      <alignment horizontal="left"/>
    </xf>
    <xf numFmtId="172" fontId="6" fillId="5" borderId="9" xfId="20" applyFont="1" applyFill="1" applyBorder="1" applyAlignment="1">
      <alignment horizontal="right" vertical="top"/>
    </xf>
    <xf numFmtId="4" fontId="8" fillId="5" borderId="0" xfId="82" applyNumberFormat="1" applyFont="1" applyFill="1" applyAlignment="1">
      <alignment horizontal="left"/>
    </xf>
    <xf numFmtId="3" fontId="6" fillId="5" borderId="8" xfId="80" applyNumberFormat="1" applyFill="1" applyBorder="1" applyAlignment="1">
      <alignment horizontal="center"/>
    </xf>
    <xf numFmtId="3" fontId="6" fillId="5" borderId="0" xfId="80" applyNumberFormat="1" applyFill="1" applyAlignment="1">
      <alignment horizontal="center"/>
    </xf>
    <xf numFmtId="0" fontId="6" fillId="5" borderId="0" xfId="80" applyFill="1" applyAlignment="1">
      <alignment vertical="top"/>
    </xf>
    <xf numFmtId="4" fontId="6" fillId="5" borderId="0" xfId="80" applyNumberFormat="1" applyFill="1" applyAlignment="1">
      <alignment horizontal="left" vertical="top"/>
    </xf>
    <xf numFmtId="4" fontId="8" fillId="5" borderId="0" xfId="80" applyNumberFormat="1" applyFont="1" applyFill="1" applyAlignment="1">
      <alignment horizontal="left" vertical="top"/>
    </xf>
    <xf numFmtId="1" fontId="6" fillId="5" borderId="23" xfId="80" applyNumberFormat="1" applyFill="1" applyBorder="1" applyAlignment="1">
      <alignment horizontal="center"/>
    </xf>
    <xf numFmtId="172" fontId="6" fillId="5" borderId="22" xfId="20" applyFont="1" applyFill="1" applyBorder="1" applyAlignment="1">
      <alignment horizontal="right" vertical="top"/>
    </xf>
    <xf numFmtId="4" fontId="5" fillId="5" borderId="0" xfId="80" applyNumberFormat="1" applyFont="1" applyFill="1" applyAlignment="1">
      <alignment horizontal="left" vertical="top"/>
    </xf>
    <xf numFmtId="172" fontId="5" fillId="5" borderId="9" xfId="20" applyFont="1" applyFill="1" applyBorder="1" applyAlignment="1">
      <alignment horizontal="right" vertical="top"/>
    </xf>
    <xf numFmtId="1" fontId="6" fillId="5" borderId="32" xfId="80" applyNumberFormat="1" applyFill="1" applyBorder="1" applyAlignment="1">
      <alignment horizontal="center" vertical="top"/>
    </xf>
    <xf numFmtId="4" fontId="6" fillId="5" borderId="28" xfId="80" applyNumberFormat="1" applyFill="1" applyBorder="1" applyAlignment="1">
      <alignment horizontal="left" vertical="top"/>
    </xf>
    <xf numFmtId="3" fontId="6" fillId="5" borderId="28" xfId="80" applyNumberFormat="1" applyFill="1" applyBorder="1" applyAlignment="1">
      <alignment horizontal="center" vertical="top"/>
    </xf>
    <xf numFmtId="3" fontId="6" fillId="5" borderId="29" xfId="80" applyNumberFormat="1" applyFill="1" applyBorder="1" applyAlignment="1">
      <alignment horizontal="center" vertical="top"/>
    </xf>
    <xf numFmtId="172" fontId="6" fillId="5" borderId="36" xfId="20" applyFont="1" applyFill="1" applyBorder="1" applyAlignment="1">
      <alignment horizontal="right" vertical="top"/>
    </xf>
    <xf numFmtId="4" fontId="6" fillId="5" borderId="0" xfId="80" applyNumberFormat="1" applyFill="1" applyAlignment="1">
      <alignment horizontal="left"/>
    </xf>
    <xf numFmtId="172" fontId="6" fillId="5" borderId="9" xfId="20" applyFont="1" applyFill="1" applyBorder="1" applyAlignment="1">
      <alignment horizontal="right"/>
    </xf>
    <xf numFmtId="0" fontId="6" fillId="5" borderId="0" xfId="80" applyFill="1" applyAlignment="1">
      <alignment horizontal="left"/>
    </xf>
    <xf numFmtId="4" fontId="6" fillId="5" borderId="0" xfId="80" applyNumberFormat="1" applyFill="1" applyAlignment="1">
      <alignment vertical="top"/>
    </xf>
    <xf numFmtId="4" fontId="36" fillId="5" borderId="0" xfId="80" applyNumberFormat="1" applyFont="1" applyFill="1" applyAlignment="1">
      <alignment horizontal="left" vertical="top"/>
    </xf>
    <xf numFmtId="1" fontId="6" fillId="5" borderId="23" xfId="0" applyNumberFormat="1" applyFont="1" applyFill="1" applyBorder="1" applyAlignment="1">
      <alignment horizontal="center" vertical="center"/>
    </xf>
    <xf numFmtId="4" fontId="5" fillId="5" borderId="0" xfId="80" applyNumberFormat="1" applyFont="1" applyFill="1" applyAlignment="1">
      <alignment horizontal="left"/>
    </xf>
    <xf numFmtId="4" fontId="12" fillId="5" borderId="0" xfId="80" applyNumberFormat="1" applyFont="1" applyFill="1" applyAlignment="1">
      <alignment horizontal="left"/>
    </xf>
    <xf numFmtId="4" fontId="6" fillId="5" borderId="0" xfId="80" applyNumberFormat="1" applyFill="1"/>
    <xf numFmtId="172" fontId="6" fillId="5" borderId="22" xfId="20" applyFont="1" applyFill="1" applyBorder="1" applyAlignment="1">
      <alignment horizontal="right"/>
    </xf>
    <xf numFmtId="4" fontId="5" fillId="5" borderId="6" xfId="0" applyNumberFormat="1" applyFont="1" applyFill="1" applyBorder="1" applyAlignment="1">
      <alignment horizontal="left"/>
    </xf>
    <xf numFmtId="1" fontId="6" fillId="5" borderId="32" xfId="80" applyNumberFormat="1" applyFill="1" applyBorder="1" applyAlignment="1">
      <alignment horizontal="center"/>
    </xf>
    <xf numFmtId="4" fontId="6" fillId="5" borderId="28" xfId="80" applyNumberFormat="1" applyFill="1" applyBorder="1" applyAlignment="1">
      <alignment horizontal="left"/>
    </xf>
    <xf numFmtId="3" fontId="6" fillId="5" borderId="28" xfId="80" applyNumberFormat="1" applyFill="1" applyBorder="1" applyAlignment="1">
      <alignment horizontal="center"/>
    </xf>
    <xf numFmtId="3" fontId="6" fillId="5" borderId="29" xfId="80" applyNumberFormat="1" applyFill="1" applyBorder="1" applyAlignment="1">
      <alignment horizontal="center"/>
    </xf>
    <xf numFmtId="172" fontId="6" fillId="5" borderId="36" xfId="20" applyFont="1" applyFill="1" applyBorder="1" applyAlignment="1">
      <alignment horizontal="right"/>
    </xf>
    <xf numFmtId="1" fontId="6" fillId="5" borderId="0" xfId="80" applyNumberFormat="1" applyFill="1" applyAlignment="1">
      <alignment horizontal="center" vertical="top"/>
    </xf>
    <xf numFmtId="172" fontId="6" fillId="5" borderId="14" xfId="20" applyFont="1" applyFill="1" applyBorder="1" applyAlignment="1">
      <alignment horizontal="right" vertical="top"/>
    </xf>
    <xf numFmtId="0" fontId="6" fillId="5" borderId="8" xfId="42" applyFill="1" applyBorder="1" applyAlignment="1">
      <alignment horizontal="left" readingOrder="1"/>
    </xf>
    <xf numFmtId="0" fontId="6" fillId="5" borderId="8" xfId="42" applyFill="1" applyBorder="1" applyAlignment="1">
      <alignment horizontal="left"/>
    </xf>
    <xf numFmtId="4" fontId="12" fillId="5" borderId="6" xfId="51" applyNumberFormat="1" applyFont="1" applyFill="1" applyBorder="1" applyAlignment="1">
      <alignment horizontal="left" vertical="center"/>
    </xf>
    <xf numFmtId="4" fontId="5" fillId="5" borderId="6" xfId="51" applyNumberFormat="1" applyFont="1" applyFill="1" applyBorder="1" applyAlignment="1">
      <alignment horizontal="left" vertical="center"/>
    </xf>
    <xf numFmtId="4" fontId="5" fillId="5" borderId="0" xfId="51" applyNumberFormat="1" applyFont="1" applyFill="1" applyAlignment="1">
      <alignment horizontal="left" vertical="center"/>
    </xf>
    <xf numFmtId="0" fontId="8" fillId="5" borderId="0" xfId="80" applyFont="1" applyFill="1"/>
    <xf numFmtId="3" fontId="36" fillId="5" borderId="8" xfId="80" applyNumberFormat="1" applyFont="1" applyFill="1" applyBorder="1" applyAlignment="1">
      <alignment horizontal="center" vertical="top"/>
    </xf>
    <xf numFmtId="0" fontId="0" fillId="3" borderId="0" xfId="42" applyFont="1" applyFill="1"/>
    <xf numFmtId="1" fontId="0" fillId="5" borderId="23" xfId="81" applyNumberFormat="1" applyFont="1" applyFill="1" applyBorder="1" applyAlignment="1">
      <alignment horizontal="center"/>
    </xf>
    <xf numFmtId="1" fontId="0" fillId="5" borderId="23" xfId="80" applyNumberFormat="1" applyFont="1" applyFill="1" applyBorder="1" applyAlignment="1">
      <alignment horizontal="center"/>
    </xf>
    <xf numFmtId="4" fontId="0" fillId="5" borderId="0" xfId="80" applyNumberFormat="1" applyFont="1" applyFill="1" applyAlignment="1">
      <alignment horizontal="left"/>
    </xf>
    <xf numFmtId="0" fontId="0" fillId="5" borderId="0" xfId="80" applyFont="1" applyFill="1"/>
    <xf numFmtId="3" fontId="0" fillId="5" borderId="8" xfId="80" applyNumberFormat="1" applyFont="1" applyFill="1" applyBorder="1" applyAlignment="1">
      <alignment horizontal="center"/>
    </xf>
    <xf numFmtId="3" fontId="0" fillId="5" borderId="0" xfId="80" applyNumberFormat="1" applyFont="1" applyFill="1" applyAlignment="1">
      <alignment horizontal="center"/>
    </xf>
    <xf numFmtId="172" fontId="0" fillId="5" borderId="9" xfId="20" applyFont="1" applyFill="1" applyBorder="1" applyAlignment="1">
      <alignment horizontal="right"/>
    </xf>
    <xf numFmtId="4" fontId="40" fillId="5" borderId="6" xfId="32" applyNumberFormat="1" applyFont="1" applyFill="1" applyBorder="1" applyAlignment="1">
      <alignment horizontal="left"/>
    </xf>
    <xf numFmtId="1" fontId="0" fillId="5" borderId="16" xfId="32" applyNumberFormat="1" applyFont="1" applyFill="1" applyBorder="1" applyAlignment="1">
      <alignment horizontal="center"/>
    </xf>
    <xf numFmtId="3" fontId="0" fillId="5" borderId="8" xfId="32" applyNumberFormat="1" applyFont="1" applyFill="1" applyBorder="1" applyAlignment="1">
      <alignment horizontal="center"/>
    </xf>
    <xf numFmtId="172" fontId="0" fillId="5" borderId="8" xfId="5" applyFont="1" applyFill="1" applyBorder="1" applyAlignment="1">
      <alignment horizontal="center"/>
    </xf>
    <xf numFmtId="172" fontId="0" fillId="5" borderId="30" xfId="5" applyFont="1" applyFill="1" applyBorder="1" applyAlignment="1">
      <alignment horizontal="center"/>
    </xf>
    <xf numFmtId="0" fontId="0" fillId="5" borderId="0" xfId="32" applyFont="1" applyFill="1"/>
    <xf numFmtId="4" fontId="0" fillId="5" borderId="6" xfId="32" applyNumberFormat="1" applyFont="1" applyFill="1" applyBorder="1" applyAlignment="1">
      <alignment horizontal="left"/>
    </xf>
    <xf numFmtId="1" fontId="0" fillId="5" borderId="23" xfId="32" applyNumberFormat="1" applyFont="1" applyFill="1" applyBorder="1" applyAlignment="1">
      <alignment horizontal="center"/>
    </xf>
    <xf numFmtId="172" fontId="0" fillId="5" borderId="30" xfId="5" applyFont="1" applyFill="1" applyBorder="1" applyAlignment="1">
      <alignment horizontal="right"/>
    </xf>
    <xf numFmtId="172" fontId="0" fillId="5" borderId="9" xfId="5" applyFont="1" applyFill="1" applyBorder="1" applyAlignment="1">
      <alignment horizontal="center"/>
    </xf>
    <xf numFmtId="4" fontId="0" fillId="5" borderId="12" xfId="32" applyNumberFormat="1" applyFont="1" applyFill="1" applyBorder="1" applyAlignment="1">
      <alignment horizontal="left"/>
    </xf>
    <xf numFmtId="3" fontId="0" fillId="5" borderId="8" xfId="75" applyNumberFormat="1" applyFont="1" applyFill="1" applyBorder="1" applyAlignment="1">
      <alignment horizontal="center"/>
    </xf>
    <xf numFmtId="172" fontId="0" fillId="5" borderId="8" xfId="5" quotePrefix="1" applyFont="1" applyFill="1" applyBorder="1" applyAlignment="1">
      <alignment horizontal="center"/>
    </xf>
    <xf numFmtId="4" fontId="37" fillId="5" borderId="6" xfId="32" applyNumberFormat="1" applyFont="1" applyFill="1" applyBorder="1" applyAlignment="1">
      <alignment horizontal="left"/>
    </xf>
    <xf numFmtId="1" fontId="0" fillId="5" borderId="23" xfId="42" applyNumberFormat="1" applyFont="1" applyFill="1" applyBorder="1" applyAlignment="1">
      <alignment horizontal="center" vertical="center"/>
    </xf>
    <xf numFmtId="4" fontId="0" fillId="5" borderId="0" xfId="42" applyNumberFormat="1" applyFont="1" applyFill="1" applyAlignment="1">
      <alignment horizontal="left"/>
    </xf>
    <xf numFmtId="3" fontId="0" fillId="5" borderId="8" xfId="42" applyNumberFormat="1" applyFont="1" applyFill="1" applyBorder="1" applyAlignment="1">
      <alignment horizontal="center"/>
    </xf>
    <xf numFmtId="3" fontId="0" fillId="5" borderId="0" xfId="42" applyNumberFormat="1" applyFont="1" applyFill="1" applyAlignment="1">
      <alignment horizontal="center"/>
    </xf>
    <xf numFmtId="4" fontId="40" fillId="5" borderId="0" xfId="42" applyNumberFormat="1" applyFont="1" applyFill="1" applyAlignment="1">
      <alignment horizontal="left"/>
    </xf>
    <xf numFmtId="3" fontId="0" fillId="5" borderId="0" xfId="81" applyNumberFormat="1" applyFont="1" applyFill="1" applyAlignment="1">
      <alignment horizontal="center"/>
    </xf>
    <xf numFmtId="3" fontId="38" fillId="0" borderId="0" xfId="81" applyNumberFormat="1" applyFont="1" applyAlignment="1">
      <alignment horizontal="center"/>
    </xf>
    <xf numFmtId="3" fontId="0" fillId="8" borderId="0" xfId="81" applyNumberFormat="1" applyFont="1" applyFill="1" applyAlignment="1">
      <alignment horizontal="center"/>
    </xf>
    <xf numFmtId="3" fontId="0" fillId="0" borderId="0" xfId="81" applyNumberFormat="1" applyFont="1" applyAlignment="1">
      <alignment horizontal="center"/>
    </xf>
    <xf numFmtId="4" fontId="0" fillId="6" borderId="0" xfId="81" applyNumberFormat="1" applyFont="1" applyFill="1"/>
    <xf numFmtId="1" fontId="0" fillId="5" borderId="18" xfId="81" applyNumberFormat="1" applyFont="1" applyFill="1" applyBorder="1" applyAlignment="1">
      <alignment horizontal="center"/>
    </xf>
    <xf numFmtId="4" fontId="0" fillId="5" borderId="19" xfId="81" applyNumberFormat="1" applyFont="1" applyFill="1" applyBorder="1" applyAlignment="1">
      <alignment horizontal="left"/>
    </xf>
    <xf numFmtId="3" fontId="0" fillId="5" borderId="19" xfId="81" applyNumberFormat="1" applyFont="1" applyFill="1" applyBorder="1" applyAlignment="1">
      <alignment horizontal="center"/>
    </xf>
    <xf numFmtId="172" fontId="0" fillId="5" borderId="21" xfId="21" applyFont="1" applyFill="1" applyBorder="1" applyAlignment="1">
      <alignment horizontal="center"/>
    </xf>
    <xf numFmtId="4" fontId="0" fillId="5" borderId="22" xfId="21" applyNumberFormat="1" applyFont="1" applyFill="1" applyBorder="1"/>
    <xf numFmtId="4" fontId="38" fillId="5" borderId="0" xfId="81" applyNumberFormat="1" applyFont="1" applyFill="1" applyAlignment="1">
      <alignment horizontal="left"/>
    </xf>
    <xf numFmtId="172" fontId="38" fillId="5" borderId="6" xfId="21" applyFont="1" applyFill="1" applyBorder="1" applyAlignment="1">
      <alignment horizontal="center"/>
    </xf>
    <xf numFmtId="1" fontId="0" fillId="5" borderId="32" xfId="81" applyNumberFormat="1" applyFont="1" applyFill="1" applyBorder="1" applyAlignment="1">
      <alignment horizontal="center"/>
    </xf>
    <xf numFmtId="4" fontId="0" fillId="5" borderId="28" xfId="81" applyNumberFormat="1" applyFont="1" applyFill="1" applyBorder="1" applyAlignment="1">
      <alignment horizontal="left"/>
    </xf>
    <xf numFmtId="3" fontId="0" fillId="5" borderId="28" xfId="81" applyNumberFormat="1" applyFont="1" applyFill="1" applyBorder="1" applyAlignment="1">
      <alignment horizontal="center"/>
    </xf>
    <xf numFmtId="172" fontId="0" fillId="5" borderId="35" xfId="21" applyFont="1" applyFill="1" applyBorder="1" applyAlignment="1">
      <alignment horizontal="center"/>
    </xf>
    <xf numFmtId="4" fontId="0" fillId="5" borderId="36" xfId="21" applyNumberFormat="1" applyFont="1" applyFill="1" applyBorder="1"/>
    <xf numFmtId="0" fontId="8" fillId="5" borderId="6" xfId="85" applyFont="1" applyFill="1" applyBorder="1" applyAlignment="1">
      <alignment horizontal="left" vertical="center"/>
    </xf>
    <xf numFmtId="0" fontId="6" fillId="5" borderId="6" xfId="85" applyFont="1" applyFill="1" applyBorder="1" applyAlignment="1">
      <alignment horizontal="left" vertical="center"/>
    </xf>
    <xf numFmtId="0" fontId="0" fillId="5" borderId="0" xfId="0" applyFill="1" applyAlignment="1">
      <alignment horizontal="left"/>
    </xf>
    <xf numFmtId="4" fontId="4" fillId="5" borderId="0" xfId="56" applyNumberFormat="1" applyFont="1" applyFill="1" applyAlignment="1">
      <alignment horizontal="centerContinuous"/>
    </xf>
    <xf numFmtId="4" fontId="5" fillId="5" borderId="0" xfId="56" applyNumberFormat="1" applyFont="1" applyFill="1" applyAlignment="1">
      <alignment horizontal="centerContinuous"/>
    </xf>
    <xf numFmtId="3" fontId="6" fillId="5" borderId="0" xfId="56" applyNumberFormat="1" applyFont="1" applyFill="1" applyAlignment="1">
      <alignment horizontal="centerContinuous"/>
    </xf>
    <xf numFmtId="3" fontId="37" fillId="5" borderId="8" xfId="81" applyNumberFormat="1" applyFont="1" applyFill="1" applyBorder="1" applyAlignment="1">
      <alignment horizontal="center"/>
    </xf>
    <xf numFmtId="1" fontId="5" fillId="0" borderId="0" xfId="81" applyNumberFormat="1" applyFont="1" applyAlignment="1">
      <alignment horizontal="center"/>
    </xf>
    <xf numFmtId="167" fontId="6" fillId="8" borderId="0" xfId="8" applyFont="1" applyFill="1" applyAlignment="1">
      <alignment horizontal="center" vertical="center"/>
    </xf>
    <xf numFmtId="3" fontId="37" fillId="5" borderId="8" xfId="32" applyNumberFormat="1" applyFont="1" applyFill="1" applyBorder="1" applyAlignment="1">
      <alignment horizontal="center"/>
    </xf>
    <xf numFmtId="4" fontId="38" fillId="5" borderId="6" xfId="32" applyNumberFormat="1" applyFont="1" applyFill="1" applyBorder="1" applyAlignment="1">
      <alignment horizontal="left"/>
    </xf>
    <xf numFmtId="3" fontId="36" fillId="5" borderId="8" xfId="83" applyNumberFormat="1" applyFont="1" applyFill="1" applyBorder="1" applyAlignment="1">
      <alignment horizontal="center"/>
    </xf>
    <xf numFmtId="3" fontId="36" fillId="5" borderId="11" xfId="42" applyNumberFormat="1" applyFont="1" applyFill="1" applyBorder="1" applyAlignment="1">
      <alignment horizontal="center"/>
    </xf>
    <xf numFmtId="1" fontId="37" fillId="5" borderId="23" xfId="42" applyNumberFormat="1" applyFont="1" applyFill="1" applyBorder="1" applyAlignment="1">
      <alignment horizontal="center" vertical="center"/>
    </xf>
    <xf numFmtId="4" fontId="43" fillId="5" borderId="0" xfId="42" applyNumberFormat="1" applyFont="1" applyFill="1" applyAlignment="1">
      <alignment horizontal="left"/>
    </xf>
    <xf numFmtId="0" fontId="37" fillId="5" borderId="0" xfId="42" applyFont="1" applyFill="1"/>
    <xf numFmtId="3" fontId="37" fillId="5" borderId="0" xfId="42" applyNumberFormat="1" applyFont="1" applyFill="1" applyAlignment="1">
      <alignment horizontal="center"/>
    </xf>
    <xf numFmtId="172" fontId="37" fillId="5" borderId="8" xfId="10" quotePrefix="1" applyFont="1" applyFill="1" applyBorder="1" applyAlignment="1">
      <alignment horizontal="center"/>
    </xf>
    <xf numFmtId="1" fontId="37" fillId="9" borderId="0" xfId="42" applyNumberFormat="1" applyFont="1" applyFill="1" applyAlignment="1">
      <alignment horizontal="left" indent="1"/>
    </xf>
    <xf numFmtId="1" fontId="37" fillId="9" borderId="0" xfId="42" applyNumberFormat="1" applyFont="1" applyFill="1" applyAlignment="1">
      <alignment horizontal="center"/>
    </xf>
    <xf numFmtId="4" fontId="37" fillId="9" borderId="0" xfId="42" applyNumberFormat="1" applyFont="1" applyFill="1"/>
    <xf numFmtId="4" fontId="41" fillId="5" borderId="0" xfId="42" applyNumberFormat="1" applyFont="1" applyFill="1" applyAlignment="1">
      <alignment horizontal="left"/>
    </xf>
    <xf numFmtId="1" fontId="6" fillId="0" borderId="23" xfId="42" applyNumberFormat="1" applyBorder="1" applyAlignment="1">
      <alignment horizontal="center"/>
    </xf>
    <xf numFmtId="1" fontId="6" fillId="0" borderId="16" xfId="42" applyNumberFormat="1" applyBorder="1" applyAlignment="1">
      <alignment horizontal="center"/>
    </xf>
    <xf numFmtId="4" fontId="8" fillId="0" borderId="6" xfId="42" applyNumberFormat="1" applyFont="1" applyBorder="1" applyAlignment="1">
      <alignment horizontal="left"/>
    </xf>
    <xf numFmtId="0" fontId="8" fillId="0" borderId="6" xfId="42" applyFont="1" applyBorder="1"/>
    <xf numFmtId="0" fontId="6" fillId="0" borderId="6" xfId="46" applyFont="1" applyBorder="1"/>
    <xf numFmtId="0" fontId="6" fillId="0" borderId="6" xfId="42" applyBorder="1"/>
    <xf numFmtId="4" fontId="41" fillId="5" borderId="0" xfId="82" applyNumberFormat="1" applyFont="1" applyFill="1" applyAlignment="1">
      <alignment horizontal="left" vertical="top"/>
    </xf>
    <xf numFmtId="3" fontId="37" fillId="5" borderId="8" xfId="83" applyNumberFormat="1" applyFont="1" applyFill="1" applyBorder="1" applyAlignment="1">
      <alignment horizontal="center"/>
    </xf>
    <xf numFmtId="3" fontId="37" fillId="5" borderId="8" xfId="42" applyNumberFormat="1" applyFont="1" applyFill="1" applyBorder="1" applyAlignment="1">
      <alignment horizontal="center"/>
    </xf>
    <xf numFmtId="3" fontId="37" fillId="5" borderId="0" xfId="82" applyNumberFormat="1" applyFont="1" applyFill="1" applyAlignment="1">
      <alignment horizontal="center" vertical="top"/>
    </xf>
    <xf numFmtId="3" fontId="37" fillId="5" borderId="8" xfId="82" applyNumberFormat="1" applyFont="1" applyFill="1" applyBorder="1" applyAlignment="1">
      <alignment horizontal="center" vertical="top"/>
    </xf>
    <xf numFmtId="3" fontId="37" fillId="5" borderId="0" xfId="81" applyNumberFormat="1" applyFont="1" applyFill="1" applyAlignment="1">
      <alignment horizontal="centerContinuous"/>
    </xf>
    <xf numFmtId="3" fontId="37" fillId="5" borderId="20" xfId="81" applyNumberFormat="1" applyFont="1" applyFill="1" applyBorder="1" applyAlignment="1">
      <alignment horizontal="center"/>
    </xf>
    <xf numFmtId="3" fontId="45" fillId="5" borderId="8" xfId="81" applyNumberFormat="1" applyFont="1" applyFill="1" applyBorder="1" applyAlignment="1">
      <alignment horizontal="center"/>
    </xf>
    <xf numFmtId="3" fontId="37" fillId="5" borderId="11" xfId="81" applyNumberFormat="1" applyFont="1" applyFill="1" applyBorder="1" applyAlignment="1">
      <alignment horizontal="center"/>
    </xf>
    <xf numFmtId="3" fontId="37" fillId="5" borderId="29" xfId="81" applyNumberFormat="1" applyFont="1" applyFill="1" applyBorder="1" applyAlignment="1">
      <alignment horizontal="center"/>
    </xf>
    <xf numFmtId="3" fontId="37" fillId="5" borderId="0" xfId="81" applyNumberFormat="1" applyFont="1" applyFill="1" applyAlignment="1">
      <alignment horizontal="center"/>
    </xf>
    <xf numFmtId="3" fontId="37" fillId="5" borderId="10" xfId="82" applyNumberFormat="1" applyFont="1" applyFill="1" applyBorder="1" applyAlignment="1">
      <alignment horizontal="centerContinuous" vertical="top"/>
    </xf>
    <xf numFmtId="3" fontId="45" fillId="5" borderId="8" xfId="82" applyNumberFormat="1" applyFont="1" applyFill="1" applyBorder="1" applyAlignment="1">
      <alignment horizontal="center" vertical="top"/>
    </xf>
    <xf numFmtId="3" fontId="37" fillId="5" borderId="11" xfId="82" applyNumberFormat="1" applyFont="1" applyFill="1" applyBorder="1" applyAlignment="1">
      <alignment horizontal="center" vertical="top"/>
    </xf>
    <xf numFmtId="3" fontId="37" fillId="5" borderId="8" xfId="82" applyNumberFormat="1" applyFont="1" applyFill="1" applyBorder="1" applyAlignment="1">
      <alignment horizontal="center"/>
    </xf>
    <xf numFmtId="3" fontId="37" fillId="5" borderId="11" xfId="82" applyNumberFormat="1" applyFont="1" applyFill="1" applyBorder="1" applyAlignment="1">
      <alignment horizontal="center"/>
    </xf>
    <xf numFmtId="3" fontId="37" fillId="5" borderId="20" xfId="82" applyNumberFormat="1" applyFont="1" applyFill="1" applyBorder="1" applyAlignment="1">
      <alignment horizontal="center"/>
    </xf>
    <xf numFmtId="3" fontId="37" fillId="5" borderId="29" xfId="82" applyNumberFormat="1" applyFont="1" applyFill="1" applyBorder="1" applyAlignment="1">
      <alignment horizontal="center"/>
    </xf>
    <xf numFmtId="3" fontId="37" fillId="5" borderId="14" xfId="80" applyNumberFormat="1" applyFont="1" applyFill="1" applyBorder="1" applyAlignment="1">
      <alignment horizontal="centerContinuous"/>
    </xf>
    <xf numFmtId="3" fontId="37" fillId="5" borderId="0" xfId="80" applyNumberFormat="1" applyFont="1" applyFill="1" applyAlignment="1">
      <alignment horizontal="centerContinuous"/>
    </xf>
    <xf numFmtId="3" fontId="45" fillId="5" borderId="8" xfId="80" applyNumberFormat="1" applyFont="1" applyFill="1" applyBorder="1" applyAlignment="1">
      <alignment horizontal="center"/>
    </xf>
    <xf numFmtId="3" fontId="37" fillId="5" borderId="11" xfId="80" applyNumberFormat="1" applyFont="1" applyFill="1" applyBorder="1" applyAlignment="1">
      <alignment horizontal="center"/>
    </xf>
    <xf numFmtId="3" fontId="37" fillId="5" borderId="11" xfId="42" applyNumberFormat="1" applyFont="1" applyFill="1" applyBorder="1" applyAlignment="1">
      <alignment horizontal="center"/>
    </xf>
    <xf numFmtId="3" fontId="37" fillId="5" borderId="29" xfId="42" applyNumberFormat="1" applyFont="1" applyFill="1" applyBorder="1" applyAlignment="1">
      <alignment horizontal="center"/>
    </xf>
    <xf numFmtId="3" fontId="37" fillId="5" borderId="20" xfId="42" applyNumberFormat="1" applyFont="1" applyFill="1" applyBorder="1" applyAlignment="1">
      <alignment horizontal="center"/>
    </xf>
    <xf numFmtId="3" fontId="45" fillId="5" borderId="8" xfId="75" applyNumberFormat="1" applyFont="1" applyFill="1" applyBorder="1" applyAlignment="1">
      <alignment horizontal="center"/>
    </xf>
    <xf numFmtId="3" fontId="37" fillId="5" borderId="8" xfId="75" applyNumberFormat="1" applyFont="1" applyFill="1" applyBorder="1" applyAlignment="1">
      <alignment horizontal="center"/>
    </xf>
    <xf numFmtId="172" fontId="38" fillId="5" borderId="9" xfId="5" applyFont="1" applyFill="1" applyBorder="1" applyAlignment="1">
      <alignment horizontal="right"/>
    </xf>
    <xf numFmtId="3" fontId="0" fillId="5" borderId="8" xfId="32" quotePrefix="1" applyNumberFormat="1" applyFont="1" applyFill="1" applyBorder="1" applyAlignment="1">
      <alignment horizontal="center"/>
    </xf>
    <xf numFmtId="172" fontId="0" fillId="5" borderId="9" xfId="5" applyFont="1" applyFill="1" applyBorder="1" applyAlignment="1">
      <alignment horizontal="right"/>
    </xf>
    <xf numFmtId="167" fontId="6" fillId="6" borderId="0" xfId="8" applyFont="1" applyFill="1" applyAlignment="1">
      <alignment horizontal="center" vertical="center"/>
    </xf>
    <xf numFmtId="0" fontId="47" fillId="5" borderId="6" xfId="42" applyFont="1" applyFill="1" applyBorder="1"/>
    <xf numFmtId="4" fontId="47" fillId="5" borderId="12" xfId="42" applyNumberFormat="1" applyFont="1" applyFill="1" applyBorder="1" applyAlignment="1">
      <alignment horizontal="left" vertical="center"/>
    </xf>
    <xf numFmtId="1" fontId="0" fillId="5" borderId="16" xfId="42" applyNumberFormat="1" applyFont="1" applyFill="1" applyBorder="1" applyAlignment="1">
      <alignment horizontal="center"/>
    </xf>
    <xf numFmtId="4" fontId="0" fillId="5" borderId="6" xfId="42" applyNumberFormat="1" applyFont="1" applyFill="1" applyBorder="1" applyAlignment="1">
      <alignment horizontal="left"/>
    </xf>
    <xf numFmtId="4" fontId="37" fillId="5" borderId="0" xfId="42" applyNumberFormat="1" applyFont="1" applyFill="1" applyAlignment="1">
      <alignment horizontal="left"/>
    </xf>
    <xf numFmtId="1" fontId="6" fillId="0" borderId="23" xfId="75" applyNumberFormat="1" applyFont="1" applyBorder="1" applyAlignment="1">
      <alignment horizontal="center"/>
    </xf>
    <xf numFmtId="4" fontId="0" fillId="5" borderId="6" xfId="81" applyNumberFormat="1" applyFont="1" applyFill="1" applyBorder="1" applyAlignment="1">
      <alignment horizontal="left"/>
    </xf>
    <xf numFmtId="4" fontId="0" fillId="5" borderId="0" xfId="81" applyNumberFormat="1" applyFont="1" applyFill="1" applyAlignment="1">
      <alignment horizontal="left"/>
    </xf>
    <xf numFmtId="3" fontId="6" fillId="5" borderId="20" xfId="81" applyNumberFormat="1" applyFill="1" applyBorder="1" applyAlignment="1">
      <alignment horizontal="center"/>
    </xf>
    <xf numFmtId="4" fontId="48" fillId="5" borderId="0" xfId="81" applyNumberFormat="1" applyFont="1" applyFill="1"/>
    <xf numFmtId="4" fontId="6" fillId="5" borderId="0" xfId="81" applyNumberFormat="1" applyFill="1"/>
    <xf numFmtId="4" fontId="6" fillId="5" borderId="39" xfId="81" applyNumberFormat="1" applyFill="1" applyBorder="1" applyAlignment="1">
      <alignment horizontal="left"/>
    </xf>
    <xf numFmtId="3" fontId="6" fillId="5" borderId="29" xfId="81" applyNumberFormat="1" applyFill="1" applyBorder="1" applyAlignment="1">
      <alignment horizontal="center"/>
    </xf>
    <xf numFmtId="43" fontId="6" fillId="5" borderId="30" xfId="5" applyNumberFormat="1" applyFont="1" applyFill="1" applyBorder="1" applyAlignment="1">
      <alignment horizontal="right"/>
    </xf>
    <xf numFmtId="172" fontId="6" fillId="5" borderId="30" xfId="5" applyFont="1" applyFill="1" applyBorder="1" applyAlignment="1">
      <alignment horizontal="right"/>
    </xf>
    <xf numFmtId="4" fontId="8" fillId="5" borderId="6" xfId="108" applyNumberFormat="1" applyFont="1" applyFill="1" applyBorder="1" applyAlignment="1">
      <alignment horizontal="left"/>
    </xf>
    <xf numFmtId="172" fontId="5" fillId="5" borderId="30" xfId="5" applyFont="1" applyFill="1" applyBorder="1" applyAlignment="1">
      <alignment horizontal="right"/>
    </xf>
    <xf numFmtId="43" fontId="6" fillId="5" borderId="30" xfId="18" applyNumberFormat="1" applyFont="1" applyFill="1" applyBorder="1" applyAlignment="1">
      <alignment horizontal="right"/>
    </xf>
    <xf numFmtId="43" fontId="5" fillId="5" borderId="30" xfId="5" applyNumberFormat="1" applyFont="1" applyFill="1" applyBorder="1" applyAlignment="1">
      <alignment horizontal="right"/>
    </xf>
    <xf numFmtId="172" fontId="0" fillId="5" borderId="8" xfId="18" quotePrefix="1" applyFont="1" applyFill="1" applyBorder="1" applyAlignment="1">
      <alignment horizontal="center"/>
    </xf>
    <xf numFmtId="3" fontId="0" fillId="5" borderId="0" xfId="32" applyNumberFormat="1" applyFont="1" applyFill="1"/>
    <xf numFmtId="4" fontId="6" fillId="5" borderId="12" xfId="56" applyNumberFormat="1" applyFont="1" applyFill="1" applyBorder="1" applyAlignment="1">
      <alignment horizontal="left"/>
    </xf>
    <xf numFmtId="3" fontId="5" fillId="5" borderId="6" xfId="56" applyNumberFormat="1" applyFont="1" applyFill="1" applyBorder="1" applyAlignment="1">
      <alignment horizontal="center"/>
    </xf>
    <xf numFmtId="3" fontId="6" fillId="5" borderId="25" xfId="56" applyNumberFormat="1" applyFont="1" applyFill="1" applyBorder="1" applyAlignment="1">
      <alignment horizontal="center"/>
    </xf>
    <xf numFmtId="4" fontId="6" fillId="5" borderId="22" xfId="56" applyNumberFormat="1" applyFont="1" applyFill="1" applyBorder="1" applyAlignment="1">
      <alignment horizontal="right"/>
    </xf>
    <xf numFmtId="4" fontId="6" fillId="5" borderId="9" xfId="56" applyNumberFormat="1" applyFont="1" applyFill="1" applyBorder="1" applyAlignment="1">
      <alignment horizontal="right"/>
    </xf>
    <xf numFmtId="4" fontId="5" fillId="5" borderId="9" xfId="56" applyNumberFormat="1" applyFont="1" applyFill="1" applyBorder="1" applyAlignment="1">
      <alignment horizontal="right"/>
    </xf>
    <xf numFmtId="4" fontId="6" fillId="5" borderId="36" xfId="56" applyNumberFormat="1" applyFont="1" applyFill="1" applyBorder="1" applyAlignment="1">
      <alignment horizontal="right"/>
    </xf>
    <xf numFmtId="3" fontId="36" fillId="5" borderId="8" xfId="82" applyNumberFormat="1" applyFont="1" applyFill="1" applyBorder="1" applyAlignment="1">
      <alignment horizontal="center" vertical="top"/>
    </xf>
    <xf numFmtId="4" fontId="6" fillId="5" borderId="21" xfId="56" applyNumberFormat="1" applyFont="1" applyFill="1" applyBorder="1" applyAlignment="1">
      <alignment horizontal="left"/>
    </xf>
    <xf numFmtId="4" fontId="6" fillId="5" borderId="27" xfId="56" applyNumberFormat="1" applyFont="1" applyFill="1" applyBorder="1" applyAlignment="1">
      <alignment horizontal="left"/>
    </xf>
    <xf numFmtId="4" fontId="6" fillId="5" borderId="37" xfId="56" applyNumberFormat="1" applyFont="1" applyFill="1" applyBorder="1" applyAlignment="1">
      <alignment horizontal="left"/>
    </xf>
    <xf numFmtId="4" fontId="6" fillId="5" borderId="35" xfId="56" applyNumberFormat="1" applyFont="1" applyFill="1" applyBorder="1" applyAlignment="1">
      <alignment horizontal="left"/>
    </xf>
    <xf numFmtId="4" fontId="6" fillId="5" borderId="39" xfId="56" applyNumberFormat="1" applyFont="1" applyFill="1" applyBorder="1" applyAlignment="1">
      <alignment horizontal="left"/>
    </xf>
    <xf numFmtId="4" fontId="5" fillId="0" borderId="0" xfId="42" applyNumberFormat="1" applyFont="1"/>
    <xf numFmtId="172" fontId="0" fillId="5" borderId="9" xfId="21" applyFont="1" applyFill="1" applyBorder="1" applyAlignment="1">
      <alignment horizontal="right"/>
    </xf>
    <xf numFmtId="0" fontId="5" fillId="5" borderId="0" xfId="46" applyFont="1" applyFill="1" applyAlignment="1">
      <alignment horizontal="left" vertical="center"/>
    </xf>
    <xf numFmtId="1" fontId="6" fillId="5" borderId="16" xfId="75" applyNumberFormat="1" applyFont="1" applyFill="1" applyBorder="1" applyAlignment="1">
      <alignment horizontal="center"/>
    </xf>
    <xf numFmtId="4" fontId="11" fillId="5" borderId="6" xfId="42" applyNumberFormat="1" applyFont="1" applyFill="1" applyBorder="1"/>
    <xf numFmtId="4" fontId="11" fillId="5" borderId="12" xfId="42" applyNumberFormat="1" applyFont="1" applyFill="1" applyBorder="1"/>
    <xf numFmtId="0" fontId="12" fillId="5" borderId="0" xfId="82" applyFont="1" applyFill="1" applyAlignment="1">
      <alignment vertical="top"/>
    </xf>
    <xf numFmtId="0" fontId="37" fillId="5" borderId="0" xfId="82" applyFont="1" applyFill="1" applyAlignment="1">
      <alignment vertical="top"/>
    </xf>
    <xf numFmtId="4" fontId="43" fillId="5" borderId="0" xfId="82" applyNumberFormat="1" applyFont="1" applyFill="1" applyAlignment="1">
      <alignment horizontal="left" vertical="top"/>
    </xf>
    <xf numFmtId="4" fontId="4" fillId="5" borderId="16" xfId="32" applyNumberFormat="1" applyFont="1" applyFill="1" applyBorder="1" applyAlignment="1">
      <alignment horizontal="center"/>
    </xf>
    <xf numFmtId="4" fontId="4" fillId="5" borderId="30" xfId="32" applyNumberFormat="1" applyFont="1" applyFill="1" applyBorder="1" applyAlignment="1">
      <alignment horizontal="center"/>
    </xf>
    <xf numFmtId="43" fontId="6" fillId="5" borderId="31" xfId="5" applyNumberFormat="1" applyFont="1" applyFill="1" applyBorder="1" applyAlignment="1">
      <alignment horizontal="center"/>
    </xf>
    <xf numFmtId="43" fontId="5" fillId="5" borderId="30" xfId="5" applyNumberFormat="1" applyFont="1" applyFill="1" applyBorder="1" applyAlignment="1">
      <alignment horizontal="center"/>
    </xf>
    <xf numFmtId="43" fontId="6" fillId="5" borderId="17" xfId="5" applyNumberFormat="1" applyFont="1" applyFill="1" applyBorder="1" applyAlignment="1">
      <alignment horizontal="center"/>
    </xf>
    <xf numFmtId="43" fontId="6" fillId="5" borderId="17" xfId="5" applyNumberFormat="1" applyFont="1" applyFill="1" applyBorder="1" applyAlignment="1">
      <alignment horizontal="right"/>
    </xf>
    <xf numFmtId="43" fontId="6" fillId="5" borderId="31" xfId="5" applyNumberFormat="1" applyFont="1" applyFill="1" applyBorder="1" applyAlignment="1">
      <alignment horizontal="right"/>
    </xf>
    <xf numFmtId="43" fontId="6" fillId="5" borderId="33" xfId="5" applyNumberFormat="1" applyFont="1" applyFill="1" applyBorder="1" applyAlignment="1">
      <alignment horizontal="right"/>
    </xf>
    <xf numFmtId="43" fontId="6" fillId="5" borderId="30" xfId="5" applyNumberFormat="1" applyFont="1" applyFill="1" applyBorder="1" applyAlignment="1">
      <alignment horizontal="center"/>
    </xf>
    <xf numFmtId="43" fontId="6" fillId="5" borderId="9" xfId="5" applyNumberFormat="1" applyFont="1" applyFill="1" applyBorder="1"/>
    <xf numFmtId="0" fontId="6" fillId="0" borderId="0" xfId="32"/>
    <xf numFmtId="4" fontId="6" fillId="0" borderId="0" xfId="32" applyNumberFormat="1"/>
    <xf numFmtId="43" fontId="6" fillId="5" borderId="33" xfId="5" applyNumberFormat="1" applyFont="1" applyFill="1" applyBorder="1" applyAlignment="1">
      <alignment horizontal="center"/>
    </xf>
    <xf numFmtId="43" fontId="6" fillId="5" borderId="0" xfId="5" applyNumberFormat="1" applyFont="1" applyFill="1"/>
    <xf numFmtId="0" fontId="12" fillId="5" borderId="0" xfId="82" applyFont="1" applyFill="1"/>
    <xf numFmtId="1" fontId="5" fillId="7" borderId="0" xfId="42" applyNumberFormat="1" applyFont="1" applyFill="1" applyAlignment="1">
      <alignment horizontal="center"/>
    </xf>
    <xf numFmtId="4" fontId="0" fillId="0" borderId="0" xfId="81" applyNumberFormat="1" applyFont="1" applyAlignment="1">
      <alignment horizontal="left"/>
    </xf>
    <xf numFmtId="4" fontId="6" fillId="0" borderId="6" xfId="81" applyNumberFormat="1" applyBorder="1" applyAlignment="1">
      <alignment horizontal="left"/>
    </xf>
    <xf numFmtId="4" fontId="6" fillId="0" borderId="0" xfId="81" applyNumberFormat="1" applyAlignment="1">
      <alignment horizontal="left"/>
    </xf>
    <xf numFmtId="0" fontId="8" fillId="5" borderId="12" xfId="85" applyFont="1" applyFill="1" applyBorder="1" applyAlignment="1">
      <alignment horizontal="left" vertical="center"/>
    </xf>
    <xf numFmtId="4" fontId="6" fillId="5" borderId="0" xfId="46" applyNumberFormat="1" applyFont="1" applyFill="1"/>
    <xf numFmtId="3" fontId="6" fillId="5" borderId="8" xfId="45" applyNumberFormat="1" applyFont="1" applyFill="1" applyBorder="1" applyAlignment="1">
      <alignment horizontal="center"/>
    </xf>
    <xf numFmtId="3" fontId="6" fillId="5" borderId="8" xfId="46" applyNumberFormat="1" applyFont="1" applyFill="1" applyBorder="1" applyAlignment="1">
      <alignment horizontal="center"/>
    </xf>
    <xf numFmtId="1" fontId="12" fillId="5" borderId="6" xfId="77" applyNumberFormat="1" applyFont="1" applyFill="1" applyBorder="1" applyAlignment="1">
      <alignment horizontal="left" vertical="center"/>
    </xf>
    <xf numFmtId="1" fontId="5" fillId="5" borderId="18" xfId="42" applyNumberFormat="1" applyFont="1" applyFill="1" applyBorder="1" applyAlignment="1">
      <alignment horizontal="center"/>
    </xf>
    <xf numFmtId="1" fontId="44" fillId="5" borderId="0" xfId="42" applyNumberFormat="1" applyFont="1" applyFill="1" applyAlignment="1">
      <alignment horizontal="left" indent="1"/>
    </xf>
    <xf numFmtId="4" fontId="4" fillId="5" borderId="0" xfId="32" applyNumberFormat="1" applyFont="1" applyFill="1" applyAlignment="1">
      <alignment horizontal="center"/>
    </xf>
    <xf numFmtId="3" fontId="5" fillId="5" borderId="0" xfId="32" applyNumberFormat="1" applyFont="1" applyFill="1" applyAlignment="1">
      <alignment horizontal="center"/>
    </xf>
    <xf numFmtId="4" fontId="6" fillId="5" borderId="0" xfId="32" applyNumberFormat="1" applyFill="1" applyAlignment="1">
      <alignment horizontal="left"/>
    </xf>
    <xf numFmtId="4" fontId="12" fillId="5" borderId="0" xfId="75" applyNumberFormat="1" applyFont="1" applyFill="1" applyAlignment="1">
      <alignment horizontal="left"/>
    </xf>
    <xf numFmtId="0" fontId="6" fillId="5" borderId="0" xfId="42" applyFill="1" applyAlignment="1">
      <alignment horizontal="left"/>
    </xf>
    <xf numFmtId="0" fontId="6" fillId="5" borderId="0" xfId="42" quotePrefix="1" applyFill="1" applyAlignment="1">
      <alignment horizontal="left"/>
    </xf>
    <xf numFmtId="4" fontId="5" fillId="5" borderId="0" xfId="32" applyNumberFormat="1" applyFont="1" applyFill="1" applyAlignment="1">
      <alignment horizontal="left"/>
    </xf>
    <xf numFmtId="4" fontId="6" fillId="5" borderId="0" xfId="108" applyNumberFormat="1" applyFill="1" applyAlignment="1">
      <alignment horizontal="left"/>
    </xf>
    <xf numFmtId="4" fontId="0" fillId="5" borderId="0" xfId="32" applyNumberFormat="1" applyFont="1" applyFill="1" applyAlignment="1">
      <alignment horizontal="left"/>
    </xf>
    <xf numFmtId="4" fontId="8" fillId="5" borderId="0" xfId="32" applyNumberFormat="1" applyFont="1" applyFill="1" applyAlignment="1">
      <alignment horizontal="left"/>
    </xf>
    <xf numFmtId="3" fontId="0" fillId="5" borderId="0" xfId="32" applyNumberFormat="1" applyFont="1" applyFill="1" applyAlignment="1">
      <alignment horizontal="center"/>
    </xf>
    <xf numFmtId="4" fontId="12" fillId="5" borderId="0" xfId="32" applyNumberFormat="1" applyFont="1" applyFill="1" applyAlignment="1">
      <alignment horizontal="left"/>
    </xf>
    <xf numFmtId="4" fontId="40" fillId="5" borderId="0" xfId="32" applyNumberFormat="1" applyFont="1" applyFill="1" applyAlignment="1">
      <alignment horizontal="left"/>
    </xf>
    <xf numFmtId="3" fontId="0" fillId="5" borderId="0" xfId="75" applyNumberFormat="1" applyFont="1" applyFill="1" applyAlignment="1">
      <alignment horizontal="center"/>
    </xf>
    <xf numFmtId="3" fontId="6" fillId="5" borderId="16" xfId="46" applyNumberFormat="1" applyFont="1" applyFill="1" applyBorder="1" applyAlignment="1">
      <alignment horizontal="center"/>
    </xf>
    <xf numFmtId="3" fontId="6" fillId="5" borderId="0" xfId="46" applyNumberFormat="1" applyFont="1" applyFill="1" applyAlignment="1">
      <alignment horizontal="center"/>
    </xf>
    <xf numFmtId="4" fontId="36" fillId="5" borderId="0" xfId="32" applyNumberFormat="1" applyFont="1" applyFill="1" applyAlignment="1">
      <alignment horizontal="left"/>
    </xf>
    <xf numFmtId="4" fontId="37" fillId="5" borderId="0" xfId="32" applyNumberFormat="1" applyFont="1" applyFill="1" applyAlignment="1">
      <alignment horizontal="left"/>
    </xf>
    <xf numFmtId="4" fontId="39" fillId="5" borderId="0" xfId="42" applyNumberFormat="1" applyFont="1" applyFill="1" applyAlignment="1">
      <alignment horizontal="left"/>
    </xf>
    <xf numFmtId="0" fontId="0" fillId="5" borderId="0" xfId="42" applyFont="1" applyFill="1"/>
    <xf numFmtId="0" fontId="40" fillId="5" borderId="0" xfId="32" applyFont="1" applyFill="1"/>
    <xf numFmtId="0" fontId="8" fillId="5" borderId="0" xfId="42" applyFont="1" applyFill="1"/>
    <xf numFmtId="0" fontId="0" fillId="5" borderId="0" xfId="0" applyFill="1"/>
    <xf numFmtId="1" fontId="4" fillId="0" borderId="13" xfId="81" applyNumberFormat="1" applyFont="1" applyBorder="1" applyAlignment="1">
      <alignment horizontal="centerContinuous"/>
    </xf>
    <xf numFmtId="4" fontId="4" fillId="0" borderId="14" xfId="81" applyNumberFormat="1" applyFont="1" applyBorder="1" applyAlignment="1">
      <alignment horizontal="centerContinuous"/>
    </xf>
    <xf numFmtId="4" fontId="5" fillId="0" borderId="14" xfId="81" applyNumberFormat="1" applyFont="1" applyBorder="1" applyAlignment="1">
      <alignment horizontal="centerContinuous"/>
    </xf>
    <xf numFmtId="3" fontId="37" fillId="0" borderId="14" xfId="81" applyNumberFormat="1" applyFont="1" applyBorder="1" applyAlignment="1">
      <alignment horizontal="centerContinuous"/>
    </xf>
    <xf numFmtId="3" fontId="6" fillId="0" borderId="14" xfId="81" applyNumberFormat="1" applyBorder="1" applyAlignment="1">
      <alignment horizontal="centerContinuous"/>
    </xf>
    <xf numFmtId="172" fontId="6" fillId="0" borderId="14" xfId="21" applyFont="1" applyFill="1" applyBorder="1" applyAlignment="1">
      <alignment horizontal="center"/>
    </xf>
    <xf numFmtId="179" fontId="6" fillId="0" borderId="15" xfId="21" applyNumberFormat="1" applyFont="1" applyFill="1" applyBorder="1"/>
    <xf numFmtId="1" fontId="4" fillId="0" borderId="13" xfId="82" applyNumberFormat="1" applyFont="1" applyBorder="1" applyAlignment="1">
      <alignment horizontal="centerContinuous" vertical="top"/>
    </xf>
    <xf numFmtId="4" fontId="4" fillId="0" borderId="14" xfId="82" applyNumberFormat="1" applyFont="1" applyBorder="1" applyAlignment="1">
      <alignment horizontal="centerContinuous" vertical="top"/>
    </xf>
    <xf numFmtId="4" fontId="5" fillId="0" borderId="14" xfId="82" applyNumberFormat="1" applyFont="1" applyBorder="1" applyAlignment="1">
      <alignment horizontal="centerContinuous" vertical="top"/>
    </xf>
    <xf numFmtId="3" fontId="37" fillId="0" borderId="14" xfId="82" applyNumberFormat="1" applyFont="1" applyBorder="1" applyAlignment="1">
      <alignment horizontal="centerContinuous" vertical="top"/>
    </xf>
    <xf numFmtId="3" fontId="6" fillId="0" borderId="14" xfId="82" applyNumberFormat="1" applyBorder="1" applyAlignment="1">
      <alignment horizontal="centerContinuous" vertical="top"/>
    </xf>
    <xf numFmtId="172" fontId="6" fillId="0" borderId="14" xfId="22" applyFont="1" applyFill="1" applyBorder="1" applyAlignment="1">
      <alignment horizontal="center" vertical="top"/>
    </xf>
    <xf numFmtId="172" fontId="6" fillId="0" borderId="15" xfId="22" applyFont="1" applyFill="1" applyBorder="1" applyAlignment="1">
      <alignment horizontal="center" vertical="top"/>
    </xf>
    <xf numFmtId="4" fontId="6" fillId="5" borderId="0" xfId="75" applyNumberFormat="1" applyFont="1" applyFill="1" applyAlignment="1">
      <alignment horizontal="center"/>
    </xf>
    <xf numFmtId="3" fontId="6" fillId="0" borderId="0" xfId="32" applyNumberFormat="1" applyAlignment="1">
      <alignment horizontal="center"/>
    </xf>
    <xf numFmtId="4" fontId="6" fillId="0" borderId="30" xfId="56" applyNumberFormat="1" applyFont="1" applyBorder="1" applyAlignment="1">
      <alignment horizontal="centerContinuous"/>
    </xf>
    <xf numFmtId="4" fontId="6" fillId="5" borderId="6" xfId="0" applyNumberFormat="1" applyFont="1" applyFill="1" applyBorder="1" applyAlignment="1">
      <alignment horizontal="left"/>
    </xf>
    <xf numFmtId="4" fontId="6" fillId="5" borderId="0" xfId="0" applyNumberFormat="1" applyFont="1" applyFill="1" applyAlignment="1">
      <alignment horizontal="left"/>
    </xf>
    <xf numFmtId="4" fontId="8" fillId="5" borderId="6" xfId="0" applyNumberFormat="1" applyFont="1" applyFill="1" applyBorder="1" applyAlignment="1">
      <alignment horizontal="left"/>
    </xf>
    <xf numFmtId="4" fontId="42" fillId="5" borderId="6" xfId="32" applyNumberFormat="1" applyFont="1" applyFill="1" applyBorder="1" applyAlignment="1">
      <alignment horizontal="left"/>
    </xf>
    <xf numFmtId="3" fontId="8" fillId="5" borderId="6" xfId="32" applyNumberFormat="1" applyFont="1" applyFill="1" applyBorder="1" applyAlignment="1">
      <alignment horizontal="left" vertical="center"/>
    </xf>
    <xf numFmtId="1" fontId="12" fillId="5" borderId="12" xfId="77" applyNumberFormat="1" applyFont="1" applyFill="1" applyBorder="1" applyAlignment="1">
      <alignment horizontal="left" vertical="center"/>
    </xf>
    <xf numFmtId="3" fontId="8" fillId="5" borderId="6" xfId="0" applyNumberFormat="1" applyFont="1" applyFill="1" applyBorder="1" applyAlignment="1">
      <alignment horizontal="left" vertical="center"/>
    </xf>
    <xf numFmtId="3" fontId="6" fillId="5" borderId="0" xfId="75" applyNumberFormat="1" applyFont="1" applyFill="1" applyAlignment="1">
      <alignment horizontal="center"/>
    </xf>
    <xf numFmtId="4" fontId="12" fillId="0" borderId="0" xfId="42" applyNumberFormat="1" applyFont="1" applyAlignment="1">
      <alignment horizontal="left"/>
    </xf>
    <xf numFmtId="4" fontId="8" fillId="0" borderId="6" xfId="81" applyNumberFormat="1" applyFont="1" applyBorder="1" applyAlignment="1">
      <alignment horizontal="left"/>
    </xf>
    <xf numFmtId="4" fontId="6" fillId="0" borderId="12" xfId="51" applyNumberFormat="1" applyFont="1" applyBorder="1" applyAlignment="1">
      <alignment horizontal="left" vertical="center"/>
    </xf>
    <xf numFmtId="4" fontId="6" fillId="0" borderId="0" xfId="51" applyNumberFormat="1" applyFont="1" applyAlignment="1">
      <alignment horizontal="left" vertical="center"/>
    </xf>
    <xf numFmtId="0" fontId="6" fillId="0" borderId="0" xfId="82" applyAlignment="1">
      <alignment vertical="top"/>
    </xf>
    <xf numFmtId="172" fontId="6" fillId="0" borderId="6" xfId="21" applyFont="1" applyFill="1" applyBorder="1" applyAlignment="1">
      <alignment horizontal="center"/>
    </xf>
    <xf numFmtId="4" fontId="6" fillId="0" borderId="9" xfId="21" applyNumberFormat="1" applyFont="1" applyFill="1" applyBorder="1"/>
    <xf numFmtId="4" fontId="8" fillId="0" borderId="0" xfId="81" applyNumberFormat="1" applyFont="1" applyAlignment="1">
      <alignment horizontal="left"/>
    </xf>
    <xf numFmtId="0" fontId="8" fillId="0" borderId="0" xfId="42" applyFont="1"/>
    <xf numFmtId="3" fontId="6" fillId="0" borderId="8" xfId="81" applyNumberFormat="1" applyBorder="1" applyAlignment="1">
      <alignment horizontal="center"/>
    </xf>
    <xf numFmtId="4" fontId="6" fillId="0" borderId="12" xfId="81" applyNumberFormat="1" applyBorder="1" applyAlignment="1">
      <alignment horizontal="left"/>
    </xf>
    <xf numFmtId="180" fontId="6" fillId="0" borderId="8" xfId="75" applyNumberFormat="1" applyFont="1" applyBorder="1" applyAlignment="1">
      <alignment horizontal="center"/>
    </xf>
    <xf numFmtId="3" fontId="6" fillId="0" borderId="12" xfId="81" applyNumberFormat="1" applyBorder="1" applyAlignment="1">
      <alignment horizontal="center"/>
    </xf>
    <xf numFmtId="172" fontId="6" fillId="0" borderId="9" xfId="21" applyFont="1" applyFill="1" applyBorder="1" applyAlignment="1">
      <alignment horizontal="right"/>
    </xf>
    <xf numFmtId="172" fontId="6" fillId="0" borderId="6" xfId="21" quotePrefix="1" applyFont="1" applyFill="1" applyBorder="1" applyAlignment="1">
      <alignment horizontal="center"/>
    </xf>
    <xf numFmtId="1" fontId="6" fillId="0" borderId="16" xfId="81" applyNumberFormat="1" applyBorder="1" applyAlignment="1">
      <alignment horizontal="center"/>
    </xf>
    <xf numFmtId="3" fontId="6" fillId="0" borderId="0" xfId="82" applyNumberFormat="1" applyAlignment="1">
      <alignment horizontal="center" vertical="top"/>
    </xf>
    <xf numFmtId="4" fontId="41" fillId="0" borderId="0" xfId="82" applyNumberFormat="1" applyFont="1" applyAlignment="1">
      <alignment horizontal="left" vertical="top"/>
    </xf>
    <xf numFmtId="0" fontId="37" fillId="0" borderId="0" xfId="82" applyFont="1" applyAlignment="1">
      <alignment vertical="top"/>
    </xf>
    <xf numFmtId="0" fontId="41" fillId="0" borderId="0" xfId="82" applyFont="1" applyAlignment="1">
      <alignment vertical="top"/>
    </xf>
    <xf numFmtId="4" fontId="8" fillId="0" borderId="0" xfId="42" applyNumberFormat="1" applyFont="1" applyAlignment="1">
      <alignment horizontal="left"/>
    </xf>
    <xf numFmtId="4" fontId="6" fillId="0" borderId="0" xfId="42" applyNumberFormat="1" applyAlignment="1">
      <alignment horizontal="left" vertical="center"/>
    </xf>
    <xf numFmtId="4" fontId="42" fillId="5" borderId="0" xfId="42" applyNumberFormat="1" applyFont="1" applyFill="1" applyAlignment="1">
      <alignment horizontal="left"/>
    </xf>
    <xf numFmtId="1" fontId="6" fillId="0" borderId="23" xfId="42" applyNumberFormat="1" applyBorder="1" applyAlignment="1">
      <alignment horizontal="center" vertical="center"/>
    </xf>
    <xf numFmtId="3" fontId="6" fillId="0" borderId="0" xfId="42" applyNumberFormat="1" applyAlignment="1">
      <alignment horizontal="center"/>
    </xf>
    <xf numFmtId="4" fontId="12" fillId="0" borderId="0" xfId="42" applyNumberFormat="1" applyFont="1" applyAlignment="1">
      <alignment horizontal="left" vertical="center"/>
    </xf>
    <xf numFmtId="1" fontId="8" fillId="5" borderId="6" xfId="75" applyNumberFormat="1" applyFont="1" applyFill="1" applyBorder="1" applyAlignment="1">
      <alignment horizontal="left"/>
    </xf>
    <xf numFmtId="1" fontId="5" fillId="0" borderId="0" xfId="42" applyNumberFormat="1" applyFont="1" applyAlignment="1">
      <alignment horizontal="center"/>
    </xf>
    <xf numFmtId="4" fontId="12" fillId="5" borderId="6" xfId="42" applyNumberFormat="1" applyFont="1" applyFill="1" applyBorder="1" applyAlignment="1">
      <alignment horizontal="left" vertical="center"/>
    </xf>
    <xf numFmtId="3" fontId="6" fillId="0" borderId="12" xfId="42" applyNumberFormat="1" applyBorder="1" applyAlignment="1">
      <alignment horizontal="center"/>
    </xf>
    <xf numFmtId="4" fontId="48" fillId="5" borderId="16" xfId="81" applyNumberFormat="1" applyFont="1" applyFill="1" applyBorder="1" applyAlignment="1">
      <alignment horizontal="center" wrapText="1"/>
    </xf>
    <xf numFmtId="4" fontId="48" fillId="5" borderId="0" xfId="81" applyNumberFormat="1" applyFont="1" applyFill="1" applyAlignment="1">
      <alignment horizontal="center" wrapText="1"/>
    </xf>
    <xf numFmtId="3" fontId="6" fillId="5" borderId="14" xfId="32" applyNumberFormat="1" applyFill="1" applyBorder="1" applyAlignment="1">
      <alignment horizontal="centerContinuous"/>
    </xf>
    <xf numFmtId="3" fontId="6" fillId="5" borderId="0" xfId="42" applyNumberFormat="1" applyFill="1"/>
    <xf numFmtId="4" fontId="8" fillId="5" borderId="0" xfId="82" applyNumberFormat="1" applyFont="1" applyFill="1" applyAlignment="1">
      <alignment horizontal="left" vertical="top"/>
    </xf>
    <xf numFmtId="180" fontId="0" fillId="0" borderId="8" xfId="75" applyNumberFormat="1" applyFont="1" applyBorder="1" applyAlignment="1">
      <alignment horizontal="center"/>
    </xf>
    <xf numFmtId="3" fontId="6" fillId="0" borderId="8" xfId="80" applyNumberFormat="1" applyBorder="1" applyAlignment="1">
      <alignment horizontal="center" vertical="top"/>
    </xf>
    <xf numFmtId="3" fontId="0" fillId="0" borderId="8" xfId="80" applyNumberFormat="1" applyFont="1" applyBorder="1" applyAlignment="1">
      <alignment horizontal="center" vertical="top"/>
    </xf>
    <xf numFmtId="3" fontId="37" fillId="0" borderId="8" xfId="82" applyNumberFormat="1" applyFont="1" applyBorder="1" applyAlignment="1">
      <alignment horizontal="center"/>
    </xf>
    <xf numFmtId="4" fontId="6" fillId="0" borderId="0" xfId="82" applyNumberFormat="1" applyAlignment="1">
      <alignment horizontal="left" vertical="top"/>
    </xf>
    <xf numFmtId="0" fontId="6" fillId="0" borderId="0" xfId="82"/>
    <xf numFmtId="3" fontId="6" fillId="0" borderId="0" xfId="82" applyNumberFormat="1" applyAlignment="1">
      <alignment horizontal="center"/>
    </xf>
    <xf numFmtId="3" fontId="37" fillId="0" borderId="8" xfId="82" applyNumberFormat="1" applyFont="1" applyBorder="1" applyAlignment="1">
      <alignment horizontal="center" vertical="top"/>
    </xf>
    <xf numFmtId="1" fontId="6" fillId="0" borderId="23" xfId="82" applyNumberFormat="1" applyBorder="1" applyAlignment="1">
      <alignment horizontal="center" vertical="top"/>
    </xf>
    <xf numFmtId="172" fontId="6" fillId="0" borderId="6" xfId="22" quotePrefix="1" applyFont="1" applyFill="1" applyBorder="1" applyAlignment="1">
      <alignment horizontal="center"/>
    </xf>
    <xf numFmtId="172" fontId="6" fillId="0" borderId="6" xfId="22" quotePrefix="1" applyFont="1" applyFill="1" applyBorder="1" applyAlignment="1">
      <alignment horizontal="center" vertical="top"/>
    </xf>
    <xf numFmtId="3" fontId="6" fillId="0" borderId="8" xfId="42" applyNumberFormat="1" applyBorder="1" applyAlignment="1">
      <alignment horizontal="center"/>
    </xf>
    <xf numFmtId="4" fontId="42" fillId="0" borderId="0" xfId="42" applyNumberFormat="1" applyFont="1" applyAlignment="1">
      <alignment horizontal="left"/>
    </xf>
    <xf numFmtId="3" fontId="6" fillId="0" borderId="0" xfId="83" applyNumberFormat="1" applyFont="1" applyAlignment="1">
      <alignment horizontal="center"/>
    </xf>
    <xf numFmtId="172" fontId="6" fillId="0" borderId="8" xfId="10" quotePrefix="1" applyFont="1" applyFill="1" applyBorder="1" applyAlignment="1">
      <alignment horizontal="center"/>
    </xf>
    <xf numFmtId="4" fontId="6" fillId="0" borderId="9" xfId="42" applyNumberFormat="1" applyBorder="1" applyAlignment="1">
      <alignment horizontal="right"/>
    </xf>
    <xf numFmtId="3" fontId="36" fillId="0" borderId="8" xfId="42" applyNumberFormat="1" applyFont="1" applyBorder="1" applyAlignment="1">
      <alignment horizontal="center"/>
    </xf>
    <xf numFmtId="1" fontId="6" fillId="5" borderId="18" xfId="42" applyNumberFormat="1" applyFill="1" applyBorder="1" applyAlignment="1">
      <alignment horizontal="center" vertical="center"/>
    </xf>
    <xf numFmtId="0" fontId="6" fillId="5" borderId="19" xfId="42" applyFill="1" applyBorder="1"/>
    <xf numFmtId="172" fontId="6" fillId="5" borderId="20" xfId="10" applyFont="1" applyFill="1" applyBorder="1" applyAlignment="1">
      <alignment horizontal="center"/>
    </xf>
    <xf numFmtId="3" fontId="6" fillId="0" borderId="8" xfId="75" applyNumberFormat="1" applyFont="1" applyBorder="1" applyAlignment="1">
      <alignment horizontal="center"/>
    </xf>
    <xf numFmtId="3" fontId="37" fillId="0" borderId="8" xfId="83" applyNumberFormat="1" applyFont="1" applyBorder="1" applyAlignment="1">
      <alignment horizontal="center"/>
    </xf>
    <xf numFmtId="4" fontId="5" fillId="0" borderId="0" xfId="42" applyNumberFormat="1" applyFont="1" applyAlignment="1">
      <alignment horizontal="left"/>
    </xf>
    <xf numFmtId="4" fontId="6" fillId="0" borderId="12" xfId="51" applyNumberFormat="1" applyFont="1" applyBorder="1" applyAlignment="1">
      <alignment horizontal="left"/>
    </xf>
    <xf numFmtId="3" fontId="37" fillId="0" borderId="8" xfId="42" applyNumberFormat="1" applyFont="1" applyBorder="1" applyAlignment="1">
      <alignment horizontal="center"/>
    </xf>
    <xf numFmtId="3" fontId="6" fillId="0" borderId="12" xfId="83" applyNumberFormat="1" applyFont="1" applyBorder="1" applyAlignment="1">
      <alignment horizontal="center"/>
    </xf>
    <xf numFmtId="4" fontId="8" fillId="5" borderId="12" xfId="42" applyNumberFormat="1" applyFont="1" applyFill="1" applyBorder="1" applyAlignment="1">
      <alignment horizontal="left"/>
    </xf>
    <xf numFmtId="3" fontId="6" fillId="0" borderId="8" xfId="83" applyNumberFormat="1" applyFont="1" applyBorder="1" applyAlignment="1">
      <alignment horizontal="center"/>
    </xf>
    <xf numFmtId="4" fontId="6" fillId="0" borderId="12" xfId="42" applyNumberFormat="1" applyBorder="1" applyAlignment="1">
      <alignment horizontal="left" vertical="center"/>
    </xf>
    <xf numFmtId="3" fontId="6" fillId="0" borderId="6" xfId="76" applyNumberFormat="1" applyFont="1" applyBorder="1" applyAlignment="1">
      <alignment horizontal="left" vertical="center"/>
    </xf>
    <xf numFmtId="4" fontId="8" fillId="0" borderId="12" xfId="42" applyNumberFormat="1" applyFont="1" applyBorder="1" applyAlignment="1">
      <alignment horizontal="left"/>
    </xf>
    <xf numFmtId="3" fontId="37" fillId="0" borderId="8" xfId="81" applyNumberFormat="1" applyFont="1" applyBorder="1" applyAlignment="1">
      <alignment horizontal="center"/>
    </xf>
    <xf numFmtId="3" fontId="0" fillId="0" borderId="8" xfId="81" applyNumberFormat="1" applyFont="1" applyBorder="1" applyAlignment="1">
      <alignment horizontal="center"/>
    </xf>
    <xf numFmtId="3" fontId="0" fillId="0" borderId="8" xfId="42" applyNumberFormat="1" applyFont="1" applyBorder="1" applyAlignment="1">
      <alignment horizontal="center"/>
    </xf>
    <xf numFmtId="0" fontId="6" fillId="0" borderId="8" xfId="44" applyBorder="1" applyAlignment="1">
      <alignment horizontal="center" vertical="top"/>
    </xf>
    <xf numFmtId="4" fontId="6" fillId="0" borderId="8" xfId="42" applyNumberFormat="1" applyBorder="1" applyAlignment="1">
      <alignment horizontal="left" vertical="center"/>
    </xf>
    <xf numFmtId="4" fontId="42" fillId="5" borderId="0" xfId="32" applyNumberFormat="1" applyFont="1" applyFill="1" applyAlignment="1">
      <alignment horizontal="left"/>
    </xf>
    <xf numFmtId="1" fontId="4" fillId="5" borderId="13" xfId="32" applyNumberFormat="1" applyFont="1" applyFill="1" applyBorder="1" applyAlignment="1">
      <alignment horizontal="centerContinuous"/>
    </xf>
    <xf numFmtId="4" fontId="4" fillId="5" borderId="14" xfId="32" applyNumberFormat="1" applyFont="1" applyFill="1" applyBorder="1" applyAlignment="1">
      <alignment horizontal="centerContinuous"/>
    </xf>
    <xf numFmtId="4" fontId="5" fillId="5" borderId="14" xfId="32" applyNumberFormat="1" applyFont="1" applyFill="1" applyBorder="1" applyAlignment="1">
      <alignment horizontal="centerContinuous"/>
    </xf>
    <xf numFmtId="172" fontId="6" fillId="5" borderId="14" xfId="5" applyFont="1" applyFill="1" applyBorder="1" applyAlignment="1">
      <alignment horizontal="center"/>
    </xf>
    <xf numFmtId="43" fontId="6" fillId="5" borderId="15" xfId="5" applyNumberFormat="1" applyFont="1" applyFill="1" applyBorder="1" applyAlignment="1">
      <alignment horizontal="center"/>
    </xf>
    <xf numFmtId="0" fontId="0" fillId="5" borderId="6" xfId="0" applyFill="1" applyBorder="1"/>
    <xf numFmtId="0" fontId="12" fillId="5" borderId="6" xfId="84" applyFont="1" applyFill="1" applyBorder="1" applyAlignment="1">
      <alignment horizontal="left" vertical="center"/>
    </xf>
    <xf numFmtId="0" fontId="8" fillId="5" borderId="0" xfId="32" applyFont="1" applyFill="1"/>
    <xf numFmtId="172" fontId="6" fillId="5" borderId="21" xfId="10" applyFont="1" applyFill="1" applyBorder="1" applyAlignment="1">
      <alignment horizontal="center"/>
    </xf>
    <xf numFmtId="172" fontId="6" fillId="5" borderId="35" xfId="10" applyFont="1" applyFill="1" applyBorder="1" applyAlignment="1">
      <alignment horizontal="center"/>
    </xf>
    <xf numFmtId="4" fontId="8" fillId="0" borderId="6" xfId="32" applyNumberFormat="1" applyFont="1" applyBorder="1" applyAlignment="1">
      <alignment horizontal="left"/>
    </xf>
    <xf numFmtId="4" fontId="37" fillId="5" borderId="12" xfId="32" applyNumberFormat="1" applyFont="1" applyFill="1" applyBorder="1" applyAlignment="1">
      <alignment horizontal="left"/>
    </xf>
    <xf numFmtId="0" fontId="6" fillId="5" borderId="6" xfId="0" applyFont="1" applyFill="1" applyBorder="1"/>
    <xf numFmtId="44" fontId="6" fillId="5" borderId="8" xfId="32" applyNumberFormat="1" applyFill="1" applyBorder="1" applyAlignment="1">
      <alignment horizontal="center"/>
    </xf>
    <xf numFmtId="172" fontId="6" fillId="5" borderId="8" xfId="5" applyFont="1" applyFill="1" applyBorder="1" applyAlignment="1">
      <alignment horizontal="center" vertical="center"/>
    </xf>
    <xf numFmtId="44" fontId="6" fillId="5" borderId="8" xfId="5" applyNumberFormat="1" applyFont="1" applyFill="1" applyBorder="1" applyAlignment="1">
      <alignment horizontal="center" vertical="center"/>
    </xf>
    <xf numFmtId="1" fontId="6" fillId="0" borderId="23" xfId="81" applyNumberFormat="1" applyBorder="1" applyAlignment="1">
      <alignment horizontal="center"/>
    </xf>
    <xf numFmtId="4" fontId="6" fillId="0" borderId="0" xfId="81" applyNumberFormat="1"/>
    <xf numFmtId="4" fontId="0" fillId="0" borderId="6" xfId="81" applyNumberFormat="1" applyFont="1" applyBorder="1" applyAlignment="1">
      <alignment horizontal="left"/>
    </xf>
    <xf numFmtId="4" fontId="5" fillId="0" borderId="9" xfId="21" applyNumberFormat="1" applyFont="1" applyFill="1" applyBorder="1"/>
    <xf numFmtId="167" fontId="6" fillId="0" borderId="0" xfId="8" applyFont="1" applyFill="1" applyAlignment="1">
      <alignment horizontal="center" vertical="center"/>
    </xf>
    <xf numFmtId="0" fontId="6" fillId="32" borderId="0" xfId="42" applyFill="1"/>
    <xf numFmtId="4" fontId="66" fillId="5" borderId="0" xfId="81" applyNumberFormat="1" applyFont="1" applyFill="1"/>
    <xf numFmtId="4" fontId="13" fillId="5" borderId="0" xfId="81" applyNumberFormat="1" applyFont="1" applyFill="1"/>
    <xf numFmtId="4" fontId="48" fillId="0" borderId="0" xfId="81" applyNumberFormat="1" applyFont="1"/>
    <xf numFmtId="1" fontId="0" fillId="0" borderId="23" xfId="81" applyNumberFormat="1" applyFont="1" applyBorder="1" applyAlignment="1">
      <alignment horizontal="center"/>
    </xf>
    <xf numFmtId="4" fontId="0" fillId="0" borderId="0" xfId="81" applyNumberFormat="1" applyFont="1"/>
    <xf numFmtId="1" fontId="6" fillId="0" borderId="0" xfId="22" applyNumberFormat="1" applyFont="1" applyFill="1" applyBorder="1" applyAlignment="1">
      <alignment horizontal="left" vertical="top"/>
    </xf>
    <xf numFmtId="4" fontId="6" fillId="5" borderId="0" xfId="75" applyNumberFormat="1" applyFont="1" applyFill="1" applyAlignment="1">
      <alignment horizontal="left"/>
    </xf>
    <xf numFmtId="1" fontId="6" fillId="0" borderId="0" xfId="82" applyNumberFormat="1" applyAlignment="1">
      <alignment horizontal="left" vertical="top"/>
    </xf>
    <xf numFmtId="1" fontId="6" fillId="0" borderId="0" xfId="22" applyNumberFormat="1" applyFont="1" applyFill="1" applyBorder="1" applyAlignment="1">
      <alignment horizontal="left"/>
    </xf>
    <xf numFmtId="3" fontId="37" fillId="0" borderId="16" xfId="82" applyNumberFormat="1" applyFont="1" applyBorder="1" applyAlignment="1">
      <alignment horizontal="left"/>
    </xf>
    <xf numFmtId="172" fontId="6" fillId="0" borderId="9" xfId="22" applyFont="1" applyFill="1" applyBorder="1" applyAlignment="1">
      <alignment horizontal="right"/>
    </xf>
    <xf numFmtId="172" fontId="6" fillId="0" borderId="6" xfId="22" applyFont="1" applyFill="1" applyBorder="1" applyAlignment="1">
      <alignment horizontal="center"/>
    </xf>
    <xf numFmtId="1" fontId="6" fillId="5" borderId="0" xfId="22" applyNumberFormat="1" applyFont="1" applyFill="1" applyBorder="1" applyAlignment="1">
      <alignment horizontal="center" vertical="top"/>
    </xf>
    <xf numFmtId="1" fontId="6" fillId="32" borderId="0" xfId="42" applyNumberFormat="1" applyFill="1" applyAlignment="1">
      <alignment horizontal="center"/>
    </xf>
    <xf numFmtId="4" fontId="6" fillId="32" borderId="0" xfId="42" applyNumberFormat="1" applyFill="1"/>
    <xf numFmtId="172" fontId="6" fillId="0" borderId="8" xfId="10" applyFont="1" applyFill="1" applyBorder="1" applyAlignment="1">
      <alignment horizontal="center"/>
    </xf>
    <xf numFmtId="1" fontId="6" fillId="5" borderId="0" xfId="42" applyNumberFormat="1" applyFill="1" applyAlignment="1">
      <alignment horizontal="center" wrapText="1"/>
    </xf>
    <xf numFmtId="4" fontId="6" fillId="0" borderId="9" xfId="42" applyNumberFormat="1" applyBorder="1"/>
    <xf numFmtId="1" fontId="6" fillId="0" borderId="16" xfId="75" applyNumberFormat="1" applyFont="1" applyBorder="1" applyAlignment="1">
      <alignment horizontal="center"/>
    </xf>
    <xf numFmtId="1" fontId="6" fillId="0" borderId="6" xfId="75" applyNumberFormat="1" applyFont="1" applyBorder="1" applyAlignment="1">
      <alignment horizontal="left"/>
    </xf>
    <xf numFmtId="172" fontId="37" fillId="0" borderId="8" xfId="10" quotePrefix="1" applyFont="1" applyFill="1" applyBorder="1" applyAlignment="1">
      <alignment horizontal="center"/>
    </xf>
    <xf numFmtId="1" fontId="37" fillId="0" borderId="0" xfId="42" applyNumberFormat="1" applyFont="1" applyAlignment="1">
      <alignment horizontal="left" indent="1"/>
    </xf>
    <xf numFmtId="1" fontId="37" fillId="0" borderId="0" xfId="42" applyNumberFormat="1" applyFont="1" applyAlignment="1">
      <alignment horizontal="center"/>
    </xf>
    <xf numFmtId="4" fontId="37" fillId="0" borderId="0" xfId="42" applyNumberFormat="1" applyFont="1"/>
    <xf numFmtId="1" fontId="44" fillId="0" borderId="0" xfId="42" applyNumberFormat="1" applyFont="1" applyAlignment="1">
      <alignment horizontal="left" indent="1"/>
    </xf>
    <xf numFmtId="1" fontId="5" fillId="5" borderId="0" xfId="80" applyNumberFormat="1" applyFont="1" applyFill="1" applyAlignment="1">
      <alignment horizontal="left"/>
    </xf>
    <xf numFmtId="1" fontId="6" fillId="5" borderId="0" xfId="42" applyNumberFormat="1" applyFill="1" applyAlignment="1">
      <alignment horizontal="left"/>
    </xf>
    <xf numFmtId="1" fontId="6" fillId="32" borderId="0" xfId="42" applyNumberFormat="1" applyFill="1" applyAlignment="1">
      <alignment horizontal="left"/>
    </xf>
    <xf numFmtId="1" fontId="5" fillId="32" borderId="0" xfId="42" applyNumberFormat="1" applyFont="1" applyFill="1" applyAlignment="1">
      <alignment horizontal="center"/>
    </xf>
    <xf numFmtId="1" fontId="6" fillId="0" borderId="0" xfId="42" applyNumberFormat="1" applyAlignment="1">
      <alignment horizontal="left"/>
    </xf>
    <xf numFmtId="4" fontId="6" fillId="0" borderId="12" xfId="32" applyNumberFormat="1" applyBorder="1" applyAlignment="1">
      <alignment horizontal="left"/>
    </xf>
    <xf numFmtId="4" fontId="6" fillId="0" borderId="12" xfId="42" applyNumberFormat="1" applyBorder="1" applyAlignment="1">
      <alignment horizontal="left"/>
    </xf>
    <xf numFmtId="172" fontId="0" fillId="0" borderId="9" xfId="21" applyFont="1" applyFill="1" applyBorder="1" applyAlignment="1">
      <alignment horizontal="right"/>
    </xf>
    <xf numFmtId="4" fontId="48" fillId="0" borderId="16" xfId="81" applyNumberFormat="1" applyFont="1" applyBorder="1" applyAlignment="1">
      <alignment horizontal="center" wrapText="1"/>
    </xf>
    <xf numFmtId="0" fontId="6" fillId="0" borderId="12" xfId="44" applyBorder="1" applyAlignment="1">
      <alignment vertical="top" wrapText="1"/>
    </xf>
    <xf numFmtId="3" fontId="6" fillId="0" borderId="9" xfId="83" applyNumberFormat="1" applyFont="1" applyBorder="1" applyAlignment="1">
      <alignment horizontal="center"/>
    </xf>
    <xf numFmtId="1" fontId="6" fillId="0" borderId="0" xfId="83" applyNumberFormat="1" applyFont="1" applyAlignment="1">
      <alignment horizontal="center"/>
    </xf>
    <xf numFmtId="1" fontId="6" fillId="0" borderId="23" xfId="42" applyNumberFormat="1" applyBorder="1" applyAlignment="1">
      <alignment horizontal="left"/>
    </xf>
    <xf numFmtId="1" fontId="8" fillId="0" borderId="23" xfId="42" applyNumberFormat="1" applyFont="1" applyBorder="1" applyAlignment="1">
      <alignment horizontal="left"/>
    </xf>
    <xf numFmtId="172" fontId="6" fillId="5" borderId="8" xfId="5" quotePrefix="1" applyFont="1" applyFill="1" applyBorder="1" applyAlignment="1">
      <alignment horizontal="center" vertical="center"/>
    </xf>
    <xf numFmtId="44" fontId="6" fillId="5" borderId="8" xfId="5" quotePrefix="1" applyNumberFormat="1" applyFont="1" applyFill="1" applyBorder="1" applyAlignment="1">
      <alignment horizontal="center" vertical="center"/>
    </xf>
    <xf numFmtId="4" fontId="8" fillId="0" borderId="12" xfId="42" applyNumberFormat="1" applyFont="1" applyBorder="1" applyAlignment="1">
      <alignment horizontal="left" vertical="center"/>
    </xf>
    <xf numFmtId="4" fontId="12" fillId="0" borderId="6" xfId="42" applyNumberFormat="1" applyFont="1" applyBorder="1" applyAlignment="1">
      <alignment horizontal="left"/>
    </xf>
    <xf numFmtId="3" fontId="6" fillId="5" borderId="8" xfId="42" quotePrefix="1" applyNumberFormat="1" applyFill="1" applyBorder="1" applyAlignment="1">
      <alignment horizontal="center"/>
    </xf>
    <xf numFmtId="4" fontId="6" fillId="5" borderId="23" xfId="32" applyNumberFormat="1" applyFill="1" applyBorder="1"/>
    <xf numFmtId="4" fontId="39" fillId="5" borderId="0" xfId="32" applyNumberFormat="1" applyFont="1" applyFill="1"/>
    <xf numFmtId="4" fontId="0" fillId="5" borderId="12" xfId="32" applyNumberFormat="1" applyFont="1" applyFill="1" applyBorder="1"/>
    <xf numFmtId="3" fontId="6" fillId="0" borderId="8" xfId="32" applyNumberFormat="1" applyBorder="1" applyAlignment="1">
      <alignment horizontal="center"/>
    </xf>
    <xf numFmtId="4" fontId="12" fillId="5" borderId="0" xfId="80" applyNumberFormat="1" applyFont="1" applyFill="1" applyAlignment="1">
      <alignment horizontal="left" vertical="top"/>
    </xf>
    <xf numFmtId="3" fontId="12" fillId="0" borderId="0" xfId="296" applyNumberFormat="1" applyFont="1" applyAlignment="1">
      <alignment horizontal="left" vertical="center"/>
    </xf>
    <xf numFmtId="3" fontId="6" fillId="0" borderId="8" xfId="82" applyNumberFormat="1" applyBorder="1" applyAlignment="1">
      <alignment horizontal="center" vertical="top"/>
    </xf>
    <xf numFmtId="3" fontId="6" fillId="0" borderId="0" xfId="296" applyNumberFormat="1" applyFont="1" applyAlignment="1">
      <alignment horizontal="left" vertical="center"/>
    </xf>
    <xf numFmtId="3" fontId="8" fillId="0" borderId="0" xfId="296" applyNumberFormat="1" applyFont="1" applyAlignment="1">
      <alignment horizontal="left" vertical="center"/>
    </xf>
    <xf numFmtId="4" fontId="8" fillId="5" borderId="0" xfId="42" applyNumberFormat="1" applyFont="1" applyFill="1" applyAlignment="1">
      <alignment horizontal="left" vertical="center"/>
    </xf>
    <xf numFmtId="3" fontId="12" fillId="0" borderId="0" xfId="76" applyNumberFormat="1" applyFont="1" applyAlignment="1">
      <alignment horizontal="left" vertical="center"/>
    </xf>
    <xf numFmtId="4" fontId="6" fillId="5" borderId="12" xfId="32" applyNumberFormat="1" applyFill="1" applyBorder="1" applyAlignment="1">
      <alignment horizontal="left" wrapText="1"/>
    </xf>
    <xf numFmtId="1" fontId="12" fillId="5" borderId="6" xfId="75" applyNumberFormat="1" applyFont="1" applyFill="1" applyBorder="1" applyAlignment="1">
      <alignment horizontal="left"/>
    </xf>
    <xf numFmtId="1" fontId="8" fillId="0" borderId="0" xfId="42" applyNumberFormat="1" applyFont="1" applyAlignment="1">
      <alignment horizontal="center"/>
    </xf>
    <xf numFmtId="4" fontId="12" fillId="5" borderId="12" xfId="42" applyNumberFormat="1" applyFont="1" applyFill="1" applyBorder="1" applyAlignment="1">
      <alignment horizontal="left" vertical="center"/>
    </xf>
    <xf numFmtId="0" fontId="12" fillId="5" borderId="6" xfId="42" applyFont="1" applyFill="1" applyBorder="1"/>
    <xf numFmtId="1" fontId="69" fillId="0" borderId="16" xfId="42" applyNumberFormat="1" applyFont="1" applyBorder="1" applyAlignment="1">
      <alignment horizontal="center"/>
    </xf>
    <xf numFmtId="0" fontId="69" fillId="5" borderId="6" xfId="42" applyFont="1" applyFill="1" applyBorder="1"/>
    <xf numFmtId="1" fontId="69" fillId="5" borderId="16" xfId="42" applyNumberFormat="1" applyFont="1" applyFill="1" applyBorder="1" applyAlignment="1">
      <alignment horizontal="center" vertical="center"/>
    </xf>
    <xf numFmtId="4" fontId="69" fillId="5" borderId="6" xfId="51" applyNumberFormat="1" applyFont="1" applyFill="1" applyBorder="1" applyAlignment="1">
      <alignment horizontal="left" vertical="center"/>
    </xf>
    <xf numFmtId="4" fontId="69" fillId="5" borderId="0" xfId="51" applyNumberFormat="1" applyFont="1" applyFill="1" applyAlignment="1">
      <alignment horizontal="left" vertical="center"/>
    </xf>
    <xf numFmtId="3" fontId="69" fillId="0" borderId="8" xfId="83" applyNumberFormat="1" applyFont="1" applyBorder="1" applyAlignment="1">
      <alignment horizontal="center"/>
    </xf>
    <xf numFmtId="3" fontId="69" fillId="5" borderId="0" xfId="83" applyNumberFormat="1" applyFont="1" applyFill="1" applyAlignment="1">
      <alignment horizontal="center"/>
    </xf>
    <xf numFmtId="4" fontId="69" fillId="0" borderId="0" xfId="42" applyNumberFormat="1" applyFont="1" applyAlignment="1">
      <alignment horizontal="left"/>
    </xf>
    <xf numFmtId="3" fontId="69" fillId="0" borderId="8" xfId="42" applyNumberFormat="1" applyFont="1" applyBorder="1" applyAlignment="1">
      <alignment horizontal="center"/>
    </xf>
    <xf numFmtId="1" fontId="6" fillId="5" borderId="13" xfId="42" applyNumberFormat="1" applyFill="1" applyBorder="1" applyAlignment="1">
      <alignment horizontal="center"/>
    </xf>
    <xf numFmtId="4" fontId="6" fillId="5" borderId="14" xfId="42" applyNumberFormat="1" applyFill="1" applyBorder="1" applyAlignment="1">
      <alignment horizontal="left"/>
    </xf>
    <xf numFmtId="4" fontId="6" fillId="5" borderId="15" xfId="42" applyNumberFormat="1" applyFill="1" applyBorder="1"/>
    <xf numFmtId="1" fontId="36" fillId="5" borderId="0" xfId="42" applyNumberFormat="1" applyFont="1" applyFill="1" applyAlignment="1">
      <alignment horizontal="center"/>
    </xf>
    <xf numFmtId="1" fontId="36" fillId="5" borderId="0" xfId="80" applyNumberFormat="1" applyFont="1" applyFill="1" applyAlignment="1">
      <alignment horizontal="center"/>
    </xf>
    <xf numFmtId="1" fontId="36" fillId="5" borderId="0" xfId="75" applyNumberFormat="1" applyFont="1" applyFill="1" applyAlignment="1">
      <alignment horizontal="center"/>
    </xf>
    <xf numFmtId="0" fontId="5" fillId="5" borderId="8" xfId="42" applyFont="1" applyFill="1" applyBorder="1" applyAlignment="1">
      <alignment horizontal="left" vertical="center"/>
    </xf>
    <xf numFmtId="4" fontId="6" fillId="5" borderId="8" xfId="81" applyNumberFormat="1" applyFill="1" applyBorder="1" applyAlignment="1">
      <alignment horizontal="left"/>
    </xf>
    <xf numFmtId="0" fontId="5" fillId="5" borderId="6" xfId="42" applyFont="1" applyFill="1" applyBorder="1" applyAlignment="1">
      <alignment horizontal="left" vertical="center"/>
    </xf>
    <xf numFmtId="0" fontId="6" fillId="5" borderId="6" xfId="42" applyFill="1" applyBorder="1" applyAlignment="1">
      <alignment horizontal="left" vertical="center"/>
    </xf>
    <xf numFmtId="0" fontId="14" fillId="5" borderId="6" xfId="42" applyFont="1" applyFill="1" applyBorder="1" applyAlignment="1">
      <alignment horizontal="left" vertical="center"/>
    </xf>
    <xf numFmtId="0" fontId="6" fillId="5" borderId="16" xfId="82" applyFill="1" applyBorder="1"/>
    <xf numFmtId="0" fontId="6" fillId="5" borderId="6" xfId="82" applyFill="1" applyBorder="1"/>
    <xf numFmtId="0" fontId="6" fillId="5" borderId="12" xfId="82" applyFill="1" applyBorder="1"/>
    <xf numFmtId="1" fontId="6" fillId="0" borderId="16" xfId="80" applyNumberFormat="1" applyBorder="1" applyAlignment="1">
      <alignment horizontal="center" vertical="top"/>
    </xf>
    <xf numFmtId="4" fontId="0" fillId="0" borderId="12" xfId="32" applyNumberFormat="1" applyFont="1" applyBorder="1" applyAlignment="1">
      <alignment horizontal="left"/>
    </xf>
    <xf numFmtId="3" fontId="6" fillId="0" borderId="0" xfId="80" applyNumberFormat="1" applyAlignment="1">
      <alignment horizontal="center" vertical="top"/>
    </xf>
    <xf numFmtId="4" fontId="5" fillId="5" borderId="6" xfId="297" applyNumberFormat="1" applyFont="1" applyFill="1" applyBorder="1" applyAlignment="1">
      <alignment horizontal="left"/>
    </xf>
    <xf numFmtId="1" fontId="6" fillId="5" borderId="0" xfId="42" applyNumberFormat="1" applyFill="1"/>
    <xf numFmtId="4" fontId="66" fillId="5" borderId="8" xfId="42" applyNumberFormat="1" applyFont="1" applyFill="1" applyBorder="1"/>
    <xf numFmtId="0" fontId="8" fillId="5" borderId="6" xfId="42" applyFont="1" applyFill="1" applyBorder="1" applyAlignment="1">
      <alignment horizontal="left" vertical="center"/>
    </xf>
    <xf numFmtId="4" fontId="8" fillId="5" borderId="12" xfId="81" applyNumberFormat="1" applyFont="1" applyFill="1" applyBorder="1" applyAlignment="1">
      <alignment horizontal="left"/>
    </xf>
    <xf numFmtId="3" fontId="6" fillId="5" borderId="6" xfId="42" applyNumberFormat="1" applyFill="1" applyBorder="1" applyAlignment="1">
      <alignment horizontal="left" vertical="center"/>
    </xf>
    <xf numFmtId="0" fontId="8" fillId="5" borderId="0" xfId="81" applyFont="1" applyFill="1"/>
    <xf numFmtId="4" fontId="68" fillId="5" borderId="0" xfId="42" applyNumberFormat="1" applyFont="1" applyFill="1" applyAlignment="1">
      <alignment horizontal="left"/>
    </xf>
    <xf numFmtId="3" fontId="11" fillId="5" borderId="8" xfId="42" quotePrefix="1" applyNumberFormat="1" applyFont="1" applyFill="1" applyBorder="1" applyAlignment="1">
      <alignment horizontal="center"/>
    </xf>
    <xf numFmtId="0" fontId="13" fillId="5" borderId="8" xfId="78" applyFont="1" applyFill="1" applyBorder="1" applyAlignment="1">
      <alignment vertical="center"/>
    </xf>
    <xf numFmtId="1" fontId="6" fillId="0" borderId="16" xfId="42" applyNumberFormat="1" applyBorder="1" applyAlignment="1">
      <alignment horizontal="center" vertical="center"/>
    </xf>
    <xf numFmtId="3" fontId="12" fillId="5" borderId="6" xfId="42" applyNumberFormat="1" applyFont="1" applyFill="1" applyBorder="1" applyAlignment="1">
      <alignment horizontal="left" vertical="center"/>
    </xf>
    <xf numFmtId="0" fontId="6" fillId="5" borderId="6" xfId="44" applyFill="1" applyBorder="1" applyAlignment="1">
      <alignment vertical="top"/>
    </xf>
    <xf numFmtId="4" fontId="6" fillId="0" borderId="0" xfId="51" applyNumberFormat="1" applyFont="1" applyAlignment="1">
      <alignment horizontal="left"/>
    </xf>
    <xf numFmtId="4" fontId="6" fillId="0" borderId="6" xfId="51" applyNumberFormat="1" applyFont="1" applyBorder="1" applyAlignment="1">
      <alignment horizontal="left"/>
    </xf>
    <xf numFmtId="1" fontId="37" fillId="0" borderId="23" xfId="81" applyNumberFormat="1" applyFont="1" applyBorder="1" applyAlignment="1">
      <alignment horizontal="center"/>
    </xf>
    <xf numFmtId="1" fontId="37" fillId="5" borderId="6" xfId="75" applyNumberFormat="1" applyFont="1" applyFill="1" applyBorder="1" applyAlignment="1">
      <alignment horizontal="left"/>
    </xf>
    <xf numFmtId="1" fontId="37" fillId="5" borderId="0" xfId="77" applyNumberFormat="1" applyFont="1" applyFill="1" applyAlignment="1">
      <alignment horizontal="left"/>
    </xf>
    <xf numFmtId="3" fontId="37" fillId="0" borderId="8" xfId="75" applyNumberFormat="1" applyFont="1" applyBorder="1" applyAlignment="1">
      <alignment horizontal="center"/>
    </xf>
    <xf numFmtId="1" fontId="37" fillId="5" borderId="0" xfId="42" applyNumberFormat="1" applyFont="1" applyFill="1" applyAlignment="1">
      <alignment horizontal="left" vertical="center"/>
    </xf>
    <xf numFmtId="4" fontId="37" fillId="5" borderId="6" xfId="42" applyNumberFormat="1" applyFont="1" applyFill="1" applyBorder="1" applyAlignment="1">
      <alignment horizontal="left"/>
    </xf>
    <xf numFmtId="4" fontId="37" fillId="0" borderId="0" xfId="42" applyNumberFormat="1" applyFont="1" applyAlignment="1">
      <alignment horizontal="left"/>
    </xf>
    <xf numFmtId="0" fontId="6" fillId="0" borderId="0" xfId="46" applyFont="1"/>
    <xf numFmtId="1" fontId="6" fillId="5" borderId="0" xfId="75" applyNumberFormat="1" applyFont="1" applyFill="1" applyAlignment="1">
      <alignment horizontal="left"/>
    </xf>
    <xf numFmtId="4" fontId="36" fillId="5" borderId="6" xfId="32" applyNumberFormat="1" applyFont="1" applyFill="1" applyBorder="1" applyAlignment="1">
      <alignment horizontal="left"/>
    </xf>
    <xf numFmtId="3" fontId="36" fillId="5" borderId="0" xfId="42" applyNumberFormat="1" applyFont="1" applyFill="1" applyAlignment="1">
      <alignment horizontal="center"/>
    </xf>
    <xf numFmtId="172" fontId="36" fillId="5" borderId="8" xfId="5" applyFont="1" applyFill="1" applyBorder="1" applyAlignment="1">
      <alignment horizontal="center"/>
    </xf>
    <xf numFmtId="0" fontId="8" fillId="5" borderId="0" xfId="85" applyFont="1" applyFill="1" applyAlignment="1">
      <alignment horizontal="left" vertical="center"/>
    </xf>
    <xf numFmtId="0" fontId="6" fillId="5" borderId="0" xfId="44" applyFill="1" applyAlignment="1">
      <alignment vertical="top" wrapText="1"/>
    </xf>
    <xf numFmtId="0" fontId="6" fillId="5" borderId="0" xfId="44" applyFill="1" applyAlignment="1">
      <alignment horizontal="center" vertical="top"/>
    </xf>
    <xf numFmtId="0" fontId="6" fillId="5" borderId="8" xfId="85" applyFont="1" applyFill="1" applyBorder="1" applyAlignment="1">
      <alignment horizontal="left" vertical="center"/>
    </xf>
    <xf numFmtId="4" fontId="6" fillId="0" borderId="0" xfId="32" applyNumberFormat="1" applyAlignment="1">
      <alignment horizontal="left"/>
    </xf>
    <xf numFmtId="3" fontId="6" fillId="5" borderId="6" xfId="75" applyNumberFormat="1" applyFont="1" applyFill="1" applyBorder="1" applyAlignment="1">
      <alignment horizontal="center"/>
    </xf>
    <xf numFmtId="3" fontId="8" fillId="5" borderId="6" xfId="76" applyNumberFormat="1" applyFont="1" applyFill="1" applyBorder="1" applyAlignment="1">
      <alignment horizontal="left" vertical="center"/>
    </xf>
    <xf numFmtId="0" fontId="8" fillId="5" borderId="6" xfId="42" applyFont="1" applyFill="1" applyBorder="1"/>
    <xf numFmtId="4" fontId="41" fillId="5" borderId="6" xfId="32" applyNumberFormat="1" applyFont="1" applyFill="1" applyBorder="1" applyAlignment="1">
      <alignment horizontal="left"/>
    </xf>
    <xf numFmtId="4" fontId="8" fillId="0" borderId="6" xfId="0" applyNumberFormat="1" applyFont="1" applyBorder="1" applyAlignment="1">
      <alignment horizontal="left"/>
    </xf>
    <xf numFmtId="4" fontId="68" fillId="0" borderId="0" xfId="0" applyNumberFormat="1" applyFont="1" applyAlignment="1">
      <alignment horizontal="left"/>
    </xf>
    <xf numFmtId="4" fontId="68" fillId="0" borderId="0" xfId="32" applyNumberFormat="1" applyFont="1" applyAlignment="1">
      <alignment horizontal="left"/>
    </xf>
    <xf numFmtId="0" fontId="6" fillId="5" borderId="0" xfId="297" applyFill="1"/>
    <xf numFmtId="3" fontId="37" fillId="5" borderId="0" xfId="75" applyNumberFormat="1" applyFont="1" applyFill="1" applyAlignment="1">
      <alignment horizontal="center"/>
    </xf>
    <xf numFmtId="4" fontId="6" fillId="0" borderId="6" xfId="32" applyNumberFormat="1" applyBorder="1" applyAlignment="1">
      <alignment horizontal="left"/>
    </xf>
    <xf numFmtId="0" fontId="8" fillId="5" borderId="6" xfId="84" applyFont="1" applyFill="1" applyBorder="1" applyAlignment="1">
      <alignment horizontal="left" vertical="center"/>
    </xf>
    <xf numFmtId="0" fontId="6" fillId="5" borderId="6" xfId="84" applyFont="1" applyFill="1" applyBorder="1" applyAlignment="1">
      <alignment horizontal="left" vertical="center"/>
    </xf>
    <xf numFmtId="4" fontId="8" fillId="5" borderId="8" xfId="32" applyNumberFormat="1" applyFont="1" applyFill="1" applyBorder="1" applyAlignment="1">
      <alignment horizontal="left"/>
    </xf>
    <xf numFmtId="4" fontId="8" fillId="5" borderId="12" xfId="32" applyNumberFormat="1" applyFont="1" applyFill="1" applyBorder="1"/>
    <xf numFmtId="0" fontId="8" fillId="0" borderId="6" xfId="84" applyFont="1" applyBorder="1" applyAlignment="1">
      <alignment horizontal="left" vertical="center"/>
    </xf>
    <xf numFmtId="4" fontId="8" fillId="0" borderId="12" xfId="32" applyNumberFormat="1" applyFont="1" applyBorder="1" applyAlignment="1">
      <alignment horizontal="left"/>
    </xf>
    <xf numFmtId="3" fontId="6" fillId="5" borderId="6" xfId="42" applyNumberFormat="1" applyFill="1" applyBorder="1" applyAlignment="1">
      <alignment horizontal="left"/>
    </xf>
    <xf numFmtId="4" fontId="43" fillId="5" borderId="0" xfId="32" applyNumberFormat="1" applyFont="1" applyFill="1" applyAlignment="1">
      <alignment horizontal="left"/>
    </xf>
    <xf numFmtId="4" fontId="6" fillId="0" borderId="6" xfId="42" applyNumberFormat="1" applyBorder="1" applyAlignment="1">
      <alignment horizontal="left" vertical="center"/>
    </xf>
    <xf numFmtId="3" fontId="6" fillId="0" borderId="9" xfId="42" applyNumberFormat="1" applyBorder="1" applyAlignment="1">
      <alignment horizontal="center"/>
    </xf>
    <xf numFmtId="3" fontId="8" fillId="0" borderId="6" xfId="76" applyNumberFormat="1" applyFont="1" applyBorder="1" applyAlignment="1">
      <alignment horizontal="left" vertical="center"/>
    </xf>
    <xf numFmtId="3" fontId="0" fillId="0" borderId="8" xfId="32" applyNumberFormat="1" applyFont="1" applyBorder="1" applyAlignment="1">
      <alignment horizontal="center"/>
    </xf>
    <xf numFmtId="4" fontId="8" fillId="0" borderId="6" xfId="42" applyNumberFormat="1" applyFont="1" applyBorder="1" applyAlignment="1">
      <alignment horizontal="left" vertical="center"/>
    </xf>
    <xf numFmtId="4" fontId="6" fillId="5" borderId="6" xfId="108" applyNumberFormat="1" applyFill="1" applyBorder="1" applyAlignment="1">
      <alignment horizontal="left"/>
    </xf>
    <xf numFmtId="4" fontId="6" fillId="5" borderId="8" xfId="32" applyNumberFormat="1" applyFill="1" applyBorder="1" applyAlignment="1">
      <alignment horizontal="left"/>
    </xf>
    <xf numFmtId="4" fontId="6" fillId="5" borderId="8" xfId="42" applyNumberFormat="1" applyFill="1" applyBorder="1" applyAlignment="1">
      <alignment horizontal="left"/>
    </xf>
    <xf numFmtId="0" fontId="6" fillId="5" borderId="8" xfId="32" applyFill="1" applyBorder="1" applyAlignment="1">
      <alignment horizontal="center"/>
    </xf>
    <xf numFmtId="0" fontId="6" fillId="5" borderId="8" xfId="81" applyFill="1" applyBorder="1"/>
    <xf numFmtId="4" fontId="8" fillId="5" borderId="0" xfId="32" applyNumberFormat="1" applyFont="1" applyFill="1"/>
    <xf numFmtId="1" fontId="6" fillId="5" borderId="0" xfId="32" applyNumberFormat="1" applyFill="1" applyAlignment="1">
      <alignment horizontal="center"/>
    </xf>
    <xf numFmtId="4" fontId="8" fillId="5" borderId="0" xfId="108" applyNumberFormat="1" applyFont="1" applyFill="1" applyAlignment="1">
      <alignment horizontal="left"/>
    </xf>
    <xf numFmtId="4" fontId="6" fillId="5" borderId="0" xfId="32" applyNumberFormat="1" applyFill="1" applyAlignment="1">
      <alignment horizontal="left" vertical="top"/>
    </xf>
    <xf numFmtId="4" fontId="68" fillId="5" borderId="0" xfId="0" applyNumberFormat="1" applyFont="1" applyFill="1" applyAlignment="1">
      <alignment horizontal="left"/>
    </xf>
    <xf numFmtId="4" fontId="68" fillId="5" borderId="12" xfId="32" applyNumberFormat="1" applyFont="1" applyFill="1" applyBorder="1" applyAlignment="1">
      <alignment horizontal="left"/>
    </xf>
    <xf numFmtId="3" fontId="6" fillId="5" borderId="12" xfId="75" applyNumberFormat="1" applyFont="1" applyFill="1" applyBorder="1" applyAlignment="1">
      <alignment horizontal="center"/>
    </xf>
    <xf numFmtId="3" fontId="6" fillId="5" borderId="12" xfId="32" applyNumberFormat="1" applyFill="1" applyBorder="1" applyAlignment="1">
      <alignment horizontal="center"/>
    </xf>
    <xf numFmtId="4" fontId="6" fillId="5" borderId="12" xfId="32" applyNumberFormat="1" applyFill="1" applyBorder="1"/>
    <xf numFmtId="3" fontId="6" fillId="5" borderId="0" xfId="32" quotePrefix="1" applyNumberFormat="1" applyFill="1" applyAlignment="1">
      <alignment horizontal="center"/>
    </xf>
    <xf numFmtId="43" fontId="6" fillId="5" borderId="8" xfId="737" applyNumberFormat="1" applyFont="1" applyFill="1" applyBorder="1" applyAlignment="1">
      <alignment horizontal="center"/>
    </xf>
    <xf numFmtId="43" fontId="6" fillId="5" borderId="9" xfId="737" applyNumberFormat="1" applyFont="1" applyFill="1" applyBorder="1" applyAlignment="1">
      <alignment horizontal="right"/>
    </xf>
    <xf numFmtId="43" fontId="6" fillId="0" borderId="8" xfId="737" applyNumberFormat="1" applyFont="1" applyFill="1" applyBorder="1" applyAlignment="1">
      <alignment horizontal="center"/>
    </xf>
    <xf numFmtId="3" fontId="6" fillId="0" borderId="0" xfId="75" applyNumberFormat="1" applyFont="1" applyAlignment="1">
      <alignment horizontal="center"/>
    </xf>
    <xf numFmtId="172" fontId="6" fillId="5" borderId="6" xfId="737" applyFont="1" applyFill="1" applyBorder="1" applyAlignment="1">
      <alignment horizontal="center"/>
    </xf>
    <xf numFmtId="172" fontId="6" fillId="5" borderId="6" xfId="737" quotePrefix="1" applyFont="1" applyFill="1" applyBorder="1" applyAlignment="1">
      <alignment horizontal="center"/>
    </xf>
    <xf numFmtId="172" fontId="6" fillId="5" borderId="9" xfId="737" applyFont="1" applyFill="1" applyBorder="1" applyAlignment="1">
      <alignment horizontal="right"/>
    </xf>
    <xf numFmtId="172" fontId="6" fillId="0" borderId="6" xfId="737" quotePrefix="1" applyFont="1" applyFill="1" applyBorder="1" applyAlignment="1">
      <alignment horizontal="center"/>
    </xf>
    <xf numFmtId="172" fontId="6" fillId="0" borderId="9" xfId="737" applyFont="1" applyFill="1" applyBorder="1" applyAlignment="1">
      <alignment horizontal="right"/>
    </xf>
    <xf numFmtId="172" fontId="6" fillId="5" borderId="21" xfId="737" applyFont="1" applyFill="1" applyBorder="1" applyAlignment="1">
      <alignment horizontal="center"/>
    </xf>
    <xf numFmtId="172" fontId="5" fillId="5" borderId="6" xfId="737" applyFont="1" applyFill="1" applyBorder="1" applyAlignment="1">
      <alignment horizontal="center"/>
    </xf>
    <xf numFmtId="172" fontId="6" fillId="5" borderId="35" xfId="737" applyFont="1" applyFill="1" applyBorder="1" applyAlignment="1">
      <alignment horizontal="center"/>
    </xf>
    <xf numFmtId="172" fontId="6" fillId="5" borderId="9" xfId="737" applyFont="1" applyFill="1" applyBorder="1"/>
    <xf numFmtId="172" fontId="5" fillId="5" borderId="9" xfId="737" applyFont="1" applyFill="1" applyBorder="1" applyAlignment="1">
      <alignment horizontal="right"/>
    </xf>
    <xf numFmtId="172" fontId="5" fillId="0" borderId="9" xfId="737" applyFont="1" applyFill="1" applyBorder="1" applyAlignment="1">
      <alignment horizontal="right"/>
    </xf>
    <xf numFmtId="172" fontId="36" fillId="0" borderId="6" xfId="737" quotePrefix="1" applyFont="1" applyFill="1" applyBorder="1" applyAlignment="1">
      <alignment horizontal="center"/>
    </xf>
    <xf numFmtId="172" fontId="6" fillId="5" borderId="20" xfId="737" applyFont="1" applyFill="1" applyBorder="1" applyAlignment="1">
      <alignment horizontal="center"/>
    </xf>
    <xf numFmtId="172" fontId="6" fillId="5" borderId="25" xfId="737" applyFont="1" applyFill="1" applyBorder="1" applyAlignment="1">
      <alignment horizontal="center"/>
    </xf>
    <xf numFmtId="172" fontId="6" fillId="0" borderId="6" xfId="737" applyFont="1" applyFill="1" applyBorder="1" applyAlignment="1">
      <alignment horizontal="center"/>
    </xf>
    <xf numFmtId="172" fontId="6" fillId="5" borderId="0" xfId="737" applyFont="1" applyFill="1" applyAlignment="1">
      <alignment horizontal="center"/>
    </xf>
    <xf numFmtId="1" fontId="4" fillId="0" borderId="0" xfId="75" applyNumberFormat="1" applyFont="1" applyAlignment="1">
      <alignment horizontal="center"/>
    </xf>
    <xf numFmtId="3" fontId="5" fillId="5" borderId="8" xfId="75" applyNumberFormat="1" applyFont="1" applyFill="1" applyBorder="1" applyAlignment="1">
      <alignment horizontal="center" vertical="center" wrapText="1"/>
    </xf>
    <xf numFmtId="4" fontId="4" fillId="5" borderId="0" xfId="75" applyNumberFormat="1" applyFont="1" applyFill="1" applyAlignment="1">
      <alignment horizontal="center"/>
    </xf>
    <xf numFmtId="3" fontId="11" fillId="5" borderId="9" xfId="42" applyNumberFormat="1" applyFont="1" applyFill="1" applyBorder="1" applyAlignment="1">
      <alignment horizontal="center" vertical="center" wrapText="1"/>
    </xf>
    <xf numFmtId="2" fontId="38" fillId="5" borderId="9" xfId="21" applyNumberFormat="1" applyFont="1" applyFill="1" applyBorder="1"/>
    <xf numFmtId="0" fontId="6" fillId="5" borderId="15" xfId="20" applyNumberFormat="1" applyFont="1" applyFill="1" applyBorder="1"/>
    <xf numFmtId="0" fontId="6" fillId="5" borderId="17" xfId="20" applyNumberFormat="1" applyFont="1" applyFill="1" applyBorder="1"/>
    <xf numFmtId="0" fontId="5" fillId="5" borderId="30" xfId="20" applyNumberFormat="1" applyFont="1" applyFill="1" applyBorder="1" applyAlignment="1">
      <alignment horizontal="center" vertical="top" wrapText="1"/>
    </xf>
    <xf numFmtId="0" fontId="6" fillId="5" borderId="30" xfId="42" applyFill="1" applyBorder="1" applyAlignment="1">
      <alignment horizontal="right"/>
    </xf>
    <xf numFmtId="0" fontId="6" fillId="5" borderId="9" xfId="42" applyFill="1" applyBorder="1" applyAlignment="1">
      <alignment horizontal="right"/>
    </xf>
    <xf numFmtId="0" fontId="6" fillId="5" borderId="9" xfId="22" applyNumberFormat="1" applyFont="1" applyFill="1" applyBorder="1" applyAlignment="1">
      <alignment horizontal="right" vertical="top"/>
    </xf>
    <xf numFmtId="0" fontId="6" fillId="5" borderId="9" xfId="42" applyFill="1" applyBorder="1" applyAlignment="1">
      <alignment horizontal="center"/>
    </xf>
    <xf numFmtId="0" fontId="6" fillId="5" borderId="9" xfId="10" applyNumberFormat="1" applyFont="1" applyFill="1" applyBorder="1" applyAlignment="1">
      <alignment horizontal="right"/>
    </xf>
    <xf numFmtId="0" fontId="37" fillId="5" borderId="9" xfId="42" applyFont="1" applyFill="1" applyBorder="1" applyAlignment="1">
      <alignment horizontal="right"/>
    </xf>
    <xf numFmtId="0" fontId="37" fillId="0" borderId="9" xfId="42" applyFont="1" applyBorder="1" applyAlignment="1">
      <alignment horizontal="right"/>
    </xf>
    <xf numFmtId="0" fontId="6" fillId="0" borderId="9" xfId="42" applyBorder="1" applyAlignment="1">
      <alignment horizontal="right"/>
    </xf>
    <xf numFmtId="0" fontId="6" fillId="5" borderId="9" xfId="10" applyNumberFormat="1" applyFont="1" applyFill="1" applyBorder="1" applyAlignment="1">
      <alignment horizontal="center"/>
    </xf>
    <xf numFmtId="0" fontId="6" fillId="5" borderId="22" xfId="42" applyFill="1" applyBorder="1" applyAlignment="1">
      <alignment horizontal="right"/>
    </xf>
    <xf numFmtId="0" fontId="5" fillId="5" borderId="9" xfId="42" applyFont="1" applyFill="1" applyBorder="1" applyAlignment="1">
      <alignment horizontal="right"/>
    </xf>
    <xf numFmtId="0" fontId="6" fillId="5" borderId="36" xfId="42" applyFill="1" applyBorder="1" applyAlignment="1">
      <alignment horizontal="right"/>
    </xf>
    <xf numFmtId="0" fontId="6" fillId="0" borderId="9" xfId="42" applyBorder="1"/>
    <xf numFmtId="0" fontId="6" fillId="5" borderId="9" xfId="42" applyFill="1" applyBorder="1"/>
    <xf numFmtId="0" fontId="6" fillId="5" borderId="9" xfId="737" applyNumberFormat="1" applyFont="1" applyFill="1" applyBorder="1" applyAlignment="1">
      <alignment horizontal="right"/>
    </xf>
    <xf numFmtId="0" fontId="6" fillId="0" borderId="9" xfId="737" applyNumberFormat="1" applyFont="1" applyFill="1" applyBorder="1" applyAlignment="1">
      <alignment horizontal="right"/>
    </xf>
    <xf numFmtId="0" fontId="6" fillId="0" borderId="9" xfId="10" applyNumberFormat="1" applyFont="1" applyFill="1" applyBorder="1" applyAlignment="1">
      <alignment horizontal="right"/>
    </xf>
    <xf numFmtId="0" fontId="5" fillId="0" borderId="9" xfId="10" applyNumberFormat="1" applyFont="1" applyFill="1" applyBorder="1" applyAlignment="1">
      <alignment horizontal="right"/>
    </xf>
    <xf numFmtId="0" fontId="5" fillId="5" borderId="9" xfId="10" applyNumberFormat="1" applyFont="1" applyFill="1" applyBorder="1" applyAlignment="1">
      <alignment horizontal="right"/>
    </xf>
    <xf numFmtId="0" fontId="6" fillId="5" borderId="0" xfId="42" applyFill="1" applyAlignment="1">
      <alignment horizontal="right"/>
    </xf>
    <xf numFmtId="43" fontId="6" fillId="5" borderId="9" xfId="42" applyNumberFormat="1" applyFill="1" applyBorder="1" applyAlignment="1">
      <alignment horizontal="center"/>
    </xf>
    <xf numFmtId="43" fontId="6" fillId="5" borderId="9" xfId="42" applyNumberFormat="1" applyFill="1" applyBorder="1" applyAlignment="1">
      <alignment horizontal="right"/>
    </xf>
    <xf numFmtId="4" fontId="4" fillId="0" borderId="0" xfId="75" applyNumberFormat="1" applyFont="1" applyAlignment="1">
      <alignment horizontal="center"/>
    </xf>
    <xf numFmtId="4" fontId="4" fillId="0" borderId="0" xfId="81" applyNumberFormat="1" applyFont="1" applyAlignment="1">
      <alignment horizontal="center" wrapText="1"/>
    </xf>
    <xf numFmtId="4" fontId="4" fillId="0" borderId="0" xfId="82" applyNumberFormat="1" applyFont="1" applyAlignment="1">
      <alignment horizontal="center" vertical="top" wrapText="1"/>
    </xf>
    <xf numFmtId="4" fontId="4" fillId="0" borderId="0" xfId="80" applyNumberFormat="1" applyFont="1" applyAlignment="1">
      <alignment horizontal="center" vertical="center" wrapText="1"/>
    </xf>
    <xf numFmtId="0" fontId="0" fillId="5" borderId="0" xfId="0" applyFill="1" applyAlignment="1">
      <alignment horizontal="center"/>
    </xf>
    <xf numFmtId="4" fontId="4" fillId="5" borderId="0" xfId="80" applyNumberFormat="1" applyFont="1" applyFill="1" applyAlignment="1">
      <alignment horizontal="center" vertical="top" wrapText="1"/>
    </xf>
    <xf numFmtId="1" fontId="4" fillId="5" borderId="0" xfId="75" applyNumberFormat="1" applyFont="1" applyFill="1" applyAlignment="1">
      <alignment horizontal="center"/>
    </xf>
    <xf numFmtId="0" fontId="6" fillId="5" borderId="0" xfId="42" applyFill="1" applyAlignment="1">
      <alignment horizontal="center" vertical="center"/>
    </xf>
    <xf numFmtId="0" fontId="0" fillId="0" borderId="0" xfId="0" applyAlignment="1">
      <alignment horizontal="center"/>
    </xf>
    <xf numFmtId="172" fontId="6" fillId="5" borderId="8" xfId="737" quotePrefix="1" applyFont="1" applyFill="1" applyBorder="1" applyAlignment="1">
      <alignment horizontal="center"/>
    </xf>
    <xf numFmtId="172" fontId="6" fillId="5" borderId="8" xfId="737" applyFont="1" applyFill="1" applyBorder="1" applyAlignment="1">
      <alignment horizontal="center"/>
    </xf>
    <xf numFmtId="172" fontId="36" fillId="5" borderId="8" xfId="737" applyFont="1" applyFill="1" applyBorder="1" applyAlignment="1">
      <alignment horizontal="center"/>
    </xf>
    <xf numFmtId="172" fontId="6" fillId="32" borderId="8" xfId="737" applyFont="1" applyFill="1" applyBorder="1" applyAlignment="1">
      <alignment horizontal="center"/>
    </xf>
    <xf numFmtId="172" fontId="38" fillId="5" borderId="8" xfId="737" applyFont="1" applyFill="1" applyBorder="1" applyAlignment="1">
      <alignment horizontal="right"/>
    </xf>
    <xf numFmtId="172" fontId="0" fillId="5" borderId="8" xfId="737" applyFont="1" applyFill="1" applyBorder="1" applyAlignment="1">
      <alignment horizontal="center"/>
    </xf>
    <xf numFmtId="172" fontId="0" fillId="5" borderId="8" xfId="737" quotePrefix="1" applyFont="1" applyFill="1" applyBorder="1" applyAlignment="1">
      <alignment horizontal="center"/>
    </xf>
    <xf numFmtId="172" fontId="0" fillId="32" borderId="8" xfId="737" quotePrefix="1" applyFont="1" applyFill="1" applyBorder="1" applyAlignment="1">
      <alignment horizontal="center"/>
    </xf>
    <xf numFmtId="43" fontId="6" fillId="32" borderId="8" xfId="737" applyNumberFormat="1" applyFont="1" applyFill="1" applyBorder="1" applyAlignment="1">
      <alignment horizontal="center"/>
    </xf>
    <xf numFmtId="172" fontId="6" fillId="5" borderId="6" xfId="739" quotePrefix="1" applyFont="1" applyFill="1" applyBorder="1" applyAlignment="1" applyProtection="1">
      <alignment horizontal="center"/>
    </xf>
    <xf numFmtId="172" fontId="6" fillId="32" borderId="6" xfId="737" quotePrefix="1" applyFont="1" applyFill="1" applyBorder="1" applyAlignment="1">
      <alignment horizontal="center"/>
    </xf>
    <xf numFmtId="172" fontId="6" fillId="32" borderId="8" xfId="10" quotePrefix="1" applyFont="1" applyFill="1" applyBorder="1" applyAlignment="1">
      <alignment horizontal="center"/>
    </xf>
    <xf numFmtId="3" fontId="5" fillId="5" borderId="8" xfId="75" applyNumberFormat="1" applyFont="1" applyFill="1" applyBorder="1" applyAlignment="1">
      <alignment vertical="center" wrapText="1"/>
    </xf>
    <xf numFmtId="3" fontId="5" fillId="5" borderId="11" xfId="75" applyNumberFormat="1" applyFont="1" applyFill="1" applyBorder="1" applyAlignment="1">
      <alignment vertical="center" wrapText="1"/>
    </xf>
    <xf numFmtId="1" fontId="6" fillId="5" borderId="23" xfId="82" applyNumberFormat="1" applyFill="1" applyBorder="1" applyAlignment="1">
      <alignment horizontal="center" vertical="center"/>
    </xf>
    <xf numFmtId="4" fontId="6" fillId="5" borderId="0" xfId="82" applyNumberFormat="1" applyFill="1" applyAlignment="1">
      <alignment horizontal="left" vertical="center"/>
    </xf>
    <xf numFmtId="0" fontId="6" fillId="5" borderId="0" xfId="82" applyFill="1" applyAlignment="1">
      <alignment vertical="center"/>
    </xf>
    <xf numFmtId="3" fontId="6" fillId="5" borderId="8" xfId="82" applyNumberFormat="1" applyFill="1" applyBorder="1" applyAlignment="1">
      <alignment horizontal="center" vertical="center"/>
    </xf>
    <xf numFmtId="3" fontId="6" fillId="5" borderId="0" xfId="82" applyNumberFormat="1" applyFill="1" applyAlignment="1">
      <alignment horizontal="center" vertical="center"/>
    </xf>
    <xf numFmtId="167" fontId="6" fillId="5" borderId="8" xfId="8" applyFont="1" applyFill="1" applyBorder="1" applyAlignment="1">
      <alignment horizontal="center" vertical="center"/>
    </xf>
    <xf numFmtId="167" fontId="6" fillId="5" borderId="9" xfId="8" applyFont="1" applyFill="1" applyBorder="1" applyAlignment="1">
      <alignment horizontal="right" vertical="center"/>
    </xf>
    <xf numFmtId="167" fontId="6" fillId="5" borderId="8" xfId="8" applyFont="1" applyFill="1" applyBorder="1" applyAlignment="1">
      <alignment horizontal="center"/>
    </xf>
    <xf numFmtId="167" fontId="6" fillId="5" borderId="9" xfId="8" applyFont="1" applyFill="1" applyBorder="1" applyAlignment="1">
      <alignment horizontal="right"/>
    </xf>
    <xf numFmtId="167" fontId="6" fillId="5" borderId="9" xfId="8" applyFont="1" applyFill="1" applyBorder="1" applyAlignment="1" applyProtection="1">
      <alignment horizontal="right"/>
    </xf>
    <xf numFmtId="172" fontId="6" fillId="5" borderId="9" xfId="21" applyFont="1" applyFill="1" applyBorder="1" applyAlignment="1" applyProtection="1">
      <alignment horizontal="right"/>
    </xf>
    <xf numFmtId="3" fontId="11" fillId="5" borderId="26" xfId="42" applyNumberFormat="1" applyFont="1" applyFill="1" applyBorder="1" applyAlignment="1">
      <alignment vertical="center" wrapText="1"/>
    </xf>
    <xf numFmtId="172" fontId="6" fillId="0" borderId="6" xfId="21" quotePrefix="1" applyFont="1" applyFill="1" applyBorder="1" applyAlignment="1" applyProtection="1">
      <alignment horizontal="center"/>
    </xf>
    <xf numFmtId="172" fontId="6" fillId="5" borderId="6" xfId="21" quotePrefix="1" applyFont="1" applyFill="1" applyBorder="1" applyAlignment="1" applyProtection="1">
      <alignment horizontal="center"/>
    </xf>
    <xf numFmtId="172" fontId="6" fillId="32" borderId="6" xfId="21" quotePrefix="1" applyFont="1" applyFill="1" applyBorder="1" applyAlignment="1">
      <alignment horizontal="center"/>
    </xf>
    <xf numFmtId="180" fontId="6" fillId="32" borderId="8" xfId="75" applyNumberFormat="1" applyFont="1" applyFill="1" applyBorder="1" applyAlignment="1">
      <alignment horizontal="center"/>
    </xf>
    <xf numFmtId="3" fontId="6" fillId="32" borderId="8" xfId="81" applyNumberFormat="1" applyFill="1" applyBorder="1" applyAlignment="1">
      <alignment horizontal="center"/>
    </xf>
    <xf numFmtId="172" fontId="6" fillId="5" borderId="6" xfId="22" quotePrefix="1" applyFont="1" applyFill="1" applyBorder="1" applyAlignment="1" applyProtection="1">
      <alignment horizontal="center" vertical="top"/>
    </xf>
    <xf numFmtId="172" fontId="6" fillId="0" borderId="6" xfId="22" applyFont="1" applyFill="1" applyBorder="1" applyAlignment="1" applyProtection="1">
      <alignment horizontal="center"/>
    </xf>
    <xf numFmtId="172" fontId="6" fillId="0" borderId="6" xfId="22" quotePrefix="1" applyFont="1" applyFill="1" applyBorder="1" applyAlignment="1" applyProtection="1">
      <alignment horizontal="center" vertical="top"/>
    </xf>
    <xf numFmtId="172" fontId="6" fillId="32" borderId="8" xfId="10" applyFont="1" applyFill="1" applyBorder="1" applyAlignment="1">
      <alignment horizontal="center"/>
    </xf>
    <xf numFmtId="3" fontId="5" fillId="5" borderId="0" xfId="42" applyNumberFormat="1" applyFont="1" applyFill="1" applyAlignment="1">
      <alignment horizontal="center"/>
    </xf>
    <xf numFmtId="172" fontId="6" fillId="5" borderId="6" xfId="737" quotePrefix="1" applyFont="1" applyFill="1" applyBorder="1" applyAlignment="1" applyProtection="1">
      <alignment horizontal="center"/>
    </xf>
    <xf numFmtId="172" fontId="6" fillId="5" borderId="8" xfId="10" quotePrefix="1" applyFont="1" applyFill="1" applyBorder="1" applyAlignment="1" applyProtection="1">
      <alignment horizontal="center"/>
    </xf>
    <xf numFmtId="172" fontId="6" fillId="5" borderId="6" xfId="737" applyFont="1" applyFill="1" applyBorder="1" applyAlignment="1" applyProtection="1">
      <alignment horizontal="center"/>
    </xf>
    <xf numFmtId="4" fontId="36" fillId="5" borderId="6" xfId="42" applyNumberFormat="1" applyFont="1" applyFill="1" applyBorder="1" applyAlignment="1">
      <alignment horizontal="left" vertical="center"/>
    </xf>
    <xf numFmtId="0" fontId="36" fillId="5" borderId="0" xfId="82" applyFont="1" applyFill="1" applyAlignment="1">
      <alignment vertical="center"/>
    </xf>
    <xf numFmtId="0" fontId="36" fillId="5" borderId="6" xfId="0" applyFont="1" applyFill="1" applyBorder="1" applyAlignment="1">
      <alignment vertical="center"/>
    </xf>
    <xf numFmtId="4" fontId="36" fillId="5" borderId="12" xfId="32" applyNumberFormat="1" applyFont="1" applyFill="1" applyBorder="1" applyAlignment="1">
      <alignment horizontal="left" vertical="center"/>
    </xf>
    <xf numFmtId="0" fontId="36" fillId="5" borderId="0" xfId="0" applyFont="1" applyFill="1" applyAlignment="1">
      <alignment vertical="center"/>
    </xf>
    <xf numFmtId="4" fontId="36" fillId="5" borderId="0" xfId="32" applyNumberFormat="1" applyFont="1" applyFill="1" applyAlignment="1">
      <alignment horizontal="left" vertical="center"/>
    </xf>
    <xf numFmtId="1" fontId="36" fillId="5" borderId="23" xfId="82" applyNumberFormat="1" applyFont="1" applyFill="1" applyBorder="1" applyAlignment="1">
      <alignment horizontal="center" vertical="center"/>
    </xf>
    <xf numFmtId="0" fontId="68" fillId="0" borderId="6" xfId="84" applyFont="1" applyBorder="1" applyAlignment="1">
      <alignment horizontal="left" vertical="center"/>
    </xf>
    <xf numFmtId="4" fontId="68" fillId="0" borderId="12" xfId="32" applyNumberFormat="1" applyFont="1" applyBorder="1" applyAlignment="1">
      <alignment horizontal="left" vertical="center"/>
    </xf>
    <xf numFmtId="0" fontId="68" fillId="5" borderId="6" xfId="84" applyFont="1" applyFill="1" applyBorder="1" applyAlignment="1">
      <alignment horizontal="left" vertical="center"/>
    </xf>
    <xf numFmtId="1" fontId="36" fillId="5" borderId="23" xfId="80" applyNumberFormat="1" applyFont="1" applyFill="1" applyBorder="1" applyAlignment="1">
      <alignment horizontal="center" vertical="center"/>
    </xf>
    <xf numFmtId="4" fontId="36" fillId="5" borderId="0" xfId="80" applyNumberFormat="1" applyFont="1" applyFill="1" applyAlignment="1">
      <alignment horizontal="left" vertical="center"/>
    </xf>
    <xf numFmtId="0" fontId="36" fillId="5" borderId="0" xfId="80" applyFont="1" applyFill="1" applyAlignment="1">
      <alignment vertical="center"/>
    </xf>
    <xf numFmtId="4" fontId="68" fillId="5" borderId="0" xfId="32" applyNumberFormat="1" applyFont="1" applyFill="1" applyAlignment="1">
      <alignment horizontal="left" vertical="center"/>
    </xf>
    <xf numFmtId="1" fontId="227" fillId="5" borderId="23" xfId="80" applyNumberFormat="1" applyFont="1" applyFill="1" applyBorder="1" applyAlignment="1">
      <alignment horizontal="center" vertical="center"/>
    </xf>
    <xf numFmtId="4" fontId="68" fillId="5" borderId="6" xfId="32" applyNumberFormat="1" applyFont="1" applyFill="1" applyBorder="1" applyAlignment="1">
      <alignment horizontal="left" vertical="center"/>
    </xf>
    <xf numFmtId="4" fontId="36" fillId="5" borderId="12" xfId="32" applyNumberFormat="1" applyFont="1" applyFill="1" applyBorder="1" applyAlignment="1">
      <alignment vertical="center"/>
    </xf>
    <xf numFmtId="0" fontId="36" fillId="5" borderId="0" xfId="42" applyFont="1" applyFill="1" applyAlignment="1">
      <alignment vertical="center"/>
    </xf>
    <xf numFmtId="0" fontId="36" fillId="5" borderId="0" xfId="80" applyFont="1" applyFill="1" applyAlignment="1">
      <alignment horizontal="left" vertical="center"/>
    </xf>
    <xf numFmtId="4" fontId="36" fillId="5" borderId="0" xfId="80" applyNumberFormat="1" applyFont="1" applyFill="1" applyAlignment="1">
      <alignment vertical="center"/>
    </xf>
    <xf numFmtId="4" fontId="36" fillId="0" borderId="6" xfId="42" applyNumberFormat="1" applyFont="1" applyBorder="1" applyAlignment="1">
      <alignment horizontal="left" vertical="center"/>
    </xf>
    <xf numFmtId="4" fontId="36" fillId="5" borderId="0" xfId="0" applyNumberFormat="1" applyFont="1" applyFill="1" applyAlignment="1">
      <alignment horizontal="left" vertical="center"/>
    </xf>
    <xf numFmtId="172" fontId="6" fillId="67" borderId="8" xfId="737" quotePrefix="1" applyFont="1" applyFill="1" applyBorder="1" applyAlignment="1">
      <alignment horizontal="center"/>
    </xf>
    <xf numFmtId="172" fontId="6" fillId="67" borderId="8" xfId="737" applyFont="1" applyFill="1" applyBorder="1" applyAlignment="1">
      <alignment horizontal="center"/>
    </xf>
    <xf numFmtId="172" fontId="6" fillId="6" borderId="8" xfId="737" quotePrefix="1" applyFont="1" applyFill="1" applyBorder="1" applyAlignment="1">
      <alignment horizontal="center"/>
    </xf>
    <xf numFmtId="172" fontId="6" fillId="6" borderId="8" xfId="737" applyFont="1" applyFill="1" applyBorder="1" applyAlignment="1">
      <alignment horizontal="center"/>
    </xf>
    <xf numFmtId="172" fontId="0" fillId="67" borderId="8" xfId="737" quotePrefix="1" applyFont="1" applyFill="1" applyBorder="1" applyAlignment="1">
      <alignment horizontal="center"/>
    </xf>
    <xf numFmtId="172" fontId="0" fillId="6" borderId="8" xfId="737" quotePrefix="1" applyFont="1" applyFill="1" applyBorder="1" applyAlignment="1">
      <alignment horizontal="center"/>
    </xf>
    <xf numFmtId="180" fontId="6" fillId="6" borderId="8" xfId="75" applyNumberFormat="1" applyFont="1" applyFill="1" applyBorder="1" applyAlignment="1">
      <alignment horizontal="center"/>
    </xf>
    <xf numFmtId="172" fontId="6" fillId="6" borderId="8" xfId="10" quotePrefix="1" applyFont="1" applyFill="1" applyBorder="1" applyAlignment="1">
      <alignment horizontal="center"/>
    </xf>
    <xf numFmtId="172" fontId="6" fillId="6" borderId="8" xfId="10" applyFont="1" applyFill="1" applyBorder="1" applyAlignment="1">
      <alignment horizontal="center"/>
    </xf>
    <xf numFmtId="172" fontId="6" fillId="67" borderId="8" xfId="10" applyFont="1" applyFill="1" applyBorder="1" applyAlignment="1">
      <alignment horizontal="center"/>
    </xf>
    <xf numFmtId="172" fontId="6" fillId="67" borderId="6" xfId="739" quotePrefix="1" applyFont="1" applyFill="1" applyBorder="1" applyAlignment="1" applyProtection="1">
      <alignment horizontal="center"/>
    </xf>
    <xf numFmtId="172" fontId="6" fillId="67" borderId="6" xfId="737" quotePrefix="1" applyFont="1" applyFill="1" applyBorder="1" applyAlignment="1">
      <alignment horizontal="center"/>
    </xf>
    <xf numFmtId="172" fontId="6" fillId="67" borderId="6" xfId="737" applyFont="1" applyFill="1" applyBorder="1" applyAlignment="1">
      <alignment horizontal="center"/>
    </xf>
    <xf numFmtId="43" fontId="6" fillId="0" borderId="9" xfId="42" applyNumberFormat="1" applyBorder="1" applyAlignment="1">
      <alignment horizontal="center"/>
    </xf>
    <xf numFmtId="172" fontId="6" fillId="0" borderId="8" xfId="737" quotePrefix="1" applyFont="1" applyFill="1" applyBorder="1" applyAlignment="1">
      <alignment horizontal="center"/>
    </xf>
    <xf numFmtId="172" fontId="6" fillId="0" borderId="8" xfId="5" quotePrefix="1" applyFont="1" applyFill="1" applyBorder="1" applyAlignment="1">
      <alignment horizontal="center"/>
    </xf>
    <xf numFmtId="172" fontId="0" fillId="0" borderId="30" xfId="5" applyFont="1" applyFill="1" applyBorder="1" applyAlignment="1">
      <alignment horizontal="right"/>
    </xf>
    <xf numFmtId="172" fontId="6" fillId="0" borderId="30" xfId="5" applyFont="1" applyFill="1" applyBorder="1" applyAlignment="1">
      <alignment horizontal="right"/>
    </xf>
    <xf numFmtId="172" fontId="6" fillId="0" borderId="8" xfId="737" applyFont="1" applyFill="1" applyBorder="1" applyAlignment="1">
      <alignment horizontal="center"/>
    </xf>
    <xf numFmtId="43" fontId="6" fillId="0" borderId="30" xfId="5" applyNumberFormat="1" applyFont="1" applyFill="1" applyBorder="1" applyAlignment="1">
      <alignment horizontal="right"/>
    </xf>
    <xf numFmtId="3" fontId="4" fillId="5" borderId="69" xfId="56" applyNumberFormat="1" applyFont="1" applyFill="1" applyBorder="1"/>
    <xf numFmtId="3" fontId="4" fillId="5" borderId="2" xfId="56" applyNumberFormat="1" applyFont="1" applyFill="1" applyBorder="1"/>
    <xf numFmtId="3" fontId="4" fillId="5" borderId="69" xfId="56" applyNumberFormat="1" applyFont="1" applyFill="1" applyBorder="1" applyAlignment="1">
      <alignment horizontal="center" vertical="center"/>
    </xf>
    <xf numFmtId="1" fontId="36" fillId="5" borderId="0" xfId="80" applyNumberFormat="1" applyFont="1" applyFill="1" applyAlignment="1">
      <alignment horizontal="center" vertical="center"/>
    </xf>
    <xf numFmtId="0" fontId="6" fillId="5" borderId="6" xfId="80" applyFill="1" applyBorder="1" applyAlignment="1">
      <alignment wrapText="1"/>
    </xf>
    <xf numFmtId="0" fontId="6" fillId="5" borderId="12" xfId="80" applyFill="1" applyBorder="1" applyAlignment="1">
      <alignment wrapText="1"/>
    </xf>
    <xf numFmtId="4" fontId="8" fillId="5" borderId="0" xfId="0" applyNumberFormat="1" applyFont="1" applyFill="1" applyAlignment="1">
      <alignment horizontal="left"/>
    </xf>
    <xf numFmtId="43" fontId="6" fillId="0" borderId="9" xfId="737" applyNumberFormat="1" applyFont="1" applyFill="1" applyBorder="1" applyAlignment="1">
      <alignment horizontal="right"/>
    </xf>
    <xf numFmtId="4" fontId="5" fillId="0" borderId="9" xfId="42" applyNumberFormat="1" applyFont="1" applyBorder="1"/>
    <xf numFmtId="1" fontId="4" fillId="0" borderId="16" xfId="75" applyNumberFormat="1" applyFont="1" applyBorder="1" applyAlignment="1">
      <alignment horizontal="center"/>
    </xf>
    <xf numFmtId="1" fontId="4" fillId="0" borderId="0" xfId="75" applyNumberFormat="1" applyFont="1" applyAlignment="1">
      <alignment horizontal="center"/>
    </xf>
    <xf numFmtId="1" fontId="4" fillId="0" borderId="30" xfId="75" applyNumberFormat="1" applyFont="1" applyBorder="1" applyAlignment="1">
      <alignment horizontal="center"/>
    </xf>
    <xf numFmtId="4" fontId="4" fillId="5" borderId="16" xfId="75" applyNumberFormat="1" applyFont="1" applyFill="1" applyBorder="1" applyAlignment="1">
      <alignment horizontal="center"/>
    </xf>
    <xf numFmtId="4" fontId="4" fillId="5" borderId="38" xfId="75" applyNumberFormat="1" applyFont="1" applyFill="1" applyBorder="1" applyAlignment="1">
      <alignment horizontal="center"/>
    </xf>
    <xf numFmtId="4" fontId="4" fillId="5" borderId="16" xfId="32" applyNumberFormat="1" applyFont="1" applyFill="1" applyBorder="1" applyAlignment="1">
      <alignment horizontal="center"/>
    </xf>
    <xf numFmtId="4" fontId="4" fillId="5" borderId="38" xfId="32" applyNumberFormat="1" applyFont="1" applyFill="1" applyBorder="1" applyAlignment="1">
      <alignment horizontal="center"/>
    </xf>
    <xf numFmtId="4" fontId="5" fillId="5" borderId="6" xfId="80" applyNumberFormat="1" applyFont="1" applyFill="1" applyBorder="1" applyAlignment="1">
      <alignment horizontal="center"/>
    </xf>
    <xf numFmtId="4" fontId="5" fillId="5" borderId="12" xfId="80" applyNumberFormat="1" applyFont="1" applyFill="1" applyBorder="1" applyAlignment="1">
      <alignment horizontal="center"/>
    </xf>
    <xf numFmtId="3" fontId="5" fillId="5" borderId="69" xfId="32" applyNumberFormat="1" applyFont="1" applyFill="1" applyBorder="1" applyAlignment="1">
      <alignment horizontal="center"/>
    </xf>
    <xf numFmtId="3" fontId="5" fillId="5" borderId="2" xfId="32" applyNumberFormat="1" applyFont="1" applyFill="1" applyBorder="1" applyAlignment="1">
      <alignment horizontal="center"/>
    </xf>
    <xf numFmtId="3" fontId="5" fillId="5" borderId="85" xfId="32" applyNumberFormat="1" applyFont="1" applyFill="1" applyBorder="1" applyAlignment="1">
      <alignment horizontal="center"/>
    </xf>
    <xf numFmtId="4" fontId="5" fillId="5" borderId="6" xfId="81" applyNumberFormat="1" applyFont="1" applyFill="1" applyBorder="1" applyAlignment="1">
      <alignment horizontal="center"/>
    </xf>
    <xf numFmtId="4" fontId="5" fillId="5" borderId="12" xfId="81" applyNumberFormat="1" applyFont="1" applyFill="1" applyBorder="1" applyAlignment="1">
      <alignment horizontal="center"/>
    </xf>
    <xf numFmtId="4" fontId="4" fillId="0" borderId="16" xfId="75" applyNumberFormat="1" applyFont="1" applyBorder="1" applyAlignment="1">
      <alignment horizontal="center"/>
    </xf>
    <xf numFmtId="4" fontId="4" fillId="0" borderId="0" xfId="75" applyNumberFormat="1" applyFont="1" applyAlignment="1">
      <alignment horizontal="center"/>
    </xf>
    <xf numFmtId="4" fontId="4" fillId="0" borderId="30" xfId="75" applyNumberFormat="1" applyFont="1" applyBorder="1" applyAlignment="1">
      <alignment horizontal="center"/>
    </xf>
    <xf numFmtId="4" fontId="4" fillId="0" borderId="16" xfId="81" applyNumberFormat="1" applyFont="1" applyBorder="1" applyAlignment="1">
      <alignment horizontal="center" wrapText="1"/>
    </xf>
    <xf numFmtId="4" fontId="4" fillId="0" borderId="0" xfId="81" applyNumberFormat="1" applyFont="1" applyAlignment="1">
      <alignment horizontal="center" wrapText="1"/>
    </xf>
    <xf numFmtId="4" fontId="4" fillId="0" borderId="30" xfId="81" applyNumberFormat="1" applyFont="1" applyBorder="1" applyAlignment="1">
      <alignment horizontal="center" wrapText="1"/>
    </xf>
    <xf numFmtId="4" fontId="12" fillId="5" borderId="6" xfId="82" applyNumberFormat="1" applyFont="1" applyFill="1" applyBorder="1" applyAlignment="1">
      <alignment horizontal="left" vertical="top"/>
    </xf>
    <xf numFmtId="4" fontId="12" fillId="5" borderId="12" xfId="82" applyNumberFormat="1" applyFont="1" applyFill="1" applyBorder="1" applyAlignment="1">
      <alignment horizontal="left" vertical="top"/>
    </xf>
    <xf numFmtId="4" fontId="4" fillId="0" borderId="16" xfId="82" applyNumberFormat="1" applyFont="1" applyBorder="1" applyAlignment="1">
      <alignment horizontal="center" vertical="top" wrapText="1"/>
    </xf>
    <xf numFmtId="4" fontId="4" fillId="0" borderId="0" xfId="82" applyNumberFormat="1" applyFont="1" applyAlignment="1">
      <alignment horizontal="center" vertical="top" wrapText="1"/>
    </xf>
    <xf numFmtId="4" fontId="4" fillId="0" borderId="30" xfId="82" applyNumberFormat="1" applyFont="1" applyBorder="1" applyAlignment="1">
      <alignment horizontal="center" vertical="top" wrapText="1"/>
    </xf>
    <xf numFmtId="4" fontId="4" fillId="0" borderId="16" xfId="80" applyNumberFormat="1" applyFont="1" applyBorder="1" applyAlignment="1">
      <alignment horizontal="center" vertical="center" wrapText="1"/>
    </xf>
    <xf numFmtId="4" fontId="4" fillId="0" borderId="0" xfId="80" applyNumberFormat="1" applyFont="1" applyAlignment="1">
      <alignment horizontal="center" vertical="center" wrapText="1"/>
    </xf>
    <xf numFmtId="4" fontId="4" fillId="0" borderId="30" xfId="80" applyNumberFormat="1" applyFont="1" applyBorder="1" applyAlignment="1">
      <alignment horizontal="center" vertical="center" wrapText="1"/>
    </xf>
    <xf numFmtId="1" fontId="4" fillId="5" borderId="16" xfId="75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30" xfId="0" applyFill="1" applyBorder="1" applyAlignment="1">
      <alignment horizontal="center"/>
    </xf>
    <xf numFmtId="4" fontId="4" fillId="5" borderId="0" xfId="75" applyNumberFormat="1" applyFont="1" applyFill="1" applyAlignment="1">
      <alignment horizontal="center"/>
    </xf>
    <xf numFmtId="4" fontId="4" fillId="5" borderId="30" xfId="75" applyNumberFormat="1" applyFont="1" applyFill="1" applyBorder="1" applyAlignment="1">
      <alignment horizontal="center"/>
    </xf>
    <xf numFmtId="4" fontId="4" fillId="5" borderId="16" xfId="80" applyNumberFormat="1" applyFont="1" applyFill="1" applyBorder="1" applyAlignment="1">
      <alignment horizontal="center" vertical="top" wrapText="1"/>
    </xf>
    <xf numFmtId="4" fontId="4" fillId="5" borderId="0" xfId="80" applyNumberFormat="1" applyFont="1" applyFill="1" applyAlignment="1">
      <alignment horizontal="center" vertical="top" wrapText="1"/>
    </xf>
    <xf numFmtId="4" fontId="4" fillId="5" borderId="30" xfId="80" applyNumberFormat="1" applyFont="1" applyFill="1" applyBorder="1" applyAlignment="1">
      <alignment horizontal="center" vertical="top" wrapText="1"/>
    </xf>
    <xf numFmtId="4" fontId="36" fillId="5" borderId="6" xfId="42" applyNumberFormat="1" applyFont="1" applyFill="1" applyBorder="1" applyAlignment="1">
      <alignment horizontal="left" wrapText="1"/>
    </xf>
    <xf numFmtId="4" fontId="36" fillId="5" borderId="12" xfId="42" applyNumberFormat="1" applyFont="1" applyFill="1" applyBorder="1" applyAlignment="1">
      <alignment horizontal="left" wrapText="1"/>
    </xf>
    <xf numFmtId="0" fontId="6" fillId="5" borderId="6" xfId="80" applyFill="1" applyBorder="1" applyAlignment="1">
      <alignment horizontal="left" wrapText="1"/>
    </xf>
    <xf numFmtId="0" fontId="6" fillId="5" borderId="12" xfId="80" applyFill="1" applyBorder="1" applyAlignment="1">
      <alignment horizontal="left" wrapText="1"/>
    </xf>
    <xf numFmtId="0" fontId="6" fillId="5" borderId="6" xfId="80" applyFill="1" applyBorder="1" applyAlignment="1">
      <alignment horizontal="left" vertical="center" wrapText="1"/>
    </xf>
    <xf numFmtId="0" fontId="6" fillId="5" borderId="12" xfId="80" applyFill="1" applyBorder="1" applyAlignment="1">
      <alignment horizontal="left" vertical="center" wrapText="1"/>
    </xf>
    <xf numFmtId="4" fontId="6" fillId="5" borderId="6" xfId="32" applyNumberFormat="1" applyFill="1" applyBorder="1" applyAlignment="1">
      <alignment horizontal="left" wrapText="1"/>
    </xf>
    <xf numFmtId="4" fontId="6" fillId="5" borderId="12" xfId="32" applyNumberFormat="1" applyFill="1" applyBorder="1" applyAlignment="1">
      <alignment horizontal="left" wrapText="1"/>
    </xf>
    <xf numFmtId="4" fontId="6" fillId="5" borderId="6" xfId="80" applyNumberFormat="1" applyFill="1" applyBorder="1" applyAlignment="1">
      <alignment horizontal="left" vertical="top" wrapText="1"/>
    </xf>
    <xf numFmtId="4" fontId="6" fillId="5" borderId="12" xfId="80" applyNumberFormat="1" applyFill="1" applyBorder="1" applyAlignment="1">
      <alignment horizontal="left" vertical="top" wrapText="1"/>
    </xf>
    <xf numFmtId="4" fontId="6" fillId="5" borderId="25" xfId="80" applyNumberFormat="1" applyFill="1" applyBorder="1" applyAlignment="1">
      <alignment horizontal="left" vertical="top" wrapText="1"/>
    </xf>
    <xf numFmtId="4" fontId="6" fillId="5" borderId="37" xfId="80" applyNumberForma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1" fontId="4" fillId="5" borderId="16" xfId="75" applyNumberFormat="1" applyFont="1" applyFill="1" applyBorder="1" applyAlignment="1">
      <alignment horizontal="center"/>
    </xf>
    <xf numFmtId="1" fontId="4" fillId="5" borderId="0" xfId="75" applyNumberFormat="1" applyFont="1" applyFill="1" applyAlignment="1">
      <alignment horizontal="center"/>
    </xf>
    <xf numFmtId="1" fontId="4" fillId="5" borderId="30" xfId="75" applyNumberFormat="1" applyFont="1" applyFill="1" applyBorder="1" applyAlignment="1">
      <alignment horizontal="center"/>
    </xf>
    <xf numFmtId="1" fontId="36" fillId="5" borderId="16" xfId="42" applyNumberFormat="1" applyFont="1" applyFill="1" applyBorder="1" applyAlignment="1">
      <alignment horizontal="center" vertical="center" wrapText="1"/>
    </xf>
    <xf numFmtId="4" fontId="5" fillId="5" borderId="16" xfId="42" applyNumberFormat="1" applyFont="1" applyFill="1" applyBorder="1" applyAlignment="1">
      <alignment horizontal="center" vertical="center"/>
    </xf>
    <xf numFmtId="0" fontId="6" fillId="5" borderId="0" xfId="42" applyFill="1" applyAlignment="1">
      <alignment horizontal="center" vertical="center"/>
    </xf>
    <xf numFmtId="0" fontId="6" fillId="5" borderId="30" xfId="42" applyFill="1" applyBorder="1" applyAlignment="1">
      <alignment horizontal="center" vertical="center"/>
    </xf>
    <xf numFmtId="1" fontId="4" fillId="0" borderId="16" xfId="75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4" fontId="5" fillId="5" borderId="6" xfId="56" applyNumberFormat="1" applyFont="1" applyFill="1" applyBorder="1" applyAlignment="1">
      <alignment horizontal="center"/>
    </xf>
    <xf numFmtId="4" fontId="5" fillId="5" borderId="12" xfId="56" applyNumberFormat="1" applyFont="1" applyFill="1" applyBorder="1" applyAlignment="1">
      <alignment horizontal="center"/>
    </xf>
    <xf numFmtId="1" fontId="4" fillId="0" borderId="16" xfId="56" applyNumberFormat="1" applyFont="1" applyBorder="1" applyAlignment="1">
      <alignment horizontal="center"/>
    </xf>
    <xf numFmtId="1" fontId="4" fillId="0" borderId="0" xfId="56" applyNumberFormat="1" applyFont="1" applyAlignment="1">
      <alignment horizontal="center"/>
    </xf>
    <xf numFmtId="1" fontId="4" fillId="0" borderId="30" xfId="56" applyNumberFormat="1" applyFont="1" applyBorder="1" applyAlignment="1">
      <alignment horizontal="center"/>
    </xf>
  </cellXfs>
  <cellStyles count="54506">
    <cellStyle name="_x0013_" xfId="2252" xr:uid="{1FBF5C26-E094-4755-B371-78621CADC299}"/>
    <cellStyle name="-" xfId="2253" xr:uid="{1F5CB3B6-3C18-45F0-B06A-AE2752743205}"/>
    <cellStyle name="_x0013_ 2" xfId="2254" xr:uid="{1AF2DAA9-FF07-4AE5-8C97-3124D6CCDE69}"/>
    <cellStyle name="_x0013_ 3" xfId="2255" xr:uid="{BF40E079-7465-43D2-AD67-CD5E50BA97AA}"/>
    <cellStyle name="_x0013_ 4" xfId="2256" xr:uid="{37B66762-4692-4A8E-AE05-4E905B867EB4}"/>
    <cellStyle name="_%(SignOnly)" xfId="2257" xr:uid="{05797B8E-4566-49DD-A806-C8BE4FA5DDB6}"/>
    <cellStyle name="_%(SignOnly)_01 RE Input Template_2006 09 01" xfId="2258" xr:uid="{D07DE314-8555-421A-A078-DECB34B38A16}"/>
    <cellStyle name="_%(SignOnly)_Drive Database 05-11-28 draft" xfId="2259" xr:uid="{7CE5C09A-04C5-4A96-963B-087A732CFD7D}"/>
    <cellStyle name="_%(SignOnly)_Drive Database 05-11-28 draft 2" xfId="2260" xr:uid="{8DC82B87-9195-427D-85E6-36A1FF897D09}"/>
    <cellStyle name="_%(SignOnly)_Lilly Bad Homburg 05-07-07" xfId="2261" xr:uid="{A4A8907F-C8A4-4DB5-9171-C670D4739E3C}"/>
    <cellStyle name="_%(SignOnly)_Lucius Database 06-10-04 Draft" xfId="2262" xr:uid="{A39A17C1-1CAE-4F88-9512-8B61574FF48B}"/>
    <cellStyle name="_%(SignOnly)_Olympic Analysis Database 04-09-01 Draft Out Corrected" xfId="2263" xr:uid="{8728C290-E18D-4AC1-ACBB-02526F46E089}"/>
    <cellStyle name="_%(SignOnly)_Olympic Analysis Database 04-09-01 Draft Out Corrected 2" xfId="2264" xr:uid="{151405D5-C02D-4A33-8DB6-E40B88D5803F}"/>
    <cellStyle name="_%(SignOnly)_Olympic Analysis Database 04-09-01 Draft Out Corrected_Drive Database 05-11-28 draft" xfId="2265" xr:uid="{6BC1123F-11C4-4E9C-94B4-594B91382D4E}"/>
    <cellStyle name="_%(SignOnly)_Olympic Analysis Database 04-09-01 Draft Out Corrected_Drive Database 05-11-28 draft 2" xfId="2266" xr:uid="{71D66B91-A84E-4BFA-9A4E-04EAB3F72707}"/>
    <cellStyle name="_%(SignOnly)_Olympic Analysis Database 04-09-01 Draft Out Corrected_Lucius Database 06-10-04 Draft" xfId="2267" xr:uid="{0259DC75-632A-429D-8A77-F30192F33D55}"/>
    <cellStyle name="_%(SignOnly)_Olympic Analysis Database 04-09-01 Draft Out Corrected_Lucius Database 06-10-04 Draft 2" xfId="2268" xr:uid="{53CC78CF-628A-4F67-AE95-CAC56EAB347B}"/>
    <cellStyle name="_%(SignOnly)_Olympic Analysis Database 04-09-01 Draft Out Corrected_Nemo Development Database Commercial 05-02-09" xfId="2269" xr:uid="{0D2B5537-C4D8-4B27-A893-325BECE3AD19}"/>
    <cellStyle name="_%(SignOnly)_Olympic Analysis Database 04-09-01 Draft Out Corrected_Scirocco Commercial Database 06-09-14 draft" xfId="2270" xr:uid="{0BFEBD31-D07B-4CB0-82B4-FC06B6834AB7}"/>
    <cellStyle name="_%(SignOnly)_Olympic Analysis Database 04-09-01 Draft Out Corrected_Scirocco Commercial Database 06-09-14 draft 2" xfId="2271" xr:uid="{CC0A45FD-A9B9-451B-BD1E-4A05F8712A6C}"/>
    <cellStyle name="_%(SignOnly)_Olympic Analysis Database 04-09-01 Draft Out Corrected_Test 2005-11-23" xfId="2272" xr:uid="{FA0B8644-FD48-415D-AF70-56344DE3DA01}"/>
    <cellStyle name="_%(SignOnly)_Olympic Analysis Database 04-09-01 Draft Out Corrected_Test 2005-11-23_Pegasus Mietfreie Zeit &amp; Staffelmiete Gesamt 07-02-28 DatenCD final" xfId="2273" xr:uid="{2A0460D3-CC7D-4F37-BAC1-8990AB30770C}"/>
    <cellStyle name="_%(SignOnly)_Olympic Analysis Database 04-09-01 Draft Out Corrected_Test 2005-11-23_Vito Database 06-07-27 Final Out" xfId="2274" xr:uid="{656BB24C-6223-48B4-8ACA-25349E11D739}"/>
    <cellStyle name="_%(SignOnly)_Olympic Analysis Database 04-09-01 Draft Out Corrected_Vito Database 06-07-27 Final Out" xfId="2275" xr:uid="{31E116EF-CA41-4526-88BE-BA3E01B68B70}"/>
    <cellStyle name="_%(SignOnly)_Olympic Analysis Database 04-09-01 Draft Out Corrected_Vito Database 06-07-27 Final Out 2" xfId="2276" xr:uid="{6656C6A8-3204-4594-A476-9829AE87858C}"/>
    <cellStyle name="_%(SignOnly)_Olympic Erhebungsbogen 04-06-08" xfId="2277" xr:uid="{220D300B-5F12-4C8B-AA84-1691E3FAF7A1}"/>
    <cellStyle name="_%(SignOnly)_Olympic Erhebungsbogen 04-06-08 2" xfId="2278" xr:uid="{6C47980C-1105-447C-A193-B4FD2CF6D89A}"/>
    <cellStyle name="_%(SignOnly)_Olympic Erhebungsbogen 04-06-08_Drive Database 05-11-28 draft" xfId="2279" xr:uid="{1D427F74-F197-4563-85C5-673574FBA5CB}"/>
    <cellStyle name="_%(SignOnly)_Olympic Erhebungsbogen 04-06-08_Drive Database 05-11-28 draft 2" xfId="2280" xr:uid="{8F8147B7-93F2-4452-8A6B-4E2D03CEAF5D}"/>
    <cellStyle name="_%(SignOnly)_Olympic Erhebungsbogen 04-06-08_Lucius Database 06-10-04 Draft" xfId="2281" xr:uid="{E5E3FC2E-8554-48C5-A486-6E033F88270D}"/>
    <cellStyle name="_%(SignOnly)_Olympic Erhebungsbogen 04-06-08_Lucius Database 06-10-04 Draft 2" xfId="2282" xr:uid="{6D680263-5F66-4A01-8666-0E2530C5D0DF}"/>
    <cellStyle name="_%(SignOnly)_Olympic Erhebungsbogen 04-06-08_Scirocco Commercial Database 06-09-14 draft" xfId="2283" xr:uid="{870EC8CB-CC94-4E16-B18D-7B80AC0D9328}"/>
    <cellStyle name="_%(SignOnly)_Olympic Erhebungsbogen 04-06-08_Scirocco Commercial Database 06-09-14 draft 2" xfId="2284" xr:uid="{96BEC0EA-819B-412B-A771-2B82C24D9DAC}"/>
    <cellStyle name="_%(SignOnly)_Olympic Erhebungsbogen 04-06-08_Vito Database 06-07-27 Final Out" xfId="2285" xr:uid="{64C5CEE8-B460-4997-BE50-616E2A724CCD}"/>
    <cellStyle name="_%(SignOnly)_Olympic Erhebungsbogen 04-06-08_Vito Database 06-07-27 Final Out 2" xfId="2286" xr:uid="{F1B697A4-6FE3-40D3-A9E2-5F08F7B9926F}"/>
    <cellStyle name="_%(SignOnly)_Pegasus Teaser asset list and rent roll 07-02-28 final" xfId="2287" xr:uid="{6ED67293-7116-42FA-B795-18C7CDDFDC8F}"/>
    <cellStyle name="_%(SignOnly)_Pegasus Teaser asset list and rent roll 07-02-28 final 2" xfId="2288" xr:uid="{76FFC65A-90C4-44D8-9B50-C8D985C421A5}"/>
    <cellStyle name="_%(SignOnly)_RE Template Project Tybee" xfId="2289" xr:uid="{FAE133CB-A6BB-4F26-AA6D-B8ADF840598F}"/>
    <cellStyle name="_%(SignOnly)_RE Template Project Tybee 06-04-12" xfId="2290" xr:uid="{1CE56467-F094-4C7B-A502-8202B58E893C}"/>
    <cellStyle name="_%(SignOnly)_RE Template Project Tybee 06-04-12_Pegasus Mietfreie Zeit &amp; Staffelmiete Gesamt 07-02-28 DatenCD final" xfId="2291" xr:uid="{BF76DD25-2C89-4929-B742-4E0537F5A14B}"/>
    <cellStyle name="_%(SignOnly)_RE Template Project Tybee 06-04-12_Vito Database 06-07-27 Final Out" xfId="2292" xr:uid="{A90853F1-AEC9-4CAB-BB8B-4DCC85D46D66}"/>
    <cellStyle name="_%(SignOnly)_RE Template Project Tybee_Pegasus Mietfreie Zeit &amp; Staffelmiete Gesamt 07-02-28 DatenCD final" xfId="2293" xr:uid="{DFB639AD-0C56-48BF-AB19-09E925839CAF}"/>
    <cellStyle name="_%(SignOnly)_RE Template Project Tybee_Vito Database 06-07-27 Final Out" xfId="2294" xr:uid="{6EF614E6-1A43-4D8C-9756-9D8944BF8823}"/>
    <cellStyle name="_%(SignOnly)_Rent Roll 13.04.2006" xfId="2295" xr:uid="{6F0668DA-208C-4410-98E1-EBF1637B89A7}"/>
    <cellStyle name="_%(SignOnly)_Rent Roll 13.04.2006_Pegasus Mietfreie Zeit &amp; Staffelmiete Gesamt 07-02-28 DatenCD final" xfId="2296" xr:uid="{A8BEA8C8-16F3-4E71-A5E4-88C91166CD40}"/>
    <cellStyle name="_%(SignOnly)_Rent Roll 13.04.2006_Vito Database 06-07-27 Final Out" xfId="2297" xr:uid="{9255C22E-AA14-45F7-800F-60A19ED7F8DF}"/>
    <cellStyle name="_%(SignOnly)_Scirocco Commercial Database 06-09-14 draft" xfId="2298" xr:uid="{ED27ABB1-AC6A-4E07-951C-041FEE4CE62C}"/>
    <cellStyle name="_%(SignOnly)_Scirocco Commercial Database 06-09-14 draft 2" xfId="2299" xr:uid="{7DEC9DCE-996E-4689-ACBA-E9054351850B}"/>
    <cellStyle name="_%(SignOnly)_Vito Database 06-07-27 Final Out" xfId="2300" xr:uid="{FE7D777E-DA99-4BEE-8E27-9DAC56B19910}"/>
    <cellStyle name="_%(SignOnly)_Vito Database 06-07-27 Final Out 2" xfId="2301" xr:uid="{48B845B2-9C6D-40F0-B4E8-A8362D410913}"/>
    <cellStyle name="_%(SignOnly)_Woolworth Database 05-01-13 Final out" xfId="2302" xr:uid="{378DFC95-10DB-4755-A001-41C4BCD1FC7A}"/>
    <cellStyle name="_%(SignOnly)_Woolworth Database 05-01-13 Final out 2" xfId="2303" xr:uid="{3DBA2163-33F9-47CD-B4EE-C799D154BF90}"/>
    <cellStyle name="_%(SignSpaceOnly)" xfId="2304" xr:uid="{E4C49582-0D26-4EF1-BACC-9948FA12963A}"/>
    <cellStyle name="_%(SignSpaceOnly)_01 RE Input Template_2006 09 01" xfId="2305" xr:uid="{126F2B0F-F50E-45A5-9F20-A26C89ED168F}"/>
    <cellStyle name="_%(SignSpaceOnly)_Drive Database 05-11-28 draft" xfId="2306" xr:uid="{E350562B-C925-49EA-9F6E-5D45E0114C2D}"/>
    <cellStyle name="_%(SignSpaceOnly)_Drive Database 05-11-28 draft 2" xfId="2307" xr:uid="{8A5A1139-4BF6-4BF0-80DF-7612FF0B5ED9}"/>
    <cellStyle name="_%(SignSpaceOnly)_Lilly Bad Homburg 05-07-07" xfId="2308" xr:uid="{754EAE60-F44D-4364-9A22-63F27215C4FE}"/>
    <cellStyle name="_%(SignSpaceOnly)_Lucius Database 06-10-04 Draft" xfId="2309" xr:uid="{8FAD3486-BA29-4D7B-8323-369683E47B5A}"/>
    <cellStyle name="_%(SignSpaceOnly)_Olympic Analysis Database 04-09-01 Draft Out Corrected" xfId="2310" xr:uid="{7E76196F-40B5-4F27-8713-B346425516CB}"/>
    <cellStyle name="_%(SignSpaceOnly)_Olympic Analysis Database 04-09-01 Draft Out Corrected 2" xfId="2311" xr:uid="{F72E869A-0513-433E-B004-6D369995566F}"/>
    <cellStyle name="_%(SignSpaceOnly)_Olympic Analysis Database 04-09-01 Draft Out Corrected_Test 2005-11-23" xfId="2312" xr:uid="{229096E4-4E83-468E-9A51-69BCC427B881}"/>
    <cellStyle name="_%(SignSpaceOnly)_Olympic Analysis Database 04-09-01 Draft Out Corrected_Test 2005-11-23_Pegasus Mietfreie Zeit &amp; Staffelmiete Gesamt 07-02-28 DatenCD final" xfId="2313" xr:uid="{14E9F808-CA5C-4280-AD68-43DABA4D54FA}"/>
    <cellStyle name="_%(SignSpaceOnly)_Olympic Analysis Database 04-09-01 Draft Out Corrected_Test 2005-11-23_Vito Database 06-07-27 Final Out" xfId="2314" xr:uid="{41743178-D559-488E-A92F-BA40DE6ADB6C}"/>
    <cellStyle name="_%(SignSpaceOnly)_Olympic Erhebungsbogen 04-06-08" xfId="2315" xr:uid="{8869775F-59C9-469E-BE89-D6AF82C47767}"/>
    <cellStyle name="_%(SignSpaceOnly)_Olympic Erhebungsbogen 04-06-08 2" xfId="2316" xr:uid="{8087F948-6344-415B-B26D-BF4AB4F26564}"/>
    <cellStyle name="_%(SignSpaceOnly)_Pegasus Teaser asset list and rent roll 07-02-28 final" xfId="2317" xr:uid="{77FC0E8B-62DF-4B2E-8A0A-3948A202CC25}"/>
    <cellStyle name="_%(SignSpaceOnly)_Pegasus Teaser asset list and rent roll 07-02-28 final 2" xfId="2318" xr:uid="{BC10C4D2-6DAF-4D5F-9B3A-F8DAA1CD8BA7}"/>
    <cellStyle name="_%(SignSpaceOnly)_RE Template Project Tybee" xfId="2319" xr:uid="{DE3E3C28-DFA2-4B7F-B6B7-16AFA0A9E2AE}"/>
    <cellStyle name="_%(SignSpaceOnly)_RE Template Project Tybee 06-04-12" xfId="2320" xr:uid="{51341556-CECE-4600-AD61-C2954DF6081E}"/>
    <cellStyle name="_%(SignSpaceOnly)_RE Template Project Tybee 06-04-12_Pegasus Mietfreie Zeit &amp; Staffelmiete Gesamt 07-02-28 DatenCD final" xfId="2321" xr:uid="{0A89C685-6E21-4871-BCAB-8E523ED2DA1A}"/>
    <cellStyle name="_%(SignSpaceOnly)_RE Template Project Tybee 06-04-12_Vito Database 06-07-27 Final Out" xfId="2322" xr:uid="{87558E59-15C2-4BAE-8D0D-EF05BD596356}"/>
    <cellStyle name="_%(SignSpaceOnly)_RE Template Project Tybee_Pegasus Mietfreie Zeit &amp; Staffelmiete Gesamt 07-02-28 DatenCD final" xfId="2323" xr:uid="{C57D4A37-12AA-4EF1-92D8-2491167FD087}"/>
    <cellStyle name="_%(SignSpaceOnly)_RE Template Project Tybee_Vito Database 06-07-27 Final Out" xfId="2324" xr:uid="{E64B347D-D044-4C01-ACF7-BE89787FE96F}"/>
    <cellStyle name="_%(SignSpaceOnly)_Rent Roll 13.04.2006" xfId="2325" xr:uid="{455FE02E-CD04-4CAA-99F2-999EF025A20F}"/>
    <cellStyle name="_%(SignSpaceOnly)_Rent Roll 13.04.2006_Pegasus Mietfreie Zeit &amp; Staffelmiete Gesamt 07-02-28 DatenCD final" xfId="2326" xr:uid="{3B9D0FAA-0233-4F6B-AEA0-4ED9E95BA6B2}"/>
    <cellStyle name="_%(SignSpaceOnly)_Rent Roll 13.04.2006_Vito Database 06-07-27 Final Out" xfId="2327" xr:uid="{A6060B76-975D-43DA-B704-AEF28C9A0A84}"/>
    <cellStyle name="_%(SignSpaceOnly)_Scirocco Commercial Database 06-09-14 draft" xfId="2328" xr:uid="{66058AC1-459B-47CF-AB59-EF19481D9A80}"/>
    <cellStyle name="_%(SignSpaceOnly)_Scirocco Commercial Database 06-09-14 draft 2" xfId="2329" xr:uid="{FE7C14FC-C2F8-4384-A3E8-ABA59CF68B5F}"/>
    <cellStyle name="_%(SignSpaceOnly)_Vito Database 06-07-27 Final Out" xfId="2330" xr:uid="{55758C12-3538-4483-B59D-8E3748F8599C}"/>
    <cellStyle name="_%(SignSpaceOnly)_Vito Database 06-07-27 Final Out 2" xfId="2331" xr:uid="{4B4E5306-BD09-4742-AED2-7F24BE6D34F7}"/>
    <cellStyle name="_%(SignSpaceOnly)_Woolworth Database 05-01-13 Final out" xfId="2332" xr:uid="{D0FD50F0-925D-4C4B-BF25-A76AF01DF392}"/>
    <cellStyle name="_%(SignSpaceOnly)_Woolworth Database 05-01-13 Final out 2" xfId="2333" xr:uid="{3308BB22-7EF2-42CB-9AB2-F883DB77F792}"/>
    <cellStyle name="_Al Rakaez Co._October 12" xfId="2334" xr:uid="{04863734-2257-4123-B208-96C9DEAF6385}"/>
    <cellStyle name="_Al Rakaez Hotel Model-11-2-2006 FYG-ZFN-ZHH" xfId="2335" xr:uid="{DBB8C223-D3FD-431F-8534-F3A0D5D7AA05}"/>
    <cellStyle name="_Assumption" xfId="2336" xr:uid="{40E4A841-F792-4D7A-8EE2-FF5768E289B4}"/>
    <cellStyle name="_Assumption 2" xfId="2337" xr:uid="{A782308D-3BB8-479A-BE37-7885105A18FF}"/>
    <cellStyle name="_Assumptions" xfId="2338" xr:uid="{69DB641B-004E-49EC-81F5-3D757FE5989D}"/>
    <cellStyle name="_Column1" xfId="2339" xr:uid="{82E3CAE0-F38B-4C28-BD56-E6712457EB69}"/>
    <cellStyle name="_Column2" xfId="2340" xr:uid="{B43F9252-1121-4184-B24B-2A58E7C2E6B4}"/>
    <cellStyle name="_Column3" xfId="2341" xr:uid="{F5DA13F9-8034-4100-AF2B-C390E8A4B0BA}"/>
    <cellStyle name="_Column4" xfId="2342" xr:uid="{647B161B-EBAE-4D54-86FA-8AD42A0B5C25}"/>
    <cellStyle name="_Column5" xfId="2343" xr:uid="{A96D466C-8235-4669-9638-0047A6A2581E}"/>
    <cellStyle name="_Column6" xfId="2344" xr:uid="{1A03F643-A825-4695-AFF5-53A319196667}"/>
    <cellStyle name="_Column7" xfId="2345" xr:uid="{FB2BE8B5-3FE4-4989-B59B-55921D75EB9E}"/>
    <cellStyle name="_Comma" xfId="2346" xr:uid="{44802189-E3A0-48A2-92EA-236395B316C4}"/>
    <cellStyle name="_Comma_01 Lucius - RE Valuation Template" xfId="2347" xr:uid="{60B49392-0B04-494F-A29A-EF801ABB562A}"/>
    <cellStyle name="_Comma_01 RE Input Template_2006 09 01" xfId="2348" xr:uid="{20376B02-DA42-4B2C-8AC2-151558224CEB}"/>
    <cellStyle name="_Comma_02 Project Pauli Portfolio Stratifications" xfId="2349" xr:uid="{F8C0F652-06AE-46FE-9CD3-51E671F3A78B}"/>
    <cellStyle name="_Comma_02 Project Pauli Portfolio Stratifications_Pegasus Mietfreie Zeit &amp; Staffelmiete Gesamt 07-02-28 DatenCD final" xfId="2350" xr:uid="{888DD61F-5E31-45EE-B617-D280EA6C8831}"/>
    <cellStyle name="_Comma_02 Project Pauli Portfolio Stratifications_Pegasus Teaser asset list and rent roll 07-02-28 final" xfId="2351" xr:uid="{B898C171-E10D-45B6-8F56-AE7229A78862}"/>
    <cellStyle name="_Comma_02 Project Pauli Portfolio Stratifications_Vito Database 06-07-27 Final Out" xfId="2352" xr:uid="{EAFACEAA-F60A-4C3A-88F8-4468D8275503}"/>
    <cellStyle name="_Comma_05 Model Project Maharashtra 22 06 2005" xfId="2353" xr:uid="{C33A58D5-F4A0-40CC-B12F-3FECED6F1693}"/>
    <cellStyle name="_Comma_05 Model Project Maharashtra 22 06 2005_Pegasus Mietfreie Zeit &amp; Staffelmiete Gesamt 07-02-28 DatenCD final" xfId="2354" xr:uid="{EB5B69E9-BD95-40BF-B004-2220A90CE00C}"/>
    <cellStyle name="_Comma_05 Model Project Maharashtra 22 06 2005_Pegasus Teaser asset list and rent roll 07-02-28 final" xfId="2355" xr:uid="{1C72454E-CC33-469A-B1B8-B1BACAF7B379}"/>
    <cellStyle name="_Comma_05 Model Project Maharashtra 22 06 2005_Vito Database 06-07-27 Final Out" xfId="2356" xr:uid="{9108B9EE-65B6-4F9F-8291-6753683B8F98}"/>
    <cellStyle name="_Comma_40 Pauli Model 09.09.2005" xfId="2357" xr:uid="{DD909339-5A21-423C-B04A-9FC52FEF185B}"/>
    <cellStyle name="_Comma_Alexandre Pre-bid Model_080701_Final_add sensitivities" xfId="2358" xr:uid="{79CDE903-9ED0-4B2E-A3EC-9E7E77474A46}"/>
    <cellStyle name="_Comma_Alexandre Pre-bid Model_080701_Final_add sensitivities_Pegasus Mietfreie Zeit &amp; Staffelmiete Gesamt 07-02-28 DatenCD final" xfId="2359" xr:uid="{20431C24-C29E-417A-84EF-6E782939FC2D}"/>
    <cellStyle name="_Comma_Alexandre Pre-bid Model_080701_Final_add sensitivities_Pegasus Teaser asset list and rent roll 07-02-28 final" xfId="2360" xr:uid="{6501EF9E-8970-4BF7-85FA-D9966B980C2B}"/>
    <cellStyle name="_Comma_Alexandre Pre-bid Model_080701_Final_add sensitivities_Vito Database 06-07-27 Final Out" xfId="2361" xr:uid="{7CF80E23-E598-4581-BDE2-742169704CEC}"/>
    <cellStyle name="_Comma_Asset by Asset Cash Flows_Consolidated NonSD (no deferred)" xfId="2362" xr:uid="{9BAE976E-6FA5-49B2-85DC-682394A68007}"/>
    <cellStyle name="_Comma_Asset by Asset Cash Flows_Consolidated SD_no Deferred" xfId="2363" xr:uid="{44E03384-2335-4DD0-BB19-6C22171FA7C6}"/>
    <cellStyle name="_Comma_Asset by Asset Cash Flows_IMMET" xfId="2364" xr:uid="{2664BB2A-976C-454A-B830-7EBC8D92D40E}"/>
    <cellStyle name="_Comma_Assumptions" xfId="2365" xr:uid="{BEBB0AD2-59A9-45BB-93AD-49B398AC5885}"/>
    <cellStyle name="_Comma_Assumptions_Pegasus Mietfreie Zeit &amp; Staffelmiete Gesamt 07-02-28 DatenCD final" xfId="2366" xr:uid="{95BD8AED-F081-491C-96BE-A04886315B29}"/>
    <cellStyle name="_Comma_Assumptions_Pegasus Teaser asset list and rent roll 07-02-28 final" xfId="2367" xr:uid="{13C472F9-E227-424A-B32D-485A5BB9039F}"/>
    <cellStyle name="_Comma_Assumptions_Vito Database 06-07-27 Final Out" xfId="2368" xr:uid="{AC1403B8-851F-4CC4-AE3B-A7329CB2384E}"/>
    <cellStyle name="_Comma_BayLaBa model v06_rc_v2" xfId="2369" xr:uid="{D9ACF1FB-150B-4F2D-8E82-14B1A29CF365}"/>
    <cellStyle name="_Comma_Bet Analysis" xfId="2370" xr:uid="{96C33B4F-967C-453B-8D9D-2E2AE2B40E42}"/>
    <cellStyle name="_Comma_Bet Analysis_Pegasus Mietfreie Zeit &amp; Staffelmiete Gesamt 07-02-28 DatenCD final" xfId="2371" xr:uid="{D63C6D8E-2752-4D13-BA66-4497587A889D}"/>
    <cellStyle name="_Comma_Bet Analysis_Pegasus Teaser asset list and rent roll 07-02-28 final" xfId="2372" xr:uid="{27D5D01F-63BC-4CAC-8CC8-7F394A4E8EB1}"/>
    <cellStyle name="_Comma_Bet Analysis_Vito Database 06-07-27 Final Out" xfId="2373" xr:uid="{3EBE419A-3016-4B42-B5D4-35D1076C6ED1}"/>
    <cellStyle name="_Comma_BID_MODEL_FINAL_15_AIP_FINAL_WATERFALL_BID NOV (20%; new euribor;new premium)" xfId="2374" xr:uid="{66581CB8-EE40-4593-934D-4C8B7ED644C7}"/>
    <cellStyle name="_Comma_BID_MODEL_FINAL_15_AIP_FINAL_WATERFALL_BID NOV (20%; new euribor;new premium, revised hedging)" xfId="2375" xr:uid="{DA69C200-3D4D-45A8-8CB4-2C3EF0DBB1A8}"/>
    <cellStyle name="_Comma_Bond Metrics" xfId="2376" xr:uid="{C08078D7-118B-43AC-A784-A23B5E23BC90}"/>
    <cellStyle name="_Comma_Bond Metrics_Pegasus Mietfreie Zeit &amp; Staffelmiete Gesamt 07-02-28 DatenCD final" xfId="2377" xr:uid="{E64EC86D-B30F-4233-B8E9-DBCE83B77DCC}"/>
    <cellStyle name="_Comma_Bond Metrics_Pegasus Teaser asset list and rent roll 07-02-28 final" xfId="2378" xr:uid="{E990BFA5-4465-4975-AAF5-AE83CD85D963}"/>
    <cellStyle name="_Comma_Bond Metrics_Vito Database 06-07-27 Final Out" xfId="2379" xr:uid="{0BE7A726-D75B-454E-A6DB-20E2D04B823D}"/>
    <cellStyle name="_Comma_BS 30 Sep 2004 (2)" xfId="2380" xr:uid="{5ADFE863-5335-453D-982C-10E6878BA303}"/>
    <cellStyle name="_Comma_BS 30 Sep 2004 (2)_Pegasus Mietfreie Zeit &amp; Staffelmiete Gesamt 07-02-28 DatenCD final" xfId="2381" xr:uid="{6C84836C-B0A9-4711-BA4D-A9B68E0806E9}"/>
    <cellStyle name="_Comma_BS 30 Sep 2004 (2)_Pegasus Teaser asset list and rent roll 07-02-28 final" xfId="2382" xr:uid="{B46F1C67-5248-4809-BA0E-99F587BB860A}"/>
    <cellStyle name="_Comma_BS 30 Sep 2004 (2)_Vito Database 06-07-27 Final Out" xfId="2383" xr:uid="{658DC25C-86B5-4FEF-8424-49FF37208BCB}"/>
    <cellStyle name="_Comma_CAPEX Schedule_3 May 2001" xfId="2384" xr:uid="{8BB472A2-98CF-4C86-890D-4A6636C0BE25}"/>
    <cellStyle name="_Comma_Columbus Property Data 05-09-30" xfId="2385" xr:uid="{8F196346-0617-4BCF-8934-A4A61B4FE6E9}"/>
    <cellStyle name="_Comma_Database" xfId="2386" xr:uid="{9D947B09-5E7E-4422-9773-FD3EF227591D}"/>
    <cellStyle name="_Comma_Database_Pegasus Mietfreie Zeit &amp; Staffelmiete Gesamt 07-02-28 DatenCD final" xfId="2387" xr:uid="{E5B7E5E7-0F2F-4951-8E87-358EE1563DAB}"/>
    <cellStyle name="_Comma_Database_Pegasus Teaser asset list and rent roll 07-02-28 final" xfId="2388" xr:uid="{FD1C22E6-9B82-46D7-90FA-2BCF4C92E671}"/>
    <cellStyle name="_Comma_Database_Vito Database 06-07-27 Final Out" xfId="2389" xr:uid="{694256AA-6654-45A7-AC5C-723C95973678}"/>
    <cellStyle name="_Comma_Debt Balances_June 7_2" xfId="2390" xr:uid="{528955F8-B916-44AF-AECE-4AFA85FA293A}"/>
    <cellStyle name="_Comma_DZ Bank first draft first tranche strat jul 19" xfId="2391" xr:uid="{765650DF-B02E-41B2-B80E-6CB0EC872010}"/>
    <cellStyle name="_Comma_DZ Bank first draft first tranche strat jul 19_Pegasus Mietfreie Zeit &amp; Staffelmiete Gesamt 07-02-28 DatenCD final" xfId="2392" xr:uid="{9FA0A8CC-E5F3-4AC0-8AF2-1686BB028747}"/>
    <cellStyle name="_Comma_DZ Bank first draft first tranche strat jul 19_Pegasus Teaser asset list and rent roll 07-02-28 final" xfId="2393" xr:uid="{680AB083-C7CB-43DA-A98E-A59855A54D2C}"/>
    <cellStyle name="_Comma_DZ Bank first draft first tranche strat jul 19_Vito Database 06-07-27 Final Out" xfId="2394" xr:uid="{8C2BA4FC-2F5D-40A4-8801-33969DB24FB2}"/>
    <cellStyle name="_Comma_Equity Analysis_05.06.03" xfId="2395" xr:uid="{87D249C7-F34F-4999-8642-570815834654}"/>
    <cellStyle name="_Comma_Equity Analysis_05.06.03_Pegasus Mietfreie Zeit &amp; Staffelmiete Gesamt 07-02-28 DatenCD final" xfId="2396" xr:uid="{B6EC1B92-EA5A-4B37-98A6-B010CDFA8028}"/>
    <cellStyle name="_Comma_Equity Analysis_05.06.03_Pegasus Teaser asset list and rent roll 07-02-28 final" xfId="2397" xr:uid="{DF706260-47B6-444E-A277-559C68570C2C}"/>
    <cellStyle name="_Comma_Equity Analysis_05.06.03_Vito Database 06-07-27 Final Out" xfId="2398" xr:uid="{F1A76F25-FDC9-4770-B5DF-4CEF7F29326D}"/>
    <cellStyle name="_Comma_extract_1" xfId="2399" xr:uid="{67162E4B-A57B-42B5-A2B6-17BB631EBEA7}"/>
    <cellStyle name="_Comma_extract_1_Pegasus Mietfreie Zeit &amp; Staffelmiete Gesamt 07-02-28 DatenCD final" xfId="2400" xr:uid="{4DE704BA-3954-404F-95A6-DE85311A3DE7}"/>
    <cellStyle name="_Comma_extract_1_Pegasus Teaser asset list and rent roll 07-02-28 final" xfId="2401" xr:uid="{F15EE30C-E266-42B9-B47E-C73C202947F9}"/>
    <cellStyle name="_Comma_extract_1_Vito Database 06-07-27 Final Out" xfId="2402" xr:uid="{EDFE804C-AC47-4AAC-B92A-8DD0183820D2}"/>
    <cellStyle name="_Comma_Fiatlux2_sensitivities 020801" xfId="2403" xr:uid="{BA3A33F7-ABE3-457A-8981-A68520EEE7C2}"/>
    <cellStyle name="_Comma_Fiatlux2_sensitivities 020801_Pegasus Mietfreie Zeit &amp; Staffelmiete Gesamt 07-02-28 DatenCD final" xfId="2404" xr:uid="{0859FB25-BB12-4679-8E94-D2CFD1E44D2C}"/>
    <cellStyle name="_Comma_Fiatlux2_sensitivities 020801_Pegasus Teaser asset list and rent roll 07-02-28 final" xfId="2405" xr:uid="{33F002EB-EB76-47A8-B8EE-34DD8CE2826A}"/>
    <cellStyle name="_Comma_Fiatlux2_sensitivities 020801_Vito Database 06-07-27 Final Out" xfId="2406" xr:uid="{9030C5B5-78EC-4600-ADC4-F02B6DC7427B}"/>
    <cellStyle name="_Comma_Finanzierungsübersicht Pauli EGO NV" xfId="2407" xr:uid="{3A947485-2BE9-4700-B58E-2664076E3423}"/>
    <cellStyle name="_Comma_Finanzierungsübersicht Pauli EGO NV 2" xfId="2408" xr:uid="{95B21237-FB8D-4C67-9DD4-636A795DA8D6}"/>
    <cellStyle name="_Comma_Finanzierungsübersicht Pauli EGO NV_Pegasus Mietfreie Zeit &amp; Staffelmiete Gesamt 07-02-28 DatenCD final" xfId="2409" xr:uid="{12FFDBE3-96DF-439A-8E95-ADB11BC598FD}"/>
    <cellStyle name="_Comma_Finanzierungsübersicht Pauli EGO NV_Pegasus Mietfreie Zeit &amp; Staffelmiete Gesamt 07-02-28 DatenCD final 2" xfId="2410" xr:uid="{619B7BD7-BA8B-4972-AF43-304D257F3EE3}"/>
    <cellStyle name="_Comma_Finanzierungsübersicht Pauli EGO NV_Pegasus Teaser asset list and rent roll 07-02-28 final" xfId="2411" xr:uid="{659F15B4-3874-416F-9417-CEB10937050D}"/>
    <cellStyle name="_Comma_Finanzierungsübersicht Pauli EGO NV_Pegasus Teaser asset list and rent roll 07-02-28 final 2" xfId="2412" xr:uid="{B2CAC515-DAE3-4B74-A988-4B3475CDD8B1}"/>
    <cellStyle name="_Comma_Finanzierungsübersicht Pauli EGO NV_Vito Database 06-07-27 Final Out" xfId="2413" xr:uid="{4A11553D-76A7-4EB5-81C0-5D2B282F6402}"/>
    <cellStyle name="_Comma_Finanzierungsübersicht Pauli EGO NV_Vito Database 06-07-27 Final Out 2" xfId="2414" xr:uid="{E8177B35-CE6B-457F-A724-D6EB47497800}"/>
    <cellStyle name="_Comma_Input Sheet" xfId="2415" xr:uid="{7845D2F2-74A9-4176-A1B4-68C466407021}"/>
    <cellStyle name="_Comma_Input Sheet_Pegasus Mietfreie Zeit &amp; Staffelmiete Gesamt 07-02-28 DatenCD final" xfId="2416" xr:uid="{AB1A4AE5-A972-4CB5-A558-AC3135E0CCCD}"/>
    <cellStyle name="_Comma_Input Sheet_Pegasus Teaser asset list and rent roll 07-02-28 final" xfId="2417" xr:uid="{53A28FBF-33C0-44FB-9186-C100A4E1D481}"/>
    <cellStyle name="_Comma_Input Sheet_Vito Database 06-07-27 Final Out" xfId="2418" xr:uid="{C69E7CB0-CBFA-4E16-AA67-D707D5D36C9D}"/>
    <cellStyle name="_Comma_Krägel Mietflächenübersicht DRESTATE o  Finanzbeteil  20050523 NV" xfId="2419" xr:uid="{025E77B7-C5BD-45FC-A2DD-AFE95871D080}"/>
    <cellStyle name="_Comma_Krägel Mietflächenübersicht DRESTATE o  Finanzbeteil  20050523 NV_Pegasus Mietfreie Zeit &amp; Staffelmiete Gesamt 07-02-28 DatenCD final" xfId="2420" xr:uid="{54FB13C7-9C08-4B9E-BC6D-8BAF5C99578E}"/>
    <cellStyle name="_Comma_Krägel Mietflächenübersicht DRESTATE o  Finanzbeteil  20050523 NV_Pegasus Teaser asset list and rent roll 07-02-28 final" xfId="2421" xr:uid="{0133581A-088C-477D-AACF-A6E784C371AE}"/>
    <cellStyle name="_Comma_Krägel Mietflächenübersicht DRESTATE o  Finanzbeteil  20050523 NV_Vito Database 06-07-27 Final Out" xfId="2422" xr:uid="{4783EBB1-6E39-4365-9FA9-BB2C78E1860D}"/>
    <cellStyle name="_Comma_Leasehold Analysis" xfId="2423" xr:uid="{A700B864-F9BA-4479-ADFD-2618BBC4BC76}"/>
    <cellStyle name="_Comma_Leasehold Analysis_Pegasus Mietfreie Zeit &amp; Staffelmiete Gesamt 07-02-28 DatenCD final" xfId="2424" xr:uid="{D38E947B-15DC-43A2-8B2A-45B9F5DF6199}"/>
    <cellStyle name="_Comma_Leasehold Analysis_Pegasus Teaser asset list and rent roll 07-02-28 final" xfId="2425" xr:uid="{585CE5E4-FF79-4186-B584-46F6F2135996}"/>
    <cellStyle name="_Comma_Leasehold Analysis_Vito Database 06-07-27 Final Out" xfId="2426" xr:uid="{DAF946CD-448D-48A9-923D-FE52BC212613}"/>
    <cellStyle name="_Comma_Master Rent Roll Nero Phase 2 as of 14 08 06" xfId="2427" xr:uid="{6C888CD2-8953-48A5-964C-24C97D528117}"/>
    <cellStyle name="_Comma_Model SEPT 22nd Bid" xfId="2428" xr:uid="{57FB0359-E1D9-4BF6-87E7-2A997562CEDA}"/>
    <cellStyle name="_Comma_Model SEPT 22nd Bid_Pegasus Mietfreie Zeit &amp; Staffelmiete Gesamt 07-02-28 DatenCD final" xfId="2429" xr:uid="{BBC7E0C4-EFCC-434E-BEFE-526E25F838D6}"/>
    <cellStyle name="_Comma_Model SEPT 22nd Bid_Pegasus Teaser asset list and rent roll 07-02-28 final" xfId="2430" xr:uid="{F43F96D1-553D-4785-83B7-FB77619F0088}"/>
    <cellStyle name="_Comma_Model SEPT 22nd Bid_Vito Database 06-07-27 Final Out" xfId="2431" xr:uid="{3518D07A-BBFB-4D8E-B7B8-EC4FDE956522}"/>
    <cellStyle name="_Comma_Olympic Analysis Database 04-09-01 Draft Out Corrected" xfId="2432" xr:uid="{23A22265-F80C-4B38-B9C2-9CB64792A0FC}"/>
    <cellStyle name="_Comma_Olympic Analysis Database 04-09-01 Draft Out Corrected 2" xfId="2433" xr:uid="{E5957840-40B2-4570-B47C-42B293FFECA7}"/>
    <cellStyle name="_Comma_Olympic Analysis Database 04-09-01 Draft Out Corrected_Drive Database 05-11-28 draft" xfId="2434" xr:uid="{DAAD2973-6C7F-4B1B-BC62-9BD21A165017}"/>
    <cellStyle name="_Comma_Olympic Analysis Database 04-09-01 Draft Out Corrected_Drive Database 05-11-28 draft 2" xfId="2435" xr:uid="{2070533F-348B-4A96-986F-AD693F5A2649}"/>
    <cellStyle name="_Comma_Olympic Analysis Database 04-09-01 Draft Out Corrected_Lucius Database 06-10-04 Draft" xfId="2436" xr:uid="{44DB7F39-3DFB-43D7-89CA-E4E3E82F0501}"/>
    <cellStyle name="_Comma_Olympic Analysis Database 04-09-01 Draft Out Corrected_Lucius Database 06-10-04 Draft 2" xfId="2437" xr:uid="{8DD46B64-0772-4E6B-BEC9-ED6398F90FF1}"/>
    <cellStyle name="_Comma_Olympic Analysis Database 04-09-01 Draft Out Corrected_Nemo Development Database Commercial 05-02-09" xfId="2438" xr:uid="{606F43C3-3F8C-405E-A03B-B798DDBECC13}"/>
    <cellStyle name="_Comma_Olympic Analysis Database 04-09-01 Draft Out Corrected_Nemo Development Database Commercial 05-02-09 2" xfId="2439" xr:uid="{21167E3F-304C-4A39-BCE5-92094B8B99A5}"/>
    <cellStyle name="_Comma_Olympic Analysis Database 04-09-01 Draft Out Corrected_Scirocco Commercial Database 06-09-14 draft" xfId="2440" xr:uid="{E3AD9F63-CAB7-4F7F-88CF-CCF2A4E9D492}"/>
    <cellStyle name="_Comma_Olympic Analysis Database 04-09-01 Draft Out Corrected_Scirocco Commercial Database 06-09-14 draft 2" xfId="2441" xr:uid="{98692B53-A5C5-4BE4-A2DF-AEF1E2CBA9CC}"/>
    <cellStyle name="_Comma_Olympic Analysis Database 04-09-01 Draft Out Corrected_Test 2005-11-23" xfId="2442" xr:uid="{36DE3982-90B8-4451-8EE4-587F2DBDC4CD}"/>
    <cellStyle name="_Comma_Olympic Analysis Database 04-09-01 Draft Out Corrected_Test 2005-11-23_Pegasus Mietfreie Zeit &amp; Staffelmiete Gesamt 07-02-28 DatenCD final" xfId="2443" xr:uid="{0EFD31A5-C06A-49BC-8FC1-3463C299805A}"/>
    <cellStyle name="_Comma_Olympic Analysis Database 04-09-01 Draft Out Corrected_Test 2005-11-23_Vito Database 06-07-27 Final Out" xfId="2444" xr:uid="{102897FA-E13A-48EC-8E51-8990389DE08C}"/>
    <cellStyle name="_Comma_Olympic Analysis Database 04-09-01 Draft Out Corrected_Vito Database 06-07-27 Final Out" xfId="2445" xr:uid="{991E9B66-E73A-457D-A48A-65FCFDF54E20}"/>
    <cellStyle name="_Comma_Olympic Analysis Database 04-09-01 Draft Out Corrected_Vito Database 06-07-27 Final Out 2" xfId="2446" xr:uid="{EF416982-3FC5-44A5-BAC6-CBF3E0B64A31}"/>
    <cellStyle name="_Comma_Olympic Erhebungsbogen 04-06-08" xfId="2447" xr:uid="{BF478E30-39C6-4631-8999-44460ECA9D0C}"/>
    <cellStyle name="_Comma_Olympic Erhebungsbogen 04-06-08 2" xfId="2448" xr:uid="{252BEB3E-E475-463E-9F7D-8270846E5EC8}"/>
    <cellStyle name="_Comma_Pegasus Teaser asset list and rent roll 07-02-28 final" xfId="2449" xr:uid="{96186244-0E89-42A7-9F6E-BD3D94C0A7C3}"/>
    <cellStyle name="_Comma_Pegasus Teaser asset list and rent roll 07-02-28 final 2" xfId="2450" xr:uid="{984B5844-D9E9-4DC0-A336-9B2963CCCF9C}"/>
    <cellStyle name="_Comma_Phoenix - (S)PL Credit Stats - October 11, 2004" xfId="2451" xr:uid="{DB4A32D1-D64B-40D1-BC64-EA073C298499}"/>
    <cellStyle name="_Comma_Phoenix - (S)PL Credit Stats - October 11, 2004_Pegasus Mietfreie Zeit &amp; Staffelmiete Gesamt 07-02-28 DatenCD final" xfId="2452" xr:uid="{414B1BA7-68F9-4B95-ADBE-ED6BFF338CF3}"/>
    <cellStyle name="_Comma_Phoenix - (S)PL Credit Stats - October 11, 2004_Pegasus Teaser asset list and rent roll 07-02-28 final" xfId="2453" xr:uid="{8EF272B4-E1E5-4DC0-9EFF-42C87B691FDA}"/>
    <cellStyle name="_Comma_Phoenix - (S)PL Credit Stats - October 11, 2004_Vito Database 06-07-27 Final Out" xfId="2454" xr:uid="{D04308BF-749A-4867-95E2-BF716A3D25F6}"/>
    <cellStyle name="_Comma_Project Giselle Real Estate Template_JPM_Final_V1.0" xfId="2455" xr:uid="{0E104A90-6885-4D71-A081-7302139B48A0}"/>
    <cellStyle name="_Comma_Project Giselle Real Estate Template_JPM_Final_V1.0_Lucius Database 06-10-04 Draft" xfId="2456" xr:uid="{9FBD606A-9925-4238-9D14-CFF7A467454B}"/>
    <cellStyle name="_Comma_RE Template Project Tybee" xfId="2457" xr:uid="{B5522F69-4ACA-4CEC-8138-66F7EEBCBE84}"/>
    <cellStyle name="_Comma_RE Template Project Tybee 06-04-12" xfId="2458" xr:uid="{33D00A18-8AB7-4CA2-97BA-5A4CFD59EE19}"/>
    <cellStyle name="_Comma_RE Template Project Tybee 06-04-12_Pegasus Mietfreie Zeit &amp; Staffelmiete Gesamt 07-02-28 DatenCD final" xfId="2459" xr:uid="{E3641685-D46D-43FF-8641-B5D7175C9181}"/>
    <cellStyle name="_Comma_RE Template Project Tybee 06-04-12_Vito Database 06-07-27 Final Out" xfId="2460" xr:uid="{A3F27F77-A2FF-4628-9F2F-BCA5956549CA}"/>
    <cellStyle name="_Comma_RE Template Project Tybee_Pegasus Mietfreie Zeit &amp; Staffelmiete Gesamt 07-02-28 DatenCD final" xfId="2461" xr:uid="{2C40EE27-CEF0-4630-8100-68E164D92BEA}"/>
    <cellStyle name="_Comma_RE Template Project Tybee_Vito Database 06-07-27 Final Out" xfId="2462" xr:uid="{E5B4A2E0-BCD2-4D2D-8DEA-620BE5FA9B73}"/>
    <cellStyle name="_Comma_Real Estate Template Project Vormittag 31.08.2005 GREEN" xfId="2463" xr:uid="{F7EB0289-9419-4779-927E-AFE9BECBCCF2}"/>
    <cellStyle name="_Comma_Real Estate Valuation Template 02 06 2005" xfId="2464" xr:uid="{6A8C6F9F-9606-4CB7-9618-8FC7CBCE42B4}"/>
    <cellStyle name="_Comma_Real Estate Valuation Template 02 06 2005_Pegasus Mietfreie Zeit &amp; Staffelmiete Gesamt 07-02-28 DatenCD final" xfId="2465" xr:uid="{22DCDBBE-CF73-4F3E-8645-E47038CCBCA5}"/>
    <cellStyle name="_Comma_Real Estate Valuation Template 02 06 2005_Pegasus Teaser asset list and rent roll 07-02-28 final" xfId="2466" xr:uid="{9A3AE75D-7B83-4907-8F41-281E7BEBB44E}"/>
    <cellStyle name="_Comma_Real Estate Valuation Template 02 06 2005_Vito Database 06-07-27 Final Out" xfId="2467" xr:uid="{7AC00C0B-E168-4219-B479-B9ACA0F91C49}"/>
    <cellStyle name="_Comma_Rent Roll 13.04.2006" xfId="2468" xr:uid="{861B84B2-ECA5-44BD-BFBF-67CA6F962562}"/>
    <cellStyle name="_Comma_Rent Roll 13.04.2006_Pegasus Mietfreie Zeit &amp; Staffelmiete Gesamt 07-02-28 DatenCD final" xfId="2469" xr:uid="{9A434A4E-4485-4677-999D-702FC5164A02}"/>
    <cellStyle name="_Comma_Rent Roll 13.04.2006_Vito Database 06-07-27 Final Out" xfId="2470" xr:uid="{1AB90683-0077-4643-ADC8-0146594E10A8}"/>
    <cellStyle name="_Comma_Results Cushman 14 06 2005 Template Version" xfId="2471" xr:uid="{AF1E0B5D-4CF8-4F3C-9957-821C573CC2D4}"/>
    <cellStyle name="_Comma_Results Cushman 14 06 2005 Template Version_Pegasus Mietfreie Zeit &amp; Staffelmiete Gesamt 07-02-28 DatenCD final" xfId="2472" xr:uid="{DBB92B39-145D-493E-84B2-A02F9BB83A8A}"/>
    <cellStyle name="_Comma_Results Cushman 14 06 2005 Template Version_Pegasus Teaser asset list and rent roll 07-02-28 final" xfId="2473" xr:uid="{D8A802FB-238F-4881-98A5-C523326C1548}"/>
    <cellStyle name="_Comma_Results Cushman 14 06 2005 Template Version_Vito Database 06-07-27 Final Out" xfId="2474" xr:uid="{465E3EEB-A264-4E29-A26D-E8D60EBE490E}"/>
    <cellStyle name="_Comma_SampleStatistics" xfId="2475" xr:uid="{A2635C1F-B092-4D32-BFFF-A3652520D3D2}"/>
    <cellStyle name="_Comma_SampleStatistics_Pegasus Mietfreie Zeit &amp; Staffelmiete Gesamt 07-02-28 DatenCD final" xfId="2476" xr:uid="{30115455-D780-459C-9E90-0022E14CB494}"/>
    <cellStyle name="_Comma_SampleStatistics_Pegasus Teaser asset list and rent roll 07-02-28 final" xfId="2477" xr:uid="{A5ABF17A-5460-4602-93E4-9AAFEA8E6FA3}"/>
    <cellStyle name="_Comma_SampleStatistics_Vito Database 06-07-27 Final Out" xfId="2478" xr:uid="{10090CED-767B-4AE0-88A8-C36F9380B4CD}"/>
    <cellStyle name="_Comma_Unleveraged Roll Up" xfId="2479" xr:uid="{9FED0115-0AF5-4698-A407-7E87740B9087}"/>
    <cellStyle name="_Comma_UW Model Closing_FINAL" xfId="2480" xr:uid="{AA888F06-10B5-4C1E-AE02-C8D5F99B28C6}"/>
    <cellStyle name="_Comma_UW Model Closing_FINAL_Pegasus Mietfreie Zeit &amp; Staffelmiete Gesamt 07-02-28 DatenCD final" xfId="2481" xr:uid="{7430FA33-3E4C-439C-B9E0-C6DCD23E02F6}"/>
    <cellStyle name="_Comma_UW Model Closing_FINAL_Pegasus Teaser asset list and rent roll 07-02-28 final" xfId="2482" xr:uid="{1FFFD959-9466-42A6-A3A5-3B53559DF22D}"/>
    <cellStyle name="_Comma_UW Model Closing_FINAL_Vito Database 06-07-27 Final Out" xfId="2483" xr:uid="{05CA01C2-0B44-4AC2-82BD-A49CC9DEB876}"/>
    <cellStyle name="_Comma_VAT Coverage_June 15" xfId="2484" xr:uid="{16AB8056-51D0-4C7E-BAE2-9BA2ABC28414}"/>
    <cellStyle name="_Currency" xfId="2485" xr:uid="{DE8C2797-67F6-41A7-B66F-65FA59427B50}"/>
    <cellStyle name="_Currency_01 Lucius - RE Valuation Template" xfId="2486" xr:uid="{836B4CB7-50FD-45D7-85C3-EA058FB97DF7}"/>
    <cellStyle name="_Currency_01 RE Input Template_2006 09 01" xfId="2487" xr:uid="{AE6F1C7B-BB41-4238-A18E-9B54D6EF9C86}"/>
    <cellStyle name="_Currency_02 Project Pauli Portfolio Stratifications" xfId="2488" xr:uid="{B0644AD1-32F5-4BF5-868E-4836A8F0F3EC}"/>
    <cellStyle name="_Currency_02 Project Pauli Portfolio Stratifications_Pegasus Mietfreie Zeit &amp; Staffelmiete Gesamt 07-02-28 DatenCD final" xfId="2489" xr:uid="{A2A432DC-DA28-4F9F-B12E-096FC38D4A35}"/>
    <cellStyle name="_Currency_02 Project Pauli Portfolio Stratifications_Pegasus Teaser asset list and rent roll 07-02-28 final" xfId="2490" xr:uid="{AA58A88B-E6DC-4835-BB2C-4C9DEEC48DBF}"/>
    <cellStyle name="_Currency_02 Project Pauli Portfolio Stratifications_Vito Database 06-07-27 Final Out" xfId="2491" xr:uid="{7667DF96-0836-4755-BFDD-8E3CCA721CCB}"/>
    <cellStyle name="_Currency_03 Output Page for Archon 02 09 2005" xfId="2492" xr:uid="{AA5A3BD4-582E-4876-9454-AB8253EC56EE}"/>
    <cellStyle name="_Currency_03 Output Page for Archon 02 09 2005_Pegasus Database 07-02-27 draft" xfId="2493" xr:uid="{0457725B-2616-4594-AF6B-7CA5C501EFAD}"/>
    <cellStyle name="_Currency_03 Output Page for Archon 02 09 2005_Pegasus Mietfreie Zeit &amp; Staffelmiete Gesamt 07-02-28 DatenCD final" xfId="2494" xr:uid="{7B333FF9-1213-425C-96FA-0021CF6F22A2}"/>
    <cellStyle name="_Currency_03 Output Page for Archon 02 09 2005_Pegasus Teaser asset list and rent roll 07-02-28 final" xfId="2495" xr:uid="{E67A6FB9-A224-4210-AE4A-CA6D67220C1E}"/>
    <cellStyle name="_Currency_03 Output Page for Archon 02 09 2005_RE Template" xfId="2496" xr:uid="{F6D1B32A-8AA3-487C-BE38-2D018C80A2E0}"/>
    <cellStyle name="_Currency_03 Output Page for Archon 02 09 2005_Vito Database 06-07-27 Final Out" xfId="2497" xr:uid="{ED55C66A-D730-4514-A568-550D5CA0D7E3}"/>
    <cellStyle name="_Currency_05 Model Project Maharashtra 22 06 2005" xfId="2498" xr:uid="{91EED3D1-8A7F-45AC-9517-9708100F79E6}"/>
    <cellStyle name="_Currency_05 Model Project Maharashtra 22 06 2005_Pegasus Database 07-02-27 draft" xfId="2499" xr:uid="{4642D309-0A7A-4F95-BB0E-E0D1B1514B1D}"/>
    <cellStyle name="_Currency_05 Model Project Maharashtra 22 06 2005_Pegasus Mietfreie Zeit &amp; Staffelmiete Gesamt 07-02-28 DatenCD final" xfId="2500" xr:uid="{D2DEB1EE-8DAA-48F5-A6E3-F40D7A9F2980}"/>
    <cellStyle name="_Currency_05 Model Project Maharashtra 22 06 2005_Pegasus Teaser asset list and rent roll 07-02-28 final" xfId="2501" xr:uid="{634A3563-0CDB-4A1E-AD8D-7FF68187FA39}"/>
    <cellStyle name="_Currency_05 Model Project Maharashtra 22 06 2005_RE Template" xfId="2502" xr:uid="{0D05EABC-74F9-41CB-BD73-A1F44D7CB7C8}"/>
    <cellStyle name="_Currency_05 Model Project Maharashtra 22 06 2005_Vito Database 06-07-27 Final Out" xfId="2503" xr:uid="{883D68A7-C036-48D8-926E-CB2373EA6AC5}"/>
    <cellStyle name="_Currency_05 Real Estate Model 24 09 2005 GREEN" xfId="2504" xr:uid="{8B58E370-559B-4585-A38B-5A4FF5AE33C6}"/>
    <cellStyle name="_Currency_05 Real Estate Model 24 09 2005 GREEN_Pegasus Database 07-02-27 draft" xfId="2505" xr:uid="{755F27F0-95FC-4101-90A4-FAF464D78A4D}"/>
    <cellStyle name="_Currency_05 Real Estate Model 24 09 2005 GREEN_Pegasus Mietfreie Zeit &amp; Staffelmiete Gesamt 07-02-28 DatenCD final" xfId="2506" xr:uid="{71822D76-45A8-4856-B1F1-E209ABFCF6C8}"/>
    <cellStyle name="_Currency_05 Real Estate Model 24 09 2005 GREEN_Pegasus Teaser asset list and rent roll 07-02-28 final" xfId="2507" xr:uid="{F4BAF74D-586A-4A9E-A270-24DAFE84033B}"/>
    <cellStyle name="_Currency_05 Real Estate Model 24 09 2005 GREEN_Vito Database 06-07-27 Final Out" xfId="2508" xr:uid="{B6DB0E32-93A7-444B-9DDB-AB62CEB588DB}"/>
    <cellStyle name="_Currency_07 Project Pauli Portfolio Stratifications" xfId="2509" xr:uid="{AC6669B7-452F-4C05-A958-438505BDC1EB}"/>
    <cellStyle name="_Currency_07 Vormittag Levered Model 28.09.2005" xfId="2510" xr:uid="{05DE7560-D3C2-4839-8FBD-88BF3CD56E4F}"/>
    <cellStyle name="_Currency_07 Vormittag Levered Model 28.09.2005_Pegasus Database 07-02-27 draft" xfId="2511" xr:uid="{F113D7E5-3A9A-4BDC-BF16-D0BC35534431}"/>
    <cellStyle name="_Currency_07 Vormittag Levered Model 28.09.2005_Pegasus Mietfreie Zeit &amp; Staffelmiete Gesamt 07-02-28 DatenCD final" xfId="2512" xr:uid="{C42552C9-F762-4529-88F7-07EF0F8B7830}"/>
    <cellStyle name="_Currency_07 Vormittag Levered Model 28.09.2005_Pegasus Teaser asset list and rent roll 07-02-28 final" xfId="2513" xr:uid="{BBBBD94B-7318-413A-96F8-4DBE07B0B391}"/>
    <cellStyle name="_Currency_07 Vormittag Levered Model 28.09.2005_Vito Database 06-07-27 Final Out" xfId="2514" xr:uid="{7D175389-6A42-4162-98B6-B7B3AC7D7381}"/>
    <cellStyle name="_Currency_12 Truck Model" xfId="2515" xr:uid="{FCCAA108-F797-4246-A31C-A6677375FA81}"/>
    <cellStyle name="_Currency_12 Truck Model_Pegasus Database 07-02-27 draft" xfId="2516" xr:uid="{10608181-6CC3-4ED8-8F09-E7968366E3CE}"/>
    <cellStyle name="_Currency_12 Truck Model_Pegasus Mietfreie Zeit &amp; Staffelmiete Gesamt 07-02-28 DatenCD final" xfId="2517" xr:uid="{D88CA2D3-395B-48DE-B9BE-FEF73A43385A}"/>
    <cellStyle name="_Currency_12 Truck Model_Pegasus Teaser asset list and rent roll 07-02-28 final" xfId="2518" xr:uid="{5E37A0E5-C441-42DF-90EC-7B237B9E1589}"/>
    <cellStyle name="_Currency_12 Truck Model_RE Template" xfId="2519" xr:uid="{CEF7536B-0C3F-4B98-9C9D-074B3424D429}"/>
    <cellStyle name="_Currency_12 Truck Model_Vito Database 06-07-27 Final Out" xfId="2520" xr:uid="{43CBBA20-297C-4D35-AE16-BCCA4649A98B}"/>
    <cellStyle name="_Currency_180 Sample Assets" xfId="2521" xr:uid="{11B8FA94-FADA-47D8-BE34-6F0125C86F1E}"/>
    <cellStyle name="_Currency_180 Sample Assets_Drive Database 05-11-28 draft" xfId="2522" xr:uid="{2FAC4DB2-1D73-4715-91D7-6C0A7DC0EBAD}"/>
    <cellStyle name="_Currency_180 Sample Assets_Herkules Backcalc RetirementHome 06-07-03 Draft Out ENA" xfId="2523" xr:uid="{0E5D041A-3194-4B56-9419-F4327F11D944}"/>
    <cellStyle name="_Currency_180 Sample Assets_Herkules Retirement Home Database 06-07-03 Draft" xfId="2524" xr:uid="{AB151B49-4E03-414A-9D01-CC0BC9C23CFF}"/>
    <cellStyle name="_Currency_180 Sample Assets_Lilly Bad Homburg 05-07-07" xfId="2525" xr:uid="{C02FF85B-6E5D-4830-9EBF-43377D229D2D}"/>
    <cellStyle name="_Currency_180 Sample Assets_Lucius Database 06-10-04 Draft" xfId="2526" xr:uid="{761CAD0F-DEA0-4703-B23B-E0F21216CA3E}"/>
    <cellStyle name="_Currency_180 Sample Assets_Nemo Development Database Commercial 05-02-09" xfId="2527" xr:uid="{61359F7B-8C98-476B-BF2E-1FAA8C6C2CEB}"/>
    <cellStyle name="_Currency_180 Sample Assets_Pegasus Mietfreie Zeit &amp; Staffelmiete Gesamt 07-02-28 DatenCD final" xfId="2528" xr:uid="{D1EFC8F4-3CBC-42A3-B9F5-20920F1CC857}"/>
    <cellStyle name="_Currency_180 Sample Assets_Project Giselle Real Estate Template_JPM_Final_V1.0" xfId="2529" xr:uid="{A75F0221-0B54-4406-BD45-2F3B8660AA2E}"/>
    <cellStyle name="_Currency_180 Sample Assets_Scirocco Commercial Database 06-09-14 draft" xfId="2530" xr:uid="{C2B74DF7-E76B-40F6-9F31-611BF67CD49C}"/>
    <cellStyle name="_Currency_180 Sample Assets_Template-Patrizia-017" xfId="2531" xr:uid="{37B5B486-491E-4B3E-B059-17D341FEB596}"/>
    <cellStyle name="_Currency_180 Sample Assets_Test 2005-11-23" xfId="2532" xr:uid="{E0BE2EFD-F2D4-4D8E-AAD9-0644C324B95F}"/>
    <cellStyle name="_Currency_180 Sample Assets_Woolworth Database 05-01-13 Final out" xfId="2533" xr:uid="{FDAC5542-8BCE-4835-BE5A-875EE1EA6E07}"/>
    <cellStyle name="_Currency_180 Sample Assets_Woolworth Database 05-01-13 Final out 2" xfId="2534" xr:uid="{F3463FF0-3EDC-4E2B-B1AF-311421ABEB74}"/>
    <cellStyle name="_Currency_2004 01 24 Real Estate Assets Matterhorn" xfId="2535" xr:uid="{316009F9-FB19-4CC4-8801-70D13042A3EE}"/>
    <cellStyle name="_Currency_2004 01 24 Real Estate Assets Matterhorn 2" xfId="2536" xr:uid="{74467665-1A0E-4BC4-95B7-36F8F3D0623A}"/>
    <cellStyle name="_Currency_2004 01 24 Real Estate Assets Matterhorn_Pegasus Database 07-02-27 draft" xfId="2537" xr:uid="{D759B565-F060-4CDF-91D5-51D4AF4023DE}"/>
    <cellStyle name="_Currency_2004 01 24 Real Estate Assets Matterhorn_Pegasus Database 07-02-27 draft 2" xfId="2538" xr:uid="{7E61DE19-9BC5-46CF-BED6-00D829F39838}"/>
    <cellStyle name="_Currency_2004 01 24 Real Estate Assets Matterhorn_Pegasus Mietfreie Zeit &amp; Staffelmiete Gesamt 07-02-28 DatenCD final" xfId="2539" xr:uid="{30C93BF3-5C96-4B96-B5D4-A66F9C51CACC}"/>
    <cellStyle name="_Currency_2004 01 24 Real Estate Assets Matterhorn_Pegasus Mietfreie Zeit &amp; Staffelmiete Gesamt 07-02-28 DatenCD final 2" xfId="2540" xr:uid="{7EAA8FCA-3308-4433-8E72-6D78E1D15DF0}"/>
    <cellStyle name="_Currency_2004 01 24 Real Estate Assets Matterhorn_Pegasus Teaser asset list and rent roll 07-02-28 final" xfId="2541" xr:uid="{4EF9ABD8-5A62-4158-9EB1-9B3897A4FCC9}"/>
    <cellStyle name="_Currency_2004 01 24 Real Estate Assets Matterhorn_Pegasus Teaser asset list and rent roll 07-02-28 final 2" xfId="2542" xr:uid="{137EFC07-F821-4B43-9EC4-1C89DE6E8091}"/>
    <cellStyle name="_Currency_2004 01 24 Real Estate Assets Matterhorn_Vito Database 06-07-27 Final Out" xfId="2543" xr:uid="{3CB75D86-2D4B-4A10-A937-BFB53E1E706C}"/>
    <cellStyle name="_Currency_2004 01 24 Real Estate Assets Matterhorn_Vito Database 06-07-27 Final Out 2" xfId="2544" xr:uid="{C6322210-CA88-43F0-A57B-6FF64B9B3B2C}"/>
    <cellStyle name="_Currency_2005 01 25 Matterhorn Master" xfId="2545" xr:uid="{3D754CF8-2A18-4631-86EB-833BC2FEFE52}"/>
    <cellStyle name="_Currency_2005 01 25 Matterhorn Master_Pegasus Database 07-02-27 draft" xfId="2546" xr:uid="{A70607FA-81E4-4DE0-A745-29C5FD3958B4}"/>
    <cellStyle name="_Currency_2005 01 25 Matterhorn Master_Pegasus Mietfreie Zeit &amp; Staffelmiete Gesamt 07-02-28 DatenCD final" xfId="2547" xr:uid="{2A397341-12FC-48ED-958B-A89A8E87A4AF}"/>
    <cellStyle name="_Currency_2005 01 25 Matterhorn Master_Pegasus Teaser asset list and rent roll 07-02-28 final" xfId="2548" xr:uid="{F638A56C-C95F-4C10-B24F-04ED66C412AF}"/>
    <cellStyle name="_Currency_2005 01 25 Matterhorn Master_Vito Database 06-07-27 Final Out" xfId="2549" xr:uid="{6E59A944-9058-4848-A1F6-DF282DB85B0F}"/>
    <cellStyle name="_Currency_2005 01 28 Real Estate Assets Matterhorn" xfId="2550" xr:uid="{4CA9DE5B-DA0C-4635-AE0B-4FCF556B5C35}"/>
    <cellStyle name="_Currency_2005 01 28 Real Estate Assets Matterhorn 2" xfId="2551" xr:uid="{C4F18ACD-75C6-4716-9875-E2EDCB9D9A6C}"/>
    <cellStyle name="_Currency_2005 01 28 Real Estate Assets Matterhorn_Pegasus Database 07-02-27 draft" xfId="2552" xr:uid="{EB3E1C03-2050-4221-B903-894A1965EBB6}"/>
    <cellStyle name="_Currency_2005 01 28 Real Estate Assets Matterhorn_Pegasus Database 07-02-27 draft 2" xfId="2553" xr:uid="{907F034E-1A4D-47A5-B51E-9D5704DED21C}"/>
    <cellStyle name="_Currency_2005 01 28 Real Estate Assets Matterhorn_Pegasus Mietfreie Zeit &amp; Staffelmiete Gesamt 07-02-28 DatenCD final" xfId="2554" xr:uid="{CDB62CCA-6894-4BF5-BCC1-2A8BA566B754}"/>
    <cellStyle name="_Currency_2005 01 28 Real Estate Assets Matterhorn_Pegasus Mietfreie Zeit &amp; Staffelmiete Gesamt 07-02-28 DatenCD final 2" xfId="2555" xr:uid="{6CFE3BF6-3973-458F-A328-7749A30E05AA}"/>
    <cellStyle name="_Currency_2005 01 28 Real Estate Assets Matterhorn_Pegasus Teaser asset list and rent roll 07-02-28 final" xfId="2556" xr:uid="{E4EF2725-049E-4350-B61C-BA9989277783}"/>
    <cellStyle name="_Currency_2005 01 28 Real Estate Assets Matterhorn_Pegasus Teaser asset list and rent roll 07-02-28 final 2" xfId="2557" xr:uid="{12FE5F28-A3C7-4FE5-8779-F799AFA11C11}"/>
    <cellStyle name="_Currency_2005 01 28 Real Estate Assets Matterhorn_Vito Database 06-07-27 Final Out" xfId="2558" xr:uid="{D012EB57-05C6-4177-A053-7112F2856A23}"/>
    <cellStyle name="_Currency_2005 01 28 Real Estate Assets Matterhorn_Vito Database 06-07-27 Final Out 2" xfId="2559" xr:uid="{D76C5969-675B-4FBD-9A37-09428516130C}"/>
    <cellStyle name="_Currency_2005 09 29_Leine Template" xfId="2560" xr:uid="{379AC103-CA2A-49FB-ADCF-FD9C16485103}"/>
    <cellStyle name="_Currency_2005 09 29_Leine Template_Pegasus Database 07-02-27 draft" xfId="2561" xr:uid="{DEC623C9-69F0-446D-959E-ACD1882ABD89}"/>
    <cellStyle name="_Currency_2005 09 29_Leine Template_Pegasus Mietfreie Zeit &amp; Staffelmiete Gesamt 07-02-28 DatenCD final" xfId="2562" xr:uid="{BE1DC8A5-E255-4E8D-BFF0-CD5B7DC1AB57}"/>
    <cellStyle name="_Currency_2005 09 29_Leine Template_Pegasus Teaser asset list and rent roll 07-02-28 final" xfId="2563" xr:uid="{A61F72E1-DFFB-49E4-816D-E5A7154698EB}"/>
    <cellStyle name="_Currency_2005 09 29_Leine Template_Vito Database 06-07-27 Final Out" xfId="2564" xr:uid="{BBA0140D-ECC1-4A1E-97F6-7AE97C131371}"/>
    <cellStyle name="_Currency_2005 10 08_Leine_Masterdata_Final Pricing" xfId="2565" xr:uid="{A0FCD689-A443-4A91-B400-80BC0BFC7C93}"/>
    <cellStyle name="_Currency_2005 10 08_Leine_Masterdata_Final Pricing 2" xfId="2566" xr:uid="{F53866C2-EBA7-46A7-B3F1-E1F55C222190}"/>
    <cellStyle name="_Currency_2005 10 08_Leine_Masterdata_Final Pricing_Pegasus Database 07-02-27 draft" xfId="2567" xr:uid="{A6E382C3-751A-4E1B-860F-ADE902E9A8C3}"/>
    <cellStyle name="_Currency_2005 10 08_Leine_Masterdata_Final Pricing_Pegasus Database 07-02-27 draft 2" xfId="2568" xr:uid="{6C22605A-EB50-4175-BDCB-F4F2B010FDC4}"/>
    <cellStyle name="_Currency_2005 10 08_Leine_Masterdata_Final Pricing_Pegasus Mietfreie Zeit &amp; Staffelmiete Gesamt 07-02-28 DatenCD final" xfId="2569" xr:uid="{2E09694C-1C97-4DE5-8B86-7DF3531F8158}"/>
    <cellStyle name="_Currency_2005 10 08_Leine_Masterdata_Final Pricing_Pegasus Mietfreie Zeit &amp; Staffelmiete Gesamt 07-02-28 DatenCD final 2" xfId="2570" xr:uid="{2BC64AC9-32BF-464C-85D8-4517B7C8A3C5}"/>
    <cellStyle name="_Currency_2005 10 08_Leine_Masterdata_Final Pricing_Pegasus Teaser asset list and rent roll 07-02-28 final" xfId="2571" xr:uid="{22A74416-E8CB-4180-86BC-8E5AAB434231}"/>
    <cellStyle name="_Currency_2005 10 08_Leine_Masterdata_Final Pricing_Pegasus Teaser asset list and rent roll 07-02-28 final 2" xfId="2572" xr:uid="{B65574B4-8ACF-435A-BC29-F486FA9807F2}"/>
    <cellStyle name="_Currency_2005 10 08_Leine_Masterdata_Final Pricing_RE Template" xfId="2573" xr:uid="{7662DACA-09AD-4904-ACF8-E006A5CA0FD1}"/>
    <cellStyle name="_Currency_2005 10 08_Leine_Masterdata_Final Pricing_RE Template 2" xfId="2574" xr:uid="{0E1CA55B-35A9-4ADB-BDE7-9C26CD35E3F2}"/>
    <cellStyle name="_Currency_2005 10 08_Leine_Masterdata_Final Pricing_Vito Database 06-07-27 Final Out" xfId="2575" xr:uid="{5CD72AC1-883E-45D7-A77E-56BCBC9123B4}"/>
    <cellStyle name="_Currency_2005 10 08_Leine_Masterdata_Final Pricing_Vito Database 06-07-27 Final Out 2" xfId="2576" xr:uid="{E611EF86-7DA6-4F57-9876-DD544FD690E5}"/>
    <cellStyle name="_Currency_40 Pauli Model 09.09.2005" xfId="2577" xr:uid="{FA94F280-88AC-44E6-9A8D-D43C999563FA}"/>
    <cellStyle name="_Currency_40 Pauli Model 09.09.2005_Pegasus Database 07-02-27 draft" xfId="2578" xr:uid="{B0A6F1BD-7AE1-497E-9A07-2ACBD5828E8B}"/>
    <cellStyle name="_Currency_40 Pauli Model 09.09.2005_Pegasus Mietfreie Zeit &amp; Staffelmiete Gesamt 07-02-28 DatenCD final" xfId="2579" xr:uid="{A665F95D-8554-4851-8808-37D4CDA381BE}"/>
    <cellStyle name="_Currency_40 Pauli Model 09.09.2005_Pegasus Teaser asset list and rent roll 07-02-28 final" xfId="2580" xr:uid="{33BAA50F-F8F4-4DE9-9262-2052B5B528E9}"/>
    <cellStyle name="_Currency_40 Pauli Model 09.09.2005_RE Template" xfId="2581" xr:uid="{C150C90C-3783-4A18-9A97-D964FEB64A15}"/>
    <cellStyle name="_Currency_40 Pauli Model 09.09.2005_Vito Database 06-07-27 Final Out" xfId="2582" xr:uid="{90515D6A-A366-4E8C-ADF7-0532B3D3FA45}"/>
    <cellStyle name="_Currency_89 Corporate Model" xfId="2583" xr:uid="{0EB6AAF9-CA36-4F36-BD7F-44119C67147E}"/>
    <cellStyle name="_Currency_89 Corporate Model_Pegasus Database 07-02-27 draft" xfId="2584" xr:uid="{B8D6313B-AFD6-4D7E-8D87-FCDBBD5777DA}"/>
    <cellStyle name="_Currency_89 Corporate Model_Pegasus Mietfreie Zeit &amp; Staffelmiete Gesamt 07-02-28 DatenCD final" xfId="2585" xr:uid="{52E4456F-E0D0-48D5-8748-D9490319B261}"/>
    <cellStyle name="_Currency_89 Corporate Model_Pegasus Teaser asset list and rent roll 07-02-28 final" xfId="2586" xr:uid="{4C247D40-B490-4DBF-BAB8-E818B523A522}"/>
    <cellStyle name="_Currency_89 Corporate Model_Vito Database 06-07-27 Final Out" xfId="2587" xr:uid="{4CD9B753-E0CD-495D-81E8-AD028FDCAA6A}"/>
    <cellStyle name="_Currency_Alexandre Pre-bid Model_080701_Final_add sensitivities" xfId="2588" xr:uid="{4C072F90-DB33-4A9F-AF4D-CD732817F10A}"/>
    <cellStyle name="_Currency_Alexandre Pre-bid Model_080701_Final_add sensitivities_Pegasus Database 07-02-27 draft" xfId="2589" xr:uid="{F5495DD9-D963-4CE3-ADC4-83F6A60F2D58}"/>
    <cellStyle name="_Currency_Alexandre Pre-bid Model_080701_Final_add sensitivities_Pegasus Mietfreie Zeit &amp; Staffelmiete Gesamt 07-02-28 DatenCD final" xfId="2590" xr:uid="{56ACC910-25E0-4365-A143-FA8B2F0BD099}"/>
    <cellStyle name="_Currency_Alexandre Pre-bid Model_080701_Final_add sensitivities_Pegasus Teaser asset list and rent roll 07-02-28 final" xfId="2591" xr:uid="{B2F38A9A-9177-4CBA-AD51-A6C96D775B54}"/>
    <cellStyle name="_Currency_Alexandre Pre-bid Model_080701_Final_add sensitivities_Vito Database 06-07-27 Final Out" xfId="2592" xr:uid="{3E6487B7-3B68-450C-AFEC-B0817785957F}"/>
    <cellStyle name="_Currency_Asset by Asset Cash Flows_Consolidated NonSD (no deferred)" xfId="2593" xr:uid="{2B43ACEA-D65C-47E4-AD10-349621AB56A3}"/>
    <cellStyle name="_Currency_Asset by Asset Cash Flows_Consolidated NonSD (no deferred)_Pegasus Database 07-02-27 draft" xfId="2594" xr:uid="{F6F15887-F62D-42B5-B8B0-6F63D774A83C}"/>
    <cellStyle name="_Currency_Asset by Asset Cash Flows_Consolidated SD_no Deferred" xfId="2595" xr:uid="{67DF189B-807D-4905-8ADE-82422CE41D78}"/>
    <cellStyle name="_Currency_Asset by Asset Cash Flows_Consolidated SD_no Deferred_Pegasus Database 07-02-27 draft" xfId="2596" xr:uid="{C1469836-E25D-4716-BE92-4B04B67B3FA3}"/>
    <cellStyle name="_Currency_Asset by Asset Cash Flows_IMMET" xfId="2597" xr:uid="{839D6D44-AE54-4B19-B41A-2C3ADB946487}"/>
    <cellStyle name="_Currency_Asset by Asset Cash Flows_IMMET_Pegasus Database 07-02-27 draft" xfId="2598" xr:uid="{2AC8F99F-7481-4C8E-BDEA-ACEBA0BFD945}"/>
    <cellStyle name="_Currency_Asset page CBRE" xfId="2599" xr:uid="{7613FC10-4447-48A2-B10C-C5243C1859FB}"/>
    <cellStyle name="_Currency_Asset page CBRE_Pegasus Database 07-02-27 draft" xfId="2600" xr:uid="{D84BAE77-82FA-45CC-AB31-ADF78AD28FF7}"/>
    <cellStyle name="_Currency_Asset page CBRE_Pegasus Mietfreie Zeit &amp; Staffelmiete Gesamt 07-02-28 DatenCD final" xfId="2601" xr:uid="{3E756AB8-C6EA-45A0-A803-265DDAC3DE14}"/>
    <cellStyle name="_Currency_Asset page CBRE_Pegasus Teaser asset list and rent roll 07-02-28 final" xfId="2602" xr:uid="{FFAFCD2A-C50A-4EB5-905E-DB099D48B11A}"/>
    <cellStyle name="_Currency_Asset page CBRE_RE Template" xfId="2603" xr:uid="{563538B0-C307-47AD-A0C0-DA1D1CFD0D06}"/>
    <cellStyle name="_Currency_Asset page CBRE_Vito Database 06-07-27 Final Out" xfId="2604" xr:uid="{B8380117-E05A-49CD-8DEA-871403D671DD}"/>
    <cellStyle name="_Currency_Assumptions" xfId="2605" xr:uid="{52CF706F-B214-4518-9A4A-747C60A0B2C6}"/>
    <cellStyle name="_Currency_Assumptions_Pegasus Database 07-02-27 draft" xfId="2606" xr:uid="{D397A0DF-B617-441E-B362-0E66F9F0B16E}"/>
    <cellStyle name="_Currency_Assumptions_Pegasus Mietfreie Zeit &amp; Staffelmiete Gesamt 07-02-28 DatenCD final" xfId="2607" xr:uid="{482D5C43-C3D5-472B-B713-55BF557D736E}"/>
    <cellStyle name="_Currency_Assumptions_Pegasus Teaser asset list and rent roll 07-02-28 final" xfId="2608" xr:uid="{0A38F4D7-8072-439E-847A-475FCFDAA521}"/>
    <cellStyle name="_Currency_Assumptions_RE Template" xfId="2609" xr:uid="{7FB6FFBE-567C-4FEB-9A84-40FFD08166D2}"/>
    <cellStyle name="_Currency_Assumptions_Vito Database 06-07-27 Final Out" xfId="2610" xr:uid="{BA258B3E-51B3-487A-9AF2-34A6C5E34A49}"/>
    <cellStyle name="_Currency_BayLaBa model v06_rc_v2" xfId="2611" xr:uid="{D1F9D8E7-6BC2-4FA4-A67C-4358407529A8}"/>
    <cellStyle name="_Currency_BayLaBa model v06_rc_v2_Pegasus Database 07-02-27 draft" xfId="2612" xr:uid="{81E37A7C-05A8-4295-AF23-10EECD1E7E62}"/>
    <cellStyle name="_Currency_BayLaBa model v06_rc_v2_Pegasus Mietfreie Zeit &amp; Staffelmiete Gesamt 07-02-28 DatenCD final" xfId="2613" xr:uid="{7FA7F482-63D3-47B1-A375-A10DE7ECD68F}"/>
    <cellStyle name="_Currency_BayLaBa model v06_rc_v2_Pegasus Teaser asset list and rent roll 07-02-28 final" xfId="2614" xr:uid="{2E210B51-1390-4A2F-B58F-9F06656B508F}"/>
    <cellStyle name="_Currency_BayLaBa model v06_rc_v2_RE Template" xfId="2615" xr:uid="{70D42C5B-2051-44EA-9195-0900C428E9A8}"/>
    <cellStyle name="_Currency_BayLaBa model v06_rc_v2_Vito Database 06-07-27 Final Out" xfId="2616" xr:uid="{25F3D6BD-62DB-4262-936C-F57C38F9968A}"/>
    <cellStyle name="_Currency_Bet Analysis" xfId="2617" xr:uid="{4F98E928-4AE7-4E43-A5DC-5C6C14C13A71}"/>
    <cellStyle name="_Currency_Bet Analysis_Pegasus Database 07-02-27 draft" xfId="2618" xr:uid="{258D2291-C0F9-4B90-9D9F-3E68F6F5F6AE}"/>
    <cellStyle name="_Currency_Bet Analysis_Pegasus Mietfreie Zeit &amp; Staffelmiete Gesamt 07-02-28 DatenCD final" xfId="2619" xr:uid="{3CEA6721-5FD4-4A4B-BECD-0FAA3982DF03}"/>
    <cellStyle name="_Currency_Bet Analysis_Pegasus Teaser asset list and rent roll 07-02-28 final" xfId="2620" xr:uid="{26F792D5-6804-4ABC-A11B-CFB3780B805D}"/>
    <cellStyle name="_Currency_Bet Analysis_RE Template" xfId="2621" xr:uid="{0C115B12-3E98-4413-96BE-BA08BCA07C6F}"/>
    <cellStyle name="_Currency_Bet Analysis_Vito Database 06-07-27 Final Out" xfId="2622" xr:uid="{1672BE58-0C18-4D56-AB40-C6D3495083D1}"/>
    <cellStyle name="_Currency_BID CASE TAX MODEL 08.05.2005 AK3 NV" xfId="2623" xr:uid="{EA354CE3-B5F9-476F-9A3A-38038F1060A8}"/>
    <cellStyle name="_Currency_BID CASE TAX MODEL 08.05.2005 AK3 NV_Pegasus Database 07-02-27 draft" xfId="2624" xr:uid="{0263EE7C-E76B-4F11-A2C6-A7B4B4FBA355}"/>
    <cellStyle name="_Currency_BID CASE TAX MODEL 08.05.2005 AK3 NV_Pegasus Mietfreie Zeit &amp; Staffelmiete Gesamt 07-02-28 DatenCD final" xfId="2625" xr:uid="{4DD5E7F8-5FB3-43B9-99AC-E8C74DDB34CB}"/>
    <cellStyle name="_Currency_BID CASE TAX MODEL 08.05.2005 AK3 NV_Pegasus Teaser asset list and rent roll 07-02-28 final" xfId="2626" xr:uid="{EF48E3D9-33D3-4A67-BED0-F03DAAE8907F}"/>
    <cellStyle name="_Currency_BID CASE TAX MODEL 08.05.2005 AK3 NV_Vito Database 06-07-27 Final Out" xfId="2627" xr:uid="{52A6FFA4-DD31-4D85-A810-BDDDCFA7526B}"/>
    <cellStyle name="_Currency_BID_MODEL_FINAL_15_AIP_FINAL_WATERFALL_BID NOV" xfId="2628" xr:uid="{76C1904F-2E44-4D81-94AA-584F441B3F70}"/>
    <cellStyle name="_Currency_BID_MODEL_FINAL_15_AIP_FINAL_WATERFALL_BID NOV (20%; new euribor;new premium)" xfId="2629" xr:uid="{0043FA54-AAC6-4BFF-A64C-C66A497D381D}"/>
    <cellStyle name="_Currency_BID_MODEL_FINAL_15_AIP_FINAL_WATERFALL_BID NOV (20%; new euribor;new premium)_Pegasus Database 07-02-27 draft" xfId="2630" xr:uid="{5B27371A-BB2A-4B49-AA31-C3F5411E4919}"/>
    <cellStyle name="_Currency_BID_MODEL_FINAL_15_AIP_FINAL_WATERFALL_BID NOV (20%; new euribor;new premium, revised hedging)" xfId="2631" xr:uid="{BA99172F-D02D-41AB-AB28-01ED0059273A}"/>
    <cellStyle name="_Currency_BID_MODEL_FINAL_15_AIP_FINAL_WATERFALL_BID NOV (20%; new euribor;new premium, revised hedging)_Pegasus Database 07-02-27 draft" xfId="2632" xr:uid="{60F2F1A3-6D85-4664-99F1-F68E4FA1AD55}"/>
    <cellStyle name="_Currency_BID_MODEL_FINAL_15_AIP_FINAL_WATERFALL_BID NOV_Pegasus Database 07-02-27 draft" xfId="2633" xr:uid="{2609010D-8BE8-442D-95ED-94E1807705FF}"/>
    <cellStyle name="_Currency_Bond Metrics" xfId="2634" xr:uid="{054976D7-2C31-4F8E-A165-A036681F53BD}"/>
    <cellStyle name="_Currency_Bond Metrics_Pegasus Database 07-02-27 draft" xfId="2635" xr:uid="{D3852E3F-0D5A-4092-BAD3-04774322D01A}"/>
    <cellStyle name="_Currency_Bond Metrics_Pegasus Mietfreie Zeit &amp; Staffelmiete Gesamt 07-02-28 DatenCD final" xfId="2636" xr:uid="{92926AC1-00E1-4500-AC7A-E114C91E955A}"/>
    <cellStyle name="_Currency_Bond Metrics_Pegasus Teaser asset list and rent roll 07-02-28 final" xfId="2637" xr:uid="{ABDD393E-5034-4D30-A31D-00F065B822EC}"/>
    <cellStyle name="_Currency_Bond Metrics_RE Template" xfId="2638" xr:uid="{F8609853-8A81-42C3-B332-A0ED9BC24BFB}"/>
    <cellStyle name="_Currency_Bond Metrics_Vito Database 06-07-27 Final Out" xfId="2639" xr:uid="{DE16EA80-D5D1-4BCD-8B90-B5289C95F423}"/>
    <cellStyle name="_Currency_Book2" xfId="2640" xr:uid="{3F8C0895-F441-4AB2-A033-A2CD8B960916}"/>
    <cellStyle name="_Currency_Book2_Pegasus Database 07-02-27 draft" xfId="2641" xr:uid="{61A5D4BA-B9F5-4D07-861B-2283F4E068BD}"/>
    <cellStyle name="_Currency_Book2_Pegasus Mietfreie Zeit &amp; Staffelmiete Gesamt 07-02-28 DatenCD final" xfId="2642" xr:uid="{ACBA7363-8DD0-4E18-A2CD-3BC04E909C71}"/>
    <cellStyle name="_Currency_Book2_Pegasus Teaser asset list and rent roll 07-02-28 final" xfId="2643" xr:uid="{BA48402C-CC8C-466A-A404-6FAFE418B0EA}"/>
    <cellStyle name="_Currency_Book2_Vito Database 06-07-27 Final Out" xfId="2644" xr:uid="{B415A2EF-0DCA-461B-AED3-84B41321CA50}"/>
    <cellStyle name="_Currency_Book3" xfId="2645" xr:uid="{7CD1A2C5-25D3-4547-8B51-A121193C306D}"/>
    <cellStyle name="_Currency_Book3_Pegasus Database 07-02-27 draft" xfId="2646" xr:uid="{96C6BA02-9CFD-4CAA-87E8-3375ACCC682E}"/>
    <cellStyle name="_Currency_Book3_Pegasus Mietfreie Zeit &amp; Staffelmiete Gesamt 07-02-28 DatenCD final" xfId="2647" xr:uid="{FF660EDC-3C53-4AA7-8747-7212D05AFF30}"/>
    <cellStyle name="_Currency_Book3_Pegasus Teaser asset list and rent roll 07-02-28 final" xfId="2648" xr:uid="{FFE053A6-6555-43C9-9374-FB348F4B4E2D}"/>
    <cellStyle name="_Currency_Book3_Vito Database 06-07-27 Final Out" xfId="2649" xr:uid="{87428AB1-5EC0-4CF0-99F6-4D660C0054C1}"/>
    <cellStyle name="_Currency_Book4" xfId="2650" xr:uid="{F6E00C12-BB89-41C9-9E0D-F35A0391AFA2}"/>
    <cellStyle name="_Currency_Book4_Pegasus Database 07-02-27 draft" xfId="2651" xr:uid="{38368848-433B-4EAD-84F7-6D68C92E3435}"/>
    <cellStyle name="_Currency_Book4_Pegasus Mietfreie Zeit &amp; Staffelmiete Gesamt 07-02-28 DatenCD final" xfId="2652" xr:uid="{B6EB5388-8553-4DC2-9D2B-D56F34E217F5}"/>
    <cellStyle name="_Currency_Book4_Pegasus Teaser asset list and rent roll 07-02-28 final" xfId="2653" xr:uid="{5C492171-CFC0-4DA1-B1B6-F88CAB29731A}"/>
    <cellStyle name="_Currency_Book4_Vito Database 06-07-27 Final Out" xfId="2654" xr:uid="{250F99C5-797C-4722-9A96-2C8A9C73E761}"/>
    <cellStyle name="_Currency_BS 30 Sep 2004 (2)" xfId="2655" xr:uid="{B1A2B1B0-96AF-4DCE-B938-77CFCA10DB3A}"/>
    <cellStyle name="_Currency_BS 30 Sep 2004 (2)_Pegasus Database 07-02-27 draft" xfId="2656" xr:uid="{EB6E8C2A-90C2-4B4D-9FE8-28618EC864F2}"/>
    <cellStyle name="_Currency_BS 30 Sep 2004 (2)_Pegasus Mietfreie Zeit &amp; Staffelmiete Gesamt 07-02-28 DatenCD final" xfId="2657" xr:uid="{C1ED5740-CE91-4633-B2AF-7B5AAD6D907E}"/>
    <cellStyle name="_Currency_BS 30 Sep 2004 (2)_Pegasus Teaser asset list and rent roll 07-02-28 final" xfId="2658" xr:uid="{DA04D2EF-FC03-4572-90F2-612E0068D053}"/>
    <cellStyle name="_Currency_BS 30 Sep 2004 (2)_RE Template" xfId="2659" xr:uid="{75F39A77-1A37-43D4-9499-CB1996508C99}"/>
    <cellStyle name="_Currency_BS 30 Sep 2004 (2)_Vito Database 06-07-27 Final Out" xfId="2660" xr:uid="{EEB38563-EBD3-43B7-BD7C-A937D05B85CC}"/>
    <cellStyle name="_Currency_Bucket Check ATIS 03-11-21" xfId="2661" xr:uid="{AD735C12-6B8F-4099-857D-D165E88A15C9}"/>
    <cellStyle name="_Currency_Bucket Check ATIS 03-11-21_Drive Database 05-11-28 draft" xfId="2662" xr:uid="{58454E41-5840-44E3-B1A2-E3A50B4D6BE2}"/>
    <cellStyle name="_Currency_Bucket Check ATIS 03-11-21_Herkules Backcalc RetirementHome 06-07-03 Draft Out ENA" xfId="2663" xr:uid="{062A431C-30B3-47AF-B157-2AD80880CE1A}"/>
    <cellStyle name="_Currency_Bucket Check ATIS 03-11-21_Herkules Retirement Home Database 06-07-03 Draft" xfId="2664" xr:uid="{D6A0CFA0-BAF9-4E48-82DC-554973825AE1}"/>
    <cellStyle name="_Currency_Bucket Check ATIS 03-11-21_Lilly Bad Homburg 05-07-07" xfId="2665" xr:uid="{3939D9F9-0B43-4CFD-BD8D-E7083C372E0D}"/>
    <cellStyle name="_Currency_Bucket Check ATIS 03-11-21_Lucius Database 06-10-04 Draft" xfId="2666" xr:uid="{8642106D-3A2C-4309-8684-7CF9ECB27908}"/>
    <cellStyle name="_Currency_Bucket Check ATIS 03-11-21_Nemo Development Database Commercial 05-02-09" xfId="2667" xr:uid="{025858DC-CE5E-45DE-A676-BEBFB00D3D56}"/>
    <cellStyle name="_Currency_Bucket Check ATIS 03-11-21_Pegasus Mietfreie Zeit &amp; Staffelmiete Gesamt 07-02-28 DatenCD final" xfId="2668" xr:uid="{623744DB-76E3-45EA-9D21-41480C533085}"/>
    <cellStyle name="_Currency_Bucket Check ATIS 03-11-21_Project Giselle Real Estate Template_JPM_Final_V1.0" xfId="2669" xr:uid="{DCE9E0E6-6A30-41B1-A08E-445272A0CE6E}"/>
    <cellStyle name="_Currency_Bucket Check ATIS 03-11-21_Scirocco Commercial Database 06-09-14 draft" xfId="2670" xr:uid="{7E316D3C-B4D5-4FC5-B6E3-559F21E90D04}"/>
    <cellStyle name="_Currency_Bucket Check ATIS 03-11-21_Template-Patrizia-017" xfId="2671" xr:uid="{C3E6C5B1-D076-4979-81F2-8D508031D295}"/>
    <cellStyle name="_Currency_Bucket Check ATIS 03-11-21_Test 2005-11-23" xfId="2672" xr:uid="{B33908C4-8DDB-4DF3-990C-B34CCC6C71B9}"/>
    <cellStyle name="_Currency_Bucket Check ATIS 03-11-21_Woolworth Database 05-01-13 Final out" xfId="2673" xr:uid="{681D2443-3D41-4DF9-B9A7-3B6943F09B19}"/>
    <cellStyle name="_Currency_Bucket Check ATIS 03-11-21_Woolworth Database 05-01-13 Final out 2" xfId="2674" xr:uid="{9B2F77C5-FD9D-4A9A-A927-484D874790CE}"/>
    <cellStyle name="_Currency_CAPEX Schedule_3 May 2001" xfId="2675" xr:uid="{CFD88373-664C-4EC8-B3C7-D74303975012}"/>
    <cellStyle name="_Currency_CAPEX Schedule_3 May 2001_Pegasus Database 07-02-27 draft" xfId="2676" xr:uid="{670E1FA2-F25C-4CF9-B927-DBC3A0754B3A}"/>
    <cellStyle name="_Currency_Columbus Property Data 05-09-30" xfId="2677" xr:uid="{CD25EAF7-E43E-4CEF-8348-3ECCE4BFFD49}"/>
    <cellStyle name="_Currency_Database" xfId="2678" xr:uid="{F4152F11-D257-4813-83B7-239AEBB9BFC6}"/>
    <cellStyle name="_Currency_Database_Pegasus Mietfreie Zeit &amp; Staffelmiete Gesamt 07-02-28 DatenCD final" xfId="2679" xr:uid="{E488C79F-65A5-4609-8659-92408B2B53AE}"/>
    <cellStyle name="_Currency_Database_Pegasus Teaser asset list and rent roll 07-02-28 final" xfId="2680" xr:uid="{F385CCC6-9886-47D2-8A0D-CB6C13684744}"/>
    <cellStyle name="_Currency_Database_Vito Database 06-07-27 Final Out" xfId="2681" xr:uid="{5F74BC5B-7362-4F38-863C-60D3A75315A2}"/>
    <cellStyle name="_Currency_Datasheet Karavan v2" xfId="2682" xr:uid="{8074E765-EDAD-4DCE-BEFA-66FD35F3CE32}"/>
    <cellStyle name="_Currency_Datasheet Karavan v2_Drive Database 05-11-28 draft" xfId="2683" xr:uid="{3B35A1CA-5276-43B6-9613-654278DECC66}"/>
    <cellStyle name="_Currency_Datasheet Karavan v2_Herkules Backcalc RetirementHome 06-07-03 Draft Out ENA" xfId="2684" xr:uid="{A99E4FE3-921C-42E6-AC4A-9110DF232E3F}"/>
    <cellStyle name="_Currency_Datasheet Karavan v2_Herkules Retirement Home Database 06-07-03 Draft" xfId="2685" xr:uid="{0C81027A-EC3B-4930-B588-54B79DC900E9}"/>
    <cellStyle name="_Currency_Datasheet Karavan v2_Lilly Bad Homburg 05-07-07" xfId="2686" xr:uid="{2CEA2549-4D63-428F-A141-346718F62157}"/>
    <cellStyle name="_Currency_Datasheet Karavan v2_Lucius Database 06-10-04 Draft" xfId="2687" xr:uid="{73A227F9-7B4F-4696-A118-AEE88FDA0771}"/>
    <cellStyle name="_Currency_Datasheet Karavan v2_Nemo Development Database Commercial 05-02-09" xfId="2688" xr:uid="{E1D67ADF-855C-4A13-8B54-C311C85C97B6}"/>
    <cellStyle name="_Currency_Datasheet Karavan v2_Pegasus Mietfreie Zeit &amp; Staffelmiete Gesamt 07-02-28 DatenCD final" xfId="2689" xr:uid="{581DF53C-6685-4F05-B6CF-C5AE7A884A0A}"/>
    <cellStyle name="_Currency_Datasheet Karavan v2_Project Giselle Real Estate Template_JPM_Final_V1.0" xfId="2690" xr:uid="{9B57B458-6CC6-44C9-998D-A73713FA9B9B}"/>
    <cellStyle name="_Currency_Datasheet Karavan v2_Scirocco Commercial Database 06-09-14 draft" xfId="2691" xr:uid="{CD2D6F03-4B80-49E7-8EDE-C62C7F7F9A8A}"/>
    <cellStyle name="_Currency_Datasheet Karavan v2_Template-Patrizia-017" xfId="2692" xr:uid="{F9C39F5B-A0E5-46DF-A8D1-9A3C5A52F9DE}"/>
    <cellStyle name="_Currency_Datasheet Karavan v2_Test 2005-11-23" xfId="2693" xr:uid="{A13A5A08-30F7-4BAF-90AF-F043A727166F}"/>
    <cellStyle name="_Currency_Datasheet Karavan v2_Woolworth Database 05-01-13 Final out" xfId="2694" xr:uid="{AD9FA7C5-401D-426C-8295-7ADEF770A85E}"/>
    <cellStyle name="_Currency_Datasheet Karavan v2_Woolworth Database 05-01-13 Final out 2" xfId="2695" xr:uid="{03E59D02-33D8-429B-BD55-B1CA0BB9250D}"/>
    <cellStyle name="_Currency_Datasheet Karavan v4" xfId="2696" xr:uid="{8A8E8B9E-E4B6-4A8C-AB0A-3E7C3BFEEBB3}"/>
    <cellStyle name="_Currency_Datasheet Karavan v4_Drive Database 05-11-28 draft" xfId="2697" xr:uid="{AB1A49A3-B8E5-4367-A163-22C0DDA61E70}"/>
    <cellStyle name="_Currency_Datasheet Karavan v4_Herkules Backcalc RetirementHome 06-07-03 Draft Out ENA" xfId="2698" xr:uid="{316C97B8-36F9-458D-99B8-51CE887BEAA9}"/>
    <cellStyle name="_Currency_Datasheet Karavan v4_Herkules Retirement Home Database 06-07-03 Draft" xfId="2699" xr:uid="{E2F25FA5-DCB8-46BE-93CD-17B0BACF109E}"/>
    <cellStyle name="_Currency_Datasheet Karavan v4_Lilly Bad Homburg 05-07-07" xfId="2700" xr:uid="{D0A3A54A-1682-491D-91F3-22E21B92203D}"/>
    <cellStyle name="_Currency_Datasheet Karavan v4_Lucius Database 06-10-04 Draft" xfId="2701" xr:uid="{15250F3B-245D-47DC-A625-3A3769F53B53}"/>
    <cellStyle name="_Currency_Datasheet Karavan v4_Nemo Development Database Commercial 05-02-09" xfId="2702" xr:uid="{EB8AC268-3097-4E98-BA8C-CA2A46917CC6}"/>
    <cellStyle name="_Currency_Datasheet Karavan v4_Pegasus Mietfreie Zeit &amp; Staffelmiete Gesamt 07-02-28 DatenCD final" xfId="2703" xr:uid="{FA05465F-ECEF-461F-B972-3FD551639988}"/>
    <cellStyle name="_Currency_Datasheet Karavan v4_Project Giselle Real Estate Template_JPM_Final_V1.0" xfId="2704" xr:uid="{3A49A9C3-6B73-49F5-B925-C77E95230712}"/>
    <cellStyle name="_Currency_Datasheet Karavan v4_Scirocco Commercial Database 06-09-14 draft" xfId="2705" xr:uid="{0C21C0EF-003E-4A23-AF84-F2CAC87ADA47}"/>
    <cellStyle name="_Currency_Datasheet Karavan v4_Template-Patrizia-017" xfId="2706" xr:uid="{14E244E7-DADD-4DD6-B505-7546FAE1BADE}"/>
    <cellStyle name="_Currency_Datasheet Karavan v4_Test 2005-11-23" xfId="2707" xr:uid="{833E92B3-019C-41AF-8B97-470EB5E5538B}"/>
    <cellStyle name="_Currency_Datasheet Karavan v4_Woolworth Database 05-01-13 Final out" xfId="2708" xr:uid="{4714AF99-BC3D-4CFC-9C14-6CACD364FA09}"/>
    <cellStyle name="_Currency_Datasheet Karavan v4_Woolworth Database 05-01-13 Final out 2" xfId="2709" xr:uid="{028531ED-3D2E-4394-8760-FDAF8AA0ED26}"/>
    <cellStyle name="_Currency_Debt Balances_June 7_2" xfId="2710" xr:uid="{446760C7-6865-47A2-B566-FBC76C26F874}"/>
    <cellStyle name="_Currency_Debt Balances_June 7_2_Pegasus Database 07-02-27 draft" xfId="2711" xr:uid="{31641D81-995A-437F-8888-2BF87C792697}"/>
    <cellStyle name="_Currency_Doppio Summary" xfId="2712" xr:uid="{2BBFD4C6-E7E2-46AA-97E4-1DE32B56333F}"/>
    <cellStyle name="_Currency_Doppio Summary_Pegasus Database 07-02-27 draft" xfId="2713" xr:uid="{3DA679F9-ABCA-4452-B244-561E251025C4}"/>
    <cellStyle name="_Currency_Doppio Summary_Pegasus Mietfreie Zeit &amp; Staffelmiete Gesamt 07-02-28 DatenCD final" xfId="2714" xr:uid="{36D206C7-7681-4C72-8A5D-10DB49A55751}"/>
    <cellStyle name="_Currency_Doppio Summary_Pegasus Teaser asset list and rent roll 07-02-28 final" xfId="2715" xr:uid="{73331D01-E9C8-452F-A5A5-4C1330223D8E}"/>
    <cellStyle name="_Currency_Doppio Summary_RE Template" xfId="2716" xr:uid="{16F87063-6D44-45EF-9D1D-5EEBBC460A56}"/>
    <cellStyle name="_Currency_Doppio Summary_Vito Database 06-07-27 Final Out" xfId="2717" xr:uid="{A6E13E35-13C7-45B8-916C-1A07113C528D}"/>
    <cellStyle name="_Currency_Drive Database 05-11-28 draft" xfId="2718" xr:uid="{A58D55FD-DF5F-490F-849E-D65493C9B88E}"/>
    <cellStyle name="_Currency_Drive Database 05-11-28 draft 2" xfId="2719" xr:uid="{6D96ADFC-F246-4AF8-941D-BE3DD6DA2EA5}"/>
    <cellStyle name="_Currency_Drive-by List 500 v3" xfId="2720" xr:uid="{C469CCDC-8A5D-4EA6-AD27-D83117970701}"/>
    <cellStyle name="_Currency_Drive-by List 500 v3_Pegasus Database 07-02-27 draft" xfId="2721" xr:uid="{7B4A63D6-B23B-410D-8FE7-5F09546E1354}"/>
    <cellStyle name="_Currency_Drive-by List 500 v3_Pegasus Mietfreie Zeit &amp; Staffelmiete Gesamt 07-02-28 DatenCD final" xfId="2722" xr:uid="{B9095647-AF96-4660-A3D0-32CF8DAA8C79}"/>
    <cellStyle name="_Currency_Drive-by List 500 v3_Pegasus Teaser asset list and rent roll 07-02-28 final" xfId="2723" xr:uid="{F13C1C98-6F1D-4004-A196-B395CCAAD309}"/>
    <cellStyle name="_Currency_Drive-by List 500 v3_RE Template" xfId="2724" xr:uid="{CDE749FB-D637-4475-9BEF-31BCA4057923}"/>
    <cellStyle name="_Currency_Drive-by List 500 v3_Vito Database 06-07-27 Final Out" xfId="2725" xr:uid="{79686DD3-1825-49FE-8677-434BE2C5DFBE}"/>
    <cellStyle name="_Currency_Drott schematic - EFD" xfId="2726" xr:uid="{3213B74A-6F39-4C55-91F6-C29B309781C4}"/>
    <cellStyle name="_Currency_Drott schematic - EFD_Pegasus Database 07-02-27 draft" xfId="2727" xr:uid="{A6A9C02F-1061-4FA4-96C0-8F6A24EB2A0F}"/>
    <cellStyle name="_Currency_DZ Bank first draft first tranche strat jul 19" xfId="2728" xr:uid="{1399E4F4-DA2F-4FCA-839F-6DDE3F0E78A8}"/>
    <cellStyle name="_Currency_DZ Bank first draft first tranche strat jul 19_Pegasus Database 07-02-27 draft" xfId="2729" xr:uid="{9E2205EE-582F-4030-8C9A-EBEC8720A196}"/>
    <cellStyle name="_Currency_DZ Bank first draft first tranche strat jul 19_Pegasus Mietfreie Zeit &amp; Staffelmiete Gesamt 07-02-28 DatenCD final" xfId="2730" xr:uid="{D39AF2AB-D434-4FA6-824A-ACF180314CCC}"/>
    <cellStyle name="_Currency_DZ Bank first draft first tranche strat jul 19_Pegasus Teaser asset list and rent roll 07-02-28 final" xfId="2731" xr:uid="{C9FA102D-8A90-472F-B0BA-A6BEADD14861}"/>
    <cellStyle name="_Currency_DZ Bank first draft first tranche strat jul 19_RE Template" xfId="2732" xr:uid="{69282FD5-6E01-49E5-82C4-CB48D9791E5A}"/>
    <cellStyle name="_Currency_DZ Bank first draft first tranche strat jul 19_Vito Database 06-07-27 Final Out" xfId="2733" xr:uid="{C9E2EA9B-E2E1-4921-9B6F-4AD38A3ADDDE}"/>
    <cellStyle name="_Currency_Equity Analysis_05.06.03" xfId="2734" xr:uid="{F08E41B8-B96D-4F66-BEC4-B0CC96066040}"/>
    <cellStyle name="_Currency_Equity Analysis_05.06.03_Pegasus Database 07-02-27 draft" xfId="2735" xr:uid="{A18C4009-27C2-40AA-BED3-362DEABEF1B2}"/>
    <cellStyle name="_Currency_Equity Analysis_05.06.03_Pegasus Mietfreie Zeit &amp; Staffelmiete Gesamt 07-02-28 DatenCD final" xfId="2736" xr:uid="{D71664F8-3F2A-4896-BA31-B98EF412DA52}"/>
    <cellStyle name="_Currency_Equity Analysis_05.06.03_Pegasus Teaser asset list and rent roll 07-02-28 final" xfId="2737" xr:uid="{114490CD-C0A6-42EC-873F-415A48B36CEF}"/>
    <cellStyle name="_Currency_Equity Analysis_05.06.03_Vito Database 06-07-27 Final Out" xfId="2738" xr:uid="{4347833F-9E15-411F-AB6A-BF3DDCCE922E}"/>
    <cellStyle name="_Currency_extract_1" xfId="2739" xr:uid="{3E2DD811-428F-479B-80DC-3B0B0FF76D3B}"/>
    <cellStyle name="_Currency_extract_1_Pegasus Database 07-02-27 draft" xfId="2740" xr:uid="{B1477AF5-07B4-4308-B7C6-50A4E0B4523B}"/>
    <cellStyle name="_Currency_extract_1_Pegasus Mietfreie Zeit &amp; Staffelmiete Gesamt 07-02-28 DatenCD final" xfId="2741" xr:uid="{94A987F3-12F1-4420-98FC-C9F87A0B42E7}"/>
    <cellStyle name="_Currency_extract_1_Pegasus Teaser asset list and rent roll 07-02-28 final" xfId="2742" xr:uid="{90399365-037B-4F78-BF00-AE8EF37AF9A7}"/>
    <cellStyle name="_Currency_extract_1_RE Template" xfId="2743" xr:uid="{606303C8-E5F8-4576-A5AC-3CA52429E61D}"/>
    <cellStyle name="_Currency_extract_1_Vito Database 06-07-27 Final Out" xfId="2744" xr:uid="{B1086198-0C7E-41A5-B6B6-017FF140AE6B}"/>
    <cellStyle name="_Currency_extract_5" xfId="2745" xr:uid="{70D420F5-2298-4165-8161-2AF525A614A9}"/>
    <cellStyle name="_Currency_extract_5_Pegasus Database 07-02-27 draft" xfId="2746" xr:uid="{68BBB3ED-FDFB-458D-873C-DE6DD7D5CAE3}"/>
    <cellStyle name="_Currency_Fiatlux2_sensitivities 020801" xfId="2747" xr:uid="{CF5B8F39-8743-4B46-AF95-EF95C8A14FB8}"/>
    <cellStyle name="_Currency_Fiatlux2_sensitivities 020801_Pegasus Database 07-02-27 draft" xfId="2748" xr:uid="{E796ADCC-DA24-4413-95C9-3B93A8A3AD03}"/>
    <cellStyle name="_Currency_Fiatlux2_sensitivities 020801_Pegasus Mietfreie Zeit &amp; Staffelmiete Gesamt 07-02-28 DatenCD final" xfId="2749" xr:uid="{C3D27455-F284-4011-A99C-C3D0B266D010}"/>
    <cellStyle name="_Currency_Fiatlux2_sensitivities 020801_Pegasus Teaser asset list and rent roll 07-02-28 final" xfId="2750" xr:uid="{E7F9AE1E-A781-436F-AE9F-F2172ECCFEAE}"/>
    <cellStyle name="_Currency_Fiatlux2_sensitivities 020801_Vito Database 06-07-27 Final Out" xfId="2751" xr:uid="{6251EA92-DD47-416A-84CC-0F1501F6D6AD}"/>
    <cellStyle name="_Currency_Finanzierungsübersicht Pauli EGO NV" xfId="2752" xr:uid="{62D2C897-B3CF-4F46-9ED1-CB14A2C262FE}"/>
    <cellStyle name="_Currency_Finanzierungsübersicht Pauli EGO NV 2" xfId="2753" xr:uid="{3369D15A-4079-4EC9-AFD5-2E239B55720B}"/>
    <cellStyle name="_Currency_Finanzierungsübersicht Pauli EGO NV_Pegasus Database 07-02-27 draft" xfId="2754" xr:uid="{29D79334-0622-4AA1-805F-37A608415B81}"/>
    <cellStyle name="_Currency_Finanzierungsübersicht Pauli EGO NV_Pegasus Database 07-02-27 draft 2" xfId="2755" xr:uid="{A3879C7E-68EC-4CF1-A137-46D359E5A304}"/>
    <cellStyle name="_Currency_Finanzierungsübersicht Pauli EGO NV_Pegasus Mietfreie Zeit &amp; Staffelmiete Gesamt 07-02-28 DatenCD final" xfId="2756" xr:uid="{F4F1AB3D-6D3E-4362-B68A-0A43227B5DB1}"/>
    <cellStyle name="_Currency_Finanzierungsübersicht Pauli EGO NV_Pegasus Mietfreie Zeit &amp; Staffelmiete Gesamt 07-02-28 DatenCD final 2" xfId="2757" xr:uid="{E6A51F96-4243-425D-8E70-DA604A5AB238}"/>
    <cellStyle name="_Currency_Finanzierungsübersicht Pauli EGO NV_Pegasus Teaser asset list and rent roll 07-02-28 final" xfId="2758" xr:uid="{8985792E-AC18-4D6F-B11F-7C3B39890E2D}"/>
    <cellStyle name="_Currency_Finanzierungsübersicht Pauli EGO NV_Pegasus Teaser asset list and rent roll 07-02-28 final 2" xfId="2759" xr:uid="{6C2510F6-6F83-4528-B4D9-28C517B9D5CD}"/>
    <cellStyle name="_Currency_Finanzierungsübersicht Pauli EGO NV_RE Template" xfId="2760" xr:uid="{B55C14BA-17C1-4492-8A63-B47A2CFBD32D}"/>
    <cellStyle name="_Currency_Finanzierungsübersicht Pauli EGO NV_RE Template 2" xfId="2761" xr:uid="{06C20245-F5DB-4C3E-AAB4-18B0BD92817F}"/>
    <cellStyle name="_Currency_Finanzierungsübersicht Pauli EGO NV_Vito Database 06-07-27 Final Out" xfId="2762" xr:uid="{D68B6BD8-D778-4BC4-8F54-13EC7DC4D559}"/>
    <cellStyle name="_Currency_Finanzierungsübersicht Pauli EGO NV_Vito Database 06-07-27 Final Out 2" xfId="2763" xr:uid="{E2C20C54-A5F8-4117-8C24-00D74605B7EC}"/>
    <cellStyle name="_Currency_German Tax Model" xfId="2764" xr:uid="{E3DBC853-CF0B-44C5-A676-FCDF8A324018}"/>
    <cellStyle name="_Currency_German Tax Model_Pegasus Database 07-02-27 draft" xfId="2765" xr:uid="{D03F3590-78EF-4F14-A8D7-5EF412207BA8}"/>
    <cellStyle name="_Currency_German Tax Model_Pegasus Mietfreie Zeit &amp; Staffelmiete Gesamt 07-02-28 DatenCD final" xfId="2766" xr:uid="{8FA1301A-E26D-45BA-83C3-F1A1A2569DB9}"/>
    <cellStyle name="_Currency_German Tax Model_Pegasus Teaser asset list and rent roll 07-02-28 final" xfId="2767" xr:uid="{445FB1E1-71A7-4485-B013-29511C1A7B91}"/>
    <cellStyle name="_Currency_German Tax Model_RE Template" xfId="2768" xr:uid="{0542C5D9-CD89-4232-AC2C-5D244432AEB8}"/>
    <cellStyle name="_Currency_German Tax Model_Vito Database 06-07-27 Final Out" xfId="2769" xr:uid="{9D84C0D7-8D36-42CD-AD9E-B403519B9EFE}"/>
    <cellStyle name="_Currency_IA Lammenais-Wash Final 1.3" xfId="2770" xr:uid="{2DD2A7A9-4877-4D41-9592-E0F62DBDFE59}"/>
    <cellStyle name="_Currency_IA Lammenais-Wash Final 1.3_Pegasus Database 07-02-27 draft" xfId="2771" xr:uid="{CCC5961C-83AB-4648-9C58-FE7B5B88F6CC}"/>
    <cellStyle name="_Currency_Input Sheet" xfId="2772" xr:uid="{09CE1F21-7053-4709-AE3F-790DC4E31D9F}"/>
    <cellStyle name="_Currency_Input Sheet_Pegasus Database 07-02-27 draft" xfId="2773" xr:uid="{3BAEA9BA-5183-4631-AD88-C269A65604A3}"/>
    <cellStyle name="_Currency_Input Sheet_Pegasus Mietfreie Zeit &amp; Staffelmiete Gesamt 07-02-28 DatenCD final" xfId="2774" xr:uid="{11466B6F-D348-4B64-A4D1-F459AD2B845E}"/>
    <cellStyle name="_Currency_Input Sheet_Pegasus Teaser asset list and rent roll 07-02-28 final" xfId="2775" xr:uid="{9136E83F-0397-46BE-B828-4F3234913DEC}"/>
    <cellStyle name="_Currency_Input Sheet_Vito Database 06-07-27 Final Out" xfId="2776" xr:uid="{8882573A-9F55-4735-822F-76EDD00E2F50}"/>
    <cellStyle name="_Currency_Krägel Mietflächenübersicht DRESTATE o  Finanzbeteil  20050523 NV" xfId="2777" xr:uid="{2A30E3C8-DADD-407A-82B4-AEBA6E16D838}"/>
    <cellStyle name="_Currency_Krägel Mietflächenübersicht DRESTATE o  Finanzbeteil  20050523 NV_Pegasus Database 07-02-27 draft" xfId="2778" xr:uid="{12845287-D612-4958-8727-C53AB6133FD4}"/>
    <cellStyle name="_Currency_Krägel Mietflächenübersicht DRESTATE o  Finanzbeteil  20050523 NV_Pegasus Mietfreie Zeit &amp; Staffelmiete Gesamt 07-02-28 DatenCD final" xfId="2779" xr:uid="{FC71B49E-2B16-44AC-9268-98C873FCF32A}"/>
    <cellStyle name="_Currency_Krägel Mietflächenübersicht DRESTATE o  Finanzbeteil  20050523 NV_Pegasus Teaser asset list and rent roll 07-02-28 final" xfId="2780" xr:uid="{FCC8A38E-7B42-4F01-ACC2-976A3EFA241E}"/>
    <cellStyle name="_Currency_Krägel Mietflächenübersicht DRESTATE o  Finanzbeteil  20050523 NV_RE Template" xfId="2781" xr:uid="{CF7EC027-4CA6-4CC5-AA58-DA88770C6355}"/>
    <cellStyle name="_Currency_Krägel Mietflächenübersicht DRESTATE o  Finanzbeteil  20050523 NV_Vito Database 06-07-27 Final Out" xfId="2782" xr:uid="{F30461D1-2000-4194-B38A-C6E1D360923D}"/>
    <cellStyle name="_Currency_Leasehold Analysis" xfId="2783" xr:uid="{B68C16C6-C93C-483C-B13F-9C0CBF6163D2}"/>
    <cellStyle name="_Currency_Leasehold Analysis_Pegasus Database 07-02-27 draft" xfId="2784" xr:uid="{4B47D2B6-2EB3-492E-81FE-86D5AD69CFE2}"/>
    <cellStyle name="_Currency_Leasehold Analysis_Pegasus Mietfreie Zeit &amp; Staffelmiete Gesamt 07-02-28 DatenCD final" xfId="2785" xr:uid="{C939A367-570D-42EE-B889-3EDB7196E24F}"/>
    <cellStyle name="_Currency_Leasehold Analysis_Pegasus Teaser asset list and rent roll 07-02-28 final" xfId="2786" xr:uid="{F8404A9D-4D02-4EBD-BB78-E8BEB8CECDBD}"/>
    <cellStyle name="_Currency_Leasehold Analysis_RE Template" xfId="2787" xr:uid="{5A402E40-AA79-42DB-A08D-4970B69A23C3}"/>
    <cellStyle name="_Currency_Leasehold Analysis_Vito Database 06-07-27 Final Out" xfId="2788" xr:uid="{9E06194A-1529-4699-AD4A-7C2C45E25526}"/>
    <cellStyle name="_Currency_Leverage - Attempt at Securitization" xfId="2789" xr:uid="{0E3DDCE5-EAF1-41A4-8DA1-BBA88B6F4243}"/>
    <cellStyle name="_Currency_Leverage - Attempt at Securitization_Pegasus Database 07-02-27 draft" xfId="2790" xr:uid="{CA942CC9-86F8-49DB-BD4E-F34ABE0A0D20}"/>
    <cellStyle name="_Currency_Lilly Bad Homburg 05-07-07" xfId="2791" xr:uid="{E918AAF1-103A-4E06-AB88-B4C69C51038F}"/>
    <cellStyle name="_Currency_Links Sheet" xfId="2792" xr:uid="{1444C2B3-5E5F-408E-BE54-E3F54585DC8B}"/>
    <cellStyle name="_Currency_Links Sheet_Pegasus Database 07-02-27 draft" xfId="2793" xr:uid="{D84D4C8B-4F02-4BB5-829F-BE01A85E9ABA}"/>
    <cellStyle name="_Currency_Links Sheet_Pegasus Mietfreie Zeit &amp; Staffelmiete Gesamt 07-02-28 DatenCD final" xfId="2794" xr:uid="{A979C3EF-5C97-4123-920B-D79E0648FACD}"/>
    <cellStyle name="_Currency_Links Sheet_Pegasus Teaser asset list and rent roll 07-02-28 final" xfId="2795" xr:uid="{67A35A0F-5E6D-479D-999C-34D3E9510D9F}"/>
    <cellStyle name="_Currency_Links Sheet_RE Template" xfId="2796" xr:uid="{73B9FDEE-4074-4443-B919-3571DCF1FE74}"/>
    <cellStyle name="_Currency_Links Sheet_Vito Database 06-07-27 Final Out" xfId="2797" xr:uid="{DA08F7D3-355F-4026-803B-60319B942563}"/>
    <cellStyle name="_Currency_Lucius Database 06-10-04 Draft" xfId="2798" xr:uid="{6D287433-9767-426A-BC05-C132C506B69F}"/>
    <cellStyle name="_Currency_Master Rent Roll Nero Phase 2 as of 14 08 06" xfId="2799" xr:uid="{3F51F8F3-26CA-45EB-941F-E6D1A2F79CA9}"/>
    <cellStyle name="_Currency_Model SEPT 22nd Bid" xfId="2800" xr:uid="{5B385234-4435-4DD4-95F9-E0D419F5937D}"/>
    <cellStyle name="_Currency_Model SEPT 22nd Bid_Pegasus Database 07-02-27 draft" xfId="2801" xr:uid="{BF46F59E-BA04-44BE-9BE2-5F57501F9D97}"/>
    <cellStyle name="_Currency_Model SEPT 22nd Bid_Pegasus Mietfreie Zeit &amp; Staffelmiete Gesamt 07-02-28 DatenCD final" xfId="2802" xr:uid="{9A973507-9A98-4DD6-BF4B-AB06DF085778}"/>
    <cellStyle name="_Currency_Model SEPT 22nd Bid_Pegasus Teaser asset list and rent roll 07-02-28 final" xfId="2803" xr:uid="{CC3A601A-8234-4EB8-8901-5537A1082AA6}"/>
    <cellStyle name="_Currency_Model SEPT 22nd Bid_RE Template" xfId="2804" xr:uid="{8B5D5349-9CCA-4AE3-9434-44582C90B663}"/>
    <cellStyle name="_Currency_Model SEPT 22nd Bid_Vito Database 06-07-27 Final Out" xfId="2805" xr:uid="{2A6AC62B-7C6C-475E-9B9C-D9068ACC461B}"/>
    <cellStyle name="_Currency_Natter Model Update 14 06 2005 New Version for GIO" xfId="2806" xr:uid="{FC194778-4F64-43E8-BDEC-C53F86871FA5}"/>
    <cellStyle name="_Currency_Natter Model Update 14 06 2005 New Version for GIO_Pegasus Database 07-02-27 draft" xfId="2807" xr:uid="{DF140125-5B0E-4D6D-A776-F23E40C4CA3D}"/>
    <cellStyle name="_Currency_Natter Model Update 14 06 2005 New Version for GIO_Pegasus Mietfreie Zeit &amp; Staffelmiete Gesamt 07-02-28 DatenCD final" xfId="2808" xr:uid="{D42D21BE-D8BA-414B-A439-B78E6AEE0168}"/>
    <cellStyle name="_Currency_Natter Model Update 14 06 2005 New Version for GIO_Pegasus Teaser asset list and rent roll 07-02-28 final" xfId="2809" xr:uid="{0C5D6F9C-1D8F-45EB-8AD0-783FD46E8643}"/>
    <cellStyle name="_Currency_Natter Model Update 14 06 2005 New Version for GIO_RE Template" xfId="2810" xr:uid="{B56287BB-3014-454F-8935-FC671796FCAA}"/>
    <cellStyle name="_Currency_Natter Model Update 14 06 2005 New Version for GIO_Vito Database 06-07-27 Final Out" xfId="2811" xr:uid="{89B0BD3C-32DF-4479-A198-984164D2F65B}"/>
    <cellStyle name="_Currency_NCS Deal Comp" xfId="2812" xr:uid="{8E5C0863-E4C5-4858-B211-17CF55BBFFDC}"/>
    <cellStyle name="_Currency_NCS Deal Comp_Pegasus Database 07-02-27 draft" xfId="2813" xr:uid="{8389066E-1579-44A0-A5FC-69112D73709D}"/>
    <cellStyle name="_Currency_NCS Deal Comp_Pegasus Mietfreie Zeit &amp; Staffelmiete Gesamt 07-02-28 DatenCD final" xfId="2814" xr:uid="{A7131F59-A210-4EB2-8FB2-9CD503D7C77C}"/>
    <cellStyle name="_Currency_NCS Deal Comp_Pegasus Teaser asset list and rent roll 07-02-28 final" xfId="2815" xr:uid="{0FCA64C0-2BDC-48DC-AC87-2311F651CD21}"/>
    <cellStyle name="_Currency_NCS Deal Comp_RE Template" xfId="2816" xr:uid="{613B3C47-08A6-492F-9DC3-D865E847EB0A}"/>
    <cellStyle name="_Currency_NCS Deal Comp_Vito Database 06-07-27 Final Out" xfId="2817" xr:uid="{13FF9CEE-E6AC-4EDA-B8AA-12E48C72E408}"/>
    <cellStyle name="_Currency_Olympic Analysis Database 04-09-01 Draft Out Corrected" xfId="2818" xr:uid="{6B52DC23-488F-4515-9C14-F544483B9DD8}"/>
    <cellStyle name="_Currency_Olympic Analysis Database 04-09-01 Draft Out Corrected 2" xfId="2819" xr:uid="{1473B154-E73A-47C9-8D66-3C010FC61886}"/>
    <cellStyle name="_Currency_Olympic Analysis Database 04-09-01 Draft Out Corrected_Test 2005-11-23" xfId="2820" xr:uid="{8E870B80-326C-4613-BE04-6129D3A5B1E9}"/>
    <cellStyle name="_Currency_Olympic Analysis Database 04-09-01 Draft Out Corrected_Test 2005-11-23_Pegasus Mietfreie Zeit &amp; Staffelmiete Gesamt 07-02-28 DatenCD final" xfId="2821" xr:uid="{8FFAD433-D8DD-4673-B921-9F30E30E4152}"/>
    <cellStyle name="_Currency_Olympic Analysis Database 04-09-01 Draft Out Corrected_Test 2005-11-23_Vito Database 06-07-27 Final Out" xfId="2822" xr:uid="{D556C555-A101-455F-A9BF-D1ADF8135F5C}"/>
    <cellStyle name="_Currency_Olympic Erhebungsbogen 04-06-08" xfId="2823" xr:uid="{A810298E-5557-4117-8DD5-573CC55CD2CA}"/>
    <cellStyle name="_Currency_Olympic Erhebungsbogen 04-06-08 2" xfId="2824" xr:uid="{E6DB7C47-D885-43B2-9C8F-F9D667816634}"/>
    <cellStyle name="_Currency_Olympic Erhebungsbogen 04-06-08_Drive Database 05-11-28 draft" xfId="2825" xr:uid="{95BDE3AA-FF78-4027-A8AF-615DC51816F8}"/>
    <cellStyle name="_Currency_Olympic Erhebungsbogen 04-06-08_Drive Database 05-11-28 draft 2" xfId="2826" xr:uid="{ACE0DE17-FA45-414B-9CBD-11FA4B60C6EB}"/>
    <cellStyle name="_Currency_Olympic Erhebungsbogen 04-06-08_Lucius Database 06-10-04 Draft" xfId="2827" xr:uid="{94C954FD-8D2F-4A2D-BF09-CA26CC40DE0C}"/>
    <cellStyle name="_Currency_Olympic Erhebungsbogen 04-06-08_Lucius Database 06-10-04 Draft 2" xfId="2828" xr:uid="{4C831F69-A0A8-44BB-A156-9D4433A2611D}"/>
    <cellStyle name="_Currency_Olympic Erhebungsbogen 04-06-08_Scirocco Commercial Database 06-09-14 draft" xfId="2829" xr:uid="{7663C9EF-D819-43E7-BB4D-A00B23C7C816}"/>
    <cellStyle name="_Currency_Olympic Erhebungsbogen 04-06-08_Scirocco Commercial Database 06-09-14 draft 2" xfId="2830" xr:uid="{D17774D9-2053-4700-8D1C-037A51FEED24}"/>
    <cellStyle name="_Currency_Olympic Erhebungsbogen 04-06-08_Vito Database 06-07-27 Final Out" xfId="2831" xr:uid="{44FC22D1-4D97-4986-9431-93BBE2AABB55}"/>
    <cellStyle name="_Currency_Olympic Erhebungsbogen 04-06-08_Vito Database 06-07-27 Final Out 2" xfId="2832" xr:uid="{F331D2C1-A241-4280-BD3A-D6B59EDF125F}"/>
    <cellStyle name="_Currency_OPEX Analysis based on IM 20-Jan-2005 (MD) (3)" xfId="2833" xr:uid="{D8FABD20-4823-42EE-AE33-BB428021A30D}"/>
    <cellStyle name="_Currency_OPEX Analysis based on IM 20-Jan-2005 (MD) (3)_Pegasus Database 07-02-27 draft" xfId="2834" xr:uid="{09F09839-802F-47F4-BE04-EAD217CB4478}"/>
    <cellStyle name="_Currency_OPEX Analysis based on IM 20-Jan-2005 (MD) (3)_Pegasus Mietfreie Zeit &amp; Staffelmiete Gesamt 07-02-28 DatenCD final" xfId="2835" xr:uid="{7C6EED74-C016-4AE7-B243-FA6F3A49AD6B}"/>
    <cellStyle name="_Currency_OPEX Analysis based on IM 20-Jan-2005 (MD) (3)_Pegasus Teaser asset list and rent roll 07-02-28 final" xfId="2836" xr:uid="{BE4DB8B7-9AFA-4D75-95C2-7A87899B5146}"/>
    <cellStyle name="_Currency_OPEX Analysis based on IM 20-Jan-2005 (MD) (3)_RE Template" xfId="2837" xr:uid="{0FEB0867-D3B9-4FBF-ACA5-AD805A232D60}"/>
    <cellStyle name="_Currency_OPEX Analysis based on IM 20-Jan-2005 (MD) (3)_Vito Database 06-07-27 Final Out" xfId="2838" xr:uid="{BD3C3508-3DEB-4837-B7C8-9F8E24A1F9D9}"/>
    <cellStyle name="_Currency_Output Page for IBD" xfId="2839" xr:uid="{1FCA4096-5B2A-4318-9AA5-F573BEAEAB90}"/>
    <cellStyle name="_Currency_Output Page for IBD_Pegasus Database 07-02-27 draft" xfId="2840" xr:uid="{18321A2A-BFEC-447C-8852-F42421D80DC5}"/>
    <cellStyle name="_Currency_Output Page for IBD_Pegasus Mietfreie Zeit &amp; Staffelmiete Gesamt 07-02-28 DatenCD final" xfId="2841" xr:uid="{CF892536-4132-4A23-BCE9-FCB6F1EF2B2A}"/>
    <cellStyle name="_Currency_Output Page for IBD_Pegasus Teaser asset list and rent roll 07-02-28 final" xfId="2842" xr:uid="{5EE64CBC-803F-4642-9C45-7F4B40839783}"/>
    <cellStyle name="_Currency_Output Page for IBD_RE Template" xfId="2843" xr:uid="{80EC5AB3-0679-45EA-9945-3297BFF80F4B}"/>
    <cellStyle name="_Currency_Output Page for IBD_Vito Database 06-07-27 Final Out" xfId="2844" xr:uid="{118BF750-87D7-4D4E-B835-09B79A57BA68}"/>
    <cellStyle name="_Currency_Pegasus Teaser asset list and rent roll 07-02-28 final" xfId="2845" xr:uid="{E2513627-C4B2-474F-A49D-5050EFA2566C}"/>
    <cellStyle name="_Currency_Pegasus Teaser asset list and rent roll 07-02-28 final 2" xfId="2846" xr:uid="{BD617100-7354-46EC-9B7C-03013A4C8FC3}"/>
    <cellStyle name="_Currency_peugeot liberation m² under v permis" xfId="2847" xr:uid="{BD4321AC-43BC-4DC4-8B65-0AC1D5C0514D}"/>
    <cellStyle name="_Currency_peugeot liberation m² under v permis_Pegasus Database 07-02-27 draft" xfId="2848" xr:uid="{E7DA8368-4F2B-4927-BB36-D4B50BBEE7E6}"/>
    <cellStyle name="_Currency_peugeot liberation m² under v permis_Pegasus Mietfreie Zeit &amp; Staffelmiete Gesamt 07-02-28 DatenCD final" xfId="2849" xr:uid="{9477C023-BEE2-48C1-9CC1-933B3A4FD65A}"/>
    <cellStyle name="_Currency_peugeot liberation m² under v permis_Pegasus Teaser asset list and rent roll 07-02-28 final" xfId="2850" xr:uid="{2661C673-4469-49E3-88E6-B52433E5D51D}"/>
    <cellStyle name="_Currency_peugeot liberation m² under v permis_Vito Database 06-07-27 Final Out" xfId="2851" xr:uid="{6BD9062A-A110-4329-A0DA-AEDF26669E89}"/>
    <cellStyle name="_Currency_Phoenix - (S)PL Credit Stats - October 11, 2004" xfId="2852" xr:uid="{A81F9F64-6C12-4E1D-8330-0123D5D60183}"/>
    <cellStyle name="_Currency_Phoenix - (S)PL Credit Stats - October 11, 2004_Pegasus Database 07-02-27 draft" xfId="2853" xr:uid="{EAA20166-56F4-40BB-B459-E4D15775FA67}"/>
    <cellStyle name="_Currency_Phoenix - (S)PL Credit Stats - October 11, 2004_Pegasus Mietfreie Zeit &amp; Staffelmiete Gesamt 07-02-28 DatenCD final" xfId="2854" xr:uid="{FA7553DE-F30D-4687-B391-F04DFE31C28C}"/>
    <cellStyle name="_Currency_Phoenix - (S)PL Credit Stats - October 11, 2004_Pegasus Teaser asset list and rent roll 07-02-28 final" xfId="2855" xr:uid="{1BEAA7AD-A206-4CDC-A432-25858F1272A1}"/>
    <cellStyle name="_Currency_Phoenix - (S)PL Credit Stats - October 11, 2004_RE Template" xfId="2856" xr:uid="{60B15239-1A8B-44A9-ACCB-9541855E83F5}"/>
    <cellStyle name="_Currency_Phoenix - (S)PL Credit Stats - October 11, 2004_Vito Database 06-07-27 Final Out" xfId="2857" xr:uid="{269C284A-3F1D-41E7-976C-7BF2CDB0BADC}"/>
    <cellStyle name="_Currency_Promote" xfId="2858" xr:uid="{AE4B8A8E-4A73-462F-8B14-D6F8A0416A1C}"/>
    <cellStyle name="_Currency_Promote_Pegasus Database 07-02-27 draft" xfId="2859" xr:uid="{621E9A3F-1D66-4E21-A2D6-F633A991C0DC}"/>
    <cellStyle name="_Currency_Promote_Pegasus Mietfreie Zeit &amp; Staffelmiete Gesamt 07-02-28 DatenCD final" xfId="2860" xr:uid="{0B97EFC6-D7A8-4011-81A4-7A35E231D95B}"/>
    <cellStyle name="_Currency_Promote_Pegasus Teaser asset list and rent roll 07-02-28 final" xfId="2861" xr:uid="{9386E6EB-B794-4F19-86B7-9637591C7D65}"/>
    <cellStyle name="_Currency_Promote_Vito Database 06-07-27 Final Out" xfId="2862" xr:uid="{C1F818A7-0C58-4ED4-A89B-B6976027C925}"/>
    <cellStyle name="_Currency_RE Template" xfId="2863" xr:uid="{49547ADC-EB28-439C-968D-31C0BFFD0669}"/>
    <cellStyle name="_Currency_RE Template Project Tybee" xfId="2864" xr:uid="{696A1FDB-1B0D-4957-85D3-61A643947668}"/>
    <cellStyle name="_Currency_RE Template Project Tybee 06-04-12" xfId="2865" xr:uid="{DE7ED2A4-4CFC-4004-BDCA-D80C9F10650A}"/>
    <cellStyle name="_Currency_RE Template Project Tybee 06-04-12_Pegasus Database 07-02-27 draft" xfId="2866" xr:uid="{61F602B4-1943-4218-B943-A7BE82028CC5}"/>
    <cellStyle name="_Currency_RE Template Project Tybee 06-04-12_Pegasus Mietfreie Zeit &amp; Staffelmiete Gesamt 07-02-28 DatenCD final" xfId="2867" xr:uid="{749B782D-309C-46E5-915D-37EAE7B2E8AA}"/>
    <cellStyle name="_Currency_RE Template Project Tybee 06-04-12_Vito Database 06-07-27 Final Out" xfId="2868" xr:uid="{F3EDB13C-ADC7-47E6-B2B5-D79657094ECF}"/>
    <cellStyle name="_Currency_RE Template Project Tybee_Pegasus Database 07-02-27 draft" xfId="2869" xr:uid="{4811FE35-522B-41D9-B8F5-8CBC6791421F}"/>
    <cellStyle name="_Currency_RE Template Project Tybee_Pegasus Mietfreie Zeit &amp; Staffelmiete Gesamt 07-02-28 DatenCD final" xfId="2870" xr:uid="{35B0B3FF-5CBA-4992-B287-9C191624AEE7}"/>
    <cellStyle name="_Currency_RE Template Project Tybee_Vito Database 06-07-27 Final Out" xfId="2871" xr:uid="{9447A4A2-5548-4F67-9F6D-C7D5FBEC2575}"/>
    <cellStyle name="_Currency_RE Template_1" xfId="2872" xr:uid="{036C6AEF-5AE5-4529-BBB1-93B4CA433E50}"/>
    <cellStyle name="_Currency_Real Estate Template Project Vormittag 31.08.2005 GREEN" xfId="2873" xr:uid="{9C20F885-8712-4FD7-9C18-C1A136FD3F47}"/>
    <cellStyle name="_Currency_Real Estate Template Project Vormittag 31.08.2005 GREEN_Pegasus Database 07-02-27 draft" xfId="2874" xr:uid="{1E36D46E-EFB6-459B-B23D-7E60F6BDB042}"/>
    <cellStyle name="_Currency_Real Estate Template Project Vormittag 31.08.2005 GREEN_Pegasus Mietfreie Zeit &amp; Staffelmiete Gesamt 07-02-28 DatenCD final" xfId="2875" xr:uid="{56DA777C-0249-4EF7-9059-4B8511B109FD}"/>
    <cellStyle name="_Currency_Real Estate Template Project Vormittag 31.08.2005 GREEN_Pegasus Teaser asset list and rent roll 07-02-28 final" xfId="2876" xr:uid="{EBEBEC9E-F0F1-4798-B32E-0C3B5F87A626}"/>
    <cellStyle name="_Currency_Real Estate Template Project Vormittag 31.08.2005 GREEN_RE Template" xfId="2877" xr:uid="{BDEEFC9E-730C-4645-93F7-3EA85E8665AB}"/>
    <cellStyle name="_Currency_Real Estate Template Project Vormittag 31.08.2005 GREEN_Vito Database 06-07-27 Final Out" xfId="2878" xr:uid="{83DA5ED8-01FC-4D42-8E2F-02D23F6B6663}"/>
    <cellStyle name="_Currency_Real Estate Valuation Template 02 06 2005" xfId="2879" xr:uid="{16E6C71A-BC89-482D-9D7F-50C69A37592E}"/>
    <cellStyle name="_Currency_Real Estate Valuation Template 02 06 2005_Pegasus Database 07-02-27 draft" xfId="2880" xr:uid="{46FE6C55-EF91-4A22-A120-582C43E99F20}"/>
    <cellStyle name="_Currency_Real Estate Valuation Template 02 06 2005_Pegasus Mietfreie Zeit &amp; Staffelmiete Gesamt 07-02-28 DatenCD final" xfId="2881" xr:uid="{6B16387C-1902-4684-ABB4-3CBD67ECA369}"/>
    <cellStyle name="_Currency_Real Estate Valuation Template 02 06 2005_Pegasus Teaser asset list and rent roll 07-02-28 final" xfId="2882" xr:uid="{3DA756F3-BE3B-4B96-86A7-E6936268B72C}"/>
    <cellStyle name="_Currency_Real Estate Valuation Template 02 06 2005_RE Template" xfId="2883" xr:uid="{70F8A8D0-24E1-483B-97E2-89DE791D9AC3}"/>
    <cellStyle name="_Currency_Real Estate Valuation Template 02 06 2005_Vito Database 06-07-27 Final Out" xfId="2884" xr:uid="{24CE23AA-A73A-460C-8DFE-B2A5BC6D42F7}"/>
    <cellStyle name="_Currency_Rent Roll 13.04.2006" xfId="2885" xr:uid="{04C5FF30-F7DA-473A-8BC3-02B8B56CDB9E}"/>
    <cellStyle name="_Currency_Rent Roll 13.04.2006_Pegasus Database 07-02-27 draft" xfId="2886" xr:uid="{F09775CE-7C64-4132-A7F7-7A869A0E4F2B}"/>
    <cellStyle name="_Currency_Rent Roll 13.04.2006_Pegasus Mietfreie Zeit &amp; Staffelmiete Gesamt 07-02-28 DatenCD final" xfId="2887" xr:uid="{55FCACF2-DFBD-439A-9EC3-86F39A939ED0}"/>
    <cellStyle name="_Currency_Rent Roll 13.04.2006_Vito Database 06-07-27 Final Out" xfId="2888" xr:uid="{52670E6F-5C56-4A8B-96FA-27F9448C6DAD}"/>
    <cellStyle name="_Currency_Results Cushman 14 06 2005 Template Version" xfId="2889" xr:uid="{4E2E013E-7E02-4D07-8C64-71E9F40B1713}"/>
    <cellStyle name="_Currency_Results Cushman 14 06 2005 Template Version_Pegasus Database 07-02-27 draft" xfId="2890" xr:uid="{8E71B895-70FD-4081-B407-CDCC5F9CC09D}"/>
    <cellStyle name="_Currency_Results Cushman 14 06 2005 Template Version_Pegasus Mietfreie Zeit &amp; Staffelmiete Gesamt 07-02-28 DatenCD final" xfId="2891" xr:uid="{1EBBA969-542C-45FB-BFCA-4E689A1B3D00}"/>
    <cellStyle name="_Currency_Results Cushman 14 06 2005 Template Version_Pegasus Teaser asset list and rent roll 07-02-28 final" xfId="2892" xr:uid="{9722AB8D-C22A-4BA6-BE32-CA9C927A38C3}"/>
    <cellStyle name="_Currency_Results Cushman 14 06 2005 Template Version_RE Template" xfId="2893" xr:uid="{745DE77E-5D62-4F54-BF8A-7A6818319179}"/>
    <cellStyle name="_Currency_Results Cushman 14 06 2005 Template Version_Vito Database 06-07-27 Final Out" xfId="2894" xr:uid="{41284381-78D7-4518-B5AF-E7BB9B090680}"/>
    <cellStyle name="_Currency_Revised 180 Sample Assets 31.10." xfId="2895" xr:uid="{577C7A46-CC4B-45FE-91C7-440F81F8108E}"/>
    <cellStyle name="_Currency_Revised 180 Sample Assets 31.10._Drive Database 05-11-28 draft" xfId="2896" xr:uid="{03AFE9D5-979E-4C97-A75C-327DC45CBAEF}"/>
    <cellStyle name="_Currency_Revised 180 Sample Assets 31.10._Herkules Backcalc RetirementHome 06-07-03 Draft Out ENA" xfId="2897" xr:uid="{2804F361-7BD7-4295-8F06-F81B92CE3D51}"/>
    <cellStyle name="_Currency_Revised 180 Sample Assets 31.10._Herkules Retirement Home Database 06-07-03 Draft" xfId="2898" xr:uid="{4590EA3C-AF26-4F30-913D-E5661064470D}"/>
    <cellStyle name="_Currency_Revised 180 Sample Assets 31.10._Lilly Bad Homburg 05-07-07" xfId="2899" xr:uid="{959B0B32-CCBD-4647-84AE-31AC07C9C323}"/>
    <cellStyle name="_Currency_Revised 180 Sample Assets 31.10._Lucius Database 06-10-04 Draft" xfId="2900" xr:uid="{4516EA6E-05C1-4D20-9257-7CCD879F770A}"/>
    <cellStyle name="_Currency_Revised 180 Sample Assets 31.10._Nemo Development Database Commercial 05-02-09" xfId="2901" xr:uid="{703ED2B0-8D9D-4B16-A465-1096EE61A870}"/>
    <cellStyle name="_Currency_Revised 180 Sample Assets 31.10._Pegasus Mietfreie Zeit &amp; Staffelmiete Gesamt 07-02-28 DatenCD final" xfId="2902" xr:uid="{B3DB06CF-E359-49D8-8702-FA3D52F39A50}"/>
    <cellStyle name="_Currency_Revised 180 Sample Assets 31.10._Project Giselle Real Estate Template_JPM_Final_V1.0" xfId="2903" xr:uid="{80AD33E9-1F44-41C0-97EB-ACA2C615E4D5}"/>
    <cellStyle name="_Currency_Revised 180 Sample Assets 31.10._Scirocco Commercial Database 06-09-14 draft" xfId="2904" xr:uid="{7FD1E919-0F0B-4415-9FE6-104047B753A8}"/>
    <cellStyle name="_Currency_Revised 180 Sample Assets 31.10._Template-Patrizia-017" xfId="2905" xr:uid="{E6F8858C-E1ED-4DA4-AE48-02BDD844D6CB}"/>
    <cellStyle name="_Currency_Revised 180 Sample Assets 31.10._Test 2005-11-23" xfId="2906" xr:uid="{4EEEADA6-D766-4378-82FA-7B7DC32FD1C4}"/>
    <cellStyle name="_Currency_Revised 180 Sample Assets 31.10._Woolworth Database 05-01-13 Final out" xfId="2907" xr:uid="{00CECA4B-9489-4CFF-AC49-6898F9B72754}"/>
    <cellStyle name="_Currency_Revised 180 Sample Assets 31.10._Woolworth Database 05-01-13 Final out 2" xfId="2908" xr:uid="{711822ED-B466-4AE8-852B-3189421CC981}"/>
    <cellStyle name="_Currency_Roll-Up A BID 137.9 M 19 09 2000" xfId="2909" xr:uid="{B5A62796-56A2-4ABB-AF59-9E54AEDDE7F1}"/>
    <cellStyle name="_Currency_Roll-Up A BID 137.9 M 19 09 2000_Pegasus Database 07-02-27 draft" xfId="2910" xr:uid="{F1A57348-DB25-4F69-A335-37C1914F0011}"/>
    <cellStyle name="_Currency_Roll-Up A BID 137.9 M 19 09 2000_Pegasus Mietfreie Zeit &amp; Staffelmiete Gesamt 07-02-28 DatenCD final" xfId="2911" xr:uid="{1CF605F4-3BDC-4858-82CE-C46FC93FE017}"/>
    <cellStyle name="_Currency_Roll-Up A BID 137.9 M 19 09 2000_Pegasus Teaser asset list and rent roll 07-02-28 final" xfId="2912" xr:uid="{9BE4B173-3C6F-4A0B-9664-C30D6D4C3CD0}"/>
    <cellStyle name="_Currency_Roll-Up A BID 137.9 M 19 09 2000_RE Template" xfId="2913" xr:uid="{19B5EA65-ABB9-49D1-8E2F-14AA35447FFA}"/>
    <cellStyle name="_Currency_Roll-Up A BID 137.9 M 19 09 2000_Vito Database 06-07-27 Final Out" xfId="2914" xr:uid="{F404B63B-82ED-4A43-B589-0E442A486CE2}"/>
    <cellStyle name="_Currency_Sample PF 2" xfId="2915" xr:uid="{2F0918D9-CD8B-4046-A5DF-D62518DDD297}"/>
    <cellStyle name="_Currency_Sample PF 2_Drive Database 05-11-28 draft" xfId="2916" xr:uid="{4C588B9D-D7FD-4BDF-9662-660EF39EAD0D}"/>
    <cellStyle name="_Currency_Sample PF 2_Herkules Backcalc RetirementHome 06-07-03 Draft Out ENA" xfId="2917" xr:uid="{D87757A6-8D32-4CAF-9D19-00ADF13F3B9B}"/>
    <cellStyle name="_Currency_Sample PF 2_Herkules Retirement Home Database 06-07-03 Draft" xfId="2918" xr:uid="{31418955-851F-43CB-B527-3DFF1EA2E532}"/>
    <cellStyle name="_Currency_Sample PF 2_Lilly Bad Homburg 05-07-07" xfId="2919" xr:uid="{07B0BC2F-EAE1-41D0-A899-5453A0FD55A4}"/>
    <cellStyle name="_Currency_Sample PF 2_Lucius Database 06-10-04 Draft" xfId="2920" xr:uid="{26B2B3EE-E087-4C25-B898-FA35F1FC15F9}"/>
    <cellStyle name="_Currency_Sample PF 2_Nemo Development Database Commercial 05-02-09" xfId="2921" xr:uid="{ABA2F7E7-ACEE-47D8-AE30-44AB20A3BA3E}"/>
    <cellStyle name="_Currency_Sample PF 2_Pegasus Mietfreie Zeit &amp; Staffelmiete Gesamt 07-02-28 DatenCD final" xfId="2922" xr:uid="{71D2F32F-6C57-4B74-A66A-388F18BBAAE0}"/>
    <cellStyle name="_Currency_Sample PF 2_Project Giselle Real Estate Template_JPM_Final_V1.0" xfId="2923" xr:uid="{F762A667-0DB7-4CC8-8514-F1AFC2ABA4CB}"/>
    <cellStyle name="_Currency_Sample PF 2_Scirocco Commercial Database 06-09-14 draft" xfId="2924" xr:uid="{B07C42DF-1827-42C9-BD8A-81333A9DB8A4}"/>
    <cellStyle name="_Currency_Sample PF 2_Template-Patrizia-017" xfId="2925" xr:uid="{DB3F9A41-6A77-4F74-B7DB-B61118B36BE0}"/>
    <cellStyle name="_Currency_Sample PF 2_Test 2005-11-23" xfId="2926" xr:uid="{04C8F816-4770-4818-AC75-FAAF93539F5C}"/>
    <cellStyle name="_Currency_Sample PF 2_Woolworth Database 05-01-13 Final out" xfId="2927" xr:uid="{BCAC0C10-D3B8-45B8-BCE0-6ABB022C5B5D}"/>
    <cellStyle name="_Currency_Sample PF 2_Woolworth Database 05-01-13 Final out 2" xfId="2928" xr:uid="{7C066A52-B738-4A22-92F7-3EF597548F25}"/>
    <cellStyle name="_Currency_SampleStatistics" xfId="2929" xr:uid="{2778D7A1-903C-4EDB-9EEF-4B5906724E36}"/>
    <cellStyle name="_Currency_SampleStatistics_Pegasus Database 07-02-27 draft" xfId="2930" xr:uid="{003F9922-03DF-4338-B3DF-6A4AA48512D3}"/>
    <cellStyle name="_Currency_SampleStatistics_Pegasus Mietfreie Zeit &amp; Staffelmiete Gesamt 07-02-28 DatenCD final" xfId="2931" xr:uid="{8B7B2AD2-0E1F-409E-A9A9-D1D053EA2026}"/>
    <cellStyle name="_Currency_SampleStatistics_Pegasus Teaser asset list and rent roll 07-02-28 final" xfId="2932" xr:uid="{6736AD43-DBC5-4699-B338-07FE829A1917}"/>
    <cellStyle name="_Currency_SampleStatistics_RE Template" xfId="2933" xr:uid="{B2E8239C-2DCA-4FCC-923D-2D81F135B8CF}"/>
    <cellStyle name="_Currency_SampleStatistics_Vito Database 06-07-27 Final Out" xfId="2934" xr:uid="{55283358-40F0-40C1-B6F7-E2D564A3D081}"/>
    <cellStyle name="_Currency_Scirocco Commercial Database 06-09-14 draft" xfId="2935" xr:uid="{05D0BBC3-F11D-412E-90B9-622F525DF1E7}"/>
    <cellStyle name="_Currency_Scirocco Commercial Database 06-09-14 draft 2" xfId="2936" xr:uid="{5AC0FFA1-6098-46F3-BE36-984D95CD00F3}"/>
    <cellStyle name="_Currency_Selection of Assets for Pricing II" xfId="2937" xr:uid="{EFEA2520-ECC8-4FCA-8B3C-38AC3CDCFF46}"/>
    <cellStyle name="_Currency_Selection of Assets for Pricing II_Drive Database 05-11-28 draft" xfId="2938" xr:uid="{12D952B7-6155-4F71-8C29-3C8E5B7C0CE4}"/>
    <cellStyle name="_Currency_Selection of Assets for Pricing II_Herkules Backcalc RetirementHome 06-07-03 Draft Out ENA" xfId="2939" xr:uid="{D82EEF81-D830-4501-BA94-D7EE812D4A23}"/>
    <cellStyle name="_Currency_Selection of Assets for Pricing II_Herkules Retirement Home Database 06-07-03 Draft" xfId="2940" xr:uid="{6948CE8F-629E-449E-8BBE-E46C0BCB6281}"/>
    <cellStyle name="_Currency_Selection of Assets for Pricing II_Lilly Bad Homburg 05-07-07" xfId="2941" xr:uid="{B20A7603-4EAF-4196-BEB6-D8EFBA7F625D}"/>
    <cellStyle name="_Currency_Selection of Assets for Pricing II_Lucius Database 06-10-04 Draft" xfId="2942" xr:uid="{14DA1B39-7FD6-430B-B7CF-36CC551D54D6}"/>
    <cellStyle name="_Currency_Selection of Assets for Pricing II_Nemo Development Database Commercial 05-02-09" xfId="2943" xr:uid="{64E0F173-4114-4EBC-9062-B9074116A43F}"/>
    <cellStyle name="_Currency_Selection of Assets for Pricing II_Pegasus Mietfreie Zeit &amp; Staffelmiete Gesamt 07-02-28 DatenCD final" xfId="2944" xr:uid="{A4BB1FC0-2033-428A-8B1D-7F778F5ECE71}"/>
    <cellStyle name="_Currency_Selection of Assets for Pricing II_Project Giselle Real Estate Template_JPM_Final_V1.0" xfId="2945" xr:uid="{A407EE1C-6337-4FD2-8E8B-5CD454AED1F3}"/>
    <cellStyle name="_Currency_Selection of Assets for Pricing II_Scirocco Commercial Database 06-09-14 draft" xfId="2946" xr:uid="{FF82BF39-EDA2-4133-BB34-5FB4A244D753}"/>
    <cellStyle name="_Currency_Selection of Assets for Pricing II_Template-Patrizia-017" xfId="2947" xr:uid="{BA7B7A49-2876-4890-99F8-DA298A57BFDA}"/>
    <cellStyle name="_Currency_Selection of Assets for Pricing II_Test 2005-11-23" xfId="2948" xr:uid="{FE21105D-E49C-45BC-8A36-FA14854EBC86}"/>
    <cellStyle name="_Currency_Selection of Assets for Pricing II_Woolworth Database 05-01-13 Final out" xfId="2949" xr:uid="{E34D8782-F2F1-4682-9D2D-24E012EAF5D9}"/>
    <cellStyle name="_Currency_Selection of Assets for Pricing II_Woolworth Database 05-01-13 Final out 2" xfId="2950" xr:uid="{D1A6657B-0145-4C29-9ECF-C58AB128FF55}"/>
    <cellStyle name="_Currency_Template for CBRE 3" xfId="2951" xr:uid="{0BB164F8-4ACA-4807-9E31-0D5119E7A0DA}"/>
    <cellStyle name="_Currency_Template for CBRE 3_Pegasus Database 07-02-27 draft" xfId="2952" xr:uid="{7B7FBAF8-85BE-4694-BEB4-D44199982C48}"/>
    <cellStyle name="_Currency_Template for CBRE 3_Pegasus Mietfreie Zeit &amp; Staffelmiete Gesamt 07-02-28 DatenCD final" xfId="2953" xr:uid="{4CD60FE6-F6FD-43D6-B347-B5101CF46646}"/>
    <cellStyle name="_Currency_Template for CBRE 3_Pegasus Teaser asset list and rent roll 07-02-28 final" xfId="2954" xr:uid="{E0A21561-9139-4BFC-A6CD-D82300C5C417}"/>
    <cellStyle name="_Currency_Template for CBRE 3_RE Template" xfId="2955" xr:uid="{5F10CBF7-96DD-4633-9B20-A0D49E941596}"/>
    <cellStyle name="_Currency_Template for CBRE 3_Vito Database 06-07-27 Final Out" xfId="2956" xr:uid="{C694BEB8-2296-4D08-BAED-7599903C1A92}"/>
    <cellStyle name="_Currency_Unleveraged Roll Up" xfId="2957" xr:uid="{E3EBFC69-5816-435F-9167-D617B7553791}"/>
    <cellStyle name="_Currency_Unleveraged Roll Up_Pegasus Database 07-02-27 draft" xfId="2958" xr:uid="{B5D5D939-75D3-4B37-92D5-A13B2DD99EFE}"/>
    <cellStyle name="_Currency_Unleveraged Roll Up_Pegasus Mietfreie Zeit &amp; Staffelmiete Gesamt 07-02-28 DatenCD final" xfId="2959" xr:uid="{86FD80CD-8892-49FF-9B89-C892990E95B9}"/>
    <cellStyle name="_Currency_Unleveraged Roll Up_Pegasus Teaser asset list and rent roll 07-02-28 final" xfId="2960" xr:uid="{615DFB29-E5EA-4EFE-9D30-9764161B0059}"/>
    <cellStyle name="_Currency_Unleveraged Roll Up_RE Template" xfId="2961" xr:uid="{13F005AC-00E7-434F-9A70-78BC1022BFE1}"/>
    <cellStyle name="_Currency_Unleveraged Roll Up_Vito Database 06-07-27 Final Out" xfId="2962" xr:uid="{75CC7421-F23B-4798-BE6F-8992DE0801A0}"/>
    <cellStyle name="_Currency_UW Model Closing_FINAL" xfId="2963" xr:uid="{EDF43938-C0A8-4359-B65D-B1CE05893F31}"/>
    <cellStyle name="_Currency_UW Model Closing_FINAL_Pegasus Database 07-02-27 draft" xfId="2964" xr:uid="{E173AE29-65FD-455A-9852-5174D4A3BC4F}"/>
    <cellStyle name="_Currency_UW Model Closing_FINAL_Pegasus Mietfreie Zeit &amp; Staffelmiete Gesamt 07-02-28 DatenCD final" xfId="2965" xr:uid="{4CF18DFB-8A09-401C-B864-EEF8FD80993C}"/>
    <cellStyle name="_Currency_UW Model Closing_FINAL_Pegasus Teaser asset list and rent roll 07-02-28 final" xfId="2966" xr:uid="{0D9B89B9-9526-44DA-A642-9C71EF0343B7}"/>
    <cellStyle name="_Currency_UW Model Closing_FINAL_Vito Database 06-07-27 Final Out" xfId="2967" xr:uid="{61423DDD-2AC3-4296-AC63-E0A827650C03}"/>
    <cellStyle name="_Currency_VAT Coverage_June 15" xfId="2968" xr:uid="{8BF98114-F02E-49C3-9CA9-AB28F41E9157}"/>
    <cellStyle name="_Currency_VAT Coverage_June 15_Pegasus Database 07-02-27 draft" xfId="2969" xr:uid="{65768331-C4FF-4C21-9D90-0A04141BEE0B}"/>
    <cellStyle name="_Currency_Vito Database 06-07-27 Final Out" xfId="2970" xr:uid="{0D4C698F-4DC3-4951-888B-2163D71DD72A}"/>
    <cellStyle name="_Currency_Vito Database 06-07-27 Final Out 2" xfId="2971" xr:uid="{D6893F52-28B6-48A0-B5DC-40E2E86E53E1}"/>
    <cellStyle name="_Currency_Woolworth Database 05-01-13 Final out" xfId="2972" xr:uid="{A0AE9661-BFC4-4FD9-9BDF-A4C0D81202C7}"/>
    <cellStyle name="_Currency_Woolworth Database 05-01-13 Final out 2" xfId="2973" xr:uid="{4DE304D3-6698-4D16-8162-41650395465C}"/>
    <cellStyle name="_Currency_Zohari Estimates on Ruhr Compensation" xfId="2974" xr:uid="{70E5937F-CE28-40CA-B9AF-1DB57AB0FB80}"/>
    <cellStyle name="_Currency_Zohari Estimates on Ruhr Compensation_Pegasus Database 07-02-27 draft" xfId="2975" xr:uid="{738FC7DB-3B35-4758-804F-0620C878EC4C}"/>
    <cellStyle name="_Currency_Zohari Estimates on Ruhr Compensation_Pegasus Mietfreie Zeit &amp; Staffelmiete Gesamt 07-02-28 DatenCD final" xfId="2976" xr:uid="{8B1E74A2-8921-4444-89BD-FA47986E23C5}"/>
    <cellStyle name="_Currency_Zohari Estimates on Ruhr Compensation_Pegasus Teaser asset list and rent roll 07-02-28 final" xfId="2977" xr:uid="{35FDC199-C47E-42B1-BCF9-ABA28ACAA92D}"/>
    <cellStyle name="_Currency_Zohari Estimates on Ruhr Compensation_Vito Database 06-07-27 Final Out" xfId="2978" xr:uid="{775815D9-3CDD-48AA-B126-13C496EA73F3}"/>
    <cellStyle name="_CurrencySpace" xfId="2979" xr:uid="{2E1021DA-6470-44C2-8D9F-44F66000D7ED}"/>
    <cellStyle name="_CurrencySpace_01 RE Input Template_2006 09 01" xfId="2980" xr:uid="{A97E11B0-9365-43DC-970C-5B338AA5F176}"/>
    <cellStyle name="_CurrencySpace_02 Project Pauli Portfolio Stratifications" xfId="2981" xr:uid="{F88FA784-FF1B-4AEB-9E80-CECE178AEC1E}"/>
    <cellStyle name="_CurrencySpace_02 Project Pauli Portfolio Stratifications_Pegasus Mietfreie Zeit &amp; Staffelmiete Gesamt 07-02-28 DatenCD final" xfId="2982" xr:uid="{DA364FD1-40EF-4DB9-BB98-74FAEFE9AFF1}"/>
    <cellStyle name="_CurrencySpace_02 Project Pauli Portfolio Stratifications_Pegasus Teaser asset list and rent roll 07-02-28 final" xfId="2983" xr:uid="{CBF07605-EA31-404A-BA2A-7F07B43DF3A9}"/>
    <cellStyle name="_CurrencySpace_02 Project Pauli Portfolio Stratifications_Vito Database 06-07-27 Final Out" xfId="2984" xr:uid="{E649FC90-02F1-4C6D-93BB-991F7F484F7F}"/>
    <cellStyle name="_CurrencySpace_05 Model Project Maharashtra 22 06 2005" xfId="2985" xr:uid="{914DA575-1E7A-484A-9EB8-376B0234982F}"/>
    <cellStyle name="_CurrencySpace_05 Model Project Maharashtra 22 06 2005_Pegasus Mietfreie Zeit &amp; Staffelmiete Gesamt 07-02-28 DatenCD final" xfId="2986" xr:uid="{EC6EDAFD-5151-421B-A745-93B85AF1684C}"/>
    <cellStyle name="_CurrencySpace_05 Model Project Maharashtra 22 06 2005_Pegasus Teaser asset list and rent roll 07-02-28 final" xfId="2987" xr:uid="{AB31F12D-A8A9-4573-B9C8-84FF46923051}"/>
    <cellStyle name="_CurrencySpace_05 Model Project Maharashtra 22 06 2005_Vito Database 06-07-27 Final Out" xfId="2988" xr:uid="{5B6AC269-745D-451A-98E1-65AE955DED9B}"/>
    <cellStyle name="_CurrencySpace_40 Pauli Model 09.09.2005" xfId="2989" xr:uid="{FF6F98EA-EA09-45C9-AF3F-9AEB8954208C}"/>
    <cellStyle name="_CurrencySpace_Alexandre Pre-bid Model_080701_Final_add sensitivities" xfId="2990" xr:uid="{26A7AF4F-8102-460C-8229-B3EC3A5D423A}"/>
    <cellStyle name="_CurrencySpace_Alexandre Pre-bid Model_080701_Final_add sensitivities_Pegasus Mietfreie Zeit &amp; Staffelmiete Gesamt 07-02-28 DatenCD final" xfId="2991" xr:uid="{371F70AA-CC55-47DA-AFC2-9279EFEDCECD}"/>
    <cellStyle name="_CurrencySpace_Alexandre Pre-bid Model_080701_Final_add sensitivities_Pegasus Teaser asset list and rent roll 07-02-28 final" xfId="2992" xr:uid="{62AF4A19-F7D4-447E-896C-E03810910228}"/>
    <cellStyle name="_CurrencySpace_Alexandre Pre-bid Model_080701_Final_add sensitivities_Vito Database 06-07-27 Final Out" xfId="2993" xr:uid="{E9636D8A-2E21-421E-A174-0213951740D0}"/>
    <cellStyle name="_CurrencySpace_Asset by Asset Cash Flows_Consolidated NonSD (no deferred)" xfId="2994" xr:uid="{7085C4B6-CB6A-4291-8896-2E36744FAF7D}"/>
    <cellStyle name="_CurrencySpace_Asset by Asset Cash Flows_Consolidated SD_no Deferred" xfId="2995" xr:uid="{6C47CBA5-7493-485A-9F52-B013EA7AD23C}"/>
    <cellStyle name="_CurrencySpace_Asset by Asset Cash Flows_IMMET" xfId="2996" xr:uid="{49748C11-22EC-4C08-81AF-3A587EF761A5}"/>
    <cellStyle name="_CurrencySpace_Assumptions" xfId="2997" xr:uid="{7E38F37C-263E-4368-BCED-D06976AA5531}"/>
    <cellStyle name="_CurrencySpace_Assumptions_Pegasus Mietfreie Zeit &amp; Staffelmiete Gesamt 07-02-28 DatenCD final" xfId="2998" xr:uid="{60C52866-4CD6-419B-94D3-3162B8AC8C3F}"/>
    <cellStyle name="_CurrencySpace_Assumptions_Pegasus Teaser asset list and rent roll 07-02-28 final" xfId="2999" xr:uid="{C66B41BF-A450-4ACF-911E-533F6D8CC2FC}"/>
    <cellStyle name="_CurrencySpace_Assumptions_Vito Database 06-07-27 Final Out" xfId="3000" xr:uid="{83CF540F-E4A0-455D-B32A-B4669DC1D935}"/>
    <cellStyle name="_CurrencySpace_BayLaBa model v06_rc_v2" xfId="3001" xr:uid="{F83B197A-2DA0-4931-BA8A-CFE3B5C621D1}"/>
    <cellStyle name="_CurrencySpace_Bet Analysis" xfId="3002" xr:uid="{F5C87590-ED9C-4A70-8B96-E807DDD0B831}"/>
    <cellStyle name="_CurrencySpace_Bet Analysis_Pegasus Mietfreie Zeit &amp; Staffelmiete Gesamt 07-02-28 DatenCD final" xfId="3003" xr:uid="{348EFAF7-0675-4A33-ADF7-7B8B3B1C4107}"/>
    <cellStyle name="_CurrencySpace_Bet Analysis_Pegasus Teaser asset list and rent roll 07-02-28 final" xfId="3004" xr:uid="{D9D9F1AB-3D57-4099-9B7D-1D63501E3694}"/>
    <cellStyle name="_CurrencySpace_Bet Analysis_Vito Database 06-07-27 Final Out" xfId="3005" xr:uid="{651A4EC6-555E-4DA1-A5E8-47504965CBF0}"/>
    <cellStyle name="_CurrencySpace_BID_MODEL_FINAL_15_AIP_FINAL_WATERFALL_BID NOV (20%; new euribor;new premium)" xfId="3006" xr:uid="{5B42E637-9475-4205-9B58-3ACABC0F748E}"/>
    <cellStyle name="_CurrencySpace_BID_MODEL_FINAL_15_AIP_FINAL_WATERFALL_BID NOV (20%; new euribor;new premium, revised hedging)" xfId="3007" xr:uid="{58B60F34-196F-44D4-AD63-9D6D92CE2CB9}"/>
    <cellStyle name="_CurrencySpace_Bond Metrics" xfId="3008" xr:uid="{3887AC7C-4EA3-4FCC-8729-1A03AD9AB9AE}"/>
    <cellStyle name="_CurrencySpace_Bond Metrics_Pegasus Mietfreie Zeit &amp; Staffelmiete Gesamt 07-02-28 DatenCD final" xfId="3009" xr:uid="{012B6A37-92E0-4450-8F6F-C9699F0AD99A}"/>
    <cellStyle name="_CurrencySpace_Bond Metrics_Pegasus Teaser asset list and rent roll 07-02-28 final" xfId="3010" xr:uid="{CC9310B1-8E33-4B98-972B-E4CDD43C8D55}"/>
    <cellStyle name="_CurrencySpace_Bond Metrics_Vito Database 06-07-27 Final Out" xfId="3011" xr:uid="{19E7E33F-DF38-46A9-B868-13700E706B77}"/>
    <cellStyle name="_CurrencySpace_BS 30 Sep 2004 (2)" xfId="3012" xr:uid="{722AD9C5-95C0-464D-945F-D318BA65AEF4}"/>
    <cellStyle name="_CurrencySpace_BS 30 Sep 2004 (2)_Pegasus Mietfreie Zeit &amp; Staffelmiete Gesamt 07-02-28 DatenCD final" xfId="3013" xr:uid="{12C035A5-B15D-41E7-B7D2-6149DD81A38A}"/>
    <cellStyle name="_CurrencySpace_BS 30 Sep 2004 (2)_Pegasus Teaser asset list and rent roll 07-02-28 final" xfId="3014" xr:uid="{C62486D9-1D10-490C-83CC-E1A20DEB05A6}"/>
    <cellStyle name="_CurrencySpace_BS 30 Sep 2004 (2)_Vito Database 06-07-27 Final Out" xfId="3015" xr:uid="{5D3C00BD-1A17-4900-8BD4-4F3F2C112943}"/>
    <cellStyle name="_CurrencySpace_CAPEX Schedule_3 May 2001" xfId="3016" xr:uid="{E6064B17-10C4-4DD2-80C6-2DC6E9D50D1F}"/>
    <cellStyle name="_CurrencySpace_Database" xfId="3017" xr:uid="{B3392415-AA07-4998-834B-7B74584662E1}"/>
    <cellStyle name="_CurrencySpace_Database_Pegasus Mietfreie Zeit &amp; Staffelmiete Gesamt 07-02-28 DatenCD final" xfId="3018" xr:uid="{4FFC2251-ABAC-4123-B756-7F6C9CEAD3C4}"/>
    <cellStyle name="_CurrencySpace_Database_Pegasus Teaser asset list and rent roll 07-02-28 final" xfId="3019" xr:uid="{A7557D7F-C978-48CC-B1B9-DBDE9D37887A}"/>
    <cellStyle name="_CurrencySpace_Database_Vito Database 06-07-27 Final Out" xfId="3020" xr:uid="{B93FBF40-0C9D-4D9A-B322-2913114EC0EE}"/>
    <cellStyle name="_CurrencySpace_Debt Balances_June 7_2" xfId="3021" xr:uid="{C27C82B8-228D-436C-ABA8-8E268B6E1934}"/>
    <cellStyle name="_CurrencySpace_Drive Database 05-11-28 draft" xfId="3022" xr:uid="{2D55003B-3270-413D-924C-78AB17CA0F04}"/>
    <cellStyle name="_CurrencySpace_Drive Database 05-11-28 draft 2" xfId="3023" xr:uid="{7603DE6B-3387-46F0-9D03-B13A4FDB34F9}"/>
    <cellStyle name="_CurrencySpace_DZ Bank first draft first tranche strat jul 19" xfId="3024" xr:uid="{C5DC3564-8834-49B4-9E84-48974057ED57}"/>
    <cellStyle name="_CurrencySpace_DZ Bank first draft first tranche strat jul 19_Pegasus Mietfreie Zeit &amp; Staffelmiete Gesamt 07-02-28 DatenCD final" xfId="3025" xr:uid="{22BEAE4E-81EB-44E2-AB4B-49D7276584DC}"/>
    <cellStyle name="_CurrencySpace_DZ Bank first draft first tranche strat jul 19_Pegasus Teaser asset list and rent roll 07-02-28 final" xfId="3026" xr:uid="{F539E2CD-A8E1-407C-97B4-41E00B334E71}"/>
    <cellStyle name="_CurrencySpace_DZ Bank first draft first tranche strat jul 19_Vito Database 06-07-27 Final Out" xfId="3027" xr:uid="{EB103BD8-6848-486B-8491-E1939CF0E98A}"/>
    <cellStyle name="_CurrencySpace_Equity Analysis_05.06.03" xfId="3028" xr:uid="{3004D404-B07D-4992-B73E-4C4C64E61394}"/>
    <cellStyle name="_CurrencySpace_Equity Analysis_05.06.03_Pegasus Mietfreie Zeit &amp; Staffelmiete Gesamt 07-02-28 DatenCD final" xfId="3029" xr:uid="{E44B9BE4-AD62-420C-A1EB-2B0A60D9E6AF}"/>
    <cellStyle name="_CurrencySpace_Equity Analysis_05.06.03_Pegasus Teaser asset list and rent roll 07-02-28 final" xfId="3030" xr:uid="{C21B503B-572E-4F3A-A241-7E7E56248A2E}"/>
    <cellStyle name="_CurrencySpace_Equity Analysis_05.06.03_Vito Database 06-07-27 Final Out" xfId="3031" xr:uid="{ED2063E9-7842-4A75-AFE0-82F5F6C43A10}"/>
    <cellStyle name="_CurrencySpace_extract_1" xfId="3032" xr:uid="{559B9BBA-1F3D-4DFB-B547-315D7BE0BF03}"/>
    <cellStyle name="_CurrencySpace_extract_1_Pegasus Mietfreie Zeit &amp; Staffelmiete Gesamt 07-02-28 DatenCD final" xfId="3033" xr:uid="{3A7D0E42-9DEB-4183-A4A6-C9116C0C5EA8}"/>
    <cellStyle name="_CurrencySpace_extract_1_Pegasus Teaser asset list and rent roll 07-02-28 final" xfId="3034" xr:uid="{502B16DA-DCDB-494C-B45D-16DEEC49E19A}"/>
    <cellStyle name="_CurrencySpace_extract_1_Vito Database 06-07-27 Final Out" xfId="3035" xr:uid="{BA5636DA-1B42-46BC-BC63-B190733E4F34}"/>
    <cellStyle name="_CurrencySpace_Fiatlux2_sensitivities 020801" xfId="3036" xr:uid="{1349E871-A006-4DAE-A0D9-3E578EC6DA1C}"/>
    <cellStyle name="_CurrencySpace_Fiatlux2_sensitivities 020801_Pegasus Mietfreie Zeit &amp; Staffelmiete Gesamt 07-02-28 DatenCD final" xfId="3037" xr:uid="{B8E21018-BA6C-4CFF-9299-D27F1836CB34}"/>
    <cellStyle name="_CurrencySpace_Fiatlux2_sensitivities 020801_Pegasus Teaser asset list and rent roll 07-02-28 final" xfId="3038" xr:uid="{9F73E2A1-DDAB-4C6E-BE97-B68C478A8123}"/>
    <cellStyle name="_CurrencySpace_Fiatlux2_sensitivities 020801_Vito Database 06-07-27 Final Out" xfId="3039" xr:uid="{F26792AB-5C8B-40BC-8650-471D46ACCF2F}"/>
    <cellStyle name="_CurrencySpace_Finanzierungsübersicht Pauli EGO NV" xfId="3040" xr:uid="{EF8E8C2B-14FF-4AFE-B34C-D2E533839CDF}"/>
    <cellStyle name="_CurrencySpace_Finanzierungsübersicht Pauli EGO NV 2" xfId="3041" xr:uid="{08EB37F5-D963-4481-8597-398CE3FAA2A8}"/>
    <cellStyle name="_CurrencySpace_Finanzierungsübersicht Pauli EGO NV_Pegasus Mietfreie Zeit &amp; Staffelmiete Gesamt 07-02-28 DatenCD final" xfId="3042" xr:uid="{9A293F70-1C3B-4415-B662-EFB84EAE4723}"/>
    <cellStyle name="_CurrencySpace_Finanzierungsübersicht Pauli EGO NV_Pegasus Mietfreie Zeit &amp; Staffelmiete Gesamt 07-02-28 DatenCD final 2" xfId="3043" xr:uid="{D6AE29A1-47AD-454C-850B-C12CF6B7330A}"/>
    <cellStyle name="_CurrencySpace_Finanzierungsübersicht Pauli EGO NV_Pegasus Teaser asset list and rent roll 07-02-28 final" xfId="3044" xr:uid="{0444C152-78BC-4BD7-8F77-2CB9986E8AA5}"/>
    <cellStyle name="_CurrencySpace_Finanzierungsübersicht Pauli EGO NV_Pegasus Teaser asset list and rent roll 07-02-28 final 2" xfId="3045" xr:uid="{B16BF45E-D288-4A1F-B32F-C9B918595F1A}"/>
    <cellStyle name="_CurrencySpace_Finanzierungsübersicht Pauli EGO NV_Vito Database 06-07-27 Final Out" xfId="3046" xr:uid="{26054A59-6230-45AE-AEF7-E732F5F57F71}"/>
    <cellStyle name="_CurrencySpace_Finanzierungsübersicht Pauli EGO NV_Vito Database 06-07-27 Final Out 2" xfId="3047" xr:uid="{45A6087F-2A38-4A54-9133-0AA107AA4E21}"/>
    <cellStyle name="_CurrencySpace_Input Sheet" xfId="3048" xr:uid="{36A040AB-C14F-41B3-9119-CE6AA6EA7EBF}"/>
    <cellStyle name="_CurrencySpace_Input Sheet_Pegasus Mietfreie Zeit &amp; Staffelmiete Gesamt 07-02-28 DatenCD final" xfId="3049" xr:uid="{16D48583-6D3F-4C12-9007-51558F9DDCE3}"/>
    <cellStyle name="_CurrencySpace_Input Sheet_Pegasus Teaser asset list and rent roll 07-02-28 final" xfId="3050" xr:uid="{5E406CFA-B009-4C49-BC3C-3E7399059ED1}"/>
    <cellStyle name="_CurrencySpace_Input Sheet_Vito Database 06-07-27 Final Out" xfId="3051" xr:uid="{1782E78B-25DC-48D7-885E-A59ED796F352}"/>
    <cellStyle name="_CurrencySpace_Krägel Mietflächenübersicht DRESTATE o  Finanzbeteil  20050523 NV" xfId="3052" xr:uid="{F6C03213-0B4B-40F8-8CBD-DAE3C033038A}"/>
    <cellStyle name="_CurrencySpace_Krägel Mietflächenübersicht DRESTATE o  Finanzbeteil  20050523 NV_Pegasus Mietfreie Zeit &amp; Staffelmiete Gesamt 07-02-28 DatenCD final" xfId="3053" xr:uid="{6B3EA5A1-0379-4B91-A7B7-E0314AB9460E}"/>
    <cellStyle name="_CurrencySpace_Krägel Mietflächenübersicht DRESTATE o  Finanzbeteil  20050523 NV_Pegasus Teaser asset list and rent roll 07-02-28 final" xfId="3054" xr:uid="{41FA0940-B72B-44A9-AB8D-F3B3C1A18839}"/>
    <cellStyle name="_CurrencySpace_Krägel Mietflächenübersicht DRESTATE o  Finanzbeteil  20050523 NV_Vito Database 06-07-27 Final Out" xfId="3055" xr:uid="{AC154992-B342-4F5A-9AFD-3F88A4ABE042}"/>
    <cellStyle name="_CurrencySpace_Leasehold Analysis" xfId="3056" xr:uid="{AE333C1B-47D0-431F-A16E-EF550BE00BA6}"/>
    <cellStyle name="_CurrencySpace_Leasehold Analysis_Pegasus Mietfreie Zeit &amp; Staffelmiete Gesamt 07-02-28 DatenCD final" xfId="3057" xr:uid="{D6616EAE-6AC8-455A-89FA-41430D9B8674}"/>
    <cellStyle name="_CurrencySpace_Leasehold Analysis_Pegasus Teaser asset list and rent roll 07-02-28 final" xfId="3058" xr:uid="{6E4C11D8-EDA4-4CA0-B046-8E978D05E8DF}"/>
    <cellStyle name="_CurrencySpace_Leasehold Analysis_Vito Database 06-07-27 Final Out" xfId="3059" xr:uid="{374D9E07-9F29-4C90-94A2-6BF05BAE7DB0}"/>
    <cellStyle name="_CurrencySpace_Lilly Bad Homburg 05-07-07" xfId="3060" xr:uid="{0C113EEB-EC96-4FCE-9094-8D92A3DDD05A}"/>
    <cellStyle name="_CurrencySpace_Lilly Bad Homburg 05-07-07_Pegasus Database 07-02-27 draft" xfId="3061" xr:uid="{5110889C-C00A-4BC6-A227-0EE5072A4DB2}"/>
    <cellStyle name="_CurrencySpace_Lucius Database 06-10-04 Draft" xfId="3062" xr:uid="{50CC2DA7-9A74-4C81-ABF4-FD8163B5FA7C}"/>
    <cellStyle name="_CurrencySpace_Model SEPT 22nd Bid" xfId="3063" xr:uid="{A4EC17FC-27CE-48CC-9818-BD097395F772}"/>
    <cellStyle name="_CurrencySpace_Model SEPT 22nd Bid_Pegasus Mietfreie Zeit &amp; Staffelmiete Gesamt 07-02-28 DatenCD final" xfId="3064" xr:uid="{07F0008B-B64D-46E1-869C-649CC2C4EB54}"/>
    <cellStyle name="_CurrencySpace_Model SEPT 22nd Bid_Pegasus Teaser asset list and rent roll 07-02-28 final" xfId="3065" xr:uid="{B580CDC4-0EF3-45B7-9ADE-F7A4064A2AE5}"/>
    <cellStyle name="_CurrencySpace_Model SEPT 22nd Bid_Vito Database 06-07-27 Final Out" xfId="3066" xr:uid="{8DA44258-3965-4216-BBF3-D198991DE898}"/>
    <cellStyle name="_CurrencySpace_Olympic Analysis Database 04-09-01 Draft Out Corrected" xfId="3067" xr:uid="{B0557D18-9CC7-401B-ABF1-D880DD3737FD}"/>
    <cellStyle name="_CurrencySpace_Olympic Analysis Database 04-09-01 Draft Out Corrected_Drive Database 05-11-28 draft" xfId="3068" xr:uid="{48072AB2-D555-4DF8-B9D3-538298E2AAF5}"/>
    <cellStyle name="_CurrencySpace_Olympic Analysis Database 04-09-01 Draft Out Corrected_Herkules Backcalc RetirementHome 06-07-03 Draft Out ENA" xfId="3069" xr:uid="{579F201D-D2A8-46C7-A86A-7E878334F981}"/>
    <cellStyle name="_CurrencySpace_Olympic Analysis Database 04-09-01 Draft Out Corrected_Herkules Retirement Home Database 06-07-03 Draft" xfId="3070" xr:uid="{51A1E8A6-43DB-4D86-A5D1-CD059C48F0ED}"/>
    <cellStyle name="_CurrencySpace_Olympic Analysis Database 04-09-01 Draft Out Corrected_Lucius Database 06-10-04 Draft" xfId="3071" xr:uid="{F09F11F1-0ABF-4DEE-A730-3781F464CD0B}"/>
    <cellStyle name="_CurrencySpace_Olympic Analysis Database 04-09-01 Draft Out Corrected_Nemo Development Database Commercial 05-02-09" xfId="3072" xr:uid="{05424924-4C09-45AE-A403-FC9C49C195D3}"/>
    <cellStyle name="_CurrencySpace_Olympic Analysis Database 04-09-01 Draft Out Corrected_Nemo Development Database Commercial 05-02-09_Pegasus Database 07-02-27 draft" xfId="3073" xr:uid="{57402F50-93DA-4CA5-A204-BFAF7C2FA5A6}"/>
    <cellStyle name="_CurrencySpace_Olympic Analysis Database 04-09-01 Draft Out Corrected_Pegasus Mietfreie Zeit &amp; Staffelmiete Gesamt 07-02-28 DatenCD final" xfId="3074" xr:uid="{A75FCE51-9244-4285-AC14-9FE1EDB6533B}"/>
    <cellStyle name="_CurrencySpace_Olympic Analysis Database 04-09-01 Draft Out Corrected_Scirocco Commercial Database 06-09-14 draft" xfId="3075" xr:uid="{122E77F0-3D9E-4BE9-B40A-40C4038EA199}"/>
    <cellStyle name="_CurrencySpace_Olympic Analysis Database 04-09-01 Draft Out Corrected_Test 2005-11-23" xfId="3076" xr:uid="{B9A12D7C-B0CE-4B7A-9AFD-4C1F8A911866}"/>
    <cellStyle name="_CurrencySpace_Olympic Analysis Database 04-09-01 Draft Out Corrected_Test 2005-11-23_Pegasus Mietfreie Zeit &amp; Staffelmiete Gesamt 07-02-28 DatenCD final" xfId="3077" xr:uid="{2587C07A-4932-40AC-89FB-519A9AD11C21}"/>
    <cellStyle name="_CurrencySpace_Olympic Analysis Database 04-09-01 Draft Out Corrected_Test 2005-11-23_Vito Database 06-07-27 Final Out" xfId="3078" xr:uid="{F8F84AB6-37A5-4451-B88D-14090260CA10}"/>
    <cellStyle name="_CurrencySpace_Olympic Analysis Database 04-09-01 Draft Out Corrected_Vito Database 06-07-27 Final Out" xfId="3079" xr:uid="{E701FE3E-8EFF-4F48-905F-8C1371465E07}"/>
    <cellStyle name="_CurrencySpace_Olympic Erhebungsbogen 04-06-08" xfId="3080" xr:uid="{93173E0F-7911-4B52-9D49-255EAB2674E3}"/>
    <cellStyle name="_CurrencySpace_Olympic Erhebungsbogen 04-06-08 2" xfId="3081" xr:uid="{A8668874-20FD-4D10-921B-7E62B4805B10}"/>
    <cellStyle name="_CurrencySpace_Olympic Erhebungsbogen 04-06-08_Drive Database 05-11-28 draft" xfId="3082" xr:uid="{DB6BA4A0-CC09-4ADA-969B-C1CDC045A6FD}"/>
    <cellStyle name="_CurrencySpace_Olympic Erhebungsbogen 04-06-08_Drive Database 05-11-28 draft 2" xfId="3083" xr:uid="{FAF877F7-B519-40DC-9DA5-5857210BD186}"/>
    <cellStyle name="_CurrencySpace_Olympic Erhebungsbogen 04-06-08_Lucius Database 06-10-04 Draft" xfId="3084" xr:uid="{916001AD-F025-4EFC-89C6-1641F8126AEC}"/>
    <cellStyle name="_CurrencySpace_Olympic Erhebungsbogen 04-06-08_Lucius Database 06-10-04 Draft 2" xfId="3085" xr:uid="{3808E5BA-A8FB-410F-B9C8-C76FF9BACE98}"/>
    <cellStyle name="_CurrencySpace_Olympic Erhebungsbogen 04-06-08_Scirocco Commercial Database 06-09-14 draft" xfId="3086" xr:uid="{6B52E087-9B73-485F-80E0-6BFAF3A4F15B}"/>
    <cellStyle name="_CurrencySpace_Olympic Erhebungsbogen 04-06-08_Scirocco Commercial Database 06-09-14 draft 2" xfId="3087" xr:uid="{90F1DC49-F3E9-4FB0-B2F8-7D80B883C41C}"/>
    <cellStyle name="_CurrencySpace_Olympic Erhebungsbogen 04-06-08_Vito Database 06-07-27 Final Out" xfId="3088" xr:uid="{DA205C34-98A1-4A9D-B454-0887AF742969}"/>
    <cellStyle name="_CurrencySpace_Olympic Erhebungsbogen 04-06-08_Vito Database 06-07-27 Final Out 2" xfId="3089" xr:uid="{C7C57950-16A3-44DB-B4CF-2279CA592281}"/>
    <cellStyle name="_CurrencySpace_Pegasus Teaser asset list and rent roll 07-02-28 final" xfId="3090" xr:uid="{B8858085-8A46-40F3-A25F-C3DEE2CF1755}"/>
    <cellStyle name="_CurrencySpace_Pegasus Teaser asset list and rent roll 07-02-28 final 2" xfId="3091" xr:uid="{DD89472E-7359-4227-8D12-2502FB67547A}"/>
    <cellStyle name="_CurrencySpace_Phoenix - (S)PL Credit Stats - October 11, 2004" xfId="3092" xr:uid="{0F3EA7B3-9DED-4741-BC44-5C6C0C365E33}"/>
    <cellStyle name="_CurrencySpace_Phoenix - (S)PL Credit Stats - October 11, 2004_Pegasus Mietfreie Zeit &amp; Staffelmiete Gesamt 07-02-28 DatenCD final" xfId="3093" xr:uid="{4E5D531C-C2AE-4B78-9379-FF6C898D4A50}"/>
    <cellStyle name="_CurrencySpace_Phoenix - (S)PL Credit Stats - October 11, 2004_Pegasus Teaser asset list and rent roll 07-02-28 final" xfId="3094" xr:uid="{552013C4-8138-415A-9417-25B60A0A0ECB}"/>
    <cellStyle name="_CurrencySpace_Phoenix - (S)PL Credit Stats - October 11, 2004_Vito Database 06-07-27 Final Out" xfId="3095" xr:uid="{6C80F0AE-6F40-4301-8B2C-D903FD09CF5D}"/>
    <cellStyle name="_CurrencySpace_RE Template Project Tybee" xfId="3096" xr:uid="{20D2F682-0E77-420C-9C10-091C72B25A7F}"/>
    <cellStyle name="_CurrencySpace_RE Template Project Tybee 06-04-12" xfId="3097" xr:uid="{9D4E7041-576A-481B-B489-D9380CEE717C}"/>
    <cellStyle name="_CurrencySpace_RE Template Project Tybee 06-04-12_Pegasus Mietfreie Zeit &amp; Staffelmiete Gesamt 07-02-28 DatenCD final" xfId="3098" xr:uid="{049E9BDB-B83E-4D78-836C-9D4FDF3CA78E}"/>
    <cellStyle name="_CurrencySpace_RE Template Project Tybee 06-04-12_Vito Database 06-07-27 Final Out" xfId="3099" xr:uid="{CB22DB57-A037-4F53-A335-AD5CA3AF89E8}"/>
    <cellStyle name="_CurrencySpace_RE Template Project Tybee_Pegasus Mietfreie Zeit &amp; Staffelmiete Gesamt 07-02-28 DatenCD final" xfId="3100" xr:uid="{8495BFEE-DCA3-4697-AAB1-D80A7F784100}"/>
    <cellStyle name="_CurrencySpace_RE Template Project Tybee_Vito Database 06-07-27 Final Out" xfId="3101" xr:uid="{0C3561E7-6203-4AA0-B423-C00F8476D408}"/>
    <cellStyle name="_CurrencySpace_Real Estate Template Project Vormittag 31.08.2005 GREEN" xfId="3102" xr:uid="{C090687C-6343-425F-804A-6E11123C6D9D}"/>
    <cellStyle name="_CurrencySpace_Real Estate Valuation Template 02 06 2005" xfId="3103" xr:uid="{A8F8B2CA-5C23-453F-B3F2-FC4DB5428392}"/>
    <cellStyle name="_CurrencySpace_Real Estate Valuation Template 02 06 2005_Pegasus Mietfreie Zeit &amp; Staffelmiete Gesamt 07-02-28 DatenCD final" xfId="3104" xr:uid="{2E2A60B9-DE33-4469-A2DB-48810029CA88}"/>
    <cellStyle name="_CurrencySpace_Real Estate Valuation Template 02 06 2005_Pegasus Teaser asset list and rent roll 07-02-28 final" xfId="3105" xr:uid="{97093762-3807-4008-BE00-1B3177D64136}"/>
    <cellStyle name="_CurrencySpace_Real Estate Valuation Template 02 06 2005_Vito Database 06-07-27 Final Out" xfId="3106" xr:uid="{EA43C7FA-F28E-4803-9AE6-D4A46CD184EB}"/>
    <cellStyle name="_CurrencySpace_Rent Roll 13.04.2006" xfId="3107" xr:uid="{4E91A43E-6D85-4223-9DB9-D45C7FAF6B76}"/>
    <cellStyle name="_CurrencySpace_Rent Roll 13.04.2006_Pegasus Mietfreie Zeit &amp; Staffelmiete Gesamt 07-02-28 DatenCD final" xfId="3108" xr:uid="{591B1BB2-D603-4480-9B75-566CA24DA6D2}"/>
    <cellStyle name="_CurrencySpace_Rent Roll 13.04.2006_Vito Database 06-07-27 Final Out" xfId="3109" xr:uid="{AEBEA263-BBD3-4D5E-BCFD-9600018733C8}"/>
    <cellStyle name="_CurrencySpace_Results Cushman 14 06 2005 Template Version" xfId="3110" xr:uid="{D6C5DF0D-2E3B-43C5-B6E2-3EC6AA3CF97F}"/>
    <cellStyle name="_CurrencySpace_Results Cushman 14 06 2005 Template Version_Pegasus Mietfreie Zeit &amp; Staffelmiete Gesamt 07-02-28 DatenCD final" xfId="3111" xr:uid="{2AFE71A8-0D03-4F26-A564-F67FA83A8F11}"/>
    <cellStyle name="_CurrencySpace_Results Cushman 14 06 2005 Template Version_Pegasus Teaser asset list and rent roll 07-02-28 final" xfId="3112" xr:uid="{7C703A02-7DAD-4A0D-A2B5-3DDBB85C6D80}"/>
    <cellStyle name="_CurrencySpace_Results Cushman 14 06 2005 Template Version_Vito Database 06-07-27 Final Out" xfId="3113" xr:uid="{5CFFE826-5B22-4F92-9F71-8766E1A32717}"/>
    <cellStyle name="_CurrencySpace_SampleStatistics" xfId="3114" xr:uid="{7EBDE906-5435-4FC8-8A33-037F96CA124E}"/>
    <cellStyle name="_CurrencySpace_SampleStatistics_Pegasus Mietfreie Zeit &amp; Staffelmiete Gesamt 07-02-28 DatenCD final" xfId="3115" xr:uid="{3A1E53A4-31D8-4689-A46C-4B822F53302A}"/>
    <cellStyle name="_CurrencySpace_SampleStatistics_Pegasus Teaser asset list and rent roll 07-02-28 final" xfId="3116" xr:uid="{463E9332-4AE3-49CC-8CF9-3A8BC5D2DFB2}"/>
    <cellStyle name="_CurrencySpace_SampleStatistics_Vito Database 06-07-27 Final Out" xfId="3117" xr:uid="{43DE8941-3327-4068-850D-D0767B799205}"/>
    <cellStyle name="_CurrencySpace_Scirocco Commercial Database 06-09-14 draft" xfId="3118" xr:uid="{6408AD32-FE63-4ABE-B2DB-AC412BA89E12}"/>
    <cellStyle name="_CurrencySpace_Scirocco Commercial Database 06-09-14 draft 2" xfId="3119" xr:uid="{EC4C8CF0-1871-4C21-A0B0-346D22777F4C}"/>
    <cellStyle name="_CurrencySpace_Unleveraged Roll Up" xfId="3120" xr:uid="{67F2B78B-307C-485F-A938-E3BF4D24BA64}"/>
    <cellStyle name="_CurrencySpace_UW Model Closing_FINAL" xfId="3121" xr:uid="{7DD4FEBB-6EC4-4DE1-BEF1-EC7AF479FF86}"/>
    <cellStyle name="_CurrencySpace_UW Model Closing_FINAL_Pegasus Mietfreie Zeit &amp; Staffelmiete Gesamt 07-02-28 DatenCD final" xfId="3122" xr:uid="{DB2851CA-DD77-423C-BE1A-64F8933B47E3}"/>
    <cellStyle name="_CurrencySpace_UW Model Closing_FINAL_Pegasus Teaser asset list and rent roll 07-02-28 final" xfId="3123" xr:uid="{0EC9A213-63D7-4322-B4F8-C3DC4478989C}"/>
    <cellStyle name="_CurrencySpace_UW Model Closing_FINAL_Vito Database 06-07-27 Final Out" xfId="3124" xr:uid="{3D81C432-6BDD-403D-9E2C-662EE230A7E2}"/>
    <cellStyle name="_CurrencySpace_VAT Coverage_June 15" xfId="3125" xr:uid="{B6658811-F427-453C-9509-A060D0A72DC7}"/>
    <cellStyle name="_CurrencySpace_Vito Database 06-07-27 Final Out" xfId="3126" xr:uid="{6189E865-9A23-4E64-B346-A6A00A0D64A4}"/>
    <cellStyle name="_CurrencySpace_Vito Database 06-07-27 Final Out 2" xfId="3127" xr:uid="{CAE34827-72CE-4F3A-8CF7-896F086C2C40}"/>
    <cellStyle name="_CurrencySpace_Woolworth Database 05-01-13 Final out" xfId="3128" xr:uid="{69004208-AA86-4E58-9862-BD305BFF41FA}"/>
    <cellStyle name="_CurrencySpace_Woolworth Database 05-01-13 Final out 2" xfId="3129" xr:uid="{40E357A5-FF38-477D-BA32-FA55CF068AFB}"/>
    <cellStyle name="_Data" xfId="3130" xr:uid="{FEA0E85F-E70F-429C-977F-12ECB737340F}"/>
    <cellStyle name="_Data 2" xfId="3131" xr:uid="{48663E96-8FF2-4804-A619-144E1BED44AF}"/>
    <cellStyle name="_Dep Ver final with 40 Years" xfId="3132" xr:uid="{FC66C633-D3D1-4D44-86C3-EB93ADFBB785}"/>
    <cellStyle name="_Dollar" xfId="3133" xr:uid="{4A04626F-3DE1-4C1E-9377-4C73AE4BBE01}"/>
    <cellStyle name="_Dollar_Pegasus Database 07-02-27 draft" xfId="3134" xr:uid="{FBAE10B6-C1FD-474D-B022-2831FE1FE417}"/>
    <cellStyle name="_Euro" xfId="3135" xr:uid="{00EFFC72-0CA8-4FED-A988-68E75D3AAA7D}"/>
    <cellStyle name="_Euro_01 RE Input Template_2006 09 01" xfId="3136" xr:uid="{94F29614-A65C-4614-856B-7713828B6094}"/>
    <cellStyle name="_Euro_Drive Database 05-11-28 draft" xfId="3137" xr:uid="{ECB6ABB6-BF3E-4EA3-8CED-86A6B88971FB}"/>
    <cellStyle name="_Euro_Drive Database 05-11-28 draft 2" xfId="3138" xr:uid="{8B4F0837-329D-4F5E-B8E1-45A07365DBB5}"/>
    <cellStyle name="_Euro_Lilly Bad Homburg 05-07-07" xfId="3139" xr:uid="{0B839A48-AC31-489E-A521-6E7EB0AEAB44}"/>
    <cellStyle name="_Euro_Lucius Database 06-10-04 Draft" xfId="3140" xr:uid="{9EED753F-C11E-40E9-B49D-047691601CC4}"/>
    <cellStyle name="_Euro_Olympic Analysis Database 04-09-01 Draft Out Corrected" xfId="3141" xr:uid="{B8CE8CFA-3689-485C-887F-B33924ECF7F9}"/>
    <cellStyle name="_Euro_Olympic Analysis Database 04-09-01 Draft Out Corrected 2" xfId="3142" xr:uid="{D6D376FE-5A58-4465-A2C1-CF37D21F36D2}"/>
    <cellStyle name="_Euro_Olympic Analysis Database 04-09-01 Draft Out Corrected_Test 2005-11-23" xfId="3143" xr:uid="{2FB4C446-202D-480F-89EC-64854C0C86E8}"/>
    <cellStyle name="_Euro_Olympic Analysis Database 04-09-01 Draft Out Corrected_Test 2005-11-23_Pegasus Mietfreie Zeit &amp; Staffelmiete Gesamt 07-02-28 DatenCD final" xfId="3144" xr:uid="{C3E4C91C-EEC9-4E0B-828D-1F6E24B6F3C5}"/>
    <cellStyle name="_Euro_Olympic Analysis Database 04-09-01 Draft Out Corrected_Test 2005-11-23_Vito Database 06-07-27 Final Out" xfId="3145" xr:uid="{E383FB15-B6D0-4C71-A6F2-DBE5CE51B59E}"/>
    <cellStyle name="_Euro_Olympic Erhebungsbogen 04-06-08" xfId="3146" xr:uid="{62B1F4BB-B156-4E48-9F8D-6BA5D207B11F}"/>
    <cellStyle name="_Euro_Olympic Erhebungsbogen 04-06-08 2" xfId="3147" xr:uid="{2D67ECBB-A171-4C83-868D-10ACE2B026B2}"/>
    <cellStyle name="_Euro_Olympic Erhebungsbogen 04-06-08_Drive Database 05-11-28 draft" xfId="3148" xr:uid="{01D89CE8-1C2C-450F-BE3A-3564FB7C829B}"/>
    <cellStyle name="_Euro_Olympic Erhebungsbogen 04-06-08_Drive Database 05-11-28 draft 2" xfId="3149" xr:uid="{BF10C3B3-0038-4240-8B88-E051134C1BFA}"/>
    <cellStyle name="_Euro_Olympic Erhebungsbogen 04-06-08_Lucius Database 06-10-04 Draft" xfId="3150" xr:uid="{A68CF097-DF80-400C-AB67-9784E511CA76}"/>
    <cellStyle name="_Euro_Olympic Erhebungsbogen 04-06-08_Lucius Database 06-10-04 Draft 2" xfId="3151" xr:uid="{BFBE57C7-25D6-435A-95CA-5A996D65BAF1}"/>
    <cellStyle name="_Euro_Olympic Erhebungsbogen 04-06-08_Scirocco Commercial Database 06-09-14 draft" xfId="3152" xr:uid="{22DEAF35-1292-4C06-84CE-765C24B2243D}"/>
    <cellStyle name="_Euro_Olympic Erhebungsbogen 04-06-08_Scirocco Commercial Database 06-09-14 draft 2" xfId="3153" xr:uid="{96E1D9FA-EDA9-4324-9DCC-3EB4448E42CF}"/>
    <cellStyle name="_Euro_Olympic Erhebungsbogen 04-06-08_Vito Database 06-07-27 Final Out" xfId="3154" xr:uid="{54911151-6938-4F8E-91FD-1B21D8CCA00F}"/>
    <cellStyle name="_Euro_Olympic Erhebungsbogen 04-06-08_Vito Database 06-07-27 Final Out 2" xfId="3155" xr:uid="{101B689D-AB1F-49CB-96E8-10A32CC3E523}"/>
    <cellStyle name="_Euro_Pegasus Teaser asset list and rent roll 07-02-28 final" xfId="3156" xr:uid="{A3D1B1DA-86DB-4CC9-B964-28C5A395F362}"/>
    <cellStyle name="_Euro_Pegasus Teaser asset list and rent roll 07-02-28 final 2" xfId="3157" xr:uid="{D221A7D0-A1A2-4812-90AD-21071A8E6316}"/>
    <cellStyle name="_Euro_RE Template Project Tybee" xfId="3158" xr:uid="{2F23138F-73CC-4597-8E8A-BC2E122904E2}"/>
    <cellStyle name="_Euro_RE Template Project Tybee 06-04-12" xfId="3159" xr:uid="{DB373EEE-F4B5-4E77-B225-1DA00FE5D88C}"/>
    <cellStyle name="_Euro_RE Template Project Tybee 06-04-12_Pegasus Mietfreie Zeit &amp; Staffelmiete Gesamt 07-02-28 DatenCD final" xfId="3160" xr:uid="{3405B846-62D5-4241-A4AE-D61382BC0CBD}"/>
    <cellStyle name="_Euro_RE Template Project Tybee 06-04-12_Vito Database 06-07-27 Final Out" xfId="3161" xr:uid="{67579AD4-59E5-4C20-8FE2-351A8A1DB30D}"/>
    <cellStyle name="_Euro_RE Template Project Tybee_Pegasus Mietfreie Zeit &amp; Staffelmiete Gesamt 07-02-28 DatenCD final" xfId="3162" xr:uid="{BECC4139-044B-40B8-B885-FF10E1880C2A}"/>
    <cellStyle name="_Euro_RE Template Project Tybee_Vito Database 06-07-27 Final Out" xfId="3163" xr:uid="{F1D4BAA6-DE90-4ACC-A8C3-7992B37CC02B}"/>
    <cellStyle name="_Euro_Rent Roll 13.04.2006" xfId="3164" xr:uid="{2B00482A-0DBA-442C-99B5-43847166284C}"/>
    <cellStyle name="_Euro_Rent Roll 13.04.2006_Pegasus Mietfreie Zeit &amp; Staffelmiete Gesamt 07-02-28 DatenCD final" xfId="3165" xr:uid="{C4BC30A5-7B57-42E4-BEBB-F7C7E56B8E77}"/>
    <cellStyle name="_Euro_Rent Roll 13.04.2006_Vito Database 06-07-27 Final Out" xfId="3166" xr:uid="{A6E28EFA-F77D-4B53-BA6B-D08BE20C4825}"/>
    <cellStyle name="_Euro_Scirocco Commercial Database 06-09-14 draft" xfId="3167" xr:uid="{C859F523-707F-4A26-A0D1-36E987C8DED9}"/>
    <cellStyle name="_Euro_Scirocco Commercial Database 06-09-14 draft 2" xfId="3168" xr:uid="{4F5FCBEE-5B37-4781-A269-734D2A5C4CBB}"/>
    <cellStyle name="_Euro_Vito Database 06-07-27 Final Out" xfId="3169" xr:uid="{BF26FEA5-DE45-4EF8-8CEC-AF1B3B738C64}"/>
    <cellStyle name="_Euro_Vito Database 06-07-27 Final Out 2" xfId="3170" xr:uid="{BEEAFC09-8134-45E5-B5B4-BCD184CEE789}"/>
    <cellStyle name="_Euro_Woolworth Database 05-01-13 Final out" xfId="3171" xr:uid="{856A1128-8D49-470A-A474-AE8F3D651737}"/>
    <cellStyle name="_Euro_Woolworth Database 05-01-13 Final out 2" xfId="3172" xr:uid="{F3EE33DF-5561-41E6-AF60-CC847EAE6923}"/>
    <cellStyle name="_Financial Model - NATPET V7.24- Revised - 13August2008" xfId="3173" xr:uid="{E22F0309-7445-469A-9967-77BAE0C60A68}"/>
    <cellStyle name="_Header" xfId="3174" xr:uid="{8C465232-A6F7-47A0-9188-23EE113DE1BB}"/>
    <cellStyle name="_Heading" xfId="3175" xr:uid="{034AE15A-EFBC-47FE-92FA-681B16D6F36E}"/>
    <cellStyle name="_Heading_01 Lucius - RE Valuation Template" xfId="3176" xr:uid="{1A3B5B6A-6CC9-4349-8BD6-DA5EE913F08B}"/>
    <cellStyle name="_Heading_01 RE Input Template_2006 09 01" xfId="3177" xr:uid="{83140D38-D084-4352-B360-A36F8FD48534}"/>
    <cellStyle name="_Heading_02 Project Pauli Portfolio Stratifications" xfId="3178" xr:uid="{8337DC0E-2CF7-4AE4-BF89-2AB19113C239}"/>
    <cellStyle name="_Heading_03 Site by site valuation" xfId="3179" xr:uid="{C7BB666D-CB01-4877-A560-23377715C487}"/>
    <cellStyle name="_Heading_04 In Place Financing 10.01.2005" xfId="3180" xr:uid="{719D2829-27EF-49A7-BD71-EFD3B6E5B535}"/>
    <cellStyle name="_Heading_04 In Place Financing 10.01.2005 2" xfId="3181" xr:uid="{4E548D6C-53C7-4521-B30B-1EC69B311BFB}"/>
    <cellStyle name="_Heading_04 In Place Financing 10.01.2005_Financial Model - IAS 11 (updated)" xfId="3182" xr:uid="{C496C180-FF72-4F48-B4C0-4E6A4823E8E8}"/>
    <cellStyle name="_Heading_05 Model Project Maharashtra 22 06 2005" xfId="3183" xr:uid="{5AECF13B-839E-47BD-A40A-6392CDD66948}"/>
    <cellStyle name="_Heading_12 Truck Model" xfId="3184" xr:uid="{1C4FFD68-1465-4C0D-9D1B-7170ADA56EA2}"/>
    <cellStyle name="_Heading_12 Truck Model 2" xfId="3185" xr:uid="{9A53362B-6DCB-4A53-82C2-7DFE1764F3F5}"/>
    <cellStyle name="_Heading_12 Truck Model_Financial Model - IAS 11 (updated)" xfId="3186" xr:uid="{B6AA50A1-CC6A-44AD-90D1-835E2915D85E}"/>
    <cellStyle name="_Heading_15 Arabia Model 15 Oct BID CASE" xfId="3187" xr:uid="{0F8B9C52-3BC9-4159-BCE8-5EDE8655A26A}"/>
    <cellStyle name="_Heading_15 Arabia Model 15 Oct BID CASE 2" xfId="3188" xr:uid="{0AE28446-854B-42AD-BE3B-6F1E3DE85369}"/>
    <cellStyle name="_Heading_15 Arabia Model 15 Oct BID CASE_Financial Model - IAS 11 (updated)" xfId="3189" xr:uid="{974E89B6-96BC-4938-B8A3-DD3A3D07439E}"/>
    <cellStyle name="_Heading_39 Capitol Lev Model - base case VVG" xfId="3190" xr:uid="{7324DC85-57BF-46DE-A6F1-ACB3B59736B6}"/>
    <cellStyle name="_Heading_39 Capitol Lev Model - base case VVG 2" xfId="3191" xr:uid="{BA35203F-587E-48D8-897D-815D34326956}"/>
    <cellStyle name="_Heading_39 Capitol Lev Model - base case VVG_Financial Model - IAS 11 (updated)" xfId="3192" xr:uid="{A11B4263-D2E8-4F39-8C71-8927BAA9E6F3}"/>
    <cellStyle name="_Heading_40 Pauli Model 09.09.2005" xfId="3193" xr:uid="{37FABAD7-CCC0-4081-B064-21EB6FE9734E}"/>
    <cellStyle name="_Heading_40 Pauli Model 09.09.2005 2" xfId="3194" xr:uid="{5BAF8D48-1ED5-4F80-BD78-948AAFE18B67}"/>
    <cellStyle name="_Heading_40 Pauli Model 09.09.2005_Financial Model - IAS 11 (updated)" xfId="3195" xr:uid="{F9046B12-4C15-48C8-87CF-4AD7BC41D426}"/>
    <cellStyle name="_Heading_Asset valuation" xfId="3196" xr:uid="{4788CEF5-24C6-4EFE-BF4D-101ED5600CBD}"/>
    <cellStyle name="_Heading_Asset valuation 2" xfId="3197" xr:uid="{B3AC1503-32E1-4896-B5F0-D87D86D2C187}"/>
    <cellStyle name="_Heading_Asset valuation_Financial Model - IAS 11 (updated)" xfId="3198" xr:uid="{9D40E622-4E08-44A3-888B-523128FEECA1}"/>
    <cellStyle name="_Heading_BayLaBa model v06_rc_v2" xfId="3199" xr:uid="{441EAD0F-D9FC-4C79-8F5A-E25A47304318}"/>
    <cellStyle name="_Heading_BayLaBa model v06_rc_v2 2" xfId="3200" xr:uid="{45BDBCD1-674B-4602-B6A5-245AB197FA04}"/>
    <cellStyle name="_Heading_BayLaBa model v06_rc_v2_Financial Model - IAS 11 (updated)" xfId="3201" xr:uid="{2D110D77-8D60-4100-86C2-4EA6306477C8}"/>
    <cellStyle name="_Heading_Bet Analysis" xfId="3202" xr:uid="{584690BE-DCE5-4299-B23E-77F9F0283360}"/>
    <cellStyle name="_Heading_Book1" xfId="3203" xr:uid="{81291974-777E-4533-BA54-6C27D2CD0923}"/>
    <cellStyle name="_Heading_BS 30 Sep 2004 (2)" xfId="3204" xr:uid="{A76B5AE1-A5C8-4415-83CD-772343FE9ADE}"/>
    <cellStyle name="_Heading_Columbus Property Data 05-09-30" xfId="3205" xr:uid="{1DA5AE1F-C99A-43FD-9B90-9730613E92DC}"/>
    <cellStyle name="_Heading_Copy of 2005 06 09 VE Analyse working file_corr3 NV" xfId="3206" xr:uid="{D78E69E7-8589-4BD0-8186-93E8A137204A}"/>
    <cellStyle name="_Heading_Copy of 2005 06 09 VE Analyse working file_corr3 NV 2" xfId="3207" xr:uid="{103561F5-1AE6-43FA-BE96-603783B30CE9}"/>
    <cellStyle name="_Heading_Copy of 2005 06 09 VE Analyse working file_corr3 NV_Financial Model - IAS 11 (updated)" xfId="3208" xr:uid="{9AB42738-70FD-4694-A5F2-E8B8E1528143}"/>
    <cellStyle name="_Heading_Finanzierungsübersicht Pauli EGO NV" xfId="3209" xr:uid="{4D1DA8B4-4A5D-43DD-9F34-CFB62737CB21}"/>
    <cellStyle name="_Heading_German Tax Model" xfId="3210" xr:uid="{A9A0633A-DB5B-4770-A684-07A3B714C6CC}"/>
    <cellStyle name="_Heading_German Tax Model 2" xfId="3211" xr:uid="{40145020-52D2-4B9B-A3EC-8801C514D439}"/>
    <cellStyle name="_Heading_German Tax Model_Financial Model - IAS 11 (updated)" xfId="3212" xr:uid="{B0216951-7493-4193-8F0D-B48DE00E1713}"/>
    <cellStyle name="_Heading_In Place Financing" xfId="3213" xr:uid="{D70DA608-E0D3-452B-AD08-BB2E3A1C0F1A}"/>
    <cellStyle name="_Heading_In Place Financing 2" xfId="3214" xr:uid="{8D532493-EA64-4FA0-BC66-0DB51E144F7C}"/>
    <cellStyle name="_Heading_In Place Financing_Financial Model - IAS 11 (updated)" xfId="3215" xr:uid="{5879583E-C423-4A92-A263-482546E2CB4C}"/>
    <cellStyle name="_Heading_Kaufland Reportingtool in use" xfId="3216" xr:uid="{F14C0C6F-217C-4FD9-9D51-467130533E99}"/>
    <cellStyle name="_Heading_Krägel Mietflächenübersicht DRESTATE o  Finanzbeteil  20050523 NV" xfId="3217" xr:uid="{A19D27A8-01C2-4A97-869A-E1EDEF0524EC}"/>
    <cellStyle name="_Heading_Overview" xfId="3218" xr:uid="{145BC43C-C4AB-4308-870B-95353307C78A}"/>
    <cellStyle name="_Heading_Overview 2" xfId="3219" xr:uid="{EECCFC89-2710-4839-9DA7-400DFD9DD30D}"/>
    <cellStyle name="_Heading_Overview_Financial Model - IAS 11 (updated)" xfId="3220" xr:uid="{33D53F65-590C-456A-8863-82D6462DBDC2}"/>
    <cellStyle name="_Heading_Pegasus Teaser asset list and rent roll 07-02-28 final" xfId="3221" xr:uid="{69E2C0C1-512E-481B-A4EE-FD114B7901F7}"/>
    <cellStyle name="_Heading_Pegasus Teaser asset list and rent roll 07-02-28 final 2" xfId="3222" xr:uid="{081A029E-6906-4FD7-BF1F-98704B85CB92}"/>
    <cellStyle name="_Heading_Pegasus Teaser asset list and rent roll 07-02-28 final_Financial Model - IAS 11 (updated)" xfId="3223" xr:uid="{8099F32E-EACB-4D58-9133-37431A73A851}"/>
    <cellStyle name="_Heading_Petrochemicals financials v2 28 Jan 02" xfId="3224" xr:uid="{41E9DF30-7ED0-4F9E-898E-B9373313BF4A}"/>
    <cellStyle name="_Heading_Phoenix - (S)PL Credit Stats - October 11, 2004" xfId="3225" xr:uid="{D530508A-56BD-493D-BCF5-2E8EAC4C92E4}"/>
    <cellStyle name="_Heading_prestemp" xfId="3226" xr:uid="{8B5AC31D-6A72-4DD6-A435-CABE86E2D2FD}"/>
    <cellStyle name="_Heading_prestemp_TA Luft Liabilities" xfId="3227" xr:uid="{0973CF7E-BC5F-4785-BD56-86F248DAE936}"/>
    <cellStyle name="_Heading_prestemp_TA Luft Liabilities 2" xfId="3228" xr:uid="{E96FB2A7-2D62-4600-BD0A-99C07D235DE9}"/>
    <cellStyle name="_Heading_prestemp_TA Luft Liabilities_Financial Model - IAS 11 (updated)" xfId="3229" xr:uid="{7C0E56D7-AADF-4CEC-8065-028ED7CCD254}"/>
    <cellStyle name="_Heading_RE Template Project Tybee" xfId="3230" xr:uid="{BC31F3F2-FD31-418A-98EA-1CFEA579AC2A}"/>
    <cellStyle name="_Heading_RE Template Project Tybee 06-04-12" xfId="3231" xr:uid="{7343671F-074E-46A5-A427-1F617626788C}"/>
    <cellStyle name="_Heading_Real Estate Template Project Vormittag 31.08.2005 GREEN" xfId="3232" xr:uid="{1B6B4C1A-1B6E-452E-A503-EE1CAF8B002D}"/>
    <cellStyle name="_Heading_Real Estate Template Project Vormittag 31.08.2005 GREEN 2" xfId="3233" xr:uid="{E99BB153-99D0-4643-9AD4-253E57335A11}"/>
    <cellStyle name="_Heading_Real Estate Template Project Vormittag 31.08.2005 GREEN_Financial Model - IAS 11 (updated)" xfId="3234" xr:uid="{2EFDA9B6-D0DE-4347-A94E-C2D163297F6E}"/>
    <cellStyle name="_Heading_Real Estate Valuation Template 02 06 2005" xfId="3235" xr:uid="{1FDC6B9E-7543-4990-982D-F802FF95B7C1}"/>
    <cellStyle name="_Heading_Rent Roll 13.04.2006" xfId="3236" xr:uid="{13FE215B-E174-472A-AC43-755649FDABFF}"/>
    <cellStyle name="_Heading_Rent Roll_2006 08 28" xfId="3237" xr:uid="{CAAB522C-A804-4ECA-9369-94AF5863E57C}"/>
    <cellStyle name="_Heading_Rent Roll_2006 08 28 2" xfId="3238" xr:uid="{F9340D06-BACF-4418-A02C-3A707CBDA2D6}"/>
    <cellStyle name="_Heading_Rent Roll_2006 08 28_Financial Model - IAS 11 (updated)" xfId="3239" xr:uid="{852DB58F-6758-4B8E-A7ED-79D64C8D6838}"/>
    <cellStyle name="_Heading_Results Cushman 14 06 2005 Template Version" xfId="3240" xr:uid="{6ABD807E-FD44-4065-A5A1-A4E20B9FE621}"/>
    <cellStyle name="_Heading_scirocco_commercial_overview" xfId="3241" xr:uid="{115618DD-5FA7-46CB-A3AF-82D2BDD5D903}"/>
    <cellStyle name="_Heading_Unleveraged Roll Up" xfId="3242" xr:uid="{6172A82E-855B-4C89-B4B1-370642ECE5CA}"/>
    <cellStyle name="_Heading_Unleveraged Roll Up 2" xfId="3243" xr:uid="{73D21F16-7E7B-40D1-BAF6-504B2FA8EC8A}"/>
    <cellStyle name="_Heading_Unleveraged Roll Up_Financial Model - IAS 11 (updated)" xfId="3244" xr:uid="{A96EE349-88D9-40CF-9CE1-D1F2B86A7C5E}"/>
    <cellStyle name="_Heading_WE_Daten_gesamt_nur_Finanzierung NV" xfId="3245" xr:uid="{C2F2C55F-CD2D-4F9B-AC31-A836EE12048C}"/>
    <cellStyle name="_Heading_WE_Daten_gesamt_nur_Finanzierung NV 2" xfId="3246" xr:uid="{8EFDA9CA-613C-4155-8A98-0F2812B5CE1A}"/>
    <cellStyle name="_Heading_WE_Daten_gesamt_nur_Finanzierung NV_Financial Model - IAS 11 (updated)" xfId="3247" xr:uid="{C908029E-FE7E-4C90-9773-E3B343C60BBE}"/>
    <cellStyle name="_Highlight" xfId="3248" xr:uid="{8F319E84-5807-4B4C-9551-490D8D56E86A}"/>
    <cellStyle name="_Hotel Model - Final Investor" xfId="3249" xr:uid="{50A036B8-8F0A-4633-8D89-4701792E8D33}"/>
    <cellStyle name="_Hotel Model-0" xfId="3250" xr:uid="{B9710E9C-D704-40BB-AE05-D2A65C1AD491}"/>
    <cellStyle name="_Hotel Model1" xfId="3251" xr:uid="{DDD8ED43-382F-46A8-8FFE-0605E01E20ED}"/>
    <cellStyle name="_Loan Schedule Period Ver 1.3 xls" xfId="3252" xr:uid="{59613DB4-74E4-4994-88C3-53CD5D7FC327}"/>
    <cellStyle name="_Loan Schedule Period Ver 1.3 xls-Natpet" xfId="3253" xr:uid="{C618411A-D3D6-4D6C-8A92-86B321B9F7D3}"/>
    <cellStyle name="_Model" xfId="3254" xr:uid="{0838746F-E032-4C38-9798-7B2ADF43DA11}"/>
    <cellStyle name="_Multiple" xfId="3255" xr:uid="{F987AB4F-2D47-4217-8334-1319BF7A0293}"/>
    <cellStyle name="_Multiple_01 Lucius - RE Valuation Template" xfId="3256" xr:uid="{39FC1371-E323-44F3-A442-017B2C21FA13}"/>
    <cellStyle name="_Multiple_01 RE Input Template_2006 09 01" xfId="3257" xr:uid="{0D7B17F6-5D82-4529-AB69-5D6DEE55932D}"/>
    <cellStyle name="_Multiple_02 Project Pauli Portfolio Stratifications" xfId="3258" xr:uid="{FB14435C-7521-4906-8508-53FB03C8EC59}"/>
    <cellStyle name="_Multiple_02 Project Pauli Portfolio Stratifications_Pegasus Database 07-02-27 draft" xfId="3259" xr:uid="{A8CACD3B-7522-44BE-8EFF-67A3F66C939A}"/>
    <cellStyle name="_Multiple_02 Project Pauli Portfolio Stratifications_Pegasus Mietfreie Zeit &amp; Staffelmiete Gesamt 07-02-28 DatenCD final" xfId="3260" xr:uid="{FA12AD62-21AE-4157-B3CD-57C2A6619A95}"/>
    <cellStyle name="_Multiple_02 Project Pauli Portfolio Stratifications_Pegasus Teaser asset list and rent roll 07-02-28 final" xfId="3261" xr:uid="{C0F38E05-7CD5-4752-B701-B2F3FD5B03A9}"/>
    <cellStyle name="_Multiple_02 Project Pauli Portfolio Stratifications_Vito Database 06-07-27 Final Out" xfId="3262" xr:uid="{5258BFEC-3846-49FE-BC7C-465BA93C76BE}"/>
    <cellStyle name="_Multiple_05 Model Project Maharashtra 22 06 2005" xfId="3263" xr:uid="{9DBE94BF-F653-4BAF-87E3-55F247587960}"/>
    <cellStyle name="_Multiple_05 Model Project Maharashtra 22 06 2005_Pegasus Database 07-02-27 draft" xfId="3264" xr:uid="{A8121217-EE41-4E8E-9076-C7E972DDBEA1}"/>
    <cellStyle name="_Multiple_05 Model Project Maharashtra 22 06 2005_Pegasus Mietfreie Zeit &amp; Staffelmiete Gesamt 07-02-28 DatenCD final" xfId="3265" xr:uid="{7B49C3BA-DF32-44B3-B6FA-9B460DE7DB3D}"/>
    <cellStyle name="_Multiple_05 Model Project Maharashtra 22 06 2005_Pegasus Teaser asset list and rent roll 07-02-28 final" xfId="3266" xr:uid="{B3785B4C-141D-4252-9B05-231A31048B1B}"/>
    <cellStyle name="_Multiple_05 Model Project Maharashtra 22 06 2005_Vito Database 06-07-27 Final Out" xfId="3267" xr:uid="{30A9E921-FB3B-47C8-BD64-6A4370D59415}"/>
    <cellStyle name="_Multiple_40 Pauli Model 09.09.2005" xfId="3268" xr:uid="{CAF38816-4412-4CD4-A60C-488BD2110647}"/>
    <cellStyle name="_Multiple_40 Pauli Model 09.09.2005_Pegasus Mietfreie Zeit &amp; Staffelmiete Gesamt 07-02-28 DatenCD final" xfId="3269" xr:uid="{EF3CFA52-F95F-4442-A233-6BB55765E631}"/>
    <cellStyle name="_Multiple_40 Pauli Model 09.09.2005_Pegasus Teaser asset list and rent roll 07-02-28 final" xfId="3270" xr:uid="{1C8DECBD-02EA-4C36-8F21-2E7C2DB3807A}"/>
    <cellStyle name="_Multiple_40 Pauli Model 09.09.2005_Vito Database 06-07-27 Final Out" xfId="3271" xr:uid="{7C18C85C-A158-470D-8D03-35A74F8E0E17}"/>
    <cellStyle name="_Multiple_Alexandre Pre-bid Model_080701_Final_add sensitivities" xfId="3272" xr:uid="{B353F51A-3A18-4A5D-8B91-135131E4645A}"/>
    <cellStyle name="_Multiple_Asset by Asset Cash Flows_Consolidated NonSD (no deferred)" xfId="3273" xr:uid="{AD2ECF13-CA5A-488B-94AA-FC7EC74A233E}"/>
    <cellStyle name="_Multiple_Asset by Asset Cash Flows_Consolidated NonSD (no deferred)_Pegasus Mietfreie Zeit &amp; Staffelmiete Gesamt 07-02-28 DatenCD final" xfId="3274" xr:uid="{631C7480-2F14-44C9-947E-605F51FFEDDF}"/>
    <cellStyle name="_Multiple_Asset by Asset Cash Flows_Consolidated NonSD (no deferred)_Pegasus Teaser asset list and rent roll 07-02-28 final" xfId="3275" xr:uid="{F00195E5-BCBC-491E-8F52-549AD219B7CC}"/>
    <cellStyle name="_Multiple_Asset by Asset Cash Flows_Consolidated NonSD (no deferred)_Vito Database 06-07-27 Final Out" xfId="3276" xr:uid="{2A97E79A-7BF3-4B37-8D3C-E8AC3421D21D}"/>
    <cellStyle name="_Multiple_Asset by Asset Cash Flows_Consolidated SD_no Deferred" xfId="3277" xr:uid="{041FD6D3-6F7B-4EA3-824B-8091A41507A4}"/>
    <cellStyle name="_Multiple_Asset by Asset Cash Flows_Consolidated SD_no Deferred_Pegasus Mietfreie Zeit &amp; Staffelmiete Gesamt 07-02-28 DatenCD final" xfId="3278" xr:uid="{C184E933-7192-435E-8C8D-A5FE6FDA3691}"/>
    <cellStyle name="_Multiple_Asset by Asset Cash Flows_Consolidated SD_no Deferred_Pegasus Teaser asset list and rent roll 07-02-28 final" xfId="3279" xr:uid="{B9C3F497-1861-4739-A750-021B62BA9289}"/>
    <cellStyle name="_Multiple_Asset by Asset Cash Flows_Consolidated SD_no Deferred_Vito Database 06-07-27 Final Out" xfId="3280" xr:uid="{B47E943D-8EE1-44B3-9BBE-4CBFC5E08C61}"/>
    <cellStyle name="_Multiple_Asset by Asset Cash Flows_IMMET" xfId="3281" xr:uid="{02BC6688-356D-4DAB-944E-0F54E227F450}"/>
    <cellStyle name="_Multiple_Asset by Asset Cash Flows_IMMET_Pegasus Mietfreie Zeit &amp; Staffelmiete Gesamt 07-02-28 DatenCD final" xfId="3282" xr:uid="{5B867AD5-67C9-4501-81F3-C33754B1E8C2}"/>
    <cellStyle name="_Multiple_Asset by Asset Cash Flows_IMMET_Pegasus Teaser asset list and rent roll 07-02-28 final" xfId="3283" xr:uid="{DD3CA32C-7DA7-4EAD-88E8-E796EE170176}"/>
    <cellStyle name="_Multiple_Asset by Asset Cash Flows_IMMET_Vito Database 06-07-27 Final Out" xfId="3284" xr:uid="{F99F3732-79EA-4A0A-9E24-38C19A8BA463}"/>
    <cellStyle name="_Multiple_Assumptions" xfId="3285" xr:uid="{45E18536-BEF1-49B6-B9EF-F8C0EE70B225}"/>
    <cellStyle name="_Multiple_BayLaBa model v06_rc_v2" xfId="3286" xr:uid="{5F16D7D2-6B4E-48B3-889A-9D9698CAC197}"/>
    <cellStyle name="_Multiple_BayLaBa model v06_rc_v2_Pegasus Mietfreie Zeit &amp; Staffelmiete Gesamt 07-02-28 DatenCD final" xfId="3287" xr:uid="{030EBD5D-1EA1-42E8-8518-92B7810DBCA8}"/>
    <cellStyle name="_Multiple_BayLaBa model v06_rc_v2_Pegasus Teaser asset list and rent roll 07-02-28 final" xfId="3288" xr:uid="{77396A0E-C4B0-49C2-BFB9-D1B4559F805A}"/>
    <cellStyle name="_Multiple_BayLaBa model v06_rc_v2_Vito Database 06-07-27 Final Out" xfId="3289" xr:uid="{89B61B41-EAE3-4201-B339-D220F97282E5}"/>
    <cellStyle name="_Multiple_Bet Analysis" xfId="3290" xr:uid="{3096F021-D010-4192-BF19-857A1A3B774F}"/>
    <cellStyle name="_Multiple_Bet Analysis_Pegasus Database 07-02-27 draft" xfId="3291" xr:uid="{9BEC4EA1-B044-4D4F-90C1-35E3F39B38F9}"/>
    <cellStyle name="_Multiple_Bet Analysis_Pegasus Mietfreie Zeit &amp; Staffelmiete Gesamt 07-02-28 DatenCD final" xfId="3292" xr:uid="{B441BC2C-235E-4442-948A-6D76A9ABC380}"/>
    <cellStyle name="_Multiple_Bet Analysis_Pegasus Teaser asset list and rent roll 07-02-28 final" xfId="3293" xr:uid="{C2CACD7A-84D1-4CD5-8C56-01533A700CC7}"/>
    <cellStyle name="_Multiple_Bet Analysis_Vito Database 06-07-27 Final Out" xfId="3294" xr:uid="{35F69EE8-7BC6-4F1F-953B-E0ACF822DB57}"/>
    <cellStyle name="_Multiple_BID_MODEL_FINAL_15_AIP_FINAL_WATERFALL_BID NOV (20%; new euribor;new premium)" xfId="3295" xr:uid="{AF9866D9-5543-4464-8C6B-941751DACC24}"/>
    <cellStyle name="_Multiple_BID_MODEL_FINAL_15_AIP_FINAL_WATERFALL_BID NOV (20%; new euribor;new premium)_Pegasus Mietfreie Zeit &amp; Staffelmiete Gesamt 07-02-28 DatenCD final" xfId="3296" xr:uid="{F7232F5A-386A-499F-A424-BD74943A5FC9}"/>
    <cellStyle name="_Multiple_BID_MODEL_FINAL_15_AIP_FINAL_WATERFALL_BID NOV (20%; new euribor;new premium)_Pegasus Teaser asset list and rent roll 07-02-28 final" xfId="3297" xr:uid="{462A4CDF-29CA-4F9B-B447-3F93A211735D}"/>
    <cellStyle name="_Multiple_BID_MODEL_FINAL_15_AIP_FINAL_WATERFALL_BID NOV (20%; new euribor;new premium)_Vito Database 06-07-27 Final Out" xfId="3298" xr:uid="{706DD360-95EC-4869-A150-03B47E200A58}"/>
    <cellStyle name="_Multiple_BID_MODEL_FINAL_15_AIP_FINAL_WATERFALL_BID NOV (20%; new euribor;new premium, revised hedging)" xfId="3299" xr:uid="{1FC1CEF9-3A93-40DC-A088-75271286E864}"/>
    <cellStyle name="_Multiple_BID_MODEL_FINAL_15_AIP_FINAL_WATERFALL_BID NOV (20%; new euribor;new premium, revised hedging)_Pegasus Mietfreie Zeit &amp; Staffelmiete Gesamt 07-02-28 DatenCD final" xfId="3300" xr:uid="{6E09EBA7-B4D4-4041-A49E-9AFEA7B0A324}"/>
    <cellStyle name="_Multiple_BID_MODEL_FINAL_15_AIP_FINAL_WATERFALL_BID NOV (20%; new euribor;new premium, revised hedging)_Pegasus Teaser asset list and rent roll 07-02-28 final" xfId="3301" xr:uid="{17A1B2E9-F163-4540-B2C7-18EAD24C395C}"/>
    <cellStyle name="_Multiple_BID_MODEL_FINAL_15_AIP_FINAL_WATERFALL_BID NOV (20%; new euribor;new premium, revised hedging)_Vito Database 06-07-27 Final Out" xfId="3302" xr:uid="{DBC8AC81-1034-44CA-9F4C-79D14763F043}"/>
    <cellStyle name="_Multiple_Bond Metrics" xfId="3303" xr:uid="{0956D58C-DD4C-4675-AEA5-D52E9964EE14}"/>
    <cellStyle name="_Multiple_Bond Metrics_Pegasus Database 07-02-27 draft" xfId="3304" xr:uid="{92694E2D-C151-4D86-AD1A-4E70954F9DE5}"/>
    <cellStyle name="_Multiple_Bond Metrics_Pegasus Mietfreie Zeit &amp; Staffelmiete Gesamt 07-02-28 DatenCD final" xfId="3305" xr:uid="{3EE79360-1E56-4130-80AF-9CBAFBC79D8D}"/>
    <cellStyle name="_Multiple_Bond Metrics_Pegasus Teaser asset list and rent roll 07-02-28 final" xfId="3306" xr:uid="{3297881C-7451-4BC5-9DA2-3A7201CF3CFA}"/>
    <cellStyle name="_Multiple_Bond Metrics_Vito Database 06-07-27 Final Out" xfId="3307" xr:uid="{879F2B5F-3D4B-4274-8D2F-FB6759EE0E5A}"/>
    <cellStyle name="_Multiple_BS 30 Sep 2004 (2)" xfId="3308" xr:uid="{9D7CA205-B737-43DC-980D-77C63677B312}"/>
    <cellStyle name="_Multiple_BS 30 Sep 2004 (2)_Pegasus Database 07-02-27 draft" xfId="3309" xr:uid="{9009DF89-AAC6-4B2E-8ECA-E033703EAFAE}"/>
    <cellStyle name="_Multiple_BS 30 Sep 2004 (2)_Pegasus Mietfreie Zeit &amp; Staffelmiete Gesamt 07-02-28 DatenCD final" xfId="3310" xr:uid="{D2B09331-23AA-4F6F-9FCD-7C82CA3A62E0}"/>
    <cellStyle name="_Multiple_BS 30 Sep 2004 (2)_Pegasus Teaser asset list and rent roll 07-02-28 final" xfId="3311" xr:uid="{CF762939-BC60-414F-9E9D-628D6B64D404}"/>
    <cellStyle name="_Multiple_BS 30 Sep 2004 (2)_Vito Database 06-07-27 Final Out" xfId="3312" xr:uid="{B7D71E7E-B737-469B-81E3-7B82FE11B3C7}"/>
    <cellStyle name="_Multiple_CAPEX Schedule_3 May 2001" xfId="3313" xr:uid="{F86B3604-4433-4AB8-9FCB-103009479CD3}"/>
    <cellStyle name="_Multiple_CAPEX Schedule_3 May 2001_Pegasus Mietfreie Zeit &amp; Staffelmiete Gesamt 07-02-28 DatenCD final" xfId="3314" xr:uid="{CFDC202C-FB26-403C-9D14-2F6D69D3D85E}"/>
    <cellStyle name="_Multiple_CAPEX Schedule_3 May 2001_Pegasus Teaser asset list and rent roll 07-02-28 final" xfId="3315" xr:uid="{E7B7BCA1-42F9-4D1A-AF1A-5050FF9E86EA}"/>
    <cellStyle name="_Multiple_CAPEX Schedule_3 May 2001_Vito Database 06-07-27 Final Out" xfId="3316" xr:uid="{F492F85D-DB08-4B01-BEF9-13BDB4B184CE}"/>
    <cellStyle name="_Multiple_Columbus Property Data 05-09-30" xfId="3317" xr:uid="{8F95838C-C1E3-423C-9797-7F8B1E9EA9FF}"/>
    <cellStyle name="_Multiple_Database" xfId="3318" xr:uid="{E29FFE93-C6C5-4C75-8A71-2D4E844AE37E}"/>
    <cellStyle name="_Multiple_Database_Pegasus Database 07-02-27 draft" xfId="3319" xr:uid="{29F45741-FCD4-4D77-9A0E-52234D0B92CB}"/>
    <cellStyle name="_Multiple_Database_Pegasus Mietfreie Zeit &amp; Staffelmiete Gesamt 07-02-28 DatenCD final" xfId="3320" xr:uid="{2E79F150-B537-4606-B20C-A50D63AC5043}"/>
    <cellStyle name="_Multiple_Database_Pegasus Teaser asset list and rent roll 07-02-28 final" xfId="3321" xr:uid="{EBB1F199-46F0-4C82-8428-1957B70841BC}"/>
    <cellStyle name="_Multiple_Database_Vito Database 06-07-27 Final Out" xfId="3322" xr:uid="{38740BFE-3820-4DB2-858B-B0521CC9A4D8}"/>
    <cellStyle name="_Multiple_Debt Balances_June 7_2" xfId="3323" xr:uid="{94DE2E28-5B56-4899-A51F-754F45793BA2}"/>
    <cellStyle name="_Multiple_Debt Balances_June 7_2_Pegasus Mietfreie Zeit &amp; Staffelmiete Gesamt 07-02-28 DatenCD final" xfId="3324" xr:uid="{CE09BF14-02B2-414E-B112-F1BEF2456906}"/>
    <cellStyle name="_Multiple_Debt Balances_June 7_2_Pegasus Teaser asset list and rent roll 07-02-28 final" xfId="3325" xr:uid="{CFE8664B-B590-4A7E-B096-A6B7DEDD2E82}"/>
    <cellStyle name="_Multiple_Debt Balances_June 7_2_Vito Database 06-07-27 Final Out" xfId="3326" xr:uid="{7374B732-8675-473B-8030-34D351230455}"/>
    <cellStyle name="_Multiple_Drive Database 05-11-28 draft" xfId="3327" xr:uid="{B6F7DE8C-076B-471B-A15A-E9CF4EDB63E4}"/>
    <cellStyle name="_Multiple_Drive Database 05-11-28 draft 2" xfId="3328" xr:uid="{B5875B0B-5868-4E8F-94AD-62D0C38575ED}"/>
    <cellStyle name="_Multiple_DZ Bank first draft first tranche strat jul 19" xfId="3329" xr:uid="{66ECBC2B-2E0B-4B23-8F36-3BDD3B93C0ED}"/>
    <cellStyle name="_Multiple_DZ Bank first draft first tranche strat jul 19_Pegasus Database 07-02-27 draft" xfId="3330" xr:uid="{98CF776A-7508-4272-A9DD-149C23C10852}"/>
    <cellStyle name="_Multiple_DZ Bank first draft first tranche strat jul 19_Pegasus Mietfreie Zeit &amp; Staffelmiete Gesamt 07-02-28 DatenCD final" xfId="3331" xr:uid="{C104C7E6-5407-444E-B034-E1F9F795E68C}"/>
    <cellStyle name="_Multiple_DZ Bank first draft first tranche strat jul 19_Pegasus Teaser asset list and rent roll 07-02-28 final" xfId="3332" xr:uid="{1F17459B-0743-402C-8B76-130FE920D452}"/>
    <cellStyle name="_Multiple_DZ Bank first draft first tranche strat jul 19_Vito Database 06-07-27 Final Out" xfId="3333" xr:uid="{3FF0C852-171A-400C-97D3-815E8C501F7D}"/>
    <cellStyle name="_Multiple_Equity Analysis_05.06.03" xfId="3334" xr:uid="{D3F7AC63-09F5-4F71-B3DB-2FE2D1D32DB9}"/>
    <cellStyle name="_Multiple_Equity Analysis_05.06.03_Pegasus Database 07-02-27 draft" xfId="3335" xr:uid="{C256829A-368E-4E54-A2C9-AEBE87294282}"/>
    <cellStyle name="_Multiple_Equity Analysis_05.06.03_Pegasus Mietfreie Zeit &amp; Staffelmiete Gesamt 07-02-28 DatenCD final" xfId="3336" xr:uid="{A35ECDF9-C814-43FD-82E7-7AEDDCA25F17}"/>
    <cellStyle name="_Multiple_Equity Analysis_05.06.03_Pegasus Teaser asset list and rent roll 07-02-28 final" xfId="3337" xr:uid="{1E3DDF20-BAED-4E0A-977A-03A452B1B7E7}"/>
    <cellStyle name="_Multiple_Equity Analysis_05.06.03_Vito Database 06-07-27 Final Out" xfId="3338" xr:uid="{CFDEA850-C033-4642-BB1B-E1828FAFA155}"/>
    <cellStyle name="_Multiple_extract_1" xfId="3339" xr:uid="{90F4E060-57BF-475F-AB75-CAF570653A21}"/>
    <cellStyle name="_Multiple_Fiatlux2_sensitivities 020801" xfId="3340" xr:uid="{F20854D8-F1DA-4B1C-8271-6B75CF5C7852}"/>
    <cellStyle name="_Multiple_Finanzierungsübersicht Pauli EGO NV" xfId="3341" xr:uid="{BE1F3E82-AC9D-4CB7-825C-F8D65A5C9413}"/>
    <cellStyle name="_Multiple_Finanzierungsübersicht Pauli EGO NV 2" xfId="3342" xr:uid="{69B8DC3A-0814-4486-97C3-266619E83A26}"/>
    <cellStyle name="_Multiple_Finanzierungsübersicht Pauli EGO NV_Pegasus Database 07-02-27 draft" xfId="3343" xr:uid="{A7E5800A-82D7-49E0-BE4A-6954ED58FA6E}"/>
    <cellStyle name="_Multiple_Finanzierungsübersicht Pauli EGO NV_Pegasus Database 07-02-27 draft 2" xfId="3344" xr:uid="{8648EFD0-8193-401C-8195-85EBD72157CE}"/>
    <cellStyle name="_Multiple_Finanzierungsübersicht Pauli EGO NV_Pegasus Mietfreie Zeit &amp; Staffelmiete Gesamt 07-02-28 DatenCD final" xfId="3345" xr:uid="{5C399ED6-5EBA-476F-8A7A-E832DBA87BAF}"/>
    <cellStyle name="_Multiple_Finanzierungsübersicht Pauli EGO NV_Pegasus Mietfreie Zeit &amp; Staffelmiete Gesamt 07-02-28 DatenCD final 2" xfId="3346" xr:uid="{EC587F6E-48E3-48D8-820D-B2BC08D73DE4}"/>
    <cellStyle name="_Multiple_Finanzierungsübersicht Pauli EGO NV_Pegasus Teaser asset list and rent roll 07-02-28 final" xfId="3347" xr:uid="{BA24145A-9BCE-46E0-AC96-25644B241BBE}"/>
    <cellStyle name="_Multiple_Finanzierungsübersicht Pauli EGO NV_Pegasus Teaser asset list and rent roll 07-02-28 final 2" xfId="3348" xr:uid="{36AF085E-397E-4D05-8D62-D87005FD5A0C}"/>
    <cellStyle name="_Multiple_Finanzierungsübersicht Pauli EGO NV_Vito Database 06-07-27 Final Out" xfId="3349" xr:uid="{DEBAD007-8FBB-4A36-AC93-F86668E07424}"/>
    <cellStyle name="_Multiple_Finanzierungsübersicht Pauli EGO NV_Vito Database 06-07-27 Final Out 2" xfId="3350" xr:uid="{06F7DDFE-F93A-4122-9E25-C06F57971A5F}"/>
    <cellStyle name="_Multiple_Input Sheet" xfId="3351" xr:uid="{C610EE92-D84E-4540-BF68-6917BEEB2AAF}"/>
    <cellStyle name="_Multiple_Input Sheet_Pegasus Database 07-02-27 draft" xfId="3352" xr:uid="{7A371A43-0727-42D8-914F-11CACD5299C2}"/>
    <cellStyle name="_Multiple_Input Sheet_Pegasus Mietfreie Zeit &amp; Staffelmiete Gesamt 07-02-28 DatenCD final" xfId="3353" xr:uid="{CEDD54DC-EC05-4838-B414-DB01B43C7C12}"/>
    <cellStyle name="_Multiple_Input Sheet_Pegasus Teaser asset list and rent roll 07-02-28 final" xfId="3354" xr:uid="{C709A5BA-9030-427B-8EB5-93ECE560BB49}"/>
    <cellStyle name="_Multiple_Input Sheet_Vito Database 06-07-27 Final Out" xfId="3355" xr:uid="{435C923B-AD06-4A1C-A30B-25E2656828F8}"/>
    <cellStyle name="_Multiple_Krägel Mietflächenübersicht DRESTATE o  Finanzbeteil  20050523 NV" xfId="3356" xr:uid="{BC623D90-493F-40A6-BC4C-F380B08D3916}"/>
    <cellStyle name="_Multiple_Krägel Mietflächenübersicht DRESTATE o  Finanzbeteil  20050523 NV_Pegasus Database 07-02-27 draft" xfId="3357" xr:uid="{F4DC61CB-8CF6-4D47-B2AC-EEA247D5D537}"/>
    <cellStyle name="_Multiple_Krägel Mietflächenübersicht DRESTATE o  Finanzbeteil  20050523 NV_Pegasus Mietfreie Zeit &amp; Staffelmiete Gesamt 07-02-28 DatenCD final" xfId="3358" xr:uid="{A872E387-EDCE-4979-AD57-BF35E16DF3D4}"/>
    <cellStyle name="_Multiple_Krägel Mietflächenübersicht DRESTATE o  Finanzbeteil  20050523 NV_Pegasus Teaser asset list and rent roll 07-02-28 final" xfId="3359" xr:uid="{3EB609FD-393F-4F10-8AF0-FD6569D7EF8D}"/>
    <cellStyle name="_Multiple_Krägel Mietflächenübersicht DRESTATE o  Finanzbeteil  20050523 NV_Vito Database 06-07-27 Final Out" xfId="3360" xr:uid="{471F4169-4796-4691-BB36-0BF1D863041D}"/>
    <cellStyle name="_Multiple_Leasehold Analysis" xfId="3361" xr:uid="{50D1A954-5CC1-4CDD-8429-5D06CF9DE553}"/>
    <cellStyle name="_Multiple_Lilly Bad Homburg 05-07-07" xfId="3362" xr:uid="{C42A83F3-BE41-4385-92CB-EBC269541685}"/>
    <cellStyle name="_Multiple_Lucius Database 06-10-04 Draft" xfId="3363" xr:uid="{6DA81BAF-72C2-4621-A3E0-0D2F5AAC3603}"/>
    <cellStyle name="_Multiple_Master Rent Roll Nero Phase 2 as of 14 08 06" xfId="3364" xr:uid="{F3234725-13D8-4BA6-B09B-F8C733914D7D}"/>
    <cellStyle name="_Multiple_Model SEPT 22nd Bid" xfId="3365" xr:uid="{2E9230E8-85A9-4557-889C-5E5F6741578B}"/>
    <cellStyle name="_Multiple_Model SEPT 22nd Bid_Pegasus Database 07-02-27 draft" xfId="3366" xr:uid="{0757D07E-5BB2-4386-99CF-766A6C099CC7}"/>
    <cellStyle name="_Multiple_Model SEPT 22nd Bid_Pegasus Mietfreie Zeit &amp; Staffelmiete Gesamt 07-02-28 DatenCD final" xfId="3367" xr:uid="{0773C58F-9390-4A21-B5B4-44B896634EA9}"/>
    <cellStyle name="_Multiple_Model SEPT 22nd Bid_Pegasus Teaser asset list and rent roll 07-02-28 final" xfId="3368" xr:uid="{67757066-684B-465D-898D-123E5D8CA74E}"/>
    <cellStyle name="_Multiple_Model SEPT 22nd Bid_Vito Database 06-07-27 Final Out" xfId="3369" xr:uid="{0EA9FF45-6264-44F9-8279-EA521123782A}"/>
    <cellStyle name="_Multiple_Olympic Analysis Database 04-09-01 Draft Out Corrected" xfId="3370" xr:uid="{854DBEB9-B1E6-4830-9BCD-354A2CB44342}"/>
    <cellStyle name="_Multiple_Olympic Analysis Database 04-09-01 Draft Out Corrected 2" xfId="3371" xr:uid="{F494AAE7-3A42-4A98-B1A7-1A51A6105A77}"/>
    <cellStyle name="_Multiple_Olympic Analysis Database 04-09-01 Draft Out Corrected_Nemo Development Database Commercial 05-02-09" xfId="3372" xr:uid="{E0A6F0ED-27D7-49CC-808E-3354A3962EBE}"/>
    <cellStyle name="_Multiple_Olympic Analysis Database 04-09-01 Draft Out Corrected_Nemo Development Database Commercial 05-02-09 2" xfId="3373" xr:uid="{AEF60D81-D30D-414F-A987-363D133DCA0F}"/>
    <cellStyle name="_Multiple_Olympic Analysis Database 04-09-01 Draft Out Corrected_Test 2005-11-23" xfId="3374" xr:uid="{CA9CF9CC-873A-463C-B470-4B65B81EFF0D}"/>
    <cellStyle name="_Multiple_Olympic Analysis Database 04-09-01 Draft Out Corrected_Test 2005-11-23_Pegasus Database 07-02-27 draft" xfId="3375" xr:uid="{CA242149-3BCF-4E11-A335-06F4B1E40760}"/>
    <cellStyle name="_Multiple_Olympic Analysis Database 04-09-01 Draft Out Corrected_Test 2005-11-23_Pegasus Mietfreie Zeit &amp; Staffelmiete Gesamt 07-02-28 DatenCD final" xfId="3376" xr:uid="{CF4EB5CA-F516-4F41-9909-682C8131618A}"/>
    <cellStyle name="_Multiple_Olympic Analysis Database 04-09-01 Draft Out Corrected_Test 2005-11-23_Vito Database 06-07-27 Final Out" xfId="3377" xr:uid="{22B659AC-51C4-4F15-B0AF-6B27F14A0CC0}"/>
    <cellStyle name="_Multiple_Olympic Erhebungsbogen 04-06-08" xfId="3378" xr:uid="{B927B431-F0E4-479E-87C8-6F373F73F69D}"/>
    <cellStyle name="_Multiple_Olympic Erhebungsbogen 04-06-08 2" xfId="3379" xr:uid="{0D8521C8-B2A7-4BF9-A5BB-CCD1DBFA6913}"/>
    <cellStyle name="_Multiple_Pegasus Teaser asset list and rent roll 07-02-28 final" xfId="3380" xr:uid="{40638869-5478-47CA-A7EB-E79B437DBEB0}"/>
    <cellStyle name="_Multiple_Pegasus Teaser asset list and rent roll 07-02-28 final 2" xfId="3381" xr:uid="{EBB2F3E8-1F36-433B-B440-F6FD57A8F130}"/>
    <cellStyle name="_Multiple_Phoenix - (S)PL Credit Stats - October 11, 2004" xfId="3382" xr:uid="{3FC73A7E-9F42-4F4A-B13B-85370474525B}"/>
    <cellStyle name="_Multiple_Phoenix - (S)PL Credit Stats - October 11, 2004_Pegasus Database 07-02-27 draft" xfId="3383" xr:uid="{42C26AF3-3DA5-4C70-9F22-1B820834818A}"/>
    <cellStyle name="_Multiple_Phoenix - (S)PL Credit Stats - October 11, 2004_Pegasus Mietfreie Zeit &amp; Staffelmiete Gesamt 07-02-28 DatenCD final" xfId="3384" xr:uid="{3E6E367C-03DB-4CC0-BC8B-DB2CC06FE2A2}"/>
    <cellStyle name="_Multiple_Phoenix - (S)PL Credit Stats - October 11, 2004_Pegasus Teaser asset list and rent roll 07-02-28 final" xfId="3385" xr:uid="{1FA2AEF6-A994-48B0-A62B-B2BD55B9C9FB}"/>
    <cellStyle name="_Multiple_Phoenix - (S)PL Credit Stats - October 11, 2004_Vito Database 06-07-27 Final Out" xfId="3386" xr:uid="{28CC203B-50C0-4554-A63B-811C7026F804}"/>
    <cellStyle name="_Multiple_RE Template Project Tybee" xfId="3387" xr:uid="{FDC9B5AB-38DA-429A-8E54-9FC1B685B2B6}"/>
    <cellStyle name="_Multiple_RE Template Project Tybee 06-04-12" xfId="3388" xr:uid="{BEE26F08-7088-4612-8A92-160AE8595170}"/>
    <cellStyle name="_Multiple_RE Template Project Tybee 06-04-12_Pegasus Database 07-02-27 draft" xfId="3389" xr:uid="{6A10AA43-623E-4999-9B1E-40F6A95A8ABD}"/>
    <cellStyle name="_Multiple_RE Template Project Tybee 06-04-12_Pegasus Mietfreie Zeit &amp; Staffelmiete Gesamt 07-02-28 DatenCD final" xfId="3390" xr:uid="{19207878-FEF5-4571-855E-75B21F75F1CC}"/>
    <cellStyle name="_Multiple_RE Template Project Tybee 06-04-12_Vito Database 06-07-27 Final Out" xfId="3391" xr:uid="{1B8981C2-332D-47A9-BA0E-AE9C465EBCA4}"/>
    <cellStyle name="_Multiple_RE Template Project Tybee_Pegasus Database 07-02-27 draft" xfId="3392" xr:uid="{2E162489-0B14-4B91-B0BA-841E130F84DA}"/>
    <cellStyle name="_Multiple_RE Template Project Tybee_Pegasus Mietfreie Zeit &amp; Staffelmiete Gesamt 07-02-28 DatenCD final" xfId="3393" xr:uid="{1E4500EF-1E2C-484C-8424-F8C83BFAFA76}"/>
    <cellStyle name="_Multiple_RE Template Project Tybee_Vito Database 06-07-27 Final Out" xfId="3394" xr:uid="{F55244F1-7BFE-4183-9C02-6F1887A1A459}"/>
    <cellStyle name="_Multiple_Real Estate Template Project Vormittag 31.08.2005 GREEN" xfId="3395" xr:uid="{C5705F4C-094D-41F9-9CDE-F7090CB3D944}"/>
    <cellStyle name="_Multiple_Real Estate Template Project Vormittag 31.08.2005 GREEN_Pegasus Mietfreie Zeit &amp; Staffelmiete Gesamt 07-02-28 DatenCD final" xfId="3396" xr:uid="{EA076032-B557-46DE-9832-4459E4C7B4CA}"/>
    <cellStyle name="_Multiple_Real Estate Template Project Vormittag 31.08.2005 GREEN_Pegasus Teaser asset list and rent roll 07-02-28 final" xfId="3397" xr:uid="{7BA7D828-B0E4-4665-BE58-A8F8338619EF}"/>
    <cellStyle name="_Multiple_Real Estate Template Project Vormittag 31.08.2005 GREEN_Vito Database 06-07-27 Final Out" xfId="3398" xr:uid="{048B3992-B309-4EE6-8AF8-5CC6C37D32AC}"/>
    <cellStyle name="_Multiple_Real Estate Valuation Template 02 06 2005" xfId="3399" xr:uid="{8BC68C1D-EB5C-45A4-8C33-BFF6D5C40946}"/>
    <cellStyle name="_Multiple_Real Estate Valuation Template 02 06 2005_Pegasus Database 07-02-27 draft" xfId="3400" xr:uid="{3E44E0F3-BD77-499A-99E8-162473F031DB}"/>
    <cellStyle name="_Multiple_Real Estate Valuation Template 02 06 2005_Pegasus Mietfreie Zeit &amp; Staffelmiete Gesamt 07-02-28 DatenCD final" xfId="3401" xr:uid="{C1093541-CAA5-42C9-B7DA-69A9A583C8E1}"/>
    <cellStyle name="_Multiple_Real Estate Valuation Template 02 06 2005_Pegasus Teaser asset list and rent roll 07-02-28 final" xfId="3402" xr:uid="{D4337E66-87E8-446D-B2EF-91F16746E145}"/>
    <cellStyle name="_Multiple_Real Estate Valuation Template 02 06 2005_Vito Database 06-07-27 Final Out" xfId="3403" xr:uid="{8FC84CAE-F11B-4D73-A913-94061703DB10}"/>
    <cellStyle name="_Multiple_Rent Roll 13.04.2006" xfId="3404" xr:uid="{04B4F15B-1BDA-47EF-BC8C-280F504AB129}"/>
    <cellStyle name="_Multiple_Rent Roll 13.04.2006_Pegasus Database 07-02-27 draft" xfId="3405" xr:uid="{E58F65F5-DD63-41FE-8691-746F220E4B52}"/>
    <cellStyle name="_Multiple_Rent Roll 13.04.2006_Pegasus Mietfreie Zeit &amp; Staffelmiete Gesamt 07-02-28 DatenCD final" xfId="3406" xr:uid="{40569051-BE77-4D08-B678-CD745E95DF60}"/>
    <cellStyle name="_Multiple_Rent Roll 13.04.2006_Vito Database 06-07-27 Final Out" xfId="3407" xr:uid="{D9DAFCDB-128A-40EB-9C7B-822FAD400CB3}"/>
    <cellStyle name="_Multiple_Results Cushman 14 06 2005 Template Version" xfId="3408" xr:uid="{83BFE40E-09AA-4EDE-889D-C1B24FD75087}"/>
    <cellStyle name="_Multiple_Results Cushman 14 06 2005 Template Version_Pegasus Database 07-02-27 draft" xfId="3409" xr:uid="{E55CFAC8-3A07-450E-BAE6-80001405B9BF}"/>
    <cellStyle name="_Multiple_Results Cushman 14 06 2005 Template Version_Pegasus Mietfreie Zeit &amp; Staffelmiete Gesamt 07-02-28 DatenCD final" xfId="3410" xr:uid="{51E13ED2-0F34-429C-93EB-67C7275BA3D4}"/>
    <cellStyle name="_Multiple_Results Cushman 14 06 2005 Template Version_Pegasus Teaser asset list and rent roll 07-02-28 final" xfId="3411" xr:uid="{8050D720-2230-4022-8804-E294E0BD2EE0}"/>
    <cellStyle name="_Multiple_Results Cushman 14 06 2005 Template Version_Vito Database 06-07-27 Final Out" xfId="3412" xr:uid="{DE554273-AA5A-42C4-ABC7-FA25E9CD27AA}"/>
    <cellStyle name="_Multiple_SampleStatistics" xfId="3413" xr:uid="{7CE18790-C06F-4FCE-BAA1-AA0C00F2C363}"/>
    <cellStyle name="_Multiple_SampleStatistics_Pegasus Database 07-02-27 draft" xfId="3414" xr:uid="{41015321-70BA-456B-8BAF-AD04454BA44B}"/>
    <cellStyle name="_Multiple_SampleStatistics_Pegasus Mietfreie Zeit &amp; Staffelmiete Gesamt 07-02-28 DatenCD final" xfId="3415" xr:uid="{075C5D8F-891A-4B7A-8627-16AA6CDF7C14}"/>
    <cellStyle name="_Multiple_SampleStatistics_Pegasus Teaser asset list and rent roll 07-02-28 final" xfId="3416" xr:uid="{53BEFE38-A684-4F00-92F6-9F4409A756C8}"/>
    <cellStyle name="_Multiple_SampleStatistics_Vito Database 06-07-27 Final Out" xfId="3417" xr:uid="{1497267F-7043-460E-9E6A-7090D9E912E9}"/>
    <cellStyle name="_Multiple_Scirocco Commercial Database 06-09-14 draft" xfId="3418" xr:uid="{B406F05E-C725-4BB1-936D-DF8322F81242}"/>
    <cellStyle name="_Multiple_Scirocco Commercial Database 06-09-14 draft 2" xfId="3419" xr:uid="{70AC65C9-B262-41D6-9319-EB6E2C8424F6}"/>
    <cellStyle name="_Multiple_Unleveraged Roll Up" xfId="3420" xr:uid="{62D79D8D-8BB9-44DA-A4C6-BF07AB507C3F}"/>
    <cellStyle name="_Multiple_Unleveraged Roll Up_Pegasus Mietfreie Zeit &amp; Staffelmiete Gesamt 07-02-28 DatenCD final" xfId="3421" xr:uid="{4E7B0158-48BE-4859-8D39-ECD615E5F854}"/>
    <cellStyle name="_Multiple_Unleveraged Roll Up_Pegasus Teaser asset list and rent roll 07-02-28 final" xfId="3422" xr:uid="{7F643D87-717F-44CD-8E3A-B3AA8365A435}"/>
    <cellStyle name="_Multiple_Unleveraged Roll Up_Vito Database 06-07-27 Final Out" xfId="3423" xr:uid="{718C4FBC-8A86-4CC8-B573-ED9FFE54A1B8}"/>
    <cellStyle name="_Multiple_UW Model Closing_FINAL" xfId="3424" xr:uid="{5F9F638D-CC02-4091-B17E-277F8F549005}"/>
    <cellStyle name="_Multiple_VAT Coverage_June 15" xfId="3425" xr:uid="{34E4C3BD-1071-48E3-8F33-3314D2584029}"/>
    <cellStyle name="_Multiple_VAT Coverage_June 15_Pegasus Mietfreie Zeit &amp; Staffelmiete Gesamt 07-02-28 DatenCD final" xfId="3426" xr:uid="{E0A37DFE-A360-4E0F-8272-0B252F70BCA8}"/>
    <cellStyle name="_Multiple_VAT Coverage_June 15_Pegasus Teaser asset list and rent roll 07-02-28 final" xfId="3427" xr:uid="{DA29FA5C-A7C6-4D50-954C-BB00A3DA2AB7}"/>
    <cellStyle name="_Multiple_VAT Coverage_June 15_Vito Database 06-07-27 Final Out" xfId="3428" xr:uid="{2DAAFB14-E60B-4843-9571-0DBFB56A78A3}"/>
    <cellStyle name="_Multiple_Vito Database 06-07-27 Final Out" xfId="3429" xr:uid="{4005F5EF-A16E-4827-B540-DC961654C633}"/>
    <cellStyle name="_Multiple_Vito Database 06-07-27 Final Out 2" xfId="3430" xr:uid="{07986715-E486-48AD-B6C8-F011181B58F2}"/>
    <cellStyle name="_Multiple_Woolworth Database 05-01-13 Final out" xfId="3431" xr:uid="{555A966D-97BD-4EE7-8F07-FD97AA2AB016}"/>
    <cellStyle name="_Multiple_Woolworth Database 05-01-13 Final out 2" xfId="3432" xr:uid="{BDA8A8B1-A210-47CD-B28A-EA95594541C1}"/>
    <cellStyle name="_MultipleSpace" xfId="3433" xr:uid="{C68C8DFB-02A1-4E42-8C08-816526C8E173}"/>
    <cellStyle name="_MultipleSpace_01 Lucius - RE Valuation Template" xfId="3434" xr:uid="{F56E9C1B-8699-4194-A84B-1867B0B9CE5A}"/>
    <cellStyle name="_MultipleSpace_01 RE Input Template_2006 09 01" xfId="3435" xr:uid="{3610ABF1-53FD-428F-99F7-62A77A936BD2}"/>
    <cellStyle name="_MultipleSpace_02 Project Pauli Portfolio Stratifications" xfId="3436" xr:uid="{AF5BF255-F8AF-4322-8407-4927A6CDB122}"/>
    <cellStyle name="_MultipleSpace_02 Project Pauli Portfolio Stratifications_Pegasus Mietfreie Zeit &amp; Staffelmiete Gesamt 07-02-28 DatenCD final" xfId="3437" xr:uid="{EBFC4225-2BBF-4820-AD58-8475B8D14E79}"/>
    <cellStyle name="_MultipleSpace_02 Project Pauli Portfolio Stratifications_Pegasus Teaser asset list and rent roll 07-02-28 final" xfId="3438" xr:uid="{4BFEA9A3-66CA-426E-B4B4-CCEA2281A79B}"/>
    <cellStyle name="_MultipleSpace_02 Project Pauli Portfolio Stratifications_Vito Database 06-07-27 Final Out" xfId="3439" xr:uid="{EB886D6C-9AFA-407D-9517-A795CCB7B850}"/>
    <cellStyle name="_MultipleSpace_05 Model Project Maharashtra 22 06 2005" xfId="3440" xr:uid="{6E27E24F-BF46-4B06-B80F-03D4670BC5C9}"/>
    <cellStyle name="_MultipleSpace_05 Model Project Maharashtra 22 06 2005_Pegasus Mietfreie Zeit &amp; Staffelmiete Gesamt 07-02-28 DatenCD final" xfId="3441" xr:uid="{75E18B30-8DD9-471B-891C-4F5D3B619009}"/>
    <cellStyle name="_MultipleSpace_05 Model Project Maharashtra 22 06 2005_Pegasus Teaser asset list and rent roll 07-02-28 final" xfId="3442" xr:uid="{7C138038-7F0E-4F7E-887D-F6717E4E793E}"/>
    <cellStyle name="_MultipleSpace_05 Model Project Maharashtra 22 06 2005_Vito Database 06-07-27 Final Out" xfId="3443" xr:uid="{F8C42EC1-FBC3-4B28-BFC5-9B7DC6BE0B44}"/>
    <cellStyle name="_MultipleSpace_40 Pauli Model 09.09.2005" xfId="3444" xr:uid="{F574E40C-4E3B-4BFF-A57D-D90B20FB18C5}"/>
    <cellStyle name="_MultipleSpace_40 Pauli Model 09.09.2005_Pegasus Database 07-02-27 draft" xfId="3445" xr:uid="{9D88EF7D-B966-48BB-9ADA-ABDF4E2149BF}"/>
    <cellStyle name="_MultipleSpace_40 Pauli Model 09.09.2005_Pegasus Mietfreie Zeit &amp; Staffelmiete Gesamt 07-02-28 DatenCD final" xfId="3446" xr:uid="{95AFD025-CE2E-4CD3-9BA9-2C9E394F0F70}"/>
    <cellStyle name="_MultipleSpace_40 Pauli Model 09.09.2005_Pegasus Teaser asset list and rent roll 07-02-28 final" xfId="3447" xr:uid="{148ABC8B-DD48-4887-A4F0-6D6A463C5DD2}"/>
    <cellStyle name="_MultipleSpace_40 Pauli Model 09.09.2005_Vito Database 06-07-27 Final Out" xfId="3448" xr:uid="{CCF95D99-94C9-4E55-ADA6-42C7E0C15CC2}"/>
    <cellStyle name="_MultipleSpace_Alexandre Pre-bid Model_080701_Final_add sensitivities" xfId="3449" xr:uid="{F11C51CB-9CB6-4EBB-A006-52B6DA716209}"/>
    <cellStyle name="_MultipleSpace_Alexandre Pre-bid Model_080701_Final_add sensitivities_Pegasus Mietfreie Zeit &amp; Staffelmiete Gesamt 07-02-28 DatenCD final" xfId="3450" xr:uid="{68690390-5537-4C67-8887-5A7EAAB48C95}"/>
    <cellStyle name="_MultipleSpace_Alexandre Pre-bid Model_080701_Final_add sensitivities_Pegasus Teaser asset list and rent roll 07-02-28 final" xfId="3451" xr:uid="{8B73854D-5CF5-4029-9BF2-D74C2A83E700}"/>
    <cellStyle name="_MultipleSpace_Alexandre Pre-bid Model_080701_Final_add sensitivities_Vito Database 06-07-27 Final Out" xfId="3452" xr:uid="{E539F795-A7DF-4686-A11E-C5E7B72DD67A}"/>
    <cellStyle name="_MultipleSpace_Asset by Asset Cash Flows_Consolidated NonSD (no deferred)" xfId="3453" xr:uid="{1BBB8037-F41C-4A6D-AA8B-10A813F0AB18}"/>
    <cellStyle name="_MultipleSpace_Asset by Asset Cash Flows_Consolidated NonSD (no deferred)_Pegasus Database 07-02-27 draft" xfId="3454" xr:uid="{DEFE594B-91EF-4DE1-8353-BD6071F96895}"/>
    <cellStyle name="_MultipleSpace_Asset by Asset Cash Flows_Consolidated NonSD (no deferred)_Pegasus Mietfreie Zeit &amp; Staffelmiete Gesamt 07-02-28 DatenCD final" xfId="3455" xr:uid="{D1800CBF-EB37-425E-AB4B-F5BA99A2E09A}"/>
    <cellStyle name="_MultipleSpace_Asset by Asset Cash Flows_Consolidated NonSD (no deferred)_Pegasus Teaser asset list and rent roll 07-02-28 final" xfId="3456" xr:uid="{51F45019-3BD6-4F04-9E2F-CC30BB90693E}"/>
    <cellStyle name="_MultipleSpace_Asset by Asset Cash Flows_Consolidated NonSD (no deferred)_Vito Database 06-07-27 Final Out" xfId="3457" xr:uid="{B7C9802F-F71B-4EBC-8BB1-62A67D8DF451}"/>
    <cellStyle name="_MultipleSpace_Asset by Asset Cash Flows_Consolidated SD_no Deferred" xfId="3458" xr:uid="{FD08E465-9ACC-4B73-8672-46633311F950}"/>
    <cellStyle name="_MultipleSpace_Asset by Asset Cash Flows_Consolidated SD_no Deferred_Pegasus Database 07-02-27 draft" xfId="3459" xr:uid="{3092EAE8-4DDE-4A9A-AF72-11A09900CC8A}"/>
    <cellStyle name="_MultipleSpace_Asset by Asset Cash Flows_Consolidated SD_no Deferred_Pegasus Mietfreie Zeit &amp; Staffelmiete Gesamt 07-02-28 DatenCD final" xfId="3460" xr:uid="{9B728781-B261-45C5-A9C8-DC1A22D43331}"/>
    <cellStyle name="_MultipleSpace_Asset by Asset Cash Flows_Consolidated SD_no Deferred_Pegasus Teaser asset list and rent roll 07-02-28 final" xfId="3461" xr:uid="{0DD26090-BD24-435D-BA64-62EC83A8B466}"/>
    <cellStyle name="_MultipleSpace_Asset by Asset Cash Flows_Consolidated SD_no Deferred_Vito Database 06-07-27 Final Out" xfId="3462" xr:uid="{7F8FB41B-FFF8-4459-94F9-F3C08C30D3AB}"/>
    <cellStyle name="_MultipleSpace_Asset by Asset Cash Flows_IMMET" xfId="3463" xr:uid="{95855A76-39CB-47ED-A706-A89D2D46C78C}"/>
    <cellStyle name="_MultipleSpace_Asset by Asset Cash Flows_IMMET_Pegasus Database 07-02-27 draft" xfId="3464" xr:uid="{B076C49B-E743-43A4-B664-F4E45D2B3A18}"/>
    <cellStyle name="_MultipleSpace_Asset by Asset Cash Flows_IMMET_Pegasus Mietfreie Zeit &amp; Staffelmiete Gesamt 07-02-28 DatenCD final" xfId="3465" xr:uid="{356833ED-A1EA-47AD-995D-6658A473DCFF}"/>
    <cellStyle name="_MultipleSpace_Asset by Asset Cash Flows_IMMET_Pegasus Teaser asset list and rent roll 07-02-28 final" xfId="3466" xr:uid="{C98456AE-8799-44CC-9EDA-FCA581058BC0}"/>
    <cellStyle name="_MultipleSpace_Asset by Asset Cash Flows_IMMET_Vito Database 06-07-27 Final Out" xfId="3467" xr:uid="{F0478490-1AC1-4A69-BBB0-A913E6543E45}"/>
    <cellStyle name="_MultipleSpace_Assumptions" xfId="3468" xr:uid="{83DC99A0-5E78-4D69-BECA-620D003C6A9F}"/>
    <cellStyle name="_MultipleSpace_Assumptions_Pegasus Mietfreie Zeit &amp; Staffelmiete Gesamt 07-02-28 DatenCD final" xfId="3469" xr:uid="{0E204FBF-6D86-44FB-8D25-4ECA3C36A9B0}"/>
    <cellStyle name="_MultipleSpace_Assumptions_Pegasus Teaser asset list and rent roll 07-02-28 final" xfId="3470" xr:uid="{3B21B33D-279F-4952-9C39-0D363DF55BE3}"/>
    <cellStyle name="_MultipleSpace_Assumptions_Vito Database 06-07-27 Final Out" xfId="3471" xr:uid="{E0C8282A-A5B5-4E7A-B71B-14A5FB0108F0}"/>
    <cellStyle name="_MultipleSpace_BayLaBa model v06_rc_v2" xfId="3472" xr:uid="{E0EFF1BF-6C4A-489D-840C-68066CB749A3}"/>
    <cellStyle name="_MultipleSpace_BayLaBa model v06_rc_v2_Pegasus Database 07-02-27 draft" xfId="3473" xr:uid="{CEEBEDBD-6A99-4516-B9DA-E1CF5D21B575}"/>
    <cellStyle name="_MultipleSpace_BayLaBa model v06_rc_v2_Pegasus Mietfreie Zeit &amp; Staffelmiete Gesamt 07-02-28 DatenCD final" xfId="3474" xr:uid="{42978E8B-6339-42CF-A54A-FA33612F25F0}"/>
    <cellStyle name="_MultipleSpace_BayLaBa model v06_rc_v2_Pegasus Teaser asset list and rent roll 07-02-28 final" xfId="3475" xr:uid="{64364C7B-1887-4D3D-9C60-5FEB7CD4839C}"/>
    <cellStyle name="_MultipleSpace_BayLaBa model v06_rc_v2_Vito Database 06-07-27 Final Out" xfId="3476" xr:uid="{B5AC61C9-62E1-4168-81B2-F65858A932AA}"/>
    <cellStyle name="_MultipleSpace_Bet Analysis" xfId="3477" xr:uid="{088FF67F-7FC5-45EA-BA97-A5BA96144B7A}"/>
    <cellStyle name="_MultipleSpace_Bet Analysis_Pegasus Mietfreie Zeit &amp; Staffelmiete Gesamt 07-02-28 DatenCD final" xfId="3478" xr:uid="{38001893-4BE7-49A9-855B-2E027F26780E}"/>
    <cellStyle name="_MultipleSpace_Bet Analysis_Pegasus Teaser asset list and rent roll 07-02-28 final" xfId="3479" xr:uid="{7A44CFBC-17FD-4EBC-8B5C-8EE0D58DBE04}"/>
    <cellStyle name="_MultipleSpace_Bet Analysis_Vito Database 06-07-27 Final Out" xfId="3480" xr:uid="{E783467A-321D-4FE8-A63C-8B3BA0032200}"/>
    <cellStyle name="_MultipleSpace_BID_MODEL_FINAL_15_AIP_FINAL_WATERFALL_BID NOV (20%; new euribor;new premium)" xfId="3481" xr:uid="{6315EF38-37CD-4C72-8166-7389BB3B21C1}"/>
    <cellStyle name="_MultipleSpace_BID_MODEL_FINAL_15_AIP_FINAL_WATERFALL_BID NOV (20%; new euribor;new premium)_Pegasus Database 07-02-27 draft" xfId="3482" xr:uid="{0AD13303-5EC2-421C-8B5C-72F1B2B3E2C8}"/>
    <cellStyle name="_MultipleSpace_BID_MODEL_FINAL_15_AIP_FINAL_WATERFALL_BID NOV (20%; new euribor;new premium)_Pegasus Mietfreie Zeit &amp; Staffelmiete Gesamt 07-02-28 DatenCD final" xfId="3483" xr:uid="{DF0ED424-1FE4-42D3-8343-C4286B166638}"/>
    <cellStyle name="_MultipleSpace_BID_MODEL_FINAL_15_AIP_FINAL_WATERFALL_BID NOV (20%; new euribor;new premium)_Pegasus Teaser asset list and rent roll 07-02-28 final" xfId="3484" xr:uid="{886EB346-DDA5-4D3F-8984-2051DC9BE34C}"/>
    <cellStyle name="_MultipleSpace_BID_MODEL_FINAL_15_AIP_FINAL_WATERFALL_BID NOV (20%; new euribor;new premium)_Vito Database 06-07-27 Final Out" xfId="3485" xr:uid="{D4271195-846A-4BBE-AFD6-FB8D8E19256E}"/>
    <cellStyle name="_MultipleSpace_BID_MODEL_FINAL_15_AIP_FINAL_WATERFALL_BID NOV (20%; new euribor;new premium, revised hedging)" xfId="3486" xr:uid="{3233F9B1-7DBB-4135-AA90-4C265A81A0C9}"/>
    <cellStyle name="_MultipleSpace_BID_MODEL_FINAL_15_AIP_FINAL_WATERFALL_BID NOV (20%; new euribor;new premium, revised hedging)_Pegasus Database 07-02-27 draft" xfId="3487" xr:uid="{77CA9922-94E5-480F-B8DB-F3FA5DE15130}"/>
    <cellStyle name="_MultipleSpace_BID_MODEL_FINAL_15_AIP_FINAL_WATERFALL_BID NOV (20%; new euribor;new premium, revised hedging)_Pegasus Mietfreie Zeit &amp; Staffelmiete Gesamt 07-02-28 DatenCD final" xfId="3488" xr:uid="{444D3DEE-5DD2-41FE-8869-03F9CB978961}"/>
    <cellStyle name="_MultipleSpace_BID_MODEL_FINAL_15_AIP_FINAL_WATERFALL_BID NOV (20%; new euribor;new premium, revised hedging)_Pegasus Teaser asset list and rent roll 07-02-28 final" xfId="3489" xr:uid="{CCF00ABA-3920-44D0-9B43-E3B6D1544C51}"/>
    <cellStyle name="_MultipleSpace_BID_MODEL_FINAL_15_AIP_FINAL_WATERFALL_BID NOV (20%; new euribor;new premium, revised hedging)_Vito Database 06-07-27 Final Out" xfId="3490" xr:uid="{69CE070D-61E4-4C33-97A1-EAFDC285B530}"/>
    <cellStyle name="_MultipleSpace_Bond Metrics" xfId="3491" xr:uid="{EEA7D98E-B6B5-4B2B-B6B9-788652C0AD07}"/>
    <cellStyle name="_MultipleSpace_Bond Metrics_Pegasus Mietfreie Zeit &amp; Staffelmiete Gesamt 07-02-28 DatenCD final" xfId="3492" xr:uid="{A1C55B19-2EE1-406F-B63F-4913DF988E90}"/>
    <cellStyle name="_MultipleSpace_Bond Metrics_Pegasus Teaser asset list and rent roll 07-02-28 final" xfId="3493" xr:uid="{E4A9488A-732A-4586-B971-5F026F70D4B3}"/>
    <cellStyle name="_MultipleSpace_Bond Metrics_Vito Database 06-07-27 Final Out" xfId="3494" xr:uid="{10671D81-6169-46A6-8BEF-10536F2E7ADD}"/>
    <cellStyle name="_MultipleSpace_BS 30 Sep 2004 (2)" xfId="3495" xr:uid="{D537DE9C-2ABA-4F2B-9C7D-6B93179199F9}"/>
    <cellStyle name="_MultipleSpace_BS 30 Sep 2004 (2)_Pegasus Mietfreie Zeit &amp; Staffelmiete Gesamt 07-02-28 DatenCD final" xfId="3496" xr:uid="{50F1105E-6514-4CA6-B7CB-D7C730DFDAEB}"/>
    <cellStyle name="_MultipleSpace_BS 30 Sep 2004 (2)_Pegasus Teaser asset list and rent roll 07-02-28 final" xfId="3497" xr:uid="{4B6BE01C-3DB3-45F8-870A-A210247C61B3}"/>
    <cellStyle name="_MultipleSpace_BS 30 Sep 2004 (2)_Vito Database 06-07-27 Final Out" xfId="3498" xr:uid="{B0022270-0BEA-4631-BA45-8D82C81BCBA7}"/>
    <cellStyle name="_MultipleSpace_CAPEX Schedule_3 May 2001" xfId="3499" xr:uid="{CADA5387-6775-4675-9475-1B91DD37802A}"/>
    <cellStyle name="_MultipleSpace_CAPEX Schedule_3 May 2001_Pegasus Database 07-02-27 draft" xfId="3500" xr:uid="{F4223B7F-4366-4123-934F-D9255EF14A55}"/>
    <cellStyle name="_MultipleSpace_CAPEX Schedule_3 May 2001_Pegasus Mietfreie Zeit &amp; Staffelmiete Gesamt 07-02-28 DatenCD final" xfId="3501" xr:uid="{1F2A73A1-5B4D-4584-9962-33ABADC83E01}"/>
    <cellStyle name="_MultipleSpace_CAPEX Schedule_3 May 2001_Pegasus Teaser asset list and rent roll 07-02-28 final" xfId="3502" xr:uid="{3CFDCB55-7D93-4127-9515-AC4855D3D82E}"/>
    <cellStyle name="_MultipleSpace_CAPEX Schedule_3 May 2001_Vito Database 06-07-27 Final Out" xfId="3503" xr:uid="{DDDB0C81-098F-48F3-A6E6-8C834DB9E3BE}"/>
    <cellStyle name="_MultipleSpace_Columbus Property Data 05-09-30" xfId="3504" xr:uid="{C47D2CBF-8CA5-4858-99EB-531617F9E522}"/>
    <cellStyle name="_MultipleSpace_Database" xfId="3505" xr:uid="{247A18C8-8758-4816-A129-A14EEFE17F1B}"/>
    <cellStyle name="_MultipleSpace_Database_Pegasus Mietfreie Zeit &amp; Staffelmiete Gesamt 07-02-28 DatenCD final" xfId="3506" xr:uid="{57F408F3-F149-47F7-85C6-28CBA6F2F6A2}"/>
    <cellStyle name="_MultipleSpace_Database_Pegasus Teaser asset list and rent roll 07-02-28 final" xfId="3507" xr:uid="{B222373D-B068-4A53-A400-11EAA90A212D}"/>
    <cellStyle name="_MultipleSpace_Database_Vito Database 06-07-27 Final Out" xfId="3508" xr:uid="{E259EFAC-344F-4AA8-B5A7-BD4E5AFF38B8}"/>
    <cellStyle name="_MultipleSpace_Debt Balances_June 7_2" xfId="3509" xr:uid="{92EB66A5-ED88-4AA6-A4A1-FC8CEE33060D}"/>
    <cellStyle name="_MultipleSpace_Debt Balances_June 7_2_Pegasus Database 07-02-27 draft" xfId="3510" xr:uid="{71C5C6A2-C809-4A86-86A6-A95EE25E275A}"/>
    <cellStyle name="_MultipleSpace_Debt Balances_June 7_2_Pegasus Mietfreie Zeit &amp; Staffelmiete Gesamt 07-02-28 DatenCD final" xfId="3511" xr:uid="{0E378CB8-6C4C-4F3A-AE35-ED6CDBB7DA20}"/>
    <cellStyle name="_MultipleSpace_Debt Balances_June 7_2_Pegasus Teaser asset list and rent roll 07-02-28 final" xfId="3512" xr:uid="{ACC98D6C-2289-44C7-8A1D-01AE29D58E31}"/>
    <cellStyle name="_MultipleSpace_Debt Balances_June 7_2_Vito Database 06-07-27 Final Out" xfId="3513" xr:uid="{506263E9-2CDE-4422-8A1D-302C4081174C}"/>
    <cellStyle name="_MultipleSpace_Drive Database 05-11-28 draft" xfId="3514" xr:uid="{260E67C2-D917-459A-A3BB-F7EA74B703CB}"/>
    <cellStyle name="_MultipleSpace_Drive Database 05-11-28 draft 2" xfId="3515" xr:uid="{8D1B5E44-98E8-42A9-BD9A-CD4B0DD1B2D4}"/>
    <cellStyle name="_MultipleSpace_DZ Bank first draft first tranche strat jul 19" xfId="3516" xr:uid="{4CA79A1C-E0ED-4736-AB65-F1364920F169}"/>
    <cellStyle name="_MultipleSpace_DZ Bank first draft first tranche strat jul 19_Pegasus Mietfreie Zeit &amp; Staffelmiete Gesamt 07-02-28 DatenCD final" xfId="3517" xr:uid="{82A7A485-1A9F-42F1-9140-D54F8477DF95}"/>
    <cellStyle name="_MultipleSpace_DZ Bank first draft first tranche strat jul 19_Pegasus Teaser asset list and rent roll 07-02-28 final" xfId="3518" xr:uid="{71623A90-BD25-40E7-8284-930FA7174257}"/>
    <cellStyle name="_MultipleSpace_DZ Bank first draft first tranche strat jul 19_Vito Database 06-07-27 Final Out" xfId="3519" xr:uid="{3D5FC087-EDCC-420B-AF75-0545EC25707C}"/>
    <cellStyle name="_MultipleSpace_Equity Analysis_05.06.03" xfId="3520" xr:uid="{2B21615D-6DC7-48DC-9C9D-C0B8151990DF}"/>
    <cellStyle name="_MultipleSpace_Equity Analysis_05.06.03_Pegasus Mietfreie Zeit &amp; Staffelmiete Gesamt 07-02-28 DatenCD final" xfId="3521" xr:uid="{8AE91AD5-F029-4CCC-9F06-584DDF45C3B2}"/>
    <cellStyle name="_MultipleSpace_Equity Analysis_05.06.03_Pegasus Teaser asset list and rent roll 07-02-28 final" xfId="3522" xr:uid="{120F5725-F4B2-489E-A156-E14B46DD7DEA}"/>
    <cellStyle name="_MultipleSpace_Equity Analysis_05.06.03_Vito Database 06-07-27 Final Out" xfId="3523" xr:uid="{AF57D6C7-7523-4278-88EF-C425A881FDC8}"/>
    <cellStyle name="_MultipleSpace_extract_1" xfId="3524" xr:uid="{4940E317-F5C2-4CE8-BE68-706872681BBB}"/>
    <cellStyle name="_MultipleSpace_extract_1_Pegasus Mietfreie Zeit &amp; Staffelmiete Gesamt 07-02-28 DatenCD final" xfId="3525" xr:uid="{7544A128-59D7-49AF-A388-08769318CE51}"/>
    <cellStyle name="_MultipleSpace_extract_1_Pegasus Teaser asset list and rent roll 07-02-28 final" xfId="3526" xr:uid="{D1CB3748-ED54-42B2-ABC6-FB29ED8A1C65}"/>
    <cellStyle name="_MultipleSpace_extract_1_Vito Database 06-07-27 Final Out" xfId="3527" xr:uid="{AF9F54E1-FF15-4ADE-AB62-C9A48B33D7DC}"/>
    <cellStyle name="_MultipleSpace_Fiatlux2_sensitivities 020801" xfId="3528" xr:uid="{46F2A861-D121-439E-B735-4C6FC214BF50}"/>
    <cellStyle name="_MultipleSpace_Fiatlux2_sensitivities 020801_Pegasus Mietfreie Zeit &amp; Staffelmiete Gesamt 07-02-28 DatenCD final" xfId="3529" xr:uid="{977A986D-68FF-417E-875B-656FC0D000F5}"/>
    <cellStyle name="_MultipleSpace_Fiatlux2_sensitivities 020801_Pegasus Teaser asset list and rent roll 07-02-28 final" xfId="3530" xr:uid="{93BBA8B3-3A05-4C69-B28A-591E4DA778E4}"/>
    <cellStyle name="_MultipleSpace_Fiatlux2_sensitivities 020801_Vito Database 06-07-27 Final Out" xfId="3531" xr:uid="{A3F23764-FDAF-47B7-990E-D48E53E77DE1}"/>
    <cellStyle name="_MultipleSpace_Finanzierungsübersicht Pauli EGO NV" xfId="3532" xr:uid="{39D45215-D912-412F-93C7-6A5F8DCA374E}"/>
    <cellStyle name="_MultipleSpace_Finanzierungsübersicht Pauli EGO NV 2" xfId="3533" xr:uid="{631F8AEE-F9DF-491E-88B4-8E4BCF6056BE}"/>
    <cellStyle name="_MultipleSpace_Finanzierungsübersicht Pauli EGO NV_Pegasus Mietfreie Zeit &amp; Staffelmiete Gesamt 07-02-28 DatenCD final" xfId="3534" xr:uid="{91B74476-CFB1-4830-963C-08A6A7CA5C91}"/>
    <cellStyle name="_MultipleSpace_Finanzierungsübersicht Pauli EGO NV_Pegasus Mietfreie Zeit &amp; Staffelmiete Gesamt 07-02-28 DatenCD final 2" xfId="3535" xr:uid="{1D6B1E31-01A4-48EF-A979-8252617D41B0}"/>
    <cellStyle name="_MultipleSpace_Finanzierungsübersicht Pauli EGO NV_Pegasus Teaser asset list and rent roll 07-02-28 final" xfId="3536" xr:uid="{4456087A-1109-4580-A81B-0E9EDD3357D7}"/>
    <cellStyle name="_MultipleSpace_Finanzierungsübersicht Pauli EGO NV_Pegasus Teaser asset list and rent roll 07-02-28 final 2" xfId="3537" xr:uid="{FAA6604F-FE6E-4ACE-8A23-3C8AD32CDE18}"/>
    <cellStyle name="_MultipleSpace_Finanzierungsübersicht Pauli EGO NV_Vito Database 06-07-27 Final Out" xfId="3538" xr:uid="{BF48DF29-BCAD-4317-9156-D0DE14AC419C}"/>
    <cellStyle name="_MultipleSpace_Finanzierungsübersicht Pauli EGO NV_Vito Database 06-07-27 Final Out 2" xfId="3539" xr:uid="{5442DBBF-72F0-45E5-AB2E-56DCED101365}"/>
    <cellStyle name="_MultipleSpace_Input Sheet" xfId="3540" xr:uid="{4E3A882C-4C05-49CF-84DF-F3D645008E22}"/>
    <cellStyle name="_MultipleSpace_Input Sheet_Pegasus Mietfreie Zeit &amp; Staffelmiete Gesamt 07-02-28 DatenCD final" xfId="3541" xr:uid="{2E32D96E-C279-4FCD-A4AD-BB619DDC5F69}"/>
    <cellStyle name="_MultipleSpace_Input Sheet_Pegasus Teaser asset list and rent roll 07-02-28 final" xfId="3542" xr:uid="{007F57BE-D2E3-4F8E-ABEB-3889BC7C33E2}"/>
    <cellStyle name="_MultipleSpace_Input Sheet_Vito Database 06-07-27 Final Out" xfId="3543" xr:uid="{8C0C1422-1F6F-48BA-BACE-4CFADB13AE95}"/>
    <cellStyle name="_MultipleSpace_Krägel Mietflächenübersicht DRESTATE o  Finanzbeteil  20050523 NV" xfId="3544" xr:uid="{82A40B2A-2399-4A83-A2C3-CEF42213AD64}"/>
    <cellStyle name="_MultipleSpace_Krägel Mietflächenübersicht DRESTATE o  Finanzbeteil  20050523 NV_Pegasus Mietfreie Zeit &amp; Staffelmiete Gesamt 07-02-28 DatenCD final" xfId="3545" xr:uid="{0E790E9F-9814-4EDA-916D-2F39E2756B42}"/>
    <cellStyle name="_MultipleSpace_Krägel Mietflächenübersicht DRESTATE o  Finanzbeteil  20050523 NV_Pegasus Teaser asset list and rent roll 07-02-28 final" xfId="3546" xr:uid="{5F92182D-7C9F-4085-8B37-57520DA2BD9B}"/>
    <cellStyle name="_MultipleSpace_Krägel Mietflächenübersicht DRESTATE o  Finanzbeteil  20050523 NV_Vito Database 06-07-27 Final Out" xfId="3547" xr:uid="{B7235D23-73B3-4BA9-8CF7-9C173A22D802}"/>
    <cellStyle name="_MultipleSpace_Leasehold Analysis" xfId="3548" xr:uid="{6DAC9E42-5FDF-4955-8025-E9718CF3FD2D}"/>
    <cellStyle name="_MultipleSpace_Leasehold Analysis_Pegasus Mietfreie Zeit &amp; Staffelmiete Gesamt 07-02-28 DatenCD final" xfId="3549" xr:uid="{B6DD5AD3-BFA5-46ED-855D-2954DCC155F5}"/>
    <cellStyle name="_MultipleSpace_Leasehold Analysis_Pegasus Teaser asset list and rent roll 07-02-28 final" xfId="3550" xr:uid="{D761EEF0-26DD-4F98-8838-F89970AA797F}"/>
    <cellStyle name="_MultipleSpace_Leasehold Analysis_Vito Database 06-07-27 Final Out" xfId="3551" xr:uid="{C62C161B-6E16-4EAA-AD08-99AD76DB53AC}"/>
    <cellStyle name="_MultipleSpace_Lilly Bad Homburg 05-07-07" xfId="3552" xr:uid="{D40DA08F-96B1-4D06-AB6C-E14673500FBD}"/>
    <cellStyle name="_MultipleSpace_Lucius Database 06-10-04 Draft" xfId="3553" xr:uid="{9711C377-582F-42DA-A38A-6E777FF257A7}"/>
    <cellStyle name="_MultipleSpace_Master Rent Roll Nero Phase 2 as of 14 08 06" xfId="3554" xr:uid="{A2D99656-0653-487E-AEFA-137786172D2B}"/>
    <cellStyle name="_MultipleSpace_Model SEPT 22nd Bid" xfId="3555" xr:uid="{5C64ED3A-F280-4AC4-835F-49AC79D25F8D}"/>
    <cellStyle name="_MultipleSpace_Model SEPT 22nd Bid_Pegasus Mietfreie Zeit &amp; Staffelmiete Gesamt 07-02-28 DatenCD final" xfId="3556" xr:uid="{87709AD7-8754-4CA9-BBF8-2C464976F54F}"/>
    <cellStyle name="_MultipleSpace_Model SEPT 22nd Bid_Pegasus Teaser asset list and rent roll 07-02-28 final" xfId="3557" xr:uid="{1F3ECF7F-2A54-4343-9510-3B5F031DC0A1}"/>
    <cellStyle name="_MultipleSpace_Model SEPT 22nd Bid_Vito Database 06-07-27 Final Out" xfId="3558" xr:uid="{1069CFFE-7F9D-4B69-8AD2-55CF88FDE019}"/>
    <cellStyle name="_MultipleSpace_Olympic Analysis Database 04-09-01 Draft Out Corrected" xfId="3559" xr:uid="{7CD690F0-F9AA-4228-84A8-BCB4AB87CEB7}"/>
    <cellStyle name="_MultipleSpace_Olympic Analysis Database 04-09-01 Draft Out Corrected 2" xfId="3560" xr:uid="{247FADC5-E21C-42EE-84D5-4CA880BB70B4}"/>
    <cellStyle name="_MultipleSpace_Olympic Analysis Database 04-09-01 Draft Out Corrected_Test 2005-11-23" xfId="3561" xr:uid="{2727C8C9-3AC5-45FE-9862-D1EDAA14D56E}"/>
    <cellStyle name="_MultipleSpace_Olympic Analysis Database 04-09-01 Draft Out Corrected_Test 2005-11-23_Pegasus Mietfreie Zeit &amp; Staffelmiete Gesamt 07-02-28 DatenCD final" xfId="3562" xr:uid="{BD39D893-3D6B-49E3-82F8-190606338B7E}"/>
    <cellStyle name="_MultipleSpace_Olympic Analysis Database 04-09-01 Draft Out Corrected_Test 2005-11-23_Vito Database 06-07-27 Final Out" xfId="3563" xr:uid="{03FD272A-6586-46BC-9AFF-BD500CD00E86}"/>
    <cellStyle name="_MultipleSpace_Olympic Erhebungsbogen 04-06-08" xfId="3564" xr:uid="{73E9A370-ACB3-40B2-9892-04734CDD74A8}"/>
    <cellStyle name="_MultipleSpace_Olympic Erhebungsbogen 04-06-08 2" xfId="3565" xr:uid="{C3BA5701-F484-41A5-946D-E1622B90464C}"/>
    <cellStyle name="_MultipleSpace_Olympic Erhebungsbogen 04-06-08_Drive Database 05-11-28 draft" xfId="3566" xr:uid="{C20072BD-B518-48EA-918D-2B8F59807F27}"/>
    <cellStyle name="_MultipleSpace_Olympic Erhebungsbogen 04-06-08_Drive Database 05-11-28 draft 2" xfId="3567" xr:uid="{0CC6D4E7-36F5-475F-AF65-19880E8F7249}"/>
    <cellStyle name="_MultipleSpace_Olympic Erhebungsbogen 04-06-08_Lucius Database 06-10-04 Draft" xfId="3568" xr:uid="{FEBC5F0F-1696-44C1-B09D-BB692D3662A8}"/>
    <cellStyle name="_MultipleSpace_Olympic Erhebungsbogen 04-06-08_Lucius Database 06-10-04 Draft 2" xfId="3569" xr:uid="{B9853B60-20B9-4CFE-A747-A61448676482}"/>
    <cellStyle name="_MultipleSpace_Olympic Erhebungsbogen 04-06-08_Scirocco Commercial Database 06-09-14 draft" xfId="3570" xr:uid="{619064D6-292C-4EE2-8795-DF22B1E8B36E}"/>
    <cellStyle name="_MultipleSpace_Olympic Erhebungsbogen 04-06-08_Scirocco Commercial Database 06-09-14 draft 2" xfId="3571" xr:uid="{1D9E4902-5A77-445D-B31A-9B97E48AA11B}"/>
    <cellStyle name="_MultipleSpace_Olympic Erhebungsbogen 04-06-08_Vito Database 06-07-27 Final Out" xfId="3572" xr:uid="{47131B14-B4E5-4331-AB1F-5AAB02AB3E85}"/>
    <cellStyle name="_MultipleSpace_Olympic Erhebungsbogen 04-06-08_Vito Database 06-07-27 Final Out 2" xfId="3573" xr:uid="{AECE2D3B-7BFF-432D-983B-96740960453E}"/>
    <cellStyle name="_MultipleSpace_Pegasus Teaser asset list and rent roll 07-02-28 final" xfId="3574" xr:uid="{CB0ED39F-1C84-4FA2-BF1A-33C19A3FE0AB}"/>
    <cellStyle name="_MultipleSpace_Pegasus Teaser asset list and rent roll 07-02-28 final 2" xfId="3575" xr:uid="{3B109EDF-61C6-4CAE-80DB-A825F9DCD920}"/>
    <cellStyle name="_MultipleSpace_Phoenix - (S)PL Credit Stats - October 11, 2004" xfId="3576" xr:uid="{A3EB7C97-F4A8-48C0-880C-04FA5B8A75EC}"/>
    <cellStyle name="_MultipleSpace_Phoenix - (S)PL Credit Stats - October 11, 2004_Pegasus Mietfreie Zeit &amp; Staffelmiete Gesamt 07-02-28 DatenCD final" xfId="3577" xr:uid="{CF3DC535-C26D-4E5B-A734-FE2E2A55393E}"/>
    <cellStyle name="_MultipleSpace_Phoenix - (S)PL Credit Stats - October 11, 2004_Pegasus Teaser asset list and rent roll 07-02-28 final" xfId="3578" xr:uid="{C253BF78-1E62-4DB6-A95A-01E765F63B9B}"/>
    <cellStyle name="_MultipleSpace_Phoenix - (S)PL Credit Stats - October 11, 2004_Vito Database 06-07-27 Final Out" xfId="3579" xr:uid="{14999432-26E4-46C1-BE1C-CAE360038BA1}"/>
    <cellStyle name="_MultipleSpace_RE Template Project Tybee" xfId="3580" xr:uid="{945E6378-8027-4D20-BB37-DBED8BC6096B}"/>
    <cellStyle name="_MultipleSpace_RE Template Project Tybee 06-04-12" xfId="3581" xr:uid="{62D70A24-039C-45C0-ADAB-02CE53B58290}"/>
    <cellStyle name="_MultipleSpace_RE Template Project Tybee 06-04-12_Pegasus Mietfreie Zeit &amp; Staffelmiete Gesamt 07-02-28 DatenCD final" xfId="3582" xr:uid="{8E2D52E2-B104-46BB-80E5-9A3B249D8C82}"/>
    <cellStyle name="_MultipleSpace_RE Template Project Tybee 06-04-12_Vito Database 06-07-27 Final Out" xfId="3583" xr:uid="{80BBF074-ABDD-4B4E-9794-84DE2C6004C5}"/>
    <cellStyle name="_MultipleSpace_RE Template Project Tybee_Pegasus Mietfreie Zeit &amp; Staffelmiete Gesamt 07-02-28 DatenCD final" xfId="3584" xr:uid="{739FD255-9CAB-461B-8973-D64A9D6E24D1}"/>
    <cellStyle name="_MultipleSpace_RE Template Project Tybee_Vito Database 06-07-27 Final Out" xfId="3585" xr:uid="{AF053A1E-5845-492F-BC90-7B02A422979D}"/>
    <cellStyle name="_MultipleSpace_Real Estate Template Project Vormittag 31.08.2005 GREEN" xfId="3586" xr:uid="{32B95CC4-951F-48CE-996A-5B5B34DCCD5F}"/>
    <cellStyle name="_MultipleSpace_Real Estate Template Project Vormittag 31.08.2005 GREEN_Pegasus Database 07-02-27 draft" xfId="3587" xr:uid="{FD90AC63-3340-4249-B21C-0AA779BDFD62}"/>
    <cellStyle name="_MultipleSpace_Real Estate Template Project Vormittag 31.08.2005 GREEN_Pegasus Mietfreie Zeit &amp; Staffelmiete Gesamt 07-02-28 DatenCD final" xfId="3588" xr:uid="{42B01A55-6FB2-4BD1-AB72-19BE0CD165D7}"/>
    <cellStyle name="_MultipleSpace_Real Estate Template Project Vormittag 31.08.2005 GREEN_Pegasus Teaser asset list and rent roll 07-02-28 final" xfId="3589" xr:uid="{CC872B7F-5AE9-419B-9AF1-3A20ACE044FB}"/>
    <cellStyle name="_MultipleSpace_Real Estate Template Project Vormittag 31.08.2005 GREEN_Vito Database 06-07-27 Final Out" xfId="3590" xr:uid="{60DB5547-2937-4F0B-A4C0-B199129A5D4A}"/>
    <cellStyle name="_MultipleSpace_Real Estate Valuation Template 02 06 2005" xfId="3591" xr:uid="{49DA52E2-EAE5-4604-B4FD-2BAE36735082}"/>
    <cellStyle name="_MultipleSpace_Real Estate Valuation Template 02 06 2005_Pegasus Mietfreie Zeit &amp; Staffelmiete Gesamt 07-02-28 DatenCD final" xfId="3592" xr:uid="{5F8FA5C9-6E2A-435D-AE2D-5C30281D28E8}"/>
    <cellStyle name="_MultipleSpace_Real Estate Valuation Template 02 06 2005_Pegasus Teaser asset list and rent roll 07-02-28 final" xfId="3593" xr:uid="{A88BFB1F-3AEF-4E17-BFAB-0868DD1CAD06}"/>
    <cellStyle name="_MultipleSpace_Real Estate Valuation Template 02 06 2005_Vito Database 06-07-27 Final Out" xfId="3594" xr:uid="{13FA212A-1A91-4D6D-9A7F-3D1D2215C9DA}"/>
    <cellStyle name="_MultipleSpace_Rent Roll 13.04.2006" xfId="3595" xr:uid="{3DCD6C27-2CE1-43E6-A953-0D32FACCC28D}"/>
    <cellStyle name="_MultipleSpace_Rent Roll 13.04.2006_Pegasus Mietfreie Zeit &amp; Staffelmiete Gesamt 07-02-28 DatenCD final" xfId="3596" xr:uid="{F1AE6821-D827-4504-8C58-09CFFA9FA6D8}"/>
    <cellStyle name="_MultipleSpace_Rent Roll 13.04.2006_Vito Database 06-07-27 Final Out" xfId="3597" xr:uid="{18137178-B972-4313-BDD0-BCDD190DC10C}"/>
    <cellStyle name="_MultipleSpace_Results Cushman 14 06 2005 Template Version" xfId="3598" xr:uid="{B999D111-F31C-4226-8E70-9423D329B32D}"/>
    <cellStyle name="_MultipleSpace_Results Cushman 14 06 2005 Template Version_Pegasus Mietfreie Zeit &amp; Staffelmiete Gesamt 07-02-28 DatenCD final" xfId="3599" xr:uid="{06BAE3A1-92D4-436F-8F4B-49F20BF251E6}"/>
    <cellStyle name="_MultipleSpace_Results Cushman 14 06 2005 Template Version_Pegasus Teaser asset list and rent roll 07-02-28 final" xfId="3600" xr:uid="{860488C6-AD04-4491-96E9-63F73EC65BBE}"/>
    <cellStyle name="_MultipleSpace_Results Cushman 14 06 2005 Template Version_Vito Database 06-07-27 Final Out" xfId="3601" xr:uid="{E6C23D93-9022-4CF8-87C9-E944F2885B1E}"/>
    <cellStyle name="_MultipleSpace_SampleStatistics" xfId="3602" xr:uid="{452DDF28-2695-4666-AAF4-41567E1223D3}"/>
    <cellStyle name="_MultipleSpace_SampleStatistics_Pegasus Mietfreie Zeit &amp; Staffelmiete Gesamt 07-02-28 DatenCD final" xfId="3603" xr:uid="{3D5C4AB8-5421-4DF3-9E30-5F84B49B9FA8}"/>
    <cellStyle name="_MultipleSpace_SampleStatistics_Pegasus Teaser asset list and rent roll 07-02-28 final" xfId="3604" xr:uid="{194AF139-F944-4753-8A9F-783B3CA2BA98}"/>
    <cellStyle name="_MultipleSpace_SampleStatistics_Vito Database 06-07-27 Final Out" xfId="3605" xr:uid="{251C9FF8-A593-40B4-A1E8-CB2E226BD885}"/>
    <cellStyle name="_MultipleSpace_Scirocco Commercial Database 06-09-14 draft" xfId="3606" xr:uid="{75777388-7B39-4A9A-BA1B-09B1F8D90935}"/>
    <cellStyle name="_MultipleSpace_Scirocco Commercial Database 06-09-14 draft 2" xfId="3607" xr:uid="{0B4BFEF8-A30D-4BBB-B1F7-5B23958D6A01}"/>
    <cellStyle name="_MultipleSpace_Unleveraged Roll Up" xfId="3608" xr:uid="{5FE89906-C34E-4DE4-A299-0CFF5E0E1F38}"/>
    <cellStyle name="_MultipleSpace_Unleveraged Roll Up_Pegasus Database 07-02-27 draft" xfId="3609" xr:uid="{3A309143-CB03-4EE6-8528-E4D7E03C3BB4}"/>
    <cellStyle name="_MultipleSpace_Unleveraged Roll Up_Pegasus Mietfreie Zeit &amp; Staffelmiete Gesamt 07-02-28 DatenCD final" xfId="3610" xr:uid="{C4DC1617-DA5C-4039-B877-862F3D0F586C}"/>
    <cellStyle name="_MultipleSpace_Unleveraged Roll Up_Pegasus Teaser asset list and rent roll 07-02-28 final" xfId="3611" xr:uid="{7E715605-98B7-4D67-8220-EF1951DEFEE4}"/>
    <cellStyle name="_MultipleSpace_Unleveraged Roll Up_Vito Database 06-07-27 Final Out" xfId="3612" xr:uid="{44F4FB61-973D-42B2-9AD3-A21FD2899851}"/>
    <cellStyle name="_MultipleSpace_UW Model Closing_FINAL" xfId="3613" xr:uid="{666D284D-05E6-45CF-A4AD-B1BDEAFB7D41}"/>
    <cellStyle name="_MultipleSpace_UW Model Closing_FINAL_Pegasus Mietfreie Zeit &amp; Staffelmiete Gesamt 07-02-28 DatenCD final" xfId="3614" xr:uid="{896E5977-86DB-4095-91C7-6A7259BD0C02}"/>
    <cellStyle name="_MultipleSpace_UW Model Closing_FINAL_Pegasus Teaser asset list and rent roll 07-02-28 final" xfId="3615" xr:uid="{FEF935AA-E4B2-4966-BFFE-C3E59D89C4FF}"/>
    <cellStyle name="_MultipleSpace_UW Model Closing_FINAL_Vito Database 06-07-27 Final Out" xfId="3616" xr:uid="{CAA361CC-17A2-4659-BFAC-FD4E384B595B}"/>
    <cellStyle name="_MultipleSpace_VAT Coverage_June 15" xfId="3617" xr:uid="{D1D80697-4ED6-4874-9521-AE4AB9D79DC3}"/>
    <cellStyle name="_MultipleSpace_VAT Coverage_June 15_Pegasus Database 07-02-27 draft" xfId="3618" xr:uid="{82E31D62-131D-4195-A05B-4F858C0E13E5}"/>
    <cellStyle name="_MultipleSpace_VAT Coverage_June 15_Pegasus Mietfreie Zeit &amp; Staffelmiete Gesamt 07-02-28 DatenCD final" xfId="3619" xr:uid="{33C93300-CEE5-44E5-8B49-13D20F35184C}"/>
    <cellStyle name="_MultipleSpace_VAT Coverage_June 15_Pegasus Teaser asset list and rent roll 07-02-28 final" xfId="3620" xr:uid="{36601D8D-B1A4-4E5E-8FCB-41E853CFDF62}"/>
    <cellStyle name="_MultipleSpace_VAT Coverage_June 15_Vito Database 06-07-27 Final Out" xfId="3621" xr:uid="{3C0772B6-0CBD-4522-8359-1055F19F31F9}"/>
    <cellStyle name="_MultipleSpace_Vito Database 06-07-27 Final Out" xfId="3622" xr:uid="{1AF172C1-5989-4DD9-B4D6-755DACD7B0A4}"/>
    <cellStyle name="_MultipleSpace_Vito Database 06-07-27 Final Out 2" xfId="3623" xr:uid="{57AB5684-DFCA-49B7-931B-9C3E2541E16F}"/>
    <cellStyle name="_MultipleSpace_Woolworth Database 05-01-13 Final out" xfId="3624" xr:uid="{60F4991F-812A-4B77-801A-7D9575304CCC}"/>
    <cellStyle name="_MultipleSpace_Woolworth Database 05-01-13 Final out 2" xfId="3625" xr:uid="{176CE33F-C3B5-4EBB-8427-58E814F1F934}"/>
    <cellStyle name="_Number" xfId="3626" xr:uid="{F3520960-75D6-4777-ABF5-27072320E0E9}"/>
    <cellStyle name="_Overview" xfId="3627" xr:uid="{65FC781F-6355-408F-BCB6-F010C30C76DA}"/>
    <cellStyle name="_Percent" xfId="3628" xr:uid="{D97B9DC7-9706-4C83-9057-B36CBF0B3D35}"/>
    <cellStyle name="_Percent_Alexandre Pre-bid Model_080701_Final_add sensitivities" xfId="3629" xr:uid="{E6ECFBF6-63F1-4C7A-BE6D-FCA4B20EACBD}"/>
    <cellStyle name="_Percent_Alexandre Pre-bid Model_080701_Final_add sensitivities_Pegasus Mietfreie Zeit &amp; Staffelmiete Gesamt 07-02-28 DatenCD final" xfId="3630" xr:uid="{EABB1CE0-B021-4417-832F-4FFCB518FE44}"/>
    <cellStyle name="_Percent_Alexandre Pre-bid Model_080701_Final_add sensitivities_Pegasus Teaser asset list and rent roll 07-02-28 final" xfId="3631" xr:uid="{19FC5280-DD4F-4434-BFAC-BC54B98FF9E6}"/>
    <cellStyle name="_Percent_Alexandre Pre-bid Model_080701_Final_add sensitivities_Vito Database 06-07-27 Final Out" xfId="3632" xr:uid="{91F82332-2AEF-43E0-B259-377D6E8D8F05}"/>
    <cellStyle name="_Percent_Asset by Asset Cash Flows_Consolidated NonSD (no deferred)" xfId="3633" xr:uid="{757739AE-8D82-4E64-9FCD-F76BA913096F}"/>
    <cellStyle name="_Percent_Asset by Asset Cash Flows_Consolidated SD_no Deferred" xfId="3634" xr:uid="{AF349FE8-7DF5-437A-A3E0-07CC68E86A69}"/>
    <cellStyle name="_Percent_Asset by Asset Cash Flows_IMMET" xfId="3635" xr:uid="{85BB2A87-6AC3-46C0-9881-5EE2EE0CBB95}"/>
    <cellStyle name="_Percent_Assumptions" xfId="3636" xr:uid="{494D2227-3337-476B-BD21-5662E2AB9CE3}"/>
    <cellStyle name="_Percent_Assumptions_Pegasus Mietfreie Zeit &amp; Staffelmiete Gesamt 07-02-28 DatenCD final" xfId="3637" xr:uid="{579FFD49-CAE7-4E98-9993-8302F4355ED4}"/>
    <cellStyle name="_Percent_Assumptions_Pegasus Teaser asset list and rent roll 07-02-28 final" xfId="3638" xr:uid="{ED4C962A-A067-4DAE-8669-A612001236DA}"/>
    <cellStyle name="_Percent_Assumptions_Vito Database 06-07-27 Final Out" xfId="3639" xr:uid="{71016DFD-4214-4151-92A1-95C9A1E161DB}"/>
    <cellStyle name="_Percent_BID_MODEL_FINAL_15_AIP_FINAL_WATERFALL_BID NOV (20%; new euribor;new premium)" xfId="3640" xr:uid="{4428BDF5-F215-4D23-8801-CD278A81E2C3}"/>
    <cellStyle name="_Percent_BID_MODEL_FINAL_15_AIP_FINAL_WATERFALL_BID NOV (20%; new euribor;new premium, revised hedging)" xfId="3641" xr:uid="{41607169-323F-4DDA-B859-B1D40E53B5EF}"/>
    <cellStyle name="_Percent_CAPEX Schedule_3 May 2001" xfId="3642" xr:uid="{603EEFB7-FB66-40D5-897B-2B073B3A9D81}"/>
    <cellStyle name="_Percent_Debt Balances_June 7_2" xfId="3643" xr:uid="{CEA5102F-9E9D-4C65-8093-70B558779F35}"/>
    <cellStyle name="_Percent_extract_1" xfId="3644" xr:uid="{B208057A-4011-4BCD-BE0A-2A8A421B3255}"/>
    <cellStyle name="_Percent_extract_1_Pegasus Mietfreie Zeit &amp; Staffelmiete Gesamt 07-02-28 DatenCD final" xfId="3645" xr:uid="{6F843984-90A1-4DB0-B8A5-5CDAA933FA53}"/>
    <cellStyle name="_Percent_extract_1_Pegasus Teaser asset list and rent roll 07-02-28 final" xfId="3646" xr:uid="{AE57E49F-1A04-49D2-A041-522E093BE2CC}"/>
    <cellStyle name="_Percent_extract_1_Vito Database 06-07-27 Final Out" xfId="3647" xr:uid="{8AB05A28-4A0D-476F-8EC2-CCEC14796DB9}"/>
    <cellStyle name="_Percent_Fiatlux2_sensitivities 020801" xfId="3648" xr:uid="{6880FCBC-FC10-4F0F-AB8D-2B8B21A59BBF}"/>
    <cellStyle name="_Percent_Fiatlux2_sensitivities 020801_Pegasus Mietfreie Zeit &amp; Staffelmiete Gesamt 07-02-28 DatenCD final" xfId="3649" xr:uid="{71A1F935-313D-4DFC-A46A-5C3059122E56}"/>
    <cellStyle name="_Percent_Fiatlux2_sensitivities 020801_Pegasus Teaser asset list and rent roll 07-02-28 final" xfId="3650" xr:uid="{39904641-1F0A-4E92-A866-D2397929F4C8}"/>
    <cellStyle name="_Percent_Fiatlux2_sensitivities 020801_Vito Database 06-07-27 Final Out" xfId="3651" xr:uid="{D145E9B4-F348-40E0-8BC1-C3AA0D760D8C}"/>
    <cellStyle name="_Percent_Leasehold Analysis" xfId="3652" xr:uid="{D4617F4F-C4A4-4BCE-B5A6-BDD391F61F41}"/>
    <cellStyle name="_Percent_Leasehold Analysis_Pegasus Mietfreie Zeit &amp; Staffelmiete Gesamt 07-02-28 DatenCD final" xfId="3653" xr:uid="{C04F2112-A35F-4636-81AB-2D13FC0CCC19}"/>
    <cellStyle name="_Percent_Leasehold Analysis_Pegasus Teaser asset list and rent roll 07-02-28 final" xfId="3654" xr:uid="{4B719C21-7220-4389-A18E-2226C368C93F}"/>
    <cellStyle name="_Percent_Leasehold Analysis_Vito Database 06-07-27 Final Out" xfId="3655" xr:uid="{6DBFD1A2-1315-4CCD-9376-B33F68BD9E31}"/>
    <cellStyle name="_Percent_UW Model Closing_FINAL" xfId="3656" xr:uid="{7428B842-210B-43C0-9757-412EA5A0FE79}"/>
    <cellStyle name="_Percent_UW Model Closing_FINAL_Pegasus Mietfreie Zeit &amp; Staffelmiete Gesamt 07-02-28 DatenCD final" xfId="3657" xr:uid="{A3E30B2F-8C4C-4DEB-A885-FAF55C93CE41}"/>
    <cellStyle name="_Percent_UW Model Closing_FINAL_Pegasus Teaser asset list and rent roll 07-02-28 final" xfId="3658" xr:uid="{970E4511-0841-4E5E-B5B7-4C7A9589CE00}"/>
    <cellStyle name="_Percent_UW Model Closing_FINAL_Vito Database 06-07-27 Final Out" xfId="3659" xr:uid="{E106CFE3-F975-4FE5-B372-FA84097F2AF7}"/>
    <cellStyle name="_Percent_VAT Coverage_June 15" xfId="3660" xr:uid="{567A0E8D-AFC3-4464-8A51-8BE751205E65}"/>
    <cellStyle name="_PercentSpace" xfId="3661" xr:uid="{FBD4571D-3F9D-45FA-9FFC-E3198DFECB32}"/>
    <cellStyle name="_PercentSpace_Alexandre Pre-bid Model_080701_Final_add sensitivities" xfId="3662" xr:uid="{9CF9EA70-BEAC-495C-B403-5249825C0DEF}"/>
    <cellStyle name="_PercentSpace_Alexandre Pre-bid Model_080701_Final_add sensitivities_Pegasus Mietfreie Zeit &amp; Staffelmiete Gesamt 07-02-28 DatenCD final" xfId="3663" xr:uid="{91D41B1B-741C-47E4-9DB1-87F50A33D309}"/>
    <cellStyle name="_PercentSpace_Alexandre Pre-bid Model_080701_Final_add sensitivities_Pegasus Teaser asset list and rent roll 07-02-28 final" xfId="3664" xr:uid="{06BE2472-124E-4CD3-81AB-58AF5A458F87}"/>
    <cellStyle name="_PercentSpace_Alexandre Pre-bid Model_080701_Final_add sensitivities_Vito Database 06-07-27 Final Out" xfId="3665" xr:uid="{CB602088-557C-4950-98BD-9FE56D59ACF0}"/>
    <cellStyle name="_PercentSpace_Asset by Asset Cash Flows_Consolidated NonSD (no deferred)" xfId="3666" xr:uid="{333B351E-7B51-4052-B382-1581AD040BA4}"/>
    <cellStyle name="_PercentSpace_Asset by Asset Cash Flows_Consolidated SD_no Deferred" xfId="3667" xr:uid="{87763E94-85ED-4630-BD0D-F24A5C2A3F8F}"/>
    <cellStyle name="_PercentSpace_Asset by Asset Cash Flows_IMMET" xfId="3668" xr:uid="{3FF037C9-7425-492B-87E2-A217CD585AD9}"/>
    <cellStyle name="_PercentSpace_Assumptions" xfId="3669" xr:uid="{6B8F6044-D8D7-4866-A256-9B42C3FB21F4}"/>
    <cellStyle name="_PercentSpace_Assumptions_Pegasus Mietfreie Zeit &amp; Staffelmiete Gesamt 07-02-28 DatenCD final" xfId="3670" xr:uid="{06A664F7-C269-42A2-8091-6503309FF380}"/>
    <cellStyle name="_PercentSpace_Assumptions_Pegasus Teaser asset list and rent roll 07-02-28 final" xfId="3671" xr:uid="{B3308C23-FB86-4A19-84AC-15F0E72138A7}"/>
    <cellStyle name="_PercentSpace_Assumptions_Vito Database 06-07-27 Final Out" xfId="3672" xr:uid="{EE6734DA-95D4-4EB7-88D0-6BC644B77825}"/>
    <cellStyle name="_PercentSpace_BID_MODEL_FINAL_15_AIP_FINAL_WATERFALL_BID NOV (20%; new euribor;new premium)" xfId="3673" xr:uid="{AD73E711-7BF2-4B36-84B7-53A124BB6E15}"/>
    <cellStyle name="_PercentSpace_BID_MODEL_FINAL_15_AIP_FINAL_WATERFALL_BID NOV (20%; new euribor;new premium, revised hedging)" xfId="3674" xr:uid="{4A7C7BA2-DB72-45B6-8EA1-52B4C00FDF5E}"/>
    <cellStyle name="_PercentSpace_CAPEX Schedule_3 May 2001" xfId="3675" xr:uid="{0AB39E49-8AEC-4C6E-BEDD-BD941EDB98EC}"/>
    <cellStyle name="_PercentSpace_Debt Balances_June 7_2" xfId="3676" xr:uid="{9609F8A0-A9F6-41AB-94EE-13D01F831A02}"/>
    <cellStyle name="_PercentSpace_extract_1" xfId="3677" xr:uid="{5D6E5B6B-9E8A-4EBC-8BCE-E6CBD7FCD3B9}"/>
    <cellStyle name="_PercentSpace_extract_1_Pegasus Mietfreie Zeit &amp; Staffelmiete Gesamt 07-02-28 DatenCD final" xfId="3678" xr:uid="{FF78EE6C-5131-4E84-BD40-1C8E79B84F2F}"/>
    <cellStyle name="_PercentSpace_extract_1_Pegasus Teaser asset list and rent roll 07-02-28 final" xfId="3679" xr:uid="{969160FA-B11F-4B1E-B307-448FC03FE1BD}"/>
    <cellStyle name="_PercentSpace_extract_1_Vito Database 06-07-27 Final Out" xfId="3680" xr:uid="{1E8DEF6E-C2D8-40D1-ADF5-EE5F96AC85AF}"/>
    <cellStyle name="_PercentSpace_Fiatlux2_sensitivities 020801" xfId="3681" xr:uid="{AF91FB6F-6EDC-41F5-AE2C-9146C4A188DB}"/>
    <cellStyle name="_PercentSpace_Fiatlux2_sensitivities 020801_Pegasus Mietfreie Zeit &amp; Staffelmiete Gesamt 07-02-28 DatenCD final" xfId="3682" xr:uid="{AA051532-85B7-4A57-B427-ECBF5C9C5E8F}"/>
    <cellStyle name="_PercentSpace_Fiatlux2_sensitivities 020801_Pegasus Teaser asset list and rent roll 07-02-28 final" xfId="3683" xr:uid="{C31F39F4-B2F5-416B-9CFE-1E5C25FE1BFE}"/>
    <cellStyle name="_PercentSpace_Fiatlux2_sensitivities 020801_Vito Database 06-07-27 Final Out" xfId="3684" xr:uid="{AC8533E2-23A8-4D4B-8770-2A9936061EC8}"/>
    <cellStyle name="_PercentSpace_Leasehold Analysis" xfId="3685" xr:uid="{1349AA30-D843-4571-AD88-222746ED4622}"/>
    <cellStyle name="_PercentSpace_Leasehold Analysis_Pegasus Mietfreie Zeit &amp; Staffelmiete Gesamt 07-02-28 DatenCD final" xfId="3686" xr:uid="{1E85ACE6-0A2C-4DB0-AA19-DEC5E14987D0}"/>
    <cellStyle name="_PercentSpace_Leasehold Analysis_Pegasus Teaser asset list and rent roll 07-02-28 final" xfId="3687" xr:uid="{920FA9B3-C7BA-4982-A31F-7832ADFDF56C}"/>
    <cellStyle name="_PercentSpace_Leasehold Analysis_Vito Database 06-07-27 Final Out" xfId="3688" xr:uid="{67C7225C-6F8D-4F54-9990-4772F0DC3415}"/>
    <cellStyle name="_PercentSpace_UW Model Closing_FINAL" xfId="3689" xr:uid="{906EB7C3-E861-4A04-AF94-6EC01646E4C7}"/>
    <cellStyle name="_PercentSpace_UW Model Closing_FINAL_Pegasus Mietfreie Zeit &amp; Staffelmiete Gesamt 07-02-28 DatenCD final" xfId="3690" xr:uid="{4638717E-807A-4A85-AADA-8F41430A2A8B}"/>
    <cellStyle name="_PercentSpace_UW Model Closing_FINAL_Pegasus Teaser asset list and rent roll 07-02-28 final" xfId="3691" xr:uid="{02617226-A430-4DA8-900A-6BD57A1789CD}"/>
    <cellStyle name="_PercentSpace_UW Model Closing_FINAL_Vito Database 06-07-27 Final Out" xfId="3692" xr:uid="{E9D8998B-873D-45AE-B5E6-091879C002B6}"/>
    <cellStyle name="_PercentSpace_VAT Coverage_June 15" xfId="3693" xr:uid="{B608B9FF-0CEC-4371-A9DE-854DB496ED4F}"/>
    <cellStyle name="_Row1" xfId="3694" xr:uid="{6977AA5F-E9BA-453D-AFC9-6449F7C53965}"/>
    <cellStyle name="_Row2" xfId="3695" xr:uid="{48A7F82F-DDFF-4505-B4AD-F6C0EE758C3C}"/>
    <cellStyle name="_Row3" xfId="3696" xr:uid="{D65E57A2-384C-4CCF-A8DD-ACF053816AD1}"/>
    <cellStyle name="_Row4" xfId="3697" xr:uid="{FC909D5B-2EA5-4556-9D94-5EB64DEAF045}"/>
    <cellStyle name="_Row4 2" xfId="3698" xr:uid="{F4C49C2E-7FED-476C-964B-88FBFF41A4FD}"/>
    <cellStyle name="_Row5" xfId="3699" xr:uid="{E3064F20-842C-498D-A9B4-F1BE3FA88981}"/>
    <cellStyle name="_Row6" xfId="3700" xr:uid="{AC6DA44A-B419-489F-A98C-01DA19F5C339}"/>
    <cellStyle name="_Row7" xfId="3701" xr:uid="{EBDC45ED-DDBA-497E-A60E-19E3FB3B7A31}"/>
    <cellStyle name="_SubHeading" xfId="3702" xr:uid="{1DE1DDDE-5D1A-4A9F-8AB3-54625F4EC5E3}"/>
    <cellStyle name="_SubHeading_01 Lucius - RE Valuation Template" xfId="3703" xr:uid="{5582DC0B-A105-4094-AE37-932817F7A964}"/>
    <cellStyle name="_SubHeading_01 RE Input Template_2006 09 01" xfId="3704" xr:uid="{9EC78C4C-F0F8-4489-94BA-EE286D1825E1}"/>
    <cellStyle name="_SubHeading_02 Project Pauli Portfolio Stratifications" xfId="3705" xr:uid="{E18D356C-3A79-4E73-9980-542E36BB443B}"/>
    <cellStyle name="_SubHeading_03 Site by site valuation" xfId="3706" xr:uid="{B64F0198-C23B-4623-A8B3-23A6ADC4BEBD}"/>
    <cellStyle name="_SubHeading_04 In Place Financing 10.01.2005" xfId="3707" xr:uid="{B4A339E8-1E19-4A83-AA34-9786A4A67CB1}"/>
    <cellStyle name="_SubHeading_04 In Place Financing 10.01.2005 2" xfId="3708" xr:uid="{44784C9F-0676-46F2-861E-315AC3CB31D2}"/>
    <cellStyle name="_SubHeading_04 In Place Financing 10.01.2005_Financial Model - IAS 11 (updated)" xfId="3709" xr:uid="{08126A1C-541F-4A67-B9E7-2F40F6A283DC}"/>
    <cellStyle name="_SubHeading_05 Model Project Maharashtra 22 06 2005" xfId="3710" xr:uid="{2A59BA83-1C3E-45AF-AEBB-672AF02B4760}"/>
    <cellStyle name="_SubHeading_12 Truck Model" xfId="3711" xr:uid="{C6697C36-2E5D-483E-ADBA-2DE4E9BD71F1}"/>
    <cellStyle name="_SubHeading_12 Truck Model 2" xfId="3712" xr:uid="{CE3B6D26-F7BF-48BB-BF1E-64348F2DDE15}"/>
    <cellStyle name="_SubHeading_12 Truck Model_Financial Model - IAS 11 (updated)" xfId="3713" xr:uid="{DF507A36-F59F-4007-9377-9735D4F4634D}"/>
    <cellStyle name="_SubHeading_15 Arabia Model 15 Oct BID CASE" xfId="3714" xr:uid="{8896D38B-DF0C-44E0-812C-4BF5798B0881}"/>
    <cellStyle name="_SubHeading_15 Arabia Model 15 Oct BID CASE 2" xfId="3715" xr:uid="{D022B9EB-4138-4C73-99B7-C0EF215DFC6B}"/>
    <cellStyle name="_SubHeading_15 Arabia Model 15 Oct BID CASE_Financial Model - IAS 11 (updated)" xfId="3716" xr:uid="{E03AC0D7-BCAB-49E2-B5F6-2271E08AE8B9}"/>
    <cellStyle name="_SubHeading_2005 04 28 Pauli I Analysis Final GS" xfId="3717" xr:uid="{B301FBA2-FE41-42B7-8222-5824EF3A6AC4}"/>
    <cellStyle name="_SubHeading_2005 04 28 Pauli I Analysis Final GS 2" xfId="3718" xr:uid="{3A60F6A3-64E2-4AD5-B80D-08039F65B2F2}"/>
    <cellStyle name="_SubHeading_2005 04 28 Pauli I Analysis Final GS_Financial Model - IAS 11 (updated)" xfId="3719" xr:uid="{185CF44B-1500-4796-90D8-FA898B62BAB6}"/>
    <cellStyle name="_SubHeading_39 Capitol Lev Model - base case VVG" xfId="3720" xr:uid="{F97D4466-8FAB-4A70-8945-CE675415FF78}"/>
    <cellStyle name="_SubHeading_39 Capitol Lev Model - base case VVG 2" xfId="3721" xr:uid="{09E06ED4-5594-4EC4-9050-50F0AF988CF6}"/>
    <cellStyle name="_SubHeading_39 Capitol Lev Model - base case VVG_Financial Model - IAS 11 (updated)" xfId="3722" xr:uid="{946BBD41-21B2-4CAE-885A-AD6E8B0F53F0}"/>
    <cellStyle name="_SubHeading_40 Pauli Model 09.09.2005" xfId="3723" xr:uid="{FC9284D1-9362-48A7-824F-50C7EF8BBD93}"/>
    <cellStyle name="_SubHeading_40 Pauli Model 09.09.2005 2" xfId="3724" xr:uid="{B0E027FB-690F-4E05-A1DD-D24EBD37046B}"/>
    <cellStyle name="_SubHeading_40 Pauli Model 09.09.2005_Financial Model - IAS 11 (updated)" xfId="3725" xr:uid="{E78EAC92-5D0D-4BB6-924E-71BCBDE09484}"/>
    <cellStyle name="_SubHeading_Asset valuation" xfId="3726" xr:uid="{37A1581D-EB75-4246-BEB2-75B620091904}"/>
    <cellStyle name="_SubHeading_Asset valuation 2" xfId="3727" xr:uid="{40B440A4-1A36-4E9C-8ECB-39FF08DAB633}"/>
    <cellStyle name="_SubHeading_Asset valuation_Financial Model - IAS 11 (updated)" xfId="3728" xr:uid="{274CA0CB-0996-4537-962F-ED88B0543685}"/>
    <cellStyle name="_SubHeading_BayLaBa model v06_rc_v2" xfId="3729" xr:uid="{3805C6BA-7255-452E-8C36-0ED5A3680E69}"/>
    <cellStyle name="_SubHeading_BayLaBa model v06_rc_v2 2" xfId="3730" xr:uid="{121E3F5A-ECFD-48E8-8D10-A6685A64163D}"/>
    <cellStyle name="_SubHeading_BayLaBa model v06_rc_v2_Financial Model - IAS 11 (updated)" xfId="3731" xr:uid="{B867C5E2-D09A-48F0-833F-5C8B2EB94932}"/>
    <cellStyle name="_SubHeading_Bet Analysis" xfId="3732" xr:uid="{1BCA2116-D978-4585-9317-C95802C9CF95}"/>
    <cellStyle name="_SubHeading_Bond Metrics" xfId="3733" xr:uid="{C92B91E9-815E-432D-8347-FDA2E59094F7}"/>
    <cellStyle name="_SubHeading_Bond Metrics 2" xfId="3734" xr:uid="{C73CA52B-E965-4FBA-BB20-F18556936567}"/>
    <cellStyle name="_SubHeading_Bond Metrics_Financial Model - IAS 11 (updated)" xfId="3735" xr:uid="{5BE65C96-3690-40CE-A2CA-72ED80203DC8}"/>
    <cellStyle name="_SubHeading_Book1" xfId="3736" xr:uid="{92F27325-6AAB-4FF1-A161-B94B20558A46}"/>
    <cellStyle name="_SubHeading_BS 30 Sep 2004 (2)" xfId="3737" xr:uid="{DE8CB67C-A1BD-4C17-8CE6-0B36699966E7}"/>
    <cellStyle name="_SubHeading_Columbus Property Data 05-09-30" xfId="3738" xr:uid="{F3350B4E-A0BF-4627-A8E5-2D7B3B3FFABA}"/>
    <cellStyle name="_SubHeading_Copy of 2005 06 09 VE Analyse working file_corr3 NV" xfId="3739" xr:uid="{4EE63FA6-2009-494C-A6C3-10C666A5AF2A}"/>
    <cellStyle name="_SubHeading_Copy of 2005 06 09 VE Analyse working file_corr3 NV 2" xfId="3740" xr:uid="{CD237612-4616-4AB7-945E-0C7A8CD268F8}"/>
    <cellStyle name="_SubHeading_Copy of 2005 06 09 VE Analyse working file_corr3 NV_Financial Model - IAS 11 (updated)" xfId="3741" xr:uid="{7E6951A6-5CCA-4A17-B29F-A0B0030A5E4B}"/>
    <cellStyle name="_SubHeading_Finanzierungsübersicht Pauli EGO NV" xfId="3742" xr:uid="{F7F1A6D9-178A-4D8B-92FA-B639CCFFAC0C}"/>
    <cellStyle name="_SubHeading_German Tax Model" xfId="3743" xr:uid="{1A19E9C2-1050-4215-8DA8-8FB0DF27CE40}"/>
    <cellStyle name="_SubHeading_German Tax Model 2" xfId="3744" xr:uid="{281CFDD5-3789-498D-9F35-3B2F820AA591}"/>
    <cellStyle name="_SubHeading_German Tax Model_Financial Model - IAS 11 (updated)" xfId="3745" xr:uid="{450360C6-EE77-4E58-844E-1A1F197CD9F3}"/>
    <cellStyle name="_SubHeading_In Place Financing" xfId="3746" xr:uid="{5AC4D83C-5CF9-40BE-BF5C-8001B50F2B93}"/>
    <cellStyle name="_SubHeading_In Place Financing 2" xfId="3747" xr:uid="{8C86975F-ABAD-4731-9D14-4C802A1A77D7}"/>
    <cellStyle name="_SubHeading_In Place Financing_Financial Model - IAS 11 (updated)" xfId="3748" xr:uid="{261B77D6-35CF-499A-8D01-D61E2A22B474}"/>
    <cellStyle name="_SubHeading_Kaufland Reportingtool in use" xfId="3749" xr:uid="{BCB2E6BE-BA4D-4A0F-89C9-604856E6CA6D}"/>
    <cellStyle name="_SubHeading_Krägel Mietflächenübersicht DRESTATE o  Finanzbeteil  20050523 NV" xfId="3750" xr:uid="{970B6457-ABD1-4212-BB06-2B4F38B18728}"/>
    <cellStyle name="_SubHeading_Long Lease Model_17.05.03" xfId="3751" xr:uid="{8DB33CAB-686A-4DE7-BA88-249315DF64F0}"/>
    <cellStyle name="_SubHeading_Long Lease Model_17.05.03 2" xfId="3752" xr:uid="{9EE0217D-8A00-4E4B-B0E8-45ED9D4B1940}"/>
    <cellStyle name="_SubHeading_Long Lease Model_17.05.03_Financial Model - IAS 11 (updated)" xfId="3753" xr:uid="{DCA04860-9875-4FB3-A50A-FA9643F56ED2}"/>
    <cellStyle name="_SubHeading_Overview" xfId="3754" xr:uid="{2A4BDC24-5D8D-4ECF-9D59-3D86ECB18D0D}"/>
    <cellStyle name="_SubHeading_Overview 2" xfId="3755" xr:uid="{7DFEEF0A-BC1A-43A8-98BF-C4D05EDA37E5}"/>
    <cellStyle name="_SubHeading_Overview_Financial Model - IAS 11 (updated)" xfId="3756" xr:uid="{F255861E-787E-4B35-8FE0-AB0AC1E51670}"/>
    <cellStyle name="_SubHeading_Pegasus Teaser asset list and rent roll 07-02-28 final" xfId="3757" xr:uid="{7593C706-ECDA-4E30-9165-6F9C384535E8}"/>
    <cellStyle name="_SubHeading_Pegasus Teaser asset list and rent roll 07-02-28 final 2" xfId="3758" xr:uid="{9E6AE9D1-72BE-4EC5-8F65-DFA17D5A61D3}"/>
    <cellStyle name="_SubHeading_Pegasus Teaser asset list and rent roll 07-02-28 final_Financial Model - IAS 11 (updated)" xfId="3759" xr:uid="{FB1C5A8F-3562-4265-9829-1E56CA98313D}"/>
    <cellStyle name="_SubHeading_Petrochemicals financials v2 28 Jan 02" xfId="3760" xr:uid="{1ACB8211-2F8F-427C-9809-4008052D41B8}"/>
    <cellStyle name="_SubHeading_Phoenix - (S)PL Credit Stats - October 11, 2004" xfId="3761" xr:uid="{00E018CE-0F54-4A78-BE17-DA5FB269BA47}"/>
    <cellStyle name="_SubHeading_prestemp" xfId="3762" xr:uid="{FD1369AA-CDAE-414A-A977-A02008B5831D}"/>
    <cellStyle name="_SubHeading_prestemp 2" xfId="3763" xr:uid="{55E0090C-C67F-490A-908E-AFE2AEBCB389}"/>
    <cellStyle name="_SubHeading_prestemp_05 Model Project Maharashtra 22 06 2005" xfId="3764" xr:uid="{9CF70792-4A3A-4DB5-A54A-999A065B5A4E}"/>
    <cellStyle name="_SubHeading_prestemp_09 Verdi Model" xfId="3765" xr:uid="{E85D98BD-9EF8-423F-8A4F-8D7DD5F996D0}"/>
    <cellStyle name="_SubHeading_prestemp_1" xfId="3766" xr:uid="{44609062-041C-4D1A-AC6D-CF6A36BAF212}"/>
    <cellStyle name="_SubHeading_prestemp_Financial Model - IAS 11 (updated)" xfId="3767" xr:uid="{2D142C80-05B7-4453-80BA-93D154C67ED1}"/>
    <cellStyle name="_SubHeading_prestemp_TA Luft Liabilities" xfId="3768" xr:uid="{8DAE0F2F-5544-464A-85B5-3451CAEFE3FF}"/>
    <cellStyle name="_SubHeading_prestemp_TA Luft Liabilities 2" xfId="3769" xr:uid="{BD87613A-6083-4DD2-8B76-D135280EAB75}"/>
    <cellStyle name="_SubHeading_prestemp_TA Luft Liabilities_Financial Model - IAS 11 (updated)" xfId="3770" xr:uid="{04A87072-11F1-4EB0-9E45-A6635F6FC047}"/>
    <cellStyle name="_SubHeading_RE Template Project Tybee" xfId="3771" xr:uid="{8B7F8534-CB24-4FE1-911C-BCC99F7BF44F}"/>
    <cellStyle name="_SubHeading_RE Template Project Tybee 06-04-12" xfId="3772" xr:uid="{B61C52CF-42D6-4413-8890-0CEC6C203A4C}"/>
    <cellStyle name="_SubHeading_Real Estate Template Project Vormittag 31.08.2005 GREEN" xfId="3773" xr:uid="{2CF76CC2-6F30-4362-951A-EECC187C8663}"/>
    <cellStyle name="_SubHeading_Real Estate Template Project Vormittag 31.08.2005 GREEN 2" xfId="3774" xr:uid="{FF0B9B49-DEBA-4E47-812A-D1A1A9445E13}"/>
    <cellStyle name="_SubHeading_Real Estate Template Project Vormittag 31.08.2005 GREEN_Financial Model - IAS 11 (updated)" xfId="3775" xr:uid="{CAFC24E1-5511-4387-ADD3-349F0FB0433C}"/>
    <cellStyle name="_SubHeading_Real Estate Valuation Template 02 06 2005" xfId="3776" xr:uid="{96CB37FF-171E-40B0-872C-25DE9B1F809A}"/>
    <cellStyle name="_SubHeading_Rent Roll 13.04.2006" xfId="3777" xr:uid="{B0D1B17D-059A-4005-AACB-3A058B71E059}"/>
    <cellStyle name="_SubHeading_Rent Roll_2006 08 28" xfId="3778" xr:uid="{A8275F54-FCB1-4971-8B07-2B0CFFFAEDC3}"/>
    <cellStyle name="_SubHeading_Rent Roll_2006 08 28 2" xfId="3779" xr:uid="{B5F07C70-770C-416E-A633-CD02DFCF7562}"/>
    <cellStyle name="_SubHeading_Rent Roll_2006 08 28_Financial Model - IAS 11 (updated)" xfId="3780" xr:uid="{C2F461E9-1626-490C-8CB3-7942E4544EE7}"/>
    <cellStyle name="_SubHeading_Results Cushman 14 06 2005 Template Version" xfId="3781" xr:uid="{97E28E4C-56B0-4651-AC70-4BD327EA4EE3}"/>
    <cellStyle name="_SubHeading_scirocco_commercial_overview" xfId="3782" xr:uid="{FBCC765A-1C9C-418F-9D2B-0075EE611109}"/>
    <cellStyle name="_SubHeading_Unleveraged Roll Up" xfId="3783" xr:uid="{EF2959FC-9907-4D77-B3A6-81947A2EC347}"/>
    <cellStyle name="_SubHeading_Unleveraged Roll Up 2" xfId="3784" xr:uid="{7B093902-F448-4982-9A64-8407FB849E26}"/>
    <cellStyle name="_SubHeading_Unleveraged Roll Up_Financial Model - IAS 11 (updated)" xfId="3785" xr:uid="{63365C1B-E36E-41B2-AF3D-AFD9B2F0B281}"/>
    <cellStyle name="_SubHeading_WE_Daten_gesamt_nur_Finanzierung NV" xfId="3786" xr:uid="{F48B31D9-90CA-4814-A96F-492CCE79998A}"/>
    <cellStyle name="_SubHeading_WE_Daten_gesamt_nur_Finanzierung NV 2" xfId="3787" xr:uid="{BAA17AD8-D40A-4E2C-8F11-C52ED08607AE}"/>
    <cellStyle name="_SubHeading_WE_Daten_gesamt_nur_Finanzierung NV_Financial Model - IAS 11 (updated)" xfId="3788" xr:uid="{09C6FD2F-3237-4E7B-93C1-A2EA19844705}"/>
    <cellStyle name="_Table" xfId="3789" xr:uid="{F9C9F3BD-869C-43B8-821F-3635E5550374}"/>
    <cellStyle name="_Table_01 Lucius - RE Valuation Template" xfId="3790" xr:uid="{1B0C89FE-D45C-4104-9BC7-710D85F014F1}"/>
    <cellStyle name="_Table_01 RE Input Template_2006 09 01" xfId="3791" xr:uid="{AE630740-2A9B-423C-B9BD-3574B56F09F6}"/>
    <cellStyle name="_Table_02 Project Pauli Portfolio Stratifications" xfId="3792" xr:uid="{432BB7E6-8EB8-4333-B857-EF415C12C501}"/>
    <cellStyle name="_Table_04 In Place Financing 10.01.2005" xfId="3793" xr:uid="{69038C61-8851-4D99-BFD1-7D685965DC59}"/>
    <cellStyle name="_Table_04 In Place Financing 10.01.2005 2" xfId="3794" xr:uid="{A6DBC4CA-2AB2-4778-B093-2C45E89A2BAE}"/>
    <cellStyle name="_Table_04 In Place Financing 10.01.2005_Financial Model - IAS 11 (updated)" xfId="3795" xr:uid="{2A02D231-2D7F-415A-A1CD-86A0079214C7}"/>
    <cellStyle name="_Table_05 Model Project Maharashtra 22 06 2005" xfId="3796" xr:uid="{76973BE8-B05F-4E17-A42F-CBA7621C92A0}"/>
    <cellStyle name="_Table_12 Truck Model" xfId="3797" xr:uid="{97CDFFDB-9CE6-4E01-BE2C-FB975151B70D}"/>
    <cellStyle name="_Table_12 Truck Model 2" xfId="3798" xr:uid="{CAF2BD7E-3805-4B78-918A-A78E4455F436}"/>
    <cellStyle name="_Table_12 Truck Model_Financial Model - IAS 11 (updated)" xfId="3799" xr:uid="{A7A94551-7778-47D6-A497-F8EDA216C876}"/>
    <cellStyle name="_Table_15 Arabia Model 15 Oct BID CASE" xfId="3800" xr:uid="{91A2BC44-07A9-44B2-86D5-9EDB38CAF599}"/>
    <cellStyle name="_Table_15 Arabia Model 15 Oct BID CASE 2" xfId="3801" xr:uid="{E9953727-C91D-4C6C-91F6-E75FBABB3543}"/>
    <cellStyle name="_Table_15 Arabia Model 15 Oct BID CASE_Financial Model - IAS 11 (updated)" xfId="3802" xr:uid="{C5673935-D741-4BD4-B2F3-3AD17940406E}"/>
    <cellStyle name="_Table_39 Capitol Lev Model - base case VVG" xfId="3803" xr:uid="{24A3BF70-4B0A-47F8-BB5F-38518A9D801D}"/>
    <cellStyle name="_Table_39 Capitol Lev Model - base case VVG 2" xfId="3804" xr:uid="{F3529A29-B3A7-4363-8E25-8B1FA0BB62B7}"/>
    <cellStyle name="_Table_39 Capitol Lev Model - base case VVG_Financial Model - IAS 11 (updated)" xfId="3805" xr:uid="{4F2BF034-C1F1-4AE4-B94F-206FE9E76DFB}"/>
    <cellStyle name="_Table_40 Pauli Model 09.09.2005" xfId="3806" xr:uid="{8AE83D4C-66FE-433F-9194-576BDACFBE32}"/>
    <cellStyle name="_Table_40 Pauli Model 09.09.2005 2" xfId="3807" xr:uid="{E5F426E2-7B7C-4832-8DF9-C0716F6F768B}"/>
    <cellStyle name="_Table_40 Pauli Model 09.09.2005 3" xfId="3808" xr:uid="{5DFCFCE2-4B6A-46B1-BA6E-AE88FC2DAA42}"/>
    <cellStyle name="_Table_40 Pauli Model 09.09.2005 4" xfId="3809" xr:uid="{943F69D5-2189-4883-A0B3-DE8ED5982D5E}"/>
    <cellStyle name="_Table_40 Pauli Model 09.09.2005_Financial Model - IAS 11 (updated)" xfId="3810" xr:uid="{E10445D5-058A-4FCC-8CC9-E5C105C4105F}"/>
    <cellStyle name="_Table_BayLaBa model v06_rc_v2" xfId="3811" xr:uid="{D39E30AC-89D7-42DF-B91E-3E2509E2FB0C}"/>
    <cellStyle name="_Table_BayLaBa model v06_rc_v2 2" xfId="3812" xr:uid="{F4AB8A27-0D83-4260-9680-78408297748D}"/>
    <cellStyle name="_Table_BayLaBa model v06_rc_v2_Financial Model - IAS 11 (updated)" xfId="3813" xr:uid="{E2F330B7-D729-4DAC-969E-CD7B41BEDF3C}"/>
    <cellStyle name="_Table_Bet Analysis" xfId="3814" xr:uid="{40D67E13-3491-43B9-89F9-C6F4A021B030}"/>
    <cellStyle name="_Table_Book1" xfId="3815" xr:uid="{59C33854-960C-43C0-B66D-B9EDE4B10948}"/>
    <cellStyle name="_Table_BS 30 Sep 2004 (2)" xfId="3816" xr:uid="{0D568599-9F7F-43FC-9C06-A81FD8F61129}"/>
    <cellStyle name="_Table_Columbus Property Data 05-09-30" xfId="3817" xr:uid="{C486C19B-5B4D-42F9-9A6C-609819349091}"/>
    <cellStyle name="_Table_Copy of 2005 06 09 VE Analyse working file_corr3 NV" xfId="3818" xr:uid="{EE88C4D2-01ED-4235-BE5D-E92CB5E3E557}"/>
    <cellStyle name="_Table_Copy of 2005 06 09 VE Analyse working file_corr3 NV 2" xfId="3819" xr:uid="{BBDDF5ED-992C-4D06-B89E-62DCFEE1A34F}"/>
    <cellStyle name="_Table_Copy of 2005 06 09 VE Analyse working file_corr3 NV_Financial Model - IAS 11 (updated)" xfId="3820" xr:uid="{DAD1CFE3-8137-4EB0-B3D9-863DC41C987D}"/>
    <cellStyle name="_Table_Equity Analysis_05.06.03" xfId="3821" xr:uid="{CC8F7659-2589-4CFF-8B89-2EA325176BAC}"/>
    <cellStyle name="_Table_Equity Analysis_05.06.03 2" xfId="3822" xr:uid="{F244C6A3-6BB9-4140-AD8B-23916B4FA91E}"/>
    <cellStyle name="_Table_Equity Analysis_05.06.03_Financial Model - IAS 11 (updated)" xfId="3823" xr:uid="{7CF9138E-E386-4AAF-8D13-5752C9E5E9EB}"/>
    <cellStyle name="_Table_Finanzierungsübersicht Pauli EGO NV" xfId="3824" xr:uid="{81099DB1-B574-432E-9596-E6A376803D35}"/>
    <cellStyle name="_Table_German Tax Model" xfId="3825" xr:uid="{4124240E-80D3-42C1-863A-1B4F91F89BBF}"/>
    <cellStyle name="_Table_German Tax Model 2" xfId="3826" xr:uid="{902713AD-B838-4735-A86F-0BB807E6A738}"/>
    <cellStyle name="_Table_German Tax Model_Financial Model - IAS 11 (updated)" xfId="3827" xr:uid="{DCB2A0B7-0F16-4CD5-812B-518A4CB4FCE7}"/>
    <cellStyle name="_Table_In Place Financing" xfId="3828" xr:uid="{BED3D01C-2FE6-4C18-B965-4CD619C031EE}"/>
    <cellStyle name="_Table_In Place Financing 2" xfId="3829" xr:uid="{D08E71CD-C66E-4195-9F68-44CC767F0F02}"/>
    <cellStyle name="_Table_In Place Financing_Financial Model - IAS 11 (updated)" xfId="3830" xr:uid="{FC751229-2099-44BC-854C-5F8B87E64C09}"/>
    <cellStyle name="_Table_Input Sheet" xfId="3831" xr:uid="{A7D097D8-CFDE-47A0-AF0A-9ACF9637231C}"/>
    <cellStyle name="_Table_Input Sheet 2" xfId="3832" xr:uid="{C7527843-9A64-4382-A267-05D179F20892}"/>
    <cellStyle name="_Table_Input Sheet_Financial Model - IAS 11 (updated)" xfId="3833" xr:uid="{3BFEF9F1-281A-44FB-A4E1-A1E6F5FBDB88}"/>
    <cellStyle name="_Table_Kaufland Reportingtool in use" xfId="3834" xr:uid="{C8DF1FCC-5C89-4357-B779-08CD88658DCE}"/>
    <cellStyle name="_Table_Krägel Mietflächenübersicht DRESTATE o  Finanzbeteil  20050523 NV" xfId="3835" xr:uid="{6CF2120D-A286-40C2-B470-4BC12D90BBD1}"/>
    <cellStyle name="_Table_Long Lease Model_17.05.03" xfId="3836" xr:uid="{1EF91C60-C795-49BB-A498-43AD874895F2}"/>
    <cellStyle name="_Table_Long Lease Model_17.05.03 2" xfId="3837" xr:uid="{18AA2294-6ED8-4A9B-ACC6-289C0994BE8B}"/>
    <cellStyle name="_Table_Long Lease Model_17.05.03_Financial Model - IAS 11 (updated)" xfId="3838" xr:uid="{6DC82C32-9947-4477-B965-F8CA0188363C}"/>
    <cellStyle name="_Table_Model SEPT 22nd Bid" xfId="3839" xr:uid="{F43937EE-DA9B-403B-800A-424C62FFA211}"/>
    <cellStyle name="_Table_Model SEPT 22nd Bid 2" xfId="3840" xr:uid="{934822FB-70BD-43D9-8C93-4D7DAF7B0A8E}"/>
    <cellStyle name="_Table_Model SEPT 22nd Bid_Financial Model - IAS 11 (updated)" xfId="3841" xr:uid="{85961FCE-98F8-4DF5-A7E0-BFA4E8E47EAF}"/>
    <cellStyle name="_Table_Overview" xfId="3842" xr:uid="{57402365-4CE8-4223-9621-396A08BA41CD}"/>
    <cellStyle name="_Table_Overview 2" xfId="3843" xr:uid="{C5F01EB2-8959-4C7D-A8FB-588B60ADCF98}"/>
    <cellStyle name="_Table_Overview_Financial Model - IAS 11 (updated)" xfId="3844" xr:uid="{7081AAF7-16FA-4685-845F-B42433E027A5}"/>
    <cellStyle name="_Table_Pegasus Teaser asset list and rent roll 07-02-28 final" xfId="3845" xr:uid="{5A9AC569-AED3-4885-9214-E4A28F56AB62}"/>
    <cellStyle name="_Table_Pegasus Teaser asset list and rent roll 07-02-28 final 2" xfId="3846" xr:uid="{7C7F5EB1-035C-4AB8-BC8C-68247BC271EC}"/>
    <cellStyle name="_Table_Pegasus Teaser asset list and rent roll 07-02-28 final_Financial Model - IAS 11 (updated)" xfId="3847" xr:uid="{30A8C492-7E47-4428-B060-18A390792C3D}"/>
    <cellStyle name="_Table_Phoenix - (S)PL Credit Stats - October 11, 2004" xfId="3848" xr:uid="{66BEC099-363D-496C-829B-5A7316F2E2E9}"/>
    <cellStyle name="_Table_RE Template Project Tybee" xfId="3849" xr:uid="{08853890-ECC8-4BDF-A148-87C1C622FFA5}"/>
    <cellStyle name="_Table_RE Template Project Tybee 06-04-12" xfId="3850" xr:uid="{811B71B8-779A-4765-9C6C-CF335818345A}"/>
    <cellStyle name="_Table_Real Estate Template Project Vormittag 31.08.2005 GREEN" xfId="3851" xr:uid="{3767E72A-DD37-48E7-80C5-18EF4C37AA13}"/>
    <cellStyle name="_Table_Real Estate Template Project Vormittag 31.08.2005 GREEN 2" xfId="3852" xr:uid="{967F6AC9-8793-40F1-BFF4-A3355FD3DDE8}"/>
    <cellStyle name="_Table_Real Estate Template Project Vormittag 31.08.2005 GREEN 3" xfId="3853" xr:uid="{7BB6C393-1143-40B2-9E04-940BF63E6DD8}"/>
    <cellStyle name="_Table_Real Estate Template Project Vormittag 31.08.2005 GREEN 4" xfId="3854" xr:uid="{B4B21F28-BD76-4F08-B5B2-0433C2273A86}"/>
    <cellStyle name="_Table_Real Estate Template Project Vormittag 31.08.2005 GREEN_Financial Model - IAS 11 (updated)" xfId="3855" xr:uid="{ACE03EEF-F976-4735-B644-1037E2B4630F}"/>
    <cellStyle name="_Table_Real Estate Valuation Template 02 06 2005" xfId="3856" xr:uid="{48F5E061-5217-4060-A2F3-645F1E6F2C07}"/>
    <cellStyle name="_Table_Rent Roll 13.04.2006" xfId="3857" xr:uid="{AE6790F5-8DB3-4767-BB48-446434FF10D8}"/>
    <cellStyle name="_Table_Rent Roll_2006 08 28" xfId="3858" xr:uid="{9BEBB49E-ACC8-4814-B8F9-901D1D00B647}"/>
    <cellStyle name="_Table_Rent Roll_2006 08 28 2" xfId="3859" xr:uid="{9AECC55E-C6C1-4504-935D-A7BD2F7BB87D}"/>
    <cellStyle name="_Table_Rent Roll_2006 08 28_Financial Model - IAS 11 (updated)" xfId="3860" xr:uid="{BA6B26AC-C3E3-452B-8C1A-F2916A3CB890}"/>
    <cellStyle name="_Table_Results Cushman 14 06 2005 Template Version" xfId="3861" xr:uid="{E084A475-D308-480A-97D8-7E9AF1363D03}"/>
    <cellStyle name="_Table_Unleveraged Roll Up" xfId="3862" xr:uid="{0F98E908-2A33-4FA1-BD1C-2BE330A8B3D8}"/>
    <cellStyle name="_Table_Unleveraged Roll Up 2" xfId="3863" xr:uid="{971C884E-0D0E-418B-AB9B-368FF9F83F5C}"/>
    <cellStyle name="_Table_Unleveraged Roll Up 3" xfId="3864" xr:uid="{BB325704-6B68-4826-9366-D8DE88DB754B}"/>
    <cellStyle name="_Table_Unleveraged Roll Up 4" xfId="3865" xr:uid="{F6B63E3D-F9B3-4184-8CDE-E848DE63F7D8}"/>
    <cellStyle name="_Table_Unleveraged Roll Up_Financial Model - IAS 11 (updated)" xfId="3866" xr:uid="{02A21C55-4253-4F32-9C7D-C30CE5C57D7C}"/>
    <cellStyle name="_Table_WE_Daten_gesamt_nur_Finanzierung NV" xfId="3867" xr:uid="{183457C2-F267-45DE-B8A6-35455F956620}"/>
    <cellStyle name="_Table_WE_Daten_gesamt_nur_Finanzierung NV 2" xfId="3868" xr:uid="{D45947AE-0A94-4DD5-84F1-EBD104C2CB6A}"/>
    <cellStyle name="_Table_WE_Daten_gesamt_nur_Finanzierung NV_Financial Model - IAS 11 (updated)" xfId="3869" xr:uid="{59F2AE86-1A5B-4BC8-86C5-949E7F4C64F9}"/>
    <cellStyle name="_TableHead" xfId="3870" xr:uid="{98EE3574-B560-4725-B06B-0ADE7C2BA7D0}"/>
    <cellStyle name="_TableHead 2" xfId="3871" xr:uid="{7F7C78CC-29F2-4B40-836B-BFFA63EF0BEE}"/>
    <cellStyle name="_TableHead_01 Lucius - RE Valuation Template" xfId="3872" xr:uid="{8529969E-5C13-40BA-AD01-EBCF947066B4}"/>
    <cellStyle name="_TableHead_01 Lucius - RE Valuation Template 2" xfId="3873" xr:uid="{48A869EB-C82E-47C6-BBB5-7DA825F98818}"/>
    <cellStyle name="_TableHead_01 Lucius - RE Valuation Template_Financial Model - IAS 11 (updated)" xfId="3874" xr:uid="{3332675E-5BCB-44B5-BECA-87A3160B9390}"/>
    <cellStyle name="_TableHead_01 RE Input Template_2006 09 01" xfId="3875" xr:uid="{2ED43AD3-21B2-485C-92D8-27C3C030361A}"/>
    <cellStyle name="_TableHead_01 RE Input Template_2006 09 01 2" xfId="3876" xr:uid="{A881AF45-35AB-4A9F-BC62-E20682A5C800}"/>
    <cellStyle name="_TableHead_01 RE Input Template_2006 09 01_Financial Model - IAS 11 (updated)" xfId="3877" xr:uid="{6EF41B58-1556-4235-8431-432FF3BCFC7F}"/>
    <cellStyle name="_TableHead_02 Project Pauli Portfolio Stratifications" xfId="3878" xr:uid="{535D81D3-E344-4D54-96D3-3F4F8BE38BB0}"/>
    <cellStyle name="_TableHead_02 Project Pauli Portfolio Stratifications 2" xfId="3879" xr:uid="{BF1356B7-63D0-4749-80A6-DE5C84CC6F62}"/>
    <cellStyle name="_TableHead_02 Project Pauli Portfolio Stratifications_Financial Model - IAS 11 (updated)" xfId="3880" xr:uid="{BC012B77-177B-4F0E-8A23-EC7AC0931C74}"/>
    <cellStyle name="_TableHead_04 In Place Financing 10.01.2005" xfId="3881" xr:uid="{51301BAA-3210-47FB-9D27-14DC046435DA}"/>
    <cellStyle name="_TableHead_05 Model Project Maharashtra 22 06 2005" xfId="3882" xr:uid="{9B0CDE2B-E5D3-4761-AED0-68904B4D103F}"/>
    <cellStyle name="_TableHead_05 Model Project Maharashtra 22 06 2005 2" xfId="3883" xr:uid="{A82BBCF2-CDED-49A2-B9D8-E6E31A582F0C}"/>
    <cellStyle name="_TableHead_05 Model Project Maharashtra 22 06 2005_Financial Model - IAS 11 (updated)" xfId="3884" xr:uid="{5AC5AD3A-B3F3-44BB-B38F-4B50549F0528}"/>
    <cellStyle name="_TableHead_12 Truck Model" xfId="3885" xr:uid="{15D00F43-A27C-43F2-A3C8-F1DD4E39E7DB}"/>
    <cellStyle name="_TableHead_15 Arabia Model 15 Oct BID CASE" xfId="3886" xr:uid="{B34CBD0B-9DC2-4B6A-94EC-259FD34FD526}"/>
    <cellStyle name="_TableHead_39 Capitol Lev Model - base case VVG" xfId="3887" xr:uid="{B9974CEA-2D19-4692-AF65-5170ED32099A}"/>
    <cellStyle name="_TableHead_40 Pauli Model 09.09.2005" xfId="3888" xr:uid="{E5FA1492-406C-4106-BD19-CC1CA7BD29DF}"/>
    <cellStyle name="_TableHead_BayLaBa model v06_rc_v2" xfId="3889" xr:uid="{3EEFE5D2-344C-45FC-8BA7-044B3E471E08}"/>
    <cellStyle name="_TableHead_Bet Analysis" xfId="3890" xr:uid="{FC3EB897-4D8F-45A1-8D6E-2540EE2BA9FA}"/>
    <cellStyle name="_TableHead_Bet Analysis 2" xfId="3891" xr:uid="{2ACC05D5-E98F-4323-A2F9-277596052EC6}"/>
    <cellStyle name="_TableHead_Bet Analysis_Financial Model - IAS 11 (updated)" xfId="3892" xr:uid="{33C076CA-348B-411B-A035-06D290BD0408}"/>
    <cellStyle name="_TableHead_Book1" xfId="3893" xr:uid="{10BF123C-E770-42FC-ABAC-09A856309024}"/>
    <cellStyle name="_TableHead_Book1 2" xfId="3894" xr:uid="{A30172BA-E9FB-4E36-B759-0011A6BC93B0}"/>
    <cellStyle name="_TableHead_Book1_Financial Model - IAS 11 (updated)" xfId="3895" xr:uid="{9144F3FA-103B-4F04-A83D-A4EBCA8A0C55}"/>
    <cellStyle name="_TableHead_BS 30 Sep 2004 (2)" xfId="3896" xr:uid="{A12DE8B9-5AE0-44F2-91E7-6AAA34AEEFF7}"/>
    <cellStyle name="_TableHead_BS 30 Sep 2004 (2) 2" xfId="3897" xr:uid="{829226FE-D927-438D-B64B-237E6B884EC0}"/>
    <cellStyle name="_TableHead_BS 30 Sep 2004 (2)_Financial Model - IAS 11 (updated)" xfId="3898" xr:uid="{1C135607-D870-4500-9B78-83DBC7296C20}"/>
    <cellStyle name="_TableHead_Columbus Property Data 05-09-30" xfId="3899" xr:uid="{D28E974F-3E89-47DE-B416-671594FA961F}"/>
    <cellStyle name="_TableHead_Columbus Property Data 05-09-30 2" xfId="3900" xr:uid="{0916C236-8D1B-4C63-B399-FFBE04DEB9D4}"/>
    <cellStyle name="_TableHead_Columbus Property Data 05-09-30_Financial Model - IAS 11 (updated)" xfId="3901" xr:uid="{67C214F8-B67D-4225-A543-746B0F4541A9}"/>
    <cellStyle name="_TableHead_Copy of 2005 06 09 VE Analyse working file_corr3 NV" xfId="3902" xr:uid="{5BC1A7DA-B464-475D-899A-345B972A094F}"/>
    <cellStyle name="_TableHead_Financial Model - IAS 11 (updated)" xfId="3903" xr:uid="{7FA7162E-20CA-4189-9524-5EE5931C4B4D}"/>
    <cellStyle name="_TableHead_Finanzierungsübersicht Pauli EGO NV" xfId="3904" xr:uid="{573797B5-683D-48BC-B73B-D9058F10E4F0}"/>
    <cellStyle name="_TableHead_German Tax Model" xfId="3905" xr:uid="{24C0F7F4-27FF-4743-A439-EDFA3FB3322A}"/>
    <cellStyle name="_TableHead_In Place Financing" xfId="3906" xr:uid="{ABC37449-EA82-4257-9B88-F4C71B8ED77D}"/>
    <cellStyle name="_TableHead_Kaufland Reportingtool in use" xfId="3907" xr:uid="{C5E8E05D-E0D1-4F39-9F11-A50CA7D3E011}"/>
    <cellStyle name="_TableHead_Kaufland Reportingtool in use 2" xfId="3908" xr:uid="{2F05D2BE-5981-4F71-AB3B-1E38EB4FE620}"/>
    <cellStyle name="_TableHead_Kaufland Reportingtool in use_Financial Model - IAS 11 (updated)" xfId="3909" xr:uid="{0518885A-53F3-4917-B933-ADC671D5D368}"/>
    <cellStyle name="_TableHead_Krägel Mietflächenübersicht DRESTATE o  Finanzbeteil  20050523 NV" xfId="3910" xr:uid="{EF108146-8852-4E9B-A37B-115FC72C5D78}"/>
    <cellStyle name="_TableHead_Krägel Mietflächenübersicht DRESTATE o  Finanzbeteil  20050523 NV 2" xfId="3911" xr:uid="{34FA5570-1BF6-4B7E-9EB9-AF5B56DBAA45}"/>
    <cellStyle name="_TableHead_Krägel Mietflächenübersicht DRESTATE o  Finanzbeteil  20050523 NV_Financial Model - IAS 11 (updated)" xfId="3912" xr:uid="{63C9B844-DDB9-49BF-8A4D-BAB787B71B92}"/>
    <cellStyle name="_TableHead_Northwind Gewerbeimmobilien-Datenbank 06-09-04 überarbeitet" xfId="3913" xr:uid="{A52AE4EF-B486-4CB5-89E5-0245016C73FB}"/>
    <cellStyle name="_TableHead_Northwind Gewerbeimmobilien-Datenbank 06-09-04 überarbeitet 2" xfId="3914" xr:uid="{6C2865FA-F888-474B-ADC3-EE92103C183E}"/>
    <cellStyle name="_TableHead_Northwind Gewerbeimmobilien-Datenbank 06-09-04 überarbeitet_Financial Model - IAS 11 (updated)" xfId="3915" xr:uid="{1C5414DD-261A-436C-9CDE-7EFE699ACB10}"/>
    <cellStyle name="_TableHead_Overview" xfId="3916" xr:uid="{846EB814-F6A8-4614-A0C3-741A8B04BAB1}"/>
    <cellStyle name="_TableHead_Pegasus Teaser asset list and rent roll 07-02-28 final" xfId="3917" xr:uid="{D6F3252D-F502-4004-94A1-68987FE71359}"/>
    <cellStyle name="_TableHead_Phoenix - (S)PL Credit Stats - October 11, 2004" xfId="3918" xr:uid="{3DF7D2FA-09C6-4A46-9677-B972E95DDD94}"/>
    <cellStyle name="_TableHead_Phoenix - (S)PL Credit Stats - October 11, 2004 2" xfId="3919" xr:uid="{ED43A752-74A6-41D7-AC1A-B7697B6A55BE}"/>
    <cellStyle name="_TableHead_Phoenix - (S)PL Credit Stats - October 11, 2004_Financial Model - IAS 11 (updated)" xfId="3920" xr:uid="{3E5AA369-2B6D-4C65-90CC-1B71943D7796}"/>
    <cellStyle name="_TableHead_RE Template Project Tybee" xfId="3921" xr:uid="{B1C8312D-497A-444A-B3AD-798B842E0C10}"/>
    <cellStyle name="_TableHead_RE Template Project Tybee 06-04-12" xfId="3922" xr:uid="{69A0D0AE-2A01-43BA-8297-052EA8029B67}"/>
    <cellStyle name="_TableHead_RE Template Project Tybee 06-04-12 2" xfId="3923" xr:uid="{B10DDBFA-E9A4-4840-A113-AF135597BF6E}"/>
    <cellStyle name="_TableHead_RE Template Project Tybee 06-04-12_Financial Model - IAS 11 (updated)" xfId="3924" xr:uid="{CFE51D78-64A8-48C6-A57D-189D5E8F9BCF}"/>
    <cellStyle name="_TableHead_RE Template Project Tybee 2" xfId="3925" xr:uid="{40276F1A-D9E6-4387-BA2B-0E97E740DA2F}"/>
    <cellStyle name="_TableHead_RE Template Project Tybee 3" xfId="3926" xr:uid="{30944F08-3F27-475F-8773-5C411BEC7322}"/>
    <cellStyle name="_TableHead_RE Template Project Tybee 4" xfId="3927" xr:uid="{6CC58963-AC40-43F8-82A6-A73A3F868C97}"/>
    <cellStyle name="_TableHead_RE Template Project Tybee_Financial Model - IAS 11 (updated)" xfId="3928" xr:uid="{18BED4D5-80F4-44B3-A09D-68F1B7F1773D}"/>
    <cellStyle name="_TableHead_Real Estate Template Project Vormittag 31.08.2005 GREEN" xfId="3929" xr:uid="{BD4E5CDF-40CF-4053-AB45-11085544F257}"/>
    <cellStyle name="_TableHead_Real Estate Valuation Template 02 06 2005" xfId="3930" xr:uid="{26772D1E-E853-477E-B68C-4362BE4A5197}"/>
    <cellStyle name="_TableHead_Real Estate Valuation Template 02 06 2005 2" xfId="3931" xr:uid="{6EA07560-E0E4-4A3E-8392-3C5F65990642}"/>
    <cellStyle name="_TableHead_Real Estate Valuation Template 02 06 2005_Financial Model - IAS 11 (updated)" xfId="3932" xr:uid="{0A183BFD-37E2-4673-ABAE-CFD62507EB9A}"/>
    <cellStyle name="_TableHead_Rent Roll 13.04.2006" xfId="3933" xr:uid="{7C6F60BE-8304-4AB5-A841-EE619105A5D4}"/>
    <cellStyle name="_TableHead_Rent Roll 13.04.2006 2" xfId="3934" xr:uid="{6CD28940-5FBE-4005-ADD4-273FA9E96AD1}"/>
    <cellStyle name="_TableHead_Rent Roll 13.04.2006_Financial Model - IAS 11 (updated)" xfId="3935" xr:uid="{448A0C6B-BA77-4A69-BA15-3599366B4425}"/>
    <cellStyle name="_TableHead_Rent Roll_2006 08 28" xfId="3936" xr:uid="{E9AD7A1E-6A31-47CC-AE56-E96F17CEAE18}"/>
    <cellStyle name="_TableHead_Results Cushman 14 06 2005 Template Version" xfId="3937" xr:uid="{1DEA28AF-42AF-4C10-B9D0-C2096A3E1361}"/>
    <cellStyle name="_TableHead_Results Cushman 14 06 2005 Template Version 2" xfId="3938" xr:uid="{48C02614-7DD4-4E17-BD10-6FF8C7E1CA30}"/>
    <cellStyle name="_TableHead_Results Cushman 14 06 2005 Template Version_Financial Model - IAS 11 (updated)" xfId="3939" xr:uid="{09445872-A7CD-42CC-8AE9-D69E123D75E4}"/>
    <cellStyle name="_TableHead_Unleveraged Roll Up" xfId="3940" xr:uid="{1BFE252D-EA89-4190-9D80-9605E3E09DA7}"/>
    <cellStyle name="_TableHead_WE_Daten_gesamt_nur_Finanzierung NV" xfId="3941" xr:uid="{D1327EE8-F0B9-4457-93CA-69032267999B}"/>
    <cellStyle name="_TableRowHead" xfId="3942" xr:uid="{F15E47B8-00F4-453E-8614-362EF33DB350}"/>
    <cellStyle name="_TableRowHead 2" xfId="3943" xr:uid="{415A7973-CC90-4F50-97F7-9063FE448EBC}"/>
    <cellStyle name="_TableRowHead_01 Lucius - RE Valuation Template" xfId="3944" xr:uid="{EB495480-125B-4D62-9CCA-B14BD1455A51}"/>
    <cellStyle name="_TableRowHead_01 Lucius - RE Valuation Template 2" xfId="3945" xr:uid="{79EB82C9-461C-4F68-9CA5-E960516F6771}"/>
    <cellStyle name="_TableRowHead_01 Lucius - RE Valuation Template_Financial Model - IAS 11 (updated)" xfId="3946" xr:uid="{CED9E30A-9808-4C45-9836-8653D6AAE320}"/>
    <cellStyle name="_TableRowHead_01 RE Input Template_2006 09 01" xfId="3947" xr:uid="{7154305B-B2B2-44D0-B867-633DA83A400B}"/>
    <cellStyle name="_TableRowHead_01 RE Input Template_2006 09 01 2" xfId="3948" xr:uid="{45B94178-167D-4C3D-A5C0-4D3024B416DA}"/>
    <cellStyle name="_TableRowHead_01 RE Input Template_2006 09 01_Financial Model - IAS 11 (updated)" xfId="3949" xr:uid="{EC746F75-E642-40F1-875C-C4CFAC7E2D37}"/>
    <cellStyle name="_TableRowHead_02 Project Pauli Portfolio Stratifications" xfId="3950" xr:uid="{9C8E7CCE-809E-49B3-AFC5-C328D8241DC3}"/>
    <cellStyle name="_TableRowHead_02 Project Pauli Portfolio Stratifications 2" xfId="3951" xr:uid="{D3CC3DA3-0C8A-4567-BEBA-AE891EE8668D}"/>
    <cellStyle name="_TableRowHead_02 Project Pauli Portfolio Stratifications_Financial Model - IAS 11 (updated)" xfId="3952" xr:uid="{4E009B1A-165E-4D5D-A3E9-72CCF3B1BA9C}"/>
    <cellStyle name="_TableRowHead_04 In Place Financing 10.01.2005" xfId="3953" xr:uid="{A8EA2CF5-1A76-47E2-913A-ECE9382C1DB2}"/>
    <cellStyle name="_TableRowHead_05 Model Project Maharashtra 22 06 2005" xfId="3954" xr:uid="{E44C19BF-E9C5-4A48-B9AD-51B35CD33FF8}"/>
    <cellStyle name="_TableRowHead_05 Model Project Maharashtra 22 06 2005 2" xfId="3955" xr:uid="{7F774017-5FEA-414B-9C58-9C2848195273}"/>
    <cellStyle name="_TableRowHead_05 Model Project Maharashtra 22 06 2005_Financial Model - IAS 11 (updated)" xfId="3956" xr:uid="{640C5A07-DF0A-45BF-9314-27377F51E334}"/>
    <cellStyle name="_TableRowHead_12 Truck Model" xfId="3957" xr:uid="{47FBD3C4-2CEC-44A2-A94C-891379D29CC8}"/>
    <cellStyle name="_TableRowHead_15 Arabia Model 15 Oct BID CASE" xfId="3958" xr:uid="{3A0E2030-A553-43FF-940C-8033D5D892B8}"/>
    <cellStyle name="_TableRowHead_39 Capitol Lev Model - base case VVG" xfId="3959" xr:uid="{62849855-673D-49A2-A621-4EDC17041029}"/>
    <cellStyle name="_TableRowHead_40 Pauli Model 09.09.2005" xfId="3960" xr:uid="{B190B063-E35E-40B1-BA63-D67A99F28909}"/>
    <cellStyle name="_TableRowHead_BayLaBa model v06_rc_v2" xfId="3961" xr:uid="{6B5D58C2-D607-40A7-B121-A198F6B0B1E5}"/>
    <cellStyle name="_TableRowHead_Bet Analysis" xfId="3962" xr:uid="{4736CEBD-AF03-487C-BF3D-1EC74D48CE8D}"/>
    <cellStyle name="_TableRowHead_Bet Analysis 2" xfId="3963" xr:uid="{54509361-6AAB-4087-88AD-FD2B446E0FFD}"/>
    <cellStyle name="_TableRowHead_Bet Analysis_Financial Model - IAS 11 (updated)" xfId="3964" xr:uid="{08385E2A-4451-4AAB-936C-6476467B7E03}"/>
    <cellStyle name="_TableRowHead_Book1" xfId="3965" xr:uid="{D2995ADF-2702-4291-A524-C04C2DD46BD2}"/>
    <cellStyle name="_TableRowHead_Book1 2" xfId="3966" xr:uid="{DBF5B60D-7411-4392-9562-794A693C11A2}"/>
    <cellStyle name="_TableRowHead_Book1_Financial Model - IAS 11 (updated)" xfId="3967" xr:uid="{C05E6662-1593-45D7-BFBA-B88418C901E4}"/>
    <cellStyle name="_TableRowHead_BS 30 Sep 2004 (2)" xfId="3968" xr:uid="{01D59F6F-71B4-4CE5-B291-3AC18CB816FB}"/>
    <cellStyle name="_TableRowHead_BS 30 Sep 2004 (2) 2" xfId="3969" xr:uid="{4298BDE4-D605-4036-B20B-F9A05130EC4A}"/>
    <cellStyle name="_TableRowHead_BS 30 Sep 2004 (2)_Financial Model - IAS 11 (updated)" xfId="3970" xr:uid="{82B0AF75-86D2-4852-BF8A-5B17D1F63E93}"/>
    <cellStyle name="_TableRowHead_Columbus Property Data 05-09-30" xfId="3971" xr:uid="{35E9D124-A036-4659-8AE5-BA2C5F7C0B07}"/>
    <cellStyle name="_TableRowHead_Columbus Property Data 05-09-30 2" xfId="3972" xr:uid="{785C6F31-D2B6-47D3-A5B3-AE468845615D}"/>
    <cellStyle name="_TableRowHead_Columbus Property Data 05-09-30_Financial Model - IAS 11 (updated)" xfId="3973" xr:uid="{DF162739-3E64-43BF-9E02-8E9FC83A7A88}"/>
    <cellStyle name="_TableRowHead_Copy of 2005 06 09 VE Analyse working file_corr3 NV" xfId="3974" xr:uid="{DA2B9B03-E8EA-4793-A53C-700EB6176A13}"/>
    <cellStyle name="_TableRowHead_Financial Model - IAS 11 (updated)" xfId="3975" xr:uid="{A9A7B488-0DC4-4683-9DCE-EDE5FDEA8586}"/>
    <cellStyle name="_TableRowHead_Finanzierungsübersicht Pauli EGO NV" xfId="3976" xr:uid="{88A3A2CD-973D-4114-9BE4-6E062A935577}"/>
    <cellStyle name="_TableRowHead_German Tax Model" xfId="3977" xr:uid="{E8E987AF-7C25-46FA-83DF-6E677905B17E}"/>
    <cellStyle name="_TableRowHead_In Place Financing" xfId="3978" xr:uid="{185A4DB2-1213-4AFE-AFAE-FECD0EDE4921}"/>
    <cellStyle name="_TableRowHead_Kaufland Reportingtool in use" xfId="3979" xr:uid="{218DCF6F-A9A2-493C-ADEC-A6CB22D139C0}"/>
    <cellStyle name="_TableRowHead_Kaufland Reportingtool in use 2" xfId="3980" xr:uid="{59980B99-1B8A-4258-90C8-14D208682F96}"/>
    <cellStyle name="_TableRowHead_Kaufland Reportingtool in use_Financial Model - IAS 11 (updated)" xfId="3981" xr:uid="{6E29FC94-A77F-4E47-8931-F765BBEAA440}"/>
    <cellStyle name="_TableRowHead_Krägel Mietflächenübersicht DRESTATE o  Finanzbeteil  20050523 NV" xfId="3982" xr:uid="{724D9EFF-F45D-4D93-B555-6AC009611120}"/>
    <cellStyle name="_TableRowHead_Krägel Mietflächenübersicht DRESTATE o  Finanzbeteil  20050523 NV 2" xfId="3983" xr:uid="{0291DFEB-0C26-4543-A4C5-CBB20751716D}"/>
    <cellStyle name="_TableRowHead_Krägel Mietflächenübersicht DRESTATE o  Finanzbeteil  20050523 NV_Financial Model - IAS 11 (updated)" xfId="3984" xr:uid="{01076B49-3DEB-4229-ACD5-D2DCA473979B}"/>
    <cellStyle name="_TableRowHead_Overview" xfId="3985" xr:uid="{80C6AC56-C50B-43BC-A7D7-C9552A166515}"/>
    <cellStyle name="_TableRowHead_Pegasus Teaser asset list and rent roll 07-02-28 final" xfId="3986" xr:uid="{32ECFBDA-1F0C-48A7-864C-1E915F7E2661}"/>
    <cellStyle name="_TableRowHead_Phoenix - (S)PL Credit Stats - October 11, 2004" xfId="3987" xr:uid="{82BD34F2-F23E-46F0-A570-5CE4B73BDA34}"/>
    <cellStyle name="_TableRowHead_Phoenix - (S)PL Credit Stats - October 11, 2004 2" xfId="3988" xr:uid="{59C2594B-8CA1-4510-964F-3CE42D540797}"/>
    <cellStyle name="_TableRowHead_Phoenix - (S)PL Credit Stats - October 11, 2004_Financial Model - IAS 11 (updated)" xfId="3989" xr:uid="{87C480A6-5856-4565-AEF3-1EBCC19453B2}"/>
    <cellStyle name="_TableRowHead_RE Template Project Tybee" xfId="3990" xr:uid="{9A31F094-8A38-4E1E-A71B-47C217F581A9}"/>
    <cellStyle name="_TableRowHead_RE Template Project Tybee 06-04-12" xfId="3991" xr:uid="{E6F4764E-A680-4529-BC11-D1613CD2E8C8}"/>
    <cellStyle name="_TableRowHead_RE Template Project Tybee 06-04-12 2" xfId="3992" xr:uid="{B1E72C62-C151-416C-AE43-6B36692DE7E5}"/>
    <cellStyle name="_TableRowHead_RE Template Project Tybee 06-04-12_Financial Model - IAS 11 (updated)" xfId="3993" xr:uid="{5E713F78-FFCA-4A4D-85CF-CA72CB14B79F}"/>
    <cellStyle name="_TableRowHead_RE Template Project Tybee 2" xfId="3994" xr:uid="{A06145A4-5C96-46B2-8366-EA74F04FADFA}"/>
    <cellStyle name="_TableRowHead_RE Template Project Tybee 3" xfId="3995" xr:uid="{E0877751-325B-4E14-983B-E55CBAEFB739}"/>
    <cellStyle name="_TableRowHead_RE Template Project Tybee 4" xfId="3996" xr:uid="{F0BE4D2B-A69E-4A13-9885-120801DBBB36}"/>
    <cellStyle name="_TableRowHead_RE Template Project Tybee_Financial Model - IAS 11 (updated)" xfId="3997" xr:uid="{A6405907-5BF0-4450-9600-CC182B4CBAD4}"/>
    <cellStyle name="_TableRowHead_Real Estate Template Project Vormittag 31.08.2005 GREEN" xfId="3998" xr:uid="{DDC53674-77CA-4A17-9E1B-1042DD0562C9}"/>
    <cellStyle name="_TableRowHead_Real Estate Valuation Template 02 06 2005" xfId="3999" xr:uid="{990F55B5-2F45-4589-BF6C-22DBECD168AC}"/>
    <cellStyle name="_TableRowHead_Real Estate Valuation Template 02 06 2005 2" xfId="4000" xr:uid="{35941AF3-162A-4BAD-A4E6-E4FFFC079DDA}"/>
    <cellStyle name="_TableRowHead_Real Estate Valuation Template 02 06 2005_Financial Model - IAS 11 (updated)" xfId="4001" xr:uid="{68A7B665-0D1F-4514-A307-0DC377E1CC88}"/>
    <cellStyle name="_TableRowHead_Rent Roll 13.04.2006" xfId="4002" xr:uid="{2944323E-FE6F-4FBF-BAC7-E2CBEFF419B1}"/>
    <cellStyle name="_TableRowHead_Rent Roll 13.04.2006 2" xfId="4003" xr:uid="{D412F5CC-8B07-49EA-B985-F09408C93016}"/>
    <cellStyle name="_TableRowHead_Rent Roll 13.04.2006_Financial Model - IAS 11 (updated)" xfId="4004" xr:uid="{943F159D-EC84-466D-84BD-D92D7CE90401}"/>
    <cellStyle name="_TableRowHead_Rent Roll_2006 08 28" xfId="4005" xr:uid="{4BB3F78B-760A-4485-BFE4-CA5754B7C70D}"/>
    <cellStyle name="_TableRowHead_Results Cushman 14 06 2005 Template Version" xfId="4006" xr:uid="{2B08A219-09F1-4848-B872-45580B5B68FC}"/>
    <cellStyle name="_TableRowHead_Results Cushman 14 06 2005 Template Version 2" xfId="4007" xr:uid="{AC073F23-BA17-40C6-A444-5C957AAA3ADF}"/>
    <cellStyle name="_TableRowHead_Results Cushman 14 06 2005 Template Version_Financial Model - IAS 11 (updated)" xfId="4008" xr:uid="{2DD218B3-97A0-4826-991B-960FF7BBD581}"/>
    <cellStyle name="_TableRowHead_Unleveraged Roll Up" xfId="4009" xr:uid="{861546D4-E39B-4EF4-B885-30F769D6FE4A}"/>
    <cellStyle name="_TableRowHead_WE_Daten_gesamt_nur_Finanzierung NV" xfId="4010" xr:uid="{DFC0C091-B7A0-4C57-9E0B-B14F321B95B7}"/>
    <cellStyle name="_TableSuperHead" xfId="4011" xr:uid="{87A1207D-BE68-47FF-9FB2-0E946DE656B9}"/>
    <cellStyle name="_TableSuperHead_01 Lucius - RE Valuation Template" xfId="4012" xr:uid="{B46D8CC7-4A20-404A-9944-06C2A9E1F7D0}"/>
    <cellStyle name="_TableSuperHead_01 RE Input Template_2006 09 01" xfId="4013" xr:uid="{61ED442A-466E-4715-A194-DF88D8A99ED0}"/>
    <cellStyle name="_TableSuperHead_02 Project Pauli Portfolio Stratifications" xfId="4014" xr:uid="{8AEE9AC6-D4AD-4169-B73A-AA469D02AE60}"/>
    <cellStyle name="_TableSuperHead_02 Template RE Database" xfId="4015" xr:uid="{C5986074-A436-4192-8446-DA863D8BECA8}"/>
    <cellStyle name="_TableSuperHead_02 Template RE Database 2" xfId="4016" xr:uid="{4B871F9B-727C-468C-911E-44035464587B}"/>
    <cellStyle name="_TableSuperHead_02 Template RE Database_Financial Model - IAS 11 (updated)" xfId="4017" xr:uid="{2F95BF66-8FA9-4D32-969F-1DD79C2B1B7C}"/>
    <cellStyle name="_TableSuperHead_02 Verdi Template" xfId="4018" xr:uid="{F2D5C988-CF37-4DE1-9F53-448B0264450D}"/>
    <cellStyle name="_TableSuperHead_04 In Place Financing 10.01.2005" xfId="4019" xr:uid="{04142636-B247-41A2-85F1-B16C3945C778}"/>
    <cellStyle name="_TableSuperHead_04 In Place Financing 10.01.2005 2" xfId="4020" xr:uid="{25E16485-259F-45DE-8E74-9D728ED11205}"/>
    <cellStyle name="_TableSuperHead_04 In Place Financing 10.01.2005_Financial Model - IAS 11 (updated)" xfId="4021" xr:uid="{ACE6274B-167C-4EA1-89C9-9AF2E66209D8}"/>
    <cellStyle name="_TableSuperHead_05 Model Project Maharashtra 22 06 2005" xfId="4022" xr:uid="{2E0848D8-47D3-4595-98AA-702B9839AC35}"/>
    <cellStyle name="_TableSuperHead_12 Truck Model" xfId="4023" xr:uid="{B365F0A7-4E43-4CB2-9A58-31ED731D46A7}"/>
    <cellStyle name="_TableSuperHead_12 Truck Model 2" xfId="4024" xr:uid="{491CE40C-78FF-4D9F-8AFA-728C16EE715C}"/>
    <cellStyle name="_TableSuperHead_12 Truck Model_Financial Model - IAS 11 (updated)" xfId="4025" xr:uid="{20F8F57E-8751-4A38-A310-0EBBEE12F14F}"/>
    <cellStyle name="_TableSuperHead_15 Arabia Model 15 Oct BID CASE" xfId="4026" xr:uid="{59889718-FECC-484F-BF7C-3404B0B7F942}"/>
    <cellStyle name="_TableSuperHead_15 Arabia Model 15 Oct BID CASE 2" xfId="4027" xr:uid="{B454562B-2C80-4BE9-9F54-F21573F1E156}"/>
    <cellStyle name="_TableSuperHead_15 Arabia Model 15 Oct BID CASE_Financial Model - IAS 11 (updated)" xfId="4028" xr:uid="{2F8302FE-D44E-4C7C-B47D-151F0B1AEEFA}"/>
    <cellStyle name="_TableSuperHead_2005 04 28 Pauli I Analysis Final GS" xfId="4029" xr:uid="{8B1B8D1A-0CF1-47B3-9B34-4045290AFE74}"/>
    <cellStyle name="_TableSuperHead_2005 04 28 Pauli I Analysis Final GS 2" xfId="4030" xr:uid="{EB194DC6-12F8-485F-BFFC-66CCC53C3E33}"/>
    <cellStyle name="_TableSuperHead_2005 04 28 Pauli I Analysis Final GS_Financial Model - IAS 11 (updated)" xfId="4031" xr:uid="{261BB393-F0EB-47DF-A068-6EF789F81B88}"/>
    <cellStyle name="_TableSuperHead_39 Capitol Lev Model - base case VVG" xfId="4032" xr:uid="{E1200D9B-3B52-4EB4-A57E-A15BE66A230A}"/>
    <cellStyle name="_TableSuperHead_39 Capitol Lev Model - base case VVG 2" xfId="4033" xr:uid="{B4470C2E-CECA-41EA-9D22-08AF7F1C9BCD}"/>
    <cellStyle name="_TableSuperHead_39 Capitol Lev Model - base case VVG_Financial Model - IAS 11 (updated)" xfId="4034" xr:uid="{3F7C57DA-4B26-404B-9D39-41FF6E3C4716}"/>
    <cellStyle name="_TableSuperHead_40 Pauli Model 09.09.2005" xfId="4035" xr:uid="{02A8D2B0-0595-46E4-9664-80172E99CAF1}"/>
    <cellStyle name="_TableSuperHead_40 Pauli Model 09.09.2005 2" xfId="4036" xr:uid="{39059BD3-C195-40B3-B370-8B2D97913EC6}"/>
    <cellStyle name="_TableSuperHead_40 Pauli Model 09.09.2005_Financial Model - IAS 11 (updated)" xfId="4037" xr:uid="{82AE95A7-7DA7-418C-B188-E28B05DA7215}"/>
    <cellStyle name="_TableSuperHead_BayLaBa model v06_rc_v2" xfId="4038" xr:uid="{188DB77F-0E59-425A-B1CD-F33D8B1C651B}"/>
    <cellStyle name="_TableSuperHead_BayLaBa model v06_rc_v2 2" xfId="4039" xr:uid="{258B63A3-3BA6-4274-917D-BDD0D13AB204}"/>
    <cellStyle name="_TableSuperHead_BayLaBa model v06_rc_v2_Financial Model - IAS 11 (updated)" xfId="4040" xr:uid="{F8396525-7D99-432E-945E-C2D8FFF01B51}"/>
    <cellStyle name="_TableSuperHead_Bet Analysis" xfId="4041" xr:uid="{C6CA70C4-2C37-4F59-A05A-D0BDDE412E02}"/>
    <cellStyle name="_TableSuperHead_Book1" xfId="4042" xr:uid="{ED23EF5A-2178-4B5B-9E68-DC441D746AD0}"/>
    <cellStyle name="_TableSuperHead_BS 30 Sep 2004 (2)" xfId="4043" xr:uid="{6F88DD73-7F98-4D91-8244-BE8B7ECA2B65}"/>
    <cellStyle name="_TableSuperHead_Copy of 2005 06 09 VE Analyse working file_corr3 NV" xfId="4044" xr:uid="{53A90836-910A-4806-97E9-16144FA3ADC1}"/>
    <cellStyle name="_TableSuperHead_Copy of 2005 06 09 VE Analyse working file_corr3 NV 2" xfId="4045" xr:uid="{A2F5D733-FD80-4B82-BFBE-91334E66A621}"/>
    <cellStyle name="_TableSuperHead_Copy of 2005 06 09 VE Analyse working file_corr3 NV_Financial Model - IAS 11 (updated)" xfId="4046" xr:uid="{B61ECE8C-83B1-43C9-BF06-A134F49D6E5A}"/>
    <cellStyle name="_TableSuperHead_Equity Analysis_05.06.03" xfId="4047" xr:uid="{8361ED76-8026-4388-9842-C376F3A86103}"/>
    <cellStyle name="_TableSuperHead_Equity Analysis_05.06.03 2" xfId="4048" xr:uid="{D5CEBF15-D97E-4E04-97BC-F8B625D1B9BF}"/>
    <cellStyle name="_TableSuperHead_Equity Analysis_05.06.03_Financial Model - IAS 11 (updated)" xfId="4049" xr:uid="{438B1B1D-2063-4047-B63D-DD7300718381}"/>
    <cellStyle name="_TableSuperHead_German Tax Model" xfId="4050" xr:uid="{F0DFC282-423D-4EA7-B881-4DED890719E2}"/>
    <cellStyle name="_TableSuperHead_German Tax Model 2" xfId="4051" xr:uid="{E9D5D0D7-396F-4DF0-9D23-A0F0F4F525B0}"/>
    <cellStyle name="_TableSuperHead_German Tax Model_Financial Model - IAS 11 (updated)" xfId="4052" xr:uid="{B0F2833D-2CA5-4E01-9D04-CEDEF2933261}"/>
    <cellStyle name="_TableSuperHead_In Place Financing" xfId="4053" xr:uid="{76F0238C-0468-4F96-8CB7-9F61CE14ECB0}"/>
    <cellStyle name="_TableSuperHead_In Place Financing 2" xfId="4054" xr:uid="{5D84A56E-2EC5-4B69-B389-50184DC6EC11}"/>
    <cellStyle name="_TableSuperHead_In Place Financing_Financial Model - IAS 11 (updated)" xfId="4055" xr:uid="{B7019079-3BCF-4ACF-BCBC-A9F94B7C29CA}"/>
    <cellStyle name="_TableSuperHead_Input Sheet" xfId="4056" xr:uid="{67A382FB-7A73-4483-A044-C26F8F5F4BC6}"/>
    <cellStyle name="_TableSuperHead_Input Sheet 2" xfId="4057" xr:uid="{3A42C0DF-B2B2-4F94-9235-1BAFF134193F}"/>
    <cellStyle name="_TableSuperHead_Input Sheet_Financial Model - IAS 11 (updated)" xfId="4058" xr:uid="{4B7E2668-3F1A-468F-A90F-BFA78639E143}"/>
    <cellStyle name="_TableSuperHead_Kaufland Reportingtool in use" xfId="4059" xr:uid="{A31FC778-AD3F-4121-B767-1C754F98FE09}"/>
    <cellStyle name="_TableSuperHead_Krägel Mietflächenübersicht DRESTATE o  Finanzbeteil  20050523 NV" xfId="4060" xr:uid="{BE1A5C7B-853F-4BD8-9D02-DFB78BFBC7B0}"/>
    <cellStyle name="_TableSuperHead_Long Lease Model_17.05.03" xfId="4061" xr:uid="{DD51AC95-A04A-4439-B342-C92ADBBED55B}"/>
    <cellStyle name="_TableSuperHead_Long Lease Model_17.05.03 2" xfId="4062" xr:uid="{CF039F2F-9E82-4DD4-9346-6B8F60274196}"/>
    <cellStyle name="_TableSuperHead_Long Lease Model_17.05.03_Financial Model - IAS 11 (updated)" xfId="4063" xr:uid="{6238CB37-ED25-48FE-9CF4-9EB5A9195548}"/>
    <cellStyle name="_TableSuperHead_Model SEPT 22nd Bid" xfId="4064" xr:uid="{5F6E9DA0-2BE6-4E5E-95C6-6706F9FC3700}"/>
    <cellStyle name="_TableSuperHead_Model SEPT 22nd Bid 2" xfId="4065" xr:uid="{1CE1913F-07E0-4069-834A-AE1F20C07F01}"/>
    <cellStyle name="_TableSuperHead_Model SEPT 22nd Bid_Financial Model - IAS 11 (updated)" xfId="4066" xr:uid="{7A1AE0D4-0566-407A-9ABA-D7F46AB4CAEA}"/>
    <cellStyle name="_TableSuperHead_Other Cash Flows" xfId="4067" xr:uid="{BA0C5343-104C-433E-9412-DC8CDDF52FEB}"/>
    <cellStyle name="_TableSuperHead_Other Cash Flows 2" xfId="4068" xr:uid="{C300A058-8176-407A-9F3D-463D77740474}"/>
    <cellStyle name="_TableSuperHead_Other Cash Flows_Financial Model - IAS 11 (updated)" xfId="4069" xr:uid="{49348617-5477-47C1-ADE1-E4CDDBF80A6C}"/>
    <cellStyle name="_TableSuperHead_Overview" xfId="4070" xr:uid="{D8FB76BF-0673-4A57-A0C8-C29A7D7939D6}"/>
    <cellStyle name="_TableSuperHead_Overview 2" xfId="4071" xr:uid="{6CF42E3C-FA1C-4A7B-A93B-A67F5E708115}"/>
    <cellStyle name="_TableSuperHead_Overview_Financial Model - IAS 11 (updated)" xfId="4072" xr:uid="{DD01C94E-42B5-44A8-8BF7-36149D6A551B}"/>
    <cellStyle name="_TableSuperHead_Pegasus Teaser asset list and rent roll 07-02-28 final" xfId="4073" xr:uid="{14EBB3BC-23A5-4AAC-A3EB-3CEE38A5C706}"/>
    <cellStyle name="_TableSuperHead_Pegasus Teaser asset list and rent roll 07-02-28 final 2" xfId="4074" xr:uid="{D1750C55-3FF5-4E36-8E03-6F1BDF7ED92F}"/>
    <cellStyle name="_TableSuperHead_Pegasus Teaser asset list and rent roll 07-02-28 final_Financial Model - IAS 11 (updated)" xfId="4075" xr:uid="{95D1AA8C-924A-4C93-8443-7FC7E71FB8B2}"/>
    <cellStyle name="_TableSuperHead_Phoenix - (S)PL Credit Stats - October 11, 2004" xfId="4076" xr:uid="{C82E05E7-F7D5-4E82-A906-981E77CE05EF}"/>
    <cellStyle name="_TableSuperHead_Principal payments" xfId="4077" xr:uid="{FC6C0128-66E8-4EBA-8E90-B209E1228F3A}"/>
    <cellStyle name="_TableSuperHead_Principal payments 2" xfId="4078" xr:uid="{028E00CD-6846-4357-A21E-E20CADD79AB5}"/>
    <cellStyle name="_TableSuperHead_Principal payments_Financial Model - IAS 11 (updated)" xfId="4079" xr:uid="{D0DD65F4-F6B8-4E74-BD79-73C44EF30535}"/>
    <cellStyle name="_TableSuperHead_RE Template Project Tybee" xfId="4080" xr:uid="{765A4C0C-3EB5-4538-91DD-A27F46EA98D3}"/>
    <cellStyle name="_TableSuperHead_RE Template Project Tybee 06-04-12" xfId="4081" xr:uid="{304A4D66-E7D9-451D-A76B-D871E3AF5435}"/>
    <cellStyle name="_TableSuperHead_Real Estate Template Project Vormittag 31.08.2005 GREEN" xfId="4082" xr:uid="{1C75DB7D-021F-4015-AD19-3FA7C8EFC035}"/>
    <cellStyle name="_TableSuperHead_Real Estate Template Project Vormittag 31.08.2005 GREEN 2" xfId="4083" xr:uid="{1DBAD352-1C10-45BB-B939-91E96034DAC1}"/>
    <cellStyle name="_TableSuperHead_Real Estate Template Project Vormittag 31.08.2005 GREEN_Financial Model - IAS 11 (updated)" xfId="4084" xr:uid="{37722B16-0ED8-47AC-9B42-B478EB3B8AD6}"/>
    <cellStyle name="_TableSuperHead_Real Estate Valuation Template 02 06 2005" xfId="4085" xr:uid="{B2969487-9B22-4C72-9090-8C8A033ADCD4}"/>
    <cellStyle name="_TableSuperHead_Rent Roll 13.04.2006" xfId="4086" xr:uid="{1365EF3C-AF23-4E0E-905B-90BF522D5FAC}"/>
    <cellStyle name="_TableSuperHead_Rent Roll_2006 08 28" xfId="4087" xr:uid="{738C0268-32D3-4B66-87A6-C891312F090F}"/>
    <cellStyle name="_TableSuperHead_Rent Roll_2006 08 28 2" xfId="4088" xr:uid="{41000CC8-F105-4D3B-83CB-41FABA7C3904}"/>
    <cellStyle name="_TableSuperHead_Rent Roll_2006 08 28_Financial Model - IAS 11 (updated)" xfId="4089" xr:uid="{389FB6E2-523A-4316-AA40-7327343C0777}"/>
    <cellStyle name="_TableSuperHead_restructuring" xfId="4090" xr:uid="{BE58B850-F438-47CB-BF19-CD16034FEAB2}"/>
    <cellStyle name="_TableSuperHead_restructuring 2" xfId="4091" xr:uid="{4380D47F-A0CD-4670-B868-CC7EE009D561}"/>
    <cellStyle name="_TableSuperHead_restructuring_Financial Model - IAS 11 (updated)" xfId="4092" xr:uid="{8253AE31-A5D6-44E2-91C0-80B074E47B09}"/>
    <cellStyle name="_TableSuperHead_Results Cushman 14 06 2005 Template Version" xfId="4093" xr:uid="{C0D1A383-0569-43D3-AF4C-778743B4C137}"/>
    <cellStyle name="_TableSuperHead_scirocco_commercial_overview" xfId="4094" xr:uid="{8FCAFF79-8AF5-4655-A7B7-6056A20EC14B}"/>
    <cellStyle name="_TableSuperHead_template-commercial developments-050611" xfId="4095" xr:uid="{CA92EDF2-821A-489D-892A-081D98E04ACB}"/>
    <cellStyle name="_TableSuperHead_Unleveraged Roll Up" xfId="4096" xr:uid="{3C0EC9D2-F27F-4F70-A0F4-F68CDFD66FFB}"/>
    <cellStyle name="_TableSuperHead_Unleveraged Roll Up 2" xfId="4097" xr:uid="{1277D6F9-9065-4537-8C96-E528BBD1D364}"/>
    <cellStyle name="_TableSuperHead_Unleveraged Roll Up_Financial Model - IAS 11 (updated)" xfId="4098" xr:uid="{E91F6AAA-7D8D-43B4-B98F-B564D0F559B4}"/>
    <cellStyle name="_TableSuperHead_WE_Daten_gesamt_nur_Finanzierung NV" xfId="4099" xr:uid="{2DB664EB-0E44-4DAF-8925-247A465D64E4}"/>
    <cellStyle name="_TableSuperHead_WE_Daten_gesamt_nur_Finanzierung NV 2" xfId="4100" xr:uid="{92617D7C-371F-41BC-B58C-DC59F52DBEE3}"/>
    <cellStyle name="_TableSuperHead_WE_Daten_gesamt_nur_Finanzierung NV_Financial Model - IAS 11 (updated)" xfId="4101" xr:uid="{CDFBFDB6-D97F-4D33-8F37-35EE43F8DC07}"/>
    <cellStyle name="=C:\WINNT35\SYSTEM32\COMMAND.COM" xfId="4102" xr:uid="{33EE4C08-A132-4DCE-AFD9-285EA734818E}"/>
    <cellStyle name="=C:\WINNT35\SYSTEM32\COMMAND.COM 2" xfId="4103" xr:uid="{2AD79892-EBF7-4793-A041-DFF45948948D}"/>
    <cellStyle name="1,comma" xfId="4104" xr:uid="{70085095-56D1-4119-B55E-BDD73C700F6C}"/>
    <cellStyle name="1,comma 2" xfId="4105" xr:uid="{6178129E-CC70-4617-A267-A42E7E3763E9}"/>
    <cellStyle name="2 Decimal Places" xfId="4106" xr:uid="{CC9B0AA9-7431-40C2-9BC7-391E67FD1D5B}"/>
    <cellStyle name="20 % - Accent3" xfId="4107" xr:uid="{6F45F30F-A868-4DC1-B7CD-5DFF625ECCBB}"/>
    <cellStyle name="20 % - Accent4" xfId="4108" xr:uid="{0160E2F8-0625-4F0D-B145-15D40AF8B678}"/>
    <cellStyle name="20 % - Accent5" xfId="4109" xr:uid="{1A83FFC4-5FDE-48B1-8A58-44144533FCC0}"/>
    <cellStyle name="20 % - Accent6" xfId="4110" xr:uid="{79517EA1-F1BE-497A-A227-28A909922143}"/>
    <cellStyle name="20% - Accent1 2" xfId="112" xr:uid="{E4D9D38E-C14A-4B5A-AC04-7BBB0CBF658F}"/>
    <cellStyle name="20% - Accent1 2 2" xfId="360" xr:uid="{FC221B53-9764-471F-A611-BB82B374667F}"/>
    <cellStyle name="20% - Accent1 3" xfId="361" xr:uid="{2A255E5F-E88F-4C34-8D92-8CDA6EED81C0}"/>
    <cellStyle name="20% - Accent1 4" xfId="4111" xr:uid="{304A5A74-29B9-4766-A99C-835D057D8F28}"/>
    <cellStyle name="20% - Accent1 5" xfId="4112" xr:uid="{B3C906CF-AE4B-4175-B38F-8DC86263B828}"/>
    <cellStyle name="20% - Accent1 6" xfId="4113" xr:uid="{E73306D4-E09F-4BD0-A964-E03E858414D4}"/>
    <cellStyle name="20% - Accent1 7" xfId="4114" xr:uid="{1147AA4C-2E40-4334-8AF5-10045FCBF8C3}"/>
    <cellStyle name="20% - Accent2 2" xfId="113" xr:uid="{EE1BD1A3-4121-4B26-BA4E-E8B43C51CECD}"/>
    <cellStyle name="20% - Accent2 2 2" xfId="362" xr:uid="{3E70428F-C03A-4DB9-9389-43247A036D9E}"/>
    <cellStyle name="20% - Accent2 3" xfId="363" xr:uid="{72C9F8A1-6E56-430D-A5E8-FE0574094AFE}"/>
    <cellStyle name="20% - Accent2 4" xfId="4115" xr:uid="{EFA85471-0409-40C8-A831-8155B1B3D05B}"/>
    <cellStyle name="20% - Accent2 5" xfId="4116" xr:uid="{4AAB7D03-A6D8-484E-8410-5282F8E8C03C}"/>
    <cellStyle name="20% - Accent2 6" xfId="4117" xr:uid="{B92F8424-DAB0-4EEF-A8AB-EA14243F9E34}"/>
    <cellStyle name="20% - Accent2 7" xfId="4118" xr:uid="{A3E13A87-35E3-44FE-9B2C-BD071DE566E4}"/>
    <cellStyle name="20% - Accent3 2" xfId="114" xr:uid="{CABE3ABA-0C02-404B-8948-CAB18242F53B}"/>
    <cellStyle name="20% - Accent3 2 2" xfId="364" xr:uid="{4A4BA248-17DF-4A31-B0F2-30B86FE2052E}"/>
    <cellStyle name="20% - Accent3 3" xfId="365" xr:uid="{93A5991E-FD94-461F-8FB6-84CFD4CF49EC}"/>
    <cellStyle name="20% - Accent3 4" xfId="4119" xr:uid="{78BC5C68-C221-4E89-97B1-1621ECED834F}"/>
    <cellStyle name="20% - Accent3 5" xfId="4120" xr:uid="{263A9538-191E-4345-8011-1298C79B53A1}"/>
    <cellStyle name="20% - Accent3 6" xfId="4121" xr:uid="{660E82A3-ECBC-403B-A545-7BFA4126D166}"/>
    <cellStyle name="20% - Accent3 7" xfId="4122" xr:uid="{1CC92917-DF26-419D-B599-7DD626EAE4F8}"/>
    <cellStyle name="20% - Accent4 2" xfId="115" xr:uid="{4E7D5C26-03B2-420D-8768-65DFFB78A805}"/>
    <cellStyle name="20% - Accent4 2 2" xfId="366" xr:uid="{0585580E-B346-41C5-8A82-C62A694C235F}"/>
    <cellStyle name="20% - Accent4 3" xfId="367" xr:uid="{23A76BE1-5CB2-4E59-86C5-A0502E834DC2}"/>
    <cellStyle name="20% - Accent4 4" xfId="4123" xr:uid="{B0994A11-F5F8-4311-94F9-AC2D1CB1D393}"/>
    <cellStyle name="20% - Accent4 5" xfId="4124" xr:uid="{08767F99-F22A-4426-9E7B-11B655C99516}"/>
    <cellStyle name="20% - Accent4 6" xfId="4125" xr:uid="{08F049AF-115F-4B8B-A18F-D1E10F1C52C4}"/>
    <cellStyle name="20% - Accent4 7" xfId="4126" xr:uid="{6AB9A076-AE71-4B4C-AB22-8B40F5E985CE}"/>
    <cellStyle name="20% - Accent5 2" xfId="116" xr:uid="{5E83DCEB-E976-4930-8DD6-334295971AD2}"/>
    <cellStyle name="20% - Accent5 3" xfId="368" xr:uid="{BE368BD8-584D-44AD-8932-73BF25BA1A8A}"/>
    <cellStyle name="20% - Accent5 4" xfId="4127" xr:uid="{627FDBCA-2A0C-4144-A96B-982894F51152}"/>
    <cellStyle name="20% - Accent5 5" xfId="4128" xr:uid="{BB0FA151-67DA-44D5-BF61-EE395B4949E3}"/>
    <cellStyle name="20% - Accent5 6" xfId="4129" xr:uid="{FA487282-0796-499E-BD8B-F4EE64B0ADC9}"/>
    <cellStyle name="20% - Accent5 7" xfId="4130" xr:uid="{EC5C8201-066F-4F62-9942-D02D8C56335E}"/>
    <cellStyle name="20% - Accent6 2" xfId="117" xr:uid="{E3E5DC6E-BEC8-499F-89E5-58D70D6FD279}"/>
    <cellStyle name="20% - Accent6 2 2" xfId="369" xr:uid="{CF3C386A-A03A-4A02-9285-B858D2AE856F}"/>
    <cellStyle name="20% - Accent6 3" xfId="370" xr:uid="{358710FC-6630-43AF-9EDA-F9BCD99D50BE}"/>
    <cellStyle name="20% - Accent6 4" xfId="4131" xr:uid="{58FE5F12-D399-4D15-87F9-ED1BE8EBF5BC}"/>
    <cellStyle name="20% - Accent6 5" xfId="4132" xr:uid="{A7778449-C565-4D52-9163-F2B6307230FE}"/>
    <cellStyle name="20% - Accent6 6" xfId="4133" xr:uid="{739B0226-3B65-4E61-859F-0182CC8B3811}"/>
    <cellStyle name="20% - Accent6 7" xfId="4134" xr:uid="{8969DBC5-DCD4-4BDC-AD7A-8FDE4FADFC4C}"/>
    <cellStyle name="40 % - Accent5" xfId="4135" xr:uid="{C82E78FC-9736-4395-8031-3F9B419326EB}"/>
    <cellStyle name="40 % - Accent6" xfId="4136" xr:uid="{46D283EF-45B1-4F64-B427-A874CF496C1E}"/>
    <cellStyle name="40% - Accent1 2" xfId="118" xr:uid="{CF7E2016-682C-47AF-8A9A-D846E91157AF}"/>
    <cellStyle name="40% - Accent1 2 2" xfId="371" xr:uid="{8D7AA268-9E2E-415C-9C6A-2CD70AEE1E46}"/>
    <cellStyle name="40% - Accent1 3" xfId="372" xr:uid="{B8C480CA-DF88-4EE6-A237-7A851ACA94BA}"/>
    <cellStyle name="40% - Accent1 4" xfId="4137" xr:uid="{007DD9B8-AC02-4810-888A-1B561209C220}"/>
    <cellStyle name="40% - Accent1 5" xfId="4138" xr:uid="{75F4E7DD-583A-4BCD-A860-8F068468830C}"/>
    <cellStyle name="40% - Accent1 6" xfId="4139" xr:uid="{CB0524DB-C7BE-4485-B9EE-4D28379AF0F0}"/>
    <cellStyle name="40% - Accent1 7" xfId="4140" xr:uid="{28169E79-941A-42F1-AC1A-65030DBB500B}"/>
    <cellStyle name="40% - Accent2 2" xfId="119" xr:uid="{39E2A533-87E5-40E3-BC55-61C0F0C04DE4}"/>
    <cellStyle name="40% - Accent2 3" xfId="373" xr:uid="{3501585B-BB65-4521-9C13-426222294303}"/>
    <cellStyle name="40% - Accent2 4" xfId="4141" xr:uid="{A45605BA-7A36-4B58-A0EE-A5D81AB181B3}"/>
    <cellStyle name="40% - Accent2 5" xfId="4142" xr:uid="{F0D7AA9D-5F0D-45E0-8993-8970DBB5AC15}"/>
    <cellStyle name="40% - Accent2 6" xfId="4143" xr:uid="{CC8C0033-144A-48CB-BF5D-81FCF532673A}"/>
    <cellStyle name="40% - Accent2 7" xfId="4144" xr:uid="{73627070-DDA7-4AC1-A395-ACDF3533BAC4}"/>
    <cellStyle name="40% - Accent3 2" xfId="120" xr:uid="{9C8FECA2-8D43-46B2-B5B8-3FA7B4E7CF30}"/>
    <cellStyle name="40% - Accent3 2 2" xfId="374" xr:uid="{F5A563C7-3744-477C-AE41-0F094004DF48}"/>
    <cellStyle name="40% - Accent3 3" xfId="375" xr:uid="{DECA57B2-0060-4D56-AD49-0731C8CB5E5A}"/>
    <cellStyle name="40% - Accent3 4" xfId="4145" xr:uid="{4A87A4F0-CC0A-46B1-AD9D-6EF9FC3C1DE9}"/>
    <cellStyle name="40% - Accent3 5" xfId="4146" xr:uid="{226F6697-51CB-4FE2-964F-A06D015AA7CF}"/>
    <cellStyle name="40% - Accent3 6" xfId="4147" xr:uid="{4B9310DA-E231-4987-A476-DC033C0E4641}"/>
    <cellStyle name="40% - Accent3 7" xfId="4148" xr:uid="{EE5F0D81-8513-45E9-BCBC-08F595F11B09}"/>
    <cellStyle name="40% - Accent4 2" xfId="121" xr:uid="{C7A7CA2A-008F-4C51-A7DC-4AD95AEB0D52}"/>
    <cellStyle name="40% - Accent4 2 2" xfId="376" xr:uid="{0DCF3803-9B5A-4D8D-AD52-50880EAE1137}"/>
    <cellStyle name="40% - Accent4 3" xfId="377" xr:uid="{BBFDC6DC-933C-42A8-B2A5-704FB0441DCF}"/>
    <cellStyle name="40% - Accent4 4" xfId="4149" xr:uid="{C2AD503F-5B86-4093-B91E-A7F8886F0446}"/>
    <cellStyle name="40% - Accent4 5" xfId="4150" xr:uid="{47815009-E347-41ED-8300-C572129D21D7}"/>
    <cellStyle name="40% - Accent4 6" xfId="4151" xr:uid="{8C4AAA13-314B-4CA3-9638-05EE82D8782A}"/>
    <cellStyle name="40% - Accent4 7" xfId="4152" xr:uid="{FBA2800D-9F9B-4F03-ABB3-D40D2BECDD14}"/>
    <cellStyle name="40% - Accent5 2" xfId="122" xr:uid="{9DB45C63-6D60-4C79-BC98-922A43C062D3}"/>
    <cellStyle name="40% - Accent5 2 2" xfId="378" xr:uid="{09486939-FD1B-4DF2-AAC2-0B8B61EEE087}"/>
    <cellStyle name="40% - Accent5 3" xfId="379" xr:uid="{BB47BD72-D0D0-4940-997F-3F7B565EEE6B}"/>
    <cellStyle name="40% - Accent5 4" xfId="4153" xr:uid="{67BD2B31-84C1-4361-BAA0-629FF2503F9B}"/>
    <cellStyle name="40% - Accent5 5" xfId="4154" xr:uid="{D845A043-D5C0-403C-939A-D4478B7251F2}"/>
    <cellStyle name="40% - Accent5 6" xfId="4155" xr:uid="{D5DA5990-09B2-4968-A13A-7A8ADD329468}"/>
    <cellStyle name="40% - Accent5 7" xfId="4156" xr:uid="{FF675EDB-A5C4-4F8A-9F6B-F0901F9A5499}"/>
    <cellStyle name="40% - Accent6 2" xfId="123" xr:uid="{A09D12B0-9476-4984-BE64-D02C4C4BF151}"/>
    <cellStyle name="40% - Accent6 2 2" xfId="380" xr:uid="{3CD54776-73D0-4A75-B458-BA0118B5CFD8}"/>
    <cellStyle name="40% - Accent6 3" xfId="381" xr:uid="{124B6D96-A3F0-4127-AC5F-641D83CA29B7}"/>
    <cellStyle name="40% - Accent6 4" xfId="4157" xr:uid="{47BC50CF-AB9B-4B00-9FA0-3C7E47275750}"/>
    <cellStyle name="40% - Accent6 5" xfId="4158" xr:uid="{1BA2E61E-29F3-475F-AE19-01A6F6949540}"/>
    <cellStyle name="40% - Accent6 6" xfId="4159" xr:uid="{2D4CC050-113D-4513-8D12-F942F7358F63}"/>
    <cellStyle name="40% - Accent6 7" xfId="4160" xr:uid="{820B5325-32CF-4481-95A4-52F88DD2F1FA}"/>
    <cellStyle name="60 % - Accent2" xfId="4161" xr:uid="{68A64668-B73F-42E4-8533-70324EE470F1}"/>
    <cellStyle name="60 % - Accent3" xfId="4162" xr:uid="{3CF79717-9FAE-4BC1-9AA2-54742CE90AD6}"/>
    <cellStyle name="60 % - Accent4" xfId="4163" xr:uid="{10488CCA-CEF6-4C24-80F1-7F3FA7745104}"/>
    <cellStyle name="60 % - Accent5" xfId="4164" xr:uid="{E9FA6921-558F-4AC7-A5A9-E18C51860B74}"/>
    <cellStyle name="60 % - Accent6" xfId="4165" xr:uid="{CD2559BC-456F-436E-8709-E423F58AF0FD}"/>
    <cellStyle name="60% - Accent1 2" xfId="124" xr:uid="{578D672F-BE20-4987-9226-A1379F1ED04C}"/>
    <cellStyle name="60% - Accent1 2 2" xfId="382" xr:uid="{07A39175-09C3-4ACC-B266-51781C6C238C}"/>
    <cellStyle name="60% - Accent1 3" xfId="383" xr:uid="{FBDDDC98-7B92-46F4-9214-57F756D2F9F5}"/>
    <cellStyle name="60% - Accent1 4" xfId="4166" xr:uid="{92AEE01F-78FA-462F-ACDA-BE63C985AEA0}"/>
    <cellStyle name="60% - Accent1 5" xfId="4167" xr:uid="{1C221450-71B5-4A19-8ADA-4FDF3C16FDFB}"/>
    <cellStyle name="60% - Accent1 6" xfId="4168" xr:uid="{0CBF287B-F42B-48B8-B4D0-2BDA17E4F7F4}"/>
    <cellStyle name="60% - Accent1 7" xfId="4169" xr:uid="{8230C80B-A3EC-4CA4-BEAD-B047E607B3FD}"/>
    <cellStyle name="60% - Accent2 2" xfId="125" xr:uid="{E715F1C8-0FCE-4F39-999A-849239579FEF}"/>
    <cellStyle name="60% - Accent2 2 2" xfId="384" xr:uid="{32CD880E-7561-4C15-8FC6-E03974570242}"/>
    <cellStyle name="60% - Accent2 3" xfId="385" xr:uid="{1DFED5DE-6A73-4A94-B980-4F2CB0C0F380}"/>
    <cellStyle name="60% - Accent2 4" xfId="4170" xr:uid="{4A487B1A-B6AA-466E-93B9-8B50A8A8C47D}"/>
    <cellStyle name="60% - Accent2 5" xfId="4171" xr:uid="{2E48F245-4F19-49AB-8E77-D78BC5583CA7}"/>
    <cellStyle name="60% - Accent2 6" xfId="4172" xr:uid="{20223D51-8890-4D07-856D-2A3F524BA46C}"/>
    <cellStyle name="60% - Accent2 7" xfId="4173" xr:uid="{4A305BB8-7B7B-4E9F-8BDB-91EB7370F4AE}"/>
    <cellStyle name="60% - Accent3 2" xfId="126" xr:uid="{F7C45681-E7FD-4F64-8D00-1635C42D164B}"/>
    <cellStyle name="60% - Accent3 2 2" xfId="386" xr:uid="{2B79CC7D-171E-4FB1-A150-3A618B6C1134}"/>
    <cellStyle name="60% - Accent3 3" xfId="387" xr:uid="{3FDD6182-422C-48F0-B2B7-B7A32F570B96}"/>
    <cellStyle name="60% - Accent3 4" xfId="4174" xr:uid="{CECAE5C8-7F70-4522-A274-EB075C15476B}"/>
    <cellStyle name="60% - Accent3 5" xfId="4175" xr:uid="{D7ABB57C-6C75-4EF8-9411-9F05130C247E}"/>
    <cellStyle name="60% - Accent3 6" xfId="4176" xr:uid="{A966A444-F38E-4AD7-9F48-A231303B0F50}"/>
    <cellStyle name="60% - Accent3 7" xfId="4177" xr:uid="{EF7402A2-CC40-446C-A69A-DDC9FB4B21B4}"/>
    <cellStyle name="60% - Accent4 2" xfId="127" xr:uid="{76231142-1B05-4BDD-BDDA-7974BC23CABC}"/>
    <cellStyle name="60% - Accent4 2 2" xfId="388" xr:uid="{A55C50FE-2593-40B0-81F4-858DD450476D}"/>
    <cellStyle name="60% - Accent4 3" xfId="389" xr:uid="{C75B3A1B-568E-436C-8185-E3F102D4EF54}"/>
    <cellStyle name="60% - Accent4 4" xfId="4178" xr:uid="{9FF00E89-21EE-40F4-A832-3AF6163762D2}"/>
    <cellStyle name="60% - Accent4 5" xfId="4179" xr:uid="{F5CFEF72-5637-4EA6-A288-D03535B1D4CD}"/>
    <cellStyle name="60% - Accent4 6" xfId="4180" xr:uid="{8D356AA0-47EA-40FE-82CB-239B430CB0C7}"/>
    <cellStyle name="60% - Accent4 7" xfId="4181" xr:uid="{6712E2B1-73E8-4733-BA7C-2BB675BD203D}"/>
    <cellStyle name="60% - Accent5 2" xfId="128" xr:uid="{6CCA0788-980B-4DF6-BF09-28A732E08B58}"/>
    <cellStyle name="60% - Accent5 2 2" xfId="390" xr:uid="{765B3955-ECC1-41F4-83B4-8F4BC5A2DF67}"/>
    <cellStyle name="60% - Accent5 3" xfId="391" xr:uid="{9BE6E999-A5D9-4014-A0BA-C135A16DC171}"/>
    <cellStyle name="60% - Accent5 4" xfId="4182" xr:uid="{796B9E15-AB6E-4976-8040-5AF16DBDF3B1}"/>
    <cellStyle name="60% - Accent5 5" xfId="4183" xr:uid="{53BA868C-1402-41EF-9C20-5A0D2B3C90D7}"/>
    <cellStyle name="60% - Accent5 6" xfId="4184" xr:uid="{75A6ADB8-A0AC-4922-91D1-2FECD1B15415}"/>
    <cellStyle name="60% - Accent5 7" xfId="4185" xr:uid="{7873BC21-4131-406C-B1A2-FC5E1FE9F8E0}"/>
    <cellStyle name="60% - Accent6 2" xfId="129" xr:uid="{E66F4BA9-FC8F-42AD-BC24-08848B2DEED1}"/>
    <cellStyle name="60% - Accent6 2 2" xfId="392" xr:uid="{64C1C2DA-AB12-4198-A30E-1EAA9457DA05}"/>
    <cellStyle name="60% - Accent6 3" xfId="393" xr:uid="{F7E72378-7D39-4D29-BECA-123A647CC921}"/>
    <cellStyle name="60% - Accent6 4" xfId="4186" xr:uid="{EEC5B317-B826-48F9-928B-3B494B2D54EA}"/>
    <cellStyle name="60% - Accent6 5" xfId="4187" xr:uid="{A373567B-7C98-4931-B2C6-A606430ACBBC}"/>
    <cellStyle name="60% - Accent6 6" xfId="4188" xr:uid="{CE998E5B-636E-4112-AD3C-2CFD03F5CA61}"/>
    <cellStyle name="60% - Accent6 7" xfId="4189" xr:uid="{A9260D7F-5F50-44F6-BEF0-B8B7C78932C5}"/>
    <cellStyle name="Accent1 2" xfId="130" xr:uid="{9E1FEA2D-AFAD-4419-AABD-B1A4D8AC85D6}"/>
    <cellStyle name="Accent1 2 2" xfId="394" xr:uid="{4B357327-B2D2-47CD-90F7-EF78F458CC56}"/>
    <cellStyle name="Accent1 3" xfId="395" xr:uid="{F2741EAC-79B8-4C74-9B92-50F80C7E246A}"/>
    <cellStyle name="Accent1 4" xfId="4190" xr:uid="{AA1535A7-D9DA-4A02-8425-1421F089F9F0}"/>
    <cellStyle name="Accent1 5" xfId="4191" xr:uid="{AF6A0842-CBF7-4880-87FB-DF923E7FC420}"/>
    <cellStyle name="Accent1 6" xfId="4192" xr:uid="{5C5B6A81-A751-439B-A9AC-C93B89A755B3}"/>
    <cellStyle name="Accent1 7" xfId="4193" xr:uid="{7482FBB5-7C7F-48DF-96B5-C948EC289CC2}"/>
    <cellStyle name="Accent2 2" xfId="131" xr:uid="{11BD3058-E3AC-428C-B55B-4EB25648C7AC}"/>
    <cellStyle name="Accent2 2 2" xfId="396" xr:uid="{21F7BD79-F392-440B-B442-EF080704B118}"/>
    <cellStyle name="Accent2 3" xfId="397" xr:uid="{3F7E3E73-91A2-4D91-8FF2-8B1906B17CCD}"/>
    <cellStyle name="Accent2 4" xfId="4194" xr:uid="{276CBEF8-0639-4277-8A5E-E7418BC462A2}"/>
    <cellStyle name="Accent2 5" xfId="4195" xr:uid="{FC4CA832-B6E5-4E59-A71C-C2B9F1FD1746}"/>
    <cellStyle name="Accent2 6" xfId="4196" xr:uid="{E6B0B656-2190-49C0-8955-33D0501E4EEF}"/>
    <cellStyle name="Accent2 7" xfId="4197" xr:uid="{4CB6A49D-F230-4B5D-95BE-FEBE78B287C5}"/>
    <cellStyle name="Accent3 2" xfId="132" xr:uid="{5E9E7F37-060E-4273-83BB-9F11F6C57B36}"/>
    <cellStyle name="Accent3 2 2" xfId="398" xr:uid="{01DC0704-4FE7-436E-9906-1BD04AB3F45D}"/>
    <cellStyle name="Accent3 3" xfId="399" xr:uid="{3AB22D37-19DF-43F9-8DE2-6073A05F4F90}"/>
    <cellStyle name="Accent3 4" xfId="4198" xr:uid="{AA24C028-BA8F-43DD-B24D-8E431778C1AE}"/>
    <cellStyle name="Accent3 5" xfId="4199" xr:uid="{A43AE487-FFF3-494B-8C4F-3DE8B719B000}"/>
    <cellStyle name="Accent3 6" xfId="4200" xr:uid="{D28AE22C-4C1D-4817-94DB-BFDFD72D4CCD}"/>
    <cellStyle name="Accent3 7" xfId="4201" xr:uid="{BDBF8E6B-F87D-4427-AA33-A86C3D72D46A}"/>
    <cellStyle name="Accent4 2" xfId="133" xr:uid="{8F596429-43C6-4EC8-8192-060071B7B8C8}"/>
    <cellStyle name="Accent4 2 2" xfId="400" xr:uid="{0F4D93C6-02A6-4BD4-AC37-45A09FDD95C1}"/>
    <cellStyle name="Accent4 3" xfId="401" xr:uid="{8324315D-7ECD-44E6-8A7D-4FD9806D3B9E}"/>
    <cellStyle name="Accent4 4" xfId="4202" xr:uid="{4C16CDA4-4D35-4171-9007-BE5C1B36114C}"/>
    <cellStyle name="Accent4 5" xfId="4203" xr:uid="{464269F9-2496-4144-8536-17CB1CB3166A}"/>
    <cellStyle name="Accent4 6" xfId="4204" xr:uid="{49A0D19F-1961-494C-98B7-6B946A2266EF}"/>
    <cellStyle name="Accent4 7" xfId="4205" xr:uid="{94234A58-C7EC-4D77-BEB2-96975EB2FC8A}"/>
    <cellStyle name="Accent5 2" xfId="134" xr:uid="{A00E47E8-D039-4CD3-87A7-A50484EBF88C}"/>
    <cellStyle name="Accent5 3" xfId="402" xr:uid="{1DA20653-CFA5-4DE6-B535-E6ACC73AC3F4}"/>
    <cellStyle name="Accent5 4" xfId="4206" xr:uid="{B6A44817-76A8-4631-95B9-2583AB48593B}"/>
    <cellStyle name="Accent5 5" xfId="4207" xr:uid="{D551161C-969E-4083-B27B-D6D97DE99A1B}"/>
    <cellStyle name="Accent5 6" xfId="4208" xr:uid="{3AA106B3-59C3-4AF5-B49C-7362BDA1EFB4}"/>
    <cellStyle name="Accent5 7" xfId="4209" xr:uid="{4DA45B2A-7B57-4864-852A-8B665219A2F0}"/>
    <cellStyle name="Accent6 2" xfId="135" xr:uid="{07DC5861-0F6A-40C1-AAD3-F218B5DDA7D6}"/>
    <cellStyle name="Accent6 2 2" xfId="403" xr:uid="{2B676BC0-15F7-4EBF-A21E-E7B208174028}"/>
    <cellStyle name="Accent6 3" xfId="404" xr:uid="{9AF9E426-C921-4C16-8710-8344DD5B37E0}"/>
    <cellStyle name="Accent6 4" xfId="4210" xr:uid="{10C5A9EF-B160-477E-BB82-0DA949A06EC5}"/>
    <cellStyle name="Accent6 5" xfId="4211" xr:uid="{3D83AB69-9561-4463-ADF8-06F4D34D899E}"/>
    <cellStyle name="Accent6 6" xfId="4212" xr:uid="{37AE34D9-2A2D-46DF-A993-0B8D7BE05C94}"/>
    <cellStyle name="Accent6 7" xfId="4213" xr:uid="{392EF2B4-9FF6-4B01-AB8F-E503B1E1B5CB}"/>
    <cellStyle name="active" xfId="4214" xr:uid="{AFC622F2-04D3-4FFA-8A11-AC9529D138E4}"/>
    <cellStyle name="AFE" xfId="4215" xr:uid="{49C42124-CD9C-4584-891F-273682EA6394}"/>
    <cellStyle name="Andre's Title" xfId="4216" xr:uid="{EA9E1EBD-842D-4A38-AC7D-43F2E12A878E}"/>
    <cellStyle name="area" xfId="4217" xr:uid="{6FA2F0F0-4A6F-4978-AFDA-4DAD2C573CBB}"/>
    <cellStyle name="args.style" xfId="405" xr:uid="{52B6C684-68DB-4F52-AD77-821F0F2A52F0}"/>
    <cellStyle name="Availability" xfId="4218" xr:uid="{F3CC1E0F-4DD4-4691-BCD9-B371CBC1BE1B}"/>
    <cellStyle name="Bad 2" xfId="136" xr:uid="{80984107-D342-498B-821A-83AF6070EDDD}"/>
    <cellStyle name="Bad 2 2" xfId="406" xr:uid="{CDC74134-4C32-4286-BFBC-C83E5C615842}"/>
    <cellStyle name="Bad 3" xfId="407" xr:uid="{0C1FEAA7-166C-4FB3-A8F7-AEAC262E2127}"/>
    <cellStyle name="Bad 4" xfId="4219" xr:uid="{D58BDD3B-08D5-4A65-999A-BB02599DA9B4}"/>
    <cellStyle name="Bad 5" xfId="4220" xr:uid="{71C9C592-F347-4CEF-B018-9B44C15C1F41}"/>
    <cellStyle name="Bad 6" xfId="4221" xr:uid="{9E1A53A1-8ED1-45CE-A32C-85CF785523DD}"/>
    <cellStyle name="Bad 7" xfId="4222" xr:uid="{FBF0ABF3-CBC1-4D70-B93B-5C0E00E806F7}"/>
    <cellStyle name="Band 2" xfId="4223" xr:uid="{38BC58E3-38E9-4CCD-B15B-C7644C93F00C}"/>
    <cellStyle name="Band 2 2" xfId="4224" xr:uid="{517F9F08-9A0E-44E3-A331-A118B92D80DB}"/>
    <cellStyle name="Binlik Ayracı_Moskova Rublovskaya Projesi1" xfId="4225" xr:uid="{3E16224A-FCBA-4060-92C5-892B2DE3607F}"/>
    <cellStyle name="blancpour0" xfId="4226" xr:uid="{D35666C2-B3D8-4F50-B203-60EE93580E33}"/>
    <cellStyle name="Blankettnamn" xfId="4227" xr:uid="{4D1B861C-7909-4E78-B7D0-601262D49D72}"/>
    <cellStyle name="Block" xfId="4228" xr:uid="{A96F3D37-39F3-4B19-9130-7F30B9E385E0}"/>
    <cellStyle name="Blue" xfId="4229" xr:uid="{AE6A4376-E9C6-414B-A864-E69B3DA095A2}"/>
    <cellStyle name="Blue %" xfId="4230" xr:uid="{35416041-B2B5-47F3-8A81-D3E7F02C1781}"/>
    <cellStyle name="Blue 00.0%" xfId="4231" xr:uid="{85DA4F6E-2C61-4CE1-8B94-35050F8CDE51}"/>
    <cellStyle name="Blue Font" xfId="4232" xr:uid="{8C2BA2AA-842D-4444-8902-7BF2C306DE72}"/>
    <cellStyle name="Blue Percent" xfId="4233" xr:uid="{8B44B751-A276-4CBB-850C-E0B7C2991E7B}"/>
    <cellStyle name="Blue.00" xfId="4234" xr:uid="{8AF90A9F-93F8-4F9C-8A23-0C0A8B565DCF}"/>
    <cellStyle name="Blue_RISMA Valuation" xfId="4235" xr:uid="{5E1948A7-D743-429B-9BED-4DB711EB4568}"/>
    <cellStyle name="Bold 10" xfId="4236" xr:uid="{670C3DA5-A482-4380-B7D0-202762A78EC1}"/>
    <cellStyle name="Bold 12" xfId="4237" xr:uid="{3FFA3B86-E6B6-45C2-B4EB-FA4F58CD9DEC}"/>
    <cellStyle name="Bold 8" xfId="4238" xr:uid="{B3C48582-5A41-4F1F-819B-FF7CD7B7EC3F}"/>
    <cellStyle name="Bold Italic 10" xfId="4239" xr:uid="{D0B355C2-67D2-4197-8798-85602177B128}"/>
    <cellStyle name="Bold Italic 12" xfId="4240" xr:uid="{02A7CFE2-D333-4C12-ACAA-39FD9D0331B1}"/>
    <cellStyle name="Bold Italic 8" xfId="4241" xr:uid="{7603892A-29BB-464E-962F-6D7014C152C0}"/>
    <cellStyle name="Border Heavy" xfId="4242" xr:uid="{91ED946C-CC0B-46AB-9FE7-D47F6AFA37EA}"/>
    <cellStyle name="Border Thin" xfId="4243" xr:uid="{C696AF17-429C-4307-847B-2A42E72DD494}"/>
    <cellStyle name="brakcomma" xfId="4244" xr:uid="{EF61508B-CF7C-4E01-800D-35E5726DA070}"/>
    <cellStyle name="BurtHill Normal Text" xfId="408" xr:uid="{F0871581-DE00-476A-B43B-925FCB1D5C5F}"/>
    <cellStyle name="Business Description" xfId="4245" xr:uid="{BBA1A562-9D64-4091-9360-0EFCBCBB79BC}"/>
    <cellStyle name="bwcomma" xfId="4246" xr:uid="{FCC23C1D-69EA-4572-BEAB-25DA9E1FFA10}"/>
    <cellStyle name="C                      " xfId="4247" xr:uid="{C8BA5ABF-5833-425B-9DD2-03004B57449F}"/>
    <cellStyle name="Calc Currency (0)" xfId="409" xr:uid="{8E42057E-3FB4-416E-A6AD-29F2EA4335A1}"/>
    <cellStyle name="Calc Currency (0) 2" xfId="4248" xr:uid="{B28C3AE8-B57E-4FC1-85B5-2765C71A7A8A}"/>
    <cellStyle name="Calc Currency (0) 3" xfId="4249" xr:uid="{B28FFA66-6D9E-4703-BDC2-DF6B9CFBC963}"/>
    <cellStyle name="Calc Currency (2)" xfId="4250" xr:uid="{CA7C61AD-BD65-4B94-971D-79897334C8B3}"/>
    <cellStyle name="Calc Percent (0)" xfId="4251" xr:uid="{D7415814-36E5-4BD8-9161-EA35434C1200}"/>
    <cellStyle name="Calc Percent (1)" xfId="4252" xr:uid="{3FEB5F8D-6829-48B7-9DE0-49179EE03074}"/>
    <cellStyle name="Calc Percent (1) 2" xfId="4253" xr:uid="{478D051B-E1DB-46CF-8717-5DC5FD1A8873}"/>
    <cellStyle name="Calc Percent (1) 3" xfId="4254" xr:uid="{B1B6E6E9-5659-4B44-A98E-D45D03350110}"/>
    <cellStyle name="Calc Percent (2)" xfId="4255" xr:uid="{F2E5B671-15B9-434C-9920-65233051AC33}"/>
    <cellStyle name="Calc Units (0)" xfId="4256" xr:uid="{85A79C88-C3B4-4A50-9837-00EF9EF7B2F8}"/>
    <cellStyle name="Calc Units (1)" xfId="4257" xr:uid="{E71034C0-B64B-4457-8553-1D8CFAFF4F42}"/>
    <cellStyle name="Calc Units (1) 2" xfId="4258" xr:uid="{56D8E73A-0848-4AA9-A3F9-DB2D3C2703A7}"/>
    <cellStyle name="Calc Units (1) 3" xfId="4259" xr:uid="{4795C759-7C33-47C5-9260-B548BACC3E07}"/>
    <cellStyle name="Calc Units (2)" xfId="4260" xr:uid="{508F00B5-6123-46C0-A91B-B2533ABD43DA}"/>
    <cellStyle name="Calculation 2" xfId="137" xr:uid="{6F888C85-A616-4B07-B703-F172A0740642}"/>
    <cellStyle name="Calculation 2 2" xfId="410" xr:uid="{80684805-74D6-4944-828A-C8D5566C71B8}"/>
    <cellStyle name="Calculation 3" xfId="411" xr:uid="{59D62747-9D18-4A1D-93FB-B4A2E5663F9A}"/>
    <cellStyle name="Calculation 4" xfId="4261" xr:uid="{D5D0F734-3F3C-498A-B2CE-71C8E9D78799}"/>
    <cellStyle name="Calculation 5" xfId="4262" xr:uid="{CA90E265-C82E-40C3-AB64-687C6E170C5F}"/>
    <cellStyle name="Calculation 6" xfId="4263" xr:uid="{A9B2F986-080B-479A-8B08-9D5E03B0D70B}"/>
    <cellStyle name="Calculation 7" xfId="4264" xr:uid="{70413F1E-7B59-4C97-9E4A-39EE93806DDF}"/>
    <cellStyle name="CapsBold" xfId="4265" xr:uid="{AEBD28CA-E62A-4363-A144-13A8CD27E065}"/>
    <cellStyle name="CapsBold 2" xfId="4266" xr:uid="{844A81FC-1628-47BF-8A8F-847EFD232667}"/>
    <cellStyle name="category" xfId="1" xr:uid="{00000000-0005-0000-0000-000000000000}"/>
    <cellStyle name="Chapter" xfId="4267" xr:uid="{58AAFB65-42FC-4BDB-9DE5-EDA8DA13EAC0}"/>
    <cellStyle name="Check" xfId="4268" xr:uid="{76E2D80D-24DA-4FAD-8E68-79FBD5475A2A}"/>
    <cellStyle name="Check Cell 2" xfId="138" xr:uid="{F21FB8E8-7294-4552-BAB3-0D006EA808B5}"/>
    <cellStyle name="Check Cell 2 2" xfId="4269" xr:uid="{65DD7F88-C20B-4189-A33D-10A94556A1BB}"/>
    <cellStyle name="Check Cell 2 2 2" xfId="4270" xr:uid="{0DD919D8-13B9-4F5C-8523-77E8F38BDA2D}"/>
    <cellStyle name="Check Cell 2 3" xfId="4271" xr:uid="{B4ADBD78-2EAB-4F20-97FD-6F150581B110}"/>
    <cellStyle name="Check Cell 2 3 2" xfId="4272" xr:uid="{DBC07FC0-48AD-4E86-9DA2-10D18B077D27}"/>
    <cellStyle name="Check Cell 2 4" xfId="4273" xr:uid="{8AF86329-ED55-46F8-A7BF-94144AEEF5B8}"/>
    <cellStyle name="Check Cell 3" xfId="412" xr:uid="{4D46CA2F-6D2B-4B42-87B0-6BABE374DCE1}"/>
    <cellStyle name="Check Cell 3 2" xfId="4274" xr:uid="{ABB9A959-D2CB-484D-8D0A-8F873FBF7C8C}"/>
    <cellStyle name="Check Cell 3 2 2" xfId="4275" xr:uid="{AEEE93AB-91D2-4FCA-A663-99C0A92EF4ED}"/>
    <cellStyle name="Check Cell 3 3" xfId="4276" xr:uid="{08EC0DC0-03B4-478F-A92A-2F35BFCEDC2A}"/>
    <cellStyle name="Check Cell 3 3 2" xfId="4277" xr:uid="{1329513F-59CF-4B14-BEA9-EF95C718C1EE}"/>
    <cellStyle name="Check Cell 3 4" xfId="4278" xr:uid="{4891EB17-FC55-41D0-8EBC-7DF3DD838BF8}"/>
    <cellStyle name="Check Cell 4" xfId="4279" xr:uid="{4D652F45-7379-47F0-B70F-6BA7427E5C68}"/>
    <cellStyle name="Check Cell 5" xfId="4280" xr:uid="{F284733A-087A-42B0-BCF5-03C70D31CBB8}"/>
    <cellStyle name="Check Cell 6" xfId="4281" xr:uid="{7BE9E6A9-CE0E-406E-B1FB-15C5ACDBE9FC}"/>
    <cellStyle name="Check Cell 7" xfId="4282" xr:uid="{7CE42164-1FE9-4040-A358-6873B2BC567C}"/>
    <cellStyle name="chlDollar" xfId="4283" xr:uid="{74568912-53E7-442C-A0D6-0EDA4D57E937}"/>
    <cellStyle name="chlTitre" xfId="4284" xr:uid="{A009DD50-3ADF-4B7C-8D81-FC8B0893E149}"/>
    <cellStyle name="ÇÏÀÌÆÛ¸µÅ©" xfId="2" xr:uid="{00000000-0005-0000-0000-000001000000}"/>
    <cellStyle name="Co. Names" xfId="4285" xr:uid="{4EBA8698-B502-41AC-959E-3750A0CEDDB2}"/>
    <cellStyle name="Co. Names - Bold" xfId="4286" xr:uid="{4D895763-B510-48AA-9EA5-14442A0FE160}"/>
    <cellStyle name="Co. Names_Break-Up" xfId="4287" xr:uid="{FBB06235-4FE7-4AEB-ACD5-4CE1415C900B}"/>
    <cellStyle name="COL HEADINGS" xfId="4288" xr:uid="{96638077-F6AA-413B-BD29-F863FA8879AC}"/>
    <cellStyle name="COL HEADINGS 2" xfId="4289" xr:uid="{2B390C96-81D9-4534-B5F3-67DB11569A8A}"/>
    <cellStyle name="Column_Head" xfId="4290" xr:uid="{E55069C5-7D00-40AA-A000-49E032513661}"/>
    <cellStyle name="ColumnHeaderNormal" xfId="4291" xr:uid="{597847E1-93E2-4A96-910D-C34862AAE2D6}"/>
    <cellStyle name="ColumnHeading" xfId="4292" xr:uid="{894F3241-1EC8-42FF-A68F-21CF2458D541}"/>
    <cellStyle name="ColumnHeading 2" xfId="4293" xr:uid="{BD06DF2C-8422-482F-9006-4648CA69EB6E}"/>
    <cellStyle name="ColumnHeadings" xfId="4294" xr:uid="{961CD954-773E-4FDE-8AB7-097FF584D15D}"/>
    <cellStyle name="ColumnHeadings2" xfId="4295" xr:uid="{5A880958-0BC8-4E01-97BC-C0B213A62275}"/>
    <cellStyle name="Comma  - Style1" xfId="4296" xr:uid="{8553BE32-B5DB-4893-9245-83B5B35F489E}"/>
    <cellStyle name="Comma  - Style2" xfId="4297" xr:uid="{D7D665B8-A9DC-4C31-9E1C-3D064E69C122}"/>
    <cellStyle name="Comma  - Style3" xfId="4298" xr:uid="{52EA6887-C4CD-4C7E-A76B-345D8FD5136E}"/>
    <cellStyle name="Comma  - Style4" xfId="4299" xr:uid="{A49779AA-2346-431F-8DAC-04F3DB643784}"/>
    <cellStyle name="Comma  - Style5" xfId="4300" xr:uid="{925CA3A1-0555-4869-8D2B-B1CCF0B5BBCD}"/>
    <cellStyle name="Comma  - Style6" xfId="4301" xr:uid="{3415879F-FFD4-4DA5-95B7-986E18AF01F3}"/>
    <cellStyle name="Comma  - Style7" xfId="4302" xr:uid="{5C89F8CE-118F-4395-8A70-8894C0491975}"/>
    <cellStyle name="Comma  - Style8" xfId="4303" xr:uid="{1BE4A580-E377-46B5-8391-10E4D3918D34}"/>
    <cellStyle name="Comma ,0" xfId="4304" xr:uid="{8B1C58B7-C725-496A-92C2-9B69F87510B8}"/>
    <cellStyle name="Comma [0] 2" xfId="4305" xr:uid="{E988D3B4-0997-4620-9859-D0BA9283531B}"/>
    <cellStyle name="Comma [0] 2 2" xfId="4306" xr:uid="{24E8F33F-B6FF-4121-9A80-01A8AC1EAC72}"/>
    <cellStyle name="Comma [00]" xfId="4307" xr:uid="{A4B5A75D-38C0-4AD9-A149-3B6D0A4226F9}"/>
    <cellStyle name="Comma [1]" xfId="4308" xr:uid="{8453A8DB-87C5-4ECA-BA7B-9C690D24F0D2}"/>
    <cellStyle name="Comma [2]" xfId="4309" xr:uid="{B1B2669B-AD62-4216-8636-750F8113D8FD}"/>
    <cellStyle name="Comma [3]" xfId="4310" xr:uid="{A49DAF5E-CCDB-4E86-B62C-C3533AA88050}"/>
    <cellStyle name="Comma 0" xfId="4311" xr:uid="{81D3F161-01E0-46F4-B71C-3D37A041023C}"/>
    <cellStyle name="Comma 10" xfId="3" xr:uid="{00000000-0005-0000-0000-000002000000}"/>
    <cellStyle name="Comma 10 2" xfId="248" xr:uid="{45765006-80E9-4E47-84D8-902C857EFC8C}"/>
    <cellStyle name="Comma 10 2 10" xfId="323" xr:uid="{C0159D6A-78F8-4052-9855-44DC404A0EAD}"/>
    <cellStyle name="Comma 10 2 2" xfId="4313" xr:uid="{02C74101-3D8C-4C2A-BB24-6086ADD2F922}"/>
    <cellStyle name="Comma 10 2 2 2" xfId="4314" xr:uid="{F52FA2A6-E076-46F0-A189-2168F9E4C4BB}"/>
    <cellStyle name="Comma 10 2 2 2 2" xfId="51759" xr:uid="{2D7FC011-B87C-48F4-8A38-D3A7371C6EAB}"/>
    <cellStyle name="Comma 10 2 2 2 2 2" xfId="52515" xr:uid="{1FCD1F21-B10E-48BF-99A6-229F5620595C}"/>
    <cellStyle name="Comma 10 2 2 2 2 2 2" xfId="54026" xr:uid="{8BEDF9A5-B147-43AD-AAC7-747F19BB07B9}"/>
    <cellStyle name="Comma 10 2 2 2 2 3" xfId="53277" xr:uid="{7B22A77A-36B2-4C37-9064-DCA6DB42389D}"/>
    <cellStyle name="Comma 10 2 2 2 3" xfId="52007" xr:uid="{086D7250-1946-4EF8-B894-648658D0BE41}"/>
    <cellStyle name="Comma 10 2 2 2 3 2" xfId="52759" xr:uid="{4E54404D-6F83-489E-BF01-53C52F705EB7}"/>
    <cellStyle name="Comma 10 2 2 2 3 2 2" xfId="54270" xr:uid="{D75EA1A4-1592-4177-B6FC-6EA8124DF120}"/>
    <cellStyle name="Comma 10 2 2 2 3 3" xfId="53521" xr:uid="{74372695-F74E-4CC7-B8DA-C5711E33B7D4}"/>
    <cellStyle name="Comma 10 2 2 2 4" xfId="52256" xr:uid="{0B2F2A47-4345-47AA-AEF0-24A9BF9D2BD2}"/>
    <cellStyle name="Comma 10 2 2 2 4 2" xfId="53768" xr:uid="{BCDD3CAC-6726-4805-A773-AE96FBB537FD}"/>
    <cellStyle name="Comma 10 2 2 2 5" xfId="53019" xr:uid="{C8CABF9F-87E2-43C1-8B1F-98781E9B900C}"/>
    <cellStyle name="Comma 10 2 2 2 6" xfId="51477" xr:uid="{FBDEBD92-ADDC-4A7A-9332-2F17DE69609B}"/>
    <cellStyle name="Comma 10 2 2 3" xfId="4315" xr:uid="{6156EF70-8EE0-4522-8851-E9CEB6347BD2}"/>
    <cellStyle name="Comma 10 2 2 3 2" xfId="52578" xr:uid="{A63C3B99-DD37-4EDD-83FE-0A3E0188197B}"/>
    <cellStyle name="Comma 10 2 2 3 2 2" xfId="54089" xr:uid="{F23C8AB4-69DA-4D44-8A8F-DBC2650C4475}"/>
    <cellStyle name="Comma 10 2 2 3 3" xfId="53340" xr:uid="{A7EECA86-42DC-452B-9C7E-3F6148C43715}"/>
    <cellStyle name="Comma 10 2 2 3 4" xfId="51822" xr:uid="{72EDAD73-B76F-4412-90C0-F431F76B8064}"/>
    <cellStyle name="Comma 10 2 2 4" xfId="52070" xr:uid="{D619743E-9DEA-40F3-A2C3-B2EC4F9BD7AA}"/>
    <cellStyle name="Comma 10 2 2 4 2" xfId="52822" xr:uid="{03BB20C7-B052-45B3-914C-BA443242AFB6}"/>
    <cellStyle name="Comma 10 2 2 4 2 2" xfId="54333" xr:uid="{286CAED3-DB5E-439F-AFE1-6608B121C911}"/>
    <cellStyle name="Comma 10 2 2 4 3" xfId="53584" xr:uid="{32B0DE58-FED7-45D8-B899-763800C28AAF}"/>
    <cellStyle name="Comma 10 2 2 5" xfId="52319" xr:uid="{DE7BF95B-3D36-401D-82BA-9B747EDE485D}"/>
    <cellStyle name="Comma 10 2 2 5 2" xfId="53831" xr:uid="{615C8A25-4AAF-47E0-B209-FF29886A57FD}"/>
    <cellStyle name="Comma 10 2 2 6" xfId="53082" xr:uid="{394A5FB2-2ADD-44CF-86D2-F28343D475EC}"/>
    <cellStyle name="Comma 10 2 2 7" xfId="51552" xr:uid="{892E46CC-0BBF-4F3E-B755-047C30DE700F}"/>
    <cellStyle name="Comma 10 2 3" xfId="4316" xr:uid="{6531BCD3-C086-456C-9E48-3B42288BC075}"/>
    <cellStyle name="Comma 10 2 3 2" xfId="4317" xr:uid="{783624F5-B8D5-455F-B177-06584BE03ADD}"/>
    <cellStyle name="Comma 10 2 3 2 2" xfId="52636" xr:uid="{857AA5D0-A4C4-48AF-B0D4-64281063EAB1}"/>
    <cellStyle name="Comma 10 2 3 2 2 2" xfId="54147" xr:uid="{71F51D8D-EC16-43AA-B59C-6E63FB0A31C9}"/>
    <cellStyle name="Comma 10 2 3 2 3" xfId="53398" xr:uid="{D40C8372-2F11-482B-88AE-EF36BB212383}"/>
    <cellStyle name="Comma 10 2 3 2 4" xfId="51880" xr:uid="{BB824F82-6433-4539-906C-1E6E6D1C9A4D}"/>
    <cellStyle name="Comma 10 2 3 3" xfId="4318" xr:uid="{09708CC5-BCDA-4684-9081-4990BFB5E71E}"/>
    <cellStyle name="Comma 10 2 3 3 2" xfId="52880" xr:uid="{07776781-5AD0-4959-8378-EDD85181F057}"/>
    <cellStyle name="Comma 10 2 3 3 2 2" xfId="54391" xr:uid="{27065F51-F4B4-4A7F-B45B-194F4B20196B}"/>
    <cellStyle name="Comma 10 2 3 3 3" xfId="53642" xr:uid="{D7C77F8B-E46E-4E5A-80FF-65AC0910F63F}"/>
    <cellStyle name="Comma 10 2 3 3 4" xfId="52128" xr:uid="{193C8FE9-533B-40B9-987D-4FD1DB3EE846}"/>
    <cellStyle name="Comma 10 2 3 4" xfId="52377" xr:uid="{0AF371C8-8F5B-49CB-B265-623EE07ECB3C}"/>
    <cellStyle name="Comma 10 2 3 4 2" xfId="53889" xr:uid="{FE00E432-3EF5-4529-B6DC-E6E3B9BDF0C3}"/>
    <cellStyle name="Comma 10 2 3 5" xfId="53140" xr:uid="{A7284646-1584-4363-A475-F6E654E8512D}"/>
    <cellStyle name="Comma 10 2 3 6" xfId="51613" xr:uid="{ADB14681-D2D1-4CCA-9596-BD77C80DF346}"/>
    <cellStyle name="Comma 10 2 4" xfId="4319" xr:uid="{7849110C-3FEC-4D2C-A556-0A9A933E3C0C}"/>
    <cellStyle name="Comma 10 2 4 2" xfId="52459" xr:uid="{0A1CC6E8-ADFE-4920-9F95-51FD3B7613FA}"/>
    <cellStyle name="Comma 10 2 4 2 2" xfId="53970" xr:uid="{519C2714-5EEB-42ED-9663-7AD359C78130}"/>
    <cellStyle name="Comma 10 2 4 3" xfId="53221" xr:uid="{D88B00BC-F661-43ED-AE8B-C73003339E51}"/>
    <cellStyle name="Comma 10 2 4 4" xfId="51703" xr:uid="{219A1D30-5B7D-48D7-A3EC-A89599932A5D}"/>
    <cellStyle name="Comma 10 2 5" xfId="4320" xr:uid="{7B7EB2EF-08E1-4AA6-ADB2-B415A5AC37FE}"/>
    <cellStyle name="Comma 10 2 5 2" xfId="52703" xr:uid="{E365A00F-C687-4E3A-A10B-69D3F76B8D51}"/>
    <cellStyle name="Comma 10 2 5 2 2" xfId="54214" xr:uid="{2BEE8450-E3B9-4453-A73E-61A35388D9DD}"/>
    <cellStyle name="Comma 10 2 5 3" xfId="53465" xr:uid="{9B96213B-78BB-48CD-AB1C-F1AD7B6E9A82}"/>
    <cellStyle name="Comma 10 2 5 4" xfId="51951" xr:uid="{9410F751-92B1-4F92-8C63-8D13B69FE80D}"/>
    <cellStyle name="Comma 10 2 6" xfId="4312" xr:uid="{A14DB4C1-5FA8-46C3-8DBE-5E68893D1D13}"/>
    <cellStyle name="Comma 10 2 6 2" xfId="53712" xr:uid="{D444AA05-A3FA-4991-9E79-69A1D5BBFE98}"/>
    <cellStyle name="Comma 10 2 6 3" xfId="52200" xr:uid="{7446FEDB-0D57-4E4B-ABF1-762021CF50CD}"/>
    <cellStyle name="Comma 10 2 7" xfId="51331" xr:uid="{527796D9-062E-4EDC-817B-6F62CE8B9B93}"/>
    <cellStyle name="Comma 10 2 7 2" xfId="52963" xr:uid="{04DF3348-EAA4-4365-A4EE-34F9DE39E06A}"/>
    <cellStyle name="Comma 10 2 8" xfId="51416" xr:uid="{B01F62B3-0E7D-4782-8AAC-5006681733C7}"/>
    <cellStyle name="Comma 10 2 9" xfId="54465" xr:uid="{01EBDA28-4135-4A4D-85B3-E1A982FF77C5}"/>
    <cellStyle name="Comma 10 3" xfId="139" xr:uid="{73297C45-672D-45D7-B6D2-C29D6383EE64}"/>
    <cellStyle name="Comma 10 3 2" xfId="4322" xr:uid="{8361CAF9-7721-4D0B-8B54-0342171A0A20}"/>
    <cellStyle name="Comma 10 3 2 2" xfId="4323" xr:uid="{5EB029AA-5985-4D14-9137-3F6EA6B08D9D}"/>
    <cellStyle name="Comma 10 3 2 2 2" xfId="4324" xr:uid="{68D5C88A-BEC8-46A7-B805-AB5D98DC4E58}"/>
    <cellStyle name="Comma 10 3 2 2 2 2" xfId="54025" xr:uid="{75929D55-A823-4DB8-9335-101CCB08ACDC}"/>
    <cellStyle name="Comma 10 3 2 2 2 3" xfId="52514" xr:uid="{12B54A2E-0896-428B-881F-280927BE506E}"/>
    <cellStyle name="Comma 10 3 2 2 3" xfId="4325" xr:uid="{F4787460-CBBA-4125-8079-35D8574F446A}"/>
    <cellStyle name="Comma 10 3 2 2 3 2" xfId="53276" xr:uid="{FC63FCB7-F8A7-4933-86F4-AE401ED7B1C6}"/>
    <cellStyle name="Comma 10 3 2 2 4" xfId="51758" xr:uid="{453D98AC-722E-442E-97CA-FF5CB94C4AA0}"/>
    <cellStyle name="Comma 10 3 2 3" xfId="4326" xr:uid="{C267BD4B-3551-4BC6-A659-5A65EB63AFD0}"/>
    <cellStyle name="Comma 10 3 2 3 2" xfId="4327" xr:uid="{CE8B0C7A-0F73-46AB-ADB5-2091CA51DE68}"/>
    <cellStyle name="Comma 10 3 2 3 2 2" xfId="54269" xr:uid="{65A2EEDA-7948-43D9-9326-0EBF6A5D0250}"/>
    <cellStyle name="Comma 10 3 2 3 2 3" xfId="52758" xr:uid="{59CED7B0-03EC-4D5F-AB04-326369A864D8}"/>
    <cellStyle name="Comma 10 3 2 3 3" xfId="4328" xr:uid="{555435DB-8EF5-4C82-9E42-81745205EB1B}"/>
    <cellStyle name="Comma 10 3 2 3 3 2" xfId="53520" xr:uid="{87127E03-FE8F-4EA1-8BD1-7FEBFF70A198}"/>
    <cellStyle name="Comma 10 3 2 3 4" xfId="52006" xr:uid="{8FE13F01-129B-47DA-9DE6-07ADCA9C2ABA}"/>
    <cellStyle name="Comma 10 3 2 4" xfId="4329" xr:uid="{33778642-5F5A-4EB8-B7B1-EBD9BD2BB57D}"/>
    <cellStyle name="Comma 10 3 2 4 2" xfId="4330" xr:uid="{40523DE4-2D3C-4A7C-BA52-47913194F54D}"/>
    <cellStyle name="Comma 10 3 2 4 2 2" xfId="53767" xr:uid="{0DC68B3E-2138-4F47-920B-6964E94AF4E8}"/>
    <cellStyle name="Comma 10 3 2 4 3" xfId="4331" xr:uid="{5D114D33-AC6D-44E8-9BD7-565FF4331433}"/>
    <cellStyle name="Comma 10 3 2 4 4" xfId="52255" xr:uid="{819FA28D-5724-40B8-AA9B-762D9B840078}"/>
    <cellStyle name="Comma 10 3 2 5" xfId="4332" xr:uid="{EC3528AF-B153-46E8-A21C-5D2AA60BA931}"/>
    <cellStyle name="Comma 10 3 2 5 2" xfId="4333" xr:uid="{170CC470-0AB0-4A81-8D94-375741B4C701}"/>
    <cellStyle name="Comma 10 3 2 5 3" xfId="4334" xr:uid="{C5619343-28A4-4AF0-B1AE-8AFB068212B5}"/>
    <cellStyle name="Comma 10 3 2 5 4" xfId="53018" xr:uid="{5B3170A6-3ED9-4D1B-873E-D4D3BCE37352}"/>
    <cellStyle name="Comma 10 3 2 6" xfId="4335" xr:uid="{8BC05943-7B72-4B0D-9639-77D91CE39A5B}"/>
    <cellStyle name="Comma 10 3 2 6 2" xfId="4336" xr:uid="{2B7A2192-2402-4F62-9DC6-F305B7DA46F3}"/>
    <cellStyle name="Comma 10 3 2 6 3" xfId="4337" xr:uid="{26E6E490-9ABF-4C4E-9426-4099DF358FBF}"/>
    <cellStyle name="Comma 10 3 2 7" xfId="4338" xr:uid="{53DC44D8-6995-4618-9350-5EDBA5E5B138}"/>
    <cellStyle name="Comma 10 3 2 8" xfId="4339" xr:uid="{D79909B8-47CE-4356-A428-4FA6DF7BE6E8}"/>
    <cellStyle name="Comma 10 3 2 9" xfId="51476" xr:uid="{494BE028-9AEF-4005-93DE-90099A63B131}"/>
    <cellStyle name="Comma 10 3 3" xfId="4340" xr:uid="{B376B0D0-B934-4756-B0BA-5F1A266A63E6}"/>
    <cellStyle name="Comma 10 3 3 2" xfId="52432" xr:uid="{C9A62544-F59D-4C76-A408-AC8745D5925D}"/>
    <cellStyle name="Comma 10 3 3 2 2" xfId="53943" xr:uid="{55E01D48-1907-4D94-9F16-E98271BFDC02}"/>
    <cellStyle name="Comma 10 3 3 3" xfId="53194" xr:uid="{2174FCAE-15E3-41F7-B2B6-B565E047883F}"/>
    <cellStyle name="Comma 10 3 3 4" xfId="51676" xr:uid="{07D93C07-21F9-4D7F-8E1B-E07FD365FCC1}"/>
    <cellStyle name="Comma 10 3 4" xfId="4341" xr:uid="{4D289265-783E-4872-9CBA-AF1149264D9A}"/>
    <cellStyle name="Comma 10 3 4 2" xfId="52676" xr:uid="{78104CC1-9602-4805-B480-48DBC8DF524B}"/>
    <cellStyle name="Comma 10 3 4 2 2" xfId="54187" xr:uid="{DABC28DF-5838-454B-B7E7-3C6C2B059CBE}"/>
    <cellStyle name="Comma 10 3 4 3" xfId="53438" xr:uid="{C4FFE1C0-E8BE-44EA-AACE-CC7BE4B53F89}"/>
    <cellStyle name="Comma 10 3 4 4" xfId="51923" xr:uid="{05AD8953-83D2-4DEA-AE53-78EE9CDA05D9}"/>
    <cellStyle name="Comma 10 3 5" xfId="52173" xr:uid="{99FEE76A-6E0B-41A3-BC2C-929E5934B96A}"/>
    <cellStyle name="Comma 10 3 5 2" xfId="53685" xr:uid="{6C16AF6F-FAFF-4236-A676-B4420CE64486}"/>
    <cellStyle name="Comma 10 3 6" xfId="52936" xr:uid="{6A9BE5BB-0814-4311-AD4A-5D884768ECEC}"/>
    <cellStyle name="Comma 10 3 7" xfId="51382" xr:uid="{E80A42E6-D626-476E-9EE6-EEB32D09175F}"/>
    <cellStyle name="Comma 10 3 8" xfId="54438" xr:uid="{AE097ADB-C89F-47FA-887D-467CEDE13850}"/>
    <cellStyle name="Comma 10 3 9" xfId="4321" xr:uid="{68D478F1-CDB5-4808-AF5C-1AA0B231F54B}"/>
    <cellStyle name="Comma 10 4" xfId="4342" xr:uid="{E3A4FFE9-BA37-4C46-9E70-D623A2B16EF6}"/>
    <cellStyle name="Comma 10 5" xfId="4343" xr:uid="{DC4DF5DC-EEEB-499A-98B2-B481335214BE}"/>
    <cellStyle name="Comma 10 6" xfId="4344" xr:uid="{F4980489-8474-4FB3-8C91-33E9F130E7E5}"/>
    <cellStyle name="Comma 10 7" xfId="4345" xr:uid="{94EF0286-9BD5-4E45-B71B-1164D5E60CBB}"/>
    <cellStyle name="Comma 10 8" xfId="413" xr:uid="{DBD9BC96-2ED6-409C-87D8-77B26945533E}"/>
    <cellStyle name="Comma 11" xfId="414" xr:uid="{A2614E9F-4358-4772-8F3C-CF02C95F77A5}"/>
    <cellStyle name="Comma 11 10" xfId="415" xr:uid="{DAD8F713-98E5-45EF-B35E-DC60861F1D49}"/>
    <cellStyle name="Comma 11 11" xfId="416" xr:uid="{19EE3A5A-B7BE-4DCF-939D-6FEA2D9C9C8B}"/>
    <cellStyle name="Comma 11 12" xfId="417" xr:uid="{01B3D7E7-4B3A-4786-A20D-C836CD68FEC8}"/>
    <cellStyle name="Comma 11 13" xfId="418" xr:uid="{EBFC98D6-6FAA-4093-B6D1-FE5B569E01DE}"/>
    <cellStyle name="Comma 11 14" xfId="419" xr:uid="{04F63ECE-9021-4A1E-81DA-BAF97BAC23E3}"/>
    <cellStyle name="Comma 11 15" xfId="420" xr:uid="{DFFDFB35-38B7-445D-839D-742E19B9900F}"/>
    <cellStyle name="Comma 11 16" xfId="421" xr:uid="{67A7FED2-75C2-4D49-8FF3-C8B82E003C07}"/>
    <cellStyle name="Comma 11 17" xfId="422" xr:uid="{088044AA-7C20-457B-9A60-80FDCF38BA3B}"/>
    <cellStyle name="Comma 11 18" xfId="423" xr:uid="{98581059-940C-42FA-B14D-7E00238A04B6}"/>
    <cellStyle name="Comma 11 19" xfId="424" xr:uid="{2F014F49-92BA-41D3-AE74-667B748D14F1}"/>
    <cellStyle name="Comma 11 2" xfId="425" xr:uid="{5858D72E-19C5-4470-BC07-C6B08905A7A8}"/>
    <cellStyle name="Comma 11 2 10" xfId="426" xr:uid="{04F89EE3-FE13-44EF-B702-D3E9D77E0F3A}"/>
    <cellStyle name="Comma 11 2 11" xfId="427" xr:uid="{2323FD9B-1344-43B6-9DA2-D2E187C712B1}"/>
    <cellStyle name="Comma 11 2 12" xfId="428" xr:uid="{D890585C-6ADE-4DB4-8E5B-8E78E4D63D90}"/>
    <cellStyle name="Comma 11 2 13" xfId="429" xr:uid="{FD553701-2633-4A4F-B0FF-4F087B5A641C}"/>
    <cellStyle name="Comma 11 2 14" xfId="430" xr:uid="{940265C0-FE62-4FEE-8FE7-0C12DE9476BE}"/>
    <cellStyle name="Comma 11 2 15" xfId="431" xr:uid="{D4C5BB05-38E7-4638-A1CE-CA75803F8311}"/>
    <cellStyle name="Comma 11 2 16" xfId="432" xr:uid="{3E824128-C6FE-4067-951A-BD79398CFED9}"/>
    <cellStyle name="Comma 11 2 17" xfId="51752" xr:uid="{A3104599-D684-4049-9168-D5172A9A99DA}"/>
    <cellStyle name="Comma 11 2 2" xfId="433" xr:uid="{0B683776-AC67-44A5-B735-552A3A849856}"/>
    <cellStyle name="Comma 11 2 2 10" xfId="434" xr:uid="{57AB1287-A95B-4034-AA3A-0EBD0718B424}"/>
    <cellStyle name="Comma 11 2 2 11" xfId="435" xr:uid="{86493D02-803E-4F03-90D0-263BCAA8A914}"/>
    <cellStyle name="Comma 11 2 2 12" xfId="436" xr:uid="{C45E49B6-D034-48EA-ACBD-4609A553DF09}"/>
    <cellStyle name="Comma 11 2 2 13" xfId="437" xr:uid="{8EA0AA76-5137-4D9E-AE75-F1404083233C}"/>
    <cellStyle name="Comma 11 2 2 14" xfId="438" xr:uid="{14DF783B-FD28-46A7-968E-EAB4B5DA8686}"/>
    <cellStyle name="Comma 11 2 2 15" xfId="439" xr:uid="{D5B3D1AE-248F-4AE2-AEE3-F8DC659FF146}"/>
    <cellStyle name="Comma 11 2 2 16" xfId="440" xr:uid="{0CEC6158-3EDA-4A5D-AADD-E7500EB6B090}"/>
    <cellStyle name="Comma 11 2 2 17" xfId="52508" xr:uid="{1E0B12F7-6D7E-42BC-9EB6-3FFFD674C7F1}"/>
    <cellStyle name="Comma 11 2 2 2" xfId="441" xr:uid="{5C102BCB-9F5C-4A82-BD11-CFCF1ED21E9F}"/>
    <cellStyle name="Comma 11 2 2 2 10" xfId="442" xr:uid="{20E59258-E3D1-46C9-B814-A8274D7FC868}"/>
    <cellStyle name="Comma 11 2 2 2 11" xfId="443" xr:uid="{750FD319-9AE5-47D7-913E-20D656CD8002}"/>
    <cellStyle name="Comma 11 2 2 2 12" xfId="444" xr:uid="{15993AB2-513B-4E81-B4EB-C135627D0C5A}"/>
    <cellStyle name="Comma 11 2 2 2 13" xfId="445" xr:uid="{95989233-754A-4FBE-915C-9F9FCD88FD94}"/>
    <cellStyle name="Comma 11 2 2 2 14" xfId="446" xr:uid="{18994A05-8331-4ADB-93ED-75CB33E61898}"/>
    <cellStyle name="Comma 11 2 2 2 15" xfId="447" xr:uid="{4E9CFD27-035A-44BC-9A59-862A41791593}"/>
    <cellStyle name="Comma 11 2 2 2 16" xfId="54019" xr:uid="{C777F394-ECAE-403F-9BA8-22A758AFFF1A}"/>
    <cellStyle name="Comma 11 2 2 2 2" xfId="448" xr:uid="{2FB2856E-4F5F-4EDD-A4E1-A72EE7183701}"/>
    <cellStyle name="Comma 11 2 2 2 3" xfId="449" xr:uid="{F56D15BB-F587-420D-BFC4-1DA8E240D256}"/>
    <cellStyle name="Comma 11 2 2 2 4" xfId="450" xr:uid="{3DF62BFD-7F06-44AB-B5A0-B46E5A93BEB8}"/>
    <cellStyle name="Comma 11 2 2 2 5" xfId="451" xr:uid="{5E08CD7D-1E45-4832-B4CF-A91117F6E614}"/>
    <cellStyle name="Comma 11 2 2 2 6" xfId="452" xr:uid="{F2E211F4-0865-4101-A07F-6CDDC2E6FE3F}"/>
    <cellStyle name="Comma 11 2 2 2 7" xfId="453" xr:uid="{16126819-2681-4134-9C55-8D7FB74B4DE4}"/>
    <cellStyle name="Comma 11 2 2 2 8" xfId="454" xr:uid="{67C57BF8-1AB9-4D52-8618-F7C3717891A1}"/>
    <cellStyle name="Comma 11 2 2 2 9" xfId="455" xr:uid="{079F7BD5-0D2A-4391-AB6D-C45C4C102B8E}"/>
    <cellStyle name="Comma 11 2 2 3" xfId="456" xr:uid="{ABEF844E-7518-4E76-B314-30DF37C2A13B}"/>
    <cellStyle name="Comma 11 2 2 4" xfId="457" xr:uid="{81DDDE58-D6F9-42C0-BB5B-EC33332048B3}"/>
    <cellStyle name="Comma 11 2 2 5" xfId="458" xr:uid="{EC879905-82F9-4E38-87FD-F556E7BA3D3C}"/>
    <cellStyle name="Comma 11 2 2 6" xfId="459" xr:uid="{60C02CE1-BBAD-4465-A7E6-4C1BFEEF72B3}"/>
    <cellStyle name="Comma 11 2 2 7" xfId="460" xr:uid="{378A5BDF-3438-49E3-8CA2-65C7D6465EF5}"/>
    <cellStyle name="Comma 11 2 2 8" xfId="461" xr:uid="{5142D26F-3E42-4DC6-927A-CB4480FC8F84}"/>
    <cellStyle name="Comma 11 2 2 9" xfId="462" xr:uid="{75A1EE5B-1918-4EB0-9E21-D598C2D9ABF1}"/>
    <cellStyle name="Comma 11 2 3" xfId="463" xr:uid="{BA953D9A-2776-418A-A1C2-DC36F94A24E1}"/>
    <cellStyle name="Comma 11 2 3 2" xfId="53270" xr:uid="{BD3FA3A5-02E1-496D-BF2D-3A860DF90326}"/>
    <cellStyle name="Comma 11 2 4" xfId="464" xr:uid="{E407160B-C0EC-4BB9-B886-814E4C5A8E6E}"/>
    <cellStyle name="Comma 11 2 5" xfId="465" xr:uid="{F9F3B888-4C87-4E77-9283-1CC989C7C335}"/>
    <cellStyle name="Comma 11 2 6" xfId="466" xr:uid="{BF0AF508-09EB-48B3-ACF6-4DD80F5F8A71}"/>
    <cellStyle name="Comma 11 2 7" xfId="467" xr:uid="{0636DEB3-4392-4B15-90B5-74AD4B2EBDB3}"/>
    <cellStyle name="Comma 11 2 8" xfId="468" xr:uid="{2D9F6C78-FE89-4F3D-89D9-1237DED2B4FE}"/>
    <cellStyle name="Comma 11 2 9" xfId="469" xr:uid="{F8848678-26DA-4FDE-9E35-C2472DBB9CA4}"/>
    <cellStyle name="Comma 11 20" xfId="51465" xr:uid="{B8C2F1AC-4A0D-4275-9C72-9006D3F83B8F}"/>
    <cellStyle name="Comma 11 3" xfId="470" xr:uid="{A93841EA-8E60-447D-8F00-2EF643BF552D}"/>
    <cellStyle name="Comma 11 3 10" xfId="471" xr:uid="{F064B015-3CF5-414A-B463-0F5314B429A7}"/>
    <cellStyle name="Comma 11 3 11" xfId="472" xr:uid="{C8886649-4687-4183-B616-63ED9F2FD604}"/>
    <cellStyle name="Comma 11 3 12" xfId="473" xr:uid="{9D98E6DE-03E2-422B-A280-2A03306B4533}"/>
    <cellStyle name="Comma 11 3 13" xfId="474" xr:uid="{24AC167B-A635-4020-B6F9-93156BB0EE30}"/>
    <cellStyle name="Comma 11 3 14" xfId="475" xr:uid="{26221298-573E-423C-A730-482EF720C9FF}"/>
    <cellStyle name="Comma 11 3 15" xfId="476" xr:uid="{90C00444-CB63-4B14-A726-E8E6E0D8854B}"/>
    <cellStyle name="Comma 11 3 16" xfId="477" xr:uid="{B927FA19-DB46-45BF-BCC2-3F4395C81BB8}"/>
    <cellStyle name="Comma 11 3 17" xfId="52000" xr:uid="{40AF73D6-B795-48FA-B02A-1FC22FBFE6EF}"/>
    <cellStyle name="Comma 11 3 2" xfId="478" xr:uid="{8908CAAE-87EF-4804-9026-A621C0A60FD0}"/>
    <cellStyle name="Comma 11 3 2 10" xfId="479" xr:uid="{A235CA19-6906-49C9-A4C2-B82652B6409E}"/>
    <cellStyle name="Comma 11 3 2 11" xfId="480" xr:uid="{FD68B660-9E26-4CE3-AD2D-1E6A4FB0DD58}"/>
    <cellStyle name="Comma 11 3 2 12" xfId="481" xr:uid="{6B86520D-61CC-44C7-8F0A-8A7CB8586395}"/>
    <cellStyle name="Comma 11 3 2 13" xfId="482" xr:uid="{771BF67B-4A47-425C-928E-D2E61796FBE7}"/>
    <cellStyle name="Comma 11 3 2 14" xfId="483" xr:uid="{FEC240CE-EA95-4A54-B0BC-4A5A34803214}"/>
    <cellStyle name="Comma 11 3 2 15" xfId="484" xr:uid="{ADA4F5ED-9966-49E6-8D15-0AC546108148}"/>
    <cellStyle name="Comma 11 3 2 16" xfId="52752" xr:uid="{B1F0AE51-7A57-4814-A71F-7C407D8E8884}"/>
    <cellStyle name="Comma 11 3 2 2" xfId="485" xr:uid="{6EFFD21F-9BCF-41B4-960C-C25B6A7791FD}"/>
    <cellStyle name="Comma 11 3 2 2 2" xfId="54263" xr:uid="{7B0A5D7E-568D-4C56-A331-68C913496F62}"/>
    <cellStyle name="Comma 11 3 2 3" xfId="486" xr:uid="{71816153-C079-4751-87BC-046D22D04A07}"/>
    <cellStyle name="Comma 11 3 2 4" xfId="487" xr:uid="{AE8F9EC1-303B-44ED-BA12-BC07D1F492D0}"/>
    <cellStyle name="Comma 11 3 2 5" xfId="488" xr:uid="{AC45540A-F131-444E-8274-2C3DD8F20D27}"/>
    <cellStyle name="Comma 11 3 2 6" xfId="489" xr:uid="{7213E1C1-2F32-467F-82BB-6147EF0037C6}"/>
    <cellStyle name="Comma 11 3 2 7" xfId="490" xr:uid="{AD44456A-2323-403B-99CE-093F989F5D5D}"/>
    <cellStyle name="Comma 11 3 2 8" xfId="491" xr:uid="{2B871539-3BA4-4ECC-ADB9-934B3C00B0D9}"/>
    <cellStyle name="Comma 11 3 2 9" xfId="492" xr:uid="{DC49E385-BB09-4B91-A020-B21FA920BA0B}"/>
    <cellStyle name="Comma 11 3 3" xfId="493" xr:uid="{5D84B9E2-359B-4511-AD85-67ECF836B57C}"/>
    <cellStyle name="Comma 11 3 3 2" xfId="53514" xr:uid="{E40F005D-C987-427C-A0DF-B3951274DC9C}"/>
    <cellStyle name="Comma 11 3 4" xfId="494" xr:uid="{35473AE8-E82D-4CC3-A18C-498219C87B56}"/>
    <cellStyle name="Comma 11 3 5" xfId="495" xr:uid="{0A45C2D6-3AE3-49B9-A86C-332A003EAB12}"/>
    <cellStyle name="Comma 11 3 6" xfId="496" xr:uid="{8CA0DFB6-0BB4-417A-AA23-CCACD437DB0E}"/>
    <cellStyle name="Comma 11 3 7" xfId="497" xr:uid="{136B5DC5-0450-4CF2-93FF-0164E63C565C}"/>
    <cellStyle name="Comma 11 3 8" xfId="498" xr:uid="{43CB6791-26FB-4F1A-9BE3-06A1B071C70E}"/>
    <cellStyle name="Comma 11 3 9" xfId="499" xr:uid="{240A157E-3FDA-4B0E-AC91-C95E57AC16D7}"/>
    <cellStyle name="Comma 11 4" xfId="500" xr:uid="{75CC837A-3816-4BE7-BEC7-8520B7B205E7}"/>
    <cellStyle name="Comma 11 4 10" xfId="501" xr:uid="{A73FECAC-BF43-4D68-BC47-1F45CE965A2E}"/>
    <cellStyle name="Comma 11 4 11" xfId="502" xr:uid="{10940573-9325-4CDB-AAF0-ABF594E77CF9}"/>
    <cellStyle name="Comma 11 4 12" xfId="503" xr:uid="{F834CCAC-F0A6-4469-8404-3B3D4DC32117}"/>
    <cellStyle name="Comma 11 4 13" xfId="504" xr:uid="{0C365911-B5A8-4704-BB0B-CB8C12A8727C}"/>
    <cellStyle name="Comma 11 4 14" xfId="505" xr:uid="{1B6886A0-C691-46DE-8271-60B6583F3035}"/>
    <cellStyle name="Comma 11 4 15" xfId="506" xr:uid="{3CD95111-13C6-4135-9487-0F3ECE7C41B6}"/>
    <cellStyle name="Comma 11 4 16" xfId="507" xr:uid="{43022B58-61D0-43F3-BC48-03A3392C10DD}"/>
    <cellStyle name="Comma 11 4 17" xfId="52249" xr:uid="{B5CF52F8-4302-4D57-8F83-9577B7938322}"/>
    <cellStyle name="Comma 11 4 2" xfId="508" xr:uid="{C9A70A50-398E-4AF6-B43F-553937D1769A}"/>
    <cellStyle name="Comma 11 4 2 10" xfId="509" xr:uid="{9DC78759-9047-49FA-92EE-DB3D20612DFC}"/>
    <cellStyle name="Comma 11 4 2 11" xfId="510" xr:uid="{955FDBAC-9B00-44C7-8BA5-F4DC9D755FB8}"/>
    <cellStyle name="Comma 11 4 2 12" xfId="511" xr:uid="{D9DEBEC1-F08F-4406-8D55-0E2D5DE8DCA7}"/>
    <cellStyle name="Comma 11 4 2 13" xfId="512" xr:uid="{5472490C-D344-4817-91EF-33096EB719D0}"/>
    <cellStyle name="Comma 11 4 2 14" xfId="513" xr:uid="{773AFEB1-19F5-4B50-B6E0-C7FA52C701CC}"/>
    <cellStyle name="Comma 11 4 2 15" xfId="514" xr:uid="{2BC8A759-DBFE-4FD9-8AE1-1996729ED955}"/>
    <cellStyle name="Comma 11 4 2 16" xfId="53761" xr:uid="{8D169EAC-E085-45F4-950D-E1F1C3F1DAFA}"/>
    <cellStyle name="Comma 11 4 2 2" xfId="515" xr:uid="{BE9F5F15-002D-471C-843D-7D8C7FDE23A7}"/>
    <cellStyle name="Comma 11 4 2 3" xfId="516" xr:uid="{12B930CF-3E4C-41AF-BC6F-BC282EE6C73B}"/>
    <cellStyle name="Comma 11 4 2 4" xfId="517" xr:uid="{A8DAAA77-CE74-4320-844C-A806AB73626D}"/>
    <cellStyle name="Comma 11 4 2 5" xfId="518" xr:uid="{081A1DFB-6411-41FC-92BF-E1D9091A9EE2}"/>
    <cellStyle name="Comma 11 4 2 6" xfId="519" xr:uid="{3CCB4483-FB7E-4BB8-AB36-A3B808163698}"/>
    <cellStyle name="Comma 11 4 2 7" xfId="520" xr:uid="{6107C9D0-9C5F-4405-BC7C-4599F7E5983B}"/>
    <cellStyle name="Comma 11 4 2 8" xfId="521" xr:uid="{BF776522-C388-4658-85A3-86F75F60B396}"/>
    <cellStyle name="Comma 11 4 2 9" xfId="522" xr:uid="{5873509F-C0F4-41CE-9991-BF161930ECEF}"/>
    <cellStyle name="Comma 11 4 3" xfId="523" xr:uid="{5CECB2C6-1747-465E-9070-8CD393F6BDDD}"/>
    <cellStyle name="Comma 11 4 4" xfId="524" xr:uid="{3FF8E8AE-C17B-42D2-8DFE-7DE65A86C9F5}"/>
    <cellStyle name="Comma 11 4 5" xfId="525" xr:uid="{143A8382-7D0E-4C5E-B6D6-3AE83058AE21}"/>
    <cellStyle name="Comma 11 4 6" xfId="526" xr:uid="{7E42FFD2-1216-4E7F-AB8C-CF442899C59F}"/>
    <cellStyle name="Comma 11 4 7" xfId="527" xr:uid="{72A522F8-8B32-4CCC-BBE0-99C3E224968D}"/>
    <cellStyle name="Comma 11 4 8" xfId="528" xr:uid="{D53D98C8-DCC5-44D7-BADA-EEB541DB9655}"/>
    <cellStyle name="Comma 11 4 9" xfId="529" xr:uid="{67D228FD-0121-413F-BEC4-4DED743F2632}"/>
    <cellStyle name="Comma 11 5" xfId="530" xr:uid="{E45835C2-4052-4E9E-9A39-8F9606D95D27}"/>
    <cellStyle name="Comma 11 5 10" xfId="531" xr:uid="{06AA3B69-4D34-4620-8836-00E89607989A}"/>
    <cellStyle name="Comma 11 5 11" xfId="532" xr:uid="{B17613BA-D602-412F-8C25-A94EF6DCB09C}"/>
    <cellStyle name="Comma 11 5 12" xfId="533" xr:uid="{4CC36FA0-879E-483D-9CAE-C1B28B2D770B}"/>
    <cellStyle name="Comma 11 5 13" xfId="534" xr:uid="{305A3622-5164-4279-9526-43165B3CF8D6}"/>
    <cellStyle name="Comma 11 5 14" xfId="535" xr:uid="{032A0B41-AAFE-4022-BE23-06E709173DF2}"/>
    <cellStyle name="Comma 11 5 15" xfId="536" xr:uid="{07F1EC35-56A4-460D-BF4F-540228C0D283}"/>
    <cellStyle name="Comma 11 5 16" xfId="53012" xr:uid="{18E9C460-4B98-49D7-BC1C-044F3F19F977}"/>
    <cellStyle name="Comma 11 5 2" xfId="537" xr:uid="{6E5D9604-99FE-4E04-BFED-3D4CC60C2041}"/>
    <cellStyle name="Comma 11 5 3" xfId="538" xr:uid="{B5D8B811-029A-413B-8E01-E54DF9D31889}"/>
    <cellStyle name="Comma 11 5 4" xfId="539" xr:uid="{EAF832A3-E668-428B-BC4A-66DC21B898A6}"/>
    <cellStyle name="Comma 11 5 5" xfId="540" xr:uid="{21B3DBB8-24D8-4B80-9AA3-8A1C1BF19CE4}"/>
    <cellStyle name="Comma 11 5 6" xfId="541" xr:uid="{220EF150-03F3-4932-9775-58A4FBB2AC28}"/>
    <cellStyle name="Comma 11 5 7" xfId="542" xr:uid="{CECB1059-5AD1-4F85-ABE0-D8D59DE16A5B}"/>
    <cellStyle name="Comma 11 5 8" xfId="543" xr:uid="{F3673283-8CBD-4D13-A7D9-0566CA78D899}"/>
    <cellStyle name="Comma 11 5 9" xfId="544" xr:uid="{27826785-74BA-4531-BF60-C55983E51478}"/>
    <cellStyle name="Comma 11 6" xfId="545" xr:uid="{D9FBCA65-42DF-4144-AAAA-1C37C2BE44C6}"/>
    <cellStyle name="Comma 11 7" xfId="546" xr:uid="{04417F38-76C8-4A48-BFD6-60B091BAA3BE}"/>
    <cellStyle name="Comma 11 8" xfId="547" xr:uid="{E1EFC436-BCAB-4457-9D00-F4DD634D9879}"/>
    <cellStyle name="Comma 11 9" xfId="548" xr:uid="{26E80957-F8DE-4FB1-B333-A7BA21549A0E}"/>
    <cellStyle name="Comma 12" xfId="549" xr:uid="{54B90833-F27E-4339-9A5E-392041B06809}"/>
    <cellStyle name="Comma 12 10" xfId="550" xr:uid="{13FE1046-DA18-414F-A00F-00DBAAF26E2E}"/>
    <cellStyle name="Comma 12 11" xfId="551" xr:uid="{30E59C02-F321-47EE-9681-A4EC94AEECF8}"/>
    <cellStyle name="Comma 12 12" xfId="552" xr:uid="{C2B59DEE-C70C-4AF1-AF28-D140AF1CDB3F}"/>
    <cellStyle name="Comma 12 13" xfId="553" xr:uid="{CC2C98A7-8137-4505-B05E-4770B03A4583}"/>
    <cellStyle name="Comma 12 14" xfId="554" xr:uid="{F49AF159-2FFA-4529-BE6B-938521CD672D}"/>
    <cellStyle name="Comma 12 15" xfId="555" xr:uid="{EF6A26E2-9207-4170-A367-B9B973317101}"/>
    <cellStyle name="Comma 12 16" xfId="556" xr:uid="{E35C8000-B15C-424A-A16C-DDB2FC391C9F}"/>
    <cellStyle name="Comma 12 17" xfId="51664" xr:uid="{AA7ACC90-FB55-4B2D-803E-2B1BE2086841}"/>
    <cellStyle name="Comma 12 2" xfId="557" xr:uid="{499B901D-FC71-4F34-8C8A-97857501C2B5}"/>
    <cellStyle name="Comma 12 2 10" xfId="558" xr:uid="{2C41F776-916A-41CC-BA8C-150619AFAD85}"/>
    <cellStyle name="Comma 12 2 11" xfId="559" xr:uid="{41F4853B-572F-4D25-A217-A75BABD86F98}"/>
    <cellStyle name="Comma 12 2 12" xfId="560" xr:uid="{FEE9AB88-BE2F-45BA-ABDA-59E2E04DCF49}"/>
    <cellStyle name="Comma 12 2 13" xfId="561" xr:uid="{50C9EEC3-13ED-4E85-B355-BC421FF8BDBF}"/>
    <cellStyle name="Comma 12 2 14" xfId="562" xr:uid="{0DF7AE84-E08E-4D79-A8E8-1BBD82F92407}"/>
    <cellStyle name="Comma 12 2 15" xfId="563" xr:uid="{340F88FD-6D0F-4132-89F9-36451F1A93DA}"/>
    <cellStyle name="Comma 12 2 16" xfId="564" xr:uid="{23F9730B-C06C-466F-8CD1-4EB0767408F6}"/>
    <cellStyle name="Comma 12 2 17" xfId="51094" xr:uid="{C32771E2-E080-40E8-A365-BA18F62FD496}"/>
    <cellStyle name="Comma 12 2 18" xfId="52420" xr:uid="{08E5CA85-E9F8-40A0-9E07-B31870E7012F}"/>
    <cellStyle name="Comma 12 2 2" xfId="565" xr:uid="{EBC0DC8D-ECC3-4236-A2D6-A86F6ACED239}"/>
    <cellStyle name="Comma 12 2 2 2" xfId="53931" xr:uid="{38453998-9686-468F-B1BC-431511285166}"/>
    <cellStyle name="Comma 12 2 3" xfId="566" xr:uid="{79F6F7B8-AA98-41D2-9126-6F4C6684B5DA}"/>
    <cellStyle name="Comma 12 2 4" xfId="567" xr:uid="{2CDFC378-EA81-449D-ADBC-03AFECE002C2}"/>
    <cellStyle name="Comma 12 2 5" xfId="568" xr:uid="{72EABFC2-0CB9-450C-96F2-D26650A6B0DB}"/>
    <cellStyle name="Comma 12 2 6" xfId="569" xr:uid="{A57EA7D1-EF5D-414D-9EED-88F1EF40C8F0}"/>
    <cellStyle name="Comma 12 2 7" xfId="570" xr:uid="{C308DCD5-6BC9-4C43-BE0B-ACFFA3E527D0}"/>
    <cellStyle name="Comma 12 2 8" xfId="571" xr:uid="{48FA8C60-4F60-47DA-9E57-08743DAACA9B}"/>
    <cellStyle name="Comma 12 2 9" xfId="572" xr:uid="{ED80CBA4-87A6-46A0-98DB-BB24122297B9}"/>
    <cellStyle name="Comma 12 3" xfId="573" xr:uid="{F99B0F19-F57A-4C4E-825A-B48C0433BDE7}"/>
    <cellStyle name="Comma 12 3 2" xfId="53182" xr:uid="{A8F23484-482D-4209-9ACE-5003B4A69DE0}"/>
    <cellStyle name="Comma 12 3 3" xfId="51481" xr:uid="{A0C41D15-0735-4AF2-9D18-A6C82A3C882C}"/>
    <cellStyle name="Comma 12 3 3 2" xfId="51761" xr:uid="{6F65EFED-85C3-45B8-9D6C-9A40A41C94D1}"/>
    <cellStyle name="Comma 12 3 3 2 2" xfId="52517" xr:uid="{0A903AAF-8D1E-42AB-8866-43FA7010AAEB}"/>
    <cellStyle name="Comma 12 3 3 2 2 2" xfId="54028" xr:uid="{BB75812D-CD09-4F05-80EF-1603C160A2B8}"/>
    <cellStyle name="Comma 12 3 3 2 3" xfId="53279" xr:uid="{DB58B26C-5215-439C-B88C-C5CE7D1EE1EC}"/>
    <cellStyle name="Comma 12 3 3 3" xfId="52009" xr:uid="{5330B21E-EBED-4F48-B5FB-683E7BD27F21}"/>
    <cellStyle name="Comma 12 3 3 3 2" xfId="52761" xr:uid="{454D9B6F-DFB3-40FF-BD35-9BAAD8313790}"/>
    <cellStyle name="Comma 12 3 3 3 2 2" xfId="54272" xr:uid="{18EDCFEF-3A94-4562-AA86-7700771E7B3C}"/>
    <cellStyle name="Comma 12 3 3 3 3" xfId="53523" xr:uid="{4BF84FDD-B734-49BA-8CB7-70316C18B819}"/>
    <cellStyle name="Comma 12 3 3 4" xfId="52258" xr:uid="{87C570EA-0D34-4B00-9CDA-4D6F18868390}"/>
    <cellStyle name="Comma 12 3 3 4 2" xfId="53770" xr:uid="{FDFB1036-ACA9-4158-8D76-C02A0BEF416E}"/>
    <cellStyle name="Comma 12 3 3 5" xfId="53021" xr:uid="{7AD899B6-0B7E-4DD1-83EC-A62F5575FA71}"/>
    <cellStyle name="Comma 12 4" xfId="574" xr:uid="{8213EDCF-6AA4-4741-9FF6-667335A55335}"/>
    <cellStyle name="Comma 12 5" xfId="575" xr:uid="{9C91FBE9-C884-4CAE-9D02-21B3CD304BEB}"/>
    <cellStyle name="Comma 12 6" xfId="576" xr:uid="{4CE760D5-817A-4E70-9C62-2E5AA8EC1981}"/>
    <cellStyle name="Comma 12 7" xfId="577" xr:uid="{AF0ED132-8976-4436-89C8-A06CE9DC2760}"/>
    <cellStyle name="Comma 12 8" xfId="578" xr:uid="{B7D0AA89-F94E-4DE4-B510-DFB74BDB53E9}"/>
    <cellStyle name="Comma 12 9" xfId="579" xr:uid="{45086468-B4AF-41A6-8E59-86E311DB70AD}"/>
    <cellStyle name="Comma 13" xfId="580" xr:uid="{A7AC24AF-B45C-4FAF-A5A0-9BC752FDA588}"/>
    <cellStyle name="Comma 13 10" xfId="581" xr:uid="{36D48BC9-047B-4F32-814F-72006949E004}"/>
    <cellStyle name="Comma 13 11" xfId="582" xr:uid="{4B94AD94-9C94-4A4E-A7D0-5D930A4C5BDB}"/>
    <cellStyle name="Comma 13 12" xfId="583" xr:uid="{6DB7173E-6C5C-4273-B315-181CE3FF5BA9}"/>
    <cellStyle name="Comma 13 13" xfId="584" xr:uid="{D6ED4B5D-07D4-4208-8630-481BECC2B12E}"/>
    <cellStyle name="Comma 13 14" xfId="585" xr:uid="{817BAEAB-620B-4AE7-A547-B77F3347CA36}"/>
    <cellStyle name="Comma 13 15" xfId="586" xr:uid="{36898238-2073-4342-8FF4-1F01DD9DA9B1}"/>
    <cellStyle name="Comma 13 16" xfId="587" xr:uid="{DEDCE70A-AB9C-4F6A-BD88-75686C542F67}"/>
    <cellStyle name="Comma 13 17" xfId="588" xr:uid="{F62499A2-E416-4A20-B53E-E1FDA66584CB}"/>
    <cellStyle name="Comma 13 18" xfId="51909" xr:uid="{0AD78AF3-AC6D-46CA-BB3D-8FB2DF3DAFBC}"/>
    <cellStyle name="Comma 13 2" xfId="589" xr:uid="{DF188721-B359-4BD7-BF4B-2663BAE54526}"/>
    <cellStyle name="Comma 13 2 10" xfId="590" xr:uid="{BA8D6397-4DF3-4F79-A51A-3078DD5D8D15}"/>
    <cellStyle name="Comma 13 2 11" xfId="591" xr:uid="{74CB824E-5D4B-4E4D-B778-18D87F8796A6}"/>
    <cellStyle name="Comma 13 2 12" xfId="592" xr:uid="{1095BF9C-1A17-4280-8A55-75F16BB2B441}"/>
    <cellStyle name="Comma 13 2 13" xfId="593" xr:uid="{4269EC00-1606-430F-B78C-F9FFCDBC0BD1}"/>
    <cellStyle name="Comma 13 2 14" xfId="594" xr:uid="{C9F6CF69-EE22-4001-8FFF-48DB5767733D}"/>
    <cellStyle name="Comma 13 2 15" xfId="595" xr:uid="{D656B567-A907-42EA-BA78-BAB41F4D93CC}"/>
    <cellStyle name="Comma 13 2 16" xfId="596" xr:uid="{3BAB17B3-0925-4253-9532-D80CC0DE9882}"/>
    <cellStyle name="Comma 13 2 17" xfId="52664" xr:uid="{B03636F1-6918-4F16-ACE8-16F27B64084C}"/>
    <cellStyle name="Comma 13 2 2" xfId="597" xr:uid="{2F287A48-93AC-4FBD-B623-802ABB76DB80}"/>
    <cellStyle name="Comma 13 2 2 10" xfId="598" xr:uid="{1FA33194-C85F-4607-BD0F-DA9A1863FA36}"/>
    <cellStyle name="Comma 13 2 2 11" xfId="599" xr:uid="{AFF2F6D5-AD9E-47D1-B9D6-89A3DADEB979}"/>
    <cellStyle name="Comma 13 2 2 12" xfId="600" xr:uid="{271E759A-E79B-42E5-970D-EC45636B873A}"/>
    <cellStyle name="Comma 13 2 2 13" xfId="601" xr:uid="{2089F40B-5D99-4DCA-A273-4D8A89796E7A}"/>
    <cellStyle name="Comma 13 2 2 14" xfId="602" xr:uid="{0D0A7FC8-41F4-4FD6-BB7E-00CF81DF10A5}"/>
    <cellStyle name="Comma 13 2 2 15" xfId="603" xr:uid="{114564A3-1E94-42CE-A056-0D1BF1F552CE}"/>
    <cellStyle name="Comma 13 2 2 16" xfId="604" xr:uid="{5D13A622-8251-4016-B9CA-3116AF1EE1BD}"/>
    <cellStyle name="Comma 13 2 2 17" xfId="54175" xr:uid="{BE3D8096-197F-4502-B6DA-76AB93FFA858}"/>
    <cellStyle name="Comma 13 2 2 2" xfId="605" xr:uid="{F6F13515-0791-45E0-B5EF-566FEDC5C46E}"/>
    <cellStyle name="Comma 13 2 2 2 10" xfId="606" xr:uid="{909BF3E0-135B-4EF4-BDB6-7B3C35A4092F}"/>
    <cellStyle name="Comma 13 2 2 2 11" xfId="607" xr:uid="{6CA0F38C-1EB2-4544-9BE8-ECEAD1757F84}"/>
    <cellStyle name="Comma 13 2 2 2 12" xfId="608" xr:uid="{64FBFF36-E859-4D1D-9BFC-573E642F6B22}"/>
    <cellStyle name="Comma 13 2 2 2 13" xfId="609" xr:uid="{705B9CAB-76D8-4F2A-A2CF-D7F2AE9CF6FA}"/>
    <cellStyle name="Comma 13 2 2 2 14" xfId="610" xr:uid="{CE1AC03B-D979-4D5D-9824-DC186FB212B1}"/>
    <cellStyle name="Comma 13 2 2 2 15" xfId="611" xr:uid="{74E2C6F4-B3B0-4B69-9E5C-9544E5B3D204}"/>
    <cellStyle name="Comma 13 2 2 2 2" xfId="612" xr:uid="{1BC9E72F-96D1-4693-A019-2809258D47B7}"/>
    <cellStyle name="Comma 13 2 2 2 3" xfId="613" xr:uid="{F0245424-FBF8-43C9-A5D9-7C8CD3487F4D}"/>
    <cellStyle name="Comma 13 2 2 2 4" xfId="614" xr:uid="{C8AEBD11-B982-4D0B-BA57-880659CB6FA0}"/>
    <cellStyle name="Comma 13 2 2 2 5" xfId="615" xr:uid="{77FD766E-045A-4AF3-91C1-573DF980726A}"/>
    <cellStyle name="Comma 13 2 2 2 6" xfId="616" xr:uid="{F1EFC88C-34AB-49C7-B716-B1EF62D0FA83}"/>
    <cellStyle name="Comma 13 2 2 2 7" xfId="617" xr:uid="{5533D8F3-7987-4B19-8547-8477E6408CE6}"/>
    <cellStyle name="Comma 13 2 2 2 8" xfId="618" xr:uid="{D86FBA1A-31B8-42F5-853A-E9DF574FA4A2}"/>
    <cellStyle name="Comma 13 2 2 2 9" xfId="619" xr:uid="{FD0C9FC0-69E4-4320-B7D3-9A0E00D31BF7}"/>
    <cellStyle name="Comma 13 2 2 3" xfId="620" xr:uid="{A0DC5318-4B8E-491C-B5F0-345A21C36878}"/>
    <cellStyle name="Comma 13 2 2 4" xfId="621" xr:uid="{8547B2EE-1F9A-4D89-BCC1-527417C3F68D}"/>
    <cellStyle name="Comma 13 2 2 5" xfId="622" xr:uid="{EC696737-CEC4-4224-AD81-F2FE9D941DF0}"/>
    <cellStyle name="Comma 13 2 2 6" xfId="623" xr:uid="{3F194EA8-EC01-40B6-87B2-41A659837C4D}"/>
    <cellStyle name="Comma 13 2 2 7" xfId="624" xr:uid="{0E90162E-DF79-4AD9-BFF1-1A7B782366BA}"/>
    <cellStyle name="Comma 13 2 2 8" xfId="625" xr:uid="{6471A69A-6504-424A-A0BD-76FA60EBAA8A}"/>
    <cellStyle name="Comma 13 2 2 9" xfId="626" xr:uid="{01149890-98F0-4174-B064-52DAE5B7175B}"/>
    <cellStyle name="Comma 13 2 3" xfId="627" xr:uid="{824E356F-F1E4-49B2-84D0-E783873B6B57}"/>
    <cellStyle name="Comma 13 2 4" xfId="628" xr:uid="{AEF47F2C-F3BC-4677-8846-E512526305B1}"/>
    <cellStyle name="Comma 13 2 5" xfId="629" xr:uid="{EF1BE6D2-939C-4F27-9ED0-050BECE4A60E}"/>
    <cellStyle name="Comma 13 2 6" xfId="630" xr:uid="{D2EAF61C-5A5E-43B2-91BD-B5FD7A96DD80}"/>
    <cellStyle name="Comma 13 2 7" xfId="631" xr:uid="{E2662336-92FF-4211-B0F3-44E175EA594C}"/>
    <cellStyle name="Comma 13 2 8" xfId="632" xr:uid="{4C121290-81E1-4B63-8046-8086AE94C516}"/>
    <cellStyle name="Comma 13 2 9" xfId="633" xr:uid="{13DA1EA3-9809-4258-BA5B-C7FA5783AF4F}"/>
    <cellStyle name="Comma 13 3" xfId="634" xr:uid="{F24BB2EF-B009-4D07-858C-A2A62BA75BFB}"/>
    <cellStyle name="Comma 13 3 10" xfId="635" xr:uid="{3C74FAA7-81DF-46BD-96F7-9160CA19E26B}"/>
    <cellStyle name="Comma 13 3 11" xfId="636" xr:uid="{6C590083-270D-4BDC-B0C7-E4ECF3001DC9}"/>
    <cellStyle name="Comma 13 3 12" xfId="637" xr:uid="{B4B53DF5-94FD-47D5-9E67-E04B5388C279}"/>
    <cellStyle name="Comma 13 3 13" xfId="638" xr:uid="{EDCC2A50-1BD1-4FD6-A275-C5684D39C2EF}"/>
    <cellStyle name="Comma 13 3 14" xfId="639" xr:uid="{266A9535-BDEB-4984-BC86-46F0C1571AF8}"/>
    <cellStyle name="Comma 13 3 15" xfId="640" xr:uid="{767114D9-1C7B-49BB-BCFE-E9C0F2BBB1CB}"/>
    <cellStyle name="Comma 13 3 16" xfId="641" xr:uid="{F42C0082-D845-473E-8E04-E9445C43EE2A}"/>
    <cellStyle name="Comma 13 3 17" xfId="53426" xr:uid="{2F6BBEED-25DA-4A7B-83F2-466634A3A9F8}"/>
    <cellStyle name="Comma 13 3 2" xfId="642" xr:uid="{1B276B5C-E620-451D-BE8A-D825A47F4B16}"/>
    <cellStyle name="Comma 13 3 2 10" xfId="643" xr:uid="{A1ABAA53-5F42-4CD0-9E7D-A6C765E06349}"/>
    <cellStyle name="Comma 13 3 2 11" xfId="644" xr:uid="{D26DBF50-8819-4176-AE75-932A7345AB54}"/>
    <cellStyle name="Comma 13 3 2 12" xfId="645" xr:uid="{F1822E23-7A7E-4E71-A831-A31AC4676985}"/>
    <cellStyle name="Comma 13 3 2 13" xfId="646" xr:uid="{6C60114D-DDB5-4256-BA1A-4A63A5BF5225}"/>
    <cellStyle name="Comma 13 3 2 14" xfId="647" xr:uid="{6FC67A5E-B8AE-4D5F-8C3B-18CCA934AF20}"/>
    <cellStyle name="Comma 13 3 2 15" xfId="648" xr:uid="{B5ECE1BA-EFA7-468C-BD80-5214C1DF97FE}"/>
    <cellStyle name="Comma 13 3 2 2" xfId="649" xr:uid="{2ACB3BDF-2A0F-4681-BAAB-3A36FB56C822}"/>
    <cellStyle name="Comma 13 3 2 3" xfId="650" xr:uid="{EAC2D49C-DA07-4B39-9D71-B0F3959B1A1B}"/>
    <cellStyle name="Comma 13 3 2 4" xfId="651" xr:uid="{F0DC6ACD-58EA-4BE7-9008-975491B1D4E9}"/>
    <cellStyle name="Comma 13 3 2 5" xfId="652" xr:uid="{317F4CA9-D32E-4CB9-A45F-769F6FA68A19}"/>
    <cellStyle name="Comma 13 3 2 6" xfId="653" xr:uid="{2F8A992B-8054-439E-83AB-55BDE2F7BF1F}"/>
    <cellStyle name="Comma 13 3 2 7" xfId="654" xr:uid="{070A805F-690E-43D2-8764-565E5E06C70B}"/>
    <cellStyle name="Comma 13 3 2 8" xfId="655" xr:uid="{E74D3AF9-3FD5-482F-83E7-63214780A471}"/>
    <cellStyle name="Comma 13 3 2 9" xfId="656" xr:uid="{76713CCA-E042-48D0-8AB4-72916B7F11DE}"/>
    <cellStyle name="Comma 13 3 3" xfId="657" xr:uid="{3D9FC1EA-7F35-488A-8C24-BCDE20D3CC05}"/>
    <cellStyle name="Comma 13 3 4" xfId="658" xr:uid="{3BD72434-5316-4335-92BA-AC5B3C6AC60D}"/>
    <cellStyle name="Comma 13 3 5" xfId="659" xr:uid="{56DECAF1-04B3-435D-8322-F7BB16AE3596}"/>
    <cellStyle name="Comma 13 3 6" xfId="660" xr:uid="{4F689CB9-290D-4A66-9948-4A4E34EC6355}"/>
    <cellStyle name="Comma 13 3 7" xfId="661" xr:uid="{0627A445-A05F-449D-93F2-F174C235C5F0}"/>
    <cellStyle name="Comma 13 3 8" xfId="662" xr:uid="{D84C25EC-953E-4E91-AF4C-C222E935D319}"/>
    <cellStyle name="Comma 13 3 9" xfId="663" xr:uid="{32ED4F95-B7A4-40FB-A89D-E2D6B05D260B}"/>
    <cellStyle name="Comma 13 4" xfId="664" xr:uid="{E35D844D-F70C-4A9B-9553-AB045642A19A}"/>
    <cellStyle name="Comma 13 5" xfId="665" xr:uid="{D642E679-3841-4810-8FAA-18B9C93F1E17}"/>
    <cellStyle name="Comma 13 6" xfId="666" xr:uid="{6C508389-4EC6-4D74-9BA0-77032EDF0B0A}"/>
    <cellStyle name="Comma 13 7" xfId="667" xr:uid="{82E44A2A-15C3-4FE9-8EF5-1E8FA980B9F1}"/>
    <cellStyle name="Comma 13 8" xfId="668" xr:uid="{0E6840E5-C290-4E20-9957-78D702EA67F9}"/>
    <cellStyle name="Comma 13 9" xfId="669" xr:uid="{0A0C93A4-D148-446F-A680-E5E8B1E2C536}"/>
    <cellStyle name="Comma 14" xfId="670" xr:uid="{A566C6F7-212D-4C77-88B6-17667C3466BD}"/>
    <cellStyle name="Comma 14 10" xfId="671" xr:uid="{864F15D6-9EA3-4428-B423-D20CFB7793F3}"/>
    <cellStyle name="Comma 14 11" xfId="672" xr:uid="{347E11F1-8385-4FE5-A814-B8B727B228A8}"/>
    <cellStyle name="Comma 14 12" xfId="673" xr:uid="{51AA6532-7F4C-4919-BB2F-9B5547FDF619}"/>
    <cellStyle name="Comma 14 13" xfId="674" xr:uid="{0C243D32-E997-4C02-97A7-226CAE923F85}"/>
    <cellStyle name="Comma 14 14" xfId="675" xr:uid="{936531CB-7730-41B1-A0F1-427F8FC66516}"/>
    <cellStyle name="Comma 14 15" xfId="676" xr:uid="{D65305C1-83AF-40C6-AFDD-79A9CC7480AD}"/>
    <cellStyle name="Comma 14 16" xfId="52161" xr:uid="{676C1BD8-5732-49D9-B436-2D9CA0371EEA}"/>
    <cellStyle name="Comma 14 2" xfId="677" xr:uid="{D254273F-3C88-4C28-B6B5-CB1F1E5ED2EA}"/>
    <cellStyle name="Comma 14 2 2" xfId="53673" xr:uid="{8146F765-D016-4895-9F89-CC518432AEAB}"/>
    <cellStyle name="Comma 14 3" xfId="678" xr:uid="{58CF064A-8AD2-433B-8CE5-2D09C829251A}"/>
    <cellStyle name="Comma 14 4" xfId="679" xr:uid="{A723E26E-BDDD-4377-A412-43949CCD6191}"/>
    <cellStyle name="Comma 14 5" xfId="680" xr:uid="{1F78B797-5C82-4D2A-B15D-7B0309D6B975}"/>
    <cellStyle name="Comma 14 6" xfId="681" xr:uid="{CF458520-3C3C-4AAF-B1D0-9554762C3454}"/>
    <cellStyle name="Comma 14 7" xfId="682" xr:uid="{809985A0-BE95-44A1-8B81-EA999F91BDBF}"/>
    <cellStyle name="Comma 14 8" xfId="683" xr:uid="{64C49393-47F0-4A01-8098-368E727563D9}"/>
    <cellStyle name="Comma 14 9" xfId="684" xr:uid="{2ABB5ECA-8104-43E1-8237-F924EA128188}"/>
    <cellStyle name="Comma 15" xfId="685" xr:uid="{C1A7156F-0DE0-4F83-A1FB-AE9230BA5A4A}"/>
    <cellStyle name="Comma 15 10" xfId="686" xr:uid="{7A43461D-32D6-4F13-9DBF-03CF51942BBB}"/>
    <cellStyle name="Comma 15 11" xfId="687" xr:uid="{2EEE9B5D-D494-435B-A7CA-D219CEAB7858}"/>
    <cellStyle name="Comma 15 12" xfId="688" xr:uid="{5F01A641-7B9C-4A91-8FD9-D2B2D9F0C4C1}"/>
    <cellStyle name="Comma 15 13" xfId="689" xr:uid="{66BAA102-D3E9-4AC9-82D7-48310642334F}"/>
    <cellStyle name="Comma 15 14" xfId="690" xr:uid="{717B5A8A-DBB0-4410-B22B-41701711CF84}"/>
    <cellStyle name="Comma 15 15" xfId="691" xr:uid="{5A546E01-507B-4443-89A5-059CBADCBEDA}"/>
    <cellStyle name="Comma 15 16" xfId="692" xr:uid="{0605C75E-F312-4035-B1BD-1D931642D032}"/>
    <cellStyle name="Comma 15 17" xfId="52924" xr:uid="{A0B33FC9-C5B9-43BA-A2F4-70BE8AC7C774}"/>
    <cellStyle name="Comma 15 2" xfId="4" xr:uid="{00000000-0005-0000-0000-000003000000}"/>
    <cellStyle name="Comma 15 2 10" xfId="694" xr:uid="{4293D544-BA9E-497B-B979-438BDCCA10AC}"/>
    <cellStyle name="Comma 15 2 10 2" xfId="52669" xr:uid="{20660050-ACCB-4317-A500-3E2582B25AFF}"/>
    <cellStyle name="Comma 15 2 10 2 2" xfId="54180" xr:uid="{1B64BC60-03AA-4A04-8C58-DA9ECA9D3B4C}"/>
    <cellStyle name="Comma 15 2 10 3" xfId="53431" xr:uid="{D4DCDE55-DBD2-46A3-B6FD-92F46D1B4A88}"/>
    <cellStyle name="Comma 15 2 10 4" xfId="51914" xr:uid="{3A7DF176-D579-440E-9D20-39637B28AA11}"/>
    <cellStyle name="Comma 15 2 11" xfId="695" xr:uid="{CFC9A009-0EF5-4913-9A9C-AB319D9440DD}"/>
    <cellStyle name="Comma 15 2 11 2" xfId="53678" xr:uid="{8323D0ED-2658-4B4F-92DC-A02CE87EC463}"/>
    <cellStyle name="Comma 15 2 11 3" xfId="52166" xr:uid="{9EEBD09C-4DB2-429D-8B74-7FEC8EFAC4AD}"/>
    <cellStyle name="Comma 15 2 12" xfId="696" xr:uid="{2CEC442F-6731-4DAE-9FA5-9D4F40622839}"/>
    <cellStyle name="Comma 15 2 12 2" xfId="52929" xr:uid="{64956EAE-2223-41F1-A05E-016CF7729B1B}"/>
    <cellStyle name="Comma 15 2 13" xfId="697" xr:uid="{7102D9E6-863C-46C1-BBE7-F3A0CB88F0ED}"/>
    <cellStyle name="Comma 15 2 14" xfId="698" xr:uid="{AF92AED9-CB53-4466-ADFB-58E52653FCA5}"/>
    <cellStyle name="Comma 15 2 15" xfId="699" xr:uid="{2892E106-6DBC-4B53-9DA9-9229311F1CDC}"/>
    <cellStyle name="Comma 15 2 16" xfId="693" xr:uid="{AB363948-6AA6-4726-80BA-2AD55A0970EF}"/>
    <cellStyle name="Comma 15 2 17" xfId="51307" xr:uid="{B6029070-3768-4569-8D0F-72FBCED4750F}"/>
    <cellStyle name="Comma 15 2 18" xfId="51366" xr:uid="{56E742CD-48DC-457D-9F43-E69607F8335F}"/>
    <cellStyle name="Comma 15 2 19" xfId="54431" xr:uid="{DB0903A9-F3EC-4027-A744-CC13FCB5E048}"/>
    <cellStyle name="Comma 15 2 2" xfId="249" xr:uid="{2615E715-DD50-467D-9AB3-87A0BE3E90FD}"/>
    <cellStyle name="Comma 15 2 2 10" xfId="324" xr:uid="{AFD34525-3877-483D-8A9D-02DB5CF44725}"/>
    <cellStyle name="Comma 15 2 2 2" xfId="700" xr:uid="{2DB6B1B7-567C-41FC-8DB4-F27803CA3D17}"/>
    <cellStyle name="Comma 15 2 2 2 2" xfId="51823" xr:uid="{32D4E662-8CE2-45EE-9907-48723D7F89EC}"/>
    <cellStyle name="Comma 15 2 2 2 2 2" xfId="52579" xr:uid="{24713F89-B528-4292-BBF4-00085807EC28}"/>
    <cellStyle name="Comma 15 2 2 2 2 2 2" xfId="54090" xr:uid="{C681C681-0125-4869-9B76-AAF0374546FA}"/>
    <cellStyle name="Comma 15 2 2 2 2 3" xfId="53341" xr:uid="{908E7FF8-C689-4A0D-8D4A-EA6E90B5CBF6}"/>
    <cellStyle name="Comma 15 2 2 2 3" xfId="52071" xr:uid="{2E59AA05-4884-40B2-A0B8-91F6D0441075}"/>
    <cellStyle name="Comma 15 2 2 2 3 2" xfId="52823" xr:uid="{C7E15EBE-6416-4DFF-AE1C-B6A184469DA6}"/>
    <cellStyle name="Comma 15 2 2 2 3 2 2" xfId="54334" xr:uid="{E0D789E6-54EE-412E-BDF6-6B56420AC6EF}"/>
    <cellStyle name="Comma 15 2 2 2 3 3" xfId="53585" xr:uid="{12BE401A-EE18-4E9B-8AFF-CBCD1DBCB323}"/>
    <cellStyle name="Comma 15 2 2 2 4" xfId="52320" xr:uid="{DDEA23EA-A127-4A28-8BC1-2E84531A2FCF}"/>
    <cellStyle name="Comma 15 2 2 2 4 2" xfId="53832" xr:uid="{F38F6F8A-45EF-42D4-9625-A65EDC2C3974}"/>
    <cellStyle name="Comma 15 2 2 2 5" xfId="53083" xr:uid="{D1C43B86-EE77-4E4F-9144-47A26D1CA018}"/>
    <cellStyle name="Comma 15 2 2 2 6" xfId="51553" xr:uid="{4C867DFC-1506-4B33-97A2-FDF7E497221E}"/>
    <cellStyle name="Comma 15 2 2 3" xfId="51332" xr:uid="{4CB1A599-F384-4439-97FD-81D5CF6E648B}"/>
    <cellStyle name="Comma 15 2 2 3 2" xfId="51881" xr:uid="{6A5E42AE-E60F-471D-BAA1-853AE5C90268}"/>
    <cellStyle name="Comma 15 2 2 3 2 2" xfId="52637" xr:uid="{B24E0927-7F0E-4A09-999C-F0F80FC5E967}"/>
    <cellStyle name="Comma 15 2 2 3 2 2 2" xfId="54148" xr:uid="{3CBF0B57-E327-4FFB-BDEA-586A3EC86933}"/>
    <cellStyle name="Comma 15 2 2 3 2 3" xfId="53399" xr:uid="{356DA7D8-D893-4BD0-9873-EE6E3B9831A5}"/>
    <cellStyle name="Comma 15 2 2 3 3" xfId="52129" xr:uid="{22CD885E-6B3F-4797-AC7E-FEB8566ECA8B}"/>
    <cellStyle name="Comma 15 2 2 3 3 2" xfId="52881" xr:uid="{A3162223-ABF9-4279-A5D5-D7F20C2AC4A0}"/>
    <cellStyle name="Comma 15 2 2 3 3 2 2" xfId="54392" xr:uid="{2FE56D67-8531-4339-B5CC-6F54C7252A1F}"/>
    <cellStyle name="Comma 15 2 2 3 3 3" xfId="53643" xr:uid="{41834164-8481-4242-8B11-1A7595DA8719}"/>
    <cellStyle name="Comma 15 2 2 3 4" xfId="52378" xr:uid="{89343B89-2EC6-48E9-927B-BEC94450DA47}"/>
    <cellStyle name="Comma 15 2 2 3 4 2" xfId="53890" xr:uid="{CF7B516C-118B-435B-BBE7-3662E130A98B}"/>
    <cellStyle name="Comma 15 2 2 3 5" xfId="53141" xr:uid="{3917DA4D-0BC0-4337-B46E-39B89F756D60}"/>
    <cellStyle name="Comma 15 2 2 3 6" xfId="51614" xr:uid="{117A7596-2424-4452-B588-AB3300C98467}"/>
    <cellStyle name="Comma 15 2 2 4" xfId="51704" xr:uid="{0FE0D9A1-FD4E-4C80-A419-CBD776658F02}"/>
    <cellStyle name="Comma 15 2 2 4 2" xfId="52460" xr:uid="{18345DA4-02F5-4231-8744-77993A75E812}"/>
    <cellStyle name="Comma 15 2 2 4 2 2" xfId="53971" xr:uid="{467FE5F9-B96D-400C-9689-CF1178C6221A}"/>
    <cellStyle name="Comma 15 2 2 4 3" xfId="53222" xr:uid="{33925749-1111-4C9E-AC93-E166973ABA6E}"/>
    <cellStyle name="Comma 15 2 2 5" xfId="51952" xr:uid="{30631B89-8323-468B-87CB-AEDF7B4B0039}"/>
    <cellStyle name="Comma 15 2 2 5 2" xfId="52704" xr:uid="{C38BAAF2-A2F1-4AD1-8232-E3E42EE2C7F0}"/>
    <cellStyle name="Comma 15 2 2 5 2 2" xfId="54215" xr:uid="{4E6783E5-4B17-41ED-9B0A-766117BC8FC7}"/>
    <cellStyle name="Comma 15 2 2 5 3" xfId="53466" xr:uid="{8A799BBA-B94D-455F-9D95-7E74591182B2}"/>
    <cellStyle name="Comma 15 2 2 6" xfId="52201" xr:uid="{F476E6D1-8871-47A2-8298-FC9A12C73E9D}"/>
    <cellStyle name="Comma 15 2 2 6 2" xfId="53713" xr:uid="{329A6C55-CA91-425D-A45A-D4401E7E3601}"/>
    <cellStyle name="Comma 15 2 2 7" xfId="52964" xr:uid="{F226D23C-8E5A-4009-A20A-C646E3A0842F}"/>
    <cellStyle name="Comma 15 2 2 8" xfId="51417" xr:uid="{2028613F-E046-4174-B488-021DD43158FC}"/>
    <cellStyle name="Comma 15 2 2 9" xfId="54466" xr:uid="{F764DE72-2206-4B7C-8C5B-AF2B68C600FB}"/>
    <cellStyle name="Comma 15 2 20" xfId="299" xr:uid="{DB10912D-CBD1-439B-92C0-6D975FA30417}"/>
    <cellStyle name="Comma 15 2 3" xfId="276" xr:uid="{3BB3FA99-C125-446D-9E02-BFEBC252C3BF}"/>
    <cellStyle name="Comma 15 2 3 2" xfId="701" xr:uid="{CB60074B-AE41-44E9-9928-E0E6A6A07218}"/>
    <cellStyle name="Comma 15 2 3 2 2" xfId="51849" xr:uid="{814D45F8-8B8B-4F0B-B0A1-D480DA612C08}"/>
    <cellStyle name="Comma 15 2 3 2 2 2" xfId="52605" xr:uid="{3D42B0FB-BBF9-41B5-B05C-636F8FC577D9}"/>
    <cellStyle name="Comma 15 2 3 2 2 2 2" xfId="54116" xr:uid="{E788347D-B77E-412F-AC51-C96824937961}"/>
    <cellStyle name="Comma 15 2 3 2 2 3" xfId="53367" xr:uid="{2EA5F52C-CA86-41E1-A9F8-53F196414CB6}"/>
    <cellStyle name="Comma 15 2 3 2 3" xfId="52097" xr:uid="{9903AD71-787A-4949-8C58-32384D485CD2}"/>
    <cellStyle name="Comma 15 2 3 2 3 2" xfId="52849" xr:uid="{8439A89A-161F-45B2-87BB-58E65B54325F}"/>
    <cellStyle name="Comma 15 2 3 2 3 2 2" xfId="54360" xr:uid="{D2947C84-7C7A-47FA-B05E-E43CCB176E7F}"/>
    <cellStyle name="Comma 15 2 3 2 3 3" xfId="53611" xr:uid="{DD3CAC51-77F8-4448-BD0F-BF847FE52478}"/>
    <cellStyle name="Comma 15 2 3 2 4" xfId="52346" xr:uid="{155A4D18-6C66-49A7-9496-D8E19BF23266}"/>
    <cellStyle name="Comma 15 2 3 2 4 2" xfId="53858" xr:uid="{B5AF9CF8-F5CD-4DCC-8527-3D25D7707B94}"/>
    <cellStyle name="Comma 15 2 3 2 5" xfId="53109" xr:uid="{AE22477A-D276-4DB3-B2C4-6B66C5B9E69C}"/>
    <cellStyle name="Comma 15 2 3 2 6" xfId="51579" xr:uid="{5A60997F-3809-40C0-BA8D-217799BBAE1A}"/>
    <cellStyle name="Comma 15 2 3 3" xfId="51730" xr:uid="{B0F73EBA-63F1-4A88-B935-E5597FE44DCE}"/>
    <cellStyle name="Comma 15 2 3 3 2" xfId="52486" xr:uid="{AF9361B1-435F-4B97-803F-762F164091F3}"/>
    <cellStyle name="Comma 15 2 3 3 2 2" xfId="53997" xr:uid="{3900D442-F7E9-4C1D-9C60-1CFF820A2D8D}"/>
    <cellStyle name="Comma 15 2 3 3 3" xfId="53248" xr:uid="{8D22E0E1-CC01-47B1-8113-50FAFF3386BF}"/>
    <cellStyle name="Comma 15 2 3 4" xfId="51978" xr:uid="{8A7E966B-F936-4374-B4AC-AD8F96DCD535}"/>
    <cellStyle name="Comma 15 2 3 4 2" xfId="52730" xr:uid="{9A32ACD4-61D7-41BE-827F-2E04BF9F91C6}"/>
    <cellStyle name="Comma 15 2 3 4 2 2" xfId="54241" xr:uid="{4077E749-F1BB-4D64-A493-790185948445}"/>
    <cellStyle name="Comma 15 2 3 4 3" xfId="53492" xr:uid="{4CB6F958-2395-41AE-AA0E-91AC2C4449AB}"/>
    <cellStyle name="Comma 15 2 3 5" xfId="52227" xr:uid="{DBD7D77E-FACE-4917-83CC-FB1C058C8722}"/>
    <cellStyle name="Comma 15 2 3 5 2" xfId="53739" xr:uid="{104FB7CF-AF4E-4F88-B214-549BD08FF3FB}"/>
    <cellStyle name="Comma 15 2 3 6" xfId="52990" xr:uid="{2DDD94CA-03B5-4749-9EB7-AD5D5E6B2CFF}"/>
    <cellStyle name="Comma 15 2 3 7" xfId="51443" xr:uid="{CFA50567-0A18-4AFE-87A9-6E59FEE33E68}"/>
    <cellStyle name="Comma 15 2 3 8" xfId="54492" xr:uid="{644BF5AF-1EFE-451E-B094-36B42AAB5131}"/>
    <cellStyle name="Comma 15 2 3 9" xfId="350" xr:uid="{275A5338-6A38-4AFB-B39C-65AD4479BE46}"/>
    <cellStyle name="Comma 15 2 4" xfId="140" xr:uid="{D0B400D3-9D52-491F-9762-3B0FCC397F52}"/>
    <cellStyle name="Comma 15 2 4 2" xfId="51677" xr:uid="{A74C152C-55BD-4B17-99A6-30ED5D2ECBDB}"/>
    <cellStyle name="Comma 15 2 4 2 2" xfId="52433" xr:uid="{72BF8B5E-A71C-4C7C-9833-E4B479A7A9D1}"/>
    <cellStyle name="Comma 15 2 4 2 2 2" xfId="53944" xr:uid="{F7F48321-58B2-4235-835D-19D192B30801}"/>
    <cellStyle name="Comma 15 2 4 2 3" xfId="53195" xr:uid="{A18E0AF2-C475-4C11-88C2-CB224238DD25}"/>
    <cellStyle name="Comma 15 2 4 3" xfId="51924" xr:uid="{05356C8A-AF74-479A-997E-E8976B1FF8B2}"/>
    <cellStyle name="Comma 15 2 4 3 2" xfId="52677" xr:uid="{84DFF5A0-9593-4AF5-B84D-7A88FD6D3E13}"/>
    <cellStyle name="Comma 15 2 4 3 2 2" xfId="54188" xr:uid="{7187092E-EF23-45CE-B358-DE8D2BD36039}"/>
    <cellStyle name="Comma 15 2 4 3 3" xfId="53439" xr:uid="{AC8B40EC-1BFE-4D08-BCBC-A50A55713470}"/>
    <cellStyle name="Comma 15 2 4 4" xfId="52174" xr:uid="{D7AF5DBA-4B0A-4DE4-BBC5-7D441A50DA49}"/>
    <cellStyle name="Comma 15 2 4 4 2" xfId="53686" xr:uid="{FA2FA700-F141-45B6-B1FA-FF563D6A8A8A}"/>
    <cellStyle name="Comma 15 2 4 5" xfId="52937" xr:uid="{1DE90EF5-6EB4-4E15-B8DF-99CD6F526CAE}"/>
    <cellStyle name="Comma 15 2 4 6" xfId="51383" xr:uid="{4A2469DB-E4ED-4A7F-A10A-1A76F1683649}"/>
    <cellStyle name="Comma 15 2 4 7" xfId="54439" xr:uid="{894DA5B1-E52C-4925-B130-80EEA5B32DE9}"/>
    <cellStyle name="Comma 15 2 4 8" xfId="702" xr:uid="{68394F7E-800A-4671-B7A1-CC139429DD7B}"/>
    <cellStyle name="Comma 15 2 5" xfId="289" xr:uid="{3C409A12-0DAD-4E1E-9018-E2C4B3E1A92E}"/>
    <cellStyle name="Comma 15 2 5 2" xfId="51737" xr:uid="{8F6C2970-F563-4A3D-9236-21AA5A81F390}"/>
    <cellStyle name="Comma 15 2 5 2 2" xfId="52493" xr:uid="{64B9C825-0380-492B-AAC1-11620F46D3FB}"/>
    <cellStyle name="Comma 15 2 5 2 2 2" xfId="54004" xr:uid="{32C2D08B-4B63-46D6-8F5B-FC4D88207D31}"/>
    <cellStyle name="Comma 15 2 5 2 3" xfId="53255" xr:uid="{1A17DA5D-1184-44EF-B68A-1E7B656420B3}"/>
    <cellStyle name="Comma 15 2 5 3" xfId="51985" xr:uid="{858CBAF0-F954-4E15-A138-12276FE27548}"/>
    <cellStyle name="Comma 15 2 5 3 2" xfId="52737" xr:uid="{B3254B49-C619-4338-90C6-5B893BF9DD5A}"/>
    <cellStyle name="Comma 15 2 5 3 2 2" xfId="54248" xr:uid="{BEF4D5D6-9CAA-489E-A130-D1ABAB7BA08B}"/>
    <cellStyle name="Comma 15 2 5 3 3" xfId="53499" xr:uid="{E223D199-AE25-494A-80BD-4083FFD2D255}"/>
    <cellStyle name="Comma 15 2 5 4" xfId="52234" xr:uid="{6B9C0B7D-72BE-4AA9-B514-B709665E7DA2}"/>
    <cellStyle name="Comma 15 2 5 4 2" xfId="53746" xr:uid="{9F85046E-6C31-43E1-A620-95A6793CEBAF}"/>
    <cellStyle name="Comma 15 2 5 5" xfId="52997" xr:uid="{29887D71-FD93-4A88-B731-21DEDF1E1E16}"/>
    <cellStyle name="Comma 15 2 5 6" xfId="51450" xr:uid="{184561A0-DF3A-4C6D-BECD-54B1FFA1D832}"/>
    <cellStyle name="Comma 15 2 5 7" xfId="54499" xr:uid="{D6C04204-BBC4-441E-92B9-45EFE4E24ED3}"/>
    <cellStyle name="Comma 15 2 5 8" xfId="703" xr:uid="{00774185-4FD0-4C1B-820E-B3441D5AC483}"/>
    <cellStyle name="Comma 15 2 6" xfId="704" xr:uid="{1CD37271-F808-4166-B415-1465DAFEE6B7}"/>
    <cellStyle name="Comma 15 2 6 2" xfId="51775" xr:uid="{CCEBE93D-907B-475F-BE79-6ADD9F7385F7}"/>
    <cellStyle name="Comma 15 2 6 2 2" xfId="52531" xr:uid="{03D8EAFA-9975-4895-830B-025EBE5BAA22}"/>
    <cellStyle name="Comma 15 2 6 2 2 2" xfId="54042" xr:uid="{5206B2BE-9800-478A-902D-067DB4265A08}"/>
    <cellStyle name="Comma 15 2 6 2 3" xfId="53293" xr:uid="{6C8B5CCC-B8B0-4FFE-8F59-6DB2701A2E9F}"/>
    <cellStyle name="Comma 15 2 6 3" xfId="52023" xr:uid="{F9FEE515-61C2-4476-8619-CA209C0F259C}"/>
    <cellStyle name="Comma 15 2 6 3 2" xfId="52775" xr:uid="{B2CE92D9-8746-42D5-AE22-1045FF57147E}"/>
    <cellStyle name="Comma 15 2 6 3 2 2" xfId="54286" xr:uid="{1186CB8D-698A-4AB5-86DD-214BF087F719}"/>
    <cellStyle name="Comma 15 2 6 3 3" xfId="53537" xr:uid="{329F815F-E95A-4BC4-A24E-CD50B449EDEC}"/>
    <cellStyle name="Comma 15 2 6 4" xfId="52272" xr:uid="{AA6BD4E8-1840-40F8-B123-1365F91F7502}"/>
    <cellStyle name="Comma 15 2 6 4 2" xfId="53784" xr:uid="{4801CAF5-FC74-4137-B89A-AA951D76071D}"/>
    <cellStyle name="Comma 15 2 6 5" xfId="53035" xr:uid="{12B0B377-7725-4051-922A-B8A96A9BAC36}"/>
    <cellStyle name="Comma 15 2 6 6" xfId="51499" xr:uid="{1BD4929B-D37B-433A-A613-1F36E6AB8FEE}"/>
    <cellStyle name="Comma 15 2 7" xfId="705" xr:uid="{09492F9C-29E7-41E0-8A05-04B59CC16A85}"/>
    <cellStyle name="Comma 15 2 7 2" xfId="51798" xr:uid="{5F0D387A-E9D9-4153-8DB4-B19571753A73}"/>
    <cellStyle name="Comma 15 2 7 2 2" xfId="52554" xr:uid="{9EF6F311-E7D8-4098-B6B5-91E49CDE3457}"/>
    <cellStyle name="Comma 15 2 7 2 2 2" xfId="54065" xr:uid="{60950662-DFDA-482B-B9B7-93FB114695C2}"/>
    <cellStyle name="Comma 15 2 7 2 3" xfId="53316" xr:uid="{7C2B10DB-96B0-4E1F-93C2-AD8D293579BD}"/>
    <cellStyle name="Comma 15 2 7 3" xfId="52046" xr:uid="{836A5D50-24D6-4871-85B9-553DD715726A}"/>
    <cellStyle name="Comma 15 2 7 3 2" xfId="52798" xr:uid="{610D0F7D-D48F-4A9C-BC3C-C522B955FEA9}"/>
    <cellStyle name="Comma 15 2 7 3 2 2" xfId="54309" xr:uid="{7C01B350-4A1D-478B-B507-CCCF3A55E66B}"/>
    <cellStyle name="Comma 15 2 7 3 3" xfId="53560" xr:uid="{658CFD32-EE68-4E1D-AF56-EBDBAA1E9BEA}"/>
    <cellStyle name="Comma 15 2 7 4" xfId="52295" xr:uid="{3878002E-3C66-45BE-ADFA-C47AF808D4F5}"/>
    <cellStyle name="Comma 15 2 7 4 2" xfId="53807" xr:uid="{622B91A2-0D16-4618-9381-FBA857975215}"/>
    <cellStyle name="Comma 15 2 7 5" xfId="53058" xr:uid="{0C157D4E-9635-4918-AFBC-81C0129255B0}"/>
    <cellStyle name="Comma 15 2 7 6" xfId="51525" xr:uid="{30A40871-DE0B-4415-B234-CC33EE6096E8}"/>
    <cellStyle name="Comma 15 2 8" xfId="706" xr:uid="{DAE04B4D-9C51-4886-B612-8F52F2813C2C}"/>
    <cellStyle name="Comma 15 2 8 2" xfId="51856" xr:uid="{1453BDDD-9465-4062-AE4C-A8FD119D2762}"/>
    <cellStyle name="Comma 15 2 8 2 2" xfId="52612" xr:uid="{6E19B460-38ED-435F-851D-BE9E48C54E18}"/>
    <cellStyle name="Comma 15 2 8 2 2 2" xfId="54123" xr:uid="{ECEF892F-959A-4AF2-A040-4ED7AE34A6F2}"/>
    <cellStyle name="Comma 15 2 8 2 3" xfId="53374" xr:uid="{2AE3A885-727E-441D-A87E-2F92D04C4EF8}"/>
    <cellStyle name="Comma 15 2 8 3" xfId="52104" xr:uid="{AB700E7A-6B08-42CD-A640-2F78C6A70B12}"/>
    <cellStyle name="Comma 15 2 8 3 2" xfId="52856" xr:uid="{EF30730A-A883-46F6-87E2-58EB51C23059}"/>
    <cellStyle name="Comma 15 2 8 3 2 2" xfId="54367" xr:uid="{2A5ACD1D-A026-4C05-B789-DC8880816A65}"/>
    <cellStyle name="Comma 15 2 8 3 3" xfId="53618" xr:uid="{3BCB40E3-83D6-4B0F-8CE7-4038AA35CECD}"/>
    <cellStyle name="Comma 15 2 8 4" xfId="52353" xr:uid="{53680B61-0546-42FD-AD02-51836643ED4F}"/>
    <cellStyle name="Comma 15 2 8 4 2" xfId="53865" xr:uid="{73D0BC15-BAE3-4816-AD48-2B5FD7D31F25}"/>
    <cellStyle name="Comma 15 2 8 5" xfId="53116" xr:uid="{E6AAB008-5BF9-4432-8CCB-D3176176B193}"/>
    <cellStyle name="Comma 15 2 8 6" xfId="51589" xr:uid="{D6121D40-73CB-422F-896F-E7771F50A222}"/>
    <cellStyle name="Comma 15 2 9" xfId="707" xr:uid="{2DE261F4-729A-4295-AF6D-99CC32734A2C}"/>
    <cellStyle name="Comma 15 2 9 2" xfId="52425" xr:uid="{22A493C7-2E00-4BBD-BDCA-DA3C12664D69}"/>
    <cellStyle name="Comma 15 2 9 2 2" xfId="53936" xr:uid="{BA707EAB-EF90-4716-8B47-0BE6CD18DBB2}"/>
    <cellStyle name="Comma 15 2 9 3" xfId="53187" xr:uid="{68B6647C-C078-455A-956C-E798FDCE2E9F}"/>
    <cellStyle name="Comma 15 2 9 4" xfId="51669" xr:uid="{854D2689-C6A7-43CA-BAA5-DFEB09B275E4}"/>
    <cellStyle name="Comma 15 3" xfId="708" xr:uid="{8EF4FADF-A728-453E-A387-55AF820C417A}"/>
    <cellStyle name="Comma 15 4" xfId="709" xr:uid="{1A1A212B-B202-4B35-92D7-23714EA20264}"/>
    <cellStyle name="Comma 15 5" xfId="710" xr:uid="{3127272C-9D09-432D-A984-C1C2D8BC0A29}"/>
    <cellStyle name="Comma 15 6" xfId="711" xr:uid="{9A8AA014-54D4-4184-9767-F74B23EB92A8}"/>
    <cellStyle name="Comma 15 7" xfId="712" xr:uid="{AA42D4CA-6D7C-414B-9F57-165D49B89D1B}"/>
    <cellStyle name="Comma 15 8" xfId="713" xr:uid="{6524D934-90B7-42C6-B66D-85B586B49A76}"/>
    <cellStyle name="Comma 15 9" xfId="714" xr:uid="{F0A8F934-46ED-4AAF-9418-23150FD6FBE6}"/>
    <cellStyle name="Comma 16" xfId="715" xr:uid="{910799C8-C49A-4AA2-9E73-1FA42E4B1CEA}"/>
    <cellStyle name="Comma 16 2" xfId="4346" xr:uid="{C53C6C1B-96CE-44CA-AD1E-42AD6A99E7F5}"/>
    <cellStyle name="Comma 16 3" xfId="54428" xr:uid="{186325A6-0E00-4D03-AC9F-043277BBB6C6}"/>
    <cellStyle name="Comma 17" xfId="716" xr:uid="{032B64D9-1DDE-4186-9E1F-56ECD5AD88A3}"/>
    <cellStyle name="Comma 17 2" xfId="717" xr:uid="{9AAAA7C6-157D-45A3-875F-1F1D72C51951}"/>
    <cellStyle name="Comma 18" xfId="2251" xr:uid="{9F9865E7-3B26-445F-B24D-C316FEA8B765}"/>
    <cellStyle name="Comma 19" xfId="4347" xr:uid="{CAD25BAA-3D35-48E6-9268-5D9C1794B73E}"/>
    <cellStyle name="Comma 2" xfId="5" xr:uid="{00000000-0005-0000-0000-000004000000}"/>
    <cellStyle name="Comma 2 10" xfId="719" xr:uid="{F8A52252-0942-4DA1-ABFD-D71E8681CFD5}"/>
    <cellStyle name="Comma 2 10 2" xfId="53677" xr:uid="{275EA44D-C465-4DC1-B870-BEB901EFE878}"/>
    <cellStyle name="Comma 2 10 3" xfId="52165" xr:uid="{3E7D1D61-8A95-4BD7-A370-734F45E897C4}"/>
    <cellStyle name="Comma 2 11" xfId="720" xr:uid="{715449C5-8F37-43CC-8427-F8A801F215AB}"/>
    <cellStyle name="Comma 2 11 2" xfId="52928" xr:uid="{736C6E9B-BE07-4419-B906-3F86139F4EBD}"/>
    <cellStyle name="Comma 2 12" xfId="721" xr:uid="{FC5C7A9A-333F-452D-9464-370CF1973A94}"/>
    <cellStyle name="Comma 2 12 2" xfId="54429" xr:uid="{E6533400-229E-4D24-A181-953913AA5377}"/>
    <cellStyle name="Comma 2 13" xfId="722" xr:uid="{6F2627DE-1F8E-4952-B2BD-E0FE4C2C4C9F}"/>
    <cellStyle name="Comma 2 14" xfId="4348" xr:uid="{05772B84-55B9-497F-B7D6-212BB8C36C92}"/>
    <cellStyle name="Comma 2 14 2" xfId="51262" xr:uid="{1B70A693-C875-478B-9259-F272C1E724AB}"/>
    <cellStyle name="Comma 2 14 2 2" xfId="51264" xr:uid="{C72543E5-E67E-4FE9-81DB-D80352DEADF4}"/>
    <cellStyle name="Comma 2 15" xfId="4349" xr:uid="{8A9392D4-4DB0-4DDD-BD80-6D27D542CF05}"/>
    <cellStyle name="Comma 2 16" xfId="4350" xr:uid="{01F99D94-EEFE-4AFB-8429-033E35A28838}"/>
    <cellStyle name="Comma 2 17" xfId="4351" xr:uid="{7CA64273-75DA-47AB-8EF5-829F11D6604F}"/>
    <cellStyle name="Comma 2 18" xfId="4352" xr:uid="{A1ED243F-E04C-466C-9888-B0D50E8EE9C0}"/>
    <cellStyle name="Comma 2 18 2" xfId="51265" xr:uid="{44735DEC-3B3D-4A31-97F4-B95D952200F5}"/>
    <cellStyle name="Comma 2 19" xfId="4353" xr:uid="{9809DF68-4FD0-4A2E-9AD2-49F4DB51B2D0}"/>
    <cellStyle name="Comma 2 2 10" xfId="4354" xr:uid="{DEF3079E-4095-4325-8704-90B71BFAE206}"/>
    <cellStyle name="Comma 2 2 100" xfId="51270" xr:uid="{AFA9E292-22CB-427C-9A61-35D2514C2FE4}"/>
    <cellStyle name="Comma 2 2 11" xfId="4355" xr:uid="{970ADA2D-BC2B-48A0-A750-92629825FAD9}"/>
    <cellStyle name="Comma 2 2 12" xfId="723" xr:uid="{C70C4186-751A-4EBB-A809-24F868D7FAA7}"/>
    <cellStyle name="Comma 2 2 2" xfId="724" xr:uid="{D6A94409-E43B-4F69-97E8-4338DD6E3B8B}"/>
    <cellStyle name="Comma 2 2 2 2" xfId="725" xr:uid="{A1F4D89A-74F5-4FDF-B18D-FC162B60EBAF}"/>
    <cellStyle name="Comma 2 2 2 2 2" xfId="51760" xr:uid="{435E003F-E661-4B7A-AD74-19E418443010}"/>
    <cellStyle name="Comma 2 2 2 2 2 2" xfId="52516" xr:uid="{59FC0E4F-3D5B-450E-B741-126170436257}"/>
    <cellStyle name="Comma 2 2 2 2 2 2 2" xfId="54027" xr:uid="{EFAFB607-9850-4FB6-BC02-5E51D59430FE}"/>
    <cellStyle name="Comma 2 2 2 2 2 3" xfId="53278" xr:uid="{69C27307-FE08-40A1-B0BE-04A83C8D4E7B}"/>
    <cellStyle name="Comma 2 2 2 2 3" xfId="52008" xr:uid="{75C2C4A0-4BB3-4330-A68A-8CD10AB01A7A}"/>
    <cellStyle name="Comma 2 2 2 2 3 2" xfId="52760" xr:uid="{97E9F5EB-5E81-478D-AB46-6BE0B7C440E4}"/>
    <cellStyle name="Comma 2 2 2 2 3 2 2" xfId="54271" xr:uid="{0A7E0C77-3A61-455C-B410-E9F321CB3BC8}"/>
    <cellStyle name="Comma 2 2 2 2 3 3" xfId="53522" xr:uid="{CE7EBC1F-583A-43D8-B1F3-60B3CEC70B37}"/>
    <cellStyle name="Comma 2 2 2 2 4" xfId="52257" xr:uid="{ACD1BB32-121E-4E3B-8AF6-D3A9794B870B}"/>
    <cellStyle name="Comma 2 2 2 2 4 2" xfId="53769" xr:uid="{E8795A60-D70A-41BF-A658-C884DC148246}"/>
    <cellStyle name="Comma 2 2 2 2 5" xfId="53020" xr:uid="{65DA519B-71A3-42CC-99F1-C69F2D1E391E}"/>
    <cellStyle name="Comma 2 2 2 2 6" xfId="51480" xr:uid="{BEE39673-EAE5-43AA-81BD-E3F89913A016}"/>
    <cellStyle name="Comma 2 2 2 3" xfId="726" xr:uid="{A68323CA-7A37-43E5-A770-793E1523C83E}"/>
    <cellStyle name="Comma 2 2 2 3 2" xfId="53919" xr:uid="{9157672B-AD73-4854-9C17-206CB66A99B8}"/>
    <cellStyle name="Comma 2 2 2 3 3" xfId="52408" xr:uid="{5C404090-5903-4D41-B8AC-DD9F9A3B376D}"/>
    <cellStyle name="Comma 2 2 2 4" xfId="727" xr:uid="{823FEC5F-1202-4B16-B621-0415E3230E97}"/>
    <cellStyle name="Comma 2 2 2 4 2" xfId="53170" xr:uid="{AA455735-0369-46C0-B6EF-D4865105494F}"/>
    <cellStyle name="Comma 2 2 2 5" xfId="728" xr:uid="{C96E443E-B961-48F2-95FC-6BE1E79DD4EE}"/>
    <cellStyle name="Comma 2 2 2 6" xfId="51644" xr:uid="{2F5E9649-CD20-45B8-A016-69CC40CC9C47}"/>
    <cellStyle name="Comma 2 2 3" xfId="729" xr:uid="{8437DB60-45A8-493A-BE36-BDD80339F86F}"/>
    <cellStyle name="Comma 2 2 3 2" xfId="51645" xr:uid="{87135DD9-8126-4BE8-8FB2-1E9E8A006F71}"/>
    <cellStyle name="Comma 2 2 3 3" xfId="51774" xr:uid="{336986E2-48D0-45FC-834A-AF3B3C2CE26B}"/>
    <cellStyle name="Comma 2 2 3 3 2" xfId="52530" xr:uid="{8DA5AC30-604F-4E3B-A3A9-ECDDA57F4624}"/>
    <cellStyle name="Comma 2 2 3 3 2 2" xfId="54041" xr:uid="{807509CA-9065-4F70-8E04-9C309DE5267C}"/>
    <cellStyle name="Comma 2 2 3 3 3" xfId="53292" xr:uid="{B4CE72D3-830C-4860-801F-1152FCD89955}"/>
    <cellStyle name="Comma 2 2 3 4" xfId="52022" xr:uid="{9C877184-9441-4CAA-B7E7-C75FB37BFC70}"/>
    <cellStyle name="Comma 2 2 3 4 2" xfId="52774" xr:uid="{312176AD-3475-4D9C-84BF-926A2B4E5862}"/>
    <cellStyle name="Comma 2 2 3 4 2 2" xfId="54285" xr:uid="{7A8807FC-AC6D-41CE-BCD0-4DACFC3265C7}"/>
    <cellStyle name="Comma 2 2 3 4 3" xfId="53536" xr:uid="{4229E88C-5DDC-48B9-B3B6-4FB490809EF9}"/>
    <cellStyle name="Comma 2 2 3 5" xfId="52271" xr:uid="{4CCB8CBE-B0C0-488F-9CDF-2539C390CBF1}"/>
    <cellStyle name="Comma 2 2 3 5 2" xfId="53783" xr:uid="{B7CA7EC8-0E3D-46B0-B5E7-93888323A5FC}"/>
    <cellStyle name="Comma 2 2 3 6" xfId="53034" xr:uid="{63467BED-69DA-412D-8134-E90B37E56A7B}"/>
    <cellStyle name="Comma 2 2 3 7" xfId="51497" xr:uid="{139EFEDC-4860-4BBC-98EE-9C436A286DE3}"/>
    <cellStyle name="Comma 2 2 4" xfId="730" xr:uid="{C3FD0D09-AA45-486D-BB32-64786A4CDAF7}"/>
    <cellStyle name="Comma 2 2 4 2" xfId="52407" xr:uid="{8976B50C-6010-4B66-B984-6009F88D085D}"/>
    <cellStyle name="Comma 2 2 4 2 2" xfId="53918" xr:uid="{86D3896D-9E1B-4E4E-87BB-C6FF9EE4F5AF}"/>
    <cellStyle name="Comma 2 2 4 3" xfId="53169" xr:uid="{F590E1CF-E917-4723-A670-AFA62463D915}"/>
    <cellStyle name="Comma 2 2 4 4" xfId="51643" xr:uid="{D5783417-40F3-419A-A903-487E7D809B5F}"/>
    <cellStyle name="Comma 2 2 5" xfId="731" xr:uid="{148E82C3-AAC5-4DA5-BFC4-653F0C3AD73C}"/>
    <cellStyle name="Comma 2 2 6" xfId="732" xr:uid="{996E4B5B-75E9-467C-9254-53E16F9DCA14}"/>
    <cellStyle name="Comma 2 2 7" xfId="733" xr:uid="{CD5ABDF2-F6F8-4172-9203-DAF7AD24F5A2}"/>
    <cellStyle name="Comma 2 2 8" xfId="734" xr:uid="{BFBE1053-5384-4BB6-AB45-7602A5AD5317}"/>
    <cellStyle name="Comma 2 2 9" xfId="4356" xr:uid="{13F5C25D-07A3-4EF1-BBC9-A18C9FB9296C}"/>
    <cellStyle name="Comma 2 20" xfId="4357" xr:uid="{FD5E4D58-D424-4B8E-9B1D-6157FCD6D50A}"/>
    <cellStyle name="Comma 2 21" xfId="4358" xr:uid="{0C8B28BB-3158-4903-A5AE-2804060C9D36}"/>
    <cellStyle name="Comma 2 22" xfId="4359" xr:uid="{F95913AA-70D4-4BA8-966F-9B854E8F4C5C}"/>
    <cellStyle name="Comma 2 23" xfId="4360" xr:uid="{5F716EF9-E0BE-426F-BDB4-5C7C9EAA89D0}"/>
    <cellStyle name="Comma 2 24" xfId="4361" xr:uid="{C9B1C87A-383D-46B5-97CF-2A819B333F99}"/>
    <cellStyle name="Comma 2 25" xfId="4362" xr:uid="{7E9BE671-C0D6-4B9B-9529-96D17D935D9C}"/>
    <cellStyle name="Comma 2 26" xfId="4363" xr:uid="{43BCBC42-1951-4098-84E0-9B4D90B4F42C}"/>
    <cellStyle name="Comma 2 27" xfId="4364" xr:uid="{65258C42-C626-4BC7-AF8B-04A4F5C68B40}"/>
    <cellStyle name="Comma 2 28" xfId="4365" xr:uid="{AAB7A5A5-4300-4806-ABDC-5F5253E60551}"/>
    <cellStyle name="Comma 2 29" xfId="4366" xr:uid="{2B7FA37A-72C7-4275-9820-736F25AADCE6}"/>
    <cellStyle name="Comma 2 3" xfId="141" xr:uid="{6263E109-4248-48E3-9CB0-21E4DDEA9B91}"/>
    <cellStyle name="Comma 2 3 2" xfId="736" xr:uid="{E08B6E7A-363E-4B2C-98D3-44CCFE1AD66A}"/>
    <cellStyle name="Comma 2 3 2 2" xfId="737" xr:uid="{84E85526-FACD-412D-A262-DC7550BEF61F}"/>
    <cellStyle name="Comma 2 3 2 2 2" xfId="738" xr:uid="{9F14940B-1D08-41F2-A85F-FA1D6CB0E0FA}"/>
    <cellStyle name="Comma 2 3 2 2 3" xfId="739" xr:uid="{F6F0E3C1-661C-48F0-82F3-8135EBB5569E}"/>
    <cellStyle name="Comma 2 3 3" xfId="740" xr:uid="{2797D676-111E-4BB7-BE7C-98AE1486434B}"/>
    <cellStyle name="Comma 2 3 3 2" xfId="741" xr:uid="{E1FD4BCE-DDB0-435F-BB0B-E7F914652E56}"/>
    <cellStyle name="Comma 2 3 3 2 2" xfId="742" xr:uid="{70A4D210-286B-4B54-89F2-D290DED85035}"/>
    <cellStyle name="Comma 2 3 4" xfId="743" xr:uid="{1F7803E2-2FB7-4A9D-9609-14ACEA4A3C4D}"/>
    <cellStyle name="Comma 2 3 4 2" xfId="744" xr:uid="{B79D8C12-E6DC-4FC9-B3D1-13E0DF32BD7F}"/>
    <cellStyle name="Comma 2 3 5" xfId="745" xr:uid="{E83279E5-00BF-4EC9-A530-9785DD25EE6F}"/>
    <cellStyle name="Comma 2 3 5 2" xfId="746" xr:uid="{7BE7FC20-C15F-4F64-9EA3-178CE1E35834}"/>
    <cellStyle name="Comma 2 3 6" xfId="735" xr:uid="{FC836319-78F9-4F65-91D5-E73C8E364C90}"/>
    <cellStyle name="Comma 2 30" xfId="4367" xr:uid="{9B7EDB23-D2D6-4BF5-BC01-D52F231B62D4}"/>
    <cellStyle name="Comma 2 31" xfId="4368" xr:uid="{32FDB496-9D5D-45A0-AB50-FB1F1732006B}"/>
    <cellStyle name="Comma 2 32" xfId="4369" xr:uid="{4975CD64-5725-4081-BA4A-ABD333ECFFD3}"/>
    <cellStyle name="Comma 2 33" xfId="4370" xr:uid="{9917AE30-50FB-4EFF-8CC4-8F2FF9E318DF}"/>
    <cellStyle name="Comma 2 34" xfId="4371" xr:uid="{D0605BCB-7503-4978-B593-B45705D0C3EC}"/>
    <cellStyle name="Comma 2 35" xfId="718" xr:uid="{7B2A2DDB-2DC5-4D9B-AFD4-96A0FA927966}"/>
    <cellStyle name="Comma 2 36" xfId="51365" xr:uid="{2EAA4AAF-E8D6-46C3-8BD7-13EB7C57582B}"/>
    <cellStyle name="Comma 2 4" xfId="142" xr:uid="{187D1307-787D-468D-9380-C9AB7A202F67}"/>
    <cellStyle name="Comma 2 4 2" xfId="747" xr:uid="{8F79B735-CC11-4039-8C1E-B69EBC12753A}"/>
    <cellStyle name="Comma 2 4 2 2" xfId="748" xr:uid="{4DE03D76-A11C-46EE-88A3-7F6339D1E31A}"/>
    <cellStyle name="Comma 2 4 3" xfId="51260" xr:uid="{0F3612A1-0468-4B86-882C-E0AF9DC57B91}"/>
    <cellStyle name="Comma 2 5" xfId="143" xr:uid="{B0C8E993-4E9F-434E-8F94-FE82D86988C9}"/>
    <cellStyle name="Comma 2 5 2" xfId="749" xr:uid="{63EF42E2-0860-4233-B10C-A4A7573DDCE3}"/>
    <cellStyle name="Comma 2 6" xfId="750" xr:uid="{FB1A9438-66A8-4EF1-AF06-C65104AFC2FD}"/>
    <cellStyle name="Comma 2 6 2" xfId="51756" xr:uid="{139D7E92-E891-4260-AF54-2D77394C045F}"/>
    <cellStyle name="Comma 2 6 2 2" xfId="52512" xr:uid="{BAC2C2A6-846F-4CA6-A002-8FFA1C636712}"/>
    <cellStyle name="Comma 2 6 2 2 2" xfId="54023" xr:uid="{38AB85CC-E20F-4623-BA97-376B20539F97}"/>
    <cellStyle name="Comma 2 6 2 3" xfId="53274" xr:uid="{F7DC3EA2-F664-4107-BF7E-C2E06D24CCC1}"/>
    <cellStyle name="Comma 2 6 3" xfId="52004" xr:uid="{9B8212A7-3AD6-4C8A-BD72-3249479C6F15}"/>
    <cellStyle name="Comma 2 6 3 2" xfId="52756" xr:uid="{70A8FE6E-A093-4332-B166-6CAE54A1D1EE}"/>
    <cellStyle name="Comma 2 6 3 2 2" xfId="54267" xr:uid="{9DE899DC-7668-4FB8-9BAB-382E73C925AA}"/>
    <cellStyle name="Comma 2 6 3 3" xfId="53518" xr:uid="{CEAC94F0-FE3D-4BA6-A45A-DF62071C0E34}"/>
    <cellStyle name="Comma 2 6 4" xfId="52253" xr:uid="{A22219D4-2125-4B71-ADD3-C41BC9D6A338}"/>
    <cellStyle name="Comma 2 6 4 2" xfId="53765" xr:uid="{4CEF0D32-D067-41AB-91AB-F581BF85158C}"/>
    <cellStyle name="Comma 2 6 5" xfId="53016" xr:uid="{07EDE1C8-B60E-4C55-894C-334778F069B8}"/>
    <cellStyle name="Comma 2 6 6" xfId="51470" xr:uid="{6D944BBF-6C4C-444C-9E39-2C85815E46A8}"/>
    <cellStyle name="Comma 2 7" xfId="751" xr:uid="{54B20CC0-DDD1-489F-B228-DF9C1699AC92}"/>
    <cellStyle name="Comma 2 7 10" xfId="752" xr:uid="{88D4CC7E-1251-496D-AFA0-C20D4C6B15E4}"/>
    <cellStyle name="Comma 2 7 11" xfId="753" xr:uid="{080C92DE-C2BB-420C-8C0E-9D80D25C2B9D}"/>
    <cellStyle name="Comma 2 7 12" xfId="754" xr:uid="{45F31E8A-7AC3-460B-9000-A00A8DEFDD08}"/>
    <cellStyle name="Comma 2 7 13" xfId="755" xr:uid="{829D38F9-5EE8-434D-8F1C-63C2596FDD3D}"/>
    <cellStyle name="Comma 2 7 14" xfId="756" xr:uid="{6EC740F0-9617-4A4E-BDEB-BABC3BB63320}"/>
    <cellStyle name="Comma 2 7 15" xfId="757" xr:uid="{3B0C2A74-D75A-4BC3-9746-65B555E81BCC}"/>
    <cellStyle name="Comma 2 7 16" xfId="51642" xr:uid="{6C885FDA-BDBF-4D86-8205-866191FE401F}"/>
    <cellStyle name="Comma 2 7 2" xfId="758" xr:uid="{4D9326E5-AD80-4E93-95C6-07D7FCA56F81}"/>
    <cellStyle name="Comma 2 7 2 10" xfId="759" xr:uid="{0A27FBED-3F00-499F-A6FA-22C1DF853A14}"/>
    <cellStyle name="Comma 2 7 2 11" xfId="760" xr:uid="{8D8D5EFC-1ECA-416B-B3D1-C378F5EC25A3}"/>
    <cellStyle name="Comma 2 7 2 12" xfId="761" xr:uid="{FCA9FEF2-CBE2-45CF-B2C4-C2087A39BEBF}"/>
    <cellStyle name="Comma 2 7 2 13" xfId="762" xr:uid="{20595C93-F2D3-4959-8428-B86FA0935F5A}"/>
    <cellStyle name="Comma 2 7 2 14" xfId="763" xr:uid="{4A1F9070-FEFD-4C7D-8D84-CE5BB80AFDAB}"/>
    <cellStyle name="Comma 2 7 2 15" xfId="764" xr:uid="{51341EA0-A0AA-4905-8172-AA017FF5AF2D}"/>
    <cellStyle name="Comma 2 7 2 16" xfId="52406" xr:uid="{4F749FAB-C3DC-41D5-ADD2-8A7C27FB3C40}"/>
    <cellStyle name="Comma 2 7 2 2" xfId="765" xr:uid="{3F1A8F76-2F4C-4212-BEDE-EE7F4607AEAE}"/>
    <cellStyle name="Comma 2 7 2 2 2" xfId="766" xr:uid="{02A60FCF-63ED-41BB-AF5A-FB574AB5F927}"/>
    <cellStyle name="Comma 2 7 2 2 3" xfId="53917" xr:uid="{711EA216-5F18-49F2-BF63-555199BD7B70}"/>
    <cellStyle name="Comma 2 7 2 3" xfId="767" xr:uid="{C205849F-86F8-4918-82F7-7E5FD74D6FE3}"/>
    <cellStyle name="Comma 2 7 2 4" xfId="768" xr:uid="{7DE55BDA-7A31-480C-B6E3-268E657F91F4}"/>
    <cellStyle name="Comma 2 7 2 5" xfId="769" xr:uid="{37F8C551-1CA7-41E9-84B0-A6067FCB61B7}"/>
    <cellStyle name="Comma 2 7 2 6" xfId="770" xr:uid="{84FE17D4-15BD-43FA-9F00-5CE728EA9136}"/>
    <cellStyle name="Comma 2 7 2 7" xfId="771" xr:uid="{8DD8AE65-067A-4B63-8D98-9EB331E615C0}"/>
    <cellStyle name="Comma 2 7 2 8" xfId="772" xr:uid="{E7BAE228-0D6D-46E1-B318-543516D17A80}"/>
    <cellStyle name="Comma 2 7 2 9" xfId="773" xr:uid="{82B07EBA-3CE3-4D99-A2C6-D2CD9F30C77D}"/>
    <cellStyle name="Comma 2 7 3" xfId="774" xr:uid="{A6AEA8D8-2411-4F31-97F9-C393CBA76D93}"/>
    <cellStyle name="Comma 2 7 3 2" xfId="775" xr:uid="{CF6730EC-2B6A-463B-9C39-752EE2D9588D}"/>
    <cellStyle name="Comma 2 7 3 3" xfId="53168" xr:uid="{23EA3F3E-F909-4E72-82C4-16936D2BA8F7}"/>
    <cellStyle name="Comma 2 7 4" xfId="776" xr:uid="{F32B3115-D1A0-4612-99CC-843BB4E5FD76}"/>
    <cellStyle name="Comma 2 7 5" xfId="777" xr:uid="{0530BAE2-0B19-4059-B29E-2843A320A5EF}"/>
    <cellStyle name="Comma 2 7 6" xfId="778" xr:uid="{BED2E8ED-72E3-4D56-AF85-9032A0223FDF}"/>
    <cellStyle name="Comma 2 7 7" xfId="779" xr:uid="{7A4ABA00-6118-4FFD-98DB-DB93AF959CBB}"/>
    <cellStyle name="Comma 2 7 8" xfId="780" xr:uid="{74030E6D-378B-41CE-ABAF-364BBAF78AA0}"/>
    <cellStyle name="Comma 2 7 9" xfId="781" xr:uid="{95E2560C-ED7B-418B-8A21-0F7228A8CF60}"/>
    <cellStyle name="Comma 2 8" xfId="782" xr:uid="{C6637BA2-690F-40FB-89AA-0E1EA56023ED}"/>
    <cellStyle name="Comma 2 8 2" xfId="52424" xr:uid="{D9A6F288-2C1E-4967-8711-AB6EC84B23C8}"/>
    <cellStyle name="Comma 2 8 2 2" xfId="53935" xr:uid="{F6158C7C-CBEC-44C9-9425-023D0393EA42}"/>
    <cellStyle name="Comma 2 8 3" xfId="53186" xr:uid="{507F6648-C95D-4F1E-85D4-06E1CE546A11}"/>
    <cellStyle name="Comma 2 8 4" xfId="51668" xr:uid="{58ACAC59-1AAE-4459-916A-4CA2C405BBE0}"/>
    <cellStyle name="Comma 2 9" xfId="783" xr:uid="{EC1E4522-DDF9-4E9C-974E-D7189886B24F}"/>
    <cellStyle name="Comma 2 9 2" xfId="52668" xr:uid="{876C6546-B409-4D46-8D9D-57BA37717E96}"/>
    <cellStyle name="Comma 2 9 2 2" xfId="54179" xr:uid="{A8C47B42-619F-49DE-8B6C-9CE9ACA93A54}"/>
    <cellStyle name="Comma 2 9 3" xfId="53430" xr:uid="{22CB9F40-5815-401B-8DAD-6FC4C82D4505}"/>
    <cellStyle name="Comma 2 9 4" xfId="51913" xr:uid="{F49BD9C7-8843-4A44-B4A6-DAA247273A3D}"/>
    <cellStyle name="Comma 2_120319_1-IPC-23 - Summary Appendix" xfId="4372" xr:uid="{8FAB5710-B551-4647-901E-0DE684ADCAB2}"/>
    <cellStyle name="Comma 20" xfId="4373" xr:uid="{D540CAFF-115C-4F49-AF8A-BD3678B6CB1A}"/>
    <cellStyle name="Comma 21" xfId="4374" xr:uid="{BD071180-AB0C-4DF2-A3C8-B2411A9C5C78}"/>
    <cellStyle name="Comma 22" xfId="4375" xr:uid="{8DB8E201-EED7-495F-BF7C-1666630B2679}"/>
    <cellStyle name="Comma 23" xfId="784" xr:uid="{C63618F4-DD9B-4ABF-B1E9-320B06915E27}"/>
    <cellStyle name="Comma 23 2" xfId="785" xr:uid="{3634AA07-7C89-437E-9F67-9BD7E14608B4}"/>
    <cellStyle name="Comma 24" xfId="4376" xr:uid="{4D05CD0D-7059-46C5-A31F-D3DEA680C77A}"/>
    <cellStyle name="Comma 25" xfId="4377" xr:uid="{6AD96D0A-F169-4946-BBF8-4B57604473C6}"/>
    <cellStyle name="Comma 26" xfId="4378" xr:uid="{C215EC34-AE1E-4DCE-A394-6A3FE31C6499}"/>
    <cellStyle name="Comma 27" xfId="4379" xr:uid="{5DE491A1-2600-426F-AC0E-6C54CCF087F6}"/>
    <cellStyle name="Comma 28" xfId="4380" xr:uid="{789FB608-5A08-456C-8358-CDE17BAEE7C0}"/>
    <cellStyle name="Comma 29" xfId="4381" xr:uid="{FDEA083D-E0F7-4F6D-9D5D-79112EE68369}"/>
    <cellStyle name="Comma 3" xfId="6" xr:uid="{00000000-0005-0000-0000-000006000000}"/>
    <cellStyle name="Comma 3 10" xfId="787" xr:uid="{084ECA73-8231-4264-A024-06C76F58460C}"/>
    <cellStyle name="Comma 3 11" xfId="51095" xr:uid="{3F930483-ED0A-4C90-949F-AAE00532E7E7}"/>
    <cellStyle name="Comma 3 118" xfId="51261" xr:uid="{1A224868-0289-48D7-B33A-197B563845C9}"/>
    <cellStyle name="Comma 3 12" xfId="51096" xr:uid="{0D994292-E3A9-4B26-825D-B6B33BFDA980}"/>
    <cellStyle name="Comma 3 13" xfId="51097" xr:uid="{9324CBDE-489C-4456-8983-D7278370BF00}"/>
    <cellStyle name="Comma 3 14" xfId="51098" xr:uid="{9888F88D-9F55-49D3-BBE2-A3A6B8B87FD0}"/>
    <cellStyle name="Comma 3 15" xfId="51099" xr:uid="{6B50369E-24D8-488E-BEF4-F9269B2FD889}"/>
    <cellStyle name="Comma 3 16" xfId="51100" xr:uid="{83984C7F-3D47-4C7E-8E01-01BAC1D81705}"/>
    <cellStyle name="Comma 3 17" xfId="51101" xr:uid="{E417DACA-0939-4A91-AE6C-85E238B0686D}"/>
    <cellStyle name="Comma 3 18" xfId="51102" xr:uid="{7F6D642E-04DE-4DE3-83C2-BD09DEC71CBE}"/>
    <cellStyle name="Comma 3 19" xfId="51258" xr:uid="{F965ED2E-2304-4CEE-9F57-878BCD79A8CF}"/>
    <cellStyle name="Comma 3 2" xfId="144" xr:uid="{87C2FAB1-E345-4D61-9847-D7F7D7BF196D}"/>
    <cellStyle name="Comma 3 2 2" xfId="789" xr:uid="{9D992951-7B4D-4EA3-B78C-DFBF9534968F}"/>
    <cellStyle name="Comma 3 2 2 10" xfId="790" xr:uid="{E863BE6F-9BCA-48C8-BE4E-00C73A945CA9}"/>
    <cellStyle name="Comma 3 2 2 11" xfId="791" xr:uid="{12EB3852-CCD5-4D73-9888-7352C8BC2EFD}"/>
    <cellStyle name="Comma 3 2 2 12" xfId="792" xr:uid="{F413C345-1D50-4E16-933D-971AB1DF3F37}"/>
    <cellStyle name="Comma 3 2 2 13" xfId="793" xr:uid="{38C8664E-60E7-49EB-8805-A20BA63693F0}"/>
    <cellStyle name="Comma 3 2 2 14" xfId="794" xr:uid="{B55BBC06-B095-4048-AB74-8648DBC1BA46}"/>
    <cellStyle name="Comma 3 2 2 15" xfId="795" xr:uid="{0C9725F3-E4BB-470B-A50F-86F9DEB6A9AF}"/>
    <cellStyle name="Comma 3 2 2 16" xfId="796" xr:uid="{F9C7367F-DE4B-49EE-B271-9B1AA4DBFCAA}"/>
    <cellStyle name="Comma 3 2 2 17" xfId="797" xr:uid="{478052BB-8C30-4061-AAE6-27BC21175730}"/>
    <cellStyle name="Comma 3 2 2 18" xfId="798" xr:uid="{A1BF3613-8528-4890-94D7-32FDE53C672E}"/>
    <cellStyle name="Comma 3 2 2 19" xfId="51103" xr:uid="{A1D7D197-6A21-42B1-AAEF-C02B97397E07}"/>
    <cellStyle name="Comma 3 2 2 2" xfId="799" xr:uid="{3AE05096-3DEE-49C3-A086-B42F4A2FBB92}"/>
    <cellStyle name="Comma 3 2 2 2 10" xfId="800" xr:uid="{CA61B19B-F3C9-4EA6-9904-710742E136FD}"/>
    <cellStyle name="Comma 3 2 2 2 11" xfId="801" xr:uid="{69DD6AA1-1C85-4CEC-AFFA-E6B950421D5F}"/>
    <cellStyle name="Comma 3 2 2 2 12" xfId="802" xr:uid="{A34E8D68-E0E3-4CE5-8F1D-DA644366ACD1}"/>
    <cellStyle name="Comma 3 2 2 2 13" xfId="803" xr:uid="{C2F6396C-CB63-460E-9BA2-74F7A6CC38DB}"/>
    <cellStyle name="Comma 3 2 2 2 14" xfId="804" xr:uid="{20B822F3-495C-47EF-B8E2-BF0714960D45}"/>
    <cellStyle name="Comma 3 2 2 2 15" xfId="805" xr:uid="{C8F5CA81-B398-4A37-B50D-0175C226EE87}"/>
    <cellStyle name="Comma 3 2 2 2 16" xfId="806" xr:uid="{2AA77261-53BA-44B5-ACCB-4E5CC3C380B3}"/>
    <cellStyle name="Comma 3 2 2 2 17" xfId="52410" xr:uid="{1763EEE4-D635-4ECB-BF86-976F7EF07AEC}"/>
    <cellStyle name="Comma 3 2 2 2 2" xfId="807" xr:uid="{A047CC63-7959-46FF-A6AF-8D6F45E8F8F8}"/>
    <cellStyle name="Comma 3 2 2 2 2 10" xfId="808" xr:uid="{B53DCF82-2B81-48E4-A799-37A0F8F34F85}"/>
    <cellStyle name="Comma 3 2 2 2 2 11" xfId="809" xr:uid="{D60E3CFC-C512-4259-82A9-2E1AE7A3868E}"/>
    <cellStyle name="Comma 3 2 2 2 2 12" xfId="810" xr:uid="{9796107A-5828-4904-80E7-901EF3B08B88}"/>
    <cellStyle name="Comma 3 2 2 2 2 13" xfId="811" xr:uid="{66D9888E-6DFC-4E97-B19E-360101BCD046}"/>
    <cellStyle name="Comma 3 2 2 2 2 14" xfId="812" xr:uid="{9DB8EC67-8300-4CA9-8DE4-012614CB1E89}"/>
    <cellStyle name="Comma 3 2 2 2 2 15" xfId="813" xr:uid="{C501DCA4-4B9C-4101-94E2-647FB59AB6C4}"/>
    <cellStyle name="Comma 3 2 2 2 2 16" xfId="53921" xr:uid="{320514F8-A700-4A1B-BCD9-73520DF8DA07}"/>
    <cellStyle name="Comma 3 2 2 2 2 2" xfId="814" xr:uid="{367E32D9-751C-4CAA-963A-D8DD8CF7F550}"/>
    <cellStyle name="Comma 3 2 2 2 2 3" xfId="815" xr:uid="{96349587-8B2D-4E2C-8BD1-77F38CC6280D}"/>
    <cellStyle name="Comma 3 2 2 2 2 4" xfId="816" xr:uid="{E9DB973D-BCEC-47FC-B03F-2F104F3D92A4}"/>
    <cellStyle name="Comma 3 2 2 2 2 5" xfId="817" xr:uid="{07D50EB0-5CC9-4746-BB47-F760E8674D35}"/>
    <cellStyle name="Comma 3 2 2 2 2 6" xfId="818" xr:uid="{4F90D7E4-279F-4C7B-8552-88F01F03DE58}"/>
    <cellStyle name="Comma 3 2 2 2 2 7" xfId="819" xr:uid="{457C336E-0FD8-4A4E-AB90-1D8127027A59}"/>
    <cellStyle name="Comma 3 2 2 2 2 8" xfId="820" xr:uid="{967255AD-AB18-467E-A4CA-1782B2540345}"/>
    <cellStyle name="Comma 3 2 2 2 2 9" xfId="821" xr:uid="{34E34D95-51CB-4BEA-AB43-27E6309B254B}"/>
    <cellStyle name="Comma 3 2 2 2 3" xfId="822" xr:uid="{9A99D179-DB31-461F-BBE1-08F33CBE3A82}"/>
    <cellStyle name="Comma 3 2 2 2 4" xfId="823" xr:uid="{A2E36651-53C8-485F-8EF2-EF7EA141D2F0}"/>
    <cellStyle name="Comma 3 2 2 2 5" xfId="824" xr:uid="{775560D0-1EDF-4889-A022-7C1E42C70542}"/>
    <cellStyle name="Comma 3 2 2 2 6" xfId="825" xr:uid="{FD9CBC77-F0FB-4695-80F9-33519E826DB1}"/>
    <cellStyle name="Comma 3 2 2 2 7" xfId="826" xr:uid="{EA19809E-BC6C-4E03-94BA-EE50BFA35718}"/>
    <cellStyle name="Comma 3 2 2 2 8" xfId="827" xr:uid="{2651941A-CE28-4E3D-BC4D-56A3865A551E}"/>
    <cellStyle name="Comma 3 2 2 2 9" xfId="828" xr:uid="{3D23A7AF-8B71-4FA8-A017-CFF4140C5AC9}"/>
    <cellStyle name="Comma 3 2 2 20" xfId="51104" xr:uid="{C04C89B1-23D6-48A0-9B91-06623088F3EA}"/>
    <cellStyle name="Comma 3 2 2 21" xfId="51105" xr:uid="{07B4B55D-8A41-4D7B-A323-57ED3959D277}"/>
    <cellStyle name="Comma 3 2 2 22" xfId="51106" xr:uid="{EBD6BFD9-41B2-47AB-AE89-EB8D780AD948}"/>
    <cellStyle name="Comma 3 2 2 23" xfId="51107" xr:uid="{8FB4D41A-54F6-492B-9C20-E629A80B96DC}"/>
    <cellStyle name="Comma 3 2 2 24" xfId="51108" xr:uid="{96D628F6-2FFA-477D-916A-D553AFDC000C}"/>
    <cellStyle name="Comma 3 2 2 25" xfId="51109" xr:uid="{229D0B03-378B-44FF-8789-8A801CA27CE4}"/>
    <cellStyle name="Comma 3 2 2 26" xfId="51110" xr:uid="{0D9C3495-9DB3-4DBD-B7A0-03CF00171D4C}"/>
    <cellStyle name="Comma 3 2 2 27" xfId="51647" xr:uid="{46ED14BF-C97E-4016-BB05-482AD3C98B26}"/>
    <cellStyle name="Comma 3 2 2 3" xfId="829" xr:uid="{E6DAEB35-580B-49A3-B2D3-53F5559D0E64}"/>
    <cellStyle name="Comma 3 2 2 3 10" xfId="830" xr:uid="{8211739E-12F7-49B4-85F7-86C191D81619}"/>
    <cellStyle name="Comma 3 2 2 3 11" xfId="831" xr:uid="{5EBDBE81-AA62-4ED0-A7E7-794D7E6F1AC0}"/>
    <cellStyle name="Comma 3 2 2 3 12" xfId="832" xr:uid="{A862B152-05E7-401B-B512-01BBC5E67E49}"/>
    <cellStyle name="Comma 3 2 2 3 13" xfId="833" xr:uid="{2E692DB9-50DD-49DB-817C-3A2E0F50E813}"/>
    <cellStyle name="Comma 3 2 2 3 14" xfId="834" xr:uid="{7D11C0D6-2989-45FD-8D2F-B9C4DF669DB4}"/>
    <cellStyle name="Comma 3 2 2 3 15" xfId="835" xr:uid="{548FA94D-BC23-404E-9504-1995FF140094}"/>
    <cellStyle name="Comma 3 2 2 3 16" xfId="836" xr:uid="{317905DF-875B-4858-AE42-C597992DF349}"/>
    <cellStyle name="Comma 3 2 2 3 17" xfId="53172" xr:uid="{1CC84020-411E-489D-8ABC-05AE6F03DA77}"/>
    <cellStyle name="Comma 3 2 2 3 2" xfId="837" xr:uid="{15F4D147-BEDE-4F08-87B5-0890BD54B19A}"/>
    <cellStyle name="Comma 3 2 2 3 2 10" xfId="838" xr:uid="{865D4ED5-1D65-4AEE-9E88-5D26E3F9C0CB}"/>
    <cellStyle name="Comma 3 2 2 3 2 11" xfId="839" xr:uid="{8B41519A-B829-4AB4-A1F1-D92078B301B4}"/>
    <cellStyle name="Comma 3 2 2 3 2 12" xfId="840" xr:uid="{C313C4FB-8580-4D6A-83C6-568858FE4FEF}"/>
    <cellStyle name="Comma 3 2 2 3 2 13" xfId="841" xr:uid="{63EB23F3-8AF3-4697-8B7A-E37C429CAC7A}"/>
    <cellStyle name="Comma 3 2 2 3 2 14" xfId="842" xr:uid="{E71D3FBD-1B04-4CC7-A37F-F35DDF4F52B1}"/>
    <cellStyle name="Comma 3 2 2 3 2 15" xfId="843" xr:uid="{50D05DD8-976A-4AF5-9507-9436E09ED28D}"/>
    <cellStyle name="Comma 3 2 2 3 2 2" xfId="844" xr:uid="{BA46C4F7-04B2-4555-9DD1-DB33A972DA6C}"/>
    <cellStyle name="Comma 3 2 2 3 2 3" xfId="845" xr:uid="{AAC2AF0C-2F9D-4303-A95E-6674E083F451}"/>
    <cellStyle name="Comma 3 2 2 3 2 4" xfId="846" xr:uid="{26BF3A16-9512-4948-BBE3-BB0D0D2FA3DD}"/>
    <cellStyle name="Comma 3 2 2 3 2 5" xfId="847" xr:uid="{AB4EDDE7-66FC-4C02-951C-B9992535ED06}"/>
    <cellStyle name="Comma 3 2 2 3 2 6" xfId="848" xr:uid="{F6AE888A-713D-4CB5-A3D3-4C5762A728B9}"/>
    <cellStyle name="Comma 3 2 2 3 2 7" xfId="849" xr:uid="{E1B9F4B1-F194-4477-AE1B-6D944AE9DE90}"/>
    <cellStyle name="Comma 3 2 2 3 2 8" xfId="850" xr:uid="{297938EB-9F39-4D7A-A51A-8DF5800F17B5}"/>
    <cellStyle name="Comma 3 2 2 3 2 9" xfId="851" xr:uid="{E74424FB-2F31-457E-8A82-AB9C3A4A3F86}"/>
    <cellStyle name="Comma 3 2 2 3 3" xfId="852" xr:uid="{D58DC7F1-41B7-4779-B332-236E6AC750D5}"/>
    <cellStyle name="Comma 3 2 2 3 4" xfId="853" xr:uid="{C5D2B8F3-2DE5-4A75-A963-93DA8FD30B3C}"/>
    <cellStyle name="Comma 3 2 2 3 5" xfId="854" xr:uid="{4DD4A777-02BD-41B3-B17A-6451ED81EB1A}"/>
    <cellStyle name="Comma 3 2 2 3 6" xfId="855" xr:uid="{0A002C3D-6130-4279-89FB-0B04805EC9FB}"/>
    <cellStyle name="Comma 3 2 2 3 7" xfId="856" xr:uid="{F170294A-B367-482E-BDB4-5F2E6A3334D9}"/>
    <cellStyle name="Comma 3 2 2 3 8" xfId="857" xr:uid="{8D4AA276-6C8A-4A3D-ACD6-44E97E3F2203}"/>
    <cellStyle name="Comma 3 2 2 3 9" xfId="858" xr:uid="{F03B6174-BF70-40A0-B7DA-55EC0E37EB70}"/>
    <cellStyle name="Comma 3 2 2 4" xfId="859" xr:uid="{7527180A-E5C6-4576-92FE-81E3F75F5C8B}"/>
    <cellStyle name="Comma 3 2 2 5" xfId="860" xr:uid="{FBEFB87E-44B2-4785-BEC3-6FD9DD41D252}"/>
    <cellStyle name="Comma 3 2 2 6" xfId="861" xr:uid="{9D3EEACC-D26D-4282-AA2A-6C049B0A2886}"/>
    <cellStyle name="Comma 3 2 2 7" xfId="862" xr:uid="{954FD7CB-9238-4EEE-97FB-E24D1ABE50BB}"/>
    <cellStyle name="Comma 3 2 2 8" xfId="863" xr:uid="{ACDC0BCB-7220-4D39-92AB-1CF2A6938710}"/>
    <cellStyle name="Comma 3 2 2 9" xfId="864" xr:uid="{ADD2751E-F279-4FC9-8516-6570FD51B11B}"/>
    <cellStyle name="Comma 3 2 3" xfId="788" xr:uid="{D1CBBBE4-5EE7-4259-885F-74BB5B5F044A}"/>
    <cellStyle name="Comma 3 20" xfId="786" xr:uid="{B9731894-AE4F-47A3-A7AC-D15F5498462D}"/>
    <cellStyle name="Comma 3 3" xfId="7" xr:uid="{00000000-0005-0000-0000-000007000000}"/>
    <cellStyle name="Comma 3 3 2" xfId="250" xr:uid="{D26896EC-4E52-44AD-B984-19C5AA839E01}"/>
    <cellStyle name="Comma 3 3 2 10" xfId="325" xr:uid="{7B62A6AE-5197-4469-B089-8D03EF79B349}"/>
    <cellStyle name="Comma 3 3 2 2" xfId="4382" xr:uid="{97B90331-4DCA-4B29-9EC3-86CF625DE243}"/>
    <cellStyle name="Comma 3 3 2 2 2" xfId="51824" xr:uid="{81CD0011-14ED-4195-B9F3-CD35DDA61656}"/>
    <cellStyle name="Comma 3 3 2 2 2 2" xfId="52580" xr:uid="{12A2A3FE-167B-4954-AF95-21B6200C6377}"/>
    <cellStyle name="Comma 3 3 2 2 2 2 2" xfId="54091" xr:uid="{3EA4912F-1678-4E8E-BA87-057697719EFA}"/>
    <cellStyle name="Comma 3 3 2 2 2 3" xfId="53342" xr:uid="{C9CD77C5-862A-41BF-A7DB-899F33AE1C24}"/>
    <cellStyle name="Comma 3 3 2 2 3" xfId="52072" xr:uid="{DCCF548A-8CFB-4A45-A3C3-61BF8EF65B08}"/>
    <cellStyle name="Comma 3 3 2 2 3 2" xfId="52824" xr:uid="{B202E474-F6BC-4984-AF5F-10C2DB1C9A13}"/>
    <cellStyle name="Comma 3 3 2 2 3 2 2" xfId="54335" xr:uid="{001A22EE-1034-4CAD-9396-DD9B710FC387}"/>
    <cellStyle name="Comma 3 3 2 2 3 3" xfId="53586" xr:uid="{08791972-97DB-446A-8E0D-C8B145C67A80}"/>
    <cellStyle name="Comma 3 3 2 2 4" xfId="52321" xr:uid="{1F809C41-947C-48C3-9015-C5BD3052F313}"/>
    <cellStyle name="Comma 3 3 2 2 4 2" xfId="53833" xr:uid="{E08268D5-E3B7-4AA4-A31F-7DFE872E5528}"/>
    <cellStyle name="Comma 3 3 2 2 5" xfId="53084" xr:uid="{59F49157-51A0-40B8-BB92-9E803BE42435}"/>
    <cellStyle name="Comma 3 3 2 2 6" xfId="51554" xr:uid="{E280CFE4-DD55-4D52-A7C3-680AA3D28F26}"/>
    <cellStyle name="Comma 3 3 2 3" xfId="51333" xr:uid="{4313CAC0-2A77-496D-A595-E302CFE4ED0A}"/>
    <cellStyle name="Comma 3 3 2 3 2" xfId="51882" xr:uid="{1979CDBE-60FA-43AF-8035-90EC4FEC3445}"/>
    <cellStyle name="Comma 3 3 2 3 2 2" xfId="52638" xr:uid="{F2837339-87F2-4220-B0F0-81593F1B7674}"/>
    <cellStyle name="Comma 3 3 2 3 2 2 2" xfId="54149" xr:uid="{B7299615-D2A6-40A9-B180-EE4F11E2A380}"/>
    <cellStyle name="Comma 3 3 2 3 2 3" xfId="53400" xr:uid="{33E46CE1-0BAF-4911-A9EA-040B1EA08BAA}"/>
    <cellStyle name="Comma 3 3 2 3 3" xfId="52130" xr:uid="{BB2318CA-2FDF-494A-B4E0-60BE866CEE39}"/>
    <cellStyle name="Comma 3 3 2 3 3 2" xfId="52882" xr:uid="{E332D48B-4787-4051-ABFB-99DD4C8ED20F}"/>
    <cellStyle name="Comma 3 3 2 3 3 2 2" xfId="54393" xr:uid="{E0E0A99C-896E-4F46-8395-F4D08B9B7083}"/>
    <cellStyle name="Comma 3 3 2 3 3 3" xfId="53644" xr:uid="{F9DB5297-51E4-4DDE-B5F3-330895CE040E}"/>
    <cellStyle name="Comma 3 3 2 3 4" xfId="52379" xr:uid="{3367C2AA-7F2F-4609-900A-9CBCBD17FE31}"/>
    <cellStyle name="Comma 3 3 2 3 4 2" xfId="53891" xr:uid="{D59C70FB-D071-438E-9C3C-C3D6235E1456}"/>
    <cellStyle name="Comma 3 3 2 3 5" xfId="53142" xr:uid="{5378BF00-64B9-4F85-9FB0-D170CF6EBDCC}"/>
    <cellStyle name="Comma 3 3 2 3 6" xfId="51615" xr:uid="{04F38DE5-F4B7-494E-B0A7-61243437BD3E}"/>
    <cellStyle name="Comma 3 3 2 4" xfId="51705" xr:uid="{7B08F1BD-6F45-466D-B9A1-E00E6AEBDD85}"/>
    <cellStyle name="Comma 3 3 2 4 2" xfId="52461" xr:uid="{A935D593-9528-4E7D-B1B6-C56E31C1A843}"/>
    <cellStyle name="Comma 3 3 2 4 2 2" xfId="53972" xr:uid="{BBA056E7-4445-40E6-B438-B1119D230289}"/>
    <cellStyle name="Comma 3 3 2 4 3" xfId="53223" xr:uid="{8865255E-6899-4C27-B155-991C18943E07}"/>
    <cellStyle name="Comma 3 3 2 5" xfId="51953" xr:uid="{A91A739D-0E9D-478E-95CB-30B79E2422DA}"/>
    <cellStyle name="Comma 3 3 2 5 2" xfId="52705" xr:uid="{38597C63-B81C-4D51-854D-64684D07C1C2}"/>
    <cellStyle name="Comma 3 3 2 5 2 2" xfId="54216" xr:uid="{6E8F20FC-9B63-4A57-B054-90CFE814D936}"/>
    <cellStyle name="Comma 3 3 2 5 3" xfId="53467" xr:uid="{E202F83A-320A-4D15-A373-F1F33CC0E619}"/>
    <cellStyle name="Comma 3 3 2 6" xfId="52202" xr:uid="{A92A2EDA-4980-41F9-B9FB-6C1D92EB5E77}"/>
    <cellStyle name="Comma 3 3 2 6 2" xfId="53714" xr:uid="{982F2B8B-8B9B-4229-905F-A7D0A279C0F3}"/>
    <cellStyle name="Comma 3 3 2 7" xfId="52965" xr:uid="{1437A713-20E5-432C-A557-A1FFB2A06578}"/>
    <cellStyle name="Comma 3 3 2 8" xfId="51418" xr:uid="{C609B899-F35A-4063-8FA1-2BAC469571D7}"/>
    <cellStyle name="Comma 3 3 2 9" xfId="54467" xr:uid="{84E3BAC9-B4FE-48BB-9F00-B0B27C623DBB}"/>
    <cellStyle name="Comma 3 3 3" xfId="145" xr:uid="{E3C2043F-9534-4908-8229-2D6D4D485270}"/>
    <cellStyle name="Comma 3 3 3 2" xfId="51678" xr:uid="{3A7624F0-C310-497A-8C96-311961D557B0}"/>
    <cellStyle name="Comma 3 3 3 2 2" xfId="52434" xr:uid="{FC72E4B6-9701-4D4E-8D9F-C260C4AF758B}"/>
    <cellStyle name="Comma 3 3 3 2 2 2" xfId="53945" xr:uid="{C365AFDF-6817-4673-A683-E52ADAD2904D}"/>
    <cellStyle name="Comma 3 3 3 2 3" xfId="53196" xr:uid="{88F46666-FB79-48E1-B67C-20795ED6BB79}"/>
    <cellStyle name="Comma 3 3 3 3" xfId="51925" xr:uid="{6E30925D-B945-4889-857B-FC0F3D121976}"/>
    <cellStyle name="Comma 3 3 3 3 2" xfId="52678" xr:uid="{DF92A5CF-D51B-4F16-BE4B-1333878797E6}"/>
    <cellStyle name="Comma 3 3 3 3 2 2" xfId="54189" xr:uid="{7F0AF477-9428-47C6-8F38-5DE43DDD6724}"/>
    <cellStyle name="Comma 3 3 3 3 3" xfId="53440" xr:uid="{E69E52F9-75AD-4C9C-ACBD-473E1B3D5198}"/>
    <cellStyle name="Comma 3 3 3 4" xfId="52175" xr:uid="{86C0197E-7EEB-437F-A6F3-0C80F869ADE9}"/>
    <cellStyle name="Comma 3 3 3 4 2" xfId="53687" xr:uid="{99209ACC-B4AD-4449-A07C-F193DE80B9D0}"/>
    <cellStyle name="Comma 3 3 3 5" xfId="52938" xr:uid="{48EEC584-1734-4252-A032-7CF4E09E2B46}"/>
    <cellStyle name="Comma 3 3 3 6" xfId="51384" xr:uid="{A02926B0-54E1-493B-AE8C-C697FE5114B1}"/>
    <cellStyle name="Comma 3 3 3 7" xfId="54440" xr:uid="{90AACA52-7844-403F-98C5-52DBE929C0E9}"/>
    <cellStyle name="Comma 3 3 3 8" xfId="865" xr:uid="{7A84332C-A0D3-415A-9B27-2CE709CE5628}"/>
    <cellStyle name="Comma 3 3 4" xfId="51648" xr:uid="{449F9716-834D-450B-A9F1-3EFD54A01445}"/>
    <cellStyle name="Comma 3 3 5" xfId="51367" xr:uid="{69DC9C15-0AB6-40C3-AB77-CE064A912289}"/>
    <cellStyle name="Comma 3 4" xfId="866" xr:uid="{D6923B65-4038-49FE-B57A-2518AF4BB252}"/>
    <cellStyle name="Comma 3 4 10" xfId="867" xr:uid="{0F1F230C-6EEF-496A-B1DF-6640DA744780}"/>
    <cellStyle name="Comma 3 4 11" xfId="868" xr:uid="{FB05561D-9938-4FEF-ACC0-693FF0BCBBFD}"/>
    <cellStyle name="Comma 3 4 12" xfId="869" xr:uid="{9E19FD08-C6DD-47C2-8BE0-4751723AC5E5}"/>
    <cellStyle name="Comma 3 4 13" xfId="870" xr:uid="{426BCDC2-D6F4-47CB-BD5A-F5D2B92D9C1C}"/>
    <cellStyle name="Comma 3 4 14" xfId="871" xr:uid="{CF628C08-A68A-4D13-B826-9F5C7C8CEB5D}"/>
    <cellStyle name="Comma 3 4 15" xfId="872" xr:uid="{6BC3DE8D-ABF7-4AF8-AB14-D13D3DF03644}"/>
    <cellStyle name="Comma 3 4 16" xfId="873" xr:uid="{E17D86EB-D827-4658-ABDA-F91005B13763}"/>
    <cellStyle name="Comma 3 4 17" xfId="51111" xr:uid="{0BC6D393-54A0-4029-8059-4C82B938991A}"/>
    <cellStyle name="Comma 3 4 18" xfId="51112" xr:uid="{BF6D5A5C-D336-4F72-8359-6F9F2D6F8342}"/>
    <cellStyle name="Comma 3 4 19" xfId="51113" xr:uid="{B6623681-E5D0-41DA-A68D-E4FD49070605}"/>
    <cellStyle name="Comma 3 4 2" xfId="874" xr:uid="{BBFB9915-20E5-46AB-BA6A-551120DFC429}"/>
    <cellStyle name="Comma 3 4 2 2" xfId="52518" xr:uid="{836A2494-C700-4BB8-A7E4-D7777077343B}"/>
    <cellStyle name="Comma 3 4 2 2 2" xfId="54029" xr:uid="{77F4733E-37A1-4C50-8AEB-859125F0A9F2}"/>
    <cellStyle name="Comma 3 4 2 3" xfId="53280" xr:uid="{E06C9818-0BE6-4FBD-A2E7-C2800FD4C367}"/>
    <cellStyle name="Comma 3 4 2 4" xfId="51762" xr:uid="{22F123D1-8FE8-4B45-B9E2-82BB388D631F}"/>
    <cellStyle name="Comma 3 4 20" xfId="51114" xr:uid="{6752415D-7097-4FAC-A335-F90CA84343FA}"/>
    <cellStyle name="Comma 3 4 21" xfId="51115" xr:uid="{D8B96BAB-014F-486B-9555-2B1BD8986322}"/>
    <cellStyle name="Comma 3 4 22" xfId="51116" xr:uid="{15572E4A-CAA5-4C46-8211-812CA272285A}"/>
    <cellStyle name="Comma 3 4 23" xfId="51117" xr:uid="{A476F6CA-E525-4E26-9ABD-FD908CB61724}"/>
    <cellStyle name="Comma 3 4 24" xfId="51118" xr:uid="{6231E005-6A77-41DF-B380-F5E8D2D26E36}"/>
    <cellStyle name="Comma 3 4 25" xfId="51119" xr:uid="{494B0214-398C-443A-813D-4AEC518455C2}"/>
    <cellStyle name="Comma 3 4 25 2" xfId="51120" xr:uid="{CE7E747C-64C1-4CF4-B4F4-8356615E96A3}"/>
    <cellStyle name="Comma 3 4 25 2 2" xfId="51121" xr:uid="{3DFE79A9-B111-4286-8135-F7AC07BDCDB3}"/>
    <cellStyle name="Comma 3 4 25 2 2 2 2 2 2 2 3 2 2 2 2 2" xfId="51278" xr:uid="{FC2E1811-30F6-4942-AA40-1C9B9D3A786D}"/>
    <cellStyle name="Comma 3 4 25 2 2 2 2 2 2 2 3 2 2 2 2 2 2 2" xfId="51303" xr:uid="{DCFBF1D2-0FFC-4E0D-84E2-CD0A5D5238BC}"/>
    <cellStyle name="Comma 3 4 25 2 2 2 2 2 2 2 3 2 3 2 2" xfId="51273" xr:uid="{6E895E1A-0F54-4341-90BA-3F19055EF612}"/>
    <cellStyle name="Comma 3 4 25 2 2 2 2 2 2 2 3 2 3 2 2 2" xfId="51304" xr:uid="{6F355C11-1B8D-434C-8E89-73637CC0553B}"/>
    <cellStyle name="Comma 3 4 25 2 2 2 2 2 2 2 4 2 2 2" xfId="51267" xr:uid="{31D58F38-7400-48CB-9B79-0B8BD8CEA35B}"/>
    <cellStyle name="Comma 3 4 25 2 2 2 3 2 2 3 2 2 2 2 2" xfId="51275" xr:uid="{6436825A-4BD5-43EA-95EA-866AB296004A}"/>
    <cellStyle name="Comma 3 4 25 2 2 2 3 2 2 3 2 3 2 2" xfId="51274" xr:uid="{76C69631-D294-4A6A-9301-189FE9303C5C}"/>
    <cellStyle name="Comma 3 4 25 2 2 2 3 2 2 4 2 2 2" xfId="51269" xr:uid="{A80A7994-4310-4A6E-AE83-F1B11B76692B}"/>
    <cellStyle name="Comma 3 4 25 2 2 3 2 2 2 2 2 2 2 2 2" xfId="51300" xr:uid="{CFB8908D-F59A-4736-BBF4-EB5C84C87D41}"/>
    <cellStyle name="Comma 3 4 26" xfId="51482" xr:uid="{E3BE4F21-E58E-4A38-8C85-C46D38037453}"/>
    <cellStyle name="Comma 3 4 26 4 2 2 2 2 2 2 2 2" xfId="51296" xr:uid="{838AC389-7C60-443F-91AC-0DA086920B89}"/>
    <cellStyle name="Comma 3 4 26 4 2 2 2 2 2 2 2 2 2" xfId="51299" xr:uid="{AF786E41-114A-4EBD-8C05-1112B53C3B35}"/>
    <cellStyle name="Comma 3 4 3" xfId="875" xr:uid="{A552FBDE-A3C9-42EF-927E-4857FA1DDDE4}"/>
    <cellStyle name="Comma 3 4 3 2" xfId="52762" xr:uid="{37467088-FEFB-4068-A38B-1A5209D1CA96}"/>
    <cellStyle name="Comma 3 4 3 2 2" xfId="54273" xr:uid="{76552B17-2B23-4F9D-8EDB-C1A2A2DDF599}"/>
    <cellStyle name="Comma 3 4 3 3" xfId="53524" xr:uid="{C176DF0A-BD08-48F0-B03E-6D790FA59AF0}"/>
    <cellStyle name="Comma 3 4 3 4" xfId="52010" xr:uid="{1488C3E2-2684-4055-B5DF-E874D359F0A6}"/>
    <cellStyle name="Comma 3 4 4" xfId="876" xr:uid="{024592A7-F20D-4DD5-AF07-852424B91118}"/>
    <cellStyle name="Comma 3 4 4 2" xfId="53771" xr:uid="{73E33419-4547-474B-B3E7-8EBFD29DC8AA}"/>
    <cellStyle name="Comma 3 4 4 3" xfId="52259" xr:uid="{96AF9695-9D81-436A-A2BC-B476D948682F}"/>
    <cellStyle name="Comma 3 4 5" xfId="877" xr:uid="{B62DBEA0-B4D7-4FCA-9206-FA61C5B16D85}"/>
    <cellStyle name="Comma 3 4 5 2" xfId="53022" xr:uid="{7A80EDCF-10C7-428A-B101-84ECE29055F7}"/>
    <cellStyle name="Comma 3 4 6" xfId="878" xr:uid="{07E98B6C-27D9-4DEC-B229-C1994EC49A52}"/>
    <cellStyle name="Comma 3 4 7" xfId="879" xr:uid="{F8B3D206-EF22-4500-8313-7560EEF96CD1}"/>
    <cellStyle name="Comma 3 4 8" xfId="880" xr:uid="{273AA3FB-89C5-4314-BD07-BB1E657E2802}"/>
    <cellStyle name="Comma 3 4 9" xfId="881" xr:uid="{2C300006-7A9F-41EB-B378-B090C870A629}"/>
    <cellStyle name="Comma 3 5" xfId="882" xr:uid="{9616552D-BAC0-40EE-A720-65C0E4AFA064}"/>
    <cellStyle name="Comma 3 5 10" xfId="883" xr:uid="{7E261BE7-ACB6-4D52-A3A3-4098F502BFED}"/>
    <cellStyle name="Comma 3 5 11" xfId="884" xr:uid="{736F461E-FF8F-4EE2-8099-F9A68D941D42}"/>
    <cellStyle name="Comma 3 5 12" xfId="885" xr:uid="{E7659D0D-7F1B-4A6B-8D31-C96FF767651E}"/>
    <cellStyle name="Comma 3 5 13" xfId="886" xr:uid="{C2E2AFA3-B11F-43EF-A946-241A3F9F23A7}"/>
    <cellStyle name="Comma 3 5 14" xfId="887" xr:uid="{6DA72670-1496-430C-9C2E-1ED220B6FF68}"/>
    <cellStyle name="Comma 3 5 15" xfId="888" xr:uid="{0842D85A-EF9B-44C6-A47C-C7A1719632DD}"/>
    <cellStyle name="Comma 3 5 16" xfId="889" xr:uid="{DC11E325-B43C-4CA6-A318-162139464779}"/>
    <cellStyle name="Comma 3 5 17" xfId="51646" xr:uid="{A80AE748-67DD-4305-8D92-9F985B579B2B}"/>
    <cellStyle name="Comma 3 5 2" xfId="890" xr:uid="{9BD36DA4-3258-4724-8B35-02AA189BDE6C}"/>
    <cellStyle name="Comma 3 5 2 10" xfId="891" xr:uid="{686115A1-7A78-4970-90D6-1B3AED1B3C57}"/>
    <cellStyle name="Comma 3 5 2 11" xfId="892" xr:uid="{82B67E76-EA05-45A4-9EBA-450ABD0832BE}"/>
    <cellStyle name="Comma 3 5 2 12" xfId="893" xr:uid="{0DAAB549-ADF5-4B29-A0FA-AA9D266443BD}"/>
    <cellStyle name="Comma 3 5 2 13" xfId="894" xr:uid="{75C84634-185E-485D-81F7-068F5DCE1DDD}"/>
    <cellStyle name="Comma 3 5 2 14" xfId="895" xr:uid="{C1AA9B2C-FA29-4DBB-A3B0-98B15E3176C9}"/>
    <cellStyle name="Comma 3 5 2 15" xfId="896" xr:uid="{E43C253B-3256-499C-8D3A-89509E598DDD}"/>
    <cellStyle name="Comma 3 5 2 16" xfId="52409" xr:uid="{BD5391C7-4919-4D2E-AFC8-2CCAAEC61161}"/>
    <cellStyle name="Comma 3 5 2 2" xfId="897" xr:uid="{E87E77D7-33E6-4DB3-A9CF-A09090C5840E}"/>
    <cellStyle name="Comma 3 5 2 2 2" xfId="53920" xr:uid="{BF096749-9DA4-4496-B4DF-62F2C7CDC2B7}"/>
    <cellStyle name="Comma 3 5 2 3" xfId="898" xr:uid="{7F73A21B-47EA-43D0-AF6F-6C3B79741DFF}"/>
    <cellStyle name="Comma 3 5 2 4" xfId="899" xr:uid="{223AAC1F-B16E-4E2F-8D76-584893E84DDD}"/>
    <cellStyle name="Comma 3 5 2 5" xfId="900" xr:uid="{363A1C30-FB70-4790-BEE4-6EA81C82EFCD}"/>
    <cellStyle name="Comma 3 5 2 6" xfId="901" xr:uid="{D3BE0578-C243-41BB-9ED4-47CBBA48BDEE}"/>
    <cellStyle name="Comma 3 5 2 7" xfId="902" xr:uid="{7B8987D3-A10A-4910-8C59-C7E62EBC2138}"/>
    <cellStyle name="Comma 3 5 2 8" xfId="903" xr:uid="{8DE581C8-E56A-4C6E-825F-13504171FBFE}"/>
    <cellStyle name="Comma 3 5 2 9" xfId="904" xr:uid="{0220B032-059A-495B-B820-76537FDA2793}"/>
    <cellStyle name="Comma 3 5 3" xfId="905" xr:uid="{EEF559FE-B98A-4E8B-BED8-AF11160D1C11}"/>
    <cellStyle name="Comma 3 5 3 2" xfId="53171" xr:uid="{0D739E7F-6544-47F3-A03C-1E857A15B231}"/>
    <cellStyle name="Comma 3 5 4" xfId="906" xr:uid="{3DCCC60A-F951-409C-AF23-57C1C7908A78}"/>
    <cellStyle name="Comma 3 5 5" xfId="907" xr:uid="{25CD606C-DF00-47AB-8F10-1D7E620CFBD1}"/>
    <cellStyle name="Comma 3 5 6" xfId="908" xr:uid="{03225FFB-64FF-4E13-918E-4DB43858FD77}"/>
    <cellStyle name="Comma 3 5 7" xfId="909" xr:uid="{7E0E3675-071A-48CA-98B7-9D10A146B7E5}"/>
    <cellStyle name="Comma 3 5 8" xfId="910" xr:uid="{991F5122-F6B4-46DB-BB45-7F569DF35CE5}"/>
    <cellStyle name="Comma 3 5 9" xfId="911" xr:uid="{C88A66A1-C616-4C80-B275-BDA655C3ABAD}"/>
    <cellStyle name="Comma 3 6" xfId="912" xr:uid="{EDD59E75-593A-4E9E-A9ED-7103FC664C5A}"/>
    <cellStyle name="Comma 3 6 10" xfId="913" xr:uid="{21DD390D-5D5D-42AF-A582-12C591EE66B6}"/>
    <cellStyle name="Comma 3 6 11" xfId="914" xr:uid="{FDA60D84-A043-4769-AB51-273BC8BF6865}"/>
    <cellStyle name="Comma 3 6 12" xfId="915" xr:uid="{0DE06DC6-9A3C-467A-9F53-9B6BD9062E9A}"/>
    <cellStyle name="Comma 3 6 13" xfId="916" xr:uid="{1A7FD5C4-A164-4C76-BB0E-D55F5700923E}"/>
    <cellStyle name="Comma 3 6 14" xfId="917" xr:uid="{562D9611-BA66-4C5B-B2D2-C71F272D0E8D}"/>
    <cellStyle name="Comma 3 6 15" xfId="918" xr:uid="{4059A2FC-6C02-4BDC-85D3-689EC48DAEBA}"/>
    <cellStyle name="Comma 3 6 2" xfId="919" xr:uid="{B2CF0D6E-F797-48D3-90BC-3FA6AD5B5506}"/>
    <cellStyle name="Comma 3 6 3" xfId="920" xr:uid="{98958771-8208-4299-BA80-C57483EEFD67}"/>
    <cellStyle name="Comma 3 6 4" xfId="921" xr:uid="{AFA30CB7-FB81-4B62-8007-9BCBACF5E3C7}"/>
    <cellStyle name="Comma 3 6 5" xfId="922" xr:uid="{83CCC0DE-E10F-42BE-9A0E-19A728C08AEB}"/>
    <cellStyle name="Comma 3 6 6" xfId="923" xr:uid="{9C5E9665-1883-4DB4-8207-9044FAE9FBA4}"/>
    <cellStyle name="Comma 3 6 7" xfId="924" xr:uid="{B7CDA2B6-B930-4440-9547-EB73D1BE7D14}"/>
    <cellStyle name="Comma 3 6 8" xfId="925" xr:uid="{A2C8142D-7531-435D-8982-5A57E7663D6B}"/>
    <cellStyle name="Comma 3 6 9" xfId="926" xr:uid="{6C5F0C0D-EBF7-4AE7-96BE-564D24CA11C7}"/>
    <cellStyle name="Comma 3 7" xfId="927" xr:uid="{FB3F12B5-962A-4365-8AA0-B0B613A0B7BD}"/>
    <cellStyle name="Comma 3 8" xfId="928" xr:uid="{CAE6AA2C-D54F-4AE3-8638-C2B98BE48C41}"/>
    <cellStyle name="Comma 3 9" xfId="929" xr:uid="{2199EB53-D46C-4E61-A3B6-3F4F58DB2C03}"/>
    <cellStyle name="Comma 30" xfId="4383" xr:uid="{CACDD07C-D658-4FA2-99DF-DADDD89E28C0}"/>
    <cellStyle name="Comma 31" xfId="4384" xr:uid="{9D55D1CD-E1F6-434A-A220-78F11CA765DA}"/>
    <cellStyle name="Comma 32" xfId="4385" xr:uid="{90BF2326-9731-402B-9D98-EE8C25A7F856}"/>
    <cellStyle name="Comma 33" xfId="4386" xr:uid="{EBDB6119-285C-4120-A5A4-F71F656A8566}"/>
    <cellStyle name="Comma 33 2" xfId="4387" xr:uid="{FD2D4392-8E00-4B19-9152-987D6C2A200E}"/>
    <cellStyle name="Comma 34" xfId="4388" xr:uid="{02E16BF5-531B-4219-8101-F282271F8EBF}"/>
    <cellStyle name="Comma 34 2" xfId="4389" xr:uid="{8EBCF499-A05C-4B9F-BD4B-8B96E5AC857E}"/>
    <cellStyle name="Comma 35" xfId="4390" xr:uid="{DB021030-D260-4068-8449-8DFF698D7DF1}"/>
    <cellStyle name="Comma 35 2" xfId="4391" xr:uid="{4C130583-8E1F-4870-BE76-540502B406FB}"/>
    <cellStyle name="Comma 36" xfId="4392" xr:uid="{57446C76-1CBB-49B6-B2A6-9AA2F4DA2EC0}"/>
    <cellStyle name="Comma 36 2" xfId="4393" xr:uid="{0DCCB7B5-F3CB-4DD0-A6B1-EABC6B4BA3D9}"/>
    <cellStyle name="Comma 37" xfId="4394" xr:uid="{D54D561E-6E31-43AB-AD8D-786481108C47}"/>
    <cellStyle name="Comma 37 2" xfId="4395" xr:uid="{8D1E05EC-D41E-437C-A83A-237394AEDB1D}"/>
    <cellStyle name="Comma 38" xfId="4396" xr:uid="{6EF30112-40DD-4ACB-9955-7CBCA7F68F17}"/>
    <cellStyle name="Comma 38 2" xfId="4397" xr:uid="{A0C76F23-A960-47CC-83A0-2B69571ABFDD}"/>
    <cellStyle name="Comma 39" xfId="4398" xr:uid="{1A8B56E0-5EE6-469D-95B7-7D92E1ECE306}"/>
    <cellStyle name="Comma 39 2" xfId="4399" xr:uid="{4AD938FE-63D1-4F66-ABC2-949725EB1692}"/>
    <cellStyle name="Comma 4" xfId="8" xr:uid="{00000000-0005-0000-0000-000008000000}"/>
    <cellStyle name="Comma 4 10" xfId="4400" xr:uid="{CF9AE248-330B-4FE1-BB62-5A43099CE249}"/>
    <cellStyle name="Comma 4 10 10" xfId="4401" xr:uid="{829128C1-DB2A-4A08-AC42-67DC74328A5B}"/>
    <cellStyle name="Comma 4 10 10 2" xfId="4402" xr:uid="{0D60A23D-9E55-40DE-AB13-B70C739A3EEC}"/>
    <cellStyle name="Comma 4 10 11" xfId="4403" xr:uid="{14F9976F-E4A1-44E7-B673-7AB7DFC306DE}"/>
    <cellStyle name="Comma 4 10 2" xfId="4404" xr:uid="{4439F29C-459D-460D-85F7-5F702016CDBC}"/>
    <cellStyle name="Comma 4 10 2 2" xfId="4405" xr:uid="{E3BD49B8-FFBD-4FDE-9719-3EC298BABA26}"/>
    <cellStyle name="Comma 4 10 2 2 2" xfId="4406" xr:uid="{6259F45B-5174-4188-B75D-884C6EAE3A71}"/>
    <cellStyle name="Comma 4 10 2 2 2 2" xfId="4407" xr:uid="{75D812E3-22D6-4A4C-98D2-096B23B63B16}"/>
    <cellStyle name="Comma 4 10 2 2 2 2 2" xfId="4408" xr:uid="{BBD70B74-3305-4F25-BA8A-77F4617AB354}"/>
    <cellStyle name="Comma 4 10 2 2 2 2 2 2" xfId="4409" xr:uid="{9BAFF008-5710-4313-9B6D-ED359FDC299D}"/>
    <cellStyle name="Comma 4 10 2 2 2 2 3" xfId="4410" xr:uid="{CAEF9C3D-6C05-46C8-A8BD-C8D3593B9E5C}"/>
    <cellStyle name="Comma 4 10 2 2 2 3" xfId="4411" xr:uid="{D034E7D3-C867-4969-88F2-6E2F20D43D8D}"/>
    <cellStyle name="Comma 4 10 2 2 2 3 2" xfId="4412" xr:uid="{3E6B3A8A-8A6E-47CB-87F8-4F5722524CBD}"/>
    <cellStyle name="Comma 4 10 2 2 2 3 2 2" xfId="4413" xr:uid="{71326F45-6106-4537-A211-B45B2F12AABE}"/>
    <cellStyle name="Comma 4 10 2 2 2 3 3" xfId="4414" xr:uid="{188A1E7A-A47A-44F9-AAA2-6CB26D78FCBF}"/>
    <cellStyle name="Comma 4 10 2 2 2 4" xfId="4415" xr:uid="{3F11B1B2-699F-48E9-A6B8-B60DAF28C6A7}"/>
    <cellStyle name="Comma 4 10 2 2 2 4 2" xfId="4416" xr:uid="{E8B2637E-477E-412A-9EE7-6BE80B9891D6}"/>
    <cellStyle name="Comma 4 10 2 2 2 5" xfId="4417" xr:uid="{4FEDF61C-1496-4EF2-9A19-C6A94A17E904}"/>
    <cellStyle name="Comma 4 10 2 2 3" xfId="4418" xr:uid="{148352BE-AD94-4D93-9549-67261641CF90}"/>
    <cellStyle name="Comma 4 10 2 2 3 2" xfId="4419" xr:uid="{E508D9F5-C739-459C-B57C-8B1CB2508CD9}"/>
    <cellStyle name="Comma 4 10 2 2 3 2 2" xfId="4420" xr:uid="{D83E8D5D-4A87-4CBD-82E0-C5389DC06C79}"/>
    <cellStyle name="Comma 4 10 2 2 3 3" xfId="4421" xr:uid="{FE7F1E57-5585-4CC9-8AF2-00CF28C80224}"/>
    <cellStyle name="Comma 4 10 2 2 4" xfId="4422" xr:uid="{00718B6D-3333-45FF-999E-802B60D3F1C8}"/>
    <cellStyle name="Comma 4 10 2 2 4 2" xfId="4423" xr:uid="{DBF54352-3102-403C-AD3B-276EB24B6938}"/>
    <cellStyle name="Comma 4 10 2 2 4 2 2" xfId="4424" xr:uid="{674C69F9-C656-4224-BB12-4E0FE651D3CB}"/>
    <cellStyle name="Comma 4 10 2 2 4 3" xfId="4425" xr:uid="{6500D038-9BB6-4228-A9E3-27DAD3206F8C}"/>
    <cellStyle name="Comma 4 10 2 2 5" xfId="4426" xr:uid="{F688189E-868A-4B7E-B724-415E2449E8FF}"/>
    <cellStyle name="Comma 4 10 2 2 5 2" xfId="4427" xr:uid="{F26808BA-B28D-4609-A9A6-3D8E82BA5178}"/>
    <cellStyle name="Comma 4 10 2 2 6" xfId="4428" xr:uid="{D70AECAE-88DD-461B-B958-856D0A4126B8}"/>
    <cellStyle name="Comma 4 10 2 3" xfId="4429" xr:uid="{5C1707AC-74A9-4C0F-8990-670F1F4F7D12}"/>
    <cellStyle name="Comma 4 10 2 4" xfId="4430" xr:uid="{41F64613-64CA-4392-98BF-1B3081B18668}"/>
    <cellStyle name="Comma 4 10 2 4 2" xfId="4431" xr:uid="{C74A18C8-0053-48B0-8C7A-EF6D53E8EC25}"/>
    <cellStyle name="Comma 4 10 2 4 2 2" xfId="4432" xr:uid="{0E762B1D-A594-4F6A-AD2F-F6ED4C291058}"/>
    <cellStyle name="Comma 4 10 2 4 2 2 2" xfId="4433" xr:uid="{D1762F3F-4CF0-49E4-A3BA-B69963066AD4}"/>
    <cellStyle name="Comma 4 10 2 4 2 3" xfId="4434" xr:uid="{08E6B597-FB57-497E-AFC4-7CCD038F823E}"/>
    <cellStyle name="Comma 4 10 2 4 3" xfId="4435" xr:uid="{FA5F000D-3A13-4019-A3E0-2F44B78FFC07}"/>
    <cellStyle name="Comma 4 10 2 4 3 2" xfId="4436" xr:uid="{B5901780-A67D-4992-927C-3DEB0FA5AAA6}"/>
    <cellStyle name="Comma 4 10 2 4 3 2 2" xfId="4437" xr:uid="{0A2362A9-8444-4744-B8DA-C8B58BDCFF2C}"/>
    <cellStyle name="Comma 4 10 2 4 3 3" xfId="4438" xr:uid="{5FCBBE37-ECAE-4907-9A6E-BACA88BBD818}"/>
    <cellStyle name="Comma 4 10 2 4 4" xfId="4439" xr:uid="{D50BD35D-1BD2-4E09-9FF6-9EE3B67E4701}"/>
    <cellStyle name="Comma 4 10 2 4 4 2" xfId="4440" xr:uid="{308AA284-92C4-4B0E-9C03-C645CE1459DB}"/>
    <cellStyle name="Comma 4 10 2 4 5" xfId="4441" xr:uid="{230CAC2A-DF5D-4C4B-B8EC-04AE0336E0B3}"/>
    <cellStyle name="Comma 4 10 2 5" xfId="4442" xr:uid="{897E22BD-8B7C-4EA0-9945-1A6CC34F7CD4}"/>
    <cellStyle name="Comma 4 10 2 5 2" xfId="4443" xr:uid="{A4D57023-06E3-43CF-BE6D-7B2883884EC1}"/>
    <cellStyle name="Comma 4 10 2 5 2 2" xfId="4444" xr:uid="{4DDD0ED5-08DD-4344-A79E-FE4EF1EE0AE6}"/>
    <cellStyle name="Comma 4 10 2 5 3" xfId="4445" xr:uid="{FF8C5299-A373-4CE1-BC53-1190CD804B5E}"/>
    <cellStyle name="Comma 4 10 2 6" xfId="4446" xr:uid="{A21CE5DC-FCF4-4C87-9420-210EAC2A60EB}"/>
    <cellStyle name="Comma 4 10 2 6 2" xfId="4447" xr:uid="{7C2125F9-3631-472C-B809-8ADF640E4D61}"/>
    <cellStyle name="Comma 4 10 2 6 2 2" xfId="4448" xr:uid="{6FD5C00E-4117-4D53-B344-A23B814B2EF4}"/>
    <cellStyle name="Comma 4 10 2 6 3" xfId="4449" xr:uid="{C9384C1A-B196-4576-9D95-5223DFEE471C}"/>
    <cellStyle name="Comma 4 10 2 7" xfId="4450" xr:uid="{93DA4EFC-2FE6-4881-8ACF-57918C546FE0}"/>
    <cellStyle name="Comma 4 10 2 7 2" xfId="4451" xr:uid="{C5475D83-E3E3-4B1B-9510-C465B38E417F}"/>
    <cellStyle name="Comma 4 10 2 7 2 2" xfId="4452" xr:uid="{FAB681D8-2181-48A1-8AB0-AAD07921F8D0}"/>
    <cellStyle name="Comma 4 10 2 7 3" xfId="4453" xr:uid="{85B6B09C-CD21-46BC-9B38-415235263778}"/>
    <cellStyle name="Comma 4 10 2 8" xfId="4454" xr:uid="{70A4907F-FE9B-4AA7-A9D2-34DE3807D5BD}"/>
    <cellStyle name="Comma 4 10 2 8 2" xfId="4455" xr:uid="{6D6817B9-1875-4F9B-A96B-1FAA0991E5CB}"/>
    <cellStyle name="Comma 4 10 2 9" xfId="4456" xr:uid="{6EE3AD2A-46F2-4AA7-8340-654DB181B46B}"/>
    <cellStyle name="Comma 4 10 3" xfId="4457" xr:uid="{228B963E-A3FF-41D0-839D-89BD82E07B24}"/>
    <cellStyle name="Comma 4 10 3 2" xfId="4458" xr:uid="{73C1578E-1742-4A85-98BD-5564A09304CE}"/>
    <cellStyle name="Comma 4 10 3 2 2" xfId="4459" xr:uid="{0F88117F-72D3-48A0-A7DD-C2D45A2A3B3C}"/>
    <cellStyle name="Comma 4 10 3 2 2 2" xfId="4460" xr:uid="{9346C23E-5B79-4273-B0E3-5FBAD59CD7B0}"/>
    <cellStyle name="Comma 4 10 3 2 2 2 2" xfId="4461" xr:uid="{ECE5E743-4738-4294-84C7-CD12D1803D8A}"/>
    <cellStyle name="Comma 4 10 3 2 2 2 2 2" xfId="4462" xr:uid="{DB20CA6B-5EC9-4B61-91CB-FD225B74F1A3}"/>
    <cellStyle name="Comma 4 10 3 2 2 2 3" xfId="4463" xr:uid="{F4B83AFB-22BB-4ADE-B3F1-9B01B428386B}"/>
    <cellStyle name="Comma 4 10 3 2 2 3" xfId="4464" xr:uid="{9675C0A1-4537-4CB3-88FD-A74D6C1CEE85}"/>
    <cellStyle name="Comma 4 10 3 2 2 3 2" xfId="4465" xr:uid="{80BC04DC-D3E7-4C7A-AEDA-3460AD29EC09}"/>
    <cellStyle name="Comma 4 10 3 2 2 3 2 2" xfId="4466" xr:uid="{C0337E3B-4457-441F-A80F-7E83929C7E72}"/>
    <cellStyle name="Comma 4 10 3 2 2 3 3" xfId="4467" xr:uid="{813459F6-DDDA-4EC5-A5BD-20B9104732FB}"/>
    <cellStyle name="Comma 4 10 3 2 2 4" xfId="4468" xr:uid="{10C753E4-779A-4D7B-85BF-97495B20FBBB}"/>
    <cellStyle name="Comma 4 10 3 2 2 4 2" xfId="4469" xr:uid="{898ED53E-8182-49B8-8FEF-B6CEE34DFFC7}"/>
    <cellStyle name="Comma 4 10 3 2 2 5" xfId="4470" xr:uid="{55DC897F-A702-4C6F-BFE0-8FF03C743544}"/>
    <cellStyle name="Comma 4 10 3 2 3" xfId="4471" xr:uid="{48DFF6D5-47B2-4941-88D6-A5AB91F32970}"/>
    <cellStyle name="Comma 4 10 3 2 3 2" xfId="4472" xr:uid="{6920BA3D-D0F5-4C10-82A8-352491440D3E}"/>
    <cellStyle name="Comma 4 10 3 2 3 2 2" xfId="4473" xr:uid="{57DCACAD-6A0E-4173-B99B-4912CABF34C3}"/>
    <cellStyle name="Comma 4 10 3 2 3 3" xfId="4474" xr:uid="{43588ECF-9C90-4E47-A20F-7892C5CF64CF}"/>
    <cellStyle name="Comma 4 10 3 2 4" xfId="4475" xr:uid="{96DD109C-C653-4DCC-8951-D5A13462FC69}"/>
    <cellStyle name="Comma 4 10 3 2 4 2" xfId="4476" xr:uid="{DF7DBA25-55FD-4884-8D33-DB801A0BEBB3}"/>
    <cellStyle name="Comma 4 10 3 2 4 2 2" xfId="4477" xr:uid="{79861514-88A1-45F8-8D2A-224688D2A104}"/>
    <cellStyle name="Comma 4 10 3 2 4 3" xfId="4478" xr:uid="{6F28EA78-085E-4D38-B179-381C8F2F95B7}"/>
    <cellStyle name="Comma 4 10 3 2 5" xfId="4479" xr:uid="{E3A4BE5E-AE72-4208-8413-1174A921357D}"/>
    <cellStyle name="Comma 4 10 3 2 5 2" xfId="4480" xr:uid="{0A042924-C2DA-4CF7-AA43-3DB1AE934339}"/>
    <cellStyle name="Comma 4 10 3 2 6" xfId="4481" xr:uid="{55174334-CB7E-43C3-A25A-2A31B997961D}"/>
    <cellStyle name="Comma 4 10 3 3" xfId="4482" xr:uid="{0E7E78B8-E64D-408F-A7C2-FA4498DABC69}"/>
    <cellStyle name="Comma 4 10 3 4" xfId="4483" xr:uid="{DA56F130-6DCF-41BE-9ED5-C608135CED7D}"/>
    <cellStyle name="Comma 4 10 3 4 2" xfId="4484" xr:uid="{E899DF44-5EDE-4143-9AD0-A8C3000BA96D}"/>
    <cellStyle name="Comma 4 10 3 4 2 2" xfId="4485" xr:uid="{009F6FD7-DA7F-441A-BEF0-A045B79BAE58}"/>
    <cellStyle name="Comma 4 10 3 4 2 2 2" xfId="4486" xr:uid="{6B8E0976-8DAA-4F74-B1DB-38BAE3047BDA}"/>
    <cellStyle name="Comma 4 10 3 4 2 3" xfId="4487" xr:uid="{91DC7B94-78F0-4654-9D06-1DE9B1139D0D}"/>
    <cellStyle name="Comma 4 10 3 4 3" xfId="4488" xr:uid="{C59C2881-0DC1-40D2-879B-9EB116264CE9}"/>
    <cellStyle name="Comma 4 10 3 4 3 2" xfId="4489" xr:uid="{213EC56D-FD90-4162-B087-C87E9FF1EB68}"/>
    <cellStyle name="Comma 4 10 3 4 3 2 2" xfId="4490" xr:uid="{22B36D1F-6E35-4FA4-ABA5-D47593272A73}"/>
    <cellStyle name="Comma 4 10 3 4 3 3" xfId="4491" xr:uid="{E2AD0F92-9431-4FEA-89F0-E2A39F67726D}"/>
    <cellStyle name="Comma 4 10 3 4 4" xfId="4492" xr:uid="{BA04B4D1-2A8A-43EC-B909-5F7EC0F21025}"/>
    <cellStyle name="Comma 4 10 3 4 4 2" xfId="4493" xr:uid="{5A8B0777-F1B3-4ED4-8513-5C539B7DB2A1}"/>
    <cellStyle name="Comma 4 10 3 4 5" xfId="4494" xr:uid="{D3C68915-7ED3-4002-B196-20F541CDEA5D}"/>
    <cellStyle name="Comma 4 10 3 5" xfId="4495" xr:uid="{1A72F558-84EE-4E27-8168-D8CE3F83B007}"/>
    <cellStyle name="Comma 4 10 3 5 2" xfId="4496" xr:uid="{58DEE3DA-4796-4C2A-8B05-A5D7E53B7123}"/>
    <cellStyle name="Comma 4 10 3 5 2 2" xfId="4497" xr:uid="{EE013289-2A47-436F-842A-6C9D4FD126A1}"/>
    <cellStyle name="Comma 4 10 3 5 3" xfId="4498" xr:uid="{D2D484F0-47B4-4D27-A0DC-7AA2E3F1C67D}"/>
    <cellStyle name="Comma 4 10 3 6" xfId="4499" xr:uid="{74615E2A-C6EB-4021-9EAE-67F783611A02}"/>
    <cellStyle name="Comma 4 10 3 6 2" xfId="4500" xr:uid="{A5368DBF-561A-4B5B-8091-15DF21AEC601}"/>
    <cellStyle name="Comma 4 10 3 6 2 2" xfId="4501" xr:uid="{1B2678D3-4DA4-4DB0-BE7D-3DE9DD03606F}"/>
    <cellStyle name="Comma 4 10 3 6 3" xfId="4502" xr:uid="{0AD0C963-D52A-4167-B288-0DD8411A6F32}"/>
    <cellStyle name="Comma 4 10 3 7" xfId="4503" xr:uid="{C2370E6F-A399-4D51-997B-7FEE99507D20}"/>
    <cellStyle name="Comma 4 10 3 7 2" xfId="4504" xr:uid="{B614C4DC-10BD-40CB-91AC-6F322A9DC81F}"/>
    <cellStyle name="Comma 4 10 3 7 2 2" xfId="4505" xr:uid="{CC653236-FDDF-455B-9932-863B72067E3C}"/>
    <cellStyle name="Comma 4 10 3 7 3" xfId="4506" xr:uid="{341CF869-BCC4-44CF-A70F-DEDC25D141F8}"/>
    <cellStyle name="Comma 4 10 3 8" xfId="4507" xr:uid="{54F53415-5393-4CCF-AF57-CAD30F22C21A}"/>
    <cellStyle name="Comma 4 10 3 8 2" xfId="4508" xr:uid="{B47FC70E-E129-4752-BFE3-584E947945E6}"/>
    <cellStyle name="Comma 4 10 3 9" xfId="4509" xr:uid="{D304913D-1494-4C61-9964-C26C4A14E65F}"/>
    <cellStyle name="Comma 4 10 4" xfId="4510" xr:uid="{286DBBFE-E457-4924-95CA-B8DB748D7832}"/>
    <cellStyle name="Comma 4 10 4 2" xfId="4511" xr:uid="{092AF36E-6410-416A-9494-DE02103DE808}"/>
    <cellStyle name="Comma 4 10 4 2 2" xfId="4512" xr:uid="{F26E189C-229C-4164-B330-B0DBC203CCB4}"/>
    <cellStyle name="Comma 4 10 4 2 2 2" xfId="4513" xr:uid="{236261A8-E1F2-4297-A066-E12692F4804A}"/>
    <cellStyle name="Comma 4 10 4 2 2 2 2" xfId="4514" xr:uid="{062B9116-3810-4C39-816D-8C56153F9E94}"/>
    <cellStyle name="Comma 4 10 4 2 2 3" xfId="4515" xr:uid="{6A4423BF-4F9F-4406-9239-230666A913D4}"/>
    <cellStyle name="Comma 4 10 4 2 3" xfId="4516" xr:uid="{FAAE05EE-1FFE-4828-8439-602C99013114}"/>
    <cellStyle name="Comma 4 10 4 2 3 2" xfId="4517" xr:uid="{A84C245C-3142-4C0C-B699-79204ACA5568}"/>
    <cellStyle name="Comma 4 10 4 2 3 2 2" xfId="4518" xr:uid="{3AC05764-AB4D-4C43-98CA-90D258779769}"/>
    <cellStyle name="Comma 4 10 4 2 3 3" xfId="4519" xr:uid="{64249943-4662-4592-A47B-E0B39E6A584F}"/>
    <cellStyle name="Comma 4 10 4 2 4" xfId="4520" xr:uid="{4B0C3D77-CDB9-46C7-A9A4-7EB2E9267AB4}"/>
    <cellStyle name="Comma 4 10 4 2 4 2" xfId="4521" xr:uid="{9ED18157-5F1E-4350-823D-B70BB4F50004}"/>
    <cellStyle name="Comma 4 10 4 2 5" xfId="4522" xr:uid="{AE4DEBDC-BD09-4383-B379-D1F7ADCF88FB}"/>
    <cellStyle name="Comma 4 10 4 3" xfId="4523" xr:uid="{EFA13CB2-1085-4D06-9523-58AC32994971}"/>
    <cellStyle name="Comma 4 10 4 3 2" xfId="4524" xr:uid="{16CB4881-F886-4FF5-8836-454B6E030642}"/>
    <cellStyle name="Comma 4 10 4 3 2 2" xfId="4525" xr:uid="{416B6E80-E1CD-4704-818E-E913ED5822CB}"/>
    <cellStyle name="Comma 4 10 4 3 3" xfId="4526" xr:uid="{1BCEF6C1-57CA-474E-9136-139B1702840C}"/>
    <cellStyle name="Comma 4 10 4 4" xfId="4527" xr:uid="{80CB1E0C-A66D-4885-86A3-DC1A6A492FF8}"/>
    <cellStyle name="Comma 4 10 4 4 2" xfId="4528" xr:uid="{7545BF58-A88D-4B4E-A23F-691DFE310995}"/>
    <cellStyle name="Comma 4 10 4 4 2 2" xfId="4529" xr:uid="{D95AC9FB-1368-4DB7-B6C1-0D34580EF760}"/>
    <cellStyle name="Comma 4 10 4 4 3" xfId="4530" xr:uid="{867D755E-8B30-41A9-909A-FF3EEDB47F23}"/>
    <cellStyle name="Comma 4 10 4 5" xfId="4531" xr:uid="{29C48EA1-60D2-410E-9CA5-095CA126D7D5}"/>
    <cellStyle name="Comma 4 10 4 5 2" xfId="4532" xr:uid="{76D15D7D-3445-468F-AC98-8A22046E2E70}"/>
    <cellStyle name="Comma 4 10 4 6" xfId="4533" xr:uid="{4BBAE6FC-B942-4C37-9513-2A4F038B316A}"/>
    <cellStyle name="Comma 4 10 5" xfId="4534" xr:uid="{371BB2C2-0AFD-4BA7-B65C-1889C776E8DB}"/>
    <cellStyle name="Comma 4 10 6" xfId="4535" xr:uid="{5B002ED2-AC94-4C0A-85ED-CE481F76787C}"/>
    <cellStyle name="Comma 4 10 6 2" xfId="4536" xr:uid="{87EEC141-D62B-415C-9738-8E3DF41370C3}"/>
    <cellStyle name="Comma 4 10 6 2 2" xfId="4537" xr:uid="{E0D799AB-3C3D-4B81-B61D-E80A7075387A}"/>
    <cellStyle name="Comma 4 10 6 2 2 2" xfId="4538" xr:uid="{67173C49-8764-453B-83AA-715EB390CD86}"/>
    <cellStyle name="Comma 4 10 6 2 3" xfId="4539" xr:uid="{AF89F520-5C87-409A-8C8F-3EA4D194FFE9}"/>
    <cellStyle name="Comma 4 10 6 3" xfId="4540" xr:uid="{10F6ED10-C087-4E21-B9A2-68416DEAA033}"/>
    <cellStyle name="Comma 4 10 6 3 2" xfId="4541" xr:uid="{937B64D5-AC04-4142-9060-A8C2F7D866E1}"/>
    <cellStyle name="Comma 4 10 6 3 2 2" xfId="4542" xr:uid="{667A359F-E5E6-4C57-8610-F60327C8294E}"/>
    <cellStyle name="Comma 4 10 6 3 3" xfId="4543" xr:uid="{1AB7F516-4419-45E3-8413-D8B414D81197}"/>
    <cellStyle name="Comma 4 10 6 4" xfId="4544" xr:uid="{03367FBE-2162-406C-98F7-1A920381878B}"/>
    <cellStyle name="Comma 4 10 6 4 2" xfId="4545" xr:uid="{DA9D06FE-D1E5-4AEE-A8A7-5E511866E58C}"/>
    <cellStyle name="Comma 4 10 6 5" xfId="4546" xr:uid="{EFB40D48-1467-45A0-930B-DB21C07E6D79}"/>
    <cellStyle name="Comma 4 10 7" xfId="4547" xr:uid="{2D6048F8-19D1-4F6B-AC63-DC2AA3AE3610}"/>
    <cellStyle name="Comma 4 10 7 2" xfId="4548" xr:uid="{C0F16664-9476-44C9-9B19-A183B979FEF3}"/>
    <cellStyle name="Comma 4 10 7 2 2" xfId="4549" xr:uid="{E1169391-F807-4C15-A498-5B9F34C95623}"/>
    <cellStyle name="Comma 4 10 7 3" xfId="4550" xr:uid="{90C9C41E-029F-4698-B1C6-17A146CABFA8}"/>
    <cellStyle name="Comma 4 10 8" xfId="4551" xr:uid="{9A5031FF-8C46-4D91-8D1F-9565AF7347FF}"/>
    <cellStyle name="Comma 4 10 8 2" xfId="4552" xr:uid="{4891A6FA-246C-4FFA-B397-8A76C435D809}"/>
    <cellStyle name="Comma 4 10 8 2 2" xfId="4553" xr:uid="{D0539D06-9E70-4DF2-8490-A1BEE35A9F7B}"/>
    <cellStyle name="Comma 4 10 8 3" xfId="4554" xr:uid="{B2AEC3F4-9FD3-47BD-B611-8112D4A9DB47}"/>
    <cellStyle name="Comma 4 10 9" xfId="4555" xr:uid="{CF48A483-4D14-47A2-BF51-AD6B5169795D}"/>
    <cellStyle name="Comma 4 10 9 2" xfId="4556" xr:uid="{78397CEE-9CB5-4B4E-99F1-B3C483DE627B}"/>
    <cellStyle name="Comma 4 10 9 2 2" xfId="4557" xr:uid="{BC2A39BC-86B1-4D8D-A1B7-C4DB793263F0}"/>
    <cellStyle name="Comma 4 10 9 3" xfId="4558" xr:uid="{188CEE25-ABAF-48AC-BB21-D3A392EDCE7F}"/>
    <cellStyle name="Comma 4 11" xfId="4559" xr:uid="{6E75595C-493A-497A-BADE-66AB4554FDC6}"/>
    <cellStyle name="Comma 4 11 10" xfId="4560" xr:uid="{435AC80F-A064-4BF8-97B8-1BC97D5DB1CC}"/>
    <cellStyle name="Comma 4 11 10 2" xfId="4561" xr:uid="{64D02533-0A93-4791-98CB-1A6809008E57}"/>
    <cellStyle name="Comma 4 11 11" xfId="4562" xr:uid="{2F1E16E9-F261-4383-ADF7-D954A9D751B6}"/>
    <cellStyle name="Comma 4 11 2" xfId="4563" xr:uid="{42A93790-6E5F-4463-8E13-285E31A5C725}"/>
    <cellStyle name="Comma 4 11 2 2" xfId="4564" xr:uid="{A889EF07-2505-4902-9280-D6ECDFC79285}"/>
    <cellStyle name="Comma 4 11 2 2 2" xfId="4565" xr:uid="{E1350121-EEBC-459B-AD49-AFFAECFBB10E}"/>
    <cellStyle name="Comma 4 11 2 2 2 2" xfId="4566" xr:uid="{3DC6FC1A-9E90-4AFF-9554-3C892AFF2178}"/>
    <cellStyle name="Comma 4 11 2 2 2 2 2" xfId="4567" xr:uid="{0C9EA00D-4267-4131-A212-BE2708FC7036}"/>
    <cellStyle name="Comma 4 11 2 2 2 2 2 2" xfId="4568" xr:uid="{03F37358-D2FD-47DB-88CB-41772B7CC74E}"/>
    <cellStyle name="Comma 4 11 2 2 2 2 3" xfId="4569" xr:uid="{5C0B62FA-CF01-4090-88C8-A7285F87CF3A}"/>
    <cellStyle name="Comma 4 11 2 2 2 3" xfId="4570" xr:uid="{AD73719C-BDC5-4090-B5B6-52DA9E458801}"/>
    <cellStyle name="Comma 4 11 2 2 2 3 2" xfId="4571" xr:uid="{6B09B06D-9D37-4062-A3A9-9CBABCD69699}"/>
    <cellStyle name="Comma 4 11 2 2 2 3 2 2" xfId="4572" xr:uid="{8C8BAE74-CE77-4AD4-8DB9-D652781FE514}"/>
    <cellStyle name="Comma 4 11 2 2 2 3 3" xfId="4573" xr:uid="{2E98B24F-FD49-4A23-9889-427821E4B39F}"/>
    <cellStyle name="Comma 4 11 2 2 2 4" xfId="4574" xr:uid="{A3387A8F-DCFD-41F8-A0BE-C97497410C02}"/>
    <cellStyle name="Comma 4 11 2 2 2 4 2" xfId="4575" xr:uid="{8A846348-4373-44F3-81CE-CC84CB8F72C9}"/>
    <cellStyle name="Comma 4 11 2 2 2 5" xfId="4576" xr:uid="{B329E7BB-F23E-4374-8DFB-C6E7482E05F1}"/>
    <cellStyle name="Comma 4 11 2 2 3" xfId="4577" xr:uid="{3E28A93B-4B94-4285-87FD-63A7E7709851}"/>
    <cellStyle name="Comma 4 11 2 2 3 2" xfId="4578" xr:uid="{24097276-C86A-405B-94FC-B86BEC54DE04}"/>
    <cellStyle name="Comma 4 11 2 2 3 2 2" xfId="4579" xr:uid="{AC6FFC89-8D9B-4641-BA14-406FA9BEA9F9}"/>
    <cellStyle name="Comma 4 11 2 2 3 3" xfId="4580" xr:uid="{5F1F0C6E-252C-4055-8DD4-C8019D460B54}"/>
    <cellStyle name="Comma 4 11 2 2 4" xfId="4581" xr:uid="{F1B45479-CAA3-4874-B149-8809A94373AB}"/>
    <cellStyle name="Comma 4 11 2 2 4 2" xfId="4582" xr:uid="{3E8F8227-A826-4B65-B23E-54BF150C11A2}"/>
    <cellStyle name="Comma 4 11 2 2 4 2 2" xfId="4583" xr:uid="{78291500-051E-4AED-B2B9-DB7205B486FC}"/>
    <cellStyle name="Comma 4 11 2 2 4 3" xfId="4584" xr:uid="{3AA8C1D4-E1CF-465E-B18D-C9D490023B0B}"/>
    <cellStyle name="Comma 4 11 2 2 5" xfId="4585" xr:uid="{EF25D972-FC25-4269-AEE3-A14FC73C991B}"/>
    <cellStyle name="Comma 4 11 2 2 5 2" xfId="4586" xr:uid="{B251A56A-E5B8-44AA-BB19-32EC7B30308E}"/>
    <cellStyle name="Comma 4 11 2 2 6" xfId="4587" xr:uid="{D40B692F-FEEC-47C8-9BD7-03B34B08E335}"/>
    <cellStyle name="Comma 4 11 2 3" xfId="4588" xr:uid="{72F9A9FA-05C4-4CB5-B822-55DA345852BB}"/>
    <cellStyle name="Comma 4 11 2 4" xfId="4589" xr:uid="{CBF1F31D-9B0E-4058-BB5F-3BE57D9DD581}"/>
    <cellStyle name="Comma 4 11 2 4 2" xfId="4590" xr:uid="{9568A7CD-11CC-4447-9DC5-AA89634408EE}"/>
    <cellStyle name="Comma 4 11 2 4 2 2" xfId="4591" xr:uid="{976B2CA8-E613-4A71-B339-34F745E1EDF1}"/>
    <cellStyle name="Comma 4 11 2 4 2 2 2" xfId="4592" xr:uid="{9C2A6EB1-CC61-43BF-8AAC-DF46DEA58019}"/>
    <cellStyle name="Comma 4 11 2 4 2 3" xfId="4593" xr:uid="{BF1B0026-E9D9-432F-84F3-CCE3E9A393FE}"/>
    <cellStyle name="Comma 4 11 2 4 3" xfId="4594" xr:uid="{5DC48F2D-DE7C-4D61-B442-60F149132F3B}"/>
    <cellStyle name="Comma 4 11 2 4 3 2" xfId="4595" xr:uid="{6A7565B5-6EDB-4A2F-952A-9B4062A7774E}"/>
    <cellStyle name="Comma 4 11 2 4 3 2 2" xfId="4596" xr:uid="{D1C7284C-6956-4377-8823-9833A32240AA}"/>
    <cellStyle name="Comma 4 11 2 4 3 3" xfId="4597" xr:uid="{AB188898-CDF5-4378-806C-4E825EE985F7}"/>
    <cellStyle name="Comma 4 11 2 4 4" xfId="4598" xr:uid="{3B1A99A2-3FE9-4FB4-AA23-AF025FEEC0A4}"/>
    <cellStyle name="Comma 4 11 2 4 4 2" xfId="4599" xr:uid="{7771B375-A35B-4A28-B1D2-576DD6A02C3D}"/>
    <cellStyle name="Comma 4 11 2 4 5" xfId="4600" xr:uid="{7DD523B2-8E05-4758-987B-06C5C37A1A76}"/>
    <cellStyle name="Comma 4 11 2 5" xfId="4601" xr:uid="{766AC749-8E77-47FA-8268-904924EC401E}"/>
    <cellStyle name="Comma 4 11 2 5 2" xfId="4602" xr:uid="{65BA28D0-6CC3-456E-B255-84B5F16F8B7B}"/>
    <cellStyle name="Comma 4 11 2 5 2 2" xfId="4603" xr:uid="{E9A228A7-4829-45D4-8ACE-7B5335839DA2}"/>
    <cellStyle name="Comma 4 11 2 5 3" xfId="4604" xr:uid="{964BF5DA-8E1E-40A1-A381-DD9552FAC136}"/>
    <cellStyle name="Comma 4 11 2 6" xfId="4605" xr:uid="{AC30B4F3-9CD0-4291-B95B-CB41CBA5A2D6}"/>
    <cellStyle name="Comma 4 11 2 6 2" xfId="4606" xr:uid="{B47082C8-CB04-4B1E-B4E3-2D78B998952F}"/>
    <cellStyle name="Comma 4 11 2 6 2 2" xfId="4607" xr:uid="{4E31F59A-7B45-4C34-BE89-02E856CE02C1}"/>
    <cellStyle name="Comma 4 11 2 6 3" xfId="4608" xr:uid="{A8D79E5C-81C3-4CC7-8C80-6E376D96967E}"/>
    <cellStyle name="Comma 4 11 2 7" xfId="4609" xr:uid="{0EAC528C-EEFA-43E5-B25C-9A928C30B43B}"/>
    <cellStyle name="Comma 4 11 2 7 2" xfId="4610" xr:uid="{4DCA7DF4-A98D-4FCC-809D-B1F0E11805D0}"/>
    <cellStyle name="Comma 4 11 2 7 2 2" xfId="4611" xr:uid="{F9F3D5D6-2AAF-40DC-B628-8DDCB1ED8370}"/>
    <cellStyle name="Comma 4 11 2 7 3" xfId="4612" xr:uid="{62F39381-121B-491A-8728-43C4D832BAD5}"/>
    <cellStyle name="Comma 4 11 2 8" xfId="4613" xr:uid="{7D767A4D-AAE1-45D4-9D1A-62EFEBF4C3D8}"/>
    <cellStyle name="Comma 4 11 2 8 2" xfId="4614" xr:uid="{E01F2755-91CC-4462-B4F5-258CC0B01109}"/>
    <cellStyle name="Comma 4 11 2 9" xfId="4615" xr:uid="{F8E22A2B-601A-4E32-A2FA-F89A67AD5766}"/>
    <cellStyle name="Comma 4 11 3" xfId="4616" xr:uid="{2BC97C22-B118-4A98-A97B-DA9AE2213655}"/>
    <cellStyle name="Comma 4 11 3 2" xfId="4617" xr:uid="{D7023EE1-BBD2-42FC-9721-B9832ACDA1C0}"/>
    <cellStyle name="Comma 4 11 3 2 2" xfId="4618" xr:uid="{331743A2-34C0-47BA-9F99-9305C2699455}"/>
    <cellStyle name="Comma 4 11 3 2 2 2" xfId="4619" xr:uid="{2AAD9C9E-3DE7-472C-85EC-1EBC552D5640}"/>
    <cellStyle name="Comma 4 11 3 2 2 2 2" xfId="4620" xr:uid="{B1731A1F-F00D-4B6A-B4EB-D635F31935F7}"/>
    <cellStyle name="Comma 4 11 3 2 2 2 2 2" xfId="4621" xr:uid="{97D6B5A6-54B6-4CCB-B9A7-30ADB935978F}"/>
    <cellStyle name="Comma 4 11 3 2 2 2 3" xfId="4622" xr:uid="{38E80E73-E7A8-43E2-886D-E166337D0D0C}"/>
    <cellStyle name="Comma 4 11 3 2 2 3" xfId="4623" xr:uid="{393F8D96-8D0D-496E-A4E1-4B983103814B}"/>
    <cellStyle name="Comma 4 11 3 2 2 3 2" xfId="4624" xr:uid="{7BA888C5-3F7E-49D7-8C5F-54BCE7F685CE}"/>
    <cellStyle name="Comma 4 11 3 2 2 3 2 2" xfId="4625" xr:uid="{37C6DB87-50A5-4579-AE75-B7F3E4527B0F}"/>
    <cellStyle name="Comma 4 11 3 2 2 3 3" xfId="4626" xr:uid="{1CAFEE7A-2679-4F92-AC13-E520996F06CE}"/>
    <cellStyle name="Comma 4 11 3 2 2 4" xfId="4627" xr:uid="{C1FD9878-74C7-4359-816F-92DF64E80FE8}"/>
    <cellStyle name="Comma 4 11 3 2 2 4 2" xfId="4628" xr:uid="{B9FB4F21-FAE1-4835-8D05-857419DE1760}"/>
    <cellStyle name="Comma 4 11 3 2 2 5" xfId="4629" xr:uid="{3C92D8CC-F653-423C-8FD4-2B544359DA11}"/>
    <cellStyle name="Comma 4 11 3 2 3" xfId="4630" xr:uid="{DB153EA1-6067-4D7A-BD7C-1F81B1E219D4}"/>
    <cellStyle name="Comma 4 11 3 2 3 2" xfId="4631" xr:uid="{390F6D93-2158-4700-8381-B3E5CB31E953}"/>
    <cellStyle name="Comma 4 11 3 2 3 2 2" xfId="4632" xr:uid="{BCABCF2B-7370-4827-B6C2-64962977A749}"/>
    <cellStyle name="Comma 4 11 3 2 3 3" xfId="4633" xr:uid="{2ACDC197-810E-4122-809F-2203FC57700B}"/>
    <cellStyle name="Comma 4 11 3 2 4" xfId="4634" xr:uid="{D7E24CFE-A7D6-488C-B9EF-44D38FDAB88D}"/>
    <cellStyle name="Comma 4 11 3 2 4 2" xfId="4635" xr:uid="{98BF589E-09C0-4F48-8AD5-3C0ACE916D91}"/>
    <cellStyle name="Comma 4 11 3 2 4 2 2" xfId="4636" xr:uid="{0533148E-9FD2-4192-AC83-6AECB4B51837}"/>
    <cellStyle name="Comma 4 11 3 2 4 3" xfId="4637" xr:uid="{07E7021A-4E5D-463B-A879-B311C42A5B16}"/>
    <cellStyle name="Comma 4 11 3 2 5" xfId="4638" xr:uid="{3630CA5D-EBFE-43D0-A6D4-9C3FB0A59D70}"/>
    <cellStyle name="Comma 4 11 3 2 5 2" xfId="4639" xr:uid="{9EFFED4C-2DBF-429F-9B32-7F138A0CB66B}"/>
    <cellStyle name="Comma 4 11 3 2 6" xfId="4640" xr:uid="{4932AE1F-6F0B-4948-8E39-7B1EA2127E33}"/>
    <cellStyle name="Comma 4 11 3 3" xfId="4641" xr:uid="{1651AF85-647E-49F0-B051-BD52A7D38F68}"/>
    <cellStyle name="Comma 4 11 3 4" xfId="4642" xr:uid="{ADAB15BB-9CA1-404A-8932-B773D3015EF9}"/>
    <cellStyle name="Comma 4 11 3 4 2" xfId="4643" xr:uid="{2888BA84-F3EC-4154-9FFE-C955943376DB}"/>
    <cellStyle name="Comma 4 11 3 4 2 2" xfId="4644" xr:uid="{0B1C3F9B-6DB8-4247-BEB6-192D94A10F40}"/>
    <cellStyle name="Comma 4 11 3 4 2 2 2" xfId="4645" xr:uid="{6132EDCD-EB29-4221-B62E-D545CE6414CC}"/>
    <cellStyle name="Comma 4 11 3 4 2 3" xfId="4646" xr:uid="{74C2B0E2-41A8-43D0-80AD-0F6DAFC40D6A}"/>
    <cellStyle name="Comma 4 11 3 4 3" xfId="4647" xr:uid="{3631ACC1-636F-4B46-A910-62DC5801DE12}"/>
    <cellStyle name="Comma 4 11 3 4 3 2" xfId="4648" xr:uid="{A6026F0B-B268-4593-BBDE-274766C6D414}"/>
    <cellStyle name="Comma 4 11 3 4 3 2 2" xfId="4649" xr:uid="{C6425071-B552-4CB3-A83D-2DFE3FD1C39B}"/>
    <cellStyle name="Comma 4 11 3 4 3 3" xfId="4650" xr:uid="{F5C73B13-9361-44C2-AFA1-D0FD6BC9633E}"/>
    <cellStyle name="Comma 4 11 3 4 4" xfId="4651" xr:uid="{0F938869-FEF5-4AF7-9C63-A354A404AEDB}"/>
    <cellStyle name="Comma 4 11 3 4 4 2" xfId="4652" xr:uid="{46544E2A-93E2-47C0-B29D-6773E695E67A}"/>
    <cellStyle name="Comma 4 11 3 4 5" xfId="4653" xr:uid="{A407856A-5180-4D01-920B-FF18E07A742F}"/>
    <cellStyle name="Comma 4 11 3 5" xfId="4654" xr:uid="{616BEA14-B6C7-4C18-B64C-7139AD257A44}"/>
    <cellStyle name="Comma 4 11 3 5 2" xfId="4655" xr:uid="{196AB8F6-6F90-4F8F-BCF0-E8741AEEA1C9}"/>
    <cellStyle name="Comma 4 11 3 5 2 2" xfId="4656" xr:uid="{F079351E-2049-451A-A483-C897B31CEB58}"/>
    <cellStyle name="Comma 4 11 3 5 3" xfId="4657" xr:uid="{8EB6F4CC-56FB-49FE-A322-92528B3551C2}"/>
    <cellStyle name="Comma 4 11 3 6" xfId="4658" xr:uid="{36DCD5E2-B964-4A46-B358-36A7BDAC8017}"/>
    <cellStyle name="Comma 4 11 3 6 2" xfId="4659" xr:uid="{A1234B73-3EEB-42C7-B35B-4AE157CC0D0A}"/>
    <cellStyle name="Comma 4 11 3 6 2 2" xfId="4660" xr:uid="{0A4587D9-9591-48FB-915C-EBDBCAFA73A0}"/>
    <cellStyle name="Comma 4 11 3 6 3" xfId="4661" xr:uid="{08FB7F9B-C0E9-4D3A-A390-1367C63AF995}"/>
    <cellStyle name="Comma 4 11 3 7" xfId="4662" xr:uid="{EA516844-5DD1-4A52-BA77-D68D951EC88B}"/>
    <cellStyle name="Comma 4 11 3 7 2" xfId="4663" xr:uid="{648EE6DC-F63C-41D1-93D4-AF56C577D8BF}"/>
    <cellStyle name="Comma 4 11 3 7 2 2" xfId="4664" xr:uid="{68180FAB-6B92-4C64-9B35-68D982E09991}"/>
    <cellStyle name="Comma 4 11 3 7 3" xfId="4665" xr:uid="{6F42B248-B84C-46DD-AD3B-B709A073778D}"/>
    <cellStyle name="Comma 4 11 3 8" xfId="4666" xr:uid="{2C4C6266-ADF0-43CB-A7A9-A4365498B131}"/>
    <cellStyle name="Comma 4 11 3 8 2" xfId="4667" xr:uid="{9012C8E1-3AB8-41ED-A134-1563FB4A854A}"/>
    <cellStyle name="Comma 4 11 3 9" xfId="4668" xr:uid="{36A5C742-0D7D-4276-8AEB-31BB4F55F857}"/>
    <cellStyle name="Comma 4 11 4" xfId="4669" xr:uid="{D0D0D2D8-B368-4BA8-8F35-CA86FF6C2A45}"/>
    <cellStyle name="Comma 4 11 4 2" xfId="4670" xr:uid="{39894867-7D4D-4BD7-BBA5-A5E0D32F9B9E}"/>
    <cellStyle name="Comma 4 11 4 2 2" xfId="4671" xr:uid="{3A5B536C-91EB-4682-9DF9-38D92F243D6C}"/>
    <cellStyle name="Comma 4 11 4 2 2 2" xfId="4672" xr:uid="{5E758CC1-6E9B-4E16-BDA9-99ABE6B656BB}"/>
    <cellStyle name="Comma 4 11 4 2 2 2 2" xfId="4673" xr:uid="{270B61C4-849C-477D-84B6-578023011334}"/>
    <cellStyle name="Comma 4 11 4 2 2 3" xfId="4674" xr:uid="{D45C59C5-DC32-4615-89B8-AFBB3BAA6902}"/>
    <cellStyle name="Comma 4 11 4 2 3" xfId="4675" xr:uid="{EE08A6BE-2281-4E30-BDD3-9CE099B241D6}"/>
    <cellStyle name="Comma 4 11 4 2 3 2" xfId="4676" xr:uid="{F708C95B-3452-4C87-AA1A-FEC23FD7D4B1}"/>
    <cellStyle name="Comma 4 11 4 2 3 2 2" xfId="4677" xr:uid="{34AD6278-472B-4674-A09B-F9A96B11F805}"/>
    <cellStyle name="Comma 4 11 4 2 3 3" xfId="4678" xr:uid="{F663718F-79A6-4A7B-8E03-D6412A93BF97}"/>
    <cellStyle name="Comma 4 11 4 2 4" xfId="4679" xr:uid="{0BA56893-14F3-45D4-BDBF-C2483DECD243}"/>
    <cellStyle name="Comma 4 11 4 2 4 2" xfId="4680" xr:uid="{9137A60B-2A33-4372-A1D3-6FE1E070A564}"/>
    <cellStyle name="Comma 4 11 4 2 5" xfId="4681" xr:uid="{23D6F934-671E-4E9B-A575-E963876DB221}"/>
    <cellStyle name="Comma 4 11 4 3" xfId="4682" xr:uid="{29693BB4-6755-4137-9089-2E7EAD1152D4}"/>
    <cellStyle name="Comma 4 11 4 3 2" xfId="4683" xr:uid="{637BF1BA-6658-4A66-8EB0-26011A1D3319}"/>
    <cellStyle name="Comma 4 11 4 3 2 2" xfId="4684" xr:uid="{EF27104D-CE99-42B8-885B-92567FC1E760}"/>
    <cellStyle name="Comma 4 11 4 3 3" xfId="4685" xr:uid="{A67D9829-F015-478B-A856-A156053246D2}"/>
    <cellStyle name="Comma 4 11 4 4" xfId="4686" xr:uid="{D790D71C-D491-48B6-BF0E-F4306362A455}"/>
    <cellStyle name="Comma 4 11 4 4 2" xfId="4687" xr:uid="{9C77AC26-6B75-4DE0-BA9F-AE5901A8A0D8}"/>
    <cellStyle name="Comma 4 11 4 4 2 2" xfId="4688" xr:uid="{566AB4EE-DB06-4D54-887D-69AC4A666688}"/>
    <cellStyle name="Comma 4 11 4 4 3" xfId="4689" xr:uid="{18BFC611-F27B-497E-8A14-C0825CED65D4}"/>
    <cellStyle name="Comma 4 11 4 5" xfId="4690" xr:uid="{518C52E6-EEB9-4EC2-8337-98C8437D5BEA}"/>
    <cellStyle name="Comma 4 11 4 5 2" xfId="4691" xr:uid="{6BF58CF8-7F49-4599-8533-24693F867861}"/>
    <cellStyle name="Comma 4 11 4 6" xfId="4692" xr:uid="{BE7C4C89-9752-4F51-80E1-3745539F7367}"/>
    <cellStyle name="Comma 4 11 5" xfId="4693" xr:uid="{252DE041-337E-4C25-968A-94909AA0FF12}"/>
    <cellStyle name="Comma 4 11 6" xfId="4694" xr:uid="{B8417F31-C53E-4971-92D0-E49ED7D2D72F}"/>
    <cellStyle name="Comma 4 11 6 2" xfId="4695" xr:uid="{C3EA965E-C7E8-48EB-B74A-7FACD7BF3B06}"/>
    <cellStyle name="Comma 4 11 6 2 2" xfId="4696" xr:uid="{759ADF92-9E28-4B4C-BBBC-7268D0E24E42}"/>
    <cellStyle name="Comma 4 11 6 2 2 2" xfId="4697" xr:uid="{116520A2-6478-4F51-888B-C6C260E8B445}"/>
    <cellStyle name="Comma 4 11 6 2 3" xfId="4698" xr:uid="{8539C12A-0DB2-4BD5-81D3-953BCABB0B7F}"/>
    <cellStyle name="Comma 4 11 6 3" xfId="4699" xr:uid="{7F1FFBBA-B84E-4050-8DDB-A4411223ED1C}"/>
    <cellStyle name="Comma 4 11 6 3 2" xfId="4700" xr:uid="{1395BBF5-0C15-471A-A4E3-ABA18AA44F1E}"/>
    <cellStyle name="Comma 4 11 6 3 2 2" xfId="4701" xr:uid="{8095530C-EC09-43B5-96D7-2A2CABD08FDD}"/>
    <cellStyle name="Comma 4 11 6 3 3" xfId="4702" xr:uid="{3867466B-DC5F-49CD-AAF2-F286659320A1}"/>
    <cellStyle name="Comma 4 11 6 4" xfId="4703" xr:uid="{EDAB8A7B-1251-4A70-B5AA-9435ABC4CE6A}"/>
    <cellStyle name="Comma 4 11 6 4 2" xfId="4704" xr:uid="{32A491E2-60C4-4D08-B6DE-36A82856FF46}"/>
    <cellStyle name="Comma 4 11 6 5" xfId="4705" xr:uid="{765C65A9-E683-419A-9431-2C54A74AA454}"/>
    <cellStyle name="Comma 4 11 7" xfId="4706" xr:uid="{395DD089-9EDC-415B-B789-572C1041DA32}"/>
    <cellStyle name="Comma 4 11 7 2" xfId="4707" xr:uid="{44C962D8-3647-43DB-9477-1ADD8DC1E50C}"/>
    <cellStyle name="Comma 4 11 7 2 2" xfId="4708" xr:uid="{77D90276-63FE-41D0-93ED-56C1816D5D8B}"/>
    <cellStyle name="Comma 4 11 7 3" xfId="4709" xr:uid="{8CB89001-4A64-4D20-89E3-CCE604D73E38}"/>
    <cellStyle name="Comma 4 11 8" xfId="4710" xr:uid="{2A76FB6E-C384-4C9F-8CA2-D1D05B1D8562}"/>
    <cellStyle name="Comma 4 11 8 2" xfId="4711" xr:uid="{BD556571-0FFA-4225-BE6B-F78ECF546297}"/>
    <cellStyle name="Comma 4 11 8 2 2" xfId="4712" xr:uid="{1DE80363-7B87-4D54-801D-92B621260B0D}"/>
    <cellStyle name="Comma 4 11 8 3" xfId="4713" xr:uid="{1D79BA69-D0A2-496D-B373-31419BE7F71B}"/>
    <cellStyle name="Comma 4 11 9" xfId="4714" xr:uid="{D0E1AAF0-DCA7-4BFC-B2D6-AF138B2CADB7}"/>
    <cellStyle name="Comma 4 11 9 2" xfId="4715" xr:uid="{141539DF-753E-4F83-9D6E-3144793D04BD}"/>
    <cellStyle name="Comma 4 11 9 2 2" xfId="4716" xr:uid="{25C9A673-9FD5-4B9F-995A-84C1BD938903}"/>
    <cellStyle name="Comma 4 11 9 3" xfId="4717" xr:uid="{61838965-5CA4-4BD1-AEBE-C626E38648E4}"/>
    <cellStyle name="Comma 4 12" xfId="4718" xr:uid="{59DF649E-9CF7-4C16-9F98-D2ABC15FF32E}"/>
    <cellStyle name="Comma 4 12 10" xfId="4719" xr:uid="{EF24370A-C0E4-4297-92EB-13ACB40BD665}"/>
    <cellStyle name="Comma 4 12 10 2" xfId="4720" xr:uid="{F4F307CD-404A-4524-819A-7AD77EDD4E56}"/>
    <cellStyle name="Comma 4 12 11" xfId="4721" xr:uid="{AB80A794-0BA1-4C8F-968D-02BAC9301360}"/>
    <cellStyle name="Comma 4 12 2" xfId="4722" xr:uid="{9D79A0D7-6E38-423B-BF4B-0101946536D6}"/>
    <cellStyle name="Comma 4 12 2 2" xfId="4723" xr:uid="{AB304651-A6AD-4CD4-B364-1AFA3A9D8023}"/>
    <cellStyle name="Comma 4 12 2 2 2" xfId="4724" xr:uid="{4454FD2A-B359-4829-A076-5E065079B89C}"/>
    <cellStyle name="Comma 4 12 2 2 2 2" xfId="4725" xr:uid="{1F210A4B-13F6-4B73-9232-9988695AE4FD}"/>
    <cellStyle name="Comma 4 12 2 2 2 2 2" xfId="4726" xr:uid="{287F01F8-8E3E-4F71-BBEF-1EDBE786A37A}"/>
    <cellStyle name="Comma 4 12 2 2 2 2 2 2" xfId="4727" xr:uid="{9620A66B-B513-42B4-903D-5473E1AC97B7}"/>
    <cellStyle name="Comma 4 12 2 2 2 2 3" xfId="4728" xr:uid="{F9829898-0AD0-4466-8EA2-E0D0F03FBDCC}"/>
    <cellStyle name="Comma 4 12 2 2 2 3" xfId="4729" xr:uid="{03346BB1-3E6A-4DA1-9ADE-958C383A3B38}"/>
    <cellStyle name="Comma 4 12 2 2 2 3 2" xfId="4730" xr:uid="{7B072C87-3403-4A0B-8912-722C5E75845C}"/>
    <cellStyle name="Comma 4 12 2 2 2 3 2 2" xfId="4731" xr:uid="{00CDA023-2DB9-49FD-ADB7-8CEB815E13BA}"/>
    <cellStyle name="Comma 4 12 2 2 2 3 3" xfId="4732" xr:uid="{78E863C6-0AF9-4CD2-8A4C-7C8FA245988A}"/>
    <cellStyle name="Comma 4 12 2 2 2 4" xfId="4733" xr:uid="{D354D7D3-BF4C-431B-AB9F-8CEBA77F275E}"/>
    <cellStyle name="Comma 4 12 2 2 2 4 2" xfId="4734" xr:uid="{B0FDEAE8-23CF-4683-85A6-C19A526B454D}"/>
    <cellStyle name="Comma 4 12 2 2 2 5" xfId="4735" xr:uid="{AF22EDBF-F26A-42D8-977F-60A2B8DF8CA7}"/>
    <cellStyle name="Comma 4 12 2 2 3" xfId="4736" xr:uid="{3E9929EE-1716-4C6B-8652-959AC454C53A}"/>
    <cellStyle name="Comma 4 12 2 2 3 2" xfId="4737" xr:uid="{949512C7-A3A5-4D47-AAA4-7A3C2DEB5F2A}"/>
    <cellStyle name="Comma 4 12 2 2 3 2 2" xfId="4738" xr:uid="{9E78B857-0738-48C7-9C58-A57993A8988D}"/>
    <cellStyle name="Comma 4 12 2 2 3 3" xfId="4739" xr:uid="{8D54DE29-23A8-453D-A733-F53C9C9850B4}"/>
    <cellStyle name="Comma 4 12 2 2 4" xfId="4740" xr:uid="{62E6DEC7-3E36-4C80-B030-39753E026653}"/>
    <cellStyle name="Comma 4 12 2 2 4 2" xfId="4741" xr:uid="{C091B1EA-1E15-41DA-B5BA-5E834F7A4A48}"/>
    <cellStyle name="Comma 4 12 2 2 4 2 2" xfId="4742" xr:uid="{1AF5F9CB-FD9A-46DF-9E15-4394D586B0EB}"/>
    <cellStyle name="Comma 4 12 2 2 4 3" xfId="4743" xr:uid="{41E6D4A1-1C38-4892-8C20-42267DBA40C1}"/>
    <cellStyle name="Comma 4 12 2 2 5" xfId="4744" xr:uid="{D7057C04-344F-4F4E-9E67-8385BCACBD15}"/>
    <cellStyle name="Comma 4 12 2 2 5 2" xfId="4745" xr:uid="{646C0414-ED0B-42B6-8D36-77EC8EE0E84A}"/>
    <cellStyle name="Comma 4 12 2 2 6" xfId="4746" xr:uid="{C77A84EB-32C9-46A1-B194-63F874C3DF37}"/>
    <cellStyle name="Comma 4 12 2 3" xfId="4747" xr:uid="{B18E74D5-AB3B-43B1-84A6-1178A50350AF}"/>
    <cellStyle name="Comma 4 12 2 4" xfId="4748" xr:uid="{B6E7CFE1-36AB-4C79-9A8E-833E3498E911}"/>
    <cellStyle name="Comma 4 12 2 4 2" xfId="4749" xr:uid="{552DE6EA-65E9-45FD-8C44-A651BBBEC879}"/>
    <cellStyle name="Comma 4 12 2 4 2 2" xfId="4750" xr:uid="{79EE8B3C-9D9B-493B-880C-C8C65B6D781B}"/>
    <cellStyle name="Comma 4 12 2 4 2 2 2" xfId="4751" xr:uid="{68124E4E-BD95-4925-A257-654BAD8252D3}"/>
    <cellStyle name="Comma 4 12 2 4 2 3" xfId="4752" xr:uid="{D0C534B8-0C6C-4D3C-9F40-3EEEB72BE3C7}"/>
    <cellStyle name="Comma 4 12 2 4 3" xfId="4753" xr:uid="{72293255-9E28-4E33-9F29-ABE8BFCC2B34}"/>
    <cellStyle name="Comma 4 12 2 4 3 2" xfId="4754" xr:uid="{D533333E-9F64-4B99-92DA-00F7881A62DA}"/>
    <cellStyle name="Comma 4 12 2 4 3 2 2" xfId="4755" xr:uid="{7A4A6882-7443-4FA7-BDFF-FF9267A0E5DC}"/>
    <cellStyle name="Comma 4 12 2 4 3 3" xfId="4756" xr:uid="{B88172E1-FD88-4625-A4FE-3E80A387A538}"/>
    <cellStyle name="Comma 4 12 2 4 4" xfId="4757" xr:uid="{50DADB46-AAD9-498A-B3E4-690CB22ABCA7}"/>
    <cellStyle name="Comma 4 12 2 4 4 2" xfId="4758" xr:uid="{5DC48228-1EF2-46AE-ABAB-CC193EA8754F}"/>
    <cellStyle name="Comma 4 12 2 4 5" xfId="4759" xr:uid="{E41117A1-27C9-4689-BA7B-E2F8513DD0E4}"/>
    <cellStyle name="Comma 4 12 2 5" xfId="4760" xr:uid="{A792021D-5C49-45FD-B643-F11FF6D0583C}"/>
    <cellStyle name="Comma 4 12 2 5 2" xfId="4761" xr:uid="{1FEC49BE-4EAD-4120-A92E-0AF20AD76865}"/>
    <cellStyle name="Comma 4 12 2 5 2 2" xfId="4762" xr:uid="{D4F60FE2-9C09-45A2-B5EC-EE1097228DBB}"/>
    <cellStyle name="Comma 4 12 2 5 3" xfId="4763" xr:uid="{91D62235-84EC-483E-A201-642D8D4B7FFA}"/>
    <cellStyle name="Comma 4 12 2 6" xfId="4764" xr:uid="{397950B5-BB70-4EC7-A883-00259189FBA9}"/>
    <cellStyle name="Comma 4 12 2 6 2" xfId="4765" xr:uid="{3DACF954-6CAA-4FA0-A0DB-05A006DEBEC0}"/>
    <cellStyle name="Comma 4 12 2 6 2 2" xfId="4766" xr:uid="{DE20A283-D36A-497C-9394-B92CC766EE4B}"/>
    <cellStyle name="Comma 4 12 2 6 3" xfId="4767" xr:uid="{16ACEC62-7C01-4E44-A5FC-EF88F8C2F45D}"/>
    <cellStyle name="Comma 4 12 2 7" xfId="4768" xr:uid="{92A0C92B-9071-4C69-8B00-907064784ABE}"/>
    <cellStyle name="Comma 4 12 2 7 2" xfId="4769" xr:uid="{3A7E1793-D3AC-41BA-84D5-72DA9CC520C9}"/>
    <cellStyle name="Comma 4 12 2 7 2 2" xfId="4770" xr:uid="{1B4A91CF-9592-4FB6-A0B2-9E19484FD876}"/>
    <cellStyle name="Comma 4 12 2 7 3" xfId="4771" xr:uid="{77ECE7E0-3171-4AB5-9437-9AFA2A8E6D34}"/>
    <cellStyle name="Comma 4 12 2 8" xfId="4772" xr:uid="{48BCDB62-9B56-4194-B67B-D32732830372}"/>
    <cellStyle name="Comma 4 12 2 8 2" xfId="4773" xr:uid="{D51DAFE5-EF3D-44D3-A333-8C1DEBBF59C7}"/>
    <cellStyle name="Comma 4 12 2 9" xfId="4774" xr:uid="{9FDB24FC-31A1-4881-BB93-5FFD28C7270A}"/>
    <cellStyle name="Comma 4 12 3" xfId="4775" xr:uid="{1D33C27B-E6BD-4B36-ACF7-199EB13E7AD8}"/>
    <cellStyle name="Comma 4 12 3 2" xfId="4776" xr:uid="{BE5AF7DF-A8A7-4104-8ED4-FC57D815DD2D}"/>
    <cellStyle name="Comma 4 12 3 2 2" xfId="4777" xr:uid="{6CC8137B-2E2F-4158-A926-6579A0CFA08D}"/>
    <cellStyle name="Comma 4 12 3 2 2 2" xfId="4778" xr:uid="{1A0C0BCA-E38E-4357-A52F-102FAF702F06}"/>
    <cellStyle name="Comma 4 12 3 2 2 2 2" xfId="4779" xr:uid="{3DFFD782-9C0F-4C1A-AE4F-73A072203D1F}"/>
    <cellStyle name="Comma 4 12 3 2 2 2 2 2" xfId="4780" xr:uid="{8158E4AA-CE0C-47CD-96D1-930FFEB65F52}"/>
    <cellStyle name="Comma 4 12 3 2 2 2 3" xfId="4781" xr:uid="{2DC0C86C-6DA1-420C-9BA5-F23C837CCFD2}"/>
    <cellStyle name="Comma 4 12 3 2 2 3" xfId="4782" xr:uid="{9003FDA4-EDD2-495D-91EA-86E8BF4F9385}"/>
    <cellStyle name="Comma 4 12 3 2 2 3 2" xfId="4783" xr:uid="{8B029C4A-DF6B-447A-8514-81E0A2BF6F67}"/>
    <cellStyle name="Comma 4 12 3 2 2 3 2 2" xfId="4784" xr:uid="{9F019FE6-21B6-4776-B73B-FC500E7BFE83}"/>
    <cellStyle name="Comma 4 12 3 2 2 3 3" xfId="4785" xr:uid="{78534CE4-0777-4D84-AECB-4154F3584F80}"/>
    <cellStyle name="Comma 4 12 3 2 2 4" xfId="4786" xr:uid="{8B04A401-CD61-4B31-9764-DA9EAB175F30}"/>
    <cellStyle name="Comma 4 12 3 2 2 4 2" xfId="4787" xr:uid="{D80992A2-7B88-497B-86A8-FBE50321AC47}"/>
    <cellStyle name="Comma 4 12 3 2 2 5" xfId="4788" xr:uid="{E840198A-F54E-4710-B1EE-79A38190C86C}"/>
    <cellStyle name="Comma 4 12 3 2 3" xfId="4789" xr:uid="{67DA50EE-B4EC-43B6-8D5E-76E6F7DD063E}"/>
    <cellStyle name="Comma 4 12 3 2 3 2" xfId="4790" xr:uid="{277D19A6-B073-46F7-94B1-3E5FE22A8949}"/>
    <cellStyle name="Comma 4 12 3 2 3 2 2" xfId="4791" xr:uid="{54126529-1F4D-4F0F-8625-CBCB1FA111A6}"/>
    <cellStyle name="Comma 4 12 3 2 3 3" xfId="4792" xr:uid="{B35C6761-332D-482E-AB22-AD04EAF92735}"/>
    <cellStyle name="Comma 4 12 3 2 4" xfId="4793" xr:uid="{E6B6F7D0-D3A5-4C7D-9628-0D55E1F06B44}"/>
    <cellStyle name="Comma 4 12 3 2 4 2" xfId="4794" xr:uid="{47F1A0BC-48B6-4C61-A4F0-12786A3F549E}"/>
    <cellStyle name="Comma 4 12 3 2 4 2 2" xfId="4795" xr:uid="{C1DB6554-FCD7-470B-BE89-41EFCEC453EC}"/>
    <cellStyle name="Comma 4 12 3 2 4 3" xfId="4796" xr:uid="{90F2D215-7BF3-4922-8F1D-C7DAFC989961}"/>
    <cellStyle name="Comma 4 12 3 2 5" xfId="4797" xr:uid="{879D244C-E2C5-4850-A472-E2089999D897}"/>
    <cellStyle name="Comma 4 12 3 2 5 2" xfId="4798" xr:uid="{4B5EA866-BD59-4648-AD5B-85BB7A1F3BB4}"/>
    <cellStyle name="Comma 4 12 3 2 6" xfId="4799" xr:uid="{ACBEA623-DBF5-4FFA-87D1-CE07AFB7E9C9}"/>
    <cellStyle name="Comma 4 12 3 3" xfId="4800" xr:uid="{D7825661-7F87-4DC3-AC83-83A1E24E974C}"/>
    <cellStyle name="Comma 4 12 3 4" xfId="4801" xr:uid="{F78EE181-75E2-4AE7-8C84-65337BE2A597}"/>
    <cellStyle name="Comma 4 12 3 4 2" xfId="4802" xr:uid="{06D27675-3058-4695-86C2-AD6F846F22CC}"/>
    <cellStyle name="Comma 4 12 3 4 2 2" xfId="4803" xr:uid="{DD9210AD-5374-449C-8239-CB461BE52A18}"/>
    <cellStyle name="Comma 4 12 3 4 2 2 2" xfId="4804" xr:uid="{69A2E236-6806-4D54-8DFD-F2A703A0EBCB}"/>
    <cellStyle name="Comma 4 12 3 4 2 3" xfId="4805" xr:uid="{C0475956-72A8-4687-BF9F-65D452B61BCA}"/>
    <cellStyle name="Comma 4 12 3 4 3" xfId="4806" xr:uid="{5961D311-A33D-4DE6-8D52-1C180D4E384A}"/>
    <cellStyle name="Comma 4 12 3 4 3 2" xfId="4807" xr:uid="{192057DC-B25B-4992-AF4F-290B8609D647}"/>
    <cellStyle name="Comma 4 12 3 4 3 2 2" xfId="4808" xr:uid="{2E3038D0-DB9E-432D-8B8E-D4BA5813260B}"/>
    <cellStyle name="Comma 4 12 3 4 3 3" xfId="4809" xr:uid="{9F391E03-37CC-4BD5-9D96-FBC29D5016C3}"/>
    <cellStyle name="Comma 4 12 3 4 4" xfId="4810" xr:uid="{358A0089-CEC5-4787-A9E8-12B786108956}"/>
    <cellStyle name="Comma 4 12 3 4 4 2" xfId="4811" xr:uid="{257F6A40-DFC8-478F-8D23-E7F6F2575B32}"/>
    <cellStyle name="Comma 4 12 3 4 5" xfId="4812" xr:uid="{D9C8FCC4-D3B0-4211-91E7-38F7B4C37FE2}"/>
    <cellStyle name="Comma 4 12 3 5" xfId="4813" xr:uid="{A2CC69A7-0637-435F-B966-2AA53454353A}"/>
    <cellStyle name="Comma 4 12 3 5 2" xfId="4814" xr:uid="{F179A759-DB26-46D9-BCA8-3BB82170A2BC}"/>
    <cellStyle name="Comma 4 12 3 5 2 2" xfId="4815" xr:uid="{1B541970-D464-4382-B55F-99AA4BDB227E}"/>
    <cellStyle name="Comma 4 12 3 5 3" xfId="4816" xr:uid="{52F7DE1B-1981-45BA-A196-C6EF03B66B39}"/>
    <cellStyle name="Comma 4 12 3 6" xfId="4817" xr:uid="{518F6E2B-9F88-4EF4-B96D-533C62A004AE}"/>
    <cellStyle name="Comma 4 12 3 6 2" xfId="4818" xr:uid="{7D8FA490-F74C-46BC-A776-8FEF05ACB042}"/>
    <cellStyle name="Comma 4 12 3 6 2 2" xfId="4819" xr:uid="{3C479B5D-0D36-4181-A4AB-A075BF6D4D9A}"/>
    <cellStyle name="Comma 4 12 3 6 3" xfId="4820" xr:uid="{C0897E67-7927-46B3-999E-AD84F57B85EB}"/>
    <cellStyle name="Comma 4 12 3 7" xfId="4821" xr:uid="{B1D139B2-8916-4304-81CE-D6665E5D2AA3}"/>
    <cellStyle name="Comma 4 12 3 7 2" xfId="4822" xr:uid="{B12FD098-BB02-45B0-9A6B-1C8F12352584}"/>
    <cellStyle name="Comma 4 12 3 7 2 2" xfId="4823" xr:uid="{B3EAC274-17B4-48C9-853D-D52105076A8B}"/>
    <cellStyle name="Comma 4 12 3 7 3" xfId="4824" xr:uid="{E12711CE-32AC-4313-960B-82BEF2E210E2}"/>
    <cellStyle name="Comma 4 12 3 8" xfId="4825" xr:uid="{3EBF20DB-1A39-4158-A201-06205B73C56B}"/>
    <cellStyle name="Comma 4 12 3 8 2" xfId="4826" xr:uid="{52B4F8B4-4A43-4A0B-8B79-CEED901AC6A6}"/>
    <cellStyle name="Comma 4 12 3 9" xfId="4827" xr:uid="{2902DB42-9B00-4CE3-8C5D-549356367607}"/>
    <cellStyle name="Comma 4 12 4" xfId="4828" xr:uid="{D78C0FC3-4B37-4A8F-BEFF-7EC4859852DC}"/>
    <cellStyle name="Comma 4 12 4 2" xfId="4829" xr:uid="{80FDEE9B-2F78-4CB9-8A2B-21A42E486080}"/>
    <cellStyle name="Comma 4 12 4 2 2" xfId="4830" xr:uid="{E9BB039C-3DC7-46E0-913F-C02F618235D2}"/>
    <cellStyle name="Comma 4 12 4 2 2 2" xfId="4831" xr:uid="{73DEBF49-55CF-4634-BF51-0552972A49A3}"/>
    <cellStyle name="Comma 4 12 4 2 2 2 2" xfId="4832" xr:uid="{427053C0-9766-4C8E-9AAD-DCC9993D64A6}"/>
    <cellStyle name="Comma 4 12 4 2 2 3" xfId="4833" xr:uid="{26E91D10-A3CF-4184-9F2A-77C30B9FEBFC}"/>
    <cellStyle name="Comma 4 12 4 2 3" xfId="4834" xr:uid="{62B179A1-16AB-41C5-898E-07933A9B5D20}"/>
    <cellStyle name="Comma 4 12 4 2 3 2" xfId="4835" xr:uid="{C6C84B1A-8CF1-4863-9F74-488CB4809DCD}"/>
    <cellStyle name="Comma 4 12 4 2 3 2 2" xfId="4836" xr:uid="{65F21FE9-EDFC-4FBD-A720-AE3746369769}"/>
    <cellStyle name="Comma 4 12 4 2 3 3" xfId="4837" xr:uid="{9AC0B35C-4C97-45DB-8288-0AC0C5525D14}"/>
    <cellStyle name="Comma 4 12 4 2 4" xfId="4838" xr:uid="{FEF5F95A-1AD2-46CE-B247-A11766C0A89B}"/>
    <cellStyle name="Comma 4 12 4 2 4 2" xfId="4839" xr:uid="{4A1CFC91-BA3C-44EE-86F8-D392A6CE707C}"/>
    <cellStyle name="Comma 4 12 4 2 5" xfId="4840" xr:uid="{CE0FED5C-BB8D-49ED-A813-2DADF020AD2E}"/>
    <cellStyle name="Comma 4 12 4 3" xfId="4841" xr:uid="{F533D85E-56DC-46E2-9E36-9736592731FC}"/>
    <cellStyle name="Comma 4 12 4 3 2" xfId="4842" xr:uid="{9B20572F-7834-4D71-B721-8AEDE5F78424}"/>
    <cellStyle name="Comma 4 12 4 3 2 2" xfId="4843" xr:uid="{3EA5E7A8-2772-4804-BE66-4AE5D85BCC66}"/>
    <cellStyle name="Comma 4 12 4 3 3" xfId="4844" xr:uid="{FA6062AA-36DD-487D-BC89-0D80C7940235}"/>
    <cellStyle name="Comma 4 12 4 4" xfId="4845" xr:uid="{9E0679C7-276A-42F7-ACEB-FCE8204EAA1C}"/>
    <cellStyle name="Comma 4 12 4 4 2" xfId="4846" xr:uid="{2003F4E7-D1ED-46F1-943C-716EF935F5BB}"/>
    <cellStyle name="Comma 4 12 4 4 2 2" xfId="4847" xr:uid="{3CA96BD5-B06E-4628-A0A3-91584D55C7AB}"/>
    <cellStyle name="Comma 4 12 4 4 3" xfId="4848" xr:uid="{38F3C8D2-D873-4CB8-95E5-FEC489679DF0}"/>
    <cellStyle name="Comma 4 12 4 5" xfId="4849" xr:uid="{48E342EC-A2C8-420F-B049-4692C71D4B40}"/>
    <cellStyle name="Comma 4 12 4 5 2" xfId="4850" xr:uid="{3D22DA11-3BAD-4465-B151-244370844FD6}"/>
    <cellStyle name="Comma 4 12 4 6" xfId="4851" xr:uid="{F5293B06-9DDC-416B-A71E-B956AC48A575}"/>
    <cellStyle name="Comma 4 12 5" xfId="4852" xr:uid="{CBA16E38-C376-4306-8194-406EA394454B}"/>
    <cellStyle name="Comma 4 12 6" xfId="4853" xr:uid="{85A4FFB2-6CBA-4A9F-8D9F-0C6785D6EDC7}"/>
    <cellStyle name="Comma 4 12 6 2" xfId="4854" xr:uid="{E3669174-5494-4E70-B7D3-CBA8D9AC94AA}"/>
    <cellStyle name="Comma 4 12 6 2 2" xfId="4855" xr:uid="{6E8F191C-7B08-4319-BC58-BB9858E38A44}"/>
    <cellStyle name="Comma 4 12 6 2 2 2" xfId="4856" xr:uid="{94B2E92F-F155-4AAA-8CDC-93D5B48284C2}"/>
    <cellStyle name="Comma 4 12 6 2 3" xfId="4857" xr:uid="{5D4E4967-20EC-4A34-A47E-CDCF272E6277}"/>
    <cellStyle name="Comma 4 12 6 3" xfId="4858" xr:uid="{57D0BF2E-4583-4105-AF33-C079AF539847}"/>
    <cellStyle name="Comma 4 12 6 3 2" xfId="4859" xr:uid="{5E9245AF-D4C9-41DC-8861-5CEA8B8300E6}"/>
    <cellStyle name="Comma 4 12 6 3 2 2" xfId="4860" xr:uid="{BB1EBFE0-D519-4E5B-846A-9330139DA92B}"/>
    <cellStyle name="Comma 4 12 6 3 3" xfId="4861" xr:uid="{8D81D912-1205-40F8-A92B-D91A59EB995F}"/>
    <cellStyle name="Comma 4 12 6 4" xfId="4862" xr:uid="{DCB87C57-BE84-4C4F-9079-416550B60138}"/>
    <cellStyle name="Comma 4 12 6 4 2" xfId="4863" xr:uid="{3F73181A-0811-45F2-AFBD-75B1E6424FC1}"/>
    <cellStyle name="Comma 4 12 6 5" xfId="4864" xr:uid="{3EECC5FB-949F-4252-B3A6-E8DBB06330EA}"/>
    <cellStyle name="Comma 4 12 7" xfId="4865" xr:uid="{830649E9-D866-45EC-8711-6037242E1CD9}"/>
    <cellStyle name="Comma 4 12 7 2" xfId="4866" xr:uid="{4987AF6F-62E8-4210-A85C-F957CEAB8E46}"/>
    <cellStyle name="Comma 4 12 7 2 2" xfId="4867" xr:uid="{3D881CC1-3880-4B43-8F04-61CE99D78138}"/>
    <cellStyle name="Comma 4 12 7 3" xfId="4868" xr:uid="{88D8B6A8-7154-4726-90F2-FC903D1A0E7F}"/>
    <cellStyle name="Comma 4 12 8" xfId="4869" xr:uid="{66CEA9E8-17B0-43F4-BE92-F537BD83D87C}"/>
    <cellStyle name="Comma 4 12 8 2" xfId="4870" xr:uid="{F8952309-A4E4-4767-B148-DF68E0A38C5B}"/>
    <cellStyle name="Comma 4 12 8 2 2" xfId="4871" xr:uid="{B9220BF2-21AA-4FA3-B146-09E536943A4B}"/>
    <cellStyle name="Comma 4 12 8 3" xfId="4872" xr:uid="{944B8F50-0C55-4F82-AE19-7C77AC5A13EC}"/>
    <cellStyle name="Comma 4 12 9" xfId="4873" xr:uid="{3610000E-6315-4F6F-AD56-D09AC472A5D2}"/>
    <cellStyle name="Comma 4 12 9 2" xfId="4874" xr:uid="{2EE198CC-0D7F-4B21-8756-2F2309E3F8C7}"/>
    <cellStyle name="Comma 4 12 9 2 2" xfId="4875" xr:uid="{07A8F3CE-71D5-4380-98AC-802FF3C7F10F}"/>
    <cellStyle name="Comma 4 12 9 3" xfId="4876" xr:uid="{816D70FE-65F6-4F80-B7B4-B978B26900B3}"/>
    <cellStyle name="Comma 4 13" xfId="4877" xr:uid="{DBCEA561-0FC7-408D-8EDE-E772585D36E2}"/>
    <cellStyle name="Comma 4 13 10" xfId="4878" xr:uid="{C7E5028E-535A-4D14-A7D8-BA018FF2D29B}"/>
    <cellStyle name="Comma 4 13 10 2" xfId="4879" xr:uid="{5E71C745-D799-49E0-BE74-04E1889AB857}"/>
    <cellStyle name="Comma 4 13 11" xfId="4880" xr:uid="{02B9A2A8-5476-4B7E-9F80-8F3E3F03465C}"/>
    <cellStyle name="Comma 4 13 2" xfId="4881" xr:uid="{B661A71E-2F86-4399-AA5D-A1563C3C413F}"/>
    <cellStyle name="Comma 4 13 2 2" xfId="4882" xr:uid="{3C96A88A-4FA7-4638-AB64-FE52BB88C073}"/>
    <cellStyle name="Comma 4 13 2 2 2" xfId="4883" xr:uid="{CAC86D99-B9AC-4DD2-8887-0C268CAB4447}"/>
    <cellStyle name="Comma 4 13 2 2 2 2" xfId="4884" xr:uid="{C0DF475D-7FE0-46EB-973E-E9ABEDA7757E}"/>
    <cellStyle name="Comma 4 13 2 2 2 2 2" xfId="4885" xr:uid="{5A42F51E-6BDF-45E9-9D8E-8B0A2DA1C464}"/>
    <cellStyle name="Comma 4 13 2 2 2 2 2 2" xfId="4886" xr:uid="{5492AB3F-DF0A-4A20-9020-FC3927380415}"/>
    <cellStyle name="Comma 4 13 2 2 2 2 3" xfId="4887" xr:uid="{884D1A0C-D188-43C7-B042-669A9C822C62}"/>
    <cellStyle name="Comma 4 13 2 2 2 3" xfId="4888" xr:uid="{55117724-E553-4094-B0D3-BF117C6C1437}"/>
    <cellStyle name="Comma 4 13 2 2 2 3 2" xfId="4889" xr:uid="{0CE8CAE8-4D8B-4410-8463-0D3D3DF96E42}"/>
    <cellStyle name="Comma 4 13 2 2 2 3 2 2" xfId="4890" xr:uid="{675DDB0F-4E34-4836-9100-A07BAD376777}"/>
    <cellStyle name="Comma 4 13 2 2 2 3 3" xfId="4891" xr:uid="{2745F4E0-BE4A-4071-A63D-2901BCC46C66}"/>
    <cellStyle name="Comma 4 13 2 2 2 4" xfId="4892" xr:uid="{61AD5938-6080-4C9C-BE73-8BDB428B1CE2}"/>
    <cellStyle name="Comma 4 13 2 2 2 4 2" xfId="4893" xr:uid="{06A94E8E-E03B-42B4-BEA6-A98B84EF8D57}"/>
    <cellStyle name="Comma 4 13 2 2 2 5" xfId="4894" xr:uid="{599A5E01-7428-4C27-BBAB-1B6B030B3BEF}"/>
    <cellStyle name="Comma 4 13 2 2 3" xfId="4895" xr:uid="{AF946B93-6C90-4C2F-9C36-E474DEF22AA2}"/>
    <cellStyle name="Comma 4 13 2 2 3 2" xfId="4896" xr:uid="{235A5F2B-20A3-4763-A794-4DE026A09679}"/>
    <cellStyle name="Comma 4 13 2 2 3 2 2" xfId="4897" xr:uid="{68121B1E-D074-415E-BBDB-4A93B249EE18}"/>
    <cellStyle name="Comma 4 13 2 2 3 3" xfId="4898" xr:uid="{8DB6B0C1-4852-41C5-8DF0-AED7ECE44772}"/>
    <cellStyle name="Comma 4 13 2 2 4" xfId="4899" xr:uid="{10E24EA7-EAD2-47FB-AB11-C693CC0B47AC}"/>
    <cellStyle name="Comma 4 13 2 2 4 2" xfId="4900" xr:uid="{88863E61-CCAE-4AEB-BB0E-ED8845478BF2}"/>
    <cellStyle name="Comma 4 13 2 2 4 2 2" xfId="4901" xr:uid="{F42E297C-823E-4EC1-93FD-AE377D2A8920}"/>
    <cellStyle name="Comma 4 13 2 2 4 3" xfId="4902" xr:uid="{E79E32DD-98F8-4EF3-B52B-23958ECE0F77}"/>
    <cellStyle name="Comma 4 13 2 2 5" xfId="4903" xr:uid="{DDB0969E-06C1-4725-9E53-136ED01D9B01}"/>
    <cellStyle name="Comma 4 13 2 2 5 2" xfId="4904" xr:uid="{B2071397-3A79-4DE4-9C9B-61E7754E1960}"/>
    <cellStyle name="Comma 4 13 2 2 6" xfId="4905" xr:uid="{9F2AB0B2-1421-4F6F-B8D7-062A5B9EB8CD}"/>
    <cellStyle name="Comma 4 13 2 3" xfId="4906" xr:uid="{3268AA52-F10A-4F16-AFF9-3B15A9F5E6AB}"/>
    <cellStyle name="Comma 4 13 2 4" xfId="4907" xr:uid="{B93DB4C3-1CC2-48E5-B5E7-42A6506EEB48}"/>
    <cellStyle name="Comma 4 13 2 4 2" xfId="4908" xr:uid="{0F30DEC0-61FC-4A7A-BE35-94F105FB1D58}"/>
    <cellStyle name="Comma 4 13 2 4 2 2" xfId="4909" xr:uid="{6F497E97-262C-4499-AA1E-1940A589138C}"/>
    <cellStyle name="Comma 4 13 2 4 2 2 2" xfId="4910" xr:uid="{F44E560A-FF2C-4177-A16F-20D2BA10B374}"/>
    <cellStyle name="Comma 4 13 2 4 2 3" xfId="4911" xr:uid="{8457F32B-CF8C-45B4-81A6-F59EAA9180F3}"/>
    <cellStyle name="Comma 4 13 2 4 3" xfId="4912" xr:uid="{65DB7D45-9225-4EB5-A80A-A7565C47A838}"/>
    <cellStyle name="Comma 4 13 2 4 3 2" xfId="4913" xr:uid="{D64577DC-78A7-4E60-A925-B800EBCCE473}"/>
    <cellStyle name="Comma 4 13 2 4 3 2 2" xfId="4914" xr:uid="{E4C0F0EB-18E8-4D71-AEA0-027CF92AC53C}"/>
    <cellStyle name="Comma 4 13 2 4 3 3" xfId="4915" xr:uid="{A74004A2-13CA-4BD8-A300-86A8D885EF84}"/>
    <cellStyle name="Comma 4 13 2 4 4" xfId="4916" xr:uid="{5E15962A-25A3-4890-8E17-900988CEDF1E}"/>
    <cellStyle name="Comma 4 13 2 4 4 2" xfId="4917" xr:uid="{F2ED0629-8EEC-48E5-8822-E7CEEC6D6C4B}"/>
    <cellStyle name="Comma 4 13 2 4 5" xfId="4918" xr:uid="{962A2F3E-A6E1-44EB-9C5A-BC83F3E02346}"/>
    <cellStyle name="Comma 4 13 2 5" xfId="4919" xr:uid="{43C1431A-F9A9-4CA8-A448-1EC94052815F}"/>
    <cellStyle name="Comma 4 13 2 5 2" xfId="4920" xr:uid="{3CEB2BB0-3C44-421D-B8DB-23B2771A05B1}"/>
    <cellStyle name="Comma 4 13 2 5 2 2" xfId="4921" xr:uid="{06EA5C97-52FA-4284-A826-5093D62D32AC}"/>
    <cellStyle name="Comma 4 13 2 5 3" xfId="4922" xr:uid="{99AAF491-AB1B-4616-AB03-9A3DAFD72FFA}"/>
    <cellStyle name="Comma 4 13 2 6" xfId="4923" xr:uid="{8EC25F78-794B-49E9-8A1E-0DE14427FAEE}"/>
    <cellStyle name="Comma 4 13 2 6 2" xfId="4924" xr:uid="{1DDBF77B-9A27-4C96-A891-85D0ACA27DC2}"/>
    <cellStyle name="Comma 4 13 2 6 2 2" xfId="4925" xr:uid="{F217BCB3-44A5-4D20-9687-8AA76F7F5178}"/>
    <cellStyle name="Comma 4 13 2 6 3" xfId="4926" xr:uid="{82F54BA0-C6A7-4C30-A74C-CA49E6377641}"/>
    <cellStyle name="Comma 4 13 2 7" xfId="4927" xr:uid="{B13D4297-8635-4E22-948A-7EB1D3FBAEB1}"/>
    <cellStyle name="Comma 4 13 2 7 2" xfId="4928" xr:uid="{29E0C00E-B87D-474C-B204-E7659B4C4DEA}"/>
    <cellStyle name="Comma 4 13 2 7 2 2" xfId="4929" xr:uid="{6F58F05B-C58C-487E-84A1-771875BEFCA5}"/>
    <cellStyle name="Comma 4 13 2 7 3" xfId="4930" xr:uid="{609D8F52-BDEB-4744-9726-F1D49CC1D64C}"/>
    <cellStyle name="Comma 4 13 2 8" xfId="4931" xr:uid="{F5E7573E-9BB5-4929-B5D2-161CF23E64F4}"/>
    <cellStyle name="Comma 4 13 2 8 2" xfId="4932" xr:uid="{DA5F55DB-4E12-4394-B4A0-609D8B7B393A}"/>
    <cellStyle name="Comma 4 13 2 9" xfId="4933" xr:uid="{B8565281-50B3-4A76-8742-12C702D611EE}"/>
    <cellStyle name="Comma 4 13 3" xfId="4934" xr:uid="{3701B18B-C53E-49D1-B955-8471F2A01369}"/>
    <cellStyle name="Comma 4 13 3 2" xfId="4935" xr:uid="{81F5D65A-79C8-4A91-B59E-67B11BC32A9B}"/>
    <cellStyle name="Comma 4 13 3 2 2" xfId="4936" xr:uid="{D3537C4C-E17C-4C16-8D2F-6167BEDF1B60}"/>
    <cellStyle name="Comma 4 13 3 2 2 2" xfId="4937" xr:uid="{9E796126-1ED3-4CD7-9E0A-6A76D5CB8B88}"/>
    <cellStyle name="Comma 4 13 3 2 2 2 2" xfId="4938" xr:uid="{4EFDE07C-7762-45CC-84CB-AAF32EFE022A}"/>
    <cellStyle name="Comma 4 13 3 2 2 2 2 2" xfId="4939" xr:uid="{15524820-24E3-426B-8449-79B12A10974E}"/>
    <cellStyle name="Comma 4 13 3 2 2 2 3" xfId="4940" xr:uid="{273013D0-BF59-4AD7-8E8F-F62B2AF33B25}"/>
    <cellStyle name="Comma 4 13 3 2 2 3" xfId="4941" xr:uid="{8DB10AC1-C566-47FD-9DFD-BDD3964A5EC3}"/>
    <cellStyle name="Comma 4 13 3 2 2 3 2" xfId="4942" xr:uid="{6ED9224C-4A10-450B-8B51-2A6CD92E286F}"/>
    <cellStyle name="Comma 4 13 3 2 2 3 2 2" xfId="4943" xr:uid="{F9435127-91AA-41DE-8B81-2DF99A47E7CE}"/>
    <cellStyle name="Comma 4 13 3 2 2 3 3" xfId="4944" xr:uid="{21979842-8D3F-4E4F-8D1C-772983950F8C}"/>
    <cellStyle name="Comma 4 13 3 2 2 4" xfId="4945" xr:uid="{C2AA5B07-8CAD-4551-91A0-671247713365}"/>
    <cellStyle name="Comma 4 13 3 2 2 4 2" xfId="4946" xr:uid="{0FBB414E-FA57-4A21-9B63-BECCBADE1ED1}"/>
    <cellStyle name="Comma 4 13 3 2 2 5" xfId="4947" xr:uid="{C64FE14A-F587-44FF-96AD-F29A2776907A}"/>
    <cellStyle name="Comma 4 13 3 2 3" xfId="4948" xr:uid="{DE31DA79-10D2-4679-83BE-4F628F12A68C}"/>
    <cellStyle name="Comma 4 13 3 2 3 2" xfId="4949" xr:uid="{2F99EF1E-542A-4CDC-9A87-7A69006B72EA}"/>
    <cellStyle name="Comma 4 13 3 2 3 2 2" xfId="4950" xr:uid="{305FBCB3-0812-4B10-A2F0-0122AE1D9202}"/>
    <cellStyle name="Comma 4 13 3 2 3 3" xfId="4951" xr:uid="{C99360EB-8C61-4531-B1CB-5B009F9F5677}"/>
    <cellStyle name="Comma 4 13 3 2 4" xfId="4952" xr:uid="{093C83DF-5E30-4409-BB15-C46DDA14E7E6}"/>
    <cellStyle name="Comma 4 13 3 2 4 2" xfId="4953" xr:uid="{6C8A9EC9-4536-4DC3-B5BB-9EC0522198B5}"/>
    <cellStyle name="Comma 4 13 3 2 4 2 2" xfId="4954" xr:uid="{9A49AF00-7454-48AD-8D84-88CF9E6A53B8}"/>
    <cellStyle name="Comma 4 13 3 2 4 3" xfId="4955" xr:uid="{017BAB7C-EDCB-4C88-BD68-FE109FB0E008}"/>
    <cellStyle name="Comma 4 13 3 2 5" xfId="4956" xr:uid="{16F941B7-CE28-4941-B66E-A1310CF9C0EE}"/>
    <cellStyle name="Comma 4 13 3 2 5 2" xfId="4957" xr:uid="{6B036105-F3EA-4146-9D56-9E68AC3A0AE8}"/>
    <cellStyle name="Comma 4 13 3 2 6" xfId="4958" xr:uid="{C9B7459E-10E3-4BCA-AB0F-50CD9031B469}"/>
    <cellStyle name="Comma 4 13 3 3" xfId="4959" xr:uid="{1EF479E8-EC4C-4226-91E1-2FFCAD477208}"/>
    <cellStyle name="Comma 4 13 3 4" xfId="4960" xr:uid="{CDD2FCCE-6554-43F1-A579-C1699582D9E4}"/>
    <cellStyle name="Comma 4 13 3 4 2" xfId="4961" xr:uid="{AF533651-1BE7-44C5-B229-39DD953B47D4}"/>
    <cellStyle name="Comma 4 13 3 4 2 2" xfId="4962" xr:uid="{A4796646-52D8-4049-BCAE-B7938DA9A283}"/>
    <cellStyle name="Comma 4 13 3 4 2 2 2" xfId="4963" xr:uid="{04CFA19E-16AE-4BB0-8659-3B28C18EE575}"/>
    <cellStyle name="Comma 4 13 3 4 2 3" xfId="4964" xr:uid="{D0071269-A49C-42F7-9D2C-658B3028E5BA}"/>
    <cellStyle name="Comma 4 13 3 4 3" xfId="4965" xr:uid="{3F89F0B7-2C9C-4E83-A64B-595CA600A4AD}"/>
    <cellStyle name="Comma 4 13 3 4 3 2" xfId="4966" xr:uid="{158858A4-6AC6-4FE7-BD79-E08843EFAD0A}"/>
    <cellStyle name="Comma 4 13 3 4 3 2 2" xfId="4967" xr:uid="{23B1112D-D1C3-44F6-90A5-5227FD549FEB}"/>
    <cellStyle name="Comma 4 13 3 4 3 3" xfId="4968" xr:uid="{BCB0D588-FE33-4DAA-AA35-693CD6B5B5A0}"/>
    <cellStyle name="Comma 4 13 3 4 4" xfId="4969" xr:uid="{4B056F14-9B0F-4E9B-8119-FAD098986664}"/>
    <cellStyle name="Comma 4 13 3 4 4 2" xfId="4970" xr:uid="{58262EE0-CBB2-41D2-BD41-BF0E0C30AE77}"/>
    <cellStyle name="Comma 4 13 3 4 5" xfId="4971" xr:uid="{D1EEFA20-039E-49E0-8255-6584C7C27BF6}"/>
    <cellStyle name="Comma 4 13 3 5" xfId="4972" xr:uid="{68EC7620-31F8-4717-8B88-1D4557EC75B0}"/>
    <cellStyle name="Comma 4 13 3 5 2" xfId="4973" xr:uid="{FEC3DAAB-7246-45E8-A344-B27B7A7F3334}"/>
    <cellStyle name="Comma 4 13 3 5 2 2" xfId="4974" xr:uid="{9A9F48F9-D560-4196-9302-BF5600552CC5}"/>
    <cellStyle name="Comma 4 13 3 5 3" xfId="4975" xr:uid="{AB742E7E-B2BF-462C-A413-8D6049D3C063}"/>
    <cellStyle name="Comma 4 13 3 6" xfId="4976" xr:uid="{9F7D86F7-3956-4DDB-A3E6-FD0151D80EDE}"/>
    <cellStyle name="Comma 4 13 3 6 2" xfId="4977" xr:uid="{932EFF0A-677A-422A-BFA6-06256AD511DE}"/>
    <cellStyle name="Comma 4 13 3 6 2 2" xfId="4978" xr:uid="{7C477FA8-2E5F-4946-8844-1179BD45944B}"/>
    <cellStyle name="Comma 4 13 3 6 3" xfId="4979" xr:uid="{37D5B732-71E9-441D-85ED-081561E3BA40}"/>
    <cellStyle name="Comma 4 13 3 7" xfId="4980" xr:uid="{B836E6CC-9FDC-4981-BEE4-44E7B68B083E}"/>
    <cellStyle name="Comma 4 13 3 7 2" xfId="4981" xr:uid="{CCD08E57-CAAB-43ED-A4B3-49C49BA9A82B}"/>
    <cellStyle name="Comma 4 13 3 7 2 2" xfId="4982" xr:uid="{C11EFACA-325F-479A-B729-6DDE6300265F}"/>
    <cellStyle name="Comma 4 13 3 7 3" xfId="4983" xr:uid="{30BB93BB-5B1F-4D39-9CE5-34CCFBF00179}"/>
    <cellStyle name="Comma 4 13 3 8" xfId="4984" xr:uid="{3D381190-FE2C-469E-BF2A-AFA598D65218}"/>
    <cellStyle name="Comma 4 13 3 8 2" xfId="4985" xr:uid="{56516BE1-3396-45DF-90A4-B2B16DEB8E6D}"/>
    <cellStyle name="Comma 4 13 3 9" xfId="4986" xr:uid="{D7DBEF3D-D915-4F39-B669-4BF64453428E}"/>
    <cellStyle name="Comma 4 13 4" xfId="4987" xr:uid="{073871A6-1E3B-44C6-9207-C5E909764A2F}"/>
    <cellStyle name="Comma 4 13 4 2" xfId="4988" xr:uid="{C595AA8D-8AC5-42BE-A4CD-06534AE6C02D}"/>
    <cellStyle name="Comma 4 13 4 2 2" xfId="4989" xr:uid="{8544780E-EFCB-4905-963A-B20FE8FAF3EE}"/>
    <cellStyle name="Comma 4 13 4 2 2 2" xfId="4990" xr:uid="{307033DB-30C8-4059-9E6D-064FE46B9804}"/>
    <cellStyle name="Comma 4 13 4 2 2 2 2" xfId="4991" xr:uid="{7D139694-B933-4D21-BE98-DDB446E4EA5D}"/>
    <cellStyle name="Comma 4 13 4 2 2 3" xfId="4992" xr:uid="{A924C321-4038-49B0-92A4-98789B06DCB9}"/>
    <cellStyle name="Comma 4 13 4 2 3" xfId="4993" xr:uid="{8FBBB910-600B-4668-B89E-CFB1E801D7FC}"/>
    <cellStyle name="Comma 4 13 4 2 3 2" xfId="4994" xr:uid="{067C7F35-97E7-4BFA-8842-65689D47EDA6}"/>
    <cellStyle name="Comma 4 13 4 2 3 2 2" xfId="4995" xr:uid="{AD2698E9-6F9E-412C-AABA-80322638403D}"/>
    <cellStyle name="Comma 4 13 4 2 3 3" xfId="4996" xr:uid="{AA6344EF-B4CB-4B6E-9588-48A5D7E13639}"/>
    <cellStyle name="Comma 4 13 4 2 4" xfId="4997" xr:uid="{AB485169-9DA7-4CCE-92AC-FD0562AAFC61}"/>
    <cellStyle name="Comma 4 13 4 2 4 2" xfId="4998" xr:uid="{F80EB992-C1B6-41D3-90EE-5701FC221934}"/>
    <cellStyle name="Comma 4 13 4 2 5" xfId="4999" xr:uid="{333A1BF8-AA06-40C8-B7FF-B61564EC1B45}"/>
    <cellStyle name="Comma 4 13 4 3" xfId="5000" xr:uid="{880BB199-9CC5-4E99-B487-75B0BE2F87C1}"/>
    <cellStyle name="Comma 4 13 4 3 2" xfId="5001" xr:uid="{18E94DD6-5B64-4114-BB99-2DC5B69F1EB6}"/>
    <cellStyle name="Comma 4 13 4 3 2 2" xfId="5002" xr:uid="{D3BB2F6E-1E1C-4090-BD6A-2A3D2B30018D}"/>
    <cellStyle name="Comma 4 13 4 3 3" xfId="5003" xr:uid="{7E7C6D87-61D4-4940-8345-D224780ABDE0}"/>
    <cellStyle name="Comma 4 13 4 4" xfId="5004" xr:uid="{8DDBADCC-F62E-49BC-B147-C231A6FAFE5B}"/>
    <cellStyle name="Comma 4 13 4 4 2" xfId="5005" xr:uid="{2B797A8F-E032-4781-9994-DA53F008D5E3}"/>
    <cellStyle name="Comma 4 13 4 4 2 2" xfId="5006" xr:uid="{10E5690C-8BA3-4091-B26A-943D573DDCF4}"/>
    <cellStyle name="Comma 4 13 4 4 3" xfId="5007" xr:uid="{AC03B043-E93B-46F7-8701-1D8CA0B26338}"/>
    <cellStyle name="Comma 4 13 4 5" xfId="5008" xr:uid="{9C3FF92F-C0F2-4B5A-AD4C-6124EAA1728C}"/>
    <cellStyle name="Comma 4 13 4 5 2" xfId="5009" xr:uid="{71CA438E-CF39-47DF-8692-F913C6CD5911}"/>
    <cellStyle name="Comma 4 13 4 6" xfId="5010" xr:uid="{9EBCF237-B135-443A-8A3B-102D8CCCBCDC}"/>
    <cellStyle name="Comma 4 13 5" xfId="5011" xr:uid="{3005E34E-9009-4ED0-BEBE-D04D11FEB437}"/>
    <cellStyle name="Comma 4 13 6" xfId="5012" xr:uid="{81DB08D0-C48E-47A9-9F99-549E147BB685}"/>
    <cellStyle name="Comma 4 13 6 2" xfId="5013" xr:uid="{6A37366A-7E22-4EBB-8DF9-64880E5F52AA}"/>
    <cellStyle name="Comma 4 13 6 2 2" xfId="5014" xr:uid="{07B2A81A-0D42-4514-AE77-D389D4005C4B}"/>
    <cellStyle name="Comma 4 13 6 2 2 2" xfId="5015" xr:uid="{68B8964E-3C88-4D55-8821-FE47CA5C7AD5}"/>
    <cellStyle name="Comma 4 13 6 2 3" xfId="5016" xr:uid="{335C8754-461D-4892-83A1-BCE5410AD88C}"/>
    <cellStyle name="Comma 4 13 6 3" xfId="5017" xr:uid="{28C075D2-6E4D-4814-8777-6D680B5D88F3}"/>
    <cellStyle name="Comma 4 13 6 3 2" xfId="5018" xr:uid="{7F20F88C-858F-49ED-B318-7504D90D5B16}"/>
    <cellStyle name="Comma 4 13 6 3 2 2" xfId="5019" xr:uid="{1A899DF6-1BF3-498A-B3EB-DE16FF5ACDB3}"/>
    <cellStyle name="Comma 4 13 6 3 3" xfId="5020" xr:uid="{EC153B8F-51CB-408A-AD29-8EB61008C43C}"/>
    <cellStyle name="Comma 4 13 6 4" xfId="5021" xr:uid="{2627E188-75C1-4C9A-A5E1-0DBEAEDE7CC9}"/>
    <cellStyle name="Comma 4 13 6 4 2" xfId="5022" xr:uid="{8B98B814-07D6-423B-AEFE-029AF4427832}"/>
    <cellStyle name="Comma 4 13 6 5" xfId="5023" xr:uid="{0F3F1404-9BE9-48C1-A333-8AF35071F031}"/>
    <cellStyle name="Comma 4 13 7" xfId="5024" xr:uid="{AAFFC219-68CC-46CB-8BB7-5B8CAEA61E64}"/>
    <cellStyle name="Comma 4 13 7 2" xfId="5025" xr:uid="{28C4F184-A375-436F-A78A-6272F7F62B8B}"/>
    <cellStyle name="Comma 4 13 7 2 2" xfId="5026" xr:uid="{9CF8A6B3-5A35-4972-A75D-3855EFE5455F}"/>
    <cellStyle name="Comma 4 13 7 3" xfId="5027" xr:uid="{79F763DB-F72A-464B-822D-B2C10BFEB35C}"/>
    <cellStyle name="Comma 4 13 8" xfId="5028" xr:uid="{20087308-7E89-4EEA-B731-491D9D26B2C8}"/>
    <cellStyle name="Comma 4 13 8 2" xfId="5029" xr:uid="{60E65A70-F678-4E9C-BFEC-68598378F7BD}"/>
    <cellStyle name="Comma 4 13 8 2 2" xfId="5030" xr:uid="{4500FA6D-4F0F-42A3-A5F1-99B4D4B2F0F4}"/>
    <cellStyle name="Comma 4 13 8 3" xfId="5031" xr:uid="{B7BFC553-F31C-4EB7-B5F6-3F15AAB639DA}"/>
    <cellStyle name="Comma 4 13 9" xfId="5032" xr:uid="{A9E9942B-7ED8-412C-AFB6-7A12078478BF}"/>
    <cellStyle name="Comma 4 13 9 2" xfId="5033" xr:uid="{728699E9-30FB-4C60-812E-59132D6C11E7}"/>
    <cellStyle name="Comma 4 13 9 2 2" xfId="5034" xr:uid="{00D77AFE-84AF-4CF4-A2F8-E2A998732F1E}"/>
    <cellStyle name="Comma 4 13 9 3" xfId="5035" xr:uid="{9B785865-C790-4BA8-8F71-7EE18760238A}"/>
    <cellStyle name="Comma 4 14" xfId="5036" xr:uid="{5E4A8814-F1DD-49E2-AAE1-AF1CC3C57F45}"/>
    <cellStyle name="Comma 4 14 10" xfId="5037" xr:uid="{BE73E706-A84D-4BD2-A2E8-7C7B687ED35C}"/>
    <cellStyle name="Comma 4 14 10 2" xfId="5038" xr:uid="{EAF96087-8822-491B-AFC9-E6C66B5BFE5D}"/>
    <cellStyle name="Comma 4 14 11" xfId="5039" xr:uid="{E4664758-246A-415C-82F7-57172EF2B8E9}"/>
    <cellStyle name="Comma 4 14 2" xfId="5040" xr:uid="{AEF3779A-6DD3-4464-B788-6C94FDF0B62E}"/>
    <cellStyle name="Comma 4 14 2 2" xfId="5041" xr:uid="{60C49A04-C0B3-4A2F-BF35-F6C7ACB65993}"/>
    <cellStyle name="Comma 4 14 2 2 2" xfId="5042" xr:uid="{A797C633-0237-4D5C-A8FC-EE3CD1BE1E71}"/>
    <cellStyle name="Comma 4 14 2 2 2 2" xfId="5043" xr:uid="{56895C03-471C-4BC0-BDF7-C73C3E63808A}"/>
    <cellStyle name="Comma 4 14 2 2 2 2 2" xfId="5044" xr:uid="{91400EAE-8FB5-4CE7-B909-C8C7EE99BAF2}"/>
    <cellStyle name="Comma 4 14 2 2 2 2 2 2" xfId="5045" xr:uid="{C21BABB4-BB21-4681-8E2A-50F1BC3D650C}"/>
    <cellStyle name="Comma 4 14 2 2 2 2 3" xfId="5046" xr:uid="{FE9C7214-9700-4BF9-B4E9-8F2C8B44C590}"/>
    <cellStyle name="Comma 4 14 2 2 2 3" xfId="5047" xr:uid="{E96D0B06-4747-4BBC-94E2-3AA0BDC94BB4}"/>
    <cellStyle name="Comma 4 14 2 2 2 3 2" xfId="5048" xr:uid="{8FC22157-5446-42BC-BE92-0F0C2CC5B88A}"/>
    <cellStyle name="Comma 4 14 2 2 2 3 2 2" xfId="5049" xr:uid="{35EE0CEA-8019-4D83-A8D3-89BE041F98B3}"/>
    <cellStyle name="Comma 4 14 2 2 2 3 3" xfId="5050" xr:uid="{24B3400C-EC71-45BF-A1DF-5971FD008BD5}"/>
    <cellStyle name="Comma 4 14 2 2 2 4" xfId="5051" xr:uid="{08C29595-A522-4DDC-8420-DBC3C5F37FBE}"/>
    <cellStyle name="Comma 4 14 2 2 2 4 2" xfId="5052" xr:uid="{1E339620-D6C7-474D-B318-2138969DFE1D}"/>
    <cellStyle name="Comma 4 14 2 2 2 5" xfId="5053" xr:uid="{CB85F7F2-8B2E-4132-925B-208796D88EBE}"/>
    <cellStyle name="Comma 4 14 2 2 3" xfId="5054" xr:uid="{E4020CDE-3102-4DDC-8D11-EEEED15D67F5}"/>
    <cellStyle name="Comma 4 14 2 2 3 2" xfId="5055" xr:uid="{27CF32D1-B6B4-48DB-8557-D28A1E79E6CD}"/>
    <cellStyle name="Comma 4 14 2 2 3 2 2" xfId="5056" xr:uid="{D9BEF6C0-55A4-4F7A-9081-398E641E6C28}"/>
    <cellStyle name="Comma 4 14 2 2 3 3" xfId="5057" xr:uid="{DA281C0A-822D-4DA7-A8E4-2038501CC409}"/>
    <cellStyle name="Comma 4 14 2 2 4" xfId="5058" xr:uid="{873061BC-9C76-4A5C-A4F0-F1F93C6E14BA}"/>
    <cellStyle name="Comma 4 14 2 2 4 2" xfId="5059" xr:uid="{34CD5344-5FA7-4E29-AA97-51D27BD70B52}"/>
    <cellStyle name="Comma 4 14 2 2 4 2 2" xfId="5060" xr:uid="{95A680F8-7443-431A-B3A9-98712E00DF09}"/>
    <cellStyle name="Comma 4 14 2 2 4 3" xfId="5061" xr:uid="{2716200F-F09F-45EA-913F-287413BC4434}"/>
    <cellStyle name="Comma 4 14 2 2 5" xfId="5062" xr:uid="{EE12A981-C5F2-4597-8BB3-D60230FDF343}"/>
    <cellStyle name="Comma 4 14 2 2 5 2" xfId="5063" xr:uid="{6B8BC50C-9587-478D-9CD5-EAEE1537BFE5}"/>
    <cellStyle name="Comma 4 14 2 2 6" xfId="5064" xr:uid="{AEA2FB9F-9009-4006-8A21-DB55CFA9B5BF}"/>
    <cellStyle name="Comma 4 14 2 3" xfId="5065" xr:uid="{509AEAF2-6741-4E1F-A366-F4E4CA9BA464}"/>
    <cellStyle name="Comma 4 14 2 4" xfId="5066" xr:uid="{E687511D-F00E-4DFA-8F01-58AEE4D09B98}"/>
    <cellStyle name="Comma 4 14 2 4 2" xfId="5067" xr:uid="{7C9F6158-DA55-47B3-A823-7E2D8266D65D}"/>
    <cellStyle name="Comma 4 14 2 4 2 2" xfId="5068" xr:uid="{1890DCAA-EDB0-45E6-A9D9-A6ACFBDC1B3F}"/>
    <cellStyle name="Comma 4 14 2 4 2 2 2" xfId="5069" xr:uid="{60B0242A-D708-433A-8171-1CE465AA4FF4}"/>
    <cellStyle name="Comma 4 14 2 4 2 3" xfId="5070" xr:uid="{5FE02F0D-C815-4912-A5B8-3D0E8BA393C3}"/>
    <cellStyle name="Comma 4 14 2 4 3" xfId="5071" xr:uid="{5AD4845F-78F0-4FF9-BAAB-A79EA5B29081}"/>
    <cellStyle name="Comma 4 14 2 4 3 2" xfId="5072" xr:uid="{8502ED04-69CE-42A5-B8A6-97EF02BF9511}"/>
    <cellStyle name="Comma 4 14 2 4 3 2 2" xfId="5073" xr:uid="{89E07249-0F12-4B29-AB4A-1B5CFBFAFD2B}"/>
    <cellStyle name="Comma 4 14 2 4 3 3" xfId="5074" xr:uid="{09950752-331B-473E-81F6-604AA351F65E}"/>
    <cellStyle name="Comma 4 14 2 4 4" xfId="5075" xr:uid="{A724BF2E-7132-49C1-AEE1-BA2152FC42D6}"/>
    <cellStyle name="Comma 4 14 2 4 4 2" xfId="5076" xr:uid="{B7A0475C-8C2D-4EF5-AF72-9A6CB3B78584}"/>
    <cellStyle name="Comma 4 14 2 4 5" xfId="5077" xr:uid="{133A8148-FE41-4D00-8A87-7D2A2FDAD869}"/>
    <cellStyle name="Comma 4 14 2 5" xfId="5078" xr:uid="{B2691D7F-7150-4718-BA71-E39AB3D786EB}"/>
    <cellStyle name="Comma 4 14 2 5 2" xfId="5079" xr:uid="{EFD66EF4-71AB-408C-AF81-A55BDC9B8793}"/>
    <cellStyle name="Comma 4 14 2 5 2 2" xfId="5080" xr:uid="{B89811C1-CA2F-44E2-88FE-AC3C3EB67780}"/>
    <cellStyle name="Comma 4 14 2 5 3" xfId="5081" xr:uid="{51C91C90-27B5-4233-A488-C4B11ECF9144}"/>
    <cellStyle name="Comma 4 14 2 6" xfId="5082" xr:uid="{F18B0B8A-6FF7-4D99-B064-CFC085F6D582}"/>
    <cellStyle name="Comma 4 14 2 6 2" xfId="5083" xr:uid="{C4CA94A8-C7D2-461D-AC02-A266E930AF9C}"/>
    <cellStyle name="Comma 4 14 2 6 2 2" xfId="5084" xr:uid="{56163CC0-8304-4A4A-8053-51DA508E120B}"/>
    <cellStyle name="Comma 4 14 2 6 3" xfId="5085" xr:uid="{5B59D36F-5572-4247-B4E8-A3EC5A18A225}"/>
    <cellStyle name="Comma 4 14 2 7" xfId="5086" xr:uid="{0AD838FB-12B6-4648-B41C-0C1846B99575}"/>
    <cellStyle name="Comma 4 14 2 7 2" xfId="5087" xr:uid="{568BA81D-11DC-4336-84C8-FC013DA7034E}"/>
    <cellStyle name="Comma 4 14 2 7 2 2" xfId="5088" xr:uid="{B3AFEAA3-6408-44B5-BCE2-31EB78BA8859}"/>
    <cellStyle name="Comma 4 14 2 7 3" xfId="5089" xr:uid="{41079C23-8FA1-4333-AEE3-D7293CFC9FE6}"/>
    <cellStyle name="Comma 4 14 2 8" xfId="5090" xr:uid="{DF8D8FC9-1A85-4BA7-8370-F6CFF68BFC9C}"/>
    <cellStyle name="Comma 4 14 2 8 2" xfId="5091" xr:uid="{95971DF9-D7B9-4A92-9BF7-137FE18A9C14}"/>
    <cellStyle name="Comma 4 14 2 9" xfId="5092" xr:uid="{BEBBD1E4-FB5F-4985-A836-8A315FFA69DE}"/>
    <cellStyle name="Comma 4 14 3" xfId="5093" xr:uid="{E25FE4E5-CA2D-47E7-852F-B9A65BEF98C1}"/>
    <cellStyle name="Comma 4 14 3 2" xfId="5094" xr:uid="{165B7782-131A-4899-964F-F30DD61101CD}"/>
    <cellStyle name="Comma 4 14 3 2 2" xfId="5095" xr:uid="{A97F84E0-83B8-4CFB-AEB7-441A9CEC2B6A}"/>
    <cellStyle name="Comma 4 14 3 2 2 2" xfId="5096" xr:uid="{53B856ED-1A20-41F7-AAE3-3138449DE568}"/>
    <cellStyle name="Comma 4 14 3 2 2 2 2" xfId="5097" xr:uid="{D6A3B3B8-ECBE-464B-9D62-269C324CE061}"/>
    <cellStyle name="Comma 4 14 3 2 2 2 2 2" xfId="5098" xr:uid="{89EA705A-6BC5-4E88-B451-527E00FC6DF9}"/>
    <cellStyle name="Comma 4 14 3 2 2 2 3" xfId="5099" xr:uid="{AE2D65A6-1E5C-4161-A9FF-959DAD50F514}"/>
    <cellStyle name="Comma 4 14 3 2 2 3" xfId="5100" xr:uid="{71E8B4C3-0B03-40AA-9FE2-8118C350C2E2}"/>
    <cellStyle name="Comma 4 14 3 2 2 3 2" xfId="5101" xr:uid="{39EF5BFD-1349-4A54-8B2B-093E4B21AFA9}"/>
    <cellStyle name="Comma 4 14 3 2 2 3 2 2" xfId="5102" xr:uid="{64598C0A-134E-4E81-A8CF-D0C83A3D579F}"/>
    <cellStyle name="Comma 4 14 3 2 2 3 3" xfId="5103" xr:uid="{9C20A458-6713-4E32-9B19-BFC27CF64F0D}"/>
    <cellStyle name="Comma 4 14 3 2 2 4" xfId="5104" xr:uid="{8B7DAF9F-B39A-464B-A52C-57F81374F4E9}"/>
    <cellStyle name="Comma 4 14 3 2 2 4 2" xfId="5105" xr:uid="{4773101A-E087-42EA-BD7A-866F7AA7FA9D}"/>
    <cellStyle name="Comma 4 14 3 2 2 5" xfId="5106" xr:uid="{7CE6401C-124B-4F3A-AE34-FC6D6E0FB1B0}"/>
    <cellStyle name="Comma 4 14 3 2 3" xfId="5107" xr:uid="{EDAC9D94-7D3F-4DA7-A3EE-F31AE01552C9}"/>
    <cellStyle name="Comma 4 14 3 2 3 2" xfId="5108" xr:uid="{5CE782AF-FEA3-444E-BA6F-7277684E5114}"/>
    <cellStyle name="Comma 4 14 3 2 3 2 2" xfId="5109" xr:uid="{23E47B14-5832-4B13-91FB-095F82852D88}"/>
    <cellStyle name="Comma 4 14 3 2 3 3" xfId="5110" xr:uid="{70041427-B1E3-4202-AD0F-B88210196FD0}"/>
    <cellStyle name="Comma 4 14 3 2 4" xfId="5111" xr:uid="{ECDBC07B-05E0-4C79-AAD6-C52F5FD4165D}"/>
    <cellStyle name="Comma 4 14 3 2 4 2" xfId="5112" xr:uid="{AF2E0D4B-94E7-4913-8640-636491014C71}"/>
    <cellStyle name="Comma 4 14 3 2 4 2 2" xfId="5113" xr:uid="{7787454C-1E25-4B2A-9EC3-258C692AD56B}"/>
    <cellStyle name="Comma 4 14 3 2 4 3" xfId="5114" xr:uid="{886FB117-9D14-4170-86A5-4394941C9986}"/>
    <cellStyle name="Comma 4 14 3 2 5" xfId="5115" xr:uid="{4940B5E5-7E3A-48C4-A063-EC35BBE14F48}"/>
    <cellStyle name="Comma 4 14 3 2 5 2" xfId="5116" xr:uid="{26A7D084-8663-458A-8ADF-7802D6D5E1C4}"/>
    <cellStyle name="Comma 4 14 3 2 6" xfId="5117" xr:uid="{EF81A010-9F0A-4A40-B02D-B09DB8BF4DF7}"/>
    <cellStyle name="Comma 4 14 3 3" xfId="5118" xr:uid="{4809D511-34E9-4801-A69E-1F62EBAEE749}"/>
    <cellStyle name="Comma 4 14 3 4" xfId="5119" xr:uid="{3AF88FDD-1CC0-4079-88FB-FDC4C148ABE4}"/>
    <cellStyle name="Comma 4 14 3 4 2" xfId="5120" xr:uid="{6F2F5D07-1428-4306-B3A7-A2B224481F9F}"/>
    <cellStyle name="Comma 4 14 3 4 2 2" xfId="5121" xr:uid="{C8391289-35F4-43C8-B099-8AF43D7AA5D5}"/>
    <cellStyle name="Comma 4 14 3 4 2 2 2" xfId="5122" xr:uid="{F5C87498-A109-4376-B8B1-0B54B748C07E}"/>
    <cellStyle name="Comma 4 14 3 4 2 3" xfId="5123" xr:uid="{76B2E6E9-1D3E-487E-8071-56C52404D7D0}"/>
    <cellStyle name="Comma 4 14 3 4 3" xfId="5124" xr:uid="{A0F4B95C-CC78-4E84-885E-C892AE8EDB6B}"/>
    <cellStyle name="Comma 4 14 3 4 3 2" xfId="5125" xr:uid="{76655BD5-A74D-4489-8C42-79488CD46107}"/>
    <cellStyle name="Comma 4 14 3 4 3 2 2" xfId="5126" xr:uid="{1196EFFB-D9B6-44C1-A1A8-A6FA7E1E34F9}"/>
    <cellStyle name="Comma 4 14 3 4 3 3" xfId="5127" xr:uid="{F45BDD80-B755-4BDB-AE4F-380BECA01359}"/>
    <cellStyle name="Comma 4 14 3 4 4" xfId="5128" xr:uid="{9094B1DD-829B-4E3F-AB27-1CB088C20919}"/>
    <cellStyle name="Comma 4 14 3 4 4 2" xfId="5129" xr:uid="{2EE1C490-A14E-4379-813F-3D141414A3F2}"/>
    <cellStyle name="Comma 4 14 3 4 5" xfId="5130" xr:uid="{4CEB43A3-1BDF-4950-86CD-60587519E73D}"/>
    <cellStyle name="Comma 4 14 3 5" xfId="5131" xr:uid="{D2E4B6A0-F90A-4D5E-8D20-19A0DE7C5CEE}"/>
    <cellStyle name="Comma 4 14 3 5 2" xfId="5132" xr:uid="{CEA4BE8D-4E2F-4D39-A033-4EA9E2CE1128}"/>
    <cellStyle name="Comma 4 14 3 5 2 2" xfId="5133" xr:uid="{7B3CB642-FB4C-4973-AE68-22E90AB0C4C5}"/>
    <cellStyle name="Comma 4 14 3 5 3" xfId="5134" xr:uid="{A7B064F8-F7BB-470D-AE0D-612A58E02C2B}"/>
    <cellStyle name="Comma 4 14 3 6" xfId="5135" xr:uid="{3BAC8B32-F707-49CA-9F9D-3A477533A9C8}"/>
    <cellStyle name="Comma 4 14 3 6 2" xfId="5136" xr:uid="{A667CACD-9756-43A7-AB99-88638B0E6053}"/>
    <cellStyle name="Comma 4 14 3 6 2 2" xfId="5137" xr:uid="{BF1A93B4-5986-4003-9643-183CD707F1AD}"/>
    <cellStyle name="Comma 4 14 3 6 3" xfId="5138" xr:uid="{7B24AEE1-31C1-4568-8DF5-37141F081001}"/>
    <cellStyle name="Comma 4 14 3 7" xfId="5139" xr:uid="{BDE923AD-F0B3-4EB0-8813-AAD18B9F9B70}"/>
    <cellStyle name="Comma 4 14 3 7 2" xfId="5140" xr:uid="{B54DCEB9-0919-46A4-BF5D-E27203CC297D}"/>
    <cellStyle name="Comma 4 14 3 7 2 2" xfId="5141" xr:uid="{F5BA96EB-8402-4D05-935F-06BF5A4841DB}"/>
    <cellStyle name="Comma 4 14 3 7 3" xfId="5142" xr:uid="{FDEA7CCB-DE2E-4914-AE3D-A03467BC83BD}"/>
    <cellStyle name="Comma 4 14 3 8" xfId="5143" xr:uid="{D38C719D-46C2-48C8-9EF3-B987F2960D21}"/>
    <cellStyle name="Comma 4 14 3 8 2" xfId="5144" xr:uid="{A865A5EE-C70A-423C-8E7A-A0310478D5AB}"/>
    <cellStyle name="Comma 4 14 3 9" xfId="5145" xr:uid="{34F9B733-F75C-43E7-AD12-B3EAADE25ECE}"/>
    <cellStyle name="Comma 4 14 4" xfId="5146" xr:uid="{76041108-A404-4C5C-9691-FA128DD24486}"/>
    <cellStyle name="Comma 4 14 4 2" xfId="5147" xr:uid="{1F797B6A-4F28-4811-98F2-FB0B71C96E3A}"/>
    <cellStyle name="Comma 4 14 4 2 2" xfId="5148" xr:uid="{39DE2DFB-38D4-421C-81B1-DDA74402F7E9}"/>
    <cellStyle name="Comma 4 14 4 2 2 2" xfId="5149" xr:uid="{872263CE-E1C7-4321-97DE-94B4D98E7049}"/>
    <cellStyle name="Comma 4 14 4 2 2 2 2" xfId="5150" xr:uid="{21A2D93E-803C-4CCB-BC11-79508F9C2538}"/>
    <cellStyle name="Comma 4 14 4 2 2 3" xfId="5151" xr:uid="{564B69D0-64D1-4F87-9AD4-148266FBC769}"/>
    <cellStyle name="Comma 4 14 4 2 3" xfId="5152" xr:uid="{3D9B4E3B-3050-4080-90EC-65FE0CA286A4}"/>
    <cellStyle name="Comma 4 14 4 2 3 2" xfId="5153" xr:uid="{2FE6F1F0-70E6-4F7D-A747-5E5AB654683D}"/>
    <cellStyle name="Comma 4 14 4 2 3 2 2" xfId="5154" xr:uid="{109AB1F5-9EF9-487A-830E-3AE66D5CA34C}"/>
    <cellStyle name="Comma 4 14 4 2 3 3" xfId="5155" xr:uid="{D8786C08-7172-42EB-8DF7-D4C4E93DA47F}"/>
    <cellStyle name="Comma 4 14 4 2 4" xfId="5156" xr:uid="{1A8C3DA5-9509-420A-82C0-678700E68826}"/>
    <cellStyle name="Comma 4 14 4 2 4 2" xfId="5157" xr:uid="{8D42B04E-C78C-4BF1-B6A0-9CFF16EEB99D}"/>
    <cellStyle name="Comma 4 14 4 2 5" xfId="5158" xr:uid="{A64A4A96-4717-4A25-B702-3E9A91873712}"/>
    <cellStyle name="Comma 4 14 4 3" xfId="5159" xr:uid="{8F80FAAB-E8BD-4243-8632-A0A27BE0B77F}"/>
    <cellStyle name="Comma 4 14 4 3 2" xfId="5160" xr:uid="{211484D9-FE0B-4461-9F35-BF2314AE11E6}"/>
    <cellStyle name="Comma 4 14 4 3 2 2" xfId="5161" xr:uid="{98A1BB6B-7AF8-4DAB-A2BC-E7C3D7434170}"/>
    <cellStyle name="Comma 4 14 4 3 3" xfId="5162" xr:uid="{50DD5F17-F703-49A0-AC49-1C5289861B5B}"/>
    <cellStyle name="Comma 4 14 4 4" xfId="5163" xr:uid="{A4300B00-FE4E-4094-93ED-E9BC7625D7EC}"/>
    <cellStyle name="Comma 4 14 4 4 2" xfId="5164" xr:uid="{0CC455DC-87A6-4C85-94B9-4DEBEBA2C36C}"/>
    <cellStyle name="Comma 4 14 4 4 2 2" xfId="5165" xr:uid="{2DF4283D-5616-42D1-8E77-85CB0D4D2EB8}"/>
    <cellStyle name="Comma 4 14 4 4 3" xfId="5166" xr:uid="{5CECC778-D5AD-47D9-924A-4396CC64F23B}"/>
    <cellStyle name="Comma 4 14 4 5" xfId="5167" xr:uid="{841CE061-BD40-41E4-8B28-39D296F928DF}"/>
    <cellStyle name="Comma 4 14 4 5 2" xfId="5168" xr:uid="{FF550A6D-127E-4C39-B738-074577C869E9}"/>
    <cellStyle name="Comma 4 14 4 6" xfId="5169" xr:uid="{481E1531-6F41-4650-9081-45BA97EC2924}"/>
    <cellStyle name="Comma 4 14 5" xfId="5170" xr:uid="{50B373BF-5C58-49A8-B59C-872054436057}"/>
    <cellStyle name="Comma 4 14 6" xfId="5171" xr:uid="{19924FFA-A76E-43C6-97DD-E2044A770149}"/>
    <cellStyle name="Comma 4 14 6 2" xfId="5172" xr:uid="{AFDC3F2F-AD43-4922-B5FD-57950DD27CAD}"/>
    <cellStyle name="Comma 4 14 6 2 2" xfId="5173" xr:uid="{57596A3A-03A1-4B09-BF3D-BB67E23B0225}"/>
    <cellStyle name="Comma 4 14 6 2 2 2" xfId="5174" xr:uid="{503C6A99-55F1-4E98-8218-FFECD7A444F1}"/>
    <cellStyle name="Comma 4 14 6 2 3" xfId="5175" xr:uid="{11CCA7DB-4648-42F9-AA58-70DA7DE829F1}"/>
    <cellStyle name="Comma 4 14 6 3" xfId="5176" xr:uid="{7B79A58B-8B23-43C0-9B09-F2C8EF1E8E7D}"/>
    <cellStyle name="Comma 4 14 6 3 2" xfId="5177" xr:uid="{C2904489-AB49-4F3E-9B3A-F440019EC0EE}"/>
    <cellStyle name="Comma 4 14 6 3 2 2" xfId="5178" xr:uid="{7FC0B24C-47EF-4819-805F-F3C6CE89BC44}"/>
    <cellStyle name="Comma 4 14 6 3 3" xfId="5179" xr:uid="{2EB70D85-B002-4191-8606-783758311E3F}"/>
    <cellStyle name="Comma 4 14 6 4" xfId="5180" xr:uid="{428EFFF8-FF24-4ABA-ADBF-16BF902C06C6}"/>
    <cellStyle name="Comma 4 14 6 4 2" xfId="5181" xr:uid="{FB32A030-E671-4E2E-BD51-C39F8F8D87A9}"/>
    <cellStyle name="Comma 4 14 6 5" xfId="5182" xr:uid="{587E6386-D1B3-453C-9FB4-FCFB76B2B52E}"/>
    <cellStyle name="Comma 4 14 7" xfId="5183" xr:uid="{F6ACFD42-C3FA-4D95-856B-E1E9A5801873}"/>
    <cellStyle name="Comma 4 14 7 2" xfId="5184" xr:uid="{45722BF4-A5EF-47CB-90C0-B77CDB900950}"/>
    <cellStyle name="Comma 4 14 7 2 2" xfId="5185" xr:uid="{E4AEB971-A900-40EE-A240-1378F268DCBF}"/>
    <cellStyle name="Comma 4 14 7 3" xfId="5186" xr:uid="{28F29EDA-D41D-48C9-98D9-74B9F612057D}"/>
    <cellStyle name="Comma 4 14 8" xfId="5187" xr:uid="{0343DA0B-441A-4579-AF96-491AA3511EDB}"/>
    <cellStyle name="Comma 4 14 8 2" xfId="5188" xr:uid="{4111C9A5-F8A3-46ED-BFA3-6BE3C7ED0743}"/>
    <cellStyle name="Comma 4 14 8 2 2" xfId="5189" xr:uid="{3B32AB77-6A6B-402B-9856-CF5312DA2A13}"/>
    <cellStyle name="Comma 4 14 8 3" xfId="5190" xr:uid="{A78C566E-BC87-467B-AFFD-AE5059541821}"/>
    <cellStyle name="Comma 4 14 9" xfId="5191" xr:uid="{1BAA673E-ECAC-4531-9C38-5AFB5D40CDDA}"/>
    <cellStyle name="Comma 4 14 9 2" xfId="5192" xr:uid="{0D0F2A21-9D74-402B-97F0-861BF16FD805}"/>
    <cellStyle name="Comma 4 14 9 2 2" xfId="5193" xr:uid="{9AE25649-E50F-4218-9586-C341B05E4A48}"/>
    <cellStyle name="Comma 4 14 9 3" xfId="5194" xr:uid="{49A67CFF-A652-4905-A15C-113D605B4890}"/>
    <cellStyle name="Comma 4 15" xfId="5195" xr:uid="{E9A3CF48-7C68-4E55-9013-9574165A1D4D}"/>
    <cellStyle name="Comma 4 15 10" xfId="5196" xr:uid="{BC89299E-4C6C-4700-924B-70850FAB819A}"/>
    <cellStyle name="Comma 4 15 10 2" xfId="5197" xr:uid="{06771A19-6B6E-4768-94FC-7F274668737A}"/>
    <cellStyle name="Comma 4 15 11" xfId="5198" xr:uid="{6342589F-C630-454F-BAFE-BFC22CF51A60}"/>
    <cellStyle name="Comma 4 15 2" xfId="5199" xr:uid="{D4374265-CA42-4FC6-9EBE-DDAE22ED6959}"/>
    <cellStyle name="Comma 4 15 2 2" xfId="5200" xr:uid="{3CC9380F-1424-468D-A2DC-F4A1F692ACDF}"/>
    <cellStyle name="Comma 4 15 2 2 2" xfId="5201" xr:uid="{F6BBE799-165A-4F1D-9CD9-B9747546EB25}"/>
    <cellStyle name="Comma 4 15 2 2 2 2" xfId="5202" xr:uid="{5DD8DA3E-848B-4280-8EC5-6CBA16B8C67C}"/>
    <cellStyle name="Comma 4 15 2 2 2 2 2" xfId="5203" xr:uid="{03E8A810-1219-45EB-9008-EDDAFDFDCD0D}"/>
    <cellStyle name="Comma 4 15 2 2 2 2 2 2" xfId="5204" xr:uid="{445B4514-DE29-4B57-819B-C07F3B395593}"/>
    <cellStyle name="Comma 4 15 2 2 2 2 3" xfId="5205" xr:uid="{4D6EA2F4-33B6-415A-9DEA-0500116ED76F}"/>
    <cellStyle name="Comma 4 15 2 2 2 3" xfId="5206" xr:uid="{0CDD6650-8082-4195-B0DB-D6B5716AD83D}"/>
    <cellStyle name="Comma 4 15 2 2 2 3 2" xfId="5207" xr:uid="{C6FC10FC-0AD0-4C55-8F8F-179EA567B934}"/>
    <cellStyle name="Comma 4 15 2 2 2 3 2 2" xfId="5208" xr:uid="{A9F1B534-36A5-4227-BC73-BBE71C66811E}"/>
    <cellStyle name="Comma 4 15 2 2 2 3 3" xfId="5209" xr:uid="{8C208BEF-4BAB-4C72-BA14-6A9F9E83BBA2}"/>
    <cellStyle name="Comma 4 15 2 2 2 4" xfId="5210" xr:uid="{E36F369F-4402-4790-BCE7-13D89E9A00F2}"/>
    <cellStyle name="Comma 4 15 2 2 2 4 2" xfId="5211" xr:uid="{0FB80E49-E265-422A-95D8-CFF22ED5B090}"/>
    <cellStyle name="Comma 4 15 2 2 2 5" xfId="5212" xr:uid="{48D52ED1-F552-4CE7-9F8A-9F808E489F78}"/>
    <cellStyle name="Comma 4 15 2 2 3" xfId="5213" xr:uid="{4397A55D-5F18-4F5A-A775-34C9C92631C2}"/>
    <cellStyle name="Comma 4 15 2 2 3 2" xfId="5214" xr:uid="{4E5C126D-1F8F-4BD7-90AF-AB1321502DAE}"/>
    <cellStyle name="Comma 4 15 2 2 3 2 2" xfId="5215" xr:uid="{D2325236-B7CD-49BC-98B4-1EADEA95D455}"/>
    <cellStyle name="Comma 4 15 2 2 3 3" xfId="5216" xr:uid="{7DF47BFE-E857-447E-8E8D-1F5819E6281F}"/>
    <cellStyle name="Comma 4 15 2 2 4" xfId="5217" xr:uid="{031EB32B-5C6A-4F51-A1F9-046135E665BA}"/>
    <cellStyle name="Comma 4 15 2 2 4 2" xfId="5218" xr:uid="{2DE3D5F2-7709-4146-8A37-B97F62ED6B64}"/>
    <cellStyle name="Comma 4 15 2 2 4 2 2" xfId="5219" xr:uid="{304FF546-F0C9-440B-AA2F-9CE237D534C1}"/>
    <cellStyle name="Comma 4 15 2 2 4 3" xfId="5220" xr:uid="{68F3F3E5-5F68-41B1-A617-2604EC287761}"/>
    <cellStyle name="Comma 4 15 2 2 5" xfId="5221" xr:uid="{C131BE7B-76FC-4779-A4FB-29651086957F}"/>
    <cellStyle name="Comma 4 15 2 2 5 2" xfId="5222" xr:uid="{B6A01F1B-3539-45CD-948D-DEE7734A5460}"/>
    <cellStyle name="Comma 4 15 2 2 6" xfId="5223" xr:uid="{510D31B9-5AD7-43EB-B52C-2A8DA0ED8477}"/>
    <cellStyle name="Comma 4 15 2 3" xfId="5224" xr:uid="{35BDBBB3-DF67-44F9-A0FB-9F7AB6224082}"/>
    <cellStyle name="Comma 4 15 2 4" xfId="5225" xr:uid="{52535D43-717E-4A5D-AECD-23199D286A95}"/>
    <cellStyle name="Comma 4 15 2 4 2" xfId="5226" xr:uid="{E7389C43-E11C-4B8A-B58F-18ADAD4D2A1C}"/>
    <cellStyle name="Comma 4 15 2 4 2 2" xfId="5227" xr:uid="{74A2C7C1-AF2E-400C-93F5-047D7FC414FA}"/>
    <cellStyle name="Comma 4 15 2 4 2 2 2" xfId="5228" xr:uid="{1F393CAE-87FC-473A-8AE7-BC08298D7D6F}"/>
    <cellStyle name="Comma 4 15 2 4 2 3" xfId="5229" xr:uid="{C40449BA-7C61-43D5-9551-460314D92598}"/>
    <cellStyle name="Comma 4 15 2 4 3" xfId="5230" xr:uid="{DF81D260-6E10-4572-A809-F446F797F959}"/>
    <cellStyle name="Comma 4 15 2 4 3 2" xfId="5231" xr:uid="{C436DC2F-86BE-4B46-8ABC-E29E624A7419}"/>
    <cellStyle name="Comma 4 15 2 4 3 2 2" xfId="5232" xr:uid="{8ECABEAC-3104-4052-9A01-CE5BE6D617B8}"/>
    <cellStyle name="Comma 4 15 2 4 3 3" xfId="5233" xr:uid="{32C04E53-DDF5-4F6F-8197-31909AC4D4BD}"/>
    <cellStyle name="Comma 4 15 2 4 4" xfId="5234" xr:uid="{E71683BC-840D-4D88-917B-291AEEA4C08D}"/>
    <cellStyle name="Comma 4 15 2 4 4 2" xfId="5235" xr:uid="{E8EBC3EA-D272-4815-B292-ABAB826D786F}"/>
    <cellStyle name="Comma 4 15 2 4 5" xfId="5236" xr:uid="{20BA9BDB-B9A4-4CD5-AE15-C0FEDEFA7947}"/>
    <cellStyle name="Comma 4 15 2 5" xfId="5237" xr:uid="{5CA6A6CD-1FCB-4C80-9E5E-11BFA2E94508}"/>
    <cellStyle name="Comma 4 15 2 5 2" xfId="5238" xr:uid="{47196BA8-1785-46B9-9C75-242941CC5E35}"/>
    <cellStyle name="Comma 4 15 2 5 2 2" xfId="5239" xr:uid="{991EB45E-F2CD-4820-99EE-AC5736BA01F1}"/>
    <cellStyle name="Comma 4 15 2 5 3" xfId="5240" xr:uid="{E3A05D73-DC4E-4616-A455-964653BC3C2A}"/>
    <cellStyle name="Comma 4 15 2 6" xfId="5241" xr:uid="{D6618B30-8BC9-42FA-8951-9C860FB0A837}"/>
    <cellStyle name="Comma 4 15 2 6 2" xfId="5242" xr:uid="{A6495298-F364-4B2E-934D-57E70061D623}"/>
    <cellStyle name="Comma 4 15 2 6 2 2" xfId="5243" xr:uid="{A4552FFE-F54B-4A29-B3FE-58723574085A}"/>
    <cellStyle name="Comma 4 15 2 6 3" xfId="5244" xr:uid="{867613E6-5196-4925-BABE-8CFA3E650BE2}"/>
    <cellStyle name="Comma 4 15 2 7" xfId="5245" xr:uid="{E96D40BB-DF96-4ABF-9CE2-EB128905970A}"/>
    <cellStyle name="Comma 4 15 2 7 2" xfId="5246" xr:uid="{AEA65340-C667-4ACF-8B2B-60B4DE504D1B}"/>
    <cellStyle name="Comma 4 15 2 7 2 2" xfId="5247" xr:uid="{666B97A8-0988-4080-8058-33BC14E984BF}"/>
    <cellStyle name="Comma 4 15 2 7 3" xfId="5248" xr:uid="{31F8E210-A9A2-4372-96E3-64770F4B34E3}"/>
    <cellStyle name="Comma 4 15 2 8" xfId="5249" xr:uid="{8339D7D5-E960-4407-A720-7B632AA195B9}"/>
    <cellStyle name="Comma 4 15 2 8 2" xfId="5250" xr:uid="{86DE96A8-A746-4783-BF01-2A22A8CED176}"/>
    <cellStyle name="Comma 4 15 2 9" xfId="5251" xr:uid="{CEECC023-DF84-4128-AF2B-994AE051BF93}"/>
    <cellStyle name="Comma 4 15 3" xfId="5252" xr:uid="{092A9426-776D-4A90-9EA3-03F00E8111A0}"/>
    <cellStyle name="Comma 4 15 3 2" xfId="5253" xr:uid="{FC211754-257E-4BF7-A802-A98E986C5B14}"/>
    <cellStyle name="Comma 4 15 3 2 2" xfId="5254" xr:uid="{A0050593-6FB1-46D8-B1F8-E02536B56203}"/>
    <cellStyle name="Comma 4 15 3 2 2 2" xfId="5255" xr:uid="{159E7E3B-CAA6-4A06-B3DE-510F8D4D5C54}"/>
    <cellStyle name="Comma 4 15 3 2 2 2 2" xfId="5256" xr:uid="{A1E7141D-E7C9-42EF-87AB-42CCCE947192}"/>
    <cellStyle name="Comma 4 15 3 2 2 2 2 2" xfId="5257" xr:uid="{388F3988-8B00-4A9B-84B3-C595B78E62D7}"/>
    <cellStyle name="Comma 4 15 3 2 2 2 3" xfId="5258" xr:uid="{4517A2F8-D34A-4C2F-9D04-4B3A5CDDB150}"/>
    <cellStyle name="Comma 4 15 3 2 2 3" xfId="5259" xr:uid="{1AEEBDF7-C602-4AF0-9C7D-B44069B8BE27}"/>
    <cellStyle name="Comma 4 15 3 2 2 3 2" xfId="5260" xr:uid="{D05EDA80-6B39-45F9-9842-4B59BA603756}"/>
    <cellStyle name="Comma 4 15 3 2 2 3 2 2" xfId="5261" xr:uid="{23A368FA-9BB0-4118-B1B8-8E9F0A71D615}"/>
    <cellStyle name="Comma 4 15 3 2 2 3 3" xfId="5262" xr:uid="{87B5FD15-66CD-4153-927A-0247C7F7B0BE}"/>
    <cellStyle name="Comma 4 15 3 2 2 4" xfId="5263" xr:uid="{9DA7BD67-34EC-4396-BCFB-77C9C5C8DF5C}"/>
    <cellStyle name="Comma 4 15 3 2 2 4 2" xfId="5264" xr:uid="{457B32B3-A47D-46CE-B5D5-7C40C9B10819}"/>
    <cellStyle name="Comma 4 15 3 2 2 5" xfId="5265" xr:uid="{34381A0E-C4AB-4677-9909-278AFB761242}"/>
    <cellStyle name="Comma 4 15 3 2 3" xfId="5266" xr:uid="{DBD83D56-6A20-40D6-BE6A-E721588D5466}"/>
    <cellStyle name="Comma 4 15 3 2 3 2" xfId="5267" xr:uid="{A98E50D7-FF74-4480-B8F4-76A3D0D32B20}"/>
    <cellStyle name="Comma 4 15 3 2 3 2 2" xfId="5268" xr:uid="{74B7CD10-F84E-4F42-A237-FCF466D3C0D4}"/>
    <cellStyle name="Comma 4 15 3 2 3 3" xfId="5269" xr:uid="{22F61713-24FF-45CF-8202-DE887B38AF98}"/>
    <cellStyle name="Comma 4 15 3 2 4" xfId="5270" xr:uid="{D45B6D91-A2E7-4459-9F8E-A52063E35842}"/>
    <cellStyle name="Comma 4 15 3 2 4 2" xfId="5271" xr:uid="{0484CED7-4C37-42C5-B8CE-4B78AC9FD5E8}"/>
    <cellStyle name="Comma 4 15 3 2 4 2 2" xfId="5272" xr:uid="{466FD9FC-661B-4088-99E6-60E4C5A2A623}"/>
    <cellStyle name="Comma 4 15 3 2 4 3" xfId="5273" xr:uid="{2B979075-94FC-444C-BDC1-73766AC548BE}"/>
    <cellStyle name="Comma 4 15 3 2 5" xfId="5274" xr:uid="{6572DBD4-DBD7-4CAC-AECE-1633B0F6B79F}"/>
    <cellStyle name="Comma 4 15 3 2 5 2" xfId="5275" xr:uid="{D59D5970-20C8-4DD3-B283-11015A1E69F4}"/>
    <cellStyle name="Comma 4 15 3 2 6" xfId="5276" xr:uid="{3CA6A805-C578-4ED6-8AFF-E5CA4435F040}"/>
    <cellStyle name="Comma 4 15 3 3" xfId="5277" xr:uid="{7C13A306-4A1B-44B4-8896-D62C98A6532E}"/>
    <cellStyle name="Comma 4 15 3 4" xfId="5278" xr:uid="{C75840EC-4B43-4EA8-A573-0B0E441A454F}"/>
    <cellStyle name="Comma 4 15 3 4 2" xfId="5279" xr:uid="{2786C66A-A505-4F54-A1CE-2000BEE99D13}"/>
    <cellStyle name="Comma 4 15 3 4 2 2" xfId="5280" xr:uid="{165B655E-45B3-4404-9D68-5B45FBA0599B}"/>
    <cellStyle name="Comma 4 15 3 4 2 2 2" xfId="5281" xr:uid="{1B46E4CD-329C-4FE5-AB20-D7009742328A}"/>
    <cellStyle name="Comma 4 15 3 4 2 3" xfId="5282" xr:uid="{8D712713-5069-43B1-AA0F-CC677F73536B}"/>
    <cellStyle name="Comma 4 15 3 4 3" xfId="5283" xr:uid="{077972F0-4D18-486D-9F20-9EC8F2B81869}"/>
    <cellStyle name="Comma 4 15 3 4 3 2" xfId="5284" xr:uid="{688F6A9B-CB75-449E-B0EB-2C1D04EF9B4C}"/>
    <cellStyle name="Comma 4 15 3 4 3 2 2" xfId="5285" xr:uid="{D844060E-16CD-43A1-8443-FE77F43296EF}"/>
    <cellStyle name="Comma 4 15 3 4 3 3" xfId="5286" xr:uid="{050E9257-C4FB-442F-B3C7-42F600629ABC}"/>
    <cellStyle name="Comma 4 15 3 4 4" xfId="5287" xr:uid="{789736E0-53C0-42DA-ADC0-8547EFFE6308}"/>
    <cellStyle name="Comma 4 15 3 4 4 2" xfId="5288" xr:uid="{8E5E49A3-7CBC-4B6D-9F37-294760B31FC9}"/>
    <cellStyle name="Comma 4 15 3 4 5" xfId="5289" xr:uid="{157B0F15-A7FE-4F86-9352-E81D7E7C995A}"/>
    <cellStyle name="Comma 4 15 3 5" xfId="5290" xr:uid="{4E1FE137-973D-439F-B37C-77191DB0BCA4}"/>
    <cellStyle name="Comma 4 15 3 5 2" xfId="5291" xr:uid="{615298FA-60B4-455B-BC33-3523DED185FD}"/>
    <cellStyle name="Comma 4 15 3 5 2 2" xfId="5292" xr:uid="{7196A397-3E68-4126-8E61-3DC5538E302A}"/>
    <cellStyle name="Comma 4 15 3 5 3" xfId="5293" xr:uid="{046837AD-4026-41CD-82CC-4F7240895E4D}"/>
    <cellStyle name="Comma 4 15 3 6" xfId="5294" xr:uid="{AF54A424-78A2-4DDC-B81E-C469E6CCD177}"/>
    <cellStyle name="Comma 4 15 3 6 2" xfId="5295" xr:uid="{76398A30-C654-411B-B82C-CFB28A579C89}"/>
    <cellStyle name="Comma 4 15 3 6 2 2" xfId="5296" xr:uid="{B7F618BB-BE64-434E-9555-DAFAE3641120}"/>
    <cellStyle name="Comma 4 15 3 6 3" xfId="5297" xr:uid="{D8C5B4A0-AE5C-48CC-AFC4-32B3014C9620}"/>
    <cellStyle name="Comma 4 15 3 7" xfId="5298" xr:uid="{D6965736-B52D-462C-92F3-409E6EDE05E8}"/>
    <cellStyle name="Comma 4 15 3 7 2" xfId="5299" xr:uid="{AEE7167D-4FA5-4BC9-A158-871882EC55CB}"/>
    <cellStyle name="Comma 4 15 3 7 2 2" xfId="5300" xr:uid="{99A1EC7D-8523-422B-AF7D-A4D57CAB81CD}"/>
    <cellStyle name="Comma 4 15 3 7 3" xfId="5301" xr:uid="{18C23FAE-783E-40B3-B4CA-52362BA6622F}"/>
    <cellStyle name="Comma 4 15 3 8" xfId="5302" xr:uid="{20B2CD34-8C61-4AC1-AE0C-D236D0640E3C}"/>
    <cellStyle name="Comma 4 15 3 8 2" xfId="5303" xr:uid="{82736CAE-9F90-49E0-A0C7-DED796E57326}"/>
    <cellStyle name="Comma 4 15 3 9" xfId="5304" xr:uid="{F0B2ADB5-E47F-45AD-B88E-43A514263AAF}"/>
    <cellStyle name="Comma 4 15 4" xfId="5305" xr:uid="{5B44B506-1932-451F-8ED8-428B13F903BD}"/>
    <cellStyle name="Comma 4 15 4 2" xfId="5306" xr:uid="{3952E961-9C8D-4F71-B9C2-B4B87374B6BF}"/>
    <cellStyle name="Comma 4 15 4 2 2" xfId="5307" xr:uid="{BDBC053C-B13E-4F01-9125-0C70EC1B7DBB}"/>
    <cellStyle name="Comma 4 15 4 2 2 2" xfId="5308" xr:uid="{7DC3CA0D-1B53-4D7D-8370-0DCD9B24BD02}"/>
    <cellStyle name="Comma 4 15 4 2 2 2 2" xfId="5309" xr:uid="{2D15FA54-2152-4F80-997D-274D27ABC680}"/>
    <cellStyle name="Comma 4 15 4 2 2 3" xfId="5310" xr:uid="{A041ACB1-F0C5-4A65-A37F-4C4DAC267FBC}"/>
    <cellStyle name="Comma 4 15 4 2 3" xfId="5311" xr:uid="{0370A9B4-2AB1-4F29-9C3C-FC5F62B2E1DD}"/>
    <cellStyle name="Comma 4 15 4 2 3 2" xfId="5312" xr:uid="{72E0C761-FC24-4E78-A755-706C9CEED77A}"/>
    <cellStyle name="Comma 4 15 4 2 3 2 2" xfId="5313" xr:uid="{CA2D2162-E7D2-49EB-A516-968C36D7A68F}"/>
    <cellStyle name="Comma 4 15 4 2 3 3" xfId="5314" xr:uid="{7C2CC9AB-0856-4222-BECC-CC9223AEC961}"/>
    <cellStyle name="Comma 4 15 4 2 4" xfId="5315" xr:uid="{C7555359-51F0-4EB4-939F-745170FB12F9}"/>
    <cellStyle name="Comma 4 15 4 2 4 2" xfId="5316" xr:uid="{1366AD11-562A-436E-9814-7BF9EB7826CC}"/>
    <cellStyle name="Comma 4 15 4 2 5" xfId="5317" xr:uid="{AC4E6412-4E69-452F-B9E7-2410724E70AD}"/>
    <cellStyle name="Comma 4 15 4 3" xfId="5318" xr:uid="{D8A02F8E-A402-4523-9427-7164810DE142}"/>
    <cellStyle name="Comma 4 15 4 3 2" xfId="5319" xr:uid="{105311A6-4E0A-4E7F-92D4-15C984DA004A}"/>
    <cellStyle name="Comma 4 15 4 3 2 2" xfId="5320" xr:uid="{7F281562-BF6F-492D-B705-1C19CC928948}"/>
    <cellStyle name="Comma 4 15 4 3 3" xfId="5321" xr:uid="{8954B55E-BC98-4232-9D53-D81A8021CE08}"/>
    <cellStyle name="Comma 4 15 4 4" xfId="5322" xr:uid="{D9B82204-0D8B-4F1A-BBF1-4F976FBB8423}"/>
    <cellStyle name="Comma 4 15 4 4 2" xfId="5323" xr:uid="{5BB0DE29-2241-464A-88DA-EA1872DC539D}"/>
    <cellStyle name="Comma 4 15 4 4 2 2" xfId="5324" xr:uid="{547CF5D1-5D2C-48FD-8303-2588EA49B189}"/>
    <cellStyle name="Comma 4 15 4 4 3" xfId="5325" xr:uid="{5E5CAF43-8268-4188-966D-AD7C14916A84}"/>
    <cellStyle name="Comma 4 15 4 5" xfId="5326" xr:uid="{F6CEFAE4-2AC3-460A-8DFE-5F05B087C7D0}"/>
    <cellStyle name="Comma 4 15 4 5 2" xfId="5327" xr:uid="{AAE02AB1-047C-49AE-9651-085030D4AC20}"/>
    <cellStyle name="Comma 4 15 4 6" xfId="5328" xr:uid="{6E9CD2E0-4C43-4A27-A7B1-B6F3231373BF}"/>
    <cellStyle name="Comma 4 15 5" xfId="5329" xr:uid="{A6E0E963-BA0D-4ADE-9046-5D26C0FD9EFE}"/>
    <cellStyle name="Comma 4 15 6" xfId="5330" xr:uid="{E1B1AA89-5A76-44AE-A215-5B3EBB609C51}"/>
    <cellStyle name="Comma 4 15 6 2" xfId="5331" xr:uid="{FCCD34FD-98A8-4010-ABA6-F40FF8C08CC6}"/>
    <cellStyle name="Comma 4 15 6 2 2" xfId="5332" xr:uid="{9DA05459-EFD0-4CCA-9FE0-A54DF4E4EFFC}"/>
    <cellStyle name="Comma 4 15 6 2 2 2" xfId="5333" xr:uid="{85BF39EA-229C-447C-93D2-BDC1005FFA4B}"/>
    <cellStyle name="Comma 4 15 6 2 3" xfId="5334" xr:uid="{FE24327E-66EC-4C79-979D-71F674808906}"/>
    <cellStyle name="Comma 4 15 6 3" xfId="5335" xr:uid="{139321EC-0829-4A5F-BF71-7E3E3F2C0977}"/>
    <cellStyle name="Comma 4 15 6 3 2" xfId="5336" xr:uid="{E61F9424-FBC6-4CBF-824D-1E38A28D4B35}"/>
    <cellStyle name="Comma 4 15 6 3 2 2" xfId="5337" xr:uid="{7856A197-30C9-4891-968D-A5987A4C9D88}"/>
    <cellStyle name="Comma 4 15 6 3 3" xfId="5338" xr:uid="{CFF0DD5D-44DC-49CD-B3C9-41FEE4C49077}"/>
    <cellStyle name="Comma 4 15 6 4" xfId="5339" xr:uid="{D392D8C8-AE8E-4D0C-89A4-DECC8DB22553}"/>
    <cellStyle name="Comma 4 15 6 4 2" xfId="5340" xr:uid="{F3FC0FC1-47CF-42BF-ABF7-2478A78EBC80}"/>
    <cellStyle name="Comma 4 15 6 5" xfId="5341" xr:uid="{FB3211C1-009F-43F7-9C63-1CE327B5D0C0}"/>
    <cellStyle name="Comma 4 15 7" xfId="5342" xr:uid="{F9D59AAA-3CFF-4A5F-9E1F-FB7D803F7493}"/>
    <cellStyle name="Comma 4 15 7 2" xfId="5343" xr:uid="{D88A0B41-9BE3-47F0-BCB5-D91172EB188C}"/>
    <cellStyle name="Comma 4 15 7 2 2" xfId="5344" xr:uid="{35405FBD-457F-4866-A826-E2BC2823592E}"/>
    <cellStyle name="Comma 4 15 7 3" xfId="5345" xr:uid="{4343134F-560A-4A6A-8060-01008BF112E5}"/>
    <cellStyle name="Comma 4 15 8" xfId="5346" xr:uid="{1539743D-6F0B-4F93-A8CC-FEA4C93AB2A3}"/>
    <cellStyle name="Comma 4 15 8 2" xfId="5347" xr:uid="{DD10CE53-05BB-4327-9BEA-3F9A4059BDFE}"/>
    <cellStyle name="Comma 4 15 8 2 2" xfId="5348" xr:uid="{4A05EB30-F87F-4948-9E26-87C63FE34EC6}"/>
    <cellStyle name="Comma 4 15 8 3" xfId="5349" xr:uid="{1C0C08E4-1126-4463-B24C-B0B2A7094CAE}"/>
    <cellStyle name="Comma 4 15 9" xfId="5350" xr:uid="{C148A99B-F34F-49D3-A3DD-41C9C59C623B}"/>
    <cellStyle name="Comma 4 15 9 2" xfId="5351" xr:uid="{6900DDBE-5FAA-4FE1-B3B0-CAFD30BC95E2}"/>
    <cellStyle name="Comma 4 15 9 2 2" xfId="5352" xr:uid="{EB093B50-2118-4CB6-B588-6D3ED190601D}"/>
    <cellStyle name="Comma 4 15 9 3" xfId="5353" xr:uid="{E6D4957E-062A-4BFD-BEAD-C4F5F6E0C1AE}"/>
    <cellStyle name="Comma 4 16" xfId="5354" xr:uid="{F96CF3BE-6440-4E29-BD03-F097618ED0AA}"/>
    <cellStyle name="Comma 4 16 10" xfId="5355" xr:uid="{06B8989D-B51F-4A55-B98A-559E91815B35}"/>
    <cellStyle name="Comma 4 16 10 2" xfId="5356" xr:uid="{3BAD1BFD-A688-4E32-A017-34DE53DC9678}"/>
    <cellStyle name="Comma 4 16 11" xfId="5357" xr:uid="{7D16B83B-B677-41BD-9D27-D83A2ED5CD69}"/>
    <cellStyle name="Comma 4 16 2" xfId="5358" xr:uid="{4AB5732B-10DD-4DE0-BD97-E9EDF4106FB3}"/>
    <cellStyle name="Comma 4 16 2 2" xfId="5359" xr:uid="{E23BE9F8-6EB7-4E2E-9E52-D3ABB2C8053C}"/>
    <cellStyle name="Comma 4 16 2 2 2" xfId="5360" xr:uid="{A5EFE857-D965-4CD3-83D0-C8BA9FA18315}"/>
    <cellStyle name="Comma 4 16 2 2 2 2" xfId="5361" xr:uid="{67BCB583-C6B5-403A-BCD0-246A951EC55C}"/>
    <cellStyle name="Comma 4 16 2 2 2 2 2" xfId="5362" xr:uid="{CE8B3099-8471-4BE5-94A2-03B26D93F702}"/>
    <cellStyle name="Comma 4 16 2 2 2 2 2 2" xfId="5363" xr:uid="{CC7D137B-5200-494C-A7AB-FD6CC569D4FE}"/>
    <cellStyle name="Comma 4 16 2 2 2 2 3" xfId="5364" xr:uid="{E859731C-7855-4875-A8A4-6A131B65554F}"/>
    <cellStyle name="Comma 4 16 2 2 2 3" xfId="5365" xr:uid="{37C9B8BE-8F9F-488E-9ACF-8016BCE8DE69}"/>
    <cellStyle name="Comma 4 16 2 2 2 3 2" xfId="5366" xr:uid="{40EFD8E4-FA68-4A74-B3BA-6159259695D3}"/>
    <cellStyle name="Comma 4 16 2 2 2 3 2 2" xfId="5367" xr:uid="{D5BB99EF-3C2A-4557-B353-8503D90DDF67}"/>
    <cellStyle name="Comma 4 16 2 2 2 3 3" xfId="5368" xr:uid="{AB7828E1-3965-48AD-A455-3FF856DB3186}"/>
    <cellStyle name="Comma 4 16 2 2 2 4" xfId="5369" xr:uid="{C66C2FF5-D6DE-4CC7-9BFA-6BE21E8CAE3B}"/>
    <cellStyle name="Comma 4 16 2 2 2 4 2" xfId="5370" xr:uid="{6F784195-DAFA-4C75-83A3-FBE159FD5AC8}"/>
    <cellStyle name="Comma 4 16 2 2 2 5" xfId="5371" xr:uid="{8289CAEE-C0F5-4D36-9816-044B2ED6FA50}"/>
    <cellStyle name="Comma 4 16 2 2 3" xfId="5372" xr:uid="{E3A054B5-2B12-488C-AB18-07CED77B0B32}"/>
    <cellStyle name="Comma 4 16 2 2 3 2" xfId="5373" xr:uid="{EF362E86-725B-48F0-9B4E-A9605F229A21}"/>
    <cellStyle name="Comma 4 16 2 2 3 2 2" xfId="5374" xr:uid="{D6DF200C-616C-42D8-9D48-31708242A219}"/>
    <cellStyle name="Comma 4 16 2 2 3 3" xfId="5375" xr:uid="{80C42679-CC3C-468B-B330-8FABA26C4CA5}"/>
    <cellStyle name="Comma 4 16 2 2 4" xfId="5376" xr:uid="{23C19B6F-EB46-42CE-B04B-768D3FB9FA5D}"/>
    <cellStyle name="Comma 4 16 2 2 4 2" xfId="5377" xr:uid="{7078D2E0-5367-41AB-93E8-88874D8436B8}"/>
    <cellStyle name="Comma 4 16 2 2 4 2 2" xfId="5378" xr:uid="{89A9811D-9EE1-4B2B-BFFE-D7F464B787CB}"/>
    <cellStyle name="Comma 4 16 2 2 4 3" xfId="5379" xr:uid="{29196FF7-8699-454F-BAEE-460A251FE900}"/>
    <cellStyle name="Comma 4 16 2 2 5" xfId="5380" xr:uid="{66AD8BAB-C156-4901-A8C9-C97908D4971F}"/>
    <cellStyle name="Comma 4 16 2 2 5 2" xfId="5381" xr:uid="{EB52ED54-0F49-4BB2-B90B-26A2339734CB}"/>
    <cellStyle name="Comma 4 16 2 2 6" xfId="5382" xr:uid="{227F5A11-874A-4E8C-86A1-38D92C89C00E}"/>
    <cellStyle name="Comma 4 16 2 3" xfId="5383" xr:uid="{EA59A5B5-CF1C-4B8C-8BDB-9032D26BE446}"/>
    <cellStyle name="Comma 4 16 2 4" xfId="5384" xr:uid="{00BE82A4-1992-44F5-8478-4C422246252B}"/>
    <cellStyle name="Comma 4 16 2 4 2" xfId="5385" xr:uid="{E99CC750-B5F3-490B-95B0-F236AB320D46}"/>
    <cellStyle name="Comma 4 16 2 4 2 2" xfId="5386" xr:uid="{279F2268-4F2B-443B-A3BB-2A1A673AB27E}"/>
    <cellStyle name="Comma 4 16 2 4 2 2 2" xfId="5387" xr:uid="{C5DB759E-590D-4B8F-BAD1-1B766ADE95AA}"/>
    <cellStyle name="Comma 4 16 2 4 2 3" xfId="5388" xr:uid="{AC01578F-0A5B-4F4E-894A-485DFBA1A31A}"/>
    <cellStyle name="Comma 4 16 2 4 3" xfId="5389" xr:uid="{32044C81-783F-45B8-8904-D3065C653873}"/>
    <cellStyle name="Comma 4 16 2 4 3 2" xfId="5390" xr:uid="{0B5F9EB2-1143-4AC7-A0EA-2E7A334D6813}"/>
    <cellStyle name="Comma 4 16 2 4 3 2 2" xfId="5391" xr:uid="{1143E31F-5929-4969-BAFD-F1DB1CCF9206}"/>
    <cellStyle name="Comma 4 16 2 4 3 3" xfId="5392" xr:uid="{3882CF4F-0EAF-424D-8990-9971543E5F1E}"/>
    <cellStyle name="Comma 4 16 2 4 4" xfId="5393" xr:uid="{57585716-BCF3-4F36-A84B-FB66B4395F1E}"/>
    <cellStyle name="Comma 4 16 2 4 4 2" xfId="5394" xr:uid="{C2975645-E10B-415A-844D-7B92D1970E6B}"/>
    <cellStyle name="Comma 4 16 2 4 5" xfId="5395" xr:uid="{E6765F22-0E44-45CA-94C2-780DFFF259FF}"/>
    <cellStyle name="Comma 4 16 2 5" xfId="5396" xr:uid="{FAA2CB5C-C694-4B48-AE6A-7C9CDFFFB297}"/>
    <cellStyle name="Comma 4 16 2 5 2" xfId="5397" xr:uid="{C7E33807-AD5B-494C-B651-959FFFDEB2EE}"/>
    <cellStyle name="Comma 4 16 2 5 2 2" xfId="5398" xr:uid="{C65CC3A6-384D-4FF6-9229-ACD1255521E6}"/>
    <cellStyle name="Comma 4 16 2 5 3" xfId="5399" xr:uid="{EDBDA02C-60A0-4099-8264-7D205CE1EBFE}"/>
    <cellStyle name="Comma 4 16 2 6" xfId="5400" xr:uid="{B39C10C1-B8D2-4C2C-8A81-F510FB8D68D6}"/>
    <cellStyle name="Comma 4 16 2 6 2" xfId="5401" xr:uid="{9F38F804-815F-4DB5-AB19-28E129EE4228}"/>
    <cellStyle name="Comma 4 16 2 6 2 2" xfId="5402" xr:uid="{5602B70F-11BC-43CA-ABA4-50A7B893CECD}"/>
    <cellStyle name="Comma 4 16 2 6 3" xfId="5403" xr:uid="{001973BC-D51D-48C8-9CC4-ECFBF37FEE68}"/>
    <cellStyle name="Comma 4 16 2 7" xfId="5404" xr:uid="{9FCAD47A-B6A5-4E86-83A6-919D025FC313}"/>
    <cellStyle name="Comma 4 16 2 7 2" xfId="5405" xr:uid="{31CF232C-32FB-40A3-98BF-8D533CCFCEEE}"/>
    <cellStyle name="Comma 4 16 2 7 2 2" xfId="5406" xr:uid="{96AA9DA5-1A52-49A7-811E-E7E7D5033FB0}"/>
    <cellStyle name="Comma 4 16 2 7 3" xfId="5407" xr:uid="{CF8930C5-ECD4-4286-BBCA-723B6DCC606F}"/>
    <cellStyle name="Comma 4 16 2 8" xfId="5408" xr:uid="{493697BE-2DC0-4A0B-9FC9-27FBE1720A16}"/>
    <cellStyle name="Comma 4 16 2 8 2" xfId="5409" xr:uid="{9C9109FF-D7FF-49BC-804F-0F3B935D38C1}"/>
    <cellStyle name="Comma 4 16 2 9" xfId="5410" xr:uid="{7EB6DB8D-15E9-483A-B749-C7C37BED0289}"/>
    <cellStyle name="Comma 4 16 3" xfId="5411" xr:uid="{6770F4EB-7F80-4630-A788-9F598C6B3C9D}"/>
    <cellStyle name="Comma 4 16 3 2" xfId="5412" xr:uid="{A35D3A3F-0283-46B7-8F93-CC913529DCFA}"/>
    <cellStyle name="Comma 4 16 3 2 2" xfId="5413" xr:uid="{A3D9AA6A-439C-4E24-BBA5-A1EBC8B223F7}"/>
    <cellStyle name="Comma 4 16 3 2 2 2" xfId="5414" xr:uid="{82F62358-4463-434B-A282-E59CE3A786B2}"/>
    <cellStyle name="Comma 4 16 3 2 2 2 2" xfId="5415" xr:uid="{2A1848E4-CC29-49A5-B32D-CD2729ECE1D5}"/>
    <cellStyle name="Comma 4 16 3 2 2 2 2 2" xfId="5416" xr:uid="{76EC4014-F521-47E7-9325-6405EC590284}"/>
    <cellStyle name="Comma 4 16 3 2 2 2 3" xfId="5417" xr:uid="{FFABC04A-AC94-40B9-93FE-6346AD09AF82}"/>
    <cellStyle name="Comma 4 16 3 2 2 3" xfId="5418" xr:uid="{FA5F2586-A742-4B79-AEDE-9CC5C8104704}"/>
    <cellStyle name="Comma 4 16 3 2 2 3 2" xfId="5419" xr:uid="{7B532CF1-0C1B-462D-B3B4-5CFF2B93E1C0}"/>
    <cellStyle name="Comma 4 16 3 2 2 3 2 2" xfId="5420" xr:uid="{5FDA3303-8B9E-4F96-9EE2-861DA94F241C}"/>
    <cellStyle name="Comma 4 16 3 2 2 3 3" xfId="5421" xr:uid="{C57B6AC4-11F4-49EF-974E-6E0F015C6766}"/>
    <cellStyle name="Comma 4 16 3 2 2 4" xfId="5422" xr:uid="{3FEF04B2-97FC-4821-AA35-626D8DA0715F}"/>
    <cellStyle name="Comma 4 16 3 2 2 4 2" xfId="5423" xr:uid="{A2535BA6-F557-4F36-A0F5-38CD3B65354D}"/>
    <cellStyle name="Comma 4 16 3 2 2 5" xfId="5424" xr:uid="{C494FC65-606C-41BE-98A4-0474DBE8DE84}"/>
    <cellStyle name="Comma 4 16 3 2 3" xfId="5425" xr:uid="{F7894BCA-9BCC-47DB-BEB8-0617A3068016}"/>
    <cellStyle name="Comma 4 16 3 2 3 2" xfId="5426" xr:uid="{2167A4CD-1D5E-4E1D-8B5B-AED22BAAEDEA}"/>
    <cellStyle name="Comma 4 16 3 2 3 2 2" xfId="5427" xr:uid="{27590074-418A-41B0-A1C8-24E86A1D94CA}"/>
    <cellStyle name="Comma 4 16 3 2 3 3" xfId="5428" xr:uid="{71B44ED4-1400-4C6E-A715-8BD9455A2F7E}"/>
    <cellStyle name="Comma 4 16 3 2 4" xfId="5429" xr:uid="{99A1CB7A-B8F6-4E56-8D56-36C7DE4C9863}"/>
    <cellStyle name="Comma 4 16 3 2 4 2" xfId="5430" xr:uid="{0394A2CA-F57D-449D-839B-39599CA3CFAD}"/>
    <cellStyle name="Comma 4 16 3 2 4 2 2" xfId="5431" xr:uid="{251BB19E-8962-42CD-BDE6-FB27EC2801F8}"/>
    <cellStyle name="Comma 4 16 3 2 4 3" xfId="5432" xr:uid="{7371D027-3000-4FC5-9D21-AF0A9C582715}"/>
    <cellStyle name="Comma 4 16 3 2 5" xfId="5433" xr:uid="{8F2E854E-0F2A-47BE-9764-11C7FC4F1505}"/>
    <cellStyle name="Comma 4 16 3 2 5 2" xfId="5434" xr:uid="{4B7B9CC5-85BD-451A-8ACB-3B942CECC44B}"/>
    <cellStyle name="Comma 4 16 3 2 6" xfId="5435" xr:uid="{77FA4B0C-0799-4129-9258-C88C10A54860}"/>
    <cellStyle name="Comma 4 16 3 3" xfId="5436" xr:uid="{805ED803-8AD3-4E91-9134-1F87280F1F6F}"/>
    <cellStyle name="Comma 4 16 3 4" xfId="5437" xr:uid="{CA80464C-75EE-45F4-9141-0E8F4B032D38}"/>
    <cellStyle name="Comma 4 16 3 4 2" xfId="5438" xr:uid="{30957A9E-5767-4893-AD83-D0FF67F05C9D}"/>
    <cellStyle name="Comma 4 16 3 4 2 2" xfId="5439" xr:uid="{30FC8BD4-8A02-4254-9369-D57508704C60}"/>
    <cellStyle name="Comma 4 16 3 4 2 2 2" xfId="5440" xr:uid="{83C95AE9-7FD0-4C66-9611-E1660B31A0FD}"/>
    <cellStyle name="Comma 4 16 3 4 2 3" xfId="5441" xr:uid="{B71BE12A-52EF-4D5B-B1CC-8C837403DAC4}"/>
    <cellStyle name="Comma 4 16 3 4 3" xfId="5442" xr:uid="{842113E0-E65D-4144-88C1-50DCFBD16366}"/>
    <cellStyle name="Comma 4 16 3 4 3 2" xfId="5443" xr:uid="{41792D2D-D02D-42E1-B656-20A5E991846B}"/>
    <cellStyle name="Comma 4 16 3 4 3 2 2" xfId="5444" xr:uid="{16030FEE-4124-4048-BD2D-2AF37E5BF9E6}"/>
    <cellStyle name="Comma 4 16 3 4 3 3" xfId="5445" xr:uid="{C6119424-411F-401C-B814-D94F2410B746}"/>
    <cellStyle name="Comma 4 16 3 4 4" xfId="5446" xr:uid="{1273BFEB-FBDA-4C0B-BC88-BA0A6B4D4893}"/>
    <cellStyle name="Comma 4 16 3 4 4 2" xfId="5447" xr:uid="{AD1A339B-B051-4ED7-AE3F-76CE0AD7E77E}"/>
    <cellStyle name="Comma 4 16 3 4 5" xfId="5448" xr:uid="{54A87340-644F-41F8-BA43-2B92B4DD4805}"/>
    <cellStyle name="Comma 4 16 3 5" xfId="5449" xr:uid="{0B683792-7C99-4231-A3FE-45D0A169E9C4}"/>
    <cellStyle name="Comma 4 16 3 5 2" xfId="5450" xr:uid="{2D0BA858-BF47-4D0C-9CFE-A0F0BCC2A36E}"/>
    <cellStyle name="Comma 4 16 3 5 2 2" xfId="5451" xr:uid="{8749FE03-B1D6-46E6-A1C8-7F8AF20EDB2F}"/>
    <cellStyle name="Comma 4 16 3 5 3" xfId="5452" xr:uid="{BF959301-567F-4825-BCC1-93045BDE3D40}"/>
    <cellStyle name="Comma 4 16 3 6" xfId="5453" xr:uid="{6CC61C79-FE6D-48A3-866F-C32F05AE9A93}"/>
    <cellStyle name="Comma 4 16 3 6 2" xfId="5454" xr:uid="{5AA164F8-621C-4F24-835F-E84DAE91F621}"/>
    <cellStyle name="Comma 4 16 3 6 2 2" xfId="5455" xr:uid="{B4E6AFB1-3369-4E78-A2E3-336F2413BFAC}"/>
    <cellStyle name="Comma 4 16 3 6 3" xfId="5456" xr:uid="{76289E55-F188-4B0E-A437-82B814CEEFEC}"/>
    <cellStyle name="Comma 4 16 3 7" xfId="5457" xr:uid="{72A46981-436E-4070-B3F8-E4EC405E7748}"/>
    <cellStyle name="Comma 4 16 3 7 2" xfId="5458" xr:uid="{A8B4B00C-9FDA-4666-9533-F71C0F664579}"/>
    <cellStyle name="Comma 4 16 3 7 2 2" xfId="5459" xr:uid="{6DF61B3A-4F04-4E4D-9841-2FA510042CD1}"/>
    <cellStyle name="Comma 4 16 3 7 3" xfId="5460" xr:uid="{2B6F492C-5362-42C8-8D66-8039A0C9C514}"/>
    <cellStyle name="Comma 4 16 3 8" xfId="5461" xr:uid="{30542433-A137-48E6-AA03-9C7679EF1F68}"/>
    <cellStyle name="Comma 4 16 3 8 2" xfId="5462" xr:uid="{248E9C90-665C-483B-BACC-E52EE887E55C}"/>
    <cellStyle name="Comma 4 16 3 9" xfId="5463" xr:uid="{25E34D55-4DE6-445B-A56E-C01969AF5F47}"/>
    <cellStyle name="Comma 4 16 4" xfId="5464" xr:uid="{CE0EEC72-0C51-42D5-8052-6BB681E5C6DB}"/>
    <cellStyle name="Comma 4 16 4 2" xfId="5465" xr:uid="{79794AFF-350C-4A31-BDF4-935346A14C56}"/>
    <cellStyle name="Comma 4 16 4 2 2" xfId="5466" xr:uid="{CFD58A7D-FF53-430F-BD90-8AB34484DA92}"/>
    <cellStyle name="Comma 4 16 4 2 2 2" xfId="5467" xr:uid="{3E9C8BB3-5C7B-4661-856D-50BE944BE6F6}"/>
    <cellStyle name="Comma 4 16 4 2 2 2 2" xfId="5468" xr:uid="{D240171C-F314-4306-9613-10042D4F7D4A}"/>
    <cellStyle name="Comma 4 16 4 2 2 3" xfId="5469" xr:uid="{1D59DE5E-66BE-4DEF-82A2-BB8789111518}"/>
    <cellStyle name="Comma 4 16 4 2 3" xfId="5470" xr:uid="{D6DEDA4A-B0FD-4AEA-AAF6-9448301C2A33}"/>
    <cellStyle name="Comma 4 16 4 2 3 2" xfId="5471" xr:uid="{C4382386-3E6F-4F87-BA71-9BD91B65D82B}"/>
    <cellStyle name="Comma 4 16 4 2 3 2 2" xfId="5472" xr:uid="{8C26A931-07EC-4A8B-998D-89D3D092B646}"/>
    <cellStyle name="Comma 4 16 4 2 3 3" xfId="5473" xr:uid="{6AD8BF43-50CE-42C4-AA44-BBFFEDED98E7}"/>
    <cellStyle name="Comma 4 16 4 2 4" xfId="5474" xr:uid="{B27A7555-1D09-40AA-A604-93F86A2EEEAB}"/>
    <cellStyle name="Comma 4 16 4 2 4 2" xfId="5475" xr:uid="{EEF9783F-E2D3-4929-B06F-98F663DF8144}"/>
    <cellStyle name="Comma 4 16 4 2 5" xfId="5476" xr:uid="{CD66C909-5CD4-4387-9C52-00AF4F8CE18F}"/>
    <cellStyle name="Comma 4 16 4 3" xfId="5477" xr:uid="{0520A6EA-60FC-4D30-89E3-BF31257D9856}"/>
    <cellStyle name="Comma 4 16 4 3 2" xfId="5478" xr:uid="{7EB7AA56-4250-4B1D-A71A-BD04D0DECD42}"/>
    <cellStyle name="Comma 4 16 4 3 2 2" xfId="5479" xr:uid="{65141889-0D5F-4A34-AD5D-ED9031C2A101}"/>
    <cellStyle name="Comma 4 16 4 3 3" xfId="5480" xr:uid="{53015A1E-A744-4164-8B8B-B29F884B659A}"/>
    <cellStyle name="Comma 4 16 4 4" xfId="5481" xr:uid="{3E1E5F3A-236F-4078-9ED7-558AE0BF268F}"/>
    <cellStyle name="Comma 4 16 4 4 2" xfId="5482" xr:uid="{40491068-78A7-44EF-AA00-B67F8544EA16}"/>
    <cellStyle name="Comma 4 16 4 4 2 2" xfId="5483" xr:uid="{CF33B6F7-86B9-4420-BE5E-07443F067FB3}"/>
    <cellStyle name="Comma 4 16 4 4 3" xfId="5484" xr:uid="{58C83107-39C3-47F4-AEB2-26257B08B6CC}"/>
    <cellStyle name="Comma 4 16 4 5" xfId="5485" xr:uid="{27E835F5-965E-443F-89F7-3C4AB4E58096}"/>
    <cellStyle name="Comma 4 16 4 5 2" xfId="5486" xr:uid="{57D9D7D0-217F-4B67-A675-A6FC65D34E95}"/>
    <cellStyle name="Comma 4 16 4 6" xfId="5487" xr:uid="{B1271133-9CB5-44E4-9FD0-6FF553FFD33B}"/>
    <cellStyle name="Comma 4 16 5" xfId="5488" xr:uid="{F5C02324-4652-457B-976A-E927C7B7FE94}"/>
    <cellStyle name="Comma 4 16 6" xfId="5489" xr:uid="{5A280129-82AD-4D76-BE5A-6EDA2323374D}"/>
    <cellStyle name="Comma 4 16 6 2" xfId="5490" xr:uid="{C4D938D1-DA73-493E-94DA-F5652AEB8B65}"/>
    <cellStyle name="Comma 4 16 6 2 2" xfId="5491" xr:uid="{3F05B0D5-1DE0-4097-BB0F-41FB23ACC62E}"/>
    <cellStyle name="Comma 4 16 6 2 2 2" xfId="5492" xr:uid="{A081D3B9-8D3F-4E84-91AA-B2BED79B8C94}"/>
    <cellStyle name="Comma 4 16 6 2 3" xfId="5493" xr:uid="{FBAE5DDF-E5C0-40FF-BCA4-A2ED773E95AF}"/>
    <cellStyle name="Comma 4 16 6 3" xfId="5494" xr:uid="{53B1FEB8-3F9C-4BC9-87E3-958F1729E5E6}"/>
    <cellStyle name="Comma 4 16 6 3 2" xfId="5495" xr:uid="{B0758E00-739F-4D61-A303-3596B6A46C2A}"/>
    <cellStyle name="Comma 4 16 6 3 2 2" xfId="5496" xr:uid="{7EA05992-768B-4FE0-B9F6-A5C672F528E5}"/>
    <cellStyle name="Comma 4 16 6 3 3" xfId="5497" xr:uid="{DB8166B5-B503-4E52-B472-87F517477E27}"/>
    <cellStyle name="Comma 4 16 6 4" xfId="5498" xr:uid="{72CAC0CA-E87E-4C6E-AEBC-7AD21131D10B}"/>
    <cellStyle name="Comma 4 16 6 4 2" xfId="5499" xr:uid="{53DF2105-DE06-485B-8363-89E8D5C4C83D}"/>
    <cellStyle name="Comma 4 16 6 5" xfId="5500" xr:uid="{92F5C98E-42D8-4B4D-8DFF-3219C5CD7927}"/>
    <cellStyle name="Comma 4 16 7" xfId="5501" xr:uid="{6CEAD56F-BFB3-4F90-9802-D837469660F9}"/>
    <cellStyle name="Comma 4 16 7 2" xfId="5502" xr:uid="{22AF994E-6800-42A4-9DC6-C7218C9646E5}"/>
    <cellStyle name="Comma 4 16 7 2 2" xfId="5503" xr:uid="{F1703139-6914-4173-80FD-516B988FED4C}"/>
    <cellStyle name="Comma 4 16 7 3" xfId="5504" xr:uid="{A441A12C-FFC8-43BB-9EA9-CC3207F576C4}"/>
    <cellStyle name="Comma 4 16 8" xfId="5505" xr:uid="{39045A54-F45A-4296-A064-55661495BE6F}"/>
    <cellStyle name="Comma 4 16 8 2" xfId="5506" xr:uid="{7E694B15-775C-4C24-A396-0F7A7A0A6E2D}"/>
    <cellStyle name="Comma 4 16 8 2 2" xfId="5507" xr:uid="{A35216EE-9AB1-4C33-915E-8B011F45EFA7}"/>
    <cellStyle name="Comma 4 16 8 3" xfId="5508" xr:uid="{DF66634C-5788-43A4-B7C1-0584C2FAB607}"/>
    <cellStyle name="Comma 4 16 9" xfId="5509" xr:uid="{3233A3C2-E591-4B39-92B8-07282156431C}"/>
    <cellStyle name="Comma 4 16 9 2" xfId="5510" xr:uid="{A27E0BEE-9C68-43B2-A35E-B9A864F037A0}"/>
    <cellStyle name="Comma 4 16 9 2 2" xfId="5511" xr:uid="{1CD302FF-07D0-42C9-AEFF-D2C97A8E3943}"/>
    <cellStyle name="Comma 4 16 9 3" xfId="5512" xr:uid="{92415119-8D41-4372-B2D7-997465666687}"/>
    <cellStyle name="Comma 4 17" xfId="5513" xr:uid="{E28B2258-5065-4F2C-8503-02F806EF886B}"/>
    <cellStyle name="Comma 4 17 10" xfId="5514" xr:uid="{F7B84C90-EE65-4F6F-99A1-E53F7AEE1E31}"/>
    <cellStyle name="Comma 4 17 10 2" xfId="5515" xr:uid="{33CC065F-3932-4E8C-A33F-0F7C2D6EF6BF}"/>
    <cellStyle name="Comma 4 17 11" xfId="5516" xr:uid="{49D69F40-3425-4255-9A93-FB6659BABD43}"/>
    <cellStyle name="Comma 4 17 2" xfId="5517" xr:uid="{F835B365-4F39-4F77-96FA-F42DA22D512F}"/>
    <cellStyle name="Comma 4 17 2 2" xfId="5518" xr:uid="{3BD3B65C-63FE-4227-9AEF-79F496EF48E4}"/>
    <cellStyle name="Comma 4 17 2 2 2" xfId="5519" xr:uid="{3AEFB59A-1DF2-4EA9-B78F-14F2709B9A38}"/>
    <cellStyle name="Comma 4 17 2 2 2 2" xfId="5520" xr:uid="{2D654C0C-A480-4F0B-B927-1E1987F62CEB}"/>
    <cellStyle name="Comma 4 17 2 2 2 2 2" xfId="5521" xr:uid="{A425C1C8-21DB-4D6B-949E-90EF7117B00C}"/>
    <cellStyle name="Comma 4 17 2 2 2 2 2 2" xfId="5522" xr:uid="{E5FF24ED-AAD7-41EA-A0E4-64AA8E3DEBE3}"/>
    <cellStyle name="Comma 4 17 2 2 2 2 3" xfId="5523" xr:uid="{36867128-52D2-4881-8A0F-8A24716DDD57}"/>
    <cellStyle name="Comma 4 17 2 2 2 3" xfId="5524" xr:uid="{EB05B913-53F9-4BE9-8023-F9D35A961E49}"/>
    <cellStyle name="Comma 4 17 2 2 2 3 2" xfId="5525" xr:uid="{AA725815-9409-4F3C-81C6-35A6B27A65D3}"/>
    <cellStyle name="Comma 4 17 2 2 2 3 2 2" xfId="5526" xr:uid="{2D96E168-AB75-4D81-B071-A83E07E0769E}"/>
    <cellStyle name="Comma 4 17 2 2 2 3 3" xfId="5527" xr:uid="{46DA10A1-9828-4361-9C03-FA4E80F39484}"/>
    <cellStyle name="Comma 4 17 2 2 2 4" xfId="5528" xr:uid="{4B662CFB-EE50-4B03-A081-8E5CD02C61BD}"/>
    <cellStyle name="Comma 4 17 2 2 2 4 2" xfId="5529" xr:uid="{E5644953-7632-4CBE-A6B5-E31F57A38216}"/>
    <cellStyle name="Comma 4 17 2 2 2 5" xfId="5530" xr:uid="{1D535000-4C21-4A8D-BEC5-59ED30AD91AA}"/>
    <cellStyle name="Comma 4 17 2 2 3" xfId="5531" xr:uid="{16EA898B-4DC2-4EC5-919E-2F7497EF6ACC}"/>
    <cellStyle name="Comma 4 17 2 2 3 2" xfId="5532" xr:uid="{EEC7E4C0-B534-4839-AEA0-2CE9B9591D86}"/>
    <cellStyle name="Comma 4 17 2 2 3 2 2" xfId="5533" xr:uid="{716CB217-6EA2-4A3D-A3B0-B58DC9E1D367}"/>
    <cellStyle name="Comma 4 17 2 2 3 3" xfId="5534" xr:uid="{6C7F6D98-AE94-4172-8A10-5C5D90B6E91E}"/>
    <cellStyle name="Comma 4 17 2 2 4" xfId="5535" xr:uid="{8D2126B6-F3D7-4FBB-88C9-FFE090C2A8A3}"/>
    <cellStyle name="Comma 4 17 2 2 4 2" xfId="5536" xr:uid="{7A950041-61CA-4268-92C8-550BAD5FE596}"/>
    <cellStyle name="Comma 4 17 2 2 4 2 2" xfId="5537" xr:uid="{6675709A-E0ED-4889-9697-DA128627C60D}"/>
    <cellStyle name="Comma 4 17 2 2 4 3" xfId="5538" xr:uid="{4A27A3DA-E252-4A10-A19C-712081AB001B}"/>
    <cellStyle name="Comma 4 17 2 2 5" xfId="5539" xr:uid="{B7CA575B-099F-44B6-9504-71EC671A1ECB}"/>
    <cellStyle name="Comma 4 17 2 2 5 2" xfId="5540" xr:uid="{D4FE4BD8-E24D-4C23-B0F7-400BF72BFEB8}"/>
    <cellStyle name="Comma 4 17 2 2 6" xfId="5541" xr:uid="{9E337380-93D2-447B-8969-3F76A9317766}"/>
    <cellStyle name="Comma 4 17 2 3" xfId="5542" xr:uid="{F4A65860-D93A-4A1C-9917-EF3684596762}"/>
    <cellStyle name="Comma 4 17 2 4" xfId="5543" xr:uid="{E52DFB7A-613B-400A-96A7-8C6DD09DB540}"/>
    <cellStyle name="Comma 4 17 2 4 2" xfId="5544" xr:uid="{FEF14269-46E1-47ED-ADFD-6C454ED8648D}"/>
    <cellStyle name="Comma 4 17 2 4 2 2" xfId="5545" xr:uid="{0C8F3C03-6010-4328-BBF4-A430CCFC6CC8}"/>
    <cellStyle name="Comma 4 17 2 4 2 2 2" xfId="5546" xr:uid="{1236C656-A4B7-4868-8D6C-E305BE25F477}"/>
    <cellStyle name="Comma 4 17 2 4 2 3" xfId="5547" xr:uid="{B4160B28-D122-4B90-B176-579D504DBE04}"/>
    <cellStyle name="Comma 4 17 2 4 3" xfId="5548" xr:uid="{75B2AF5D-1F1D-49F0-8472-98D522094698}"/>
    <cellStyle name="Comma 4 17 2 4 3 2" xfId="5549" xr:uid="{AC0B77BC-B27B-4FD8-AECD-5BE5652F19BF}"/>
    <cellStyle name="Comma 4 17 2 4 3 2 2" xfId="5550" xr:uid="{A22371D3-A59F-42B2-8DC8-A36852E94559}"/>
    <cellStyle name="Comma 4 17 2 4 3 3" xfId="5551" xr:uid="{A7E4A5EC-3A15-4F6B-B12E-E3F48BE0727F}"/>
    <cellStyle name="Comma 4 17 2 4 4" xfId="5552" xr:uid="{788D1217-8F97-48FA-9DB0-BACA6426717A}"/>
    <cellStyle name="Comma 4 17 2 4 4 2" xfId="5553" xr:uid="{219B9744-164F-4CA6-BA4B-89B690924ECE}"/>
    <cellStyle name="Comma 4 17 2 4 5" xfId="5554" xr:uid="{7FD20B5E-9053-4429-8DC8-F7289BECC2B0}"/>
    <cellStyle name="Comma 4 17 2 5" xfId="5555" xr:uid="{025E538B-0B6B-4F6F-B8FE-6284A333003D}"/>
    <cellStyle name="Comma 4 17 2 5 2" xfId="5556" xr:uid="{081CDDC2-1E22-4FC7-85A0-9CD32E48B3CF}"/>
    <cellStyle name="Comma 4 17 2 5 2 2" xfId="5557" xr:uid="{B7062EEF-F1FB-4DBD-A97A-33AD4CCD00F6}"/>
    <cellStyle name="Comma 4 17 2 5 3" xfId="5558" xr:uid="{EC2B723B-F96A-493B-8A48-4BAF1213A25B}"/>
    <cellStyle name="Comma 4 17 2 6" xfId="5559" xr:uid="{A0C93703-E372-4740-8448-9ADD6576C185}"/>
    <cellStyle name="Comma 4 17 2 6 2" xfId="5560" xr:uid="{A31D85A4-FE69-4BE0-8898-9038E34AD5A4}"/>
    <cellStyle name="Comma 4 17 2 6 2 2" xfId="5561" xr:uid="{9CC08511-0353-4BBC-821B-96B6BE547F0A}"/>
    <cellStyle name="Comma 4 17 2 6 3" xfId="5562" xr:uid="{594B05F6-DA2C-4408-AEB7-B0F63F451080}"/>
    <cellStyle name="Comma 4 17 2 7" xfId="5563" xr:uid="{BD09C250-C78F-42F3-B752-857A36CEFAEC}"/>
    <cellStyle name="Comma 4 17 2 7 2" xfId="5564" xr:uid="{E808AE83-0EB8-49EB-93E6-2D2704740F0B}"/>
    <cellStyle name="Comma 4 17 2 7 2 2" xfId="5565" xr:uid="{A20A2369-6665-48F8-A224-23D9DC46C4F4}"/>
    <cellStyle name="Comma 4 17 2 7 3" xfId="5566" xr:uid="{F5407870-4CDA-427B-8C6C-0F4695E11946}"/>
    <cellStyle name="Comma 4 17 2 8" xfId="5567" xr:uid="{5654DEE4-B882-4BC4-9B21-C006EF02B3EF}"/>
    <cellStyle name="Comma 4 17 2 8 2" xfId="5568" xr:uid="{54E257AC-63A1-4EDF-B43D-530AB31D2B4E}"/>
    <cellStyle name="Comma 4 17 2 9" xfId="5569" xr:uid="{F218044B-4247-4DCF-A19E-B7B967FD6326}"/>
    <cellStyle name="Comma 4 17 3" xfId="5570" xr:uid="{C59AA1A4-71EA-4727-8F4F-31FA88B1882F}"/>
    <cellStyle name="Comma 4 17 3 2" xfId="5571" xr:uid="{B0103DF4-3772-4F5B-AFA2-33CCC769DD29}"/>
    <cellStyle name="Comma 4 17 3 2 2" xfId="5572" xr:uid="{06E689F5-80BD-4435-9F41-1EF3FB6CA21F}"/>
    <cellStyle name="Comma 4 17 3 2 2 2" xfId="5573" xr:uid="{4ADFA4CA-79F8-4FDE-BA8A-D6AFC11CA4E1}"/>
    <cellStyle name="Comma 4 17 3 2 2 2 2" xfId="5574" xr:uid="{4D92D010-4CE8-4684-AEB4-E156F0BEC8B3}"/>
    <cellStyle name="Comma 4 17 3 2 2 2 2 2" xfId="5575" xr:uid="{2E17C794-9AB2-4DAC-B336-BB48051A077B}"/>
    <cellStyle name="Comma 4 17 3 2 2 2 3" xfId="5576" xr:uid="{A17F7D35-F595-4168-8362-2186103C0DA9}"/>
    <cellStyle name="Comma 4 17 3 2 2 3" xfId="5577" xr:uid="{16A82636-52E1-4083-81D7-472F8DC47477}"/>
    <cellStyle name="Comma 4 17 3 2 2 3 2" xfId="5578" xr:uid="{DBD333FC-CDF4-42B7-A373-7E0FABABE02E}"/>
    <cellStyle name="Comma 4 17 3 2 2 3 2 2" xfId="5579" xr:uid="{06BB8AF9-5932-4BBA-9054-7C52B6601CF9}"/>
    <cellStyle name="Comma 4 17 3 2 2 3 3" xfId="5580" xr:uid="{DE1A92C3-ECBE-4F73-A67B-B4AB0D3DC4F3}"/>
    <cellStyle name="Comma 4 17 3 2 2 4" xfId="5581" xr:uid="{603881B8-B2DA-4E79-8585-AB0E5D16F4FA}"/>
    <cellStyle name="Comma 4 17 3 2 2 4 2" xfId="5582" xr:uid="{D2201028-AF15-40C4-8F84-DDB4434E8861}"/>
    <cellStyle name="Comma 4 17 3 2 2 5" xfId="5583" xr:uid="{B82FC24A-6CA3-405B-8D33-F237288158DC}"/>
    <cellStyle name="Comma 4 17 3 2 3" xfId="5584" xr:uid="{1A67343C-8E83-4484-AE80-B2EEF2042332}"/>
    <cellStyle name="Comma 4 17 3 2 3 2" xfId="5585" xr:uid="{8292ECBE-15B7-4B7F-9B0E-7EBF2194764E}"/>
    <cellStyle name="Comma 4 17 3 2 3 2 2" xfId="5586" xr:uid="{0224C370-696C-41EE-A059-E080132B791C}"/>
    <cellStyle name="Comma 4 17 3 2 3 3" xfId="5587" xr:uid="{B84C20D0-3646-4C12-9273-F7BAC71DDA71}"/>
    <cellStyle name="Comma 4 17 3 2 4" xfId="5588" xr:uid="{82E8C96A-B8D2-42E7-B367-6D0274AE73C1}"/>
    <cellStyle name="Comma 4 17 3 2 4 2" xfId="5589" xr:uid="{825A20EC-3221-41B6-B468-ACB00315EF36}"/>
    <cellStyle name="Comma 4 17 3 2 4 2 2" xfId="5590" xr:uid="{BFD0D21C-AAA8-4A9D-B21B-0AAE60319228}"/>
    <cellStyle name="Comma 4 17 3 2 4 3" xfId="5591" xr:uid="{40693690-CAFC-4A5A-BD17-0C210F539A19}"/>
    <cellStyle name="Comma 4 17 3 2 5" xfId="5592" xr:uid="{CECD3F0E-6D6E-4B37-BCBB-4801F6DD8682}"/>
    <cellStyle name="Comma 4 17 3 2 5 2" xfId="5593" xr:uid="{830CA050-DAD4-4399-B55C-882DCB1DF846}"/>
    <cellStyle name="Comma 4 17 3 2 6" xfId="5594" xr:uid="{89C6F248-96D4-44FE-97AA-EA3858639D9D}"/>
    <cellStyle name="Comma 4 17 3 3" xfId="5595" xr:uid="{51415DF0-BC2F-4EEA-B01A-E97AC26CFF24}"/>
    <cellStyle name="Comma 4 17 3 4" xfId="5596" xr:uid="{A6B638C4-B4E4-4EC0-9028-99A0B57AA90A}"/>
    <cellStyle name="Comma 4 17 3 4 2" xfId="5597" xr:uid="{30E1EDD6-86CB-4639-BEA8-8956424942F3}"/>
    <cellStyle name="Comma 4 17 3 4 2 2" xfId="5598" xr:uid="{B4CC645E-D357-4D06-B798-7324F251292E}"/>
    <cellStyle name="Comma 4 17 3 4 2 2 2" xfId="5599" xr:uid="{33A0E66A-1105-44B4-B0F3-B6CD1B23AC40}"/>
    <cellStyle name="Comma 4 17 3 4 2 3" xfId="5600" xr:uid="{39BCD6CD-71E8-4497-8C4F-19233C9D6DE5}"/>
    <cellStyle name="Comma 4 17 3 4 3" xfId="5601" xr:uid="{001C27D1-5E85-4BB9-ACB0-8F81F3E732E7}"/>
    <cellStyle name="Comma 4 17 3 4 3 2" xfId="5602" xr:uid="{C16C5467-DE09-4D1A-B992-0A338BD8A2F4}"/>
    <cellStyle name="Comma 4 17 3 4 3 2 2" xfId="5603" xr:uid="{B02628C1-A77B-47D1-BF4E-97824563BA4A}"/>
    <cellStyle name="Comma 4 17 3 4 3 3" xfId="5604" xr:uid="{A90DDD71-26F4-4D86-A42B-5A0E67D5EAC1}"/>
    <cellStyle name="Comma 4 17 3 4 4" xfId="5605" xr:uid="{F7D15CA8-95A4-433A-9D5F-DBD62D8E0B97}"/>
    <cellStyle name="Comma 4 17 3 4 4 2" xfId="5606" xr:uid="{98C4C2AF-0945-47D7-9DC9-38E07CBFCC13}"/>
    <cellStyle name="Comma 4 17 3 4 5" xfId="5607" xr:uid="{E58B4160-B24B-4217-9CD7-F40A97F629B1}"/>
    <cellStyle name="Comma 4 17 3 5" xfId="5608" xr:uid="{19265281-8F5C-418C-95F0-24C5E1AE3F8C}"/>
    <cellStyle name="Comma 4 17 3 5 2" xfId="5609" xr:uid="{F2A1F9BF-517C-4156-8948-837AD77FD825}"/>
    <cellStyle name="Comma 4 17 3 5 2 2" xfId="5610" xr:uid="{7139F346-1AF6-4302-99A8-B1AA1C0ACCAC}"/>
    <cellStyle name="Comma 4 17 3 5 3" xfId="5611" xr:uid="{8803A7C6-6179-43B0-97DE-AB24C6195238}"/>
    <cellStyle name="Comma 4 17 3 6" xfId="5612" xr:uid="{7CF96FBA-8CB5-4543-879D-70AA7BDD8D11}"/>
    <cellStyle name="Comma 4 17 3 6 2" xfId="5613" xr:uid="{9D353435-68C1-4503-9F63-2019F1F0D198}"/>
    <cellStyle name="Comma 4 17 3 6 2 2" xfId="5614" xr:uid="{191672A6-E17B-466F-AB23-FA6B15DC73E2}"/>
    <cellStyle name="Comma 4 17 3 6 3" xfId="5615" xr:uid="{EF134988-94F1-444A-8C7C-1A2F6A69E971}"/>
    <cellStyle name="Comma 4 17 3 7" xfId="5616" xr:uid="{EFCA54CA-D57B-41EA-B67C-54D3E995A382}"/>
    <cellStyle name="Comma 4 17 3 7 2" xfId="5617" xr:uid="{13E66368-F2AE-43B7-8865-74BE0ED255E1}"/>
    <cellStyle name="Comma 4 17 3 7 2 2" xfId="5618" xr:uid="{BE0BC25D-8C7C-4477-AF1B-98F594AC79E6}"/>
    <cellStyle name="Comma 4 17 3 7 3" xfId="5619" xr:uid="{48B000DF-E0AD-4793-A01F-80DCF7506606}"/>
    <cellStyle name="Comma 4 17 3 8" xfId="5620" xr:uid="{75F714F8-09E3-41A2-91FE-9D4FC0936C29}"/>
    <cellStyle name="Comma 4 17 3 8 2" xfId="5621" xr:uid="{E785EE3F-B76D-4C43-B6E0-9482FF268CF3}"/>
    <cellStyle name="Comma 4 17 3 9" xfId="5622" xr:uid="{CC72D3AF-3F06-451E-A159-466DB867337A}"/>
    <cellStyle name="Comma 4 17 4" xfId="5623" xr:uid="{EB609A37-CA5D-49AF-848C-2695AEAEB39D}"/>
    <cellStyle name="Comma 4 17 4 2" xfId="5624" xr:uid="{77D983C4-16B8-4DF9-8D03-265B87440B8C}"/>
    <cellStyle name="Comma 4 17 4 2 2" xfId="5625" xr:uid="{83F6CA49-FF51-4A3F-B5BA-52DDFC506419}"/>
    <cellStyle name="Comma 4 17 4 2 2 2" xfId="5626" xr:uid="{65B98346-316E-4AB5-8D85-D20ACBB6E4C1}"/>
    <cellStyle name="Comma 4 17 4 2 2 2 2" xfId="5627" xr:uid="{611BA33F-6A2B-494B-A541-E482020CFC48}"/>
    <cellStyle name="Comma 4 17 4 2 2 3" xfId="5628" xr:uid="{E4F4A771-4DE0-4B97-83E8-408C3B7679D9}"/>
    <cellStyle name="Comma 4 17 4 2 3" xfId="5629" xr:uid="{81A9BA0E-DD8B-4711-99D6-5157DCD1A7F1}"/>
    <cellStyle name="Comma 4 17 4 2 3 2" xfId="5630" xr:uid="{B68B958B-E978-46D0-A061-9EBBE0DDDE11}"/>
    <cellStyle name="Comma 4 17 4 2 3 2 2" xfId="5631" xr:uid="{81F4DC56-8831-494D-B418-693EE762F5F7}"/>
    <cellStyle name="Comma 4 17 4 2 3 3" xfId="5632" xr:uid="{65FBE7A0-1235-4CFD-ADDF-C61D10551834}"/>
    <cellStyle name="Comma 4 17 4 2 4" xfId="5633" xr:uid="{D4834E9E-6388-453C-9D7C-204183A2E238}"/>
    <cellStyle name="Comma 4 17 4 2 4 2" xfId="5634" xr:uid="{2A2E25E9-1273-45D4-A810-0A1A6D5DF5A9}"/>
    <cellStyle name="Comma 4 17 4 2 5" xfId="5635" xr:uid="{E521C65C-CCAC-4D0C-A03E-330880787483}"/>
    <cellStyle name="Comma 4 17 4 3" xfId="5636" xr:uid="{EF32FDC5-53BE-4999-9A19-B216E89BBE6E}"/>
    <cellStyle name="Comma 4 17 4 3 2" xfId="5637" xr:uid="{132DA703-3007-4056-B1D4-EA3533113417}"/>
    <cellStyle name="Comma 4 17 4 3 2 2" xfId="5638" xr:uid="{B7DEEF41-768E-461E-8758-243FCAB6DE37}"/>
    <cellStyle name="Comma 4 17 4 3 3" xfId="5639" xr:uid="{24488F64-E574-48EC-8C73-79687AB97202}"/>
    <cellStyle name="Comma 4 17 4 4" xfId="5640" xr:uid="{B7581743-1BEF-482C-9000-37A971E16946}"/>
    <cellStyle name="Comma 4 17 4 4 2" xfId="5641" xr:uid="{0FC5FB65-001B-4DC8-97DD-29A522B9DC5B}"/>
    <cellStyle name="Comma 4 17 4 4 2 2" xfId="5642" xr:uid="{16DD6759-AD74-4D0A-ABB0-38EE8DBBAB56}"/>
    <cellStyle name="Comma 4 17 4 4 3" xfId="5643" xr:uid="{AE33207F-3126-4292-A979-BFBE37AD385D}"/>
    <cellStyle name="Comma 4 17 4 5" xfId="5644" xr:uid="{976F121C-E723-482D-B915-AE8BD6C54677}"/>
    <cellStyle name="Comma 4 17 4 5 2" xfId="5645" xr:uid="{38D9F846-8772-4E9A-AFC6-C2C6EAD5EB27}"/>
    <cellStyle name="Comma 4 17 4 6" xfId="5646" xr:uid="{640CB023-E44E-425B-866D-5C654A233A60}"/>
    <cellStyle name="Comma 4 17 5" xfId="5647" xr:uid="{437F14E6-809B-4C66-98A6-AD0F696E46C1}"/>
    <cellStyle name="Comma 4 17 6" xfId="5648" xr:uid="{55ADD5B2-28EA-47E4-8E75-D3E8FD16FFC5}"/>
    <cellStyle name="Comma 4 17 6 2" xfId="5649" xr:uid="{A078FAE1-CC53-4FD3-BC79-23F8619BAEFD}"/>
    <cellStyle name="Comma 4 17 6 2 2" xfId="5650" xr:uid="{B035EB14-2903-4ADE-A979-2FFCC97E831E}"/>
    <cellStyle name="Comma 4 17 6 2 2 2" xfId="5651" xr:uid="{D5378CE3-11AF-4010-877F-0C9BBD8495D2}"/>
    <cellStyle name="Comma 4 17 6 2 3" xfId="5652" xr:uid="{71AB7390-608E-47B5-ACB7-F13045726CB1}"/>
    <cellStyle name="Comma 4 17 6 3" xfId="5653" xr:uid="{4051F51E-FB2A-4789-B7D4-77971F307DFA}"/>
    <cellStyle name="Comma 4 17 6 3 2" xfId="5654" xr:uid="{91CCD36B-5F3B-43EA-90A7-BC5F86E8060C}"/>
    <cellStyle name="Comma 4 17 6 3 2 2" xfId="5655" xr:uid="{4A12B1DE-D292-4CDF-8C13-46230D816606}"/>
    <cellStyle name="Comma 4 17 6 3 3" xfId="5656" xr:uid="{D799EAE5-747D-4B66-B039-51E590A88BD6}"/>
    <cellStyle name="Comma 4 17 6 4" xfId="5657" xr:uid="{E7A66DB0-2583-429A-9530-C24BFDE3AD13}"/>
    <cellStyle name="Comma 4 17 6 4 2" xfId="5658" xr:uid="{102B950F-A451-4CB4-AD04-290BB3E0267C}"/>
    <cellStyle name="Comma 4 17 6 5" xfId="5659" xr:uid="{4C009347-A9A6-4046-82EC-B3BB1716B49B}"/>
    <cellStyle name="Comma 4 17 7" xfId="5660" xr:uid="{253BF06E-5D9A-4C9E-9575-B62694232573}"/>
    <cellStyle name="Comma 4 17 7 2" xfId="5661" xr:uid="{A585F082-6A74-471E-BA8A-8A66C28CF95E}"/>
    <cellStyle name="Comma 4 17 7 2 2" xfId="5662" xr:uid="{BFAF48ED-5BD5-44C8-B16B-B89CD1F174B6}"/>
    <cellStyle name="Comma 4 17 7 3" xfId="5663" xr:uid="{E8B5FD5C-E800-41D9-A5AC-8BAC0FD0B9B4}"/>
    <cellStyle name="Comma 4 17 8" xfId="5664" xr:uid="{7BAC79B6-4058-4B23-838E-FD8CF36B4C85}"/>
    <cellStyle name="Comma 4 17 8 2" xfId="5665" xr:uid="{0BA71C1E-E890-4838-985B-316BC0EF7DAC}"/>
    <cellStyle name="Comma 4 17 8 2 2" xfId="5666" xr:uid="{B9CE72D9-E7A5-466C-8A45-8CB62C9E41D8}"/>
    <cellStyle name="Comma 4 17 8 3" xfId="5667" xr:uid="{B26CC4EC-333D-41C6-909E-DA993D4FA0EC}"/>
    <cellStyle name="Comma 4 17 9" xfId="5668" xr:uid="{F2D91D83-9BB3-476F-88E9-78887D5B678C}"/>
    <cellStyle name="Comma 4 17 9 2" xfId="5669" xr:uid="{859C6462-A394-4717-BF0D-F8FB7995737C}"/>
    <cellStyle name="Comma 4 17 9 2 2" xfId="5670" xr:uid="{620AD27C-4BFF-4BE4-98E7-E2B254D9D8FF}"/>
    <cellStyle name="Comma 4 17 9 3" xfId="5671" xr:uid="{92F00A6F-DB5E-4886-BDAC-F4A8EDE144A3}"/>
    <cellStyle name="Comma 4 18" xfId="5672" xr:uid="{592EA870-D252-4369-9CB9-B57A522CC442}"/>
    <cellStyle name="Comma 4 18 10" xfId="5673" xr:uid="{6643D4CA-73C6-4891-8DDC-D94E97FDA7C2}"/>
    <cellStyle name="Comma 4 18 10 2" xfId="5674" xr:uid="{B6600818-2797-4291-946C-B68CDE26075D}"/>
    <cellStyle name="Comma 4 18 11" xfId="5675" xr:uid="{83E05FCB-9E89-41D7-84CE-46829764E9F6}"/>
    <cellStyle name="Comma 4 18 2" xfId="5676" xr:uid="{0DF2454F-2043-4201-AA0D-E3B3AC20BF0D}"/>
    <cellStyle name="Comma 4 18 2 2" xfId="5677" xr:uid="{6BC5E088-9E79-437C-B2FE-C39B339C77DE}"/>
    <cellStyle name="Comma 4 18 2 2 2" xfId="5678" xr:uid="{33C77E6E-136D-44FC-BC95-18300D28C5B8}"/>
    <cellStyle name="Comma 4 18 2 2 2 2" xfId="5679" xr:uid="{01ED91A9-2004-42FE-AF63-2C143B25E7A1}"/>
    <cellStyle name="Comma 4 18 2 2 2 2 2" xfId="5680" xr:uid="{01D5F3E7-E0B0-47D4-BC7D-F5A8F6026537}"/>
    <cellStyle name="Comma 4 18 2 2 2 2 2 2" xfId="5681" xr:uid="{3BE8A722-EE13-41C9-9133-E264F09CBABF}"/>
    <cellStyle name="Comma 4 18 2 2 2 2 3" xfId="5682" xr:uid="{09BF25BE-74CB-4147-BADF-8EC554D23527}"/>
    <cellStyle name="Comma 4 18 2 2 2 3" xfId="5683" xr:uid="{67271D64-675B-4CFE-9925-EACAE92C1B8F}"/>
    <cellStyle name="Comma 4 18 2 2 2 3 2" xfId="5684" xr:uid="{53524A25-7509-49E2-8D16-79CFA44A49CA}"/>
    <cellStyle name="Comma 4 18 2 2 2 3 2 2" xfId="5685" xr:uid="{61C4398B-F31A-4EB3-BFBA-E060614B9AB8}"/>
    <cellStyle name="Comma 4 18 2 2 2 3 3" xfId="5686" xr:uid="{7BD313E3-F952-44B8-97D0-A4924EC42783}"/>
    <cellStyle name="Comma 4 18 2 2 2 4" xfId="5687" xr:uid="{09B7B66C-32C2-44C5-AA3A-BAD58CF11534}"/>
    <cellStyle name="Comma 4 18 2 2 2 4 2" xfId="5688" xr:uid="{A65AFCA0-E032-483F-AE1C-1A831D9BC4FA}"/>
    <cellStyle name="Comma 4 18 2 2 2 5" xfId="5689" xr:uid="{B567B56D-E1D1-43E6-B617-B98CB52105EB}"/>
    <cellStyle name="Comma 4 18 2 2 3" xfId="5690" xr:uid="{20F31540-52A9-417B-AD63-CB73B1A787E8}"/>
    <cellStyle name="Comma 4 18 2 2 3 2" xfId="5691" xr:uid="{C292E067-2162-4FE4-8C95-76D4C82BFEB8}"/>
    <cellStyle name="Comma 4 18 2 2 3 2 2" xfId="5692" xr:uid="{29B8BC88-5524-48CB-909C-90EBA94449CF}"/>
    <cellStyle name="Comma 4 18 2 2 3 3" xfId="5693" xr:uid="{FF25BE1E-EB26-423B-AA38-5397211C6D44}"/>
    <cellStyle name="Comma 4 18 2 2 4" xfId="5694" xr:uid="{0A2ECDBD-5B9F-4B91-94A6-14D891FF9342}"/>
    <cellStyle name="Comma 4 18 2 2 4 2" xfId="5695" xr:uid="{1A85CF02-6B36-4F99-A712-52A26F5431C8}"/>
    <cellStyle name="Comma 4 18 2 2 4 2 2" xfId="5696" xr:uid="{B059DA77-6DE7-40CF-ACE5-042247EB1543}"/>
    <cellStyle name="Comma 4 18 2 2 4 3" xfId="5697" xr:uid="{9B2EA95C-9735-4E2E-A9CE-36F26D47141D}"/>
    <cellStyle name="Comma 4 18 2 2 5" xfId="5698" xr:uid="{14718437-78AE-4EDC-86BC-076F950D5BC0}"/>
    <cellStyle name="Comma 4 18 2 2 5 2" xfId="5699" xr:uid="{3E6867B6-9D17-4BA0-A406-136C12499DC3}"/>
    <cellStyle name="Comma 4 18 2 2 6" xfId="5700" xr:uid="{A147346E-FBD1-4CF8-9F4C-A7F5A56D29D7}"/>
    <cellStyle name="Comma 4 18 2 3" xfId="5701" xr:uid="{EBAD691E-D216-4E04-BB76-9F0EA50229C4}"/>
    <cellStyle name="Comma 4 18 2 4" xfId="5702" xr:uid="{F5B82B8D-1F9C-4C18-9096-E91A04097921}"/>
    <cellStyle name="Comma 4 18 2 4 2" xfId="5703" xr:uid="{F01B8FE6-614D-4DE9-B4C4-A20E8EDF6E0A}"/>
    <cellStyle name="Comma 4 18 2 4 2 2" xfId="5704" xr:uid="{565945BD-3937-4E73-BBE9-381C49922794}"/>
    <cellStyle name="Comma 4 18 2 4 2 2 2" xfId="5705" xr:uid="{4923C79F-6946-4B82-B0CA-DF14F4D00A3E}"/>
    <cellStyle name="Comma 4 18 2 4 2 3" xfId="5706" xr:uid="{A6943940-B71E-4258-97A9-0AFEFAA65C3E}"/>
    <cellStyle name="Comma 4 18 2 4 3" xfId="5707" xr:uid="{89DF087F-0232-461F-A1C7-648E57CF0386}"/>
    <cellStyle name="Comma 4 18 2 4 3 2" xfId="5708" xr:uid="{9C844BA8-0006-499C-A980-28675665A9F8}"/>
    <cellStyle name="Comma 4 18 2 4 3 2 2" xfId="5709" xr:uid="{6E937BD5-EE0C-477E-8C01-F82DD86CFC10}"/>
    <cellStyle name="Comma 4 18 2 4 3 3" xfId="5710" xr:uid="{DCD9184D-1D0E-46BE-8931-B98C9F0AA979}"/>
    <cellStyle name="Comma 4 18 2 4 4" xfId="5711" xr:uid="{DF53A2D7-8D64-41A8-B183-E09532141DCB}"/>
    <cellStyle name="Comma 4 18 2 4 4 2" xfId="5712" xr:uid="{546BD333-C41E-41AE-8BDA-FE5E35671140}"/>
    <cellStyle name="Comma 4 18 2 4 5" xfId="5713" xr:uid="{3D41CD43-D973-420A-9890-45CC70E6D840}"/>
    <cellStyle name="Comma 4 18 2 5" xfId="5714" xr:uid="{5D50CED4-616A-43FB-9D15-9ACE9F47C9CA}"/>
    <cellStyle name="Comma 4 18 2 5 2" xfId="5715" xr:uid="{3CD99DFC-1933-4468-9F7B-616B614B2419}"/>
    <cellStyle name="Comma 4 18 2 5 2 2" xfId="5716" xr:uid="{F17DB814-9E92-4E6E-A549-71749FE4B1D7}"/>
    <cellStyle name="Comma 4 18 2 5 3" xfId="5717" xr:uid="{19098669-CFC3-4E6D-B69D-E1C86E3A2DF9}"/>
    <cellStyle name="Comma 4 18 2 6" xfId="5718" xr:uid="{CE55C588-0D4E-4A33-A60E-39D8CA31EAF1}"/>
    <cellStyle name="Comma 4 18 2 6 2" xfId="5719" xr:uid="{059B9F28-7475-4DD7-85AE-23EE5426EED0}"/>
    <cellStyle name="Comma 4 18 2 6 2 2" xfId="5720" xr:uid="{136459C2-EBD4-41EC-A1BE-8E6900DC1004}"/>
    <cellStyle name="Comma 4 18 2 6 3" xfId="5721" xr:uid="{6FB4454F-9689-4C6C-8325-20806E980F90}"/>
    <cellStyle name="Comma 4 18 2 7" xfId="5722" xr:uid="{F0D578DB-B7B7-440F-8204-A5C696E6B46E}"/>
    <cellStyle name="Comma 4 18 2 7 2" xfId="5723" xr:uid="{D95AA9AF-E954-4D0F-93C5-ACADB728A2D0}"/>
    <cellStyle name="Comma 4 18 2 7 2 2" xfId="5724" xr:uid="{1BB577F0-0E29-4A19-9251-B71269F2F64B}"/>
    <cellStyle name="Comma 4 18 2 7 3" xfId="5725" xr:uid="{B7BFCC90-DF50-40C3-AE0D-18173557D59C}"/>
    <cellStyle name="Comma 4 18 2 8" xfId="5726" xr:uid="{BF3D9F86-6025-4E2B-B592-E0D4D9EE9B65}"/>
    <cellStyle name="Comma 4 18 2 8 2" xfId="5727" xr:uid="{0A9F89AB-28A0-4F9F-9D72-114FAAAC7A91}"/>
    <cellStyle name="Comma 4 18 2 9" xfId="5728" xr:uid="{A44D6DDB-DE02-4FCC-BFE0-0F098AA73F7B}"/>
    <cellStyle name="Comma 4 18 3" xfId="5729" xr:uid="{B419E733-B95D-40F4-BA6F-7585043F8D87}"/>
    <cellStyle name="Comma 4 18 3 2" xfId="5730" xr:uid="{010E2AF5-34CD-46FD-9539-5087EBE6E83A}"/>
    <cellStyle name="Comma 4 18 3 2 2" xfId="5731" xr:uid="{76D946A1-15B0-40D2-A60A-2E69223E175C}"/>
    <cellStyle name="Comma 4 18 3 2 2 2" xfId="5732" xr:uid="{3C3C69D4-62F7-4EA2-A4D5-E249BE4F4CDE}"/>
    <cellStyle name="Comma 4 18 3 2 2 2 2" xfId="5733" xr:uid="{F1DC6A25-E143-4941-A031-71F46120EF52}"/>
    <cellStyle name="Comma 4 18 3 2 2 2 2 2" xfId="5734" xr:uid="{6F77B3BE-D8EB-4AF7-A486-E3340431006C}"/>
    <cellStyle name="Comma 4 18 3 2 2 2 3" xfId="5735" xr:uid="{7DF1D5DD-EF1A-4C61-A5A3-4B4CD8E7199F}"/>
    <cellStyle name="Comma 4 18 3 2 2 3" xfId="5736" xr:uid="{DAAC6E54-E88E-41C0-BDB2-EF740BD33105}"/>
    <cellStyle name="Comma 4 18 3 2 2 3 2" xfId="5737" xr:uid="{067C08D4-AAA5-4A6F-9734-D3F5112AD097}"/>
    <cellStyle name="Comma 4 18 3 2 2 3 2 2" xfId="5738" xr:uid="{5384E787-9907-4A7F-9C8F-0F4FCA36E09B}"/>
    <cellStyle name="Comma 4 18 3 2 2 3 3" xfId="5739" xr:uid="{C389EB3B-1E2A-4C9D-B0E1-690C7C8723AB}"/>
    <cellStyle name="Comma 4 18 3 2 2 4" xfId="5740" xr:uid="{39D86604-B5A7-4EE1-9956-45B0FC23037E}"/>
    <cellStyle name="Comma 4 18 3 2 2 4 2" xfId="5741" xr:uid="{BFD9374F-9F68-4B7E-A4DF-406FE62778C4}"/>
    <cellStyle name="Comma 4 18 3 2 2 5" xfId="5742" xr:uid="{F1B089C4-3E65-4AD6-B6DB-A07B46594492}"/>
    <cellStyle name="Comma 4 18 3 2 3" xfId="5743" xr:uid="{FB1900B3-8A22-4E84-B42D-3460C692967C}"/>
    <cellStyle name="Comma 4 18 3 2 3 2" xfId="5744" xr:uid="{8958E789-1A69-465A-8337-89A354DF416C}"/>
    <cellStyle name="Comma 4 18 3 2 3 2 2" xfId="5745" xr:uid="{5FBFE46A-1DCC-4D02-9EFA-EA8B9918C52F}"/>
    <cellStyle name="Comma 4 18 3 2 3 3" xfId="5746" xr:uid="{1FB5E91B-D0B9-498E-8271-A0BEADA04BA8}"/>
    <cellStyle name="Comma 4 18 3 2 4" xfId="5747" xr:uid="{8D500C7A-489E-432C-B912-983D0F3683B9}"/>
    <cellStyle name="Comma 4 18 3 2 4 2" xfId="5748" xr:uid="{539BE83F-2C50-4689-8CE9-6F930E5560F7}"/>
    <cellStyle name="Comma 4 18 3 2 4 2 2" xfId="5749" xr:uid="{E463CF8A-A65A-4F79-AF75-916CCEE8F2C7}"/>
    <cellStyle name="Comma 4 18 3 2 4 3" xfId="5750" xr:uid="{9E99A6B1-2B98-4A26-8018-1B861771548B}"/>
    <cellStyle name="Comma 4 18 3 2 5" xfId="5751" xr:uid="{4470872F-5235-40E6-A42C-FC2FBDDD2FCA}"/>
    <cellStyle name="Comma 4 18 3 2 5 2" xfId="5752" xr:uid="{4A146F46-92B4-41D0-B8CF-0B4561482342}"/>
    <cellStyle name="Comma 4 18 3 2 6" xfId="5753" xr:uid="{F2F14AB3-DE4C-4B84-ACA7-6DE6DEA0C02D}"/>
    <cellStyle name="Comma 4 18 3 3" xfId="5754" xr:uid="{A60081E3-7D3D-4757-A12A-45EE2718510F}"/>
    <cellStyle name="Comma 4 18 3 4" xfId="5755" xr:uid="{6503BF5A-7C10-4B69-BAC8-56AD0D92D7AE}"/>
    <cellStyle name="Comma 4 18 3 4 2" xfId="5756" xr:uid="{24FEC6A0-D57E-477A-91E6-1C33C3E5F138}"/>
    <cellStyle name="Comma 4 18 3 4 2 2" xfId="5757" xr:uid="{60B78B1F-3BCF-4569-B532-2F8DFF1E6FF6}"/>
    <cellStyle name="Comma 4 18 3 4 2 2 2" xfId="5758" xr:uid="{16567A6C-38A6-4136-AB25-CBB363CE1801}"/>
    <cellStyle name="Comma 4 18 3 4 2 3" xfId="5759" xr:uid="{5AE47D45-BED0-4ED4-8813-AEB822554264}"/>
    <cellStyle name="Comma 4 18 3 4 3" xfId="5760" xr:uid="{EAD83CF5-EC9E-474D-BD1C-D65493EE960B}"/>
    <cellStyle name="Comma 4 18 3 4 3 2" xfId="5761" xr:uid="{69E950B9-B455-42FE-A6B2-620251695B7D}"/>
    <cellStyle name="Comma 4 18 3 4 3 2 2" xfId="5762" xr:uid="{1AB624E3-42FB-4081-A13F-DCEA12520504}"/>
    <cellStyle name="Comma 4 18 3 4 3 3" xfId="5763" xr:uid="{DD7B262E-72B7-4324-A2B9-45A4DDC56326}"/>
    <cellStyle name="Comma 4 18 3 4 4" xfId="5764" xr:uid="{FB4CCACB-C82D-4A5F-83D8-E229A2A06A82}"/>
    <cellStyle name="Comma 4 18 3 4 4 2" xfId="5765" xr:uid="{7C2001E5-B009-47A5-BA45-89B9220F5F4E}"/>
    <cellStyle name="Comma 4 18 3 4 5" xfId="5766" xr:uid="{DEAEA111-0CEE-433E-92BD-784F06D48050}"/>
    <cellStyle name="Comma 4 18 3 5" xfId="5767" xr:uid="{B4927BCB-3E0D-4534-8D26-7C3DA69ECFB6}"/>
    <cellStyle name="Comma 4 18 3 5 2" xfId="5768" xr:uid="{E77DBA6A-4242-4687-85B9-EE6EDC6F93B5}"/>
    <cellStyle name="Comma 4 18 3 5 2 2" xfId="5769" xr:uid="{CB394102-1B9B-48C6-B131-C7428E87BB1A}"/>
    <cellStyle name="Comma 4 18 3 5 3" xfId="5770" xr:uid="{83DAE29E-BCC8-4D18-AF9F-495F8518608C}"/>
    <cellStyle name="Comma 4 18 3 6" xfId="5771" xr:uid="{1F486133-6819-4931-BA99-C0B7E3FCF19B}"/>
    <cellStyle name="Comma 4 18 3 6 2" xfId="5772" xr:uid="{EEBEE5A2-EDAB-4B50-BC7B-0392B1363858}"/>
    <cellStyle name="Comma 4 18 3 6 2 2" xfId="5773" xr:uid="{04A22D67-5A24-417B-8B8D-7CD2BEFCACBE}"/>
    <cellStyle name="Comma 4 18 3 6 3" xfId="5774" xr:uid="{DF7306D8-2EDF-4069-8F5B-8841A45A41C5}"/>
    <cellStyle name="Comma 4 18 3 7" xfId="5775" xr:uid="{91B5B34E-1B79-4D28-9676-E87DC589E46F}"/>
    <cellStyle name="Comma 4 18 3 7 2" xfId="5776" xr:uid="{7F335AD8-4AED-4E83-B94F-2E39BC6BF4A0}"/>
    <cellStyle name="Comma 4 18 3 7 2 2" xfId="5777" xr:uid="{208B371D-B9BE-4978-82E9-01BB579C9290}"/>
    <cellStyle name="Comma 4 18 3 7 3" xfId="5778" xr:uid="{899F4B95-D60D-472F-9383-15B22A3EF7BC}"/>
    <cellStyle name="Comma 4 18 3 8" xfId="5779" xr:uid="{EC2C9555-994D-4798-8EB2-45779A4EE420}"/>
    <cellStyle name="Comma 4 18 3 8 2" xfId="5780" xr:uid="{8C3A677C-B43D-4EC2-8895-4C298CCD0C1E}"/>
    <cellStyle name="Comma 4 18 3 9" xfId="5781" xr:uid="{C6F9B3D6-98E1-4D61-9B1E-AAE9FAFF083E}"/>
    <cellStyle name="Comma 4 18 4" xfId="5782" xr:uid="{A7375A7E-CD67-40D9-8C3E-81B21A9F3392}"/>
    <cellStyle name="Comma 4 18 4 2" xfId="5783" xr:uid="{EDDFF8B3-2AFE-434E-A3F3-44EF148202F6}"/>
    <cellStyle name="Comma 4 18 4 2 2" xfId="5784" xr:uid="{8EC32FAB-06DE-44A3-95EF-BE0EC26C88EF}"/>
    <cellStyle name="Comma 4 18 4 2 2 2" xfId="5785" xr:uid="{B834A3AD-9346-45AD-9FE2-D64FAB3BCE12}"/>
    <cellStyle name="Comma 4 18 4 2 2 2 2" xfId="5786" xr:uid="{A5866A4D-AA90-4926-A25D-DF5D1DB6BDA1}"/>
    <cellStyle name="Comma 4 18 4 2 2 3" xfId="5787" xr:uid="{51DF6D20-BD3D-4796-A419-901A39601E5D}"/>
    <cellStyle name="Comma 4 18 4 2 3" xfId="5788" xr:uid="{7B2C5629-0729-4991-B50B-B26D5C6BA802}"/>
    <cellStyle name="Comma 4 18 4 2 3 2" xfId="5789" xr:uid="{086B12B0-39D8-47A9-8A96-079D3A6A6A41}"/>
    <cellStyle name="Comma 4 18 4 2 3 2 2" xfId="5790" xr:uid="{98FE8AA2-A7EA-4656-B473-1F6D0175AC00}"/>
    <cellStyle name="Comma 4 18 4 2 3 3" xfId="5791" xr:uid="{326185FA-3E77-48E8-B50F-69E6F702180E}"/>
    <cellStyle name="Comma 4 18 4 2 4" xfId="5792" xr:uid="{175A3D1B-72F9-4350-8A01-94D9CA2A2586}"/>
    <cellStyle name="Comma 4 18 4 2 4 2" xfId="5793" xr:uid="{F5EEA946-00C9-43CA-9F3D-886C72028F92}"/>
    <cellStyle name="Comma 4 18 4 2 5" xfId="5794" xr:uid="{A58C8E17-E845-45FF-A41A-34605F502C15}"/>
    <cellStyle name="Comma 4 18 4 3" xfId="5795" xr:uid="{33A906DB-C7C2-4631-AB1D-35F8C8F4C7E2}"/>
    <cellStyle name="Comma 4 18 4 3 2" xfId="5796" xr:uid="{329547EE-954E-452D-B208-87ED020172E3}"/>
    <cellStyle name="Comma 4 18 4 3 2 2" xfId="5797" xr:uid="{7A1B6F29-F295-474D-A647-59A623DBE7F2}"/>
    <cellStyle name="Comma 4 18 4 3 3" xfId="5798" xr:uid="{785137F4-BFA5-4D2D-9473-BED528336F2C}"/>
    <cellStyle name="Comma 4 18 4 4" xfId="5799" xr:uid="{D9A7901B-5801-459F-8461-B1079CF7BABB}"/>
    <cellStyle name="Comma 4 18 4 4 2" xfId="5800" xr:uid="{AB02A2B9-133C-45CA-92A5-3A820D2D955B}"/>
    <cellStyle name="Comma 4 18 4 4 2 2" xfId="5801" xr:uid="{546B5D14-808D-49FD-9FF3-47F1EBF3B952}"/>
    <cellStyle name="Comma 4 18 4 4 3" xfId="5802" xr:uid="{AC05C0C6-96E4-4EE1-AD05-B8CD6D278ED3}"/>
    <cellStyle name="Comma 4 18 4 5" xfId="5803" xr:uid="{583B4826-B598-40E5-8A1A-F89458F5102F}"/>
    <cellStyle name="Comma 4 18 4 5 2" xfId="5804" xr:uid="{1AD10C71-D34F-4C5C-996B-FF0206E5BCD3}"/>
    <cellStyle name="Comma 4 18 4 6" xfId="5805" xr:uid="{5E52F53F-1FD3-4E2B-A401-9219DE94D9CF}"/>
    <cellStyle name="Comma 4 18 5" xfId="5806" xr:uid="{7C984F7C-9124-47D5-91DB-FE8C7FC94C29}"/>
    <cellStyle name="Comma 4 18 6" xfId="5807" xr:uid="{CC0313A0-C70E-4650-8269-D402D1BC3FB8}"/>
    <cellStyle name="Comma 4 18 6 2" xfId="5808" xr:uid="{82793E56-A551-4BD3-926F-26C6D1AC4F5D}"/>
    <cellStyle name="Comma 4 18 6 2 2" xfId="5809" xr:uid="{C926749F-E583-418A-95F6-711CFA97A071}"/>
    <cellStyle name="Comma 4 18 6 2 2 2" xfId="5810" xr:uid="{2D334702-E4DE-4356-BD4D-A911EA8B6D46}"/>
    <cellStyle name="Comma 4 18 6 2 3" xfId="5811" xr:uid="{A1053C6C-19B5-4557-80B0-C00835E67119}"/>
    <cellStyle name="Comma 4 18 6 3" xfId="5812" xr:uid="{003E8074-E28F-4A08-AE49-2DEF25FE15D0}"/>
    <cellStyle name="Comma 4 18 6 3 2" xfId="5813" xr:uid="{90DFD0D0-0ED2-4034-8217-62149E4FD9AF}"/>
    <cellStyle name="Comma 4 18 6 3 2 2" xfId="5814" xr:uid="{5CF117FC-EE7A-41C7-B085-DB355BC53AA4}"/>
    <cellStyle name="Comma 4 18 6 3 3" xfId="5815" xr:uid="{443A29FF-7363-4DEE-BF08-1232C791CEDF}"/>
    <cellStyle name="Comma 4 18 6 4" xfId="5816" xr:uid="{4A1FB64F-1464-461D-87CC-252CBF8EFE7F}"/>
    <cellStyle name="Comma 4 18 6 4 2" xfId="5817" xr:uid="{5AE0522E-FBDB-4000-BEF3-0CC2438991B7}"/>
    <cellStyle name="Comma 4 18 6 5" xfId="5818" xr:uid="{A587042D-9D5D-4C16-8EE4-5D20B0E40314}"/>
    <cellStyle name="Comma 4 18 7" xfId="5819" xr:uid="{5659C1D8-1BEF-48B5-BED2-D8A499172BBD}"/>
    <cellStyle name="Comma 4 18 7 2" xfId="5820" xr:uid="{E477092D-42AF-46E4-9596-B86024EE4BCF}"/>
    <cellStyle name="Comma 4 18 7 2 2" xfId="5821" xr:uid="{CDD79438-176E-4D5C-BFBC-BE6A7A56C773}"/>
    <cellStyle name="Comma 4 18 7 3" xfId="5822" xr:uid="{6ED5D3D8-9F80-4E8F-9A65-EC63DA65887B}"/>
    <cellStyle name="Comma 4 18 8" xfId="5823" xr:uid="{12B3497E-05A1-44CA-A7C0-19579DC6867A}"/>
    <cellStyle name="Comma 4 18 8 2" xfId="5824" xr:uid="{60DFBFFC-D2B4-4377-89A3-3E2FC2F13F31}"/>
    <cellStyle name="Comma 4 18 8 2 2" xfId="5825" xr:uid="{618F5C97-BE8C-4FBE-8FA1-E1C90D9207FE}"/>
    <cellStyle name="Comma 4 18 8 3" xfId="5826" xr:uid="{2F146D46-525C-41AC-9F5D-9A39DCEA002A}"/>
    <cellStyle name="Comma 4 18 9" xfId="5827" xr:uid="{57C8202D-176C-426E-A376-87C352E9E6AE}"/>
    <cellStyle name="Comma 4 18 9 2" xfId="5828" xr:uid="{FAC48B8B-EB65-4387-8DA6-EE41CFC9C21E}"/>
    <cellStyle name="Comma 4 18 9 2 2" xfId="5829" xr:uid="{723C4B69-06F6-4F9A-AC07-ED7D31C679EB}"/>
    <cellStyle name="Comma 4 18 9 3" xfId="5830" xr:uid="{BC4DD65C-81A9-4502-B508-AF2F420E090F}"/>
    <cellStyle name="Comma 4 19" xfId="5831" xr:uid="{688C74B9-8DC6-4BC3-B124-611DF197CF72}"/>
    <cellStyle name="Comma 4 19 2" xfId="5832" xr:uid="{CD60A173-4856-4529-90E8-DC7074C86C16}"/>
    <cellStyle name="Comma 4 19 2 2" xfId="5833" xr:uid="{FC991A67-FFAD-4A79-A1A0-CC33829F224D}"/>
    <cellStyle name="Comma 4 19 2 2 2" xfId="5834" xr:uid="{4A756C9F-A40C-406D-891C-B4DFF330EB5A}"/>
    <cellStyle name="Comma 4 19 2 2 2 2" xfId="5835" xr:uid="{EDA2F51F-B4B3-4FD6-9342-E6919A0509A9}"/>
    <cellStyle name="Comma 4 19 2 2 2 2 2" xfId="5836" xr:uid="{375B07B4-C5EB-4F5F-91AA-22DFACA1F01A}"/>
    <cellStyle name="Comma 4 19 2 2 2 3" xfId="5837" xr:uid="{E2F03524-71D7-4513-AA83-FCD0622951C1}"/>
    <cellStyle name="Comma 4 19 2 2 3" xfId="5838" xr:uid="{1FDFE8C8-5B40-4F0C-A0E7-EEFAB55969C1}"/>
    <cellStyle name="Comma 4 19 2 2 3 2" xfId="5839" xr:uid="{7FD2D1D9-8F05-4ED6-83F8-3FDF0075A18A}"/>
    <cellStyle name="Comma 4 19 2 2 3 2 2" xfId="5840" xr:uid="{AA0A67AD-1C4F-4FBF-8150-A5F03F71A27B}"/>
    <cellStyle name="Comma 4 19 2 2 3 3" xfId="5841" xr:uid="{7711E42E-F81C-410E-AC37-91842FAF7A9D}"/>
    <cellStyle name="Comma 4 19 2 2 4" xfId="5842" xr:uid="{05054564-2EC5-4CF9-B5DB-2C8F83ED1CD3}"/>
    <cellStyle name="Comma 4 19 2 2 4 2" xfId="5843" xr:uid="{962D0DDC-45A7-487C-8FD3-B79CBB4D2295}"/>
    <cellStyle name="Comma 4 19 2 2 5" xfId="5844" xr:uid="{C5786F59-A807-4B32-843E-4EDD94627B29}"/>
    <cellStyle name="Comma 4 19 2 3" xfId="5845" xr:uid="{86E4066F-9312-4C07-A73E-6C972F653505}"/>
    <cellStyle name="Comma 4 19 2 3 2" xfId="5846" xr:uid="{AE3FCF64-69A8-4455-82F1-086B93CD646B}"/>
    <cellStyle name="Comma 4 19 2 3 2 2" xfId="5847" xr:uid="{66800712-74D6-4EA8-840C-82896F31DCAE}"/>
    <cellStyle name="Comma 4 19 2 3 3" xfId="5848" xr:uid="{5A963CF2-D636-410A-8DAC-9B6E763B896B}"/>
    <cellStyle name="Comma 4 19 2 4" xfId="5849" xr:uid="{220CE2D4-375F-440A-AE97-41AB7F2704C8}"/>
    <cellStyle name="Comma 4 19 2 4 2" xfId="5850" xr:uid="{0AF71D20-04A5-475D-89BF-FC9E9921945B}"/>
    <cellStyle name="Comma 4 19 2 4 2 2" xfId="5851" xr:uid="{DF674500-9E4C-4C43-B3A5-8D7193733208}"/>
    <cellStyle name="Comma 4 19 2 4 3" xfId="5852" xr:uid="{1AD9268B-6589-43AD-B0CD-E92280A3707A}"/>
    <cellStyle name="Comma 4 19 2 5" xfId="5853" xr:uid="{6B546C6A-1E1D-43FC-91B7-8433A4D74559}"/>
    <cellStyle name="Comma 4 19 2 5 2" xfId="5854" xr:uid="{1CA8EAE8-14BE-41D5-BDA7-B1AB9F1DEEA5}"/>
    <cellStyle name="Comma 4 19 2 6" xfId="5855" xr:uid="{1C03ACFA-E7F2-4028-893C-1847EDD97CD4}"/>
    <cellStyle name="Comma 4 19 3" xfId="5856" xr:uid="{145EB6FF-5F8C-4D70-A3E4-73476B4F04BD}"/>
    <cellStyle name="Comma 4 19 4" xfId="5857" xr:uid="{B0527DDE-6361-49EC-B31E-CD993A3BCA3C}"/>
    <cellStyle name="Comma 4 19 4 2" xfId="5858" xr:uid="{45659F8A-4A6F-4D25-BB02-D4B1089731A2}"/>
    <cellStyle name="Comma 4 19 4 2 2" xfId="5859" xr:uid="{BEA41AC5-37AA-412A-B5AC-9637BC0BE6F0}"/>
    <cellStyle name="Comma 4 19 4 2 2 2" xfId="5860" xr:uid="{A47B1041-CBF1-41DB-B50F-0E0AF7E88051}"/>
    <cellStyle name="Comma 4 19 4 2 3" xfId="5861" xr:uid="{3D16C3B5-3A9E-45CA-A43A-891A606EF866}"/>
    <cellStyle name="Comma 4 19 4 3" xfId="5862" xr:uid="{BB914F64-46CE-4EDF-92AD-21BE46A65D5E}"/>
    <cellStyle name="Comma 4 19 4 3 2" xfId="5863" xr:uid="{EE284926-CA64-43A7-88A5-A3135616C587}"/>
    <cellStyle name="Comma 4 19 4 3 2 2" xfId="5864" xr:uid="{88FDC415-6F8C-4D11-AE3A-17D1C8DE64D9}"/>
    <cellStyle name="Comma 4 19 4 3 3" xfId="5865" xr:uid="{AA5D02A5-AD6C-4481-B95E-439685BE2237}"/>
    <cellStyle name="Comma 4 19 4 4" xfId="5866" xr:uid="{8882965D-D7F1-417C-8A71-23F22AC6BF5F}"/>
    <cellStyle name="Comma 4 19 4 4 2" xfId="5867" xr:uid="{14877C58-286E-43EA-8EC8-53F52178D0A7}"/>
    <cellStyle name="Comma 4 19 4 5" xfId="5868" xr:uid="{7182B2BC-B9FD-4DA5-B4D2-D9C81B6381DA}"/>
    <cellStyle name="Comma 4 19 5" xfId="5869" xr:uid="{AE13581D-F3FA-41A0-8B4D-2819395EE74A}"/>
    <cellStyle name="Comma 4 19 5 2" xfId="5870" xr:uid="{722B64A4-6DE9-4F49-84C9-C8D68E6FB0B3}"/>
    <cellStyle name="Comma 4 19 5 2 2" xfId="5871" xr:uid="{8546BE66-1EC2-46E6-8AB0-0C28A1CE035C}"/>
    <cellStyle name="Comma 4 19 5 3" xfId="5872" xr:uid="{5CAB67D9-FCC7-4255-8D41-51E0FCDDB503}"/>
    <cellStyle name="Comma 4 19 6" xfId="5873" xr:uid="{8445C7BE-4A5D-497E-B6BB-2DE024B78061}"/>
    <cellStyle name="Comma 4 19 6 2" xfId="5874" xr:uid="{3121C46C-A055-4076-A88A-74F01F3E2C2F}"/>
    <cellStyle name="Comma 4 19 6 2 2" xfId="5875" xr:uid="{E4C6DBD8-6B30-4855-9426-CF7D1A30B88C}"/>
    <cellStyle name="Comma 4 19 6 3" xfId="5876" xr:uid="{B12B94A9-A179-4F89-B7A2-D0A9A2BB10DC}"/>
    <cellStyle name="Comma 4 19 7" xfId="5877" xr:uid="{36483648-16E5-40E8-B9C7-F833C60E3BB4}"/>
    <cellStyle name="Comma 4 19 7 2" xfId="5878" xr:uid="{0D05972D-31FE-4F71-B926-B842C7DCD77B}"/>
    <cellStyle name="Comma 4 19 7 2 2" xfId="5879" xr:uid="{01C2463D-443F-4B89-AF70-978281000242}"/>
    <cellStyle name="Comma 4 19 7 3" xfId="5880" xr:uid="{D3C7B411-1F29-4C2D-BAB4-86F2FD2D65E3}"/>
    <cellStyle name="Comma 4 19 8" xfId="5881" xr:uid="{73908AFB-801B-4541-B5A1-C5B06A2FB187}"/>
    <cellStyle name="Comma 4 19 8 2" xfId="5882" xr:uid="{64150894-9F71-4004-9EF7-290196B010F9}"/>
    <cellStyle name="Comma 4 19 9" xfId="5883" xr:uid="{542EF521-01F5-41CD-A873-9BAFBD1A156B}"/>
    <cellStyle name="Comma 4 2" xfId="9" xr:uid="{00000000-0005-0000-0000-000009000000}"/>
    <cellStyle name="Comma 4 2 10" xfId="51915" xr:uid="{6C605C9E-02E1-4D74-9706-40507DFA4523}"/>
    <cellStyle name="Comma 4 2 10 2" xfId="52670" xr:uid="{394FD622-E50F-4281-BF63-E048BCA04625}"/>
    <cellStyle name="Comma 4 2 10 2 2" xfId="54181" xr:uid="{F4F8F283-1920-4B19-8F56-9181253904C4}"/>
    <cellStyle name="Comma 4 2 10 3" xfId="53432" xr:uid="{F3F4F9B7-FE07-4881-A69E-EF8974863716}"/>
    <cellStyle name="Comma 4 2 11" xfId="52167" xr:uid="{3E6FB536-78A2-4005-9ACB-916C319B60F6}"/>
    <cellStyle name="Comma 4 2 11 2" xfId="53679" xr:uid="{5A12C314-C896-4555-BC44-A8052FDF9A5E}"/>
    <cellStyle name="Comma 4 2 12" xfId="52930" xr:uid="{A4E478B4-3FB2-41FB-8863-5F992BCFF7D8}"/>
    <cellStyle name="Comma 4 2 13" xfId="51368" xr:uid="{E9148F11-ECCD-41AF-9BCF-36C4CAC38B26}"/>
    <cellStyle name="Comma 4 2 14" xfId="54432" xr:uid="{30A3F33E-AE64-4DC5-BB08-C4492366C4C6}"/>
    <cellStyle name="Comma 4 2 15" xfId="300" xr:uid="{DCBA1B5A-4E0D-41C7-B65B-5916C9E08A4C}"/>
    <cellStyle name="Comma 4 2 2" xfId="251" xr:uid="{06CC584A-0CAA-4E27-B4E7-665FBBFDE9E9}"/>
    <cellStyle name="Comma 4 2 2 10" xfId="326" xr:uid="{F6D60CAE-BFBC-4864-85AE-08E38CD5A7BF}"/>
    <cellStyle name="Comma 4 2 2 2" xfId="933" xr:uid="{D5EAE800-888D-44A6-941E-315F6A5CC471}"/>
    <cellStyle name="Comma 4 2 2 2 2" xfId="51825" xr:uid="{158AE4D3-2704-40DD-8C29-B31A50E97141}"/>
    <cellStyle name="Comma 4 2 2 2 2 2" xfId="52581" xr:uid="{1188EAE5-7015-4858-91F1-4D1B367B155C}"/>
    <cellStyle name="Comma 4 2 2 2 2 2 2" xfId="54092" xr:uid="{67B7556A-DF45-41DE-AEBC-6BDDB9E5EC40}"/>
    <cellStyle name="Comma 4 2 2 2 2 3" xfId="53343" xr:uid="{1629B78E-A0FA-4450-99BD-2C57B9BBC9B1}"/>
    <cellStyle name="Comma 4 2 2 2 3" xfId="52073" xr:uid="{9F318CE1-2396-43DA-BC48-68520329B058}"/>
    <cellStyle name="Comma 4 2 2 2 3 2" xfId="52825" xr:uid="{7CE66E34-2B41-4330-9EA6-113A49DA42B3}"/>
    <cellStyle name="Comma 4 2 2 2 3 2 2" xfId="54336" xr:uid="{E2BCEEB2-3F0E-4CB6-8566-F0896006531C}"/>
    <cellStyle name="Comma 4 2 2 2 3 3" xfId="53587" xr:uid="{6C690013-E2D8-4653-A44B-262130D86747}"/>
    <cellStyle name="Comma 4 2 2 2 4" xfId="52322" xr:uid="{22D2978C-E50F-4ABB-BB3C-3E914B453199}"/>
    <cellStyle name="Comma 4 2 2 2 4 2" xfId="53834" xr:uid="{EEB82C18-AE53-4DB5-9D16-A5DE733DFE3A}"/>
    <cellStyle name="Comma 4 2 2 2 5" xfId="53085" xr:uid="{154665D7-3CA8-4306-83D4-4DB1B5804C5D}"/>
    <cellStyle name="Comma 4 2 2 2 6" xfId="51555" xr:uid="{9B7CD08C-225F-48D1-B600-4DBC86534903}"/>
    <cellStyle name="Comma 4 2 2 3" xfId="932" xr:uid="{55F4119C-36A0-4370-97EE-33CD8A53CA32}"/>
    <cellStyle name="Comma 4 2 2 3 2" xfId="51883" xr:uid="{25C79CAE-8217-4FAA-845D-B0771E1E7A07}"/>
    <cellStyle name="Comma 4 2 2 3 2 2" xfId="52639" xr:uid="{BAE22B14-DD4E-4E97-9C54-C12548806259}"/>
    <cellStyle name="Comma 4 2 2 3 2 2 2" xfId="54150" xr:uid="{23676CBB-01B8-4152-9088-F1FAA8BF616F}"/>
    <cellStyle name="Comma 4 2 2 3 2 3" xfId="53401" xr:uid="{A42C0784-C353-44E5-89C9-75C27BBBDC22}"/>
    <cellStyle name="Comma 4 2 2 3 3" xfId="52131" xr:uid="{8A1C50E9-CC13-45FE-960F-95DC1AC7DD90}"/>
    <cellStyle name="Comma 4 2 2 3 3 2" xfId="52883" xr:uid="{7631D6F6-1550-42CB-960D-14F776913544}"/>
    <cellStyle name="Comma 4 2 2 3 3 2 2" xfId="54394" xr:uid="{F6781474-3F88-48CE-9C6F-3611A0B39838}"/>
    <cellStyle name="Comma 4 2 2 3 3 3" xfId="53645" xr:uid="{7128C0F9-FD3F-4DCA-BED4-1E88693C2068}"/>
    <cellStyle name="Comma 4 2 2 3 4" xfId="52380" xr:uid="{C6E6EF48-3807-4A4C-BD78-EAEA084D3C60}"/>
    <cellStyle name="Comma 4 2 2 3 4 2" xfId="53892" xr:uid="{418C73B4-B585-4BEC-9FFC-40AF9A1EFE20}"/>
    <cellStyle name="Comma 4 2 2 3 5" xfId="53143" xr:uid="{F82C90CA-E26D-422B-AFCF-E78B4325344B}"/>
    <cellStyle name="Comma 4 2 2 3 6" xfId="51616" xr:uid="{CE828C6E-7EC5-4B6D-A708-7C764FE62996}"/>
    <cellStyle name="Comma 4 2 2 4" xfId="51334" xr:uid="{A8C6D2BE-276C-47BC-B324-E35D7331A124}"/>
    <cellStyle name="Comma 4 2 2 4 2" xfId="52462" xr:uid="{ED22BFF1-E87B-4227-8B02-0C0AB92D5EF3}"/>
    <cellStyle name="Comma 4 2 2 4 2 2" xfId="53973" xr:uid="{13718637-4E3D-466E-86DF-4D148C50261E}"/>
    <cellStyle name="Comma 4 2 2 4 3" xfId="53224" xr:uid="{943ECCA4-F9D5-4478-8A1F-0714FE371849}"/>
    <cellStyle name="Comma 4 2 2 4 4" xfId="51706" xr:uid="{5B38D8D8-9EAD-41B8-B276-6EF73B2C46BD}"/>
    <cellStyle name="Comma 4 2 2 5" xfId="51954" xr:uid="{A58760A1-8B03-47E8-A08A-2710C49E2ED1}"/>
    <cellStyle name="Comma 4 2 2 5 2" xfId="52706" xr:uid="{A8F859EB-F86F-4367-8AC5-376AC6EA8A3E}"/>
    <cellStyle name="Comma 4 2 2 5 2 2" xfId="54217" xr:uid="{EF98E056-5FE9-4950-B0B9-F2F3EBEC4CF7}"/>
    <cellStyle name="Comma 4 2 2 5 3" xfId="53468" xr:uid="{5DA1EA8E-44B4-42E9-9F56-B09B6BE5BEEE}"/>
    <cellStyle name="Comma 4 2 2 6" xfId="52203" xr:uid="{94B5DA3E-96F5-47E3-BD8F-5A0EBA4402FD}"/>
    <cellStyle name="Comma 4 2 2 6 2" xfId="53715" xr:uid="{98215B09-5942-44A7-9E52-BA3BE6D19E95}"/>
    <cellStyle name="Comma 4 2 2 7" xfId="52966" xr:uid="{17FC72DD-332D-4DEA-B379-CC5B36BBF7B8}"/>
    <cellStyle name="Comma 4 2 2 8" xfId="51419" xr:uid="{058B52FA-9D62-4313-BFCA-00514DBFF2FF}"/>
    <cellStyle name="Comma 4 2 2 9" xfId="54468" xr:uid="{8A9180BE-5E75-457C-A62E-6B6BC9203741}"/>
    <cellStyle name="Comma 4 2 3" xfId="277" xr:uid="{4FAF71A2-2282-490B-95FD-1127A6D9FA8E}"/>
    <cellStyle name="Comma 4 2 3 2" xfId="51580" xr:uid="{909DFAF5-6FD1-4064-8A13-506D13E55519}"/>
    <cellStyle name="Comma 4 2 3 2 2" xfId="51850" xr:uid="{723153C9-BEFD-4704-B9DC-ACBF5CE59D26}"/>
    <cellStyle name="Comma 4 2 3 2 2 2" xfId="52606" xr:uid="{DB7FE9DD-8156-4ABE-9065-A06F1830C53D}"/>
    <cellStyle name="Comma 4 2 3 2 2 2 2" xfId="54117" xr:uid="{C84B1D66-2F46-4BD0-A75A-F9D274575BB3}"/>
    <cellStyle name="Comma 4 2 3 2 2 3" xfId="53368" xr:uid="{D562A242-3019-4271-B032-EDFC72C906AC}"/>
    <cellStyle name="Comma 4 2 3 2 3" xfId="52098" xr:uid="{A7642B21-DAFF-446B-A774-65D24FFD6C15}"/>
    <cellStyle name="Comma 4 2 3 2 3 2" xfId="52850" xr:uid="{1C07259E-06DB-4315-98AA-B76D9B8CF045}"/>
    <cellStyle name="Comma 4 2 3 2 3 2 2" xfId="54361" xr:uid="{EE7C4A71-AF33-4D7F-B52E-2CCE70634450}"/>
    <cellStyle name="Comma 4 2 3 2 3 3" xfId="53612" xr:uid="{626D2B5B-9BE3-4D61-8923-64D5132CB461}"/>
    <cellStyle name="Comma 4 2 3 2 4" xfId="52347" xr:uid="{92E055A4-5907-432C-8A8C-CD26B95AB130}"/>
    <cellStyle name="Comma 4 2 3 2 4 2" xfId="53859" xr:uid="{FF735444-834B-4BD1-A7E5-41ECF5B85E0C}"/>
    <cellStyle name="Comma 4 2 3 2 5" xfId="53110" xr:uid="{6E3CFD5C-03CB-41E0-B328-F564E3DFD5EB}"/>
    <cellStyle name="Comma 4 2 3 3" xfId="51731" xr:uid="{A8192437-0485-4DEC-AD0C-45CAFCF5419D}"/>
    <cellStyle name="Comma 4 2 3 3 2" xfId="52487" xr:uid="{077D2771-7E40-46EB-992F-B8A8DD8B45A6}"/>
    <cellStyle name="Comma 4 2 3 3 2 2" xfId="53998" xr:uid="{E5FC58A6-4A61-4319-AFF7-22B93D1D8B96}"/>
    <cellStyle name="Comma 4 2 3 3 3" xfId="53249" xr:uid="{1CE211F5-BE9C-4508-815C-EA19A4FD6CE5}"/>
    <cellStyle name="Comma 4 2 3 4" xfId="51979" xr:uid="{70956DA1-D9CA-4C0D-B56A-D53BAE84EA99}"/>
    <cellStyle name="Comma 4 2 3 4 2" xfId="52731" xr:uid="{3A4D4FB8-E7E4-487E-9062-CB06A2262C67}"/>
    <cellStyle name="Comma 4 2 3 4 2 2" xfId="54242" xr:uid="{FCE05107-688F-4ADF-8C48-86917A80E030}"/>
    <cellStyle name="Comma 4 2 3 4 3" xfId="53493" xr:uid="{E4F104A2-B6D8-4EEF-8B9C-A63D5BC84D15}"/>
    <cellStyle name="Comma 4 2 3 5" xfId="52228" xr:uid="{6962DC81-F46A-43C0-962D-DCD69F314701}"/>
    <cellStyle name="Comma 4 2 3 5 2" xfId="53740" xr:uid="{44E9730F-AE5F-4C07-8420-3B03BE5CCD8B}"/>
    <cellStyle name="Comma 4 2 3 6" xfId="52991" xr:uid="{55444842-2BD0-41F5-AC18-96AB280D6E9D}"/>
    <cellStyle name="Comma 4 2 3 7" xfId="51444" xr:uid="{798BF1DA-388A-4D9C-9A8A-8BC28CF9FB04}"/>
    <cellStyle name="Comma 4 2 3 8" xfId="54493" xr:uid="{75DA5779-D5F1-4F7C-BCC0-4BA8E1E382A1}"/>
    <cellStyle name="Comma 4 2 3 9" xfId="351" xr:uid="{7C813472-0E06-4CDE-88F8-62375FB51F93}"/>
    <cellStyle name="Comma 4 2 4" xfId="146" xr:uid="{D24C4BCE-416D-4AA9-804B-ADCC1D81ED7F}"/>
    <cellStyle name="Comma 4 2 4 2" xfId="51679" xr:uid="{71951015-B7D2-4422-A067-A5BB512B1181}"/>
    <cellStyle name="Comma 4 2 4 2 2" xfId="52435" xr:uid="{C072B558-E096-48C1-BAA1-4414924B67A2}"/>
    <cellStyle name="Comma 4 2 4 2 2 2" xfId="53946" xr:uid="{19B36BF5-FC6B-4E40-B7EF-839520B1F0CA}"/>
    <cellStyle name="Comma 4 2 4 2 3" xfId="53197" xr:uid="{72A1124B-72CA-48AA-8718-697AE8597F03}"/>
    <cellStyle name="Comma 4 2 4 3" xfId="51926" xr:uid="{65E2F8E4-EC02-4AC3-A1E9-81A04AD812CB}"/>
    <cellStyle name="Comma 4 2 4 3 2" xfId="52679" xr:uid="{DCC04349-EF8F-4D2D-BEC7-2AA6F5CF55D0}"/>
    <cellStyle name="Comma 4 2 4 3 2 2" xfId="54190" xr:uid="{323110AE-9887-482E-B3AD-9879BDCB22AD}"/>
    <cellStyle name="Comma 4 2 4 3 3" xfId="53441" xr:uid="{442C76B6-17A8-4031-9DF4-B6DFD713169E}"/>
    <cellStyle name="Comma 4 2 4 4" xfId="52176" xr:uid="{924B3AE1-BAF4-4336-8A0A-C545A4784E39}"/>
    <cellStyle name="Comma 4 2 4 4 2" xfId="53688" xr:uid="{743418C2-65B9-46AA-BA54-1F537AFBFD38}"/>
    <cellStyle name="Comma 4 2 4 5" xfId="52939" xr:uid="{292874B0-635E-46B6-B50A-CC214B3AB641}"/>
    <cellStyle name="Comma 4 2 4 6" xfId="51385" xr:uid="{6283B55B-4E63-44A3-9844-3F0C4F6CAD1D}"/>
    <cellStyle name="Comma 4 2 4 7" xfId="54441" xr:uid="{29619861-8CB0-43BC-8E2A-82FF5B5163D5}"/>
    <cellStyle name="Comma 4 2 4 8" xfId="931" xr:uid="{1007D3C3-41B4-4B24-8F64-9C079E74F0B1}"/>
    <cellStyle name="Comma 4 2 5" xfId="290" xr:uid="{9924B316-346E-4D50-BAF5-7E4E30991611}"/>
    <cellStyle name="Comma 4 2 5 2" xfId="51738" xr:uid="{DFAAB3E4-3FC7-4F79-A56B-63C74A614C48}"/>
    <cellStyle name="Comma 4 2 5 2 2" xfId="52494" xr:uid="{CC6838D0-C335-4F49-96B7-328AD2DF45E3}"/>
    <cellStyle name="Comma 4 2 5 2 2 2" xfId="54005" xr:uid="{97A64B75-7BF9-4F95-B959-22060B181211}"/>
    <cellStyle name="Comma 4 2 5 2 3" xfId="53256" xr:uid="{88F9E704-FA89-4745-9198-9CFBD3C87B7D}"/>
    <cellStyle name="Comma 4 2 5 3" xfId="51986" xr:uid="{98D0DAA3-458F-408A-9EAB-E265BFD6CC4D}"/>
    <cellStyle name="Comma 4 2 5 3 2" xfId="52738" xr:uid="{E0AF326A-AAE6-4460-9255-61AC83B949EE}"/>
    <cellStyle name="Comma 4 2 5 3 2 2" xfId="54249" xr:uid="{5AB4DFF2-644B-46B7-96DB-2DB192E81E9A}"/>
    <cellStyle name="Comma 4 2 5 3 3" xfId="53500" xr:uid="{DD47105C-707B-432E-8ABB-7EF8AD8ADF21}"/>
    <cellStyle name="Comma 4 2 5 4" xfId="52235" xr:uid="{4A52FB2A-27FD-4F64-8EA9-305F80D746EC}"/>
    <cellStyle name="Comma 4 2 5 4 2" xfId="53747" xr:uid="{0969DDBE-E9B8-46E7-9C71-4245C75B5249}"/>
    <cellStyle name="Comma 4 2 5 5" xfId="52998" xr:uid="{1889E649-2499-49CD-B130-95137EBA466D}"/>
    <cellStyle name="Comma 4 2 5 6" xfId="51451" xr:uid="{ECBE5395-3086-4451-AE59-C4D0CF09122E}"/>
    <cellStyle name="Comma 4 2 5 7" xfId="54500" xr:uid="{3079ED0E-B584-48EA-A4DF-AC7F11304D63}"/>
    <cellStyle name="Comma 4 2 5 8" xfId="51308" xr:uid="{72369B5E-55CC-4DE3-8602-DBF6EABBD339}"/>
    <cellStyle name="Comma 4 2 6" xfId="51500" xr:uid="{47DBBB10-9651-4D85-9BEB-B38A450E487C}"/>
    <cellStyle name="Comma 4 2 6 2" xfId="51776" xr:uid="{8AE5156D-AADB-4064-BC07-AD45CA5926C0}"/>
    <cellStyle name="Comma 4 2 6 2 2" xfId="52532" xr:uid="{72DD3413-66CC-4582-9A37-9B7BAFCE81F8}"/>
    <cellStyle name="Comma 4 2 6 2 2 2" xfId="54043" xr:uid="{71CADA7A-99D5-4AA1-890F-22E523514888}"/>
    <cellStyle name="Comma 4 2 6 2 3" xfId="53294" xr:uid="{2222F051-13B1-4442-9012-2F423D1EF892}"/>
    <cellStyle name="Comma 4 2 6 3" xfId="52024" xr:uid="{EC3FA5EC-86AC-4968-A9BC-A8C567938283}"/>
    <cellStyle name="Comma 4 2 6 3 2" xfId="52776" xr:uid="{AA5AA485-7A37-4A0A-85C8-C90701432CBB}"/>
    <cellStyle name="Comma 4 2 6 3 2 2" xfId="54287" xr:uid="{EFF10A2D-6675-4204-9F13-057722D4EDBC}"/>
    <cellStyle name="Comma 4 2 6 3 3" xfId="53538" xr:uid="{C84D3A3F-1078-4727-8FA1-478EF16B9CAE}"/>
    <cellStyle name="Comma 4 2 6 4" xfId="52273" xr:uid="{F6CDD785-9D58-41C1-8E5E-13313909FE7F}"/>
    <cellStyle name="Comma 4 2 6 4 2" xfId="53785" xr:uid="{2F1A0B1E-5294-47BF-837B-51E9E663B1B8}"/>
    <cellStyle name="Comma 4 2 6 5" xfId="53036" xr:uid="{53C1B5CA-D0E2-4324-9E42-98188C0E9550}"/>
    <cellStyle name="Comma 4 2 7" xfId="51526" xr:uid="{107010C4-45A2-4240-BB4F-B678821ED7C4}"/>
    <cellStyle name="Comma 4 2 7 2" xfId="51799" xr:uid="{7A208A76-BE56-42FE-80AD-66C23D8BE6A1}"/>
    <cellStyle name="Comma 4 2 7 2 2" xfId="52555" xr:uid="{E6C99262-47AA-403A-8405-4D65964FA313}"/>
    <cellStyle name="Comma 4 2 7 2 2 2" xfId="54066" xr:uid="{B7F95A96-F252-4B90-A88A-1A488881AAB7}"/>
    <cellStyle name="Comma 4 2 7 2 3" xfId="53317" xr:uid="{CFFAA237-F781-4AE7-A00E-04B533E93342}"/>
    <cellStyle name="Comma 4 2 7 3" xfId="52047" xr:uid="{8CB36DE7-934B-4F07-98E8-BFB48B9EB70A}"/>
    <cellStyle name="Comma 4 2 7 3 2" xfId="52799" xr:uid="{0D505961-4C8D-4F98-B868-204D9BE1E676}"/>
    <cellStyle name="Comma 4 2 7 3 2 2" xfId="54310" xr:uid="{61C42CE4-E60E-4816-87D6-BDF55AFDAA96}"/>
    <cellStyle name="Comma 4 2 7 3 3" xfId="53561" xr:uid="{7A1BDAED-C75B-4C03-A30F-82AE1271DDDC}"/>
    <cellStyle name="Comma 4 2 7 4" xfId="52296" xr:uid="{3DB5CE94-2A5A-4C45-BD38-4F45530747FC}"/>
    <cellStyle name="Comma 4 2 7 4 2" xfId="53808" xr:uid="{841A1B00-4ADB-4B73-9B87-3033482CEBAA}"/>
    <cellStyle name="Comma 4 2 7 5" xfId="53059" xr:uid="{5F214BD0-D644-4A62-9E51-7B3E2DC35CEC}"/>
    <cellStyle name="Comma 4 2 8" xfId="51590" xr:uid="{32EA0BB4-A0A1-47BA-B1ED-7D18B7679EA1}"/>
    <cellStyle name="Comma 4 2 8 2" xfId="51857" xr:uid="{DC50EA24-56EE-40F2-9BB3-79C9DFCEF1F6}"/>
    <cellStyle name="Comma 4 2 8 2 2" xfId="52613" xr:uid="{C5996922-8F0F-45FE-9706-4D13520982CF}"/>
    <cellStyle name="Comma 4 2 8 2 2 2" xfId="54124" xr:uid="{A2DAB83F-AE99-46AC-BD6E-55EF75DA57C9}"/>
    <cellStyle name="Comma 4 2 8 2 3" xfId="53375" xr:uid="{B2FAF456-E723-4636-8ECF-53AD1CA71D5D}"/>
    <cellStyle name="Comma 4 2 8 3" xfId="52105" xr:uid="{E8FFC1D0-44C8-4793-993C-6F8E4A552877}"/>
    <cellStyle name="Comma 4 2 8 3 2" xfId="52857" xr:uid="{1D3BC5AD-B175-4484-953F-2E4BE5BF59AB}"/>
    <cellStyle name="Comma 4 2 8 3 2 2" xfId="54368" xr:uid="{CA711710-80CC-44C2-885F-B0E41FBCCC0E}"/>
    <cellStyle name="Comma 4 2 8 3 3" xfId="53619" xr:uid="{AD410655-0403-4ABC-A4D0-245D31AD5302}"/>
    <cellStyle name="Comma 4 2 8 4" xfId="52354" xr:uid="{03613E77-6AC0-4504-8BAD-19D78EA3F8D8}"/>
    <cellStyle name="Comma 4 2 8 4 2" xfId="53866" xr:uid="{CF3875EE-0C90-4621-8C90-2882B18782B5}"/>
    <cellStyle name="Comma 4 2 8 5" xfId="53117" xr:uid="{E44E3852-88CE-4CFC-B992-CB8A46DDF489}"/>
    <cellStyle name="Comma 4 2 9" xfId="51670" xr:uid="{DD15F73F-E783-4D7E-B675-16DAFE4002CB}"/>
    <cellStyle name="Comma 4 2 9 2" xfId="52426" xr:uid="{94F9CBE6-6198-48BA-8DE9-4A3C11600197}"/>
    <cellStyle name="Comma 4 2 9 2 2" xfId="53937" xr:uid="{F46821A2-C9EE-4DE4-A83E-D9B8C874779C}"/>
    <cellStyle name="Comma 4 2 9 3" xfId="53188" xr:uid="{A8BE714B-57FD-4CB7-A0F9-1503D4E41CDA}"/>
    <cellStyle name="Comma 4 2_Tiger Woods Golf World - APPI Commented Indicative Budget (140307)" xfId="934" xr:uid="{BDAF53BB-F60D-43FC-AC1F-0323AB24B3BF}"/>
    <cellStyle name="Comma 4 20" xfId="5884" xr:uid="{4DEF922A-8749-485F-B0C4-07BF076D86C2}"/>
    <cellStyle name="Comma 4 20 2" xfId="5885" xr:uid="{45841A18-BE3A-4CED-96C3-2C992E3E5067}"/>
    <cellStyle name="Comma 4 20 2 2" xfId="5886" xr:uid="{56CDA078-AE89-4FB8-A7CA-C52C1394FC1E}"/>
    <cellStyle name="Comma 4 20 2 2 2" xfId="5887" xr:uid="{743CCD35-4D2D-4856-B99D-9F00D741ACE0}"/>
    <cellStyle name="Comma 4 20 2 2 2 2" xfId="5888" xr:uid="{F76B14A4-AA7F-4F0B-970F-8B2637EEBBB6}"/>
    <cellStyle name="Comma 4 20 2 2 2 2 2" xfId="5889" xr:uid="{CFED33EE-4A66-412C-A95F-D9B9F67B1743}"/>
    <cellStyle name="Comma 4 20 2 2 2 3" xfId="5890" xr:uid="{3E51DB5B-32CC-4294-A720-575C0B2D8F39}"/>
    <cellStyle name="Comma 4 20 2 2 3" xfId="5891" xr:uid="{FEEF59BA-9F04-47AD-86FA-754B9E6DBA8C}"/>
    <cellStyle name="Comma 4 20 2 2 3 2" xfId="5892" xr:uid="{D360B3A0-E774-446D-86B8-76F4A380AB20}"/>
    <cellStyle name="Comma 4 20 2 2 3 2 2" xfId="5893" xr:uid="{F62DC00D-156E-48BF-ADF1-9F7C1D197314}"/>
    <cellStyle name="Comma 4 20 2 2 3 3" xfId="5894" xr:uid="{8D9D7261-FF89-424C-89BB-AF532DD940AE}"/>
    <cellStyle name="Comma 4 20 2 2 4" xfId="5895" xr:uid="{F9D4FEEF-25D0-47DE-9D62-B1CDEB5A74C5}"/>
    <cellStyle name="Comma 4 20 2 2 4 2" xfId="5896" xr:uid="{F2B14472-ADEB-4B4A-9E75-7E504BA368F0}"/>
    <cellStyle name="Comma 4 20 2 2 5" xfId="5897" xr:uid="{45FFB869-71D2-4815-8D6F-4B2646A124B3}"/>
    <cellStyle name="Comma 4 20 2 3" xfId="5898" xr:uid="{2E77F0A6-D5C2-4003-994B-060F5C4AD8B5}"/>
    <cellStyle name="Comma 4 20 2 3 2" xfId="5899" xr:uid="{BA86C43D-F14C-4085-B801-02C10FB970B8}"/>
    <cellStyle name="Comma 4 20 2 3 2 2" xfId="5900" xr:uid="{BBA2DFF4-46A2-42E0-BA05-1F2CA5B93B0A}"/>
    <cellStyle name="Comma 4 20 2 3 3" xfId="5901" xr:uid="{2FF4F4B1-C6BE-490C-B31F-C716446FEE95}"/>
    <cellStyle name="Comma 4 20 2 4" xfId="5902" xr:uid="{D8C186D0-E5D5-47D8-A0FD-EB33E88235F1}"/>
    <cellStyle name="Comma 4 20 2 4 2" xfId="5903" xr:uid="{19FA39B5-CEF0-40ED-8EBE-58DFC948C372}"/>
    <cellStyle name="Comma 4 20 2 4 2 2" xfId="5904" xr:uid="{ACD87CC5-5D86-40CB-A303-4B641EF5258A}"/>
    <cellStyle name="Comma 4 20 2 4 3" xfId="5905" xr:uid="{436E3577-4CF0-411A-BE31-22FAC016DBDB}"/>
    <cellStyle name="Comma 4 20 2 5" xfId="5906" xr:uid="{E93829DA-2020-4640-9112-6F3F0C87B493}"/>
    <cellStyle name="Comma 4 20 2 5 2" xfId="5907" xr:uid="{7EFC8228-B909-4100-AAA4-4D08E9B405F0}"/>
    <cellStyle name="Comma 4 20 2 6" xfId="5908" xr:uid="{7F35EC6C-12D1-45AB-91B0-F6A35932FEEA}"/>
    <cellStyle name="Comma 4 20 3" xfId="5909" xr:uid="{0782BDB7-7D82-4F8F-A2FC-45F45695722D}"/>
    <cellStyle name="Comma 4 20 4" xfId="5910" xr:uid="{08FDF473-9E0B-4ED7-9403-0885940CD962}"/>
    <cellStyle name="Comma 4 20 4 2" xfId="5911" xr:uid="{8575010C-D1A1-41A7-9BCD-51B728906BFC}"/>
    <cellStyle name="Comma 4 20 4 2 2" xfId="5912" xr:uid="{31F95149-2693-48AE-A1E9-05C1834996DC}"/>
    <cellStyle name="Comma 4 20 4 2 2 2" xfId="5913" xr:uid="{1A00863F-D6C7-41D9-8A33-8073AE68813A}"/>
    <cellStyle name="Comma 4 20 4 2 3" xfId="5914" xr:uid="{96B5A4CB-0B46-4850-B01B-AB1CC707F321}"/>
    <cellStyle name="Comma 4 20 4 3" xfId="5915" xr:uid="{16EF6136-B557-46FF-BCFE-5176FB1BAABD}"/>
    <cellStyle name="Comma 4 20 4 3 2" xfId="5916" xr:uid="{19AE3DAA-C656-42AF-B9A8-DFE9F69C51FC}"/>
    <cellStyle name="Comma 4 20 4 3 2 2" xfId="5917" xr:uid="{C970645D-BA59-4ED0-A22A-4956A5F34C3C}"/>
    <cellStyle name="Comma 4 20 4 3 3" xfId="5918" xr:uid="{EE349486-1334-4B30-B66A-686C9C56F0E5}"/>
    <cellStyle name="Comma 4 20 4 4" xfId="5919" xr:uid="{BBE6D378-8DA9-4516-AC35-BAD03948D70A}"/>
    <cellStyle name="Comma 4 20 4 4 2" xfId="5920" xr:uid="{A5DDD6EC-AEBF-4B3C-9FD8-042280278046}"/>
    <cellStyle name="Comma 4 20 4 5" xfId="5921" xr:uid="{9D4875CC-5F5E-447C-9AE4-6D5E919938B1}"/>
    <cellStyle name="Comma 4 20 5" xfId="5922" xr:uid="{2E560413-2052-402C-ABD2-6E4EA0AF38A2}"/>
    <cellStyle name="Comma 4 20 5 2" xfId="5923" xr:uid="{DE57BB3E-C0C3-469B-8587-27DBAA577F91}"/>
    <cellStyle name="Comma 4 20 5 2 2" xfId="5924" xr:uid="{63284073-A475-4749-B9B8-71ABE416D019}"/>
    <cellStyle name="Comma 4 20 5 3" xfId="5925" xr:uid="{8A66CD4D-9215-4D30-8B71-52B75B783BBC}"/>
    <cellStyle name="Comma 4 20 6" xfId="5926" xr:uid="{683E0119-94D6-4DE8-9DBD-8E4084E2C8DF}"/>
    <cellStyle name="Comma 4 20 6 2" xfId="5927" xr:uid="{88662327-342B-4DD4-9751-58F6422C3C60}"/>
    <cellStyle name="Comma 4 20 6 2 2" xfId="5928" xr:uid="{9D0E47B8-6169-4094-8A2B-CECA4D4F7D09}"/>
    <cellStyle name="Comma 4 20 6 3" xfId="5929" xr:uid="{E493A94F-081F-4515-A8D4-3349F63B69A3}"/>
    <cellStyle name="Comma 4 20 7" xfId="5930" xr:uid="{E899FB38-B05B-44C6-9787-1E3DFB56F860}"/>
    <cellStyle name="Comma 4 20 7 2" xfId="5931" xr:uid="{987A2DA1-3A87-42B4-9B81-BC44F204EC30}"/>
    <cellStyle name="Comma 4 20 7 2 2" xfId="5932" xr:uid="{6ECA5FC5-9441-4572-BB33-118BDB08448A}"/>
    <cellStyle name="Comma 4 20 7 3" xfId="5933" xr:uid="{A2F42F09-94E8-4D1B-9CE6-CAF39C5B9C6D}"/>
    <cellStyle name="Comma 4 20 8" xfId="5934" xr:uid="{5CC2B371-FE90-48FC-BBAD-9E4C3BE931B0}"/>
    <cellStyle name="Comma 4 20 8 2" xfId="5935" xr:uid="{19A78B2B-F8B1-47AE-A3AF-E02ED65DB5FF}"/>
    <cellStyle name="Comma 4 20 9" xfId="5936" xr:uid="{46B8D192-1BE8-458E-AF0F-21F25C186F28}"/>
    <cellStyle name="Comma 4 21" xfId="5937" xr:uid="{7FE1C9B0-4315-4B5D-A3A7-A7E45DC0F4B1}"/>
    <cellStyle name="Comma 4 21 2" xfId="5938" xr:uid="{CDAE7403-1E61-4C92-8CA2-BA0B282905BA}"/>
    <cellStyle name="Comma 4 21 2 2" xfId="5939" xr:uid="{FD33404C-7D37-46E0-B038-79A9ADB90147}"/>
    <cellStyle name="Comma 4 21 2 2 2" xfId="5940" xr:uid="{69940F4F-E803-45F0-B3E5-F8CB2847E642}"/>
    <cellStyle name="Comma 4 21 2 2 2 2" xfId="5941" xr:uid="{3E9C9911-CAE9-4466-BD8B-C64E7B56CB19}"/>
    <cellStyle name="Comma 4 21 2 2 3" xfId="5942" xr:uid="{A9D67FDC-7B15-4624-89DC-A82229408989}"/>
    <cellStyle name="Comma 4 21 2 3" xfId="5943" xr:uid="{3EBA645A-F309-4C18-BBB4-C92C41662C8C}"/>
    <cellStyle name="Comma 4 21 2 3 2" xfId="5944" xr:uid="{674A343D-CB17-4665-8066-D96FDDE098CF}"/>
    <cellStyle name="Comma 4 21 2 3 2 2" xfId="5945" xr:uid="{82C477BB-D649-4BE9-85C6-24602F876172}"/>
    <cellStyle name="Comma 4 21 2 3 3" xfId="5946" xr:uid="{875EFF11-54D9-4C35-BCB8-E87B4558DBC2}"/>
    <cellStyle name="Comma 4 21 2 4" xfId="5947" xr:uid="{86EE6BAA-DC82-4F21-95AC-FE19365FB712}"/>
    <cellStyle name="Comma 4 21 2 4 2" xfId="5948" xr:uid="{3630C8FB-4F17-4D70-87DB-378B88DA0152}"/>
    <cellStyle name="Comma 4 21 2 5" xfId="5949" xr:uid="{07E53D1D-1B4D-44F2-96E1-717E331FC321}"/>
    <cellStyle name="Comma 4 21 3" xfId="5950" xr:uid="{9F3E1473-2A34-47C8-8131-8ACD0DA8988C}"/>
    <cellStyle name="Comma 4 21 3 2" xfId="5951" xr:uid="{425C0CCC-B6A9-4EA1-9DDE-F5E39A2A867E}"/>
    <cellStyle name="Comma 4 21 3 2 2" xfId="5952" xr:uid="{215FB580-F7EE-4E72-86AE-2DF4D8B646BE}"/>
    <cellStyle name="Comma 4 21 3 3" xfId="5953" xr:uid="{5A351A1D-D210-467D-8E26-3E292F6A1937}"/>
    <cellStyle name="Comma 4 21 4" xfId="5954" xr:uid="{03DD8E76-112A-4BA4-BD50-A039978D6258}"/>
    <cellStyle name="Comma 4 21 4 2" xfId="5955" xr:uid="{B9D8B9B8-B8B3-4F1F-A6EB-1E958000E718}"/>
    <cellStyle name="Comma 4 21 4 2 2" xfId="5956" xr:uid="{90669E28-30FE-4731-BA75-BEE1E9DE2631}"/>
    <cellStyle name="Comma 4 21 4 3" xfId="5957" xr:uid="{B1978276-B40B-48FC-A61A-F61884549843}"/>
    <cellStyle name="Comma 4 21 5" xfId="5958" xr:uid="{19B0CF89-0DBC-4312-BD13-B48B2E896E5E}"/>
    <cellStyle name="Comma 4 21 5 2" xfId="5959" xr:uid="{7FA6B2E1-C00B-4BD4-9A23-571369369444}"/>
    <cellStyle name="Comma 4 21 6" xfId="5960" xr:uid="{0D8DAB7D-A769-4187-A188-4B383456EA40}"/>
    <cellStyle name="Comma 4 22" xfId="5961" xr:uid="{9F25748F-6377-45A1-86F0-11826FEF09D3}"/>
    <cellStyle name="Comma 4 23" xfId="5962" xr:uid="{2F587E15-31E3-4361-8A03-DB22907F5CB0}"/>
    <cellStyle name="Comma 4 23 2" xfId="5963" xr:uid="{6C67210F-D44D-46E6-ADD4-6C58711E35F9}"/>
    <cellStyle name="Comma 4 23 2 2" xfId="5964" xr:uid="{DCA87716-8218-4CC0-A8B5-4E560EF6936D}"/>
    <cellStyle name="Comma 4 23 2 2 2" xfId="5965" xr:uid="{D9171DC8-59CB-48D3-8FA5-3EEBDAF93BA0}"/>
    <cellStyle name="Comma 4 23 2 3" xfId="5966" xr:uid="{1CE9E8F9-CB93-4711-9B26-D78BCAF588B5}"/>
    <cellStyle name="Comma 4 23 3" xfId="5967" xr:uid="{21BD1016-9430-4741-892F-794FF64A0D4E}"/>
    <cellStyle name="Comma 4 23 3 2" xfId="5968" xr:uid="{EA2A272D-5EDD-402C-8285-493FED76F81D}"/>
    <cellStyle name="Comma 4 23 3 2 2" xfId="5969" xr:uid="{36A2FCC8-9CA2-4CF2-AE4E-F800265D7145}"/>
    <cellStyle name="Comma 4 23 3 3" xfId="5970" xr:uid="{7888A408-EF22-4C5B-81C5-744AD40E83D9}"/>
    <cellStyle name="Comma 4 23 4" xfId="5971" xr:uid="{EDDBBB74-92B4-4F42-8BB9-4D05EA4B06EE}"/>
    <cellStyle name="Comma 4 23 4 2" xfId="5972" xr:uid="{FFAE4CFE-8A11-42DE-BFC1-4E44858BB350}"/>
    <cellStyle name="Comma 4 23 5" xfId="5973" xr:uid="{09B249D2-19BE-47F2-9DED-E3AC3707649C}"/>
    <cellStyle name="Comma 4 24" xfId="5974" xr:uid="{E8F83F11-1F3F-4A42-9999-4CBF0B0F75BA}"/>
    <cellStyle name="Comma 4 24 2" xfId="5975" xr:uid="{9DEF1030-BDF1-4811-9D39-8E4861734989}"/>
    <cellStyle name="Comma 4 24 2 2" xfId="5976" xr:uid="{F7BF4596-96FE-4035-AA8A-8117FF9E7F5C}"/>
    <cellStyle name="Comma 4 24 3" xfId="5977" xr:uid="{48FAC94A-94CC-49C1-A21E-36880CC95FA3}"/>
    <cellStyle name="Comma 4 25" xfId="5978" xr:uid="{54BAD468-DD7A-4B78-B66B-AE4D225A554D}"/>
    <cellStyle name="Comma 4 25 2" xfId="5979" xr:uid="{24528407-8389-4801-BFDF-73FBA4F9D59D}"/>
    <cellStyle name="Comma 4 25 2 2" xfId="5980" xr:uid="{6257417F-6C82-4BC3-A40F-BE4B18204F68}"/>
    <cellStyle name="Comma 4 25 3" xfId="5981" xr:uid="{614A8E80-69FB-4CED-89EA-AA00F5CE82C5}"/>
    <cellStyle name="Comma 4 26" xfId="5982" xr:uid="{7B1EE4D6-3080-40E6-B2A8-2492C598375E}"/>
    <cellStyle name="Comma 4 26 2" xfId="5983" xr:uid="{BFCFE815-71CB-4CE4-8FAD-744D8AD49B9D}"/>
    <cellStyle name="Comma 4 26 2 2" xfId="5984" xr:uid="{64891C83-C210-4967-BAD0-BA7BBF602C64}"/>
    <cellStyle name="Comma 4 26 3" xfId="5985" xr:uid="{D4A4B5D7-BAEF-4041-B92A-604FB3049267}"/>
    <cellStyle name="Comma 4 27" xfId="930" xr:uid="{A809F158-B8F5-4295-93E7-CA6CA8D3E984}"/>
    <cellStyle name="Comma 4 3" xfId="935" xr:uid="{1A546200-D059-4E1C-849D-C60EF48F6862}"/>
    <cellStyle name="Comma 4 3 10" xfId="5986" xr:uid="{924E9F7B-E75E-45ED-A038-5D561A0E4E59}"/>
    <cellStyle name="Comma 4 3 10 2" xfId="5987" xr:uid="{83C1EF6A-914C-49E4-A056-7CF8292AE046}"/>
    <cellStyle name="Comma 4 3 11" xfId="5988" xr:uid="{60A862B9-0ADD-4321-A88C-3BA492A4499C}"/>
    <cellStyle name="Comma 4 3 12" xfId="51483" xr:uid="{A6A3CC58-0FA3-4B9A-BD55-41E2DA0F1EEF}"/>
    <cellStyle name="Comma 4 3 2" xfId="5989" xr:uid="{73406CC2-E2A9-4458-803A-CF70CEE450C6}"/>
    <cellStyle name="Comma 4 3 2 10" xfId="51763" xr:uid="{0C107A10-8248-49DB-BB3A-E80635C4561C}"/>
    <cellStyle name="Comma 4 3 2 2" xfId="5990" xr:uid="{6A27AD09-F7AA-4DC6-81D2-360D13971D90}"/>
    <cellStyle name="Comma 4 3 2 2 2" xfId="5991" xr:uid="{23B1C18A-0C4B-483A-8E6D-F969691CBBC0}"/>
    <cellStyle name="Comma 4 3 2 2 2 2" xfId="5992" xr:uid="{7D0DFB42-9445-419F-81CD-7EE33DEBA341}"/>
    <cellStyle name="Comma 4 3 2 2 2 2 2" xfId="5993" xr:uid="{5283CE87-1C38-40D5-A1BA-3BFDA9067E53}"/>
    <cellStyle name="Comma 4 3 2 2 2 2 2 2" xfId="5994" xr:uid="{DAD93CCC-AF6B-4C96-85DC-B9538211FE74}"/>
    <cellStyle name="Comma 4 3 2 2 2 2 3" xfId="5995" xr:uid="{1A79AE51-A939-4C50-B460-C12B7922106A}"/>
    <cellStyle name="Comma 4 3 2 2 2 3" xfId="5996" xr:uid="{2E1F2562-C6E3-4480-9217-A65FD8593C35}"/>
    <cellStyle name="Comma 4 3 2 2 2 3 2" xfId="5997" xr:uid="{DE353D3B-A649-4BB6-8B14-2DE66F8BF131}"/>
    <cellStyle name="Comma 4 3 2 2 2 3 2 2" xfId="5998" xr:uid="{415F9600-10B5-4197-B21E-B3E700D9192C}"/>
    <cellStyle name="Comma 4 3 2 2 2 3 3" xfId="5999" xr:uid="{420ABF00-9BA5-47B3-A48E-08D440F9A0DD}"/>
    <cellStyle name="Comma 4 3 2 2 2 4" xfId="6000" xr:uid="{233F84BC-E339-4B5D-8DFC-9135843B0D40}"/>
    <cellStyle name="Comma 4 3 2 2 2 4 2" xfId="6001" xr:uid="{345EC9D0-DA1B-4C10-9D2C-B9E56356CCBC}"/>
    <cellStyle name="Comma 4 3 2 2 2 5" xfId="6002" xr:uid="{12D10A75-8D32-4D69-91D8-592EC467E067}"/>
    <cellStyle name="Comma 4 3 2 2 2 6" xfId="54030" xr:uid="{BC53DA2C-8BB0-4567-8419-584FB4B6A8A2}"/>
    <cellStyle name="Comma 4 3 2 2 3" xfId="6003" xr:uid="{72CD6F90-07AD-4681-8C55-8D90732B3571}"/>
    <cellStyle name="Comma 4 3 2 2 3 2" xfId="6004" xr:uid="{D202D457-2A7B-42B1-BF11-C9E7F4B82E48}"/>
    <cellStyle name="Comma 4 3 2 2 3 2 2" xfId="6005" xr:uid="{767EED9D-C77E-4DB4-A35B-711EAC8628B0}"/>
    <cellStyle name="Comma 4 3 2 2 3 3" xfId="6006" xr:uid="{DF638246-1B22-46FC-9917-C8DE0E6B354D}"/>
    <cellStyle name="Comma 4 3 2 2 4" xfId="6007" xr:uid="{268CBD3F-8C3D-41C1-87E5-44FDCEAF6CB7}"/>
    <cellStyle name="Comma 4 3 2 2 4 2" xfId="6008" xr:uid="{C7347EA2-40B2-43D6-BEBE-81C82C751E3B}"/>
    <cellStyle name="Comma 4 3 2 2 4 2 2" xfId="6009" xr:uid="{4354C0F9-8014-4946-8EB8-0D2B1B83599E}"/>
    <cellStyle name="Comma 4 3 2 2 4 3" xfId="6010" xr:uid="{C1463828-A5B3-4BC2-BF41-61C4049AEC7B}"/>
    <cellStyle name="Comma 4 3 2 2 5" xfId="6011" xr:uid="{A794A0A0-69EE-41FC-B8A5-A19B08DF76CD}"/>
    <cellStyle name="Comma 4 3 2 2 5 2" xfId="6012" xr:uid="{5C3593DA-34D6-4AAB-BB03-2907E46F6527}"/>
    <cellStyle name="Comma 4 3 2 2 6" xfId="6013" xr:uid="{26C47F56-A736-489E-A4ED-594B40C76EDA}"/>
    <cellStyle name="Comma 4 3 2 2 7" xfId="52519" xr:uid="{094047A2-F284-4B27-A10E-88E9869E003F}"/>
    <cellStyle name="Comma 4 3 2 3" xfId="6014" xr:uid="{A6DCFF70-9451-4960-B7DE-026C97037A54}"/>
    <cellStyle name="Comma 4 3 2 3 2" xfId="53281" xr:uid="{A221CD8C-F9BA-42F9-B816-6EB773648EC9}"/>
    <cellStyle name="Comma 4 3 2 4" xfId="6015" xr:uid="{C1C088C8-8A39-4D20-92FD-6CD43512464F}"/>
    <cellStyle name="Comma 4 3 2 4 2" xfId="6016" xr:uid="{E5134020-14A5-490E-801D-56FAB7B73ED5}"/>
    <cellStyle name="Comma 4 3 2 4 2 2" xfId="6017" xr:uid="{24C88BA9-69E8-457C-811D-476AA8D89185}"/>
    <cellStyle name="Comma 4 3 2 4 2 2 2" xfId="6018" xr:uid="{6D0AFFAD-CFE7-4B90-B888-DFDBD7FFE152}"/>
    <cellStyle name="Comma 4 3 2 4 2 3" xfId="6019" xr:uid="{6D8F6EC4-A3AD-4CDE-A5C9-7CA71EA095BD}"/>
    <cellStyle name="Comma 4 3 2 4 3" xfId="6020" xr:uid="{2952C991-354F-40E6-9958-8BC2D000E080}"/>
    <cellStyle name="Comma 4 3 2 4 3 2" xfId="6021" xr:uid="{9C18CB7F-08A5-4531-8BC3-D41DA82C6B24}"/>
    <cellStyle name="Comma 4 3 2 4 3 2 2" xfId="6022" xr:uid="{E36CDD1A-BF1D-488A-98BA-8654CFAE1B41}"/>
    <cellStyle name="Comma 4 3 2 4 3 3" xfId="6023" xr:uid="{79F74A5A-8401-4773-BD11-FB63E6745E9A}"/>
    <cellStyle name="Comma 4 3 2 4 4" xfId="6024" xr:uid="{23BA7D51-3ED7-4884-BA45-F9BED603C19C}"/>
    <cellStyle name="Comma 4 3 2 4 4 2" xfId="6025" xr:uid="{A4B3DFFB-0D23-4D33-9D97-E82A8F880F07}"/>
    <cellStyle name="Comma 4 3 2 4 5" xfId="6026" xr:uid="{D560F72C-94DF-42D0-BB2B-F26FAC953D3F}"/>
    <cellStyle name="Comma 4 3 2 5" xfId="6027" xr:uid="{B03E1B62-8658-41CC-894B-EFB762092E61}"/>
    <cellStyle name="Comma 4 3 2 5 2" xfId="6028" xr:uid="{53BD8BE3-6866-4ECE-8E28-3CE94DE238A4}"/>
    <cellStyle name="Comma 4 3 2 5 2 2" xfId="6029" xr:uid="{4CCB50D5-B120-4EA1-8F68-2262839311D1}"/>
    <cellStyle name="Comma 4 3 2 5 3" xfId="6030" xr:uid="{4BF307C3-C766-4E17-B379-07B3655F1B72}"/>
    <cellStyle name="Comma 4 3 2 6" xfId="6031" xr:uid="{2690EBE6-12A0-4E5F-A88B-6B93801E140B}"/>
    <cellStyle name="Comma 4 3 2 6 2" xfId="6032" xr:uid="{B8A4ED58-B071-4D20-A141-202018A20606}"/>
    <cellStyle name="Comma 4 3 2 6 2 2" xfId="6033" xr:uid="{0603AD20-FA3F-4EB2-897A-967DF498F969}"/>
    <cellStyle name="Comma 4 3 2 6 3" xfId="6034" xr:uid="{5BFC38DC-5BE3-4277-AA9C-74275777B4D4}"/>
    <cellStyle name="Comma 4 3 2 7" xfId="6035" xr:uid="{58E76FA5-8D49-4A7F-9B74-F5E74C82801F}"/>
    <cellStyle name="Comma 4 3 2 7 2" xfId="6036" xr:uid="{73361778-3504-43C2-9BE5-D915C541202F}"/>
    <cellStyle name="Comma 4 3 2 7 2 2" xfId="6037" xr:uid="{75BC1170-46EF-4A7C-9A87-B7F161B93C3F}"/>
    <cellStyle name="Comma 4 3 2 7 3" xfId="6038" xr:uid="{775AC5D0-7193-48FB-978D-A51542092F21}"/>
    <cellStyle name="Comma 4 3 2 8" xfId="6039" xr:uid="{D0ADB0C1-41C8-40EE-91A3-AB904A693B98}"/>
    <cellStyle name="Comma 4 3 2 8 2" xfId="6040" xr:uid="{981ED6D4-C2EA-43ED-B3B6-7D88E18CAB5A}"/>
    <cellStyle name="Comma 4 3 2 9" xfId="6041" xr:uid="{B54F3505-EBD8-4F5E-8D9E-5A9236CB2673}"/>
    <cellStyle name="Comma 4 3 3" xfId="6042" xr:uid="{FAE06FAD-47ED-4583-9CB1-71CD6EA155B4}"/>
    <cellStyle name="Comma 4 3 3 10" xfId="52011" xr:uid="{B10DC4C2-D193-4E48-9F2F-BBEE4133320A}"/>
    <cellStyle name="Comma 4 3 3 2" xfId="6043" xr:uid="{0A8052A7-C0F2-4312-A2AC-8EB0120D8035}"/>
    <cellStyle name="Comma 4 3 3 2 2" xfId="6044" xr:uid="{B3C062B2-3AC5-44F3-B29E-764CA4EFFF6B}"/>
    <cellStyle name="Comma 4 3 3 2 2 2" xfId="6045" xr:uid="{38875F90-DE72-4B48-A4FB-40DD3DD636A2}"/>
    <cellStyle name="Comma 4 3 3 2 2 2 2" xfId="6046" xr:uid="{C5E7486A-8C19-43DE-AA5F-CBE6903E2E24}"/>
    <cellStyle name="Comma 4 3 3 2 2 2 2 2" xfId="6047" xr:uid="{F87F1D41-E43B-4983-A112-5BF86016166E}"/>
    <cellStyle name="Comma 4 3 3 2 2 2 3" xfId="6048" xr:uid="{B73FFBCC-C14E-437C-928F-EC82EC3D9B42}"/>
    <cellStyle name="Comma 4 3 3 2 2 3" xfId="6049" xr:uid="{80B05E24-0DA6-4B7E-8BC7-AB2C8B426789}"/>
    <cellStyle name="Comma 4 3 3 2 2 3 2" xfId="6050" xr:uid="{0E0CB320-7B6F-498D-A119-3BF8D35F5193}"/>
    <cellStyle name="Comma 4 3 3 2 2 3 2 2" xfId="6051" xr:uid="{7AE6047F-AD6B-49ED-960C-3C00DC2BD894}"/>
    <cellStyle name="Comma 4 3 3 2 2 3 3" xfId="6052" xr:uid="{2570C2CE-6D9B-4D7D-BD32-C54514159CF0}"/>
    <cellStyle name="Comma 4 3 3 2 2 4" xfId="6053" xr:uid="{5C648812-4193-43EC-9060-F1263F715EDB}"/>
    <cellStyle name="Comma 4 3 3 2 2 4 2" xfId="6054" xr:uid="{C6A549F6-267C-4A2D-BE0F-B80B743270DC}"/>
    <cellStyle name="Comma 4 3 3 2 2 5" xfId="6055" xr:uid="{6F1037B7-E7D0-4622-A8BF-48E70B562B96}"/>
    <cellStyle name="Comma 4 3 3 2 2 6" xfId="54274" xr:uid="{CE1F4F15-8E9E-4CD9-A20F-2CEAF518BC31}"/>
    <cellStyle name="Comma 4 3 3 2 3" xfId="6056" xr:uid="{0B4A3823-227E-4C97-A979-A1FFB52932EC}"/>
    <cellStyle name="Comma 4 3 3 2 3 2" xfId="6057" xr:uid="{33FADAD1-4230-43F0-B909-65296E34098F}"/>
    <cellStyle name="Comma 4 3 3 2 3 2 2" xfId="6058" xr:uid="{304DC6ED-F757-46F2-BADF-19209E435527}"/>
    <cellStyle name="Comma 4 3 3 2 3 3" xfId="6059" xr:uid="{DEE96368-34D1-4099-86E1-50C88BDFBAD3}"/>
    <cellStyle name="Comma 4 3 3 2 4" xfId="6060" xr:uid="{7DE5F31A-F47C-4C56-8DFA-20F1A482E555}"/>
    <cellStyle name="Comma 4 3 3 2 4 2" xfId="6061" xr:uid="{740D5CB7-2A00-438A-81EF-6B30C95CFB3E}"/>
    <cellStyle name="Comma 4 3 3 2 4 2 2" xfId="6062" xr:uid="{7A192F45-C7B4-4553-8881-A04C4DD7DBE4}"/>
    <cellStyle name="Comma 4 3 3 2 4 3" xfId="6063" xr:uid="{6FADBE12-394C-442C-B250-6692B21D2F82}"/>
    <cellStyle name="Comma 4 3 3 2 5" xfId="6064" xr:uid="{B11B6120-9B33-4E08-B928-7BAC792E844B}"/>
    <cellStyle name="Comma 4 3 3 2 5 2" xfId="6065" xr:uid="{25A86E5F-C9BA-4DF1-A4F6-66E5488CD53C}"/>
    <cellStyle name="Comma 4 3 3 2 6" xfId="6066" xr:uid="{EAA3CCA6-968B-478C-BBAB-4F3BE019428C}"/>
    <cellStyle name="Comma 4 3 3 2 7" xfId="52763" xr:uid="{C00F9709-F06A-479B-863D-4F1C72BC129E}"/>
    <cellStyle name="Comma 4 3 3 3" xfId="6067" xr:uid="{54B2E051-78B5-41B7-84FC-00F5D89BE508}"/>
    <cellStyle name="Comma 4 3 3 3 2" xfId="53525" xr:uid="{4510CC82-7F76-4A65-9A93-18B9E5F5163C}"/>
    <cellStyle name="Comma 4 3 3 4" xfId="6068" xr:uid="{9A83B1E1-A51D-4EEC-AD49-E827EAF8CC91}"/>
    <cellStyle name="Comma 4 3 3 4 2" xfId="6069" xr:uid="{96938933-278B-4259-9375-CFEE0239D0B3}"/>
    <cellStyle name="Comma 4 3 3 4 2 2" xfId="6070" xr:uid="{0D084F68-6735-4F67-8F6E-16038FC19B19}"/>
    <cellStyle name="Comma 4 3 3 4 2 2 2" xfId="6071" xr:uid="{24A299BE-8888-4F3B-B7CD-016CD26D1B94}"/>
    <cellStyle name="Comma 4 3 3 4 2 3" xfId="6072" xr:uid="{2BC49974-96C5-41CF-8C36-B42F55777EC7}"/>
    <cellStyle name="Comma 4 3 3 4 3" xfId="6073" xr:uid="{5BDB708C-E9CE-4971-A4DF-6C7C49FF4E70}"/>
    <cellStyle name="Comma 4 3 3 4 3 2" xfId="6074" xr:uid="{B32AB2B4-5901-4DE7-ADFB-1E19140B19A6}"/>
    <cellStyle name="Comma 4 3 3 4 3 2 2" xfId="6075" xr:uid="{DD060D2B-23FC-4A39-ACFB-6A380D1373B9}"/>
    <cellStyle name="Comma 4 3 3 4 3 3" xfId="6076" xr:uid="{93E3CA51-734C-411E-8FB9-C2BB36B820E2}"/>
    <cellStyle name="Comma 4 3 3 4 4" xfId="6077" xr:uid="{C981F956-C384-4661-B4EC-34CB7BA038B6}"/>
    <cellStyle name="Comma 4 3 3 4 4 2" xfId="6078" xr:uid="{FE39AA5A-6099-48D8-BF2F-6648C50BEA5D}"/>
    <cellStyle name="Comma 4 3 3 4 5" xfId="6079" xr:uid="{66E187C4-3A49-4F6D-A9C5-23B964CBA248}"/>
    <cellStyle name="Comma 4 3 3 5" xfId="6080" xr:uid="{0D48553C-EED0-48EF-ABCB-D6BE76B22960}"/>
    <cellStyle name="Comma 4 3 3 5 2" xfId="6081" xr:uid="{8F3F696A-A3F2-4279-87F7-79582D594D42}"/>
    <cellStyle name="Comma 4 3 3 5 2 2" xfId="6082" xr:uid="{76FCB88D-5DB7-4B0F-A9B6-893C578698E0}"/>
    <cellStyle name="Comma 4 3 3 5 3" xfId="6083" xr:uid="{039C39AB-6DF1-4461-84C1-E8E665E6C7BC}"/>
    <cellStyle name="Comma 4 3 3 6" xfId="6084" xr:uid="{90C72103-29AF-4BE8-BB91-90F6892181C7}"/>
    <cellStyle name="Comma 4 3 3 6 2" xfId="6085" xr:uid="{10F982D6-ED9A-46A7-BA26-D0F88B332880}"/>
    <cellStyle name="Comma 4 3 3 6 2 2" xfId="6086" xr:uid="{4DC37CEC-1821-4470-B054-3C7E7A96D1FA}"/>
    <cellStyle name="Comma 4 3 3 6 3" xfId="6087" xr:uid="{C449090F-05A7-4A5B-B635-92DB192E2656}"/>
    <cellStyle name="Comma 4 3 3 7" xfId="6088" xr:uid="{6AD84F15-633D-4E4D-A887-B12C4C9B6AC3}"/>
    <cellStyle name="Comma 4 3 3 7 2" xfId="6089" xr:uid="{CD6234D6-E952-4E6F-9EDB-C5D156784190}"/>
    <cellStyle name="Comma 4 3 3 7 2 2" xfId="6090" xr:uid="{AB77F098-E995-422C-AB2F-36836BDA2DA0}"/>
    <cellStyle name="Comma 4 3 3 7 3" xfId="6091" xr:uid="{69B85E08-3750-4FFE-8DB1-9400778B83C1}"/>
    <cellStyle name="Comma 4 3 3 8" xfId="6092" xr:uid="{411885B7-D897-4943-AFF6-90DC21166A7E}"/>
    <cellStyle name="Comma 4 3 3 8 2" xfId="6093" xr:uid="{7E71908C-717F-4038-96DC-80C1AB09A3A9}"/>
    <cellStyle name="Comma 4 3 3 9" xfId="6094" xr:uid="{807EA308-060C-463D-B711-2812E8D5A0D9}"/>
    <cellStyle name="Comma 4 3 4" xfId="6095" xr:uid="{6286D5D3-0EA7-4970-9D2D-B72146591DC1}"/>
    <cellStyle name="Comma 4 3 4 2" xfId="6096" xr:uid="{FDBDB911-1903-4F2E-B634-2B9AFE0339D0}"/>
    <cellStyle name="Comma 4 3 4 2 2" xfId="6097" xr:uid="{526836DF-B5CC-4665-8F3E-E301D03E49E2}"/>
    <cellStyle name="Comma 4 3 4 2 2 2" xfId="6098" xr:uid="{84F87D6A-7B2D-4452-B367-DEB1803F4CA9}"/>
    <cellStyle name="Comma 4 3 4 2 2 2 2" xfId="6099" xr:uid="{55E4C258-39CD-4219-8391-57E3A2B91633}"/>
    <cellStyle name="Comma 4 3 4 2 2 3" xfId="6100" xr:uid="{0A707280-82C8-4CE7-B2FD-C1DA9F44895D}"/>
    <cellStyle name="Comma 4 3 4 2 3" xfId="6101" xr:uid="{EA45D8BF-6482-4951-B22F-C7F3B49851FE}"/>
    <cellStyle name="Comma 4 3 4 2 3 2" xfId="6102" xr:uid="{121C611E-E352-491B-A7C2-EC0D4B2E4BE6}"/>
    <cellStyle name="Comma 4 3 4 2 3 2 2" xfId="6103" xr:uid="{E18F58EE-2BDF-43CA-A0DC-69B9AAED2BE8}"/>
    <cellStyle name="Comma 4 3 4 2 3 3" xfId="6104" xr:uid="{585317BF-E9E6-4D99-914A-C2B6CA0A21F7}"/>
    <cellStyle name="Comma 4 3 4 2 4" xfId="6105" xr:uid="{E1082C27-2C7C-4588-BEFF-1DBE4F349E19}"/>
    <cellStyle name="Comma 4 3 4 2 4 2" xfId="6106" xr:uid="{4D525D4E-5048-471E-9CB6-A8E996F5798B}"/>
    <cellStyle name="Comma 4 3 4 2 5" xfId="6107" xr:uid="{CF3FBC43-3A22-4054-814E-A6C4446D418E}"/>
    <cellStyle name="Comma 4 3 4 2 6" xfId="53772" xr:uid="{968AFA5F-AB1D-45B1-A09E-2A5BB80FB18D}"/>
    <cellStyle name="Comma 4 3 4 3" xfId="6108" xr:uid="{7B217CFB-BE23-4722-9D63-6E77C2DEBEDD}"/>
    <cellStyle name="Comma 4 3 4 3 2" xfId="6109" xr:uid="{F9A591EA-DDEF-4CA7-92A5-868849A101E0}"/>
    <cellStyle name="Comma 4 3 4 3 2 2" xfId="6110" xr:uid="{AE0DD2B8-A030-4BFF-992D-7FCD1ECB4581}"/>
    <cellStyle name="Comma 4 3 4 3 3" xfId="6111" xr:uid="{1EAFAC20-9A63-4A9A-8B78-598905E94A95}"/>
    <cellStyle name="Comma 4 3 4 4" xfId="6112" xr:uid="{953B9F92-47BB-476D-85DB-BE4F494562BC}"/>
    <cellStyle name="Comma 4 3 4 4 2" xfId="6113" xr:uid="{F31AA6F4-E1AC-4F55-BFF6-F0C7362CF577}"/>
    <cellStyle name="Comma 4 3 4 4 2 2" xfId="6114" xr:uid="{91786E7F-7935-45D4-AFC1-1264755ABA24}"/>
    <cellStyle name="Comma 4 3 4 4 3" xfId="6115" xr:uid="{82FA4462-E1CC-4563-B537-23A74418F4C7}"/>
    <cellStyle name="Comma 4 3 4 5" xfId="6116" xr:uid="{3F3932EB-C297-435B-BB70-883124C393C5}"/>
    <cellStyle name="Comma 4 3 4 5 2" xfId="6117" xr:uid="{29203481-8AD2-487E-891A-9424EC1C949E}"/>
    <cellStyle name="Comma 4 3 4 6" xfId="6118" xr:uid="{76D04E23-DD24-46C4-80EB-F31AEE17CD19}"/>
    <cellStyle name="Comma 4 3 4 7" xfId="52260" xr:uid="{BF2BE7E9-3C21-4E6A-81C9-5C682F7CD119}"/>
    <cellStyle name="Comma 4 3 5" xfId="6119" xr:uid="{2EA6B77D-72A6-4D38-ADBC-B8A1921D75AD}"/>
    <cellStyle name="Comma 4 3 5 2" xfId="53023" xr:uid="{66D765DC-B355-4D4E-A1B1-DB124FF57288}"/>
    <cellStyle name="Comma 4 3 6" xfId="6120" xr:uid="{993B194D-6E95-41A1-BEC7-B90FE99A5DEE}"/>
    <cellStyle name="Comma 4 3 6 2" xfId="6121" xr:uid="{9517D2CC-AD54-4E58-A509-8C892C25BABE}"/>
    <cellStyle name="Comma 4 3 6 2 2" xfId="6122" xr:uid="{F7F4632F-971E-43CD-813D-4D2A6AA1D598}"/>
    <cellStyle name="Comma 4 3 6 2 2 2" xfId="6123" xr:uid="{20803A12-5CD9-4C01-993C-DB8441B2FD08}"/>
    <cellStyle name="Comma 4 3 6 2 3" xfId="6124" xr:uid="{1C6C5233-EA71-490C-B2D0-A708962261FC}"/>
    <cellStyle name="Comma 4 3 6 3" xfId="6125" xr:uid="{F8245CFD-BD58-4D07-BCD1-5CF8550FFC3F}"/>
    <cellStyle name="Comma 4 3 6 3 2" xfId="6126" xr:uid="{4EAE91D8-1A9E-48FA-875F-F6922FD2D820}"/>
    <cellStyle name="Comma 4 3 6 3 2 2" xfId="6127" xr:uid="{4977D877-D2A9-4C5A-ABD9-E61038D6F3C3}"/>
    <cellStyle name="Comma 4 3 6 3 3" xfId="6128" xr:uid="{692A178D-902B-4FE7-A38A-3A444DA4CDEB}"/>
    <cellStyle name="Comma 4 3 6 4" xfId="6129" xr:uid="{782820B7-F3C6-49A6-ADDA-963EC209F1B1}"/>
    <cellStyle name="Comma 4 3 6 4 2" xfId="6130" xr:uid="{EF887D62-6288-4A65-885D-0ECB8E1C7834}"/>
    <cellStyle name="Comma 4 3 6 5" xfId="6131" xr:uid="{5C746546-61ED-44EE-B99F-5FCD91FCD501}"/>
    <cellStyle name="Comma 4 3 7" xfId="6132" xr:uid="{115D7D20-C4ED-4115-AA7C-5B4F5DE20D65}"/>
    <cellStyle name="Comma 4 3 7 2" xfId="6133" xr:uid="{B93685BD-B02D-4D4E-A934-1D66C2EF5D3B}"/>
    <cellStyle name="Comma 4 3 7 2 2" xfId="6134" xr:uid="{7398F52C-85B4-4BD6-96AE-1BDCE46EA3B4}"/>
    <cellStyle name="Comma 4 3 7 3" xfId="6135" xr:uid="{C5A0106E-1348-4C02-9F61-A5EB388A9269}"/>
    <cellStyle name="Comma 4 3 8" xfId="6136" xr:uid="{FD019248-4F43-4CD6-A9D6-0A63375E3BB9}"/>
    <cellStyle name="Comma 4 3 8 2" xfId="6137" xr:uid="{5D69B832-0164-48E1-A2C9-99D5E3CB9D42}"/>
    <cellStyle name="Comma 4 3 8 2 2" xfId="6138" xr:uid="{8B73CAB3-D948-4F4A-8423-EAA13AEE93B6}"/>
    <cellStyle name="Comma 4 3 8 3" xfId="6139" xr:uid="{BD5B570C-91AA-462B-B8CC-31ADCE3D2A92}"/>
    <cellStyle name="Comma 4 3 9" xfId="6140" xr:uid="{221DAFD4-47E1-4F5D-8B74-DBC391A9B7EF}"/>
    <cellStyle name="Comma 4 3 9 2" xfId="6141" xr:uid="{7D7B6173-8279-4AF2-9920-1967C36396FE}"/>
    <cellStyle name="Comma 4 3 9 2 2" xfId="6142" xr:uid="{F53ED04B-B303-430A-BDA2-135FA128ADFA}"/>
    <cellStyle name="Comma 4 3 9 3" xfId="6143" xr:uid="{713B689B-63D8-4C49-98EA-224210CFEC73}"/>
    <cellStyle name="Comma 4 4" xfId="936" xr:uid="{10D2EBD3-12A5-442E-B0BA-A0513E576FB7}"/>
    <cellStyle name="Comma 4 4 10" xfId="6144" xr:uid="{C6F569E3-93C6-48ED-ADEE-E268AF5EF1DA}"/>
    <cellStyle name="Comma 4 4 10 2" xfId="6145" xr:uid="{6128C42B-445B-41D0-AD1D-C708293916D9}"/>
    <cellStyle name="Comma 4 4 11" xfId="6146" xr:uid="{CE152B37-14B5-40C2-9818-CF71E02387A6}"/>
    <cellStyle name="Comma 4 4 12" xfId="51649" xr:uid="{8AEF84AE-03CC-4CF6-A24C-78A041C5FDED}"/>
    <cellStyle name="Comma 4 4 2" xfId="6147" xr:uid="{69A74118-59A3-4109-ADDF-2F8898FFA4BA}"/>
    <cellStyle name="Comma 4 4 2 10" xfId="52411" xr:uid="{CB13A50C-95D9-42A8-9776-B702A9D7237C}"/>
    <cellStyle name="Comma 4 4 2 2" xfId="6148" xr:uid="{44E400B5-352D-45E3-80C0-C2FC6A8B4346}"/>
    <cellStyle name="Comma 4 4 2 2 2" xfId="6149" xr:uid="{4CF36CDE-4BE7-4FCB-84FA-A81EEDD0EAC2}"/>
    <cellStyle name="Comma 4 4 2 2 2 2" xfId="6150" xr:uid="{CE7435F0-1A7F-49C3-87F2-A071D1A50573}"/>
    <cellStyle name="Comma 4 4 2 2 2 2 2" xfId="6151" xr:uid="{18FEE139-171D-409D-8287-C82EBE7529C7}"/>
    <cellStyle name="Comma 4 4 2 2 2 2 2 2" xfId="6152" xr:uid="{6909E03E-CB87-4906-BEE6-2FE172AACFE9}"/>
    <cellStyle name="Comma 4 4 2 2 2 2 3" xfId="6153" xr:uid="{7034B6D5-E130-468C-8EEA-C57DDB78A0D7}"/>
    <cellStyle name="Comma 4 4 2 2 2 3" xfId="6154" xr:uid="{10B80AD1-CC7A-4795-B44A-89728269AB4F}"/>
    <cellStyle name="Comma 4 4 2 2 2 3 2" xfId="6155" xr:uid="{D3B8E045-BD5F-4E19-898A-A54791A44784}"/>
    <cellStyle name="Comma 4 4 2 2 2 3 2 2" xfId="6156" xr:uid="{0C3AC987-30AE-4FB3-B39E-AEE1FD774341}"/>
    <cellStyle name="Comma 4 4 2 2 2 3 3" xfId="6157" xr:uid="{2515B4A8-0D17-43ED-88E6-8F880CBFDE2B}"/>
    <cellStyle name="Comma 4 4 2 2 2 4" xfId="6158" xr:uid="{ADBE8765-BFCF-40F1-8022-9ACE0AFC7EF5}"/>
    <cellStyle name="Comma 4 4 2 2 2 4 2" xfId="6159" xr:uid="{017C2631-5441-4357-8A2E-6D9D3CCDE538}"/>
    <cellStyle name="Comma 4 4 2 2 2 5" xfId="6160" xr:uid="{1C358447-0D4D-49A9-8234-961D9ED1AB6D}"/>
    <cellStyle name="Comma 4 4 2 2 3" xfId="6161" xr:uid="{1FD9848D-971A-46DE-B6D7-30F029D8BEE5}"/>
    <cellStyle name="Comma 4 4 2 2 3 2" xfId="6162" xr:uid="{1CC1B1D1-5659-43CD-BA57-476112511756}"/>
    <cellStyle name="Comma 4 4 2 2 3 2 2" xfId="6163" xr:uid="{3BA6C9B8-A0D8-42EB-9897-8AC0314EF091}"/>
    <cellStyle name="Comma 4 4 2 2 3 3" xfId="6164" xr:uid="{979B9A51-CDD8-48BE-B767-A5A5987C7ABC}"/>
    <cellStyle name="Comma 4 4 2 2 4" xfId="6165" xr:uid="{21EF896B-3866-4F0F-960C-ABBC40B5A882}"/>
    <cellStyle name="Comma 4 4 2 2 4 2" xfId="6166" xr:uid="{7BC2D389-8BB0-4502-90C0-BC94D66AA4DB}"/>
    <cellStyle name="Comma 4 4 2 2 4 2 2" xfId="6167" xr:uid="{B08A8F4B-396F-4387-82F3-9E6FD9B433B4}"/>
    <cellStyle name="Comma 4 4 2 2 4 3" xfId="6168" xr:uid="{5A80B433-DF18-4B57-B982-23D49A6BD9BF}"/>
    <cellStyle name="Comma 4 4 2 2 5" xfId="6169" xr:uid="{73EB8A49-2602-4534-898A-26750F7D7A03}"/>
    <cellStyle name="Comma 4 4 2 2 5 2" xfId="6170" xr:uid="{877BD9ED-1DFB-4D19-B84A-0BF9CBDD32D3}"/>
    <cellStyle name="Comma 4 4 2 2 6" xfId="6171" xr:uid="{2B174929-8745-4CA4-9C8B-BD7F9A19A238}"/>
    <cellStyle name="Comma 4 4 2 2 7" xfId="53922" xr:uid="{D69629DC-DB27-4A5E-8746-D2273BC16F5F}"/>
    <cellStyle name="Comma 4 4 2 3" xfId="6172" xr:uid="{2C23CD33-87FA-4F0D-8E41-FBE2973D995C}"/>
    <cellStyle name="Comma 4 4 2 4" xfId="6173" xr:uid="{52E3DF28-D3A8-4A91-ACBD-4EFADAFEB3E4}"/>
    <cellStyle name="Comma 4 4 2 4 2" xfId="6174" xr:uid="{97FEA716-DDFB-443D-8A51-308419E7144E}"/>
    <cellStyle name="Comma 4 4 2 4 2 2" xfId="6175" xr:uid="{2BC1AEF1-3F30-499A-AB3E-20712FBCAD92}"/>
    <cellStyle name="Comma 4 4 2 4 2 2 2" xfId="6176" xr:uid="{43B06B27-92D5-4293-B3D2-E7E566995992}"/>
    <cellStyle name="Comma 4 4 2 4 2 3" xfId="6177" xr:uid="{7FDE874F-E5F9-48EB-8837-3B65E749045C}"/>
    <cellStyle name="Comma 4 4 2 4 3" xfId="6178" xr:uid="{04D66E72-278C-473C-A2F3-38981C505E21}"/>
    <cellStyle name="Comma 4 4 2 4 3 2" xfId="6179" xr:uid="{BA7A3783-B4DE-4F74-B21A-1794CB4A7A21}"/>
    <cellStyle name="Comma 4 4 2 4 3 2 2" xfId="6180" xr:uid="{4AA44A09-DA29-47CE-AE52-C7816BA86446}"/>
    <cellStyle name="Comma 4 4 2 4 3 3" xfId="6181" xr:uid="{13E7F63C-F3E8-4B5B-9056-CAB80D8C5A7A}"/>
    <cellStyle name="Comma 4 4 2 4 4" xfId="6182" xr:uid="{3BA47396-7289-40D6-A52A-125F2C41074F}"/>
    <cellStyle name="Comma 4 4 2 4 4 2" xfId="6183" xr:uid="{231AE3B4-9552-43F7-B3F0-62321C0D459D}"/>
    <cellStyle name="Comma 4 4 2 4 5" xfId="6184" xr:uid="{9FCC8450-91BC-49F6-9DF3-9979917D9AED}"/>
    <cellStyle name="Comma 4 4 2 5" xfId="6185" xr:uid="{D938F83D-117B-494B-9EEC-C4D5484413D0}"/>
    <cellStyle name="Comma 4 4 2 5 2" xfId="6186" xr:uid="{A3F105D0-D94C-4915-B980-F8663C090910}"/>
    <cellStyle name="Comma 4 4 2 5 2 2" xfId="6187" xr:uid="{5D28DF41-75D6-48C3-B97A-D4503EC4EC38}"/>
    <cellStyle name="Comma 4 4 2 5 3" xfId="6188" xr:uid="{518F936D-520F-46F2-84EC-B04695241459}"/>
    <cellStyle name="Comma 4 4 2 6" xfId="6189" xr:uid="{5B922495-A698-4980-999B-3E0B534D4687}"/>
    <cellStyle name="Comma 4 4 2 6 2" xfId="6190" xr:uid="{9D5BE976-4B9F-405D-8633-CE67BAF55161}"/>
    <cellStyle name="Comma 4 4 2 6 2 2" xfId="6191" xr:uid="{40566F90-DDDF-4E98-923D-08E76872C8B7}"/>
    <cellStyle name="Comma 4 4 2 6 3" xfId="6192" xr:uid="{75EF9732-06FD-4CB5-8B94-60D46F79D344}"/>
    <cellStyle name="Comma 4 4 2 7" xfId="6193" xr:uid="{0A8ED387-0EE0-4984-BC51-806A68365CF9}"/>
    <cellStyle name="Comma 4 4 2 7 2" xfId="6194" xr:uid="{83661DAD-2362-4317-8706-CEED3406D836}"/>
    <cellStyle name="Comma 4 4 2 7 2 2" xfId="6195" xr:uid="{D3F3DFB3-83AD-4C59-B9EE-BAF1FB873539}"/>
    <cellStyle name="Comma 4 4 2 7 3" xfId="6196" xr:uid="{584B85EC-416B-497E-8CC3-1E26D0A77756}"/>
    <cellStyle name="Comma 4 4 2 8" xfId="6197" xr:uid="{543AD73F-6717-4B72-9BFF-468F7647F179}"/>
    <cellStyle name="Comma 4 4 2 8 2" xfId="6198" xr:uid="{9CCE648C-DC53-45C5-8076-E26EE3888702}"/>
    <cellStyle name="Comma 4 4 2 9" xfId="6199" xr:uid="{661EBEDA-D5F8-40EB-BFE4-73BA45A865BC}"/>
    <cellStyle name="Comma 4 4 3" xfId="6200" xr:uid="{3E1E692B-EAF9-4961-AD50-5636F39E68E0}"/>
    <cellStyle name="Comma 4 4 3 10" xfId="53173" xr:uid="{356AC167-DE5D-4F04-8C0F-1636201DC30B}"/>
    <cellStyle name="Comma 4 4 3 2" xfId="6201" xr:uid="{69EEF087-59A8-4333-874C-28FB6D69F2C8}"/>
    <cellStyle name="Comma 4 4 3 2 2" xfId="6202" xr:uid="{76B54651-E308-4B24-B0B0-A8A091F47E17}"/>
    <cellStyle name="Comma 4 4 3 2 2 2" xfId="6203" xr:uid="{3056ADFC-3E70-4D6A-AB55-CA87B26A2A77}"/>
    <cellStyle name="Comma 4 4 3 2 2 2 2" xfId="6204" xr:uid="{ED704B6E-AD3E-416C-B847-7D5B0051EB53}"/>
    <cellStyle name="Comma 4 4 3 2 2 2 2 2" xfId="6205" xr:uid="{A680D3AE-E207-472B-8C55-7466B1AE5709}"/>
    <cellStyle name="Comma 4 4 3 2 2 2 3" xfId="6206" xr:uid="{A0FA3F53-05E4-480D-83DC-54CA8B6F5E9A}"/>
    <cellStyle name="Comma 4 4 3 2 2 3" xfId="6207" xr:uid="{BDC8B686-98CB-43D6-96D3-92AFDB6E4666}"/>
    <cellStyle name="Comma 4 4 3 2 2 3 2" xfId="6208" xr:uid="{2779336C-999A-4FE0-851B-93AA4C7A5431}"/>
    <cellStyle name="Comma 4 4 3 2 2 3 2 2" xfId="6209" xr:uid="{1E470804-9700-447A-B270-478B23C7289C}"/>
    <cellStyle name="Comma 4 4 3 2 2 3 3" xfId="6210" xr:uid="{C5D1D468-273C-4494-9584-FB5FC0E3F2CB}"/>
    <cellStyle name="Comma 4 4 3 2 2 4" xfId="6211" xr:uid="{C185F086-303A-4E5D-BB79-EB010E746C45}"/>
    <cellStyle name="Comma 4 4 3 2 2 4 2" xfId="6212" xr:uid="{E215B562-9751-4CE6-9EFE-53183C5B7B4C}"/>
    <cellStyle name="Comma 4 4 3 2 2 5" xfId="6213" xr:uid="{4CB5AB04-555A-4110-BC0C-808C3507F2C7}"/>
    <cellStyle name="Comma 4 4 3 2 3" xfId="6214" xr:uid="{AD945428-9215-4162-9415-8E0A27C19CCF}"/>
    <cellStyle name="Comma 4 4 3 2 3 2" xfId="6215" xr:uid="{7A142243-DF1F-4E3A-85BD-461464CE558F}"/>
    <cellStyle name="Comma 4 4 3 2 3 2 2" xfId="6216" xr:uid="{A1889133-C184-428A-9960-8A85C5BF3577}"/>
    <cellStyle name="Comma 4 4 3 2 3 3" xfId="6217" xr:uid="{BFB19977-1081-4B22-80F8-C574EA3E8476}"/>
    <cellStyle name="Comma 4 4 3 2 4" xfId="6218" xr:uid="{29AF0697-90D7-4150-BB07-CF0AEE567645}"/>
    <cellStyle name="Comma 4 4 3 2 4 2" xfId="6219" xr:uid="{04B239B0-DA74-4043-95A5-43E71F96FC7B}"/>
    <cellStyle name="Comma 4 4 3 2 4 2 2" xfId="6220" xr:uid="{2AD96BA2-3942-4D97-8F6C-1FF4E7444737}"/>
    <cellStyle name="Comma 4 4 3 2 4 3" xfId="6221" xr:uid="{4E828D4B-06E7-4909-8D31-246D3912F35A}"/>
    <cellStyle name="Comma 4 4 3 2 5" xfId="6222" xr:uid="{03078358-6913-4C76-B3F0-849B2A38E87B}"/>
    <cellStyle name="Comma 4 4 3 2 5 2" xfId="6223" xr:uid="{02C4BA65-0FAE-4A46-B3CB-7664181EAC6B}"/>
    <cellStyle name="Comma 4 4 3 2 6" xfId="6224" xr:uid="{F638EF3A-E061-4AC0-9EFB-74D5FF23D21C}"/>
    <cellStyle name="Comma 4 4 3 3" xfId="6225" xr:uid="{A762D4B7-C00B-4A31-A610-131968D6DC8B}"/>
    <cellStyle name="Comma 4 4 3 4" xfId="6226" xr:uid="{497CF728-B79B-4E0B-B23B-89987AB3946C}"/>
    <cellStyle name="Comma 4 4 3 4 2" xfId="6227" xr:uid="{CE5B69A5-E083-4680-A85E-2FFC8E28481C}"/>
    <cellStyle name="Comma 4 4 3 4 2 2" xfId="6228" xr:uid="{ABCDEEC1-5686-4820-8B7F-BEA7504FE4F5}"/>
    <cellStyle name="Comma 4 4 3 4 2 2 2" xfId="6229" xr:uid="{28522F74-7989-465E-B55B-67460B49C58C}"/>
    <cellStyle name="Comma 4 4 3 4 2 3" xfId="6230" xr:uid="{A607354A-DA79-47C5-984C-A0A823AED479}"/>
    <cellStyle name="Comma 4 4 3 4 3" xfId="6231" xr:uid="{FEE21194-53FC-4F7F-A1F5-3A3FA704885B}"/>
    <cellStyle name="Comma 4 4 3 4 3 2" xfId="6232" xr:uid="{78A7B035-328B-42E5-968F-FEAA731D7D0C}"/>
    <cellStyle name="Comma 4 4 3 4 3 2 2" xfId="6233" xr:uid="{B15F0949-196C-4D60-A054-5D444DEDA5D9}"/>
    <cellStyle name="Comma 4 4 3 4 3 3" xfId="6234" xr:uid="{C71604C0-C297-4674-A6C2-63FE15E0323B}"/>
    <cellStyle name="Comma 4 4 3 4 4" xfId="6235" xr:uid="{DBA5A6B9-0CE4-4808-A1AA-7F5AC26DF0A1}"/>
    <cellStyle name="Comma 4 4 3 4 4 2" xfId="6236" xr:uid="{B801128D-5DD2-4252-88A0-E2FC4548E7F2}"/>
    <cellStyle name="Comma 4 4 3 4 5" xfId="6237" xr:uid="{F76826FD-9D25-460B-B886-3EF28E769281}"/>
    <cellStyle name="Comma 4 4 3 5" xfId="6238" xr:uid="{7151D798-ADBF-486A-B661-BED560260A5E}"/>
    <cellStyle name="Comma 4 4 3 5 2" xfId="6239" xr:uid="{C452D796-D953-47E3-B6C5-C099DA1043B3}"/>
    <cellStyle name="Comma 4 4 3 5 2 2" xfId="6240" xr:uid="{825F58CC-7B0D-44CB-81FE-BCE917B14003}"/>
    <cellStyle name="Comma 4 4 3 5 3" xfId="6241" xr:uid="{143698AD-95E2-4C09-B071-676327F634B0}"/>
    <cellStyle name="Comma 4 4 3 6" xfId="6242" xr:uid="{66C0DA59-7996-48C8-8849-D6B0343D0DD2}"/>
    <cellStyle name="Comma 4 4 3 6 2" xfId="6243" xr:uid="{98FD6EED-3D02-4793-AE41-FBAA4A1E1D06}"/>
    <cellStyle name="Comma 4 4 3 6 2 2" xfId="6244" xr:uid="{1A6C079E-0CD3-4916-9BD3-834E73EAA61F}"/>
    <cellStyle name="Comma 4 4 3 6 3" xfId="6245" xr:uid="{9645A5C3-6C91-4237-93A7-9252D875F907}"/>
    <cellStyle name="Comma 4 4 3 7" xfId="6246" xr:uid="{33EFC4FB-2C0E-4C31-8FB4-BCED67098FEA}"/>
    <cellStyle name="Comma 4 4 3 7 2" xfId="6247" xr:uid="{CEE83746-B72C-4680-B1E7-6ADA614976C7}"/>
    <cellStyle name="Comma 4 4 3 7 2 2" xfId="6248" xr:uid="{186DBA79-7960-47FA-8425-E810DB6E7354}"/>
    <cellStyle name="Comma 4 4 3 7 3" xfId="6249" xr:uid="{5D00B63D-5693-419A-AA66-491091A9FCF8}"/>
    <cellStyle name="Comma 4 4 3 8" xfId="6250" xr:uid="{E1E54682-1DDF-4CD4-9567-21958E04F91A}"/>
    <cellStyle name="Comma 4 4 3 8 2" xfId="6251" xr:uid="{5A30C7D4-5DAB-486C-BE3C-C685A69CA924}"/>
    <cellStyle name="Comma 4 4 3 9" xfId="6252" xr:uid="{2696D056-FCA2-4C25-A631-9AC176CAF202}"/>
    <cellStyle name="Comma 4 4 4" xfId="6253" xr:uid="{1EDCFF7B-4876-4DD8-879A-F01232496B67}"/>
    <cellStyle name="Comma 4 4 4 2" xfId="6254" xr:uid="{F5FE8F01-2AA6-4AA7-AD21-73F59E8D0538}"/>
    <cellStyle name="Comma 4 4 4 2 2" xfId="6255" xr:uid="{317D18A1-1797-4F56-AAB3-A2AB0006070F}"/>
    <cellStyle name="Comma 4 4 4 2 2 2" xfId="6256" xr:uid="{FE68C31C-811D-4500-ACE6-972C398108C9}"/>
    <cellStyle name="Comma 4 4 4 2 2 2 2" xfId="6257" xr:uid="{729AD9FA-96F9-4BC1-9407-AA50566FD025}"/>
    <cellStyle name="Comma 4 4 4 2 2 3" xfId="6258" xr:uid="{8B85FA07-DA3A-4C60-ADCC-257518D8315A}"/>
    <cellStyle name="Comma 4 4 4 2 3" xfId="6259" xr:uid="{473C6B92-2739-4FDF-A640-A6D65C9DCAB8}"/>
    <cellStyle name="Comma 4 4 4 2 3 2" xfId="6260" xr:uid="{60E2B3CA-A8E5-45FD-849C-E7371FA54932}"/>
    <cellStyle name="Comma 4 4 4 2 3 2 2" xfId="6261" xr:uid="{A46F674B-A747-4F11-A9EA-795F7D1BB5C4}"/>
    <cellStyle name="Comma 4 4 4 2 3 3" xfId="6262" xr:uid="{7902B1A1-FEF7-413D-B27F-CD3ACDC4A99F}"/>
    <cellStyle name="Comma 4 4 4 2 4" xfId="6263" xr:uid="{363F805E-A3A6-4490-A8DF-617D6E061D54}"/>
    <cellStyle name="Comma 4 4 4 2 4 2" xfId="6264" xr:uid="{405A73D7-4027-42E5-9419-F6F52B811587}"/>
    <cellStyle name="Comma 4 4 4 2 5" xfId="6265" xr:uid="{209E7DBA-AB99-4870-85D7-7EBAE43F2439}"/>
    <cellStyle name="Comma 4 4 4 3" xfId="6266" xr:uid="{617E239D-D094-47DC-9F59-8A21707C2B9D}"/>
    <cellStyle name="Comma 4 4 4 3 2" xfId="6267" xr:uid="{957C8B5D-ADA9-4FA4-84F8-39938A38F4B9}"/>
    <cellStyle name="Comma 4 4 4 3 2 2" xfId="6268" xr:uid="{82841DC6-322B-46B4-BCCC-F74652552D30}"/>
    <cellStyle name="Comma 4 4 4 3 3" xfId="6269" xr:uid="{47851838-22D2-4775-87E3-FFBE8A4F1250}"/>
    <cellStyle name="Comma 4 4 4 4" xfId="6270" xr:uid="{7CBD8D82-6AD1-47ED-9766-C2A3D9D19A12}"/>
    <cellStyle name="Comma 4 4 4 4 2" xfId="6271" xr:uid="{386E2721-C5CE-45F6-B749-DDC8EDA12AC0}"/>
    <cellStyle name="Comma 4 4 4 4 2 2" xfId="6272" xr:uid="{68FA743C-5213-43C7-A0C0-EDF863B4C3D9}"/>
    <cellStyle name="Comma 4 4 4 4 3" xfId="6273" xr:uid="{CB1C34DC-4256-4B5F-ABA9-0D24CD28D7CD}"/>
    <cellStyle name="Comma 4 4 4 5" xfId="6274" xr:uid="{0168888F-EDE5-4997-9477-FB19BF8E30B8}"/>
    <cellStyle name="Comma 4 4 4 5 2" xfId="6275" xr:uid="{1F0B42EA-A2C0-44F3-A83E-5E71569200E2}"/>
    <cellStyle name="Comma 4 4 4 6" xfId="6276" xr:uid="{AF3C6127-E8C2-4BCA-8C6A-F8DB0C69E9B5}"/>
    <cellStyle name="Comma 4 4 5" xfId="6277" xr:uid="{93A09FEF-F234-4700-9E1E-5C3C1E463665}"/>
    <cellStyle name="Comma 4 4 6" xfId="6278" xr:uid="{562CB83D-9DD8-47C6-813D-583AD6F77C33}"/>
    <cellStyle name="Comma 4 4 6 2" xfId="6279" xr:uid="{36E83016-6F98-4638-BDBD-F03A248F7A9A}"/>
    <cellStyle name="Comma 4 4 6 2 2" xfId="6280" xr:uid="{368A9145-AFB0-474B-BC9E-103345FF24C2}"/>
    <cellStyle name="Comma 4 4 6 2 2 2" xfId="6281" xr:uid="{580F83A4-7C04-4318-A69F-55B37673A66F}"/>
    <cellStyle name="Comma 4 4 6 2 3" xfId="6282" xr:uid="{94635AA5-E6E5-496E-A673-AE15F4ADD4C4}"/>
    <cellStyle name="Comma 4 4 6 3" xfId="6283" xr:uid="{4A98658F-3891-4C8C-9E78-4A127CC5D49B}"/>
    <cellStyle name="Comma 4 4 6 3 2" xfId="6284" xr:uid="{321A98F1-0E97-4208-87D7-21AF1E67D1BB}"/>
    <cellStyle name="Comma 4 4 6 3 2 2" xfId="6285" xr:uid="{79BCED96-0618-46A2-964D-E17DA176D9BE}"/>
    <cellStyle name="Comma 4 4 6 3 3" xfId="6286" xr:uid="{BE19BD7E-408D-4B08-A65E-ECD36C4D5A87}"/>
    <cellStyle name="Comma 4 4 6 4" xfId="6287" xr:uid="{50AAE97C-06CE-4752-AA0E-F9E70FEB9105}"/>
    <cellStyle name="Comma 4 4 6 4 2" xfId="6288" xr:uid="{93B9E1E5-8F00-401B-9B20-094B107B16B1}"/>
    <cellStyle name="Comma 4 4 6 5" xfId="6289" xr:uid="{72D15291-D56B-4A29-BDCF-F6967EB688B3}"/>
    <cellStyle name="Comma 4 4 7" xfId="6290" xr:uid="{37442ACD-00A4-409E-BE0A-334E38D6485C}"/>
    <cellStyle name="Comma 4 4 7 2" xfId="6291" xr:uid="{6EC1C913-9C71-4E0E-96CA-C21AB1A24524}"/>
    <cellStyle name="Comma 4 4 7 2 2" xfId="6292" xr:uid="{8939BA7E-B939-4E00-A4E4-369A39873B2A}"/>
    <cellStyle name="Comma 4 4 7 3" xfId="6293" xr:uid="{B5183ACA-957D-4F7B-83FF-640C228D2188}"/>
    <cellStyle name="Comma 4 4 8" xfId="6294" xr:uid="{C5AA06C1-358D-415D-B32F-5EE2ADEC7C81}"/>
    <cellStyle name="Comma 4 4 8 2" xfId="6295" xr:uid="{392481D7-1477-427A-AD05-3A33E388CCF9}"/>
    <cellStyle name="Comma 4 4 8 2 2" xfId="6296" xr:uid="{D5710EB6-0C35-4D30-AA0E-8C43151CC46A}"/>
    <cellStyle name="Comma 4 4 8 3" xfId="6297" xr:uid="{7D441B32-9030-4C0A-B49A-A3BF8F9F8E23}"/>
    <cellStyle name="Comma 4 4 9" xfId="6298" xr:uid="{5C42D9D7-E195-4399-8F1E-E61CB9E2BF63}"/>
    <cellStyle name="Comma 4 4 9 2" xfId="6299" xr:uid="{277DFA29-63E9-4AC9-9C3C-0EA66984B4E3}"/>
    <cellStyle name="Comma 4 4 9 2 2" xfId="6300" xr:uid="{EB9727E8-73F5-44B2-8876-40CC91EED737}"/>
    <cellStyle name="Comma 4 4 9 3" xfId="6301" xr:uid="{86BEEB33-E0EA-4051-AFEC-8AB29041AB5B}"/>
    <cellStyle name="Comma 4 5" xfId="937" xr:uid="{487FC0CE-E8B2-41DF-A139-60BFC8A1536B}"/>
    <cellStyle name="Comma 4 5 10" xfId="6302" xr:uid="{DA6A1465-5697-4DA7-BC0C-0BFF141097A1}"/>
    <cellStyle name="Comma 4 5 10 2" xfId="6303" xr:uid="{EC5CF85F-3B07-4C75-BCDF-650B3BC6B5AF}"/>
    <cellStyle name="Comma 4 5 11" xfId="6304" xr:uid="{668D90B0-AEBA-4D80-947E-993C19301ACA}"/>
    <cellStyle name="Comma 4 5 2" xfId="6305" xr:uid="{90263A1F-5756-49BC-9C9F-9F26D6B94F3D}"/>
    <cellStyle name="Comma 4 5 2 2" xfId="6306" xr:uid="{ECFA01E9-4AC3-40C6-8B6E-52ECE9317FBB}"/>
    <cellStyle name="Comma 4 5 2 2 2" xfId="6307" xr:uid="{8961F4C3-4CBB-413C-882E-13355C174D69}"/>
    <cellStyle name="Comma 4 5 2 2 2 2" xfId="6308" xr:uid="{B7B46561-3D11-4AB7-B405-E721F9D18E2B}"/>
    <cellStyle name="Comma 4 5 2 2 2 2 2" xfId="6309" xr:uid="{B555D62F-73E2-45BD-98BC-907C1F385B19}"/>
    <cellStyle name="Comma 4 5 2 2 2 2 2 2" xfId="6310" xr:uid="{96549BC1-AD84-4577-8D49-1973AFF06036}"/>
    <cellStyle name="Comma 4 5 2 2 2 2 3" xfId="6311" xr:uid="{B0D51F0F-5925-4559-B0DA-872E35DA0264}"/>
    <cellStyle name="Comma 4 5 2 2 2 3" xfId="6312" xr:uid="{AEA28A1C-C06B-4C61-9A0D-80044BBA82F1}"/>
    <cellStyle name="Comma 4 5 2 2 2 3 2" xfId="6313" xr:uid="{7A912517-B497-429D-8061-A45165798EDC}"/>
    <cellStyle name="Comma 4 5 2 2 2 3 2 2" xfId="6314" xr:uid="{CD5C09CC-FAC2-48B8-B487-EC46CCC607B3}"/>
    <cellStyle name="Comma 4 5 2 2 2 3 3" xfId="6315" xr:uid="{7388FE00-733A-469B-8CFE-2DE2D830D2A9}"/>
    <cellStyle name="Comma 4 5 2 2 2 4" xfId="6316" xr:uid="{AD09BA2C-4CD8-44D1-85C7-225C81F55711}"/>
    <cellStyle name="Comma 4 5 2 2 2 4 2" xfId="6317" xr:uid="{BBEA9BBD-9B65-4A39-874B-0601C2EDFB01}"/>
    <cellStyle name="Comma 4 5 2 2 2 5" xfId="6318" xr:uid="{20DA258C-6069-4B9E-ACAB-0064C9C525BF}"/>
    <cellStyle name="Comma 4 5 2 2 3" xfId="6319" xr:uid="{8089A2FB-94C8-4B47-B315-AA1D34484E37}"/>
    <cellStyle name="Comma 4 5 2 2 3 2" xfId="6320" xr:uid="{409B3284-E67E-4A97-9D40-DF9BA42B853B}"/>
    <cellStyle name="Comma 4 5 2 2 3 2 2" xfId="6321" xr:uid="{C6C323A2-9301-4B28-82FE-45AD7538C22E}"/>
    <cellStyle name="Comma 4 5 2 2 3 3" xfId="6322" xr:uid="{09135E57-E7B4-4D75-8F43-C382F5B1B991}"/>
    <cellStyle name="Comma 4 5 2 2 4" xfId="6323" xr:uid="{BCC77DF5-DCA5-4054-961D-FAB6ADF899B8}"/>
    <cellStyle name="Comma 4 5 2 2 4 2" xfId="6324" xr:uid="{FC9DFCE7-DB81-4BC1-9711-16E7E173E42C}"/>
    <cellStyle name="Comma 4 5 2 2 4 2 2" xfId="6325" xr:uid="{D7BFC84D-A4F0-49D6-AED5-7BCACD084404}"/>
    <cellStyle name="Comma 4 5 2 2 4 3" xfId="6326" xr:uid="{CB14DA30-DCB7-47AD-8C2C-AE32E4FD2B5D}"/>
    <cellStyle name="Comma 4 5 2 2 5" xfId="6327" xr:uid="{9D8BB17B-B7D8-4798-A3AC-60DD0FF59132}"/>
    <cellStyle name="Comma 4 5 2 2 5 2" xfId="6328" xr:uid="{A0617AE5-220E-4536-8FD5-BD5DB979A238}"/>
    <cellStyle name="Comma 4 5 2 2 6" xfId="6329" xr:uid="{0FE69511-01C9-4960-98FE-D1F8B679B4EF}"/>
    <cellStyle name="Comma 4 5 2 3" xfId="6330" xr:uid="{8F2690D7-58D7-487B-A0ED-6A4F570327BF}"/>
    <cellStyle name="Comma 4 5 2 4" xfId="6331" xr:uid="{D42DB968-325D-49BB-B4F3-66C490F603C4}"/>
    <cellStyle name="Comma 4 5 2 4 2" xfId="6332" xr:uid="{4250E7A0-59E4-4146-BA36-4A4FC3E27F92}"/>
    <cellStyle name="Comma 4 5 2 4 2 2" xfId="6333" xr:uid="{FE6E0D28-A0FD-4E9F-A758-57CB97CCD11F}"/>
    <cellStyle name="Comma 4 5 2 4 2 2 2" xfId="6334" xr:uid="{1D15B65A-5139-4850-B0A9-26430429EF90}"/>
    <cellStyle name="Comma 4 5 2 4 2 3" xfId="6335" xr:uid="{1AF58593-9379-46BC-B5C8-745253BEDB34}"/>
    <cellStyle name="Comma 4 5 2 4 3" xfId="6336" xr:uid="{FB47D53E-3E12-4ABF-B5BD-C857CBC84E2F}"/>
    <cellStyle name="Comma 4 5 2 4 3 2" xfId="6337" xr:uid="{7494A2C6-6EC0-4856-92EF-DA747CE88559}"/>
    <cellStyle name="Comma 4 5 2 4 3 2 2" xfId="6338" xr:uid="{B1C2617C-08CB-4C0D-A1A3-FC5300E09736}"/>
    <cellStyle name="Comma 4 5 2 4 3 3" xfId="6339" xr:uid="{1DDB46B7-3D1D-4120-98C0-147BE69FD65E}"/>
    <cellStyle name="Comma 4 5 2 4 4" xfId="6340" xr:uid="{11545D5A-27F3-4C7C-A2E5-2C193C53EC2A}"/>
    <cellStyle name="Comma 4 5 2 4 4 2" xfId="6341" xr:uid="{ABD9157F-D91C-46DF-9DE5-C81F9D970617}"/>
    <cellStyle name="Comma 4 5 2 4 5" xfId="6342" xr:uid="{D2E5BEBE-DC97-4D79-83A9-7B5E579FF824}"/>
    <cellStyle name="Comma 4 5 2 5" xfId="6343" xr:uid="{6658AF0D-1AE2-4954-8611-8082BC8072C3}"/>
    <cellStyle name="Comma 4 5 2 5 2" xfId="6344" xr:uid="{28113C86-7914-4EE3-8A54-C0291C5EB7D1}"/>
    <cellStyle name="Comma 4 5 2 5 2 2" xfId="6345" xr:uid="{20381FB5-F2E5-4BE4-B09E-2E754C45E4ED}"/>
    <cellStyle name="Comma 4 5 2 5 3" xfId="6346" xr:uid="{FF83CB94-5611-4F37-8A3F-5C77DB894D99}"/>
    <cellStyle name="Comma 4 5 2 6" xfId="6347" xr:uid="{56A22C12-6884-40C1-90DE-8781AF5C9C0D}"/>
    <cellStyle name="Comma 4 5 2 6 2" xfId="6348" xr:uid="{4405354C-67D2-4767-86D9-558444E1D3D4}"/>
    <cellStyle name="Comma 4 5 2 6 2 2" xfId="6349" xr:uid="{9E43F3E4-9C6E-47C7-AEA3-E66DBEC50352}"/>
    <cellStyle name="Comma 4 5 2 6 3" xfId="6350" xr:uid="{E125FAD9-38E2-4F3F-9823-1828DAF44E52}"/>
    <cellStyle name="Comma 4 5 2 7" xfId="6351" xr:uid="{66712AEC-5F5B-4164-8349-931D03691279}"/>
    <cellStyle name="Comma 4 5 2 7 2" xfId="6352" xr:uid="{DCCFEA10-19C5-4AB3-A013-F4B087D3EF10}"/>
    <cellStyle name="Comma 4 5 2 7 2 2" xfId="6353" xr:uid="{F87D4493-2B1E-4179-B42A-664B4856D6E8}"/>
    <cellStyle name="Comma 4 5 2 7 3" xfId="6354" xr:uid="{593A6F09-C4EA-4AC3-B445-6D32829E02EE}"/>
    <cellStyle name="Comma 4 5 2 8" xfId="6355" xr:uid="{C44E094E-6848-4F4C-B88B-B19392DCFB2A}"/>
    <cellStyle name="Comma 4 5 2 8 2" xfId="6356" xr:uid="{A2DB9162-41A9-4896-B58F-11B8ECAB5C81}"/>
    <cellStyle name="Comma 4 5 2 9" xfId="6357" xr:uid="{A8F358D1-8F3A-4340-B88D-CE7F2F818144}"/>
    <cellStyle name="Comma 4 5 3" xfId="6358" xr:uid="{924C15D7-9571-4C2E-BD8A-BC45A710B4F6}"/>
    <cellStyle name="Comma 4 5 3 2" xfId="6359" xr:uid="{9927C647-A27B-44F8-A701-E9BAFF457E00}"/>
    <cellStyle name="Comma 4 5 3 2 2" xfId="6360" xr:uid="{8202B855-E7D4-475C-A12D-F3086770242D}"/>
    <cellStyle name="Comma 4 5 3 2 2 2" xfId="6361" xr:uid="{FDBDED11-960D-4B48-A828-DFDE72060602}"/>
    <cellStyle name="Comma 4 5 3 2 2 2 2" xfId="6362" xr:uid="{7504E346-8242-46F7-AF22-34FF14751D3B}"/>
    <cellStyle name="Comma 4 5 3 2 2 2 2 2" xfId="6363" xr:uid="{0FC89985-5AFB-4DEA-A448-DE94513681B8}"/>
    <cellStyle name="Comma 4 5 3 2 2 2 3" xfId="6364" xr:uid="{0BE7016F-A14B-4EAA-93F7-4885F6EC02BD}"/>
    <cellStyle name="Comma 4 5 3 2 2 3" xfId="6365" xr:uid="{E2762337-BAB6-4965-9ED5-A2C9D9354DCE}"/>
    <cellStyle name="Comma 4 5 3 2 2 3 2" xfId="6366" xr:uid="{15F83775-3FCF-4FFB-AFEE-DCC119822224}"/>
    <cellStyle name="Comma 4 5 3 2 2 3 2 2" xfId="6367" xr:uid="{4FAA3E8C-25AC-4C30-ABF3-6093E69162C9}"/>
    <cellStyle name="Comma 4 5 3 2 2 3 3" xfId="6368" xr:uid="{1E25934E-44D8-4786-A6C4-7715089F187D}"/>
    <cellStyle name="Comma 4 5 3 2 2 4" xfId="6369" xr:uid="{9323F51D-F699-4F54-ACD3-BC261F9A31BF}"/>
    <cellStyle name="Comma 4 5 3 2 2 4 2" xfId="6370" xr:uid="{9D018A4B-36F2-4B5D-8732-BE5FA4528541}"/>
    <cellStyle name="Comma 4 5 3 2 2 5" xfId="6371" xr:uid="{74C92ECD-B1E0-41BC-BB55-4D10A03CC000}"/>
    <cellStyle name="Comma 4 5 3 2 3" xfId="6372" xr:uid="{57D2FE6A-FB79-40A5-8B85-2B3402A8FE5D}"/>
    <cellStyle name="Comma 4 5 3 2 3 2" xfId="6373" xr:uid="{E6125679-1CC0-4884-8D3E-04EC75BCEE6A}"/>
    <cellStyle name="Comma 4 5 3 2 3 2 2" xfId="6374" xr:uid="{F69BCA0E-6D9D-4487-B75F-80125FE8E1CF}"/>
    <cellStyle name="Comma 4 5 3 2 3 3" xfId="6375" xr:uid="{9AF4A22F-36CB-4339-AE01-5B99CDAD2F9E}"/>
    <cellStyle name="Comma 4 5 3 2 4" xfId="6376" xr:uid="{FB1ACE13-AB9A-461C-B3D4-CBB98A9A5EF5}"/>
    <cellStyle name="Comma 4 5 3 2 4 2" xfId="6377" xr:uid="{9D878A8A-22C3-4737-9951-23B2CA73C603}"/>
    <cellStyle name="Comma 4 5 3 2 4 2 2" xfId="6378" xr:uid="{782A70D9-F74E-41D6-A3A4-DBE35AC292BD}"/>
    <cellStyle name="Comma 4 5 3 2 4 3" xfId="6379" xr:uid="{E36F5AA2-0A9B-4758-B45B-4CCAC0C2F2C2}"/>
    <cellStyle name="Comma 4 5 3 2 5" xfId="6380" xr:uid="{903EC4D4-820C-498E-BE31-69206FDD4F9A}"/>
    <cellStyle name="Comma 4 5 3 2 5 2" xfId="6381" xr:uid="{97099377-4B5F-4209-946E-A2588C288906}"/>
    <cellStyle name="Comma 4 5 3 2 6" xfId="6382" xr:uid="{65A5006E-7134-41A5-903A-7DC70DCE6F19}"/>
    <cellStyle name="Comma 4 5 3 3" xfId="6383" xr:uid="{C656243D-330E-4432-B23B-1757C424F2F0}"/>
    <cellStyle name="Comma 4 5 3 4" xfId="6384" xr:uid="{6EBBEF36-8ED4-404F-8A10-657EB73343A5}"/>
    <cellStyle name="Comma 4 5 3 4 2" xfId="6385" xr:uid="{7E37A0B7-6B76-4AB4-8104-5A83DF633DCB}"/>
    <cellStyle name="Comma 4 5 3 4 2 2" xfId="6386" xr:uid="{B3DB2E89-8D2C-49D4-B9C2-1C8C5E95829C}"/>
    <cellStyle name="Comma 4 5 3 4 2 2 2" xfId="6387" xr:uid="{CB3F95A3-A3D3-4E2E-AD31-85B2721547CE}"/>
    <cellStyle name="Comma 4 5 3 4 2 3" xfId="6388" xr:uid="{71439F93-953E-489A-9520-02AF3F9C33F3}"/>
    <cellStyle name="Comma 4 5 3 4 3" xfId="6389" xr:uid="{97E9FCA1-F84D-4540-819F-F1F2564C76D2}"/>
    <cellStyle name="Comma 4 5 3 4 3 2" xfId="6390" xr:uid="{03DBCB33-9F75-49F8-9B88-5958472A0C89}"/>
    <cellStyle name="Comma 4 5 3 4 3 2 2" xfId="6391" xr:uid="{C283F32C-817A-4225-B114-915DA23818EB}"/>
    <cellStyle name="Comma 4 5 3 4 3 3" xfId="6392" xr:uid="{8F92AD9B-0BA1-49DE-9891-91040F8B1539}"/>
    <cellStyle name="Comma 4 5 3 4 4" xfId="6393" xr:uid="{81A09433-FDE0-484D-8031-C29C02916B53}"/>
    <cellStyle name="Comma 4 5 3 4 4 2" xfId="6394" xr:uid="{32FB28BC-CB7E-4C90-A61F-E01C663FF91A}"/>
    <cellStyle name="Comma 4 5 3 4 5" xfId="6395" xr:uid="{52A7753F-23A4-4A1D-858C-00032A93162C}"/>
    <cellStyle name="Comma 4 5 3 5" xfId="6396" xr:uid="{C5740268-7A49-4FBE-AB88-3D01319D6E45}"/>
    <cellStyle name="Comma 4 5 3 5 2" xfId="6397" xr:uid="{F152F89F-CB06-42B2-8FA8-55A10E272700}"/>
    <cellStyle name="Comma 4 5 3 5 2 2" xfId="6398" xr:uid="{A4B8020D-D129-4184-9788-7C8F79DAD798}"/>
    <cellStyle name="Comma 4 5 3 5 3" xfId="6399" xr:uid="{52D4D2AD-8134-437E-A9BF-ED2ED33F919C}"/>
    <cellStyle name="Comma 4 5 3 6" xfId="6400" xr:uid="{CB9ACAF2-C9F7-462A-B1AA-B44FC4C261F5}"/>
    <cellStyle name="Comma 4 5 3 6 2" xfId="6401" xr:uid="{550388BF-565C-449E-9DB8-DC4D38638008}"/>
    <cellStyle name="Comma 4 5 3 6 2 2" xfId="6402" xr:uid="{A273A3E7-E24B-4C84-A1F0-F1F731852B7D}"/>
    <cellStyle name="Comma 4 5 3 6 3" xfId="6403" xr:uid="{BAB79E17-EFFD-4028-AFDF-9179C1C6772A}"/>
    <cellStyle name="Comma 4 5 3 7" xfId="6404" xr:uid="{B4805DC4-57B9-442B-8167-1B203742F79E}"/>
    <cellStyle name="Comma 4 5 3 7 2" xfId="6405" xr:uid="{79D827DD-F59A-4AD4-8422-3E74E643B68C}"/>
    <cellStyle name="Comma 4 5 3 7 2 2" xfId="6406" xr:uid="{F4C029DC-4935-42FE-94B9-896BDCBC260D}"/>
    <cellStyle name="Comma 4 5 3 7 3" xfId="6407" xr:uid="{91676D0F-E7A1-408E-B4F6-545D23B6E749}"/>
    <cellStyle name="Comma 4 5 3 8" xfId="6408" xr:uid="{77F1D614-9AFB-4C9B-8D73-062D83187B57}"/>
    <cellStyle name="Comma 4 5 3 8 2" xfId="6409" xr:uid="{4C0E41C9-D743-4ACE-90A2-C5369F000FEC}"/>
    <cellStyle name="Comma 4 5 3 9" xfId="6410" xr:uid="{F98CB0B7-5B29-4DFB-816D-2DAF3E9F32DF}"/>
    <cellStyle name="Comma 4 5 4" xfId="6411" xr:uid="{7A60591E-A41C-450E-8CBD-F29D9E19D27F}"/>
    <cellStyle name="Comma 4 5 4 2" xfId="6412" xr:uid="{7618C619-2CF6-4287-BEFA-00E6F1EFD397}"/>
    <cellStyle name="Comma 4 5 4 2 2" xfId="6413" xr:uid="{EE4DBA8D-9B26-4EBF-B5AB-7B14FD15D265}"/>
    <cellStyle name="Comma 4 5 4 2 2 2" xfId="6414" xr:uid="{1857FE45-B260-4638-A670-FBEE70B94E2F}"/>
    <cellStyle name="Comma 4 5 4 2 2 2 2" xfId="6415" xr:uid="{01BA4B03-A61A-4D32-AF68-38F47D43FAFC}"/>
    <cellStyle name="Comma 4 5 4 2 2 3" xfId="6416" xr:uid="{742B12F6-62C7-4E03-9B45-22CE37B9CEA5}"/>
    <cellStyle name="Comma 4 5 4 2 3" xfId="6417" xr:uid="{B9B0EBC1-3330-47B6-8107-1F6A9580DC99}"/>
    <cellStyle name="Comma 4 5 4 2 3 2" xfId="6418" xr:uid="{E3A5A841-C2E9-4B61-800C-3FB25455CECF}"/>
    <cellStyle name="Comma 4 5 4 2 3 2 2" xfId="6419" xr:uid="{B2F18D9E-5E4F-48AA-AD46-3EB90CB4D97A}"/>
    <cellStyle name="Comma 4 5 4 2 3 3" xfId="6420" xr:uid="{CD79F87B-C66D-49D3-91DE-DEF272EF6E09}"/>
    <cellStyle name="Comma 4 5 4 2 4" xfId="6421" xr:uid="{69A0E64C-112E-4D6E-A0B7-089FF5449088}"/>
    <cellStyle name="Comma 4 5 4 2 4 2" xfId="6422" xr:uid="{06F34004-6300-4332-A241-F6EC980CDFAB}"/>
    <cellStyle name="Comma 4 5 4 2 5" xfId="6423" xr:uid="{46CE8480-9632-4737-B58D-EAEA77832847}"/>
    <cellStyle name="Comma 4 5 4 3" xfId="6424" xr:uid="{323544E5-FAFA-4091-A3A1-DF4C9F5B4584}"/>
    <cellStyle name="Comma 4 5 4 3 2" xfId="6425" xr:uid="{1D1379E0-612E-4F8C-9C9E-995E6D8805EC}"/>
    <cellStyle name="Comma 4 5 4 3 2 2" xfId="6426" xr:uid="{E9165FDE-E07E-448F-9ED8-E156C2926F3D}"/>
    <cellStyle name="Comma 4 5 4 3 3" xfId="6427" xr:uid="{E2096002-8791-4CAD-B218-88FACB13106E}"/>
    <cellStyle name="Comma 4 5 4 4" xfId="6428" xr:uid="{64677DFC-B7AE-4027-9898-1BED03A36D27}"/>
    <cellStyle name="Comma 4 5 4 4 2" xfId="6429" xr:uid="{45E90A9F-84EC-4C13-B072-78D1C826BA49}"/>
    <cellStyle name="Comma 4 5 4 4 2 2" xfId="6430" xr:uid="{B407262D-76C8-4932-A3AD-A77FFCB3355A}"/>
    <cellStyle name="Comma 4 5 4 4 3" xfId="6431" xr:uid="{FE35B10E-844A-42A5-B0FC-BF89071BE420}"/>
    <cellStyle name="Comma 4 5 4 5" xfId="6432" xr:uid="{AFFD7877-BECE-48E8-B5A5-5EA34E6E0401}"/>
    <cellStyle name="Comma 4 5 4 5 2" xfId="6433" xr:uid="{C551F442-2314-42D8-9D81-4974042EB767}"/>
    <cellStyle name="Comma 4 5 4 6" xfId="6434" xr:uid="{02C9A812-6C10-43FD-BB08-C76F1F00B5B4}"/>
    <cellStyle name="Comma 4 5 5" xfId="6435" xr:uid="{B5A34D6D-4D82-479D-9B31-9A6500435109}"/>
    <cellStyle name="Comma 4 5 6" xfId="6436" xr:uid="{4B764305-7BB7-46E4-A9A4-2E3CBE2FDB6C}"/>
    <cellStyle name="Comma 4 5 6 2" xfId="6437" xr:uid="{6A99078B-C657-48D5-BFD6-DC348534AB7A}"/>
    <cellStyle name="Comma 4 5 6 2 2" xfId="6438" xr:uid="{DDB18519-A4C8-49DA-AF62-309D09AB6ADC}"/>
    <cellStyle name="Comma 4 5 6 2 2 2" xfId="6439" xr:uid="{5CE23137-1715-40BE-9A93-99B6F4535AD3}"/>
    <cellStyle name="Comma 4 5 6 2 3" xfId="6440" xr:uid="{118F9277-1D7A-4A72-A94A-BFE04A7C3150}"/>
    <cellStyle name="Comma 4 5 6 3" xfId="6441" xr:uid="{88521EEA-CA63-4B89-986E-BBCE8F438BD4}"/>
    <cellStyle name="Comma 4 5 6 3 2" xfId="6442" xr:uid="{A4BDD036-B823-4140-B919-F649C541140F}"/>
    <cellStyle name="Comma 4 5 6 3 2 2" xfId="6443" xr:uid="{55F3A1A6-42F1-4708-9965-B5F7E7424640}"/>
    <cellStyle name="Comma 4 5 6 3 3" xfId="6444" xr:uid="{B8E67C6B-E6AE-46AA-82B7-458E73F152B7}"/>
    <cellStyle name="Comma 4 5 6 4" xfId="6445" xr:uid="{86BA405C-2058-4588-9106-CC7D403DFBF6}"/>
    <cellStyle name="Comma 4 5 6 4 2" xfId="6446" xr:uid="{19D517A3-2929-4FE4-988B-CDC40E83DE32}"/>
    <cellStyle name="Comma 4 5 6 5" xfId="6447" xr:uid="{DA985EE5-A339-4A63-A0A6-D8AFD89C8D39}"/>
    <cellStyle name="Comma 4 5 7" xfId="6448" xr:uid="{DEE9FC46-BCCC-4FD4-93A1-55D35C662F15}"/>
    <cellStyle name="Comma 4 5 7 2" xfId="6449" xr:uid="{F26F9438-298F-4339-A35C-A916AC845B1E}"/>
    <cellStyle name="Comma 4 5 7 2 2" xfId="6450" xr:uid="{AAAEEA9E-635A-4DAD-BFAE-269BFE61504B}"/>
    <cellStyle name="Comma 4 5 7 3" xfId="6451" xr:uid="{B02E24C3-D6C7-4179-9FBB-28D183065424}"/>
    <cellStyle name="Comma 4 5 8" xfId="6452" xr:uid="{42BA97A7-9A46-4745-A7EB-F05B410AA184}"/>
    <cellStyle name="Comma 4 5 8 2" xfId="6453" xr:uid="{CBBF4DEA-5490-412F-AFFF-0CED4CA30C84}"/>
    <cellStyle name="Comma 4 5 8 2 2" xfId="6454" xr:uid="{837AE15A-ECFD-4EA7-9A15-300F59CC8C37}"/>
    <cellStyle name="Comma 4 5 8 3" xfId="6455" xr:uid="{367B49C6-B4A4-4D61-821B-39E3AD8CBC00}"/>
    <cellStyle name="Comma 4 5 9" xfId="6456" xr:uid="{D6F3A3E1-F1F7-4A5C-BDF4-2536A482E7D0}"/>
    <cellStyle name="Comma 4 5 9 2" xfId="6457" xr:uid="{AB475069-F41A-4CCB-80A3-29B4FD772E28}"/>
    <cellStyle name="Comma 4 5 9 2 2" xfId="6458" xr:uid="{84ECF05B-C73F-4ACB-B4B4-9F182FCF0EE5}"/>
    <cellStyle name="Comma 4 5 9 3" xfId="6459" xr:uid="{C28BA173-2CD8-42CF-BBD4-06395ECF0806}"/>
    <cellStyle name="Comma 4 6" xfId="6460" xr:uid="{3493908F-5C46-473E-BA59-E8490E228B45}"/>
    <cellStyle name="Comma 4 6 10" xfId="6461" xr:uid="{F795BF36-FF0F-426B-AA60-C450CCA15EC2}"/>
    <cellStyle name="Comma 4 6 10 2" xfId="6462" xr:uid="{B54D821A-03A1-47A1-B6BE-935DA5EB5347}"/>
    <cellStyle name="Comma 4 6 11" xfId="6463" xr:uid="{FD366DD8-15F5-4DB7-BE57-9FFABDA79773}"/>
    <cellStyle name="Comma 4 6 2" xfId="6464" xr:uid="{CBA1A072-F2B5-4DD3-8B0A-ABF99414BFFF}"/>
    <cellStyle name="Comma 4 6 2 2" xfId="6465" xr:uid="{8AD522E2-463E-42B5-9273-5279EBC75CB1}"/>
    <cellStyle name="Comma 4 6 2 2 2" xfId="6466" xr:uid="{8CBB5879-28C6-4432-981E-96835812C9DB}"/>
    <cellStyle name="Comma 4 6 2 2 2 2" xfId="6467" xr:uid="{44E2480D-811A-4DF5-A858-25929F328D74}"/>
    <cellStyle name="Comma 4 6 2 2 2 2 2" xfId="6468" xr:uid="{D1E64163-6AAE-4D77-9DEA-94F43066A230}"/>
    <cellStyle name="Comma 4 6 2 2 2 2 2 2" xfId="6469" xr:uid="{5A6A6501-78AF-41D4-96F3-6F6390AAFCB0}"/>
    <cellStyle name="Comma 4 6 2 2 2 2 3" xfId="6470" xr:uid="{3E7B74AE-9610-499C-976B-2889DAF4FD31}"/>
    <cellStyle name="Comma 4 6 2 2 2 3" xfId="6471" xr:uid="{BDD2D4FA-F1B2-4D90-BA2F-636C5061E8E2}"/>
    <cellStyle name="Comma 4 6 2 2 2 3 2" xfId="6472" xr:uid="{78D5DB13-1237-4883-AB26-B6001DBE1A1A}"/>
    <cellStyle name="Comma 4 6 2 2 2 3 2 2" xfId="6473" xr:uid="{3A5E6955-64A8-4B77-AD1F-E7A8A5515D72}"/>
    <cellStyle name="Comma 4 6 2 2 2 3 3" xfId="6474" xr:uid="{ABA59527-74F6-4016-A1ED-24A8989C90D2}"/>
    <cellStyle name="Comma 4 6 2 2 2 4" xfId="6475" xr:uid="{114EF1DB-EFA1-4584-A38C-FC141D695E2F}"/>
    <cellStyle name="Comma 4 6 2 2 2 4 2" xfId="6476" xr:uid="{C82CFDB3-BCCC-42B4-8CA0-683EB7CA234B}"/>
    <cellStyle name="Comma 4 6 2 2 2 5" xfId="6477" xr:uid="{AA1AC41C-F82C-42CB-A3AC-01EF48B9CFCF}"/>
    <cellStyle name="Comma 4 6 2 2 3" xfId="6478" xr:uid="{F4A17308-4654-4798-A355-B9B1C34F2A82}"/>
    <cellStyle name="Comma 4 6 2 2 3 2" xfId="6479" xr:uid="{2BA06BC9-CFD9-4569-AD51-A8DA942C62DA}"/>
    <cellStyle name="Comma 4 6 2 2 3 2 2" xfId="6480" xr:uid="{DACA9456-597C-4D45-93B9-8676B0919CBD}"/>
    <cellStyle name="Comma 4 6 2 2 3 3" xfId="6481" xr:uid="{83913407-3B5F-4ED2-AE80-4F5E2747C1EA}"/>
    <cellStyle name="Comma 4 6 2 2 4" xfId="6482" xr:uid="{EF24CF2E-E991-4D43-A36B-B3DAAD43223B}"/>
    <cellStyle name="Comma 4 6 2 2 4 2" xfId="6483" xr:uid="{ADF90B28-6EC9-4D16-8B66-DC7B79C0C868}"/>
    <cellStyle name="Comma 4 6 2 2 4 2 2" xfId="6484" xr:uid="{925BFD87-CD40-4EE7-B709-7B7DC80D34CD}"/>
    <cellStyle name="Comma 4 6 2 2 4 3" xfId="6485" xr:uid="{F4F882E1-4648-4B12-8B71-62FAF9EA9F1A}"/>
    <cellStyle name="Comma 4 6 2 2 5" xfId="6486" xr:uid="{B7246A49-FC04-4069-8A02-49B046B29E6A}"/>
    <cellStyle name="Comma 4 6 2 2 5 2" xfId="6487" xr:uid="{2DF69293-4D87-4D30-A90C-CC862AE323B3}"/>
    <cellStyle name="Comma 4 6 2 2 6" xfId="6488" xr:uid="{0494FEA6-C89A-445E-9B3F-A90529AC37C4}"/>
    <cellStyle name="Comma 4 6 2 3" xfId="6489" xr:uid="{4EA55338-B829-4DF7-A57B-EA72F3D602BE}"/>
    <cellStyle name="Comma 4 6 2 4" xfId="6490" xr:uid="{43CFE107-9851-4EC8-8D01-C5D8E51311DA}"/>
    <cellStyle name="Comma 4 6 2 4 2" xfId="6491" xr:uid="{C647D321-59EC-487A-B019-53FB499A5ED3}"/>
    <cellStyle name="Comma 4 6 2 4 2 2" xfId="6492" xr:uid="{B59DB581-0FDF-4D19-A001-D9F2392361B8}"/>
    <cellStyle name="Comma 4 6 2 4 2 2 2" xfId="6493" xr:uid="{D80C348F-AF62-46FF-B28D-91F21D97A498}"/>
    <cellStyle name="Comma 4 6 2 4 2 3" xfId="6494" xr:uid="{92B45BCE-C03B-408C-A8A1-B9E28D3DDF33}"/>
    <cellStyle name="Comma 4 6 2 4 3" xfId="6495" xr:uid="{753EAF3C-16F2-454F-B7AB-3FF644A97973}"/>
    <cellStyle name="Comma 4 6 2 4 3 2" xfId="6496" xr:uid="{FF532D93-6876-46EC-9A7A-C7C51D347683}"/>
    <cellStyle name="Comma 4 6 2 4 3 2 2" xfId="6497" xr:uid="{6D5BAD21-F782-4899-AD6E-25FCC6DB2B37}"/>
    <cellStyle name="Comma 4 6 2 4 3 3" xfId="6498" xr:uid="{1AEF4F28-410B-4E8B-BE69-9A0FC49D6819}"/>
    <cellStyle name="Comma 4 6 2 4 4" xfId="6499" xr:uid="{5586ED51-05D1-4C04-961C-8DC51F8E56F8}"/>
    <cellStyle name="Comma 4 6 2 4 4 2" xfId="6500" xr:uid="{C7ACF36E-0B5C-43D9-8068-25793A4C3C07}"/>
    <cellStyle name="Comma 4 6 2 4 5" xfId="6501" xr:uid="{C7FF3713-2897-4E42-966F-CEA5D12BCDBC}"/>
    <cellStyle name="Comma 4 6 2 5" xfId="6502" xr:uid="{7BAC01BF-A13C-4D4A-A7B0-F10B32FD5403}"/>
    <cellStyle name="Comma 4 6 2 5 2" xfId="6503" xr:uid="{033C8B5D-6735-4019-856A-30FC9793087B}"/>
    <cellStyle name="Comma 4 6 2 5 2 2" xfId="6504" xr:uid="{02628943-6DC7-4063-B7BB-9636EDB6ACD6}"/>
    <cellStyle name="Comma 4 6 2 5 3" xfId="6505" xr:uid="{10F1AFBF-94B0-41C5-9A3D-A643EFF263E8}"/>
    <cellStyle name="Comma 4 6 2 6" xfId="6506" xr:uid="{C69BCC78-71A2-4FF8-9EE3-5872B0892D5C}"/>
    <cellStyle name="Comma 4 6 2 6 2" xfId="6507" xr:uid="{D533B05D-FCF0-4ECC-BC94-76144282A8E4}"/>
    <cellStyle name="Comma 4 6 2 6 2 2" xfId="6508" xr:uid="{86644D65-10F6-4755-A74C-BFE4E04AFB38}"/>
    <cellStyle name="Comma 4 6 2 6 3" xfId="6509" xr:uid="{4D64477C-EA78-4A68-B3BF-E35D1589AC56}"/>
    <cellStyle name="Comma 4 6 2 7" xfId="6510" xr:uid="{B580E302-30D7-4D65-BE10-19B7B6CDA22E}"/>
    <cellStyle name="Comma 4 6 2 7 2" xfId="6511" xr:uid="{E27F79F3-7DE3-4E54-86FF-A96BCA7A3BD0}"/>
    <cellStyle name="Comma 4 6 2 7 2 2" xfId="6512" xr:uid="{B189FC28-5A21-47D5-BBFF-04516AEF3EFB}"/>
    <cellStyle name="Comma 4 6 2 7 3" xfId="6513" xr:uid="{489BD9F7-38D0-4C6F-B588-7D38312E5FD8}"/>
    <cellStyle name="Comma 4 6 2 8" xfId="6514" xr:uid="{C476F053-530C-429A-A0FA-BB2B3CF24C1C}"/>
    <cellStyle name="Comma 4 6 2 8 2" xfId="6515" xr:uid="{CC7BB72C-1E4F-4585-9329-F3B2E99D0EDF}"/>
    <cellStyle name="Comma 4 6 2 9" xfId="6516" xr:uid="{B25D8C1B-F003-4E81-BDCD-F603B7E46E73}"/>
    <cellStyle name="Comma 4 6 3" xfId="6517" xr:uid="{9774FA8A-1205-47C1-8019-8CD2D0537DF6}"/>
    <cellStyle name="Comma 4 6 3 2" xfId="6518" xr:uid="{9CC3FA79-8D28-441F-9B76-9DC32682C846}"/>
    <cellStyle name="Comma 4 6 3 2 2" xfId="6519" xr:uid="{BCC0FE58-0903-4DAC-A817-83D9CE932220}"/>
    <cellStyle name="Comma 4 6 3 2 2 2" xfId="6520" xr:uid="{7CD1E4C2-59C0-4865-A125-51D0092D67D5}"/>
    <cellStyle name="Comma 4 6 3 2 2 2 2" xfId="6521" xr:uid="{138834CE-0335-4D74-A32E-1C27E34D0A96}"/>
    <cellStyle name="Comma 4 6 3 2 2 2 2 2" xfId="6522" xr:uid="{4ACDA96B-E661-482C-A8B3-79225359D2C2}"/>
    <cellStyle name="Comma 4 6 3 2 2 2 3" xfId="6523" xr:uid="{E70AA604-E4F0-4CCC-B0F3-792A771C1909}"/>
    <cellStyle name="Comma 4 6 3 2 2 3" xfId="6524" xr:uid="{AB2B550B-DE0E-4C2C-AD48-F09D49EBF940}"/>
    <cellStyle name="Comma 4 6 3 2 2 3 2" xfId="6525" xr:uid="{03C07FAB-FFFD-432E-AEB5-BDB9FAE0DFE7}"/>
    <cellStyle name="Comma 4 6 3 2 2 3 2 2" xfId="6526" xr:uid="{B2D4C8C2-24D7-42E0-8F69-D1DE452D1CDD}"/>
    <cellStyle name="Comma 4 6 3 2 2 3 3" xfId="6527" xr:uid="{1ACF6E9B-A828-4D60-9139-AD76B774E8CC}"/>
    <cellStyle name="Comma 4 6 3 2 2 4" xfId="6528" xr:uid="{3C6CF1D2-CD18-42A2-BAB3-5E860B66C7FB}"/>
    <cellStyle name="Comma 4 6 3 2 2 4 2" xfId="6529" xr:uid="{1B6E9134-ED65-42DC-B8AB-BCA9B4F35AB7}"/>
    <cellStyle name="Comma 4 6 3 2 2 5" xfId="6530" xr:uid="{7C5B398E-9CDA-49B8-9926-377C54D72B0F}"/>
    <cellStyle name="Comma 4 6 3 2 3" xfId="6531" xr:uid="{B6BFCF8B-48FE-472D-94FC-D11D0B8BB700}"/>
    <cellStyle name="Comma 4 6 3 2 3 2" xfId="6532" xr:uid="{7B280EE9-9256-4370-A813-1F266E477D8C}"/>
    <cellStyle name="Comma 4 6 3 2 3 2 2" xfId="6533" xr:uid="{BE0285CA-5A86-41F4-A26A-26E84A7EA1EC}"/>
    <cellStyle name="Comma 4 6 3 2 3 3" xfId="6534" xr:uid="{379B48D5-0BAA-4704-B9E8-5362FC9B89EA}"/>
    <cellStyle name="Comma 4 6 3 2 4" xfId="6535" xr:uid="{1448AB5B-9A36-43EF-8063-BCBCC2B14D49}"/>
    <cellStyle name="Comma 4 6 3 2 4 2" xfId="6536" xr:uid="{2C71A315-DE23-4486-B15D-65A36D20993C}"/>
    <cellStyle name="Comma 4 6 3 2 4 2 2" xfId="6537" xr:uid="{38C1A6FE-0D6E-40B0-8B30-16233D3D3108}"/>
    <cellStyle name="Comma 4 6 3 2 4 3" xfId="6538" xr:uid="{11E62473-D7D2-4374-B9F4-C60EC47534D9}"/>
    <cellStyle name="Comma 4 6 3 2 5" xfId="6539" xr:uid="{5FD40FC4-56E0-44A8-872D-5BEB8F77FD75}"/>
    <cellStyle name="Comma 4 6 3 2 5 2" xfId="6540" xr:uid="{65135A53-A4FA-4CCF-BEE9-9469AB6A22FA}"/>
    <cellStyle name="Comma 4 6 3 2 6" xfId="6541" xr:uid="{E51A860A-7558-4E27-92B5-D842B57EB014}"/>
    <cellStyle name="Comma 4 6 3 3" xfId="6542" xr:uid="{8F76407F-A8F1-4752-8433-486B6A061986}"/>
    <cellStyle name="Comma 4 6 3 4" xfId="6543" xr:uid="{DFF9F7A1-0D98-43B4-AB8A-77C4F292512F}"/>
    <cellStyle name="Comma 4 6 3 4 2" xfId="6544" xr:uid="{23962282-2731-4C79-8CBB-A58CB47E31C6}"/>
    <cellStyle name="Comma 4 6 3 4 2 2" xfId="6545" xr:uid="{A209E63C-ECD6-46BD-AE6D-39506BD87074}"/>
    <cellStyle name="Comma 4 6 3 4 2 2 2" xfId="6546" xr:uid="{E0863FD2-4B10-4A48-A6C4-A30DF8AEB3B8}"/>
    <cellStyle name="Comma 4 6 3 4 2 3" xfId="6547" xr:uid="{B7BCCD43-B38D-47F9-9FE0-E84E6E5E7261}"/>
    <cellStyle name="Comma 4 6 3 4 3" xfId="6548" xr:uid="{89019F2B-E204-4DD7-933B-F388983544CD}"/>
    <cellStyle name="Comma 4 6 3 4 3 2" xfId="6549" xr:uid="{3372AD03-8781-401B-8CEA-0C09BA230D76}"/>
    <cellStyle name="Comma 4 6 3 4 3 2 2" xfId="6550" xr:uid="{B93DE213-F86D-43BC-A869-4668B9065F69}"/>
    <cellStyle name="Comma 4 6 3 4 3 3" xfId="6551" xr:uid="{9D7E35E4-58F2-43C0-AC1D-D8787970EA7D}"/>
    <cellStyle name="Comma 4 6 3 4 4" xfId="6552" xr:uid="{71B83F6E-8A47-47EB-B9E0-1800A595FD62}"/>
    <cellStyle name="Comma 4 6 3 4 4 2" xfId="6553" xr:uid="{798232E9-46F1-41B8-9030-03FDE9FCC676}"/>
    <cellStyle name="Comma 4 6 3 4 5" xfId="6554" xr:uid="{17E5C6E5-C393-422A-8A6F-B58848DFC704}"/>
    <cellStyle name="Comma 4 6 3 5" xfId="6555" xr:uid="{9B66FBED-8894-45C5-8008-282F6EAC904F}"/>
    <cellStyle name="Comma 4 6 3 5 2" xfId="6556" xr:uid="{AA8F8DBD-3CED-49C3-B130-29F424778338}"/>
    <cellStyle name="Comma 4 6 3 5 2 2" xfId="6557" xr:uid="{B9B67162-DA16-4949-891D-F765144342D2}"/>
    <cellStyle name="Comma 4 6 3 5 3" xfId="6558" xr:uid="{77FA6BA4-A5B9-44C8-929F-1046F289A6CA}"/>
    <cellStyle name="Comma 4 6 3 6" xfId="6559" xr:uid="{45F35991-9676-4044-8B52-B292C0744106}"/>
    <cellStyle name="Comma 4 6 3 6 2" xfId="6560" xr:uid="{E2B4017C-5EC0-4B62-913C-5621DF95A9BB}"/>
    <cellStyle name="Comma 4 6 3 6 2 2" xfId="6561" xr:uid="{969C99DC-274F-4C1F-9A7C-CC0A90252E24}"/>
    <cellStyle name="Comma 4 6 3 6 3" xfId="6562" xr:uid="{77CAF93C-CD5A-47C5-8F21-2977779BFE0A}"/>
    <cellStyle name="Comma 4 6 3 7" xfId="6563" xr:uid="{079604D6-90DA-4AFE-926F-AB3C1588DFD7}"/>
    <cellStyle name="Comma 4 6 3 7 2" xfId="6564" xr:uid="{953C0E6A-202A-4F9E-A53F-915FBC4CE202}"/>
    <cellStyle name="Comma 4 6 3 7 2 2" xfId="6565" xr:uid="{EAAE54E1-D0AF-440F-90E1-BC609BB7FCB9}"/>
    <cellStyle name="Comma 4 6 3 7 3" xfId="6566" xr:uid="{8FB7FFF0-99F1-4CE3-9417-5E225252F6AC}"/>
    <cellStyle name="Comma 4 6 3 8" xfId="6567" xr:uid="{098F283D-CA5B-4263-9BC4-3CD98AFE9458}"/>
    <cellStyle name="Comma 4 6 3 8 2" xfId="6568" xr:uid="{BA0A72E0-EB86-4243-8003-0DA77B1E0B18}"/>
    <cellStyle name="Comma 4 6 3 9" xfId="6569" xr:uid="{3EFE4818-1D1E-4EDA-B812-6F3EC44607D1}"/>
    <cellStyle name="Comma 4 6 4" xfId="6570" xr:uid="{1250FF7B-27E4-4A37-8AD4-738E5FA32657}"/>
    <cellStyle name="Comma 4 6 4 2" xfId="6571" xr:uid="{11718182-8E45-4CAC-AB90-8CA1AF01F2C1}"/>
    <cellStyle name="Comma 4 6 4 2 2" xfId="6572" xr:uid="{33BBDA91-46D4-46A2-A60C-28067B6C0217}"/>
    <cellStyle name="Comma 4 6 4 2 2 2" xfId="6573" xr:uid="{A3FC451F-2210-4DAA-B43A-464A68820601}"/>
    <cellStyle name="Comma 4 6 4 2 2 2 2" xfId="6574" xr:uid="{CD836264-6B44-4DCF-8F0F-180A1D0DC1F1}"/>
    <cellStyle name="Comma 4 6 4 2 2 3" xfId="6575" xr:uid="{C8CE6D0E-E27B-4075-9CAA-1D7A09542426}"/>
    <cellStyle name="Comma 4 6 4 2 3" xfId="6576" xr:uid="{4A64C5E8-5260-44BA-AB06-FD61A2B10EEA}"/>
    <cellStyle name="Comma 4 6 4 2 3 2" xfId="6577" xr:uid="{47110A49-7F5C-47C3-9BE3-516E9C125128}"/>
    <cellStyle name="Comma 4 6 4 2 3 2 2" xfId="6578" xr:uid="{05CF9D67-5B94-4290-A20D-D76F5F9A93AC}"/>
    <cellStyle name="Comma 4 6 4 2 3 3" xfId="6579" xr:uid="{C7BF451B-1D85-4B29-8C0F-0C3A552DAE3B}"/>
    <cellStyle name="Comma 4 6 4 2 4" xfId="6580" xr:uid="{91BBE3E9-5BE2-49DE-851E-3E36A72F6833}"/>
    <cellStyle name="Comma 4 6 4 2 4 2" xfId="6581" xr:uid="{A978B612-D816-48D4-A202-0B6BE865827D}"/>
    <cellStyle name="Comma 4 6 4 2 5" xfId="6582" xr:uid="{CA47743D-794C-4058-9E0F-8E7E24829EB6}"/>
    <cellStyle name="Comma 4 6 4 3" xfId="6583" xr:uid="{41F61BD4-661D-4E93-9413-5F8D9E6DFFDA}"/>
    <cellStyle name="Comma 4 6 4 3 2" xfId="6584" xr:uid="{B6B5A87F-3BAF-480A-9A1F-4156B9EFAFE8}"/>
    <cellStyle name="Comma 4 6 4 3 2 2" xfId="6585" xr:uid="{86F7DC44-B4A8-4DB6-8669-AB38570BF487}"/>
    <cellStyle name="Comma 4 6 4 3 3" xfId="6586" xr:uid="{D4284565-ED6D-4E4F-938F-55346D880878}"/>
    <cellStyle name="Comma 4 6 4 4" xfId="6587" xr:uid="{9DFDC38D-4948-493C-992E-9CAA54855583}"/>
    <cellStyle name="Comma 4 6 4 4 2" xfId="6588" xr:uid="{ACC537F5-58C2-487B-B5CF-D0D3F129E44D}"/>
    <cellStyle name="Comma 4 6 4 4 2 2" xfId="6589" xr:uid="{7F409C4B-E596-4793-84E5-4D5037933B1B}"/>
    <cellStyle name="Comma 4 6 4 4 3" xfId="6590" xr:uid="{F411585D-C5A0-464D-9BBE-59A106D9CD6A}"/>
    <cellStyle name="Comma 4 6 4 5" xfId="6591" xr:uid="{58111773-FDEC-4900-9260-B86854B02105}"/>
    <cellStyle name="Comma 4 6 4 5 2" xfId="6592" xr:uid="{BC8295DC-F570-4311-9793-1EB5EB70EA3F}"/>
    <cellStyle name="Comma 4 6 4 6" xfId="6593" xr:uid="{21E89785-0D72-45D0-8B87-705FBF83F9A7}"/>
    <cellStyle name="Comma 4 6 5" xfId="6594" xr:uid="{8FB9ED24-5E70-4D76-82BF-1A297CFF724C}"/>
    <cellStyle name="Comma 4 6 6" xfId="6595" xr:uid="{C465E458-4AE8-4006-A912-61F2C62688EA}"/>
    <cellStyle name="Comma 4 6 6 2" xfId="6596" xr:uid="{791B3988-A525-41B5-A06E-DD129BF2ED7C}"/>
    <cellStyle name="Comma 4 6 6 2 2" xfId="6597" xr:uid="{13973217-D25A-453A-9B63-7F5E84FD75C4}"/>
    <cellStyle name="Comma 4 6 6 2 2 2" xfId="6598" xr:uid="{215CA80B-08C2-48E8-84C9-D302BEB00A97}"/>
    <cellStyle name="Comma 4 6 6 2 3" xfId="6599" xr:uid="{7CA73092-631A-4076-8CC5-4EAB615029D1}"/>
    <cellStyle name="Comma 4 6 6 3" xfId="6600" xr:uid="{C7188CE4-3A38-4406-9B0C-CE85B769E3D7}"/>
    <cellStyle name="Comma 4 6 6 3 2" xfId="6601" xr:uid="{68A6833D-553E-4FA3-9C32-0F924D4C4C98}"/>
    <cellStyle name="Comma 4 6 6 3 2 2" xfId="6602" xr:uid="{0D348D7D-5377-4CFA-B42F-0A146AB55D3A}"/>
    <cellStyle name="Comma 4 6 6 3 3" xfId="6603" xr:uid="{298DB8CA-DB14-4FD9-AADA-6C08C3966EC0}"/>
    <cellStyle name="Comma 4 6 6 4" xfId="6604" xr:uid="{915AFA33-A185-436D-9C8D-961D78978198}"/>
    <cellStyle name="Comma 4 6 6 4 2" xfId="6605" xr:uid="{9D5C3BC1-5AB1-4B09-B659-A1AE67056065}"/>
    <cellStyle name="Comma 4 6 6 5" xfId="6606" xr:uid="{2C869E5A-19E5-46AD-83BC-70E0FFB5DB29}"/>
    <cellStyle name="Comma 4 6 7" xfId="6607" xr:uid="{36117911-3280-4DF4-9A43-847087884461}"/>
    <cellStyle name="Comma 4 6 7 2" xfId="6608" xr:uid="{869AAC40-D594-49EC-9A53-2919AF9E76BF}"/>
    <cellStyle name="Comma 4 6 7 2 2" xfId="6609" xr:uid="{3D387FD5-035C-4D86-B21C-19393630A44D}"/>
    <cellStyle name="Comma 4 6 7 3" xfId="6610" xr:uid="{C80AB144-77FA-42C3-8F4D-FFF37FDC5C1E}"/>
    <cellStyle name="Comma 4 6 8" xfId="6611" xr:uid="{AA2BF998-B120-4192-9082-4BF63FD1AE9A}"/>
    <cellStyle name="Comma 4 6 8 2" xfId="6612" xr:uid="{26A06814-45DA-4BA1-8F19-BEF39A5D33FA}"/>
    <cellStyle name="Comma 4 6 8 2 2" xfId="6613" xr:uid="{26258AD1-A13C-419C-B2D3-AE77DC122706}"/>
    <cellStyle name="Comma 4 6 8 3" xfId="6614" xr:uid="{E40709D6-2767-44FC-A371-2FEF47D38EDB}"/>
    <cellStyle name="Comma 4 6 9" xfId="6615" xr:uid="{91B87986-A28E-4064-9141-D127ABCD27F7}"/>
    <cellStyle name="Comma 4 6 9 2" xfId="6616" xr:uid="{AB90B64D-6A7B-4CDD-A695-7B47C105CE86}"/>
    <cellStyle name="Comma 4 6 9 2 2" xfId="6617" xr:uid="{A4EFAA38-F3E5-452A-B93D-76DEDA28BBDE}"/>
    <cellStyle name="Comma 4 6 9 3" xfId="6618" xr:uid="{4D8DE340-258B-472B-98E6-E646940F7213}"/>
    <cellStyle name="Comma 4 7" xfId="6619" xr:uid="{5AF60BB5-1842-4736-B65D-954094B47A6F}"/>
    <cellStyle name="Comma 4 7 10" xfId="6620" xr:uid="{BE54F760-5A38-44BC-942B-C0351C854552}"/>
    <cellStyle name="Comma 4 7 10 2" xfId="6621" xr:uid="{ECF78AD9-C9A0-42AC-A274-20BEFEBB701A}"/>
    <cellStyle name="Comma 4 7 11" xfId="6622" xr:uid="{E82D1347-6822-482F-9222-229D87CCCA5F}"/>
    <cellStyle name="Comma 4 7 2" xfId="6623" xr:uid="{B14CC805-A23A-4DCE-9B7D-3F39E6B9E508}"/>
    <cellStyle name="Comma 4 7 2 2" xfId="6624" xr:uid="{7A789E46-860F-49B1-AF83-C432AE1D06F7}"/>
    <cellStyle name="Comma 4 7 2 2 2" xfId="6625" xr:uid="{9E46C8BB-C801-4F01-8F3E-FCC7793C2A43}"/>
    <cellStyle name="Comma 4 7 2 2 2 2" xfId="6626" xr:uid="{2B9D7D55-69E9-4E68-AA4A-4A6E1AFB8717}"/>
    <cellStyle name="Comma 4 7 2 2 2 2 2" xfId="6627" xr:uid="{75902E36-9B06-4564-B10A-0D7958C95365}"/>
    <cellStyle name="Comma 4 7 2 2 2 2 2 2" xfId="6628" xr:uid="{C734FD91-BCA4-4AE5-B434-8381F81325CC}"/>
    <cellStyle name="Comma 4 7 2 2 2 2 3" xfId="6629" xr:uid="{69F0ABE0-416D-4B63-BE39-BE6943FAD6FD}"/>
    <cellStyle name="Comma 4 7 2 2 2 3" xfId="6630" xr:uid="{1FBBA0EF-4F1B-419F-A258-E971AC652365}"/>
    <cellStyle name="Comma 4 7 2 2 2 3 2" xfId="6631" xr:uid="{CE76AFEF-5A1A-4B2A-BC89-D866F42C8157}"/>
    <cellStyle name="Comma 4 7 2 2 2 3 2 2" xfId="6632" xr:uid="{2346BAD4-6F66-4C00-AD06-E6F13DE5C86B}"/>
    <cellStyle name="Comma 4 7 2 2 2 3 3" xfId="6633" xr:uid="{C9396281-D1DF-4FE7-BCF2-893CAC619115}"/>
    <cellStyle name="Comma 4 7 2 2 2 4" xfId="6634" xr:uid="{486584D1-E66F-46AF-A8F1-E3A76F53DEA2}"/>
    <cellStyle name="Comma 4 7 2 2 2 4 2" xfId="6635" xr:uid="{6EE97991-D1E5-439F-BFFD-B917BE8CB19B}"/>
    <cellStyle name="Comma 4 7 2 2 2 5" xfId="6636" xr:uid="{3830B233-654E-4B94-93EB-EE330034F1C6}"/>
    <cellStyle name="Comma 4 7 2 2 3" xfId="6637" xr:uid="{0916F1CB-03A1-4C41-9F5B-345E42C61809}"/>
    <cellStyle name="Comma 4 7 2 2 3 2" xfId="6638" xr:uid="{41025042-9640-4EA9-8E8E-BD061FBF30A5}"/>
    <cellStyle name="Comma 4 7 2 2 3 2 2" xfId="6639" xr:uid="{AF7E136B-7067-42B9-AFFE-CCC9C00AA498}"/>
    <cellStyle name="Comma 4 7 2 2 3 3" xfId="6640" xr:uid="{8FBDEACA-7019-4308-82CD-633A26D6144C}"/>
    <cellStyle name="Comma 4 7 2 2 4" xfId="6641" xr:uid="{DBE1204E-6A15-464A-86A9-20D5D5DBD08E}"/>
    <cellStyle name="Comma 4 7 2 2 4 2" xfId="6642" xr:uid="{04CB93B1-7D89-4B93-B802-79E0DD83CE98}"/>
    <cellStyle name="Comma 4 7 2 2 4 2 2" xfId="6643" xr:uid="{B26B1B50-1D17-490B-9222-3B247A464ABB}"/>
    <cellStyle name="Comma 4 7 2 2 4 3" xfId="6644" xr:uid="{9664CB11-FDDD-41FD-908E-43E92EDC5739}"/>
    <cellStyle name="Comma 4 7 2 2 5" xfId="6645" xr:uid="{7876B291-779C-4547-AF47-D0D06A716DD7}"/>
    <cellStyle name="Comma 4 7 2 2 5 2" xfId="6646" xr:uid="{C78548BA-4C24-48F8-A7C6-84322E6BF607}"/>
    <cellStyle name="Comma 4 7 2 2 6" xfId="6647" xr:uid="{F1746D60-8E41-4E24-9B63-F1BFD7BFDE84}"/>
    <cellStyle name="Comma 4 7 2 3" xfId="6648" xr:uid="{0A94D7C2-F87F-432E-96F4-D8BB9092C2A2}"/>
    <cellStyle name="Comma 4 7 2 4" xfId="6649" xr:uid="{E24431BF-BAC9-441D-81FE-930CBADF4836}"/>
    <cellStyle name="Comma 4 7 2 4 2" xfId="6650" xr:uid="{E706291E-3757-44BF-8074-660D8C79A784}"/>
    <cellStyle name="Comma 4 7 2 4 2 2" xfId="6651" xr:uid="{91605047-9659-4226-9274-1D6395207DC7}"/>
    <cellStyle name="Comma 4 7 2 4 2 2 2" xfId="6652" xr:uid="{6C859486-5A05-4BCA-A3D4-C69C22E3378E}"/>
    <cellStyle name="Comma 4 7 2 4 2 3" xfId="6653" xr:uid="{DB7603FE-76B8-4D37-8212-621A096EDADC}"/>
    <cellStyle name="Comma 4 7 2 4 3" xfId="6654" xr:uid="{D4CCB56D-271A-4CA7-B5CC-0FFD3CA43D1B}"/>
    <cellStyle name="Comma 4 7 2 4 3 2" xfId="6655" xr:uid="{56B4B73F-6E51-482C-91F0-211EE7AC6F35}"/>
    <cellStyle name="Comma 4 7 2 4 3 2 2" xfId="6656" xr:uid="{786FFAA9-99CF-42F1-930E-4BA859DFDE9E}"/>
    <cellStyle name="Comma 4 7 2 4 3 3" xfId="6657" xr:uid="{5E4196CE-57A0-4E3C-89D1-60900DEC5753}"/>
    <cellStyle name="Comma 4 7 2 4 4" xfId="6658" xr:uid="{B035B77D-2D4E-479D-A84A-D3E30F2FA2BC}"/>
    <cellStyle name="Comma 4 7 2 4 4 2" xfId="6659" xr:uid="{77AF3120-04B6-4696-A27E-30B269FC54FB}"/>
    <cellStyle name="Comma 4 7 2 4 5" xfId="6660" xr:uid="{9712092D-43BA-4616-BD08-E8CAB4B5AE21}"/>
    <cellStyle name="Comma 4 7 2 5" xfId="6661" xr:uid="{08A50F58-D5CC-416D-ACF7-EECD9D8E998B}"/>
    <cellStyle name="Comma 4 7 2 5 2" xfId="6662" xr:uid="{56EEF4C2-554C-4A54-AEB5-359576A3D56C}"/>
    <cellStyle name="Comma 4 7 2 5 2 2" xfId="6663" xr:uid="{6D7B20B4-30B6-459F-8405-7DE44BB76F27}"/>
    <cellStyle name="Comma 4 7 2 5 3" xfId="6664" xr:uid="{AC3E1A3B-629D-4F7C-AA26-F4AB6580E4C5}"/>
    <cellStyle name="Comma 4 7 2 6" xfId="6665" xr:uid="{580A2D68-A21C-4D14-B507-672A4A96378A}"/>
    <cellStyle name="Comma 4 7 2 6 2" xfId="6666" xr:uid="{0CC7E3A4-3C2F-44B0-B7D4-C9FE2FF72134}"/>
    <cellStyle name="Comma 4 7 2 6 2 2" xfId="6667" xr:uid="{5C8D4BB6-CA6A-4B6A-922C-3E38828298EB}"/>
    <cellStyle name="Comma 4 7 2 6 3" xfId="6668" xr:uid="{F2975022-D5BC-4CA0-B11D-890F59A2BAA5}"/>
    <cellStyle name="Comma 4 7 2 7" xfId="6669" xr:uid="{53A986CE-7D41-4759-BA4C-750409A5658D}"/>
    <cellStyle name="Comma 4 7 2 7 2" xfId="6670" xr:uid="{CD2B631E-9B9C-48CF-AD9A-5161B5A7C09A}"/>
    <cellStyle name="Comma 4 7 2 7 2 2" xfId="6671" xr:uid="{D9181511-B7B1-44EC-81BF-6231FC717F05}"/>
    <cellStyle name="Comma 4 7 2 7 3" xfId="6672" xr:uid="{0FD0DD1B-1F82-409A-B7E2-5FEBAB7D84AA}"/>
    <cellStyle name="Comma 4 7 2 8" xfId="6673" xr:uid="{FEB0276D-3330-4DBD-892F-A5A6FB118CF3}"/>
    <cellStyle name="Comma 4 7 2 8 2" xfId="6674" xr:uid="{DF86B8CD-256B-4AA3-883D-CF900CDF1073}"/>
    <cellStyle name="Comma 4 7 2 9" xfId="6675" xr:uid="{4E6C3A05-E117-4DA3-B1F3-9CAB61E41303}"/>
    <cellStyle name="Comma 4 7 3" xfId="6676" xr:uid="{AAD9E287-0D7C-4AA8-BC97-B55481DD5F72}"/>
    <cellStyle name="Comma 4 7 3 2" xfId="6677" xr:uid="{A3BF4AB6-A3F8-4490-9BEB-33E48B752247}"/>
    <cellStyle name="Comma 4 7 3 2 2" xfId="6678" xr:uid="{15407498-AA6A-4D99-AB3E-4EC6BB379CFF}"/>
    <cellStyle name="Comma 4 7 3 2 2 2" xfId="6679" xr:uid="{0CF66C52-92AD-4E26-AAFE-DFC1A12D9557}"/>
    <cellStyle name="Comma 4 7 3 2 2 2 2" xfId="6680" xr:uid="{629E8DEB-B99B-4FD1-848D-00CE1AB2961A}"/>
    <cellStyle name="Comma 4 7 3 2 2 2 2 2" xfId="6681" xr:uid="{CEA90310-BEA0-438C-96FA-0C5C1357CA41}"/>
    <cellStyle name="Comma 4 7 3 2 2 2 3" xfId="6682" xr:uid="{5CE9FD20-A0C6-4CF2-93FE-1E1FC8D148C8}"/>
    <cellStyle name="Comma 4 7 3 2 2 3" xfId="6683" xr:uid="{3F3AAD63-6EEA-4F3A-8B19-3E25B1C90A84}"/>
    <cellStyle name="Comma 4 7 3 2 2 3 2" xfId="6684" xr:uid="{7EDBC5DF-DB6B-4C2D-A868-70BE6B865D69}"/>
    <cellStyle name="Comma 4 7 3 2 2 3 2 2" xfId="6685" xr:uid="{556FB761-E9D6-4F2F-82F9-5E1A720947C5}"/>
    <cellStyle name="Comma 4 7 3 2 2 3 3" xfId="6686" xr:uid="{14CD9D3B-AFB2-4246-97F9-B02481DD57F6}"/>
    <cellStyle name="Comma 4 7 3 2 2 4" xfId="6687" xr:uid="{9D418721-285B-44C9-9F69-3C51CFC4D851}"/>
    <cellStyle name="Comma 4 7 3 2 2 4 2" xfId="6688" xr:uid="{15D3EB53-D7EF-4AE6-A998-54BABA51B627}"/>
    <cellStyle name="Comma 4 7 3 2 2 5" xfId="6689" xr:uid="{FB7BFC7D-0CF4-4C82-A21F-8D658F0DDFE5}"/>
    <cellStyle name="Comma 4 7 3 2 3" xfId="6690" xr:uid="{9D041F26-F3BA-4C2B-8DDA-53D52ACAD13E}"/>
    <cellStyle name="Comma 4 7 3 2 3 2" xfId="6691" xr:uid="{8F28185B-7310-4F4F-867C-2E2B81C95338}"/>
    <cellStyle name="Comma 4 7 3 2 3 2 2" xfId="6692" xr:uid="{AD2A7B47-E4F6-46F0-9A9F-721248D94A87}"/>
    <cellStyle name="Comma 4 7 3 2 3 3" xfId="6693" xr:uid="{4EE51761-1DB7-49B5-8737-3053917AE042}"/>
    <cellStyle name="Comma 4 7 3 2 4" xfId="6694" xr:uid="{25786ACB-FEBD-4900-ACE8-3DFE50E5F8C9}"/>
    <cellStyle name="Comma 4 7 3 2 4 2" xfId="6695" xr:uid="{43AF0135-0543-4C0C-8B55-F64CD41C7B46}"/>
    <cellStyle name="Comma 4 7 3 2 4 2 2" xfId="6696" xr:uid="{BF7483E4-6CFF-4EB3-B0B7-5076A166C555}"/>
    <cellStyle name="Comma 4 7 3 2 4 3" xfId="6697" xr:uid="{09069C15-9B35-4F58-A378-9269AC730D28}"/>
    <cellStyle name="Comma 4 7 3 2 5" xfId="6698" xr:uid="{5652C766-C688-4652-BAAB-D7B1A6792902}"/>
    <cellStyle name="Comma 4 7 3 2 5 2" xfId="6699" xr:uid="{BBF2F03C-67AE-41A9-9B98-4AE6DC315758}"/>
    <cellStyle name="Comma 4 7 3 2 6" xfId="6700" xr:uid="{F1354BF2-AB81-4DD2-A756-0E5FDF500005}"/>
    <cellStyle name="Comma 4 7 3 3" xfId="6701" xr:uid="{1B20516F-9296-40ED-90DB-D8C194768BD4}"/>
    <cellStyle name="Comma 4 7 3 4" xfId="6702" xr:uid="{FB276A5B-6A02-41E8-8785-1A96EB01A0CC}"/>
    <cellStyle name="Comma 4 7 3 4 2" xfId="6703" xr:uid="{1267C70D-641D-4071-8C9F-51D8D7DA6D38}"/>
    <cellStyle name="Comma 4 7 3 4 2 2" xfId="6704" xr:uid="{88C9F93D-6318-45B1-81D9-40E4AB3C3E62}"/>
    <cellStyle name="Comma 4 7 3 4 2 2 2" xfId="6705" xr:uid="{932E8121-CFA4-4047-9797-565881A5DA18}"/>
    <cellStyle name="Comma 4 7 3 4 2 3" xfId="6706" xr:uid="{E3EC9C60-28AA-41B1-A05D-CEE77064BC68}"/>
    <cellStyle name="Comma 4 7 3 4 3" xfId="6707" xr:uid="{C7F134CF-0506-43C4-B7A1-CE10E3792D65}"/>
    <cellStyle name="Comma 4 7 3 4 3 2" xfId="6708" xr:uid="{51F6D87D-3199-4CB2-B5D6-41E1586EEDFC}"/>
    <cellStyle name="Comma 4 7 3 4 3 2 2" xfId="6709" xr:uid="{35B369E4-5F19-4C9C-BABB-5B143B75A860}"/>
    <cellStyle name="Comma 4 7 3 4 3 3" xfId="6710" xr:uid="{72EC852F-ADB8-4BFA-814C-C3B872B5E8B6}"/>
    <cellStyle name="Comma 4 7 3 4 4" xfId="6711" xr:uid="{FC465DC1-A67B-4922-8E0A-E08EFAED4187}"/>
    <cellStyle name="Comma 4 7 3 4 4 2" xfId="6712" xr:uid="{5F633E3F-C257-4612-9B97-4DC4E34AD556}"/>
    <cellStyle name="Comma 4 7 3 4 5" xfId="6713" xr:uid="{0E622C49-066B-4B54-8A22-44EB0BCCAD86}"/>
    <cellStyle name="Comma 4 7 3 5" xfId="6714" xr:uid="{441F20DB-EAAB-42DE-B497-D8FF705992BE}"/>
    <cellStyle name="Comma 4 7 3 5 2" xfId="6715" xr:uid="{40605B53-FBB3-490F-A483-EDF7523B73AA}"/>
    <cellStyle name="Comma 4 7 3 5 2 2" xfId="6716" xr:uid="{6CE9C8E2-A727-48E6-97AE-91D7F2A5A4F1}"/>
    <cellStyle name="Comma 4 7 3 5 3" xfId="6717" xr:uid="{267030FA-4ABB-4CBB-8D3E-50D069AF919B}"/>
    <cellStyle name="Comma 4 7 3 6" xfId="6718" xr:uid="{D5B6454A-560A-499A-87A4-A3F5490351D3}"/>
    <cellStyle name="Comma 4 7 3 6 2" xfId="6719" xr:uid="{BD8579C3-846C-4BA0-9BC1-AB9F92B9AEB9}"/>
    <cellStyle name="Comma 4 7 3 6 2 2" xfId="6720" xr:uid="{D80278DE-686C-4595-87AF-55AF9AB52F8A}"/>
    <cellStyle name="Comma 4 7 3 6 3" xfId="6721" xr:uid="{FCB40A86-E012-4501-849A-C5B1AA059483}"/>
    <cellStyle name="Comma 4 7 3 7" xfId="6722" xr:uid="{825E93A3-C4F0-4F5B-8CDE-D9081999E454}"/>
    <cellStyle name="Comma 4 7 3 7 2" xfId="6723" xr:uid="{B643D757-BDB5-4B03-BCD0-A891E60EBE30}"/>
    <cellStyle name="Comma 4 7 3 7 2 2" xfId="6724" xr:uid="{84DFB697-3101-4DF7-9859-9862995C642B}"/>
    <cellStyle name="Comma 4 7 3 7 3" xfId="6725" xr:uid="{BD5E0D05-4600-439A-9EAD-932702B4080E}"/>
    <cellStyle name="Comma 4 7 3 8" xfId="6726" xr:uid="{1A2A92BE-25D2-425A-9AE0-A072C4FA993F}"/>
    <cellStyle name="Comma 4 7 3 8 2" xfId="6727" xr:uid="{272FBE17-5AEB-4A74-935C-7CF9C0DB9C59}"/>
    <cellStyle name="Comma 4 7 3 9" xfId="6728" xr:uid="{6CFE8755-5F3F-441D-97A5-321C770A6A42}"/>
    <cellStyle name="Comma 4 7 4" xfId="6729" xr:uid="{1573DF0D-B810-4D4D-804A-E3025109C9C1}"/>
    <cellStyle name="Comma 4 7 4 2" xfId="6730" xr:uid="{0BF2F05C-DF82-4171-A93A-2B78B42E84B2}"/>
    <cellStyle name="Comma 4 7 4 2 2" xfId="6731" xr:uid="{218C089A-5FAD-415F-9B2C-14FF16C36677}"/>
    <cellStyle name="Comma 4 7 4 2 2 2" xfId="6732" xr:uid="{09226E31-CD92-4ED8-846B-55FD8A168FCF}"/>
    <cellStyle name="Comma 4 7 4 2 2 2 2" xfId="6733" xr:uid="{643E2F6F-DFA0-42C1-8390-DF69FFAC7452}"/>
    <cellStyle name="Comma 4 7 4 2 2 3" xfId="6734" xr:uid="{9171717D-4DD8-4D5F-B273-CE6092B2BA03}"/>
    <cellStyle name="Comma 4 7 4 2 3" xfId="6735" xr:uid="{F20C95AE-55DD-4223-B77C-67D27D27E0A5}"/>
    <cellStyle name="Comma 4 7 4 2 3 2" xfId="6736" xr:uid="{7025EB5D-AAE9-4CDF-8B52-00553930906D}"/>
    <cellStyle name="Comma 4 7 4 2 3 2 2" xfId="6737" xr:uid="{7F05780F-F548-4491-8B14-15C005423312}"/>
    <cellStyle name="Comma 4 7 4 2 3 3" xfId="6738" xr:uid="{3A1CF9FF-F336-4517-ABB9-0FB8854F2748}"/>
    <cellStyle name="Comma 4 7 4 2 4" xfId="6739" xr:uid="{8C173934-2A5B-44AC-9C4D-3EB3835BDE55}"/>
    <cellStyle name="Comma 4 7 4 2 4 2" xfId="6740" xr:uid="{F32664C5-B1ED-42AB-9F55-5FF488B0F6F3}"/>
    <cellStyle name="Comma 4 7 4 2 5" xfId="6741" xr:uid="{90107859-2F38-42AC-A1E4-782F698CD0AC}"/>
    <cellStyle name="Comma 4 7 4 3" xfId="6742" xr:uid="{F43E8F25-915E-48D5-ABC7-73F9C302FA64}"/>
    <cellStyle name="Comma 4 7 4 3 2" xfId="6743" xr:uid="{2590A2EE-7B44-48A6-9EC7-D7968AC4D3C1}"/>
    <cellStyle name="Comma 4 7 4 3 2 2" xfId="6744" xr:uid="{8E0627FD-13B1-4FAD-BE3C-75272EE93651}"/>
    <cellStyle name="Comma 4 7 4 3 3" xfId="6745" xr:uid="{4A5114FD-343D-4DDB-93BB-6FC3ECC2A1E7}"/>
    <cellStyle name="Comma 4 7 4 4" xfId="6746" xr:uid="{9888D8B4-B8C6-4CBD-B1AE-38407C6FA85C}"/>
    <cellStyle name="Comma 4 7 4 4 2" xfId="6747" xr:uid="{7D48CCB8-7B60-495B-A728-3C03F366C04E}"/>
    <cellStyle name="Comma 4 7 4 4 2 2" xfId="6748" xr:uid="{426CC257-81AC-42EA-B185-5D98815783CE}"/>
    <cellStyle name="Comma 4 7 4 4 3" xfId="6749" xr:uid="{C577901D-BDBC-48F1-894C-3C0ABF820195}"/>
    <cellStyle name="Comma 4 7 4 5" xfId="6750" xr:uid="{3AB1EF11-4B87-4D6B-AC1C-AAE377FCF19D}"/>
    <cellStyle name="Comma 4 7 4 5 2" xfId="6751" xr:uid="{EB28FA0E-7893-493B-B833-45C1F115F317}"/>
    <cellStyle name="Comma 4 7 4 6" xfId="6752" xr:uid="{6B796A0E-E290-4B30-B3A7-C90C14920EA4}"/>
    <cellStyle name="Comma 4 7 5" xfId="6753" xr:uid="{73EE6F9D-6F2F-423D-B2FC-72F974500051}"/>
    <cellStyle name="Comma 4 7 6" xfId="6754" xr:uid="{08300544-AEB2-479B-B09F-7CFDBEDCE99E}"/>
    <cellStyle name="Comma 4 7 6 2" xfId="6755" xr:uid="{F473DE8D-5881-48F8-B5AE-0B4354C358CF}"/>
    <cellStyle name="Comma 4 7 6 2 2" xfId="6756" xr:uid="{13A8DA8C-5FE2-4DEF-8F29-480E882D09AF}"/>
    <cellStyle name="Comma 4 7 6 2 2 2" xfId="6757" xr:uid="{D89B0340-F04F-45BA-A522-0F2AE52FDB14}"/>
    <cellStyle name="Comma 4 7 6 2 3" xfId="6758" xr:uid="{EABA6385-A2F1-471F-8E50-36EBF86C326E}"/>
    <cellStyle name="Comma 4 7 6 3" xfId="6759" xr:uid="{C5FA28F6-0EEE-4FFE-BCEE-C8D491C1D412}"/>
    <cellStyle name="Comma 4 7 6 3 2" xfId="6760" xr:uid="{E7E3E0F2-E6C6-41E5-B017-C125D6E57C92}"/>
    <cellStyle name="Comma 4 7 6 3 2 2" xfId="6761" xr:uid="{9C904326-B58A-48BF-AEB1-8AE64D732E92}"/>
    <cellStyle name="Comma 4 7 6 3 3" xfId="6762" xr:uid="{6E27A67F-0DF1-4D99-AA90-D14034D40162}"/>
    <cellStyle name="Comma 4 7 6 4" xfId="6763" xr:uid="{193D4935-62D3-4D8B-B33C-AC8E48BDA7EB}"/>
    <cellStyle name="Comma 4 7 6 4 2" xfId="6764" xr:uid="{EE5B451E-E359-4B43-94F9-37C0EC5A907C}"/>
    <cellStyle name="Comma 4 7 6 5" xfId="6765" xr:uid="{5890EA47-F784-4D40-87CB-5797CB4F96F5}"/>
    <cellStyle name="Comma 4 7 7" xfId="6766" xr:uid="{BA526025-693D-406C-9018-EB51F54CDBA1}"/>
    <cellStyle name="Comma 4 7 7 2" xfId="6767" xr:uid="{8D040E13-6F6B-4DA6-856D-FB55C0204389}"/>
    <cellStyle name="Comma 4 7 7 2 2" xfId="6768" xr:uid="{8C1912F6-D5FB-4EDF-A0DE-B3AD4D445EC4}"/>
    <cellStyle name="Comma 4 7 7 3" xfId="6769" xr:uid="{18C25189-751F-460D-A899-8CA2EE062FD6}"/>
    <cellStyle name="Comma 4 7 8" xfId="6770" xr:uid="{F1210EA3-2926-489D-85E2-CF2863CA9A75}"/>
    <cellStyle name="Comma 4 7 8 2" xfId="6771" xr:uid="{934D5A83-40D8-4631-91FD-37348ACCDC25}"/>
    <cellStyle name="Comma 4 7 8 2 2" xfId="6772" xr:uid="{F55FADC6-8018-4D25-967D-FC8A84E5E5EA}"/>
    <cellStyle name="Comma 4 7 8 3" xfId="6773" xr:uid="{B63CEB40-41B1-456A-AA5A-8880D6987095}"/>
    <cellStyle name="Comma 4 7 9" xfId="6774" xr:uid="{EE26C2E8-6B0E-4E5D-9DF4-7D33732D808A}"/>
    <cellStyle name="Comma 4 7 9 2" xfId="6775" xr:uid="{1563ADAE-C07C-40C1-8F72-0B4D105F2778}"/>
    <cellStyle name="Comma 4 7 9 2 2" xfId="6776" xr:uid="{F01105CC-7AFC-4D41-9AA9-DBA4CAAC8E26}"/>
    <cellStyle name="Comma 4 7 9 3" xfId="6777" xr:uid="{610F5321-BC2F-46A6-85F8-ED3E68FA1812}"/>
    <cellStyle name="Comma 4 8" xfId="6778" xr:uid="{FA8A3A4D-F948-4638-8A92-53296B4CA540}"/>
    <cellStyle name="Comma 4 8 10" xfId="6779" xr:uid="{6E302BB8-F49E-4EA1-B149-E07A89F79C03}"/>
    <cellStyle name="Comma 4 8 10 2" xfId="6780" xr:uid="{B5F988C5-6B24-4618-AA30-E02BD25937B6}"/>
    <cellStyle name="Comma 4 8 11" xfId="6781" xr:uid="{7A92FFA9-BDDF-4D6C-AE53-DBF6151F8708}"/>
    <cellStyle name="Comma 4 8 2" xfId="6782" xr:uid="{61126379-4C5C-453B-BFF4-48A2A8A88BEF}"/>
    <cellStyle name="Comma 4 8 2 2" xfId="6783" xr:uid="{CF541C18-F260-4946-86DE-E53E46114AD3}"/>
    <cellStyle name="Comma 4 8 2 2 2" xfId="6784" xr:uid="{3CB0E13F-B0B3-41ED-80D2-9DB24BD97D83}"/>
    <cellStyle name="Comma 4 8 2 2 2 2" xfId="6785" xr:uid="{1CF64C90-4964-4D88-8388-A5C7290171D2}"/>
    <cellStyle name="Comma 4 8 2 2 2 2 2" xfId="6786" xr:uid="{ADF28C79-B1B7-4313-A79B-CAC572AE4280}"/>
    <cellStyle name="Comma 4 8 2 2 2 2 2 2" xfId="6787" xr:uid="{2B9DD6C7-4F86-47D9-941A-1F6F6E6712F4}"/>
    <cellStyle name="Comma 4 8 2 2 2 2 3" xfId="6788" xr:uid="{52C4C193-4782-4727-AFFA-05D27EA4799F}"/>
    <cellStyle name="Comma 4 8 2 2 2 3" xfId="6789" xr:uid="{353D4EF7-63FC-4E1B-993F-CA721737462E}"/>
    <cellStyle name="Comma 4 8 2 2 2 3 2" xfId="6790" xr:uid="{760D3408-748C-4E0D-BF68-50E368940575}"/>
    <cellStyle name="Comma 4 8 2 2 2 3 2 2" xfId="6791" xr:uid="{B986581A-9C5C-4103-A533-91D5BFD03C4F}"/>
    <cellStyle name="Comma 4 8 2 2 2 3 3" xfId="6792" xr:uid="{06125B7F-0CDE-459D-BBBA-7D31E775E92C}"/>
    <cellStyle name="Comma 4 8 2 2 2 4" xfId="6793" xr:uid="{EF253069-CBFB-4655-A139-5DDC5EAC0173}"/>
    <cellStyle name="Comma 4 8 2 2 2 4 2" xfId="6794" xr:uid="{0471D26D-8804-4EF2-8800-F27778352958}"/>
    <cellStyle name="Comma 4 8 2 2 2 5" xfId="6795" xr:uid="{21559B3D-C0D6-45DB-847C-677FE87B7023}"/>
    <cellStyle name="Comma 4 8 2 2 3" xfId="6796" xr:uid="{16465EF8-0739-477E-906B-443D54FD504F}"/>
    <cellStyle name="Comma 4 8 2 2 3 2" xfId="6797" xr:uid="{6CF0A3C1-66A1-4D9F-A0C5-9B5C35F5C754}"/>
    <cellStyle name="Comma 4 8 2 2 3 2 2" xfId="6798" xr:uid="{3CAF62D1-D620-410E-AEED-5A0FC302A394}"/>
    <cellStyle name="Comma 4 8 2 2 3 3" xfId="6799" xr:uid="{50004342-04EF-43CE-B65D-CCD3BA3D6021}"/>
    <cellStyle name="Comma 4 8 2 2 4" xfId="6800" xr:uid="{4AE9E0C3-61FC-43BF-AA72-422112F9FEE3}"/>
    <cellStyle name="Comma 4 8 2 2 4 2" xfId="6801" xr:uid="{D80E9AA4-5A9C-4DE2-B50C-254B32478431}"/>
    <cellStyle name="Comma 4 8 2 2 4 2 2" xfId="6802" xr:uid="{973CF0D7-54D4-49E4-8413-6446A2F87477}"/>
    <cellStyle name="Comma 4 8 2 2 4 3" xfId="6803" xr:uid="{A3DDDEC0-A8E5-4AE8-9B09-782A7FCFE1CD}"/>
    <cellStyle name="Comma 4 8 2 2 5" xfId="6804" xr:uid="{BF7C73C1-6E1C-45E6-A7EA-12C2D536CFA7}"/>
    <cellStyle name="Comma 4 8 2 2 5 2" xfId="6805" xr:uid="{0AA42707-483F-4003-8FE8-648A6678180C}"/>
    <cellStyle name="Comma 4 8 2 2 6" xfId="6806" xr:uid="{7D5FA27A-9913-43A0-AE95-C34BD737580F}"/>
    <cellStyle name="Comma 4 8 2 3" xfId="6807" xr:uid="{5A7F8905-71E6-4B64-9F26-941FB0282CD6}"/>
    <cellStyle name="Comma 4 8 2 4" xfId="6808" xr:uid="{9FAF4FDC-33BE-4AC1-B649-EF99F78537DA}"/>
    <cellStyle name="Comma 4 8 2 4 2" xfId="6809" xr:uid="{BF24AEA1-8B35-418F-AF7B-1E4BEDDD440C}"/>
    <cellStyle name="Comma 4 8 2 4 2 2" xfId="6810" xr:uid="{5C96A144-9B7D-4CEF-BB07-5AAE76EDFE62}"/>
    <cellStyle name="Comma 4 8 2 4 2 2 2" xfId="6811" xr:uid="{8B571ED6-CC08-4361-A11D-12029F3190EC}"/>
    <cellStyle name="Comma 4 8 2 4 2 3" xfId="6812" xr:uid="{42E800E0-582E-4325-B1FE-B02FD43C1220}"/>
    <cellStyle name="Comma 4 8 2 4 3" xfId="6813" xr:uid="{7FC11538-B385-4653-97A5-44F4857A08E6}"/>
    <cellStyle name="Comma 4 8 2 4 3 2" xfId="6814" xr:uid="{BBBA20A1-F103-47C4-BD1E-7C5F3E57CF79}"/>
    <cellStyle name="Comma 4 8 2 4 3 2 2" xfId="6815" xr:uid="{BD3CFED4-57DA-4A15-8AB4-8C3E03601C89}"/>
    <cellStyle name="Comma 4 8 2 4 3 3" xfId="6816" xr:uid="{C6FA73E4-F3FE-4A3E-996E-D36D01DCAF6F}"/>
    <cellStyle name="Comma 4 8 2 4 4" xfId="6817" xr:uid="{FE7D3742-B26F-4001-8D91-0A8F23437DC7}"/>
    <cellStyle name="Comma 4 8 2 4 4 2" xfId="6818" xr:uid="{6E158FF6-F5F9-49CD-B2CA-7C34564BE197}"/>
    <cellStyle name="Comma 4 8 2 4 5" xfId="6819" xr:uid="{99B3A957-B553-44CA-8FC3-29549C02AF82}"/>
    <cellStyle name="Comma 4 8 2 5" xfId="6820" xr:uid="{82B3EADC-ECF5-47FA-9B74-3A37531B8184}"/>
    <cellStyle name="Comma 4 8 2 5 2" xfId="6821" xr:uid="{D88098B2-25A8-4FB9-9549-4D992E08F91D}"/>
    <cellStyle name="Comma 4 8 2 5 2 2" xfId="6822" xr:uid="{B6FD6571-F69C-4865-A538-EC8711006FA8}"/>
    <cellStyle name="Comma 4 8 2 5 3" xfId="6823" xr:uid="{10705E9A-A32E-464F-A147-018FBDEA912A}"/>
    <cellStyle name="Comma 4 8 2 6" xfId="6824" xr:uid="{4B235F26-8FF9-4BC9-9194-5445AD0877B0}"/>
    <cellStyle name="Comma 4 8 2 6 2" xfId="6825" xr:uid="{A25CDA5F-352B-49B7-8C67-0DA9B9E3A944}"/>
    <cellStyle name="Comma 4 8 2 6 2 2" xfId="6826" xr:uid="{EC46EDCF-7EFE-4000-AF0A-AEDCB643B7A8}"/>
    <cellStyle name="Comma 4 8 2 6 3" xfId="6827" xr:uid="{10DA40C8-B97D-4DF5-926A-B2E05E02CF48}"/>
    <cellStyle name="Comma 4 8 2 7" xfId="6828" xr:uid="{015E8341-D4D8-46EC-A611-DAFC0E19003C}"/>
    <cellStyle name="Comma 4 8 2 7 2" xfId="6829" xr:uid="{4AFA2F07-AB8B-48D6-9154-2EBC8C6404AE}"/>
    <cellStyle name="Comma 4 8 2 7 2 2" xfId="6830" xr:uid="{0C203DAE-422B-47DE-98EC-E3C58A505921}"/>
    <cellStyle name="Comma 4 8 2 7 3" xfId="6831" xr:uid="{4AF269E3-59E4-40BF-A883-2F88B6E8D0E4}"/>
    <cellStyle name="Comma 4 8 2 8" xfId="6832" xr:uid="{1CC48395-9DAA-45D2-98CC-66C8A926D9F9}"/>
    <cellStyle name="Comma 4 8 2 8 2" xfId="6833" xr:uid="{EE89778C-26AA-4585-828C-941D7D0DB7D3}"/>
    <cellStyle name="Comma 4 8 2 9" xfId="6834" xr:uid="{9DCBDFBE-7CE6-46F7-82EA-51E357393DDF}"/>
    <cellStyle name="Comma 4 8 3" xfId="6835" xr:uid="{8B75D926-CD83-40A8-B930-72088C4AAA34}"/>
    <cellStyle name="Comma 4 8 3 2" xfId="6836" xr:uid="{390874C9-A365-4D85-B5CC-F56DAED26414}"/>
    <cellStyle name="Comma 4 8 3 2 2" xfId="6837" xr:uid="{B2DC809E-E212-4848-946C-0721B51D5E44}"/>
    <cellStyle name="Comma 4 8 3 2 2 2" xfId="6838" xr:uid="{F816192D-CE83-4102-B4AC-F61ACCDC3605}"/>
    <cellStyle name="Comma 4 8 3 2 2 2 2" xfId="6839" xr:uid="{409565BE-EF1F-4A16-AAEE-E901053BC300}"/>
    <cellStyle name="Comma 4 8 3 2 2 2 2 2" xfId="6840" xr:uid="{75027C87-3C2F-45F3-99A0-130BD840CF3B}"/>
    <cellStyle name="Comma 4 8 3 2 2 2 3" xfId="6841" xr:uid="{04FC29B8-A724-4B49-8F5C-73EB1AF5BC9F}"/>
    <cellStyle name="Comma 4 8 3 2 2 3" xfId="6842" xr:uid="{7FC8EF65-68DE-41D0-8BA6-A84AECE03032}"/>
    <cellStyle name="Comma 4 8 3 2 2 3 2" xfId="6843" xr:uid="{72F91571-9B1C-448B-A7BD-C9EE10107C3E}"/>
    <cellStyle name="Comma 4 8 3 2 2 3 2 2" xfId="6844" xr:uid="{F004BCE4-A5B3-47DB-A2EC-A74CD74F3615}"/>
    <cellStyle name="Comma 4 8 3 2 2 3 3" xfId="6845" xr:uid="{C6230A0F-9639-46E9-8B05-58722DFE0222}"/>
    <cellStyle name="Comma 4 8 3 2 2 4" xfId="6846" xr:uid="{0FDD8C7D-AF6F-4B18-AE12-AC76090144BA}"/>
    <cellStyle name="Comma 4 8 3 2 2 4 2" xfId="6847" xr:uid="{914E5699-1039-485E-B97A-FDE5EABD407A}"/>
    <cellStyle name="Comma 4 8 3 2 2 5" xfId="6848" xr:uid="{8C8B78C4-72BA-42C2-AF2A-0526D1EDB8F0}"/>
    <cellStyle name="Comma 4 8 3 2 3" xfId="6849" xr:uid="{56985B79-4A98-4EB3-90E9-C7A332D5A91F}"/>
    <cellStyle name="Comma 4 8 3 2 3 2" xfId="6850" xr:uid="{B3CDFC01-0FCA-43E0-BDB8-D7B07F55DD9F}"/>
    <cellStyle name="Comma 4 8 3 2 3 2 2" xfId="6851" xr:uid="{D725DB23-8718-4059-94B9-C3878ECEB5F2}"/>
    <cellStyle name="Comma 4 8 3 2 3 3" xfId="6852" xr:uid="{B95060D3-5134-476B-B369-FAE84AAF660A}"/>
    <cellStyle name="Comma 4 8 3 2 4" xfId="6853" xr:uid="{59D3A013-28B3-4F7D-98CD-3FADFA7CCA9B}"/>
    <cellStyle name="Comma 4 8 3 2 4 2" xfId="6854" xr:uid="{3F2F5FCB-F990-4B20-9287-16EF41A3039F}"/>
    <cellStyle name="Comma 4 8 3 2 4 2 2" xfId="6855" xr:uid="{3F949644-1945-4BAB-8DF1-EB7F99EA75F5}"/>
    <cellStyle name="Comma 4 8 3 2 4 3" xfId="6856" xr:uid="{4A8924BA-D2D9-4DA3-98E1-633F1D66CCF7}"/>
    <cellStyle name="Comma 4 8 3 2 5" xfId="6857" xr:uid="{55513036-4207-47C8-8AAE-BF3DA1908125}"/>
    <cellStyle name="Comma 4 8 3 2 5 2" xfId="6858" xr:uid="{9D111223-63FB-48BD-9597-DEE7B8A12479}"/>
    <cellStyle name="Comma 4 8 3 2 6" xfId="6859" xr:uid="{AD8A8AF0-9A69-4285-BC93-F636813DF680}"/>
    <cellStyle name="Comma 4 8 3 3" xfId="6860" xr:uid="{946C2F0C-6319-4A89-B268-BFBD46FC2DCA}"/>
    <cellStyle name="Comma 4 8 3 4" xfId="6861" xr:uid="{D34A076D-3682-4AF2-B80F-318714DC4A55}"/>
    <cellStyle name="Comma 4 8 3 4 2" xfId="6862" xr:uid="{6E3A3640-DE91-4626-9A42-AAF0177D3246}"/>
    <cellStyle name="Comma 4 8 3 4 2 2" xfId="6863" xr:uid="{525BED19-3F53-4E3A-89B1-D94F4F166BE1}"/>
    <cellStyle name="Comma 4 8 3 4 2 2 2" xfId="6864" xr:uid="{27ACF288-66CF-488D-8E53-E393429707B6}"/>
    <cellStyle name="Comma 4 8 3 4 2 3" xfId="6865" xr:uid="{86879F6B-2E43-4E8A-A7FF-2A35566745E1}"/>
    <cellStyle name="Comma 4 8 3 4 3" xfId="6866" xr:uid="{5F317CC2-A39D-4BE8-A69F-0E6B914557DF}"/>
    <cellStyle name="Comma 4 8 3 4 3 2" xfId="6867" xr:uid="{4223E607-85CF-4CAD-9D35-DAB555229C51}"/>
    <cellStyle name="Comma 4 8 3 4 3 2 2" xfId="6868" xr:uid="{21FD974B-B0BE-4185-B744-C1A165003CBD}"/>
    <cellStyle name="Comma 4 8 3 4 3 3" xfId="6869" xr:uid="{FB37160E-BB83-41DF-BAA8-D1115DA7126A}"/>
    <cellStyle name="Comma 4 8 3 4 4" xfId="6870" xr:uid="{7A2A9C28-320D-4A98-B3F5-61DCE93C2EDF}"/>
    <cellStyle name="Comma 4 8 3 4 4 2" xfId="6871" xr:uid="{1FF9FA8E-671C-47B3-82C1-F70FA934A152}"/>
    <cellStyle name="Comma 4 8 3 4 5" xfId="6872" xr:uid="{C025F40F-BDE6-4B04-87CD-8ED4E08300F5}"/>
    <cellStyle name="Comma 4 8 3 5" xfId="6873" xr:uid="{6395746A-0DDA-4048-AFF9-B50358352AB4}"/>
    <cellStyle name="Comma 4 8 3 5 2" xfId="6874" xr:uid="{11934053-AECF-4AFC-BC15-8F798A422E38}"/>
    <cellStyle name="Comma 4 8 3 5 2 2" xfId="6875" xr:uid="{75E228BE-0760-4475-B038-C2DC24B95C86}"/>
    <cellStyle name="Comma 4 8 3 5 3" xfId="6876" xr:uid="{4F059DFA-60E7-43F9-8405-D86C21CA6C45}"/>
    <cellStyle name="Comma 4 8 3 6" xfId="6877" xr:uid="{CBA42176-AD7D-4867-B379-616D47C847B5}"/>
    <cellStyle name="Comma 4 8 3 6 2" xfId="6878" xr:uid="{DE020DE9-6B27-4802-B5A4-C55DF69DB0A8}"/>
    <cellStyle name="Comma 4 8 3 6 2 2" xfId="6879" xr:uid="{38473221-1ABF-4F9A-A13D-9CE8E3920D2D}"/>
    <cellStyle name="Comma 4 8 3 6 3" xfId="6880" xr:uid="{3C356D21-2EA4-486A-9A8F-6346FE203D78}"/>
    <cellStyle name="Comma 4 8 3 7" xfId="6881" xr:uid="{F0338A6B-0352-4C3E-AB56-CBC20AB3906D}"/>
    <cellStyle name="Comma 4 8 3 7 2" xfId="6882" xr:uid="{26335752-BF9F-48B2-A6B2-1CF7E65D8115}"/>
    <cellStyle name="Comma 4 8 3 7 2 2" xfId="6883" xr:uid="{65A00A5A-820A-4BF4-9F12-C31D7E5463C9}"/>
    <cellStyle name="Comma 4 8 3 7 3" xfId="6884" xr:uid="{BAEFBD23-A275-4F73-BD94-CB44D6E7F7DA}"/>
    <cellStyle name="Comma 4 8 3 8" xfId="6885" xr:uid="{E171C200-C3F3-4979-953B-02FD76F923C6}"/>
    <cellStyle name="Comma 4 8 3 8 2" xfId="6886" xr:uid="{FF761164-89FD-4ED0-9A99-35191CA9E343}"/>
    <cellStyle name="Comma 4 8 3 9" xfId="6887" xr:uid="{749148B9-3B4C-4095-8BBA-8147BF096FBF}"/>
    <cellStyle name="Comma 4 8 4" xfId="6888" xr:uid="{389949E4-9A66-4B95-B50A-48AF4D21E3B7}"/>
    <cellStyle name="Comma 4 8 4 2" xfId="6889" xr:uid="{FC067391-A695-452D-A505-7A67C8E65FCA}"/>
    <cellStyle name="Comma 4 8 4 2 2" xfId="6890" xr:uid="{5E6DDCC1-C183-4C00-B412-96573035117E}"/>
    <cellStyle name="Comma 4 8 4 2 2 2" xfId="6891" xr:uid="{0BA53517-21E7-4C20-B8F4-F7122C366853}"/>
    <cellStyle name="Comma 4 8 4 2 2 2 2" xfId="6892" xr:uid="{A257E4AB-E431-4992-B17C-D031197E9D64}"/>
    <cellStyle name="Comma 4 8 4 2 2 3" xfId="6893" xr:uid="{EFA8E67A-526D-4AF4-A279-20EB582EEF22}"/>
    <cellStyle name="Comma 4 8 4 2 3" xfId="6894" xr:uid="{05056742-C86D-4BAF-9B2B-9CF6423C7726}"/>
    <cellStyle name="Comma 4 8 4 2 3 2" xfId="6895" xr:uid="{AC501C7A-C255-469E-B915-09D016E4D1C5}"/>
    <cellStyle name="Comma 4 8 4 2 3 2 2" xfId="6896" xr:uid="{60A88FC1-1DB4-443F-AE65-323D2A4D68C5}"/>
    <cellStyle name="Comma 4 8 4 2 3 3" xfId="6897" xr:uid="{DC3EDEA8-C839-4DEE-87DB-C4B4F1FB12A7}"/>
    <cellStyle name="Comma 4 8 4 2 4" xfId="6898" xr:uid="{0BEE3A9D-AF21-4629-9973-E4168554366C}"/>
    <cellStyle name="Comma 4 8 4 2 4 2" xfId="6899" xr:uid="{10FCD537-C019-43FE-B6E7-B0848DEB5227}"/>
    <cellStyle name="Comma 4 8 4 2 5" xfId="6900" xr:uid="{12E3D04C-79C0-4237-84C6-01F059D7EB13}"/>
    <cellStyle name="Comma 4 8 4 3" xfId="6901" xr:uid="{26F8F778-8E96-40DB-889C-5A50DCC437A9}"/>
    <cellStyle name="Comma 4 8 4 3 2" xfId="6902" xr:uid="{AE3550C2-F4A8-47EE-B7E8-0A72C55FEAF9}"/>
    <cellStyle name="Comma 4 8 4 3 2 2" xfId="6903" xr:uid="{C7BEC0C8-B1D6-47EC-8073-352F463DDB28}"/>
    <cellStyle name="Comma 4 8 4 3 3" xfId="6904" xr:uid="{BF32B37E-4AC3-42ED-8FC4-B867D6DCDE82}"/>
    <cellStyle name="Comma 4 8 4 4" xfId="6905" xr:uid="{4CA2781D-FC41-4032-9597-EC38EC8A3BB8}"/>
    <cellStyle name="Comma 4 8 4 4 2" xfId="6906" xr:uid="{A4706CB4-8A2F-435F-9AD3-8DB95253FFD5}"/>
    <cellStyle name="Comma 4 8 4 4 2 2" xfId="6907" xr:uid="{269548C0-95A9-411F-9699-AE1D250CFADA}"/>
    <cellStyle name="Comma 4 8 4 4 3" xfId="6908" xr:uid="{92D3DE15-47BF-434D-B918-7101B0ED94C9}"/>
    <cellStyle name="Comma 4 8 4 5" xfId="6909" xr:uid="{1CB9E45B-3445-4416-9A91-145F3A09FCE3}"/>
    <cellStyle name="Comma 4 8 4 5 2" xfId="6910" xr:uid="{54306A8E-44C9-40E0-85C0-B327F5231148}"/>
    <cellStyle name="Comma 4 8 4 6" xfId="6911" xr:uid="{3DDB33C0-3830-45DA-BA2C-13131E1DFC9B}"/>
    <cellStyle name="Comma 4 8 5" xfId="6912" xr:uid="{00C8EA21-A7E4-414E-809B-F913CC63C100}"/>
    <cellStyle name="Comma 4 8 6" xfId="6913" xr:uid="{A16E1814-065F-4844-9775-3FBB4F6012A1}"/>
    <cellStyle name="Comma 4 8 6 2" xfId="6914" xr:uid="{B1C86EA7-F509-495E-8E58-09779050BF23}"/>
    <cellStyle name="Comma 4 8 6 2 2" xfId="6915" xr:uid="{CAFB2D75-F2D7-4899-BD3F-3699727C58B8}"/>
    <cellStyle name="Comma 4 8 6 2 2 2" xfId="6916" xr:uid="{2333C3CE-6866-4E6D-B032-A7C552B28206}"/>
    <cellStyle name="Comma 4 8 6 2 3" xfId="6917" xr:uid="{2DE3DB30-0A92-4E31-922C-FABDF66B284F}"/>
    <cellStyle name="Comma 4 8 6 3" xfId="6918" xr:uid="{E815B6F4-0AC6-4965-B17E-7B1C88E4ED36}"/>
    <cellStyle name="Comma 4 8 6 3 2" xfId="6919" xr:uid="{F89A9B41-D816-4AFD-A487-B004C91234B8}"/>
    <cellStyle name="Comma 4 8 6 3 2 2" xfId="6920" xr:uid="{CFE0FBF6-326F-45B9-8A9E-B7DF974C2E20}"/>
    <cellStyle name="Comma 4 8 6 3 3" xfId="6921" xr:uid="{9261D6E8-0CE2-473B-B26E-EB0A16D09AB7}"/>
    <cellStyle name="Comma 4 8 6 4" xfId="6922" xr:uid="{3DD3614F-A62B-45AF-A6AB-2AA385F24691}"/>
    <cellStyle name="Comma 4 8 6 4 2" xfId="6923" xr:uid="{F6737525-A4A8-40EC-9951-B39A16AC5C5B}"/>
    <cellStyle name="Comma 4 8 6 5" xfId="6924" xr:uid="{E11CE5EF-5452-4CAC-B433-AA526479BEF2}"/>
    <cellStyle name="Comma 4 8 7" xfId="6925" xr:uid="{44615E27-8A45-43CD-AB17-141EB0CE2556}"/>
    <cellStyle name="Comma 4 8 7 2" xfId="6926" xr:uid="{BF74558A-9A3C-4078-AE63-7B41938B8806}"/>
    <cellStyle name="Comma 4 8 7 2 2" xfId="6927" xr:uid="{F7EF605B-B69B-4698-BB8B-721E6C935FF0}"/>
    <cellStyle name="Comma 4 8 7 3" xfId="6928" xr:uid="{00DD21F9-97BD-4070-8A7D-FF1F0ACC88F4}"/>
    <cellStyle name="Comma 4 8 8" xfId="6929" xr:uid="{2ECCA606-E333-4BC6-901D-B0D47CD5F6C4}"/>
    <cellStyle name="Comma 4 8 8 2" xfId="6930" xr:uid="{4B80EF2A-5DE8-4917-A3F0-514645DC9A7C}"/>
    <cellStyle name="Comma 4 8 8 2 2" xfId="6931" xr:uid="{30BBD068-94AE-4F99-AABB-075B44AEABC9}"/>
    <cellStyle name="Comma 4 8 8 3" xfId="6932" xr:uid="{8EFE6505-E9BA-43AE-8C3D-5A30F9FC3ABB}"/>
    <cellStyle name="Comma 4 8 9" xfId="6933" xr:uid="{D21C46E8-763D-4A17-976C-63E8339FF0B9}"/>
    <cellStyle name="Comma 4 8 9 2" xfId="6934" xr:uid="{857F348F-47A2-4DC7-9734-754CE5BCE0F7}"/>
    <cellStyle name="Comma 4 8 9 2 2" xfId="6935" xr:uid="{A20D9E08-E1A9-4823-9925-DEB9369CB2D0}"/>
    <cellStyle name="Comma 4 8 9 3" xfId="6936" xr:uid="{1052E298-7CEF-4932-B17D-62D42B907D56}"/>
    <cellStyle name="Comma 4 9" xfId="6937" xr:uid="{B4ABF696-E330-484E-804D-662D06DC7138}"/>
    <cellStyle name="Comma 4 9 10" xfId="6938" xr:uid="{75D3A62F-166B-40DD-88A3-458DC77C3813}"/>
    <cellStyle name="Comma 4 9 10 2" xfId="6939" xr:uid="{75D11B8F-7A5A-4EAD-8EF3-6EDEDBC9F86E}"/>
    <cellStyle name="Comma 4 9 11" xfId="6940" xr:uid="{B6B1E389-9692-4A58-878A-23F33FEC16C6}"/>
    <cellStyle name="Comma 4 9 2" xfId="6941" xr:uid="{36DED0CF-8E00-4C8D-B05C-D73950AE2214}"/>
    <cellStyle name="Comma 4 9 2 2" xfId="6942" xr:uid="{84A12128-FAA9-4A55-9A74-EA9014F5A4C3}"/>
    <cellStyle name="Comma 4 9 2 2 2" xfId="6943" xr:uid="{BB7C5745-2365-45FB-BE8D-5B865D809380}"/>
    <cellStyle name="Comma 4 9 2 2 2 2" xfId="6944" xr:uid="{6DFB815D-7B09-4C81-A8F7-B9561695F7C3}"/>
    <cellStyle name="Comma 4 9 2 2 2 2 2" xfId="6945" xr:uid="{0F9D37F1-494D-4C2B-8C04-A4CB571EE408}"/>
    <cellStyle name="Comma 4 9 2 2 2 2 2 2" xfId="6946" xr:uid="{C911E751-5763-4243-914A-1E507B2B2909}"/>
    <cellStyle name="Comma 4 9 2 2 2 2 3" xfId="6947" xr:uid="{EAB19AA5-3DEA-4F6D-AE6B-847803A50535}"/>
    <cellStyle name="Comma 4 9 2 2 2 3" xfId="6948" xr:uid="{0127B98B-AC61-4410-ABBB-F9BBC1D4D3A7}"/>
    <cellStyle name="Comma 4 9 2 2 2 3 2" xfId="6949" xr:uid="{4A9519D0-F3D6-4FA2-903D-B6B26797D539}"/>
    <cellStyle name="Comma 4 9 2 2 2 3 2 2" xfId="6950" xr:uid="{2CC13CE4-DD5C-4292-9A50-570FBDC29DB0}"/>
    <cellStyle name="Comma 4 9 2 2 2 3 3" xfId="6951" xr:uid="{C37B2974-8C35-4F3E-BB97-47BDF8764708}"/>
    <cellStyle name="Comma 4 9 2 2 2 4" xfId="6952" xr:uid="{A15C2791-C487-4E81-ACB1-0B339F94E153}"/>
    <cellStyle name="Comma 4 9 2 2 2 4 2" xfId="6953" xr:uid="{A31D3581-9996-45B0-A352-223FC291C4A9}"/>
    <cellStyle name="Comma 4 9 2 2 2 5" xfId="6954" xr:uid="{035062B9-5091-44A6-B6EA-657C7B372560}"/>
    <cellStyle name="Comma 4 9 2 2 3" xfId="6955" xr:uid="{CFC7D63D-A7DA-4263-B23B-F003CD21ECC7}"/>
    <cellStyle name="Comma 4 9 2 2 3 2" xfId="6956" xr:uid="{4DB503A9-D36F-45EA-B7A1-C5741D3FD9C7}"/>
    <cellStyle name="Comma 4 9 2 2 3 2 2" xfId="6957" xr:uid="{4FFFB827-7514-46E9-AF99-120864EA84CE}"/>
    <cellStyle name="Comma 4 9 2 2 3 3" xfId="6958" xr:uid="{9343E38C-D5EA-46E2-8533-DF92AB0EFE04}"/>
    <cellStyle name="Comma 4 9 2 2 4" xfId="6959" xr:uid="{3CD8315F-9394-4FA9-81E1-093FDF4156C2}"/>
    <cellStyle name="Comma 4 9 2 2 4 2" xfId="6960" xr:uid="{27268847-AACA-4615-9E89-822C661F88B2}"/>
    <cellStyle name="Comma 4 9 2 2 4 2 2" xfId="6961" xr:uid="{285C4A2D-0C8A-4A80-A568-16CF1463AEA8}"/>
    <cellStyle name="Comma 4 9 2 2 4 3" xfId="6962" xr:uid="{DAF62B3A-00BC-4DE7-AE9C-5B158D349C31}"/>
    <cellStyle name="Comma 4 9 2 2 5" xfId="6963" xr:uid="{D83C79D6-EAF6-4D33-AF7B-06D32A84BD63}"/>
    <cellStyle name="Comma 4 9 2 2 5 2" xfId="6964" xr:uid="{19392714-9823-4446-B474-B604F80DCC73}"/>
    <cellStyle name="Comma 4 9 2 2 6" xfId="6965" xr:uid="{450B2C74-87FB-4F95-B956-5EC9EE766565}"/>
    <cellStyle name="Comma 4 9 2 3" xfId="6966" xr:uid="{5A004EB0-896A-441E-87CA-6CBF08702CC8}"/>
    <cellStyle name="Comma 4 9 2 4" xfId="6967" xr:uid="{4BF53732-49D6-4A55-8BFD-BAA7B7C07F67}"/>
    <cellStyle name="Comma 4 9 2 4 2" xfId="6968" xr:uid="{4F9A0968-8EC5-4961-93D0-28625BAA08D2}"/>
    <cellStyle name="Comma 4 9 2 4 2 2" xfId="6969" xr:uid="{D2C37C04-0B31-4A16-8E3B-F74E79519FEF}"/>
    <cellStyle name="Comma 4 9 2 4 2 2 2" xfId="6970" xr:uid="{76FF336F-D0C2-403B-8EDF-E71324CEC68D}"/>
    <cellStyle name="Comma 4 9 2 4 2 3" xfId="6971" xr:uid="{25E408DF-A757-4779-AE19-599B941268D5}"/>
    <cellStyle name="Comma 4 9 2 4 3" xfId="6972" xr:uid="{3C19E1DB-DD1A-4EE4-9A86-9684AF93F063}"/>
    <cellStyle name="Comma 4 9 2 4 3 2" xfId="6973" xr:uid="{1B69189A-6577-41B6-8D95-1FCB6FC09FBB}"/>
    <cellStyle name="Comma 4 9 2 4 3 2 2" xfId="6974" xr:uid="{01CFB15A-EB00-4166-84E1-176069FF89BB}"/>
    <cellStyle name="Comma 4 9 2 4 3 3" xfId="6975" xr:uid="{CA5B0040-EBDC-466D-84FE-8F08198EFC5C}"/>
    <cellStyle name="Comma 4 9 2 4 4" xfId="6976" xr:uid="{AC241096-5CF9-4490-AF6A-86F4FDE18867}"/>
    <cellStyle name="Comma 4 9 2 4 4 2" xfId="6977" xr:uid="{169C035D-72DF-4B0A-A6A0-187BA2766907}"/>
    <cellStyle name="Comma 4 9 2 4 5" xfId="6978" xr:uid="{636E27BF-88E2-459C-8C3C-7C860DD5F778}"/>
    <cellStyle name="Comma 4 9 2 5" xfId="6979" xr:uid="{94CDE4D5-E983-429E-9C3F-6D920C249E96}"/>
    <cellStyle name="Comma 4 9 2 5 2" xfId="6980" xr:uid="{5A9BB18F-34BA-4E7E-BAEE-E23FCAC03A37}"/>
    <cellStyle name="Comma 4 9 2 5 2 2" xfId="6981" xr:uid="{8CD92F58-38BF-4D2F-B8AA-205D23290E1D}"/>
    <cellStyle name="Comma 4 9 2 5 3" xfId="6982" xr:uid="{FCEAC333-A80B-4C89-AE0F-38BB64868B67}"/>
    <cellStyle name="Comma 4 9 2 6" xfId="6983" xr:uid="{854B068E-E862-4AFD-94C9-AF62C6BD76DE}"/>
    <cellStyle name="Comma 4 9 2 6 2" xfId="6984" xr:uid="{3A5E24E8-ECF6-47FC-8BBC-9BBC569D3AAF}"/>
    <cellStyle name="Comma 4 9 2 6 2 2" xfId="6985" xr:uid="{592C65E0-336E-49C9-90A3-0F612C9A9005}"/>
    <cellStyle name="Comma 4 9 2 6 3" xfId="6986" xr:uid="{3A4BA49E-4F78-47B9-A88C-DAF8A9A6E8A7}"/>
    <cellStyle name="Comma 4 9 2 7" xfId="6987" xr:uid="{EA749FE8-9BDB-417B-94CF-1BC0FFAA1503}"/>
    <cellStyle name="Comma 4 9 2 7 2" xfId="6988" xr:uid="{FB2A1EAD-8D87-4FC7-93A7-EA3FC7EA40F8}"/>
    <cellStyle name="Comma 4 9 2 7 2 2" xfId="6989" xr:uid="{45D80206-21B5-406E-AC18-F5D10A49B35C}"/>
    <cellStyle name="Comma 4 9 2 7 3" xfId="6990" xr:uid="{BF99B511-F787-40C2-B2A8-84CE66AE58F0}"/>
    <cellStyle name="Comma 4 9 2 8" xfId="6991" xr:uid="{7BA13357-7FE1-41B5-BECB-05D1988EF855}"/>
    <cellStyle name="Comma 4 9 2 8 2" xfId="6992" xr:uid="{7E93A37F-C2B2-44E0-BC46-4663D7199931}"/>
    <cellStyle name="Comma 4 9 2 9" xfId="6993" xr:uid="{A32574F7-EA9B-4E0B-81F7-ACC80DCC2E66}"/>
    <cellStyle name="Comma 4 9 3" xfId="6994" xr:uid="{32E1210E-0A30-46B4-B3B0-58D3301C9FE0}"/>
    <cellStyle name="Comma 4 9 3 2" xfId="6995" xr:uid="{5D1A8988-5C69-490F-93D0-309483F628CF}"/>
    <cellStyle name="Comma 4 9 3 2 2" xfId="6996" xr:uid="{FD6BA563-334B-4805-89B1-9679B47F2331}"/>
    <cellStyle name="Comma 4 9 3 2 2 2" xfId="6997" xr:uid="{A7696942-C93E-4DD8-A5CA-B5F81E2B9261}"/>
    <cellStyle name="Comma 4 9 3 2 2 2 2" xfId="6998" xr:uid="{E89B3F20-9F67-45F7-AC45-9DE907F5B3D5}"/>
    <cellStyle name="Comma 4 9 3 2 2 2 2 2" xfId="6999" xr:uid="{2C551173-136D-4C35-BABB-4E0A1A4060E7}"/>
    <cellStyle name="Comma 4 9 3 2 2 2 3" xfId="7000" xr:uid="{B3929DF1-087C-4CF9-985D-69756EE933CF}"/>
    <cellStyle name="Comma 4 9 3 2 2 3" xfId="7001" xr:uid="{B194574C-CE54-4A27-A276-FAED5E84D874}"/>
    <cellStyle name="Comma 4 9 3 2 2 3 2" xfId="7002" xr:uid="{0AB1A125-4700-442F-A481-8CDB543EE637}"/>
    <cellStyle name="Comma 4 9 3 2 2 3 2 2" xfId="7003" xr:uid="{A28C49D9-7716-4F51-A1BD-16BA7A29C1ED}"/>
    <cellStyle name="Comma 4 9 3 2 2 3 3" xfId="7004" xr:uid="{E021D1F3-930D-4767-9146-71BC9C537282}"/>
    <cellStyle name="Comma 4 9 3 2 2 4" xfId="7005" xr:uid="{3C3749FD-4BC1-41EE-B744-CBB1AB82593E}"/>
    <cellStyle name="Comma 4 9 3 2 2 4 2" xfId="7006" xr:uid="{6F2D3763-6EE1-4200-9601-6623A0C8DC07}"/>
    <cellStyle name="Comma 4 9 3 2 2 5" xfId="7007" xr:uid="{0200CA38-04E5-4612-85E2-621A603B79D0}"/>
    <cellStyle name="Comma 4 9 3 2 3" xfId="7008" xr:uid="{92756A9D-35EC-4264-A68A-7575FA987059}"/>
    <cellStyle name="Comma 4 9 3 2 3 2" xfId="7009" xr:uid="{CA284034-4366-4B9B-AAE5-E5FBED5C1010}"/>
    <cellStyle name="Comma 4 9 3 2 3 2 2" xfId="7010" xr:uid="{2470F6FC-6A5A-43A1-B8DA-F60104B6CA11}"/>
    <cellStyle name="Comma 4 9 3 2 3 3" xfId="7011" xr:uid="{A07105A3-4E63-472C-951E-BD4B129A3505}"/>
    <cellStyle name="Comma 4 9 3 2 4" xfId="7012" xr:uid="{ECE0A21D-6E5C-44A4-9D73-6BE4CC7D26A9}"/>
    <cellStyle name="Comma 4 9 3 2 4 2" xfId="7013" xr:uid="{BEDC2F66-8737-4993-9F47-A16729DA7C99}"/>
    <cellStyle name="Comma 4 9 3 2 4 2 2" xfId="7014" xr:uid="{B27906E4-E4F3-4559-A9A7-2D0AAD2D4F0B}"/>
    <cellStyle name="Comma 4 9 3 2 4 3" xfId="7015" xr:uid="{92B42C9D-6498-439F-B5F9-5DAB878B5AF2}"/>
    <cellStyle name="Comma 4 9 3 2 5" xfId="7016" xr:uid="{7A22FB70-BB64-4D23-8FAC-83E62740DE06}"/>
    <cellStyle name="Comma 4 9 3 2 5 2" xfId="7017" xr:uid="{309303F8-9F58-453A-95D1-D9438ED59FCA}"/>
    <cellStyle name="Comma 4 9 3 2 6" xfId="7018" xr:uid="{F68B1975-5F23-417D-A0D9-CFD7E4D4EBA0}"/>
    <cellStyle name="Comma 4 9 3 3" xfId="7019" xr:uid="{F25B5B69-5CB5-4A0E-9BE7-2AACEF877155}"/>
    <cellStyle name="Comma 4 9 3 4" xfId="7020" xr:uid="{1911D435-434E-4B6C-B7F2-5F28C14554B1}"/>
    <cellStyle name="Comma 4 9 3 4 2" xfId="7021" xr:uid="{7D368407-8B66-4372-A3B4-3CC18E8B0DF2}"/>
    <cellStyle name="Comma 4 9 3 4 2 2" xfId="7022" xr:uid="{029C5E23-4275-4201-BB89-74952ACEB0CA}"/>
    <cellStyle name="Comma 4 9 3 4 2 2 2" xfId="7023" xr:uid="{73654964-594E-4DC7-8829-330B52092C73}"/>
    <cellStyle name="Comma 4 9 3 4 2 3" xfId="7024" xr:uid="{0EFB3D36-B467-49CE-8395-E765DBFB77FE}"/>
    <cellStyle name="Comma 4 9 3 4 3" xfId="7025" xr:uid="{180E4CF1-7511-47EE-A041-82832D364C8D}"/>
    <cellStyle name="Comma 4 9 3 4 3 2" xfId="7026" xr:uid="{77B8EAEA-0793-47B3-A0B9-8FE1673FCFE3}"/>
    <cellStyle name="Comma 4 9 3 4 3 2 2" xfId="7027" xr:uid="{CE7F747F-D0BD-4378-8ADB-991544CD4A80}"/>
    <cellStyle name="Comma 4 9 3 4 3 3" xfId="7028" xr:uid="{CFC27DD3-5906-4386-B7F5-854485D8F514}"/>
    <cellStyle name="Comma 4 9 3 4 4" xfId="7029" xr:uid="{4B6F704E-2C28-4950-8E52-B8C9D6AB4904}"/>
    <cellStyle name="Comma 4 9 3 4 4 2" xfId="7030" xr:uid="{F1469AAC-4F25-4EE2-8854-ADD9E7187000}"/>
    <cellStyle name="Comma 4 9 3 4 5" xfId="7031" xr:uid="{C9474906-7B92-4C05-87DF-947982E6B1EE}"/>
    <cellStyle name="Comma 4 9 3 5" xfId="7032" xr:uid="{3D8D32BC-3C29-45F6-8BD7-7B260AA67116}"/>
    <cellStyle name="Comma 4 9 3 5 2" xfId="7033" xr:uid="{93A16764-3B30-4D9D-A4C2-6C800A5AC228}"/>
    <cellStyle name="Comma 4 9 3 5 2 2" xfId="7034" xr:uid="{5C89A357-35EB-4860-95A7-9E45BB42F954}"/>
    <cellStyle name="Comma 4 9 3 5 3" xfId="7035" xr:uid="{3D9BF90C-75DA-4AAB-828E-02ADA0D129EA}"/>
    <cellStyle name="Comma 4 9 3 6" xfId="7036" xr:uid="{B809BA81-74C5-4AD9-9E7E-D3A14E7BEF05}"/>
    <cellStyle name="Comma 4 9 3 6 2" xfId="7037" xr:uid="{4D701E7D-77D5-4727-8CDA-834A72BAA7EC}"/>
    <cellStyle name="Comma 4 9 3 6 2 2" xfId="7038" xr:uid="{9F5C0DCC-F446-4993-B08A-C7F4FA88DE1C}"/>
    <cellStyle name="Comma 4 9 3 6 3" xfId="7039" xr:uid="{0D1DF17A-44D1-45FA-A785-97267A1F0E41}"/>
    <cellStyle name="Comma 4 9 3 7" xfId="7040" xr:uid="{C8F8B38B-B9E2-4D69-8DA6-D51FAC9F4A8C}"/>
    <cellStyle name="Comma 4 9 3 7 2" xfId="7041" xr:uid="{4D875E60-FA0D-4E38-A221-520EA2325CA6}"/>
    <cellStyle name="Comma 4 9 3 7 2 2" xfId="7042" xr:uid="{A13BCD36-4160-475F-90BD-D4ADFA630702}"/>
    <cellStyle name="Comma 4 9 3 7 3" xfId="7043" xr:uid="{7094C579-FA22-48FA-B459-A47B988A3DBE}"/>
    <cellStyle name="Comma 4 9 3 8" xfId="7044" xr:uid="{DA3FB574-659A-415F-8423-82A29349B4BE}"/>
    <cellStyle name="Comma 4 9 3 8 2" xfId="7045" xr:uid="{41AFDA3E-89EA-4521-BA26-AB9E861DABC5}"/>
    <cellStyle name="Comma 4 9 3 9" xfId="7046" xr:uid="{D233B06C-07D7-44EC-998C-2D46908C013B}"/>
    <cellStyle name="Comma 4 9 4" xfId="7047" xr:uid="{6F9D4F30-9083-4558-B2C0-2103BE47F598}"/>
    <cellStyle name="Comma 4 9 4 2" xfId="7048" xr:uid="{CE89C5E4-B5BE-4E1F-8469-EB18A98386B3}"/>
    <cellStyle name="Comma 4 9 4 2 2" xfId="7049" xr:uid="{BAE8825F-78C2-471A-B727-9F7718D1F02D}"/>
    <cellStyle name="Comma 4 9 4 2 2 2" xfId="7050" xr:uid="{3570E726-1C15-4E1D-B106-52721C653DCE}"/>
    <cellStyle name="Comma 4 9 4 2 2 2 2" xfId="7051" xr:uid="{7FB6CDF0-9FE8-40B1-91D0-96CB6C08FF6C}"/>
    <cellStyle name="Comma 4 9 4 2 2 3" xfId="7052" xr:uid="{0C67C798-4792-4B8F-AF85-8A1F49CBD9C0}"/>
    <cellStyle name="Comma 4 9 4 2 3" xfId="7053" xr:uid="{CDAD703F-F8F4-4AE8-8EA0-33FA872C896B}"/>
    <cellStyle name="Comma 4 9 4 2 3 2" xfId="7054" xr:uid="{1B78D4D0-177D-416B-99AA-E60DA1D251C2}"/>
    <cellStyle name="Comma 4 9 4 2 3 2 2" xfId="7055" xr:uid="{5CC3D646-5A96-48B0-9261-F6BE67E38AAD}"/>
    <cellStyle name="Comma 4 9 4 2 3 3" xfId="7056" xr:uid="{954E9ABF-3D45-4550-881D-C7000BEEA0F6}"/>
    <cellStyle name="Comma 4 9 4 2 4" xfId="7057" xr:uid="{82B19A86-2DCF-41F4-B4C6-473F610B52AF}"/>
    <cellStyle name="Comma 4 9 4 2 4 2" xfId="7058" xr:uid="{9EDB916E-B9D3-4900-AE43-B4DE1ED26451}"/>
    <cellStyle name="Comma 4 9 4 2 5" xfId="7059" xr:uid="{B9749F6F-F9E5-41FC-8020-88A6ADFE62C8}"/>
    <cellStyle name="Comma 4 9 4 3" xfId="7060" xr:uid="{0C3096E2-C7E6-4D8D-A5C9-D622A3BD1784}"/>
    <cellStyle name="Comma 4 9 4 3 2" xfId="7061" xr:uid="{95B7D223-43B9-45DB-A58C-CCCE76F3B1A4}"/>
    <cellStyle name="Comma 4 9 4 3 2 2" xfId="7062" xr:uid="{0E60E5FE-D58A-4893-A4D6-6E018EEBF7E6}"/>
    <cellStyle name="Comma 4 9 4 3 3" xfId="7063" xr:uid="{ED05A2E5-A410-4EAA-BECC-C0E4B30450AE}"/>
    <cellStyle name="Comma 4 9 4 4" xfId="7064" xr:uid="{F730C7FC-FDC2-4318-AC98-AB42F424D636}"/>
    <cellStyle name="Comma 4 9 4 4 2" xfId="7065" xr:uid="{597D623C-BF0D-4C88-9B45-09C8C9C066B6}"/>
    <cellStyle name="Comma 4 9 4 4 2 2" xfId="7066" xr:uid="{2F01857F-743E-47FB-8AEE-1260869DADC5}"/>
    <cellStyle name="Comma 4 9 4 4 3" xfId="7067" xr:uid="{A62B1A41-CCAD-469A-9C46-6D08D57C8408}"/>
    <cellStyle name="Comma 4 9 4 5" xfId="7068" xr:uid="{773C890A-3741-4772-A059-746CD52FC759}"/>
    <cellStyle name="Comma 4 9 4 5 2" xfId="7069" xr:uid="{02225FDE-AB61-4B30-9F33-6BAFF2647DBF}"/>
    <cellStyle name="Comma 4 9 4 6" xfId="7070" xr:uid="{97189E09-0522-4E5C-93E1-D95603637D47}"/>
    <cellStyle name="Comma 4 9 5" xfId="7071" xr:uid="{71AD426D-281A-4BFC-8E58-4DDF90A577FC}"/>
    <cellStyle name="Comma 4 9 6" xfId="7072" xr:uid="{FCB5FC45-5F6C-4EC1-A5B7-A554E1857380}"/>
    <cellStyle name="Comma 4 9 6 2" xfId="7073" xr:uid="{24CF6FCA-DFE7-4A09-9E3B-9BC5CD072D2D}"/>
    <cellStyle name="Comma 4 9 6 2 2" xfId="7074" xr:uid="{92EB3CFE-643B-4F4B-A4CC-6B1E23AEFC82}"/>
    <cellStyle name="Comma 4 9 6 2 2 2" xfId="7075" xr:uid="{2CD8D47D-FB74-4F80-B34B-E0351A081188}"/>
    <cellStyle name="Comma 4 9 6 2 3" xfId="7076" xr:uid="{D240EDD2-F7F3-42BD-8285-C1E590B1900C}"/>
    <cellStyle name="Comma 4 9 6 3" xfId="7077" xr:uid="{C3DD56D6-E937-403B-BE4D-650F8EFF3B23}"/>
    <cellStyle name="Comma 4 9 6 3 2" xfId="7078" xr:uid="{2C80BDDE-8BE4-4875-99EB-D14A87252F32}"/>
    <cellStyle name="Comma 4 9 6 3 2 2" xfId="7079" xr:uid="{B3B81172-53AB-4DC7-823D-00E1F01613BF}"/>
    <cellStyle name="Comma 4 9 6 3 3" xfId="7080" xr:uid="{65AE95A9-B034-4403-9D15-3A5790A9E33D}"/>
    <cellStyle name="Comma 4 9 6 4" xfId="7081" xr:uid="{D23A9BAC-5AF2-4843-B104-5334E8FA85E2}"/>
    <cellStyle name="Comma 4 9 6 4 2" xfId="7082" xr:uid="{2DF181AA-702C-45BB-971F-2669A885B6B3}"/>
    <cellStyle name="Comma 4 9 6 5" xfId="7083" xr:uid="{30ED2B75-596A-4A89-8157-96B9AACD9E9A}"/>
    <cellStyle name="Comma 4 9 7" xfId="7084" xr:uid="{28B330E6-EE7B-4CEC-848F-8BF6708EEA96}"/>
    <cellStyle name="Comma 4 9 7 2" xfId="7085" xr:uid="{C61F1201-B312-4A1C-95E8-1667DE6F1D72}"/>
    <cellStyle name="Comma 4 9 7 2 2" xfId="7086" xr:uid="{1E981CAD-93D3-47D5-874D-96A87F98CF7A}"/>
    <cellStyle name="Comma 4 9 7 3" xfId="7087" xr:uid="{B4C348BC-377F-4C8A-96B0-CFB3B0B3355E}"/>
    <cellStyle name="Comma 4 9 8" xfId="7088" xr:uid="{B648AC2F-B8E2-409D-83C9-DA814F9E965A}"/>
    <cellStyle name="Comma 4 9 8 2" xfId="7089" xr:uid="{6406DD85-1E7D-4B25-92DD-F1CD9A43A46A}"/>
    <cellStyle name="Comma 4 9 8 2 2" xfId="7090" xr:uid="{726EFA3E-B174-44A7-98B6-88592C9E36EF}"/>
    <cellStyle name="Comma 4 9 8 3" xfId="7091" xr:uid="{6B60A577-726E-436B-BFF2-CA756ABBF733}"/>
    <cellStyle name="Comma 4 9 9" xfId="7092" xr:uid="{EBD636FC-AE24-49E2-8C25-83787881C748}"/>
    <cellStyle name="Comma 4 9 9 2" xfId="7093" xr:uid="{466F8BE2-F1FA-4C0C-89AD-A36EF4B869E1}"/>
    <cellStyle name="Comma 4 9 9 2 2" xfId="7094" xr:uid="{5AD64D0B-6A82-40C3-9265-C74C2BBA852A}"/>
    <cellStyle name="Comma 4 9 9 3" xfId="7095" xr:uid="{9591D360-380E-4BB8-B8B5-254FCA5CBAE7}"/>
    <cellStyle name="Comma 4_Tiger Woods Golf World - APPI Commented Indicative Budget (140307)" xfId="938" xr:uid="{1781BAE9-A096-452B-A1A5-49238AA15122}"/>
    <cellStyle name="Comma 40" xfId="7096" xr:uid="{99E8058D-690B-4884-B139-BFAD8B4E32AA}"/>
    <cellStyle name="Comma 40 2" xfId="7097" xr:uid="{8E04129F-0EC3-498A-8706-546018147CE4}"/>
    <cellStyle name="Comma 41" xfId="7098" xr:uid="{47406B77-D477-4931-8DA0-054106138BB0}"/>
    <cellStyle name="Comma 41 2" xfId="7099" xr:uid="{96DCCD9D-B440-4524-9690-0B01F40C5666}"/>
    <cellStyle name="Comma 42" xfId="7100" xr:uid="{ABBE378A-8EEA-46D3-85AE-E63066AA4FC8}"/>
    <cellStyle name="Comma 42 2" xfId="7101" xr:uid="{F7BF4FCB-1BC3-4ABE-9B34-623399F8E361}"/>
    <cellStyle name="Comma 43" xfId="7102" xr:uid="{7449D2C0-E799-44AB-9DDB-006A19E0866E}"/>
    <cellStyle name="Comma 43 2" xfId="7103" xr:uid="{F87C7228-0487-4705-A521-B9AA19D9C25F}"/>
    <cellStyle name="Comma 44" xfId="7104" xr:uid="{A1A71BF8-CFAE-4797-8336-63E81450353E}"/>
    <cellStyle name="Comma 45" xfId="7105" xr:uid="{4AC6706B-E7AA-4341-8B7F-0876C04E4ADB}"/>
    <cellStyle name="Comma 46" xfId="7106" xr:uid="{22585496-B255-4C45-8458-1E6FEEF6E233}"/>
    <cellStyle name="Comma 47" xfId="7107" xr:uid="{D15ADD80-7812-4667-92C5-508B327EB2B2}"/>
    <cellStyle name="Comma 48" xfId="7108" xr:uid="{84A7F319-8DB3-4A20-B4FC-5CCCDA6DA590}"/>
    <cellStyle name="Comma 49" xfId="7109" xr:uid="{46CF644C-D1C3-4E64-97BB-0EF3A474BC44}"/>
    <cellStyle name="Comma 5" xfId="10" xr:uid="{00000000-0005-0000-0000-00000A000000}"/>
    <cellStyle name="Comma 5 10" xfId="940" xr:uid="{1477AFFF-E505-411D-AA96-2588786F99B2}"/>
    <cellStyle name="Comma 5 10 10" xfId="7110" xr:uid="{AF37DD36-A784-40FC-8612-A94C56C67505}"/>
    <cellStyle name="Comma 5 10 10 2" xfId="7111" xr:uid="{EC99A7B4-05CE-4BA4-88D5-A0BC553C4AA1}"/>
    <cellStyle name="Comma 5 10 11" xfId="7112" xr:uid="{43900474-ED00-496F-80D2-AAD207709B2B}"/>
    <cellStyle name="Comma 5 10 2" xfId="7113" xr:uid="{529FFF49-296E-486F-A98B-8584FBE311C0}"/>
    <cellStyle name="Comma 5 10 2 2" xfId="7114" xr:uid="{3237089E-EA84-4F19-82BD-3B61880FD20A}"/>
    <cellStyle name="Comma 5 10 2 2 2" xfId="7115" xr:uid="{92358FF1-289F-44D5-A765-A4131216CD85}"/>
    <cellStyle name="Comma 5 10 2 2 2 2" xfId="7116" xr:uid="{F9F957B8-A590-4EDF-BE8C-67B320E03E48}"/>
    <cellStyle name="Comma 5 10 2 2 2 2 2" xfId="7117" xr:uid="{D9B4267D-3935-4157-8AB5-276C866D5847}"/>
    <cellStyle name="Comma 5 10 2 2 2 2 2 2" xfId="7118" xr:uid="{A9D76EAD-58EE-4A4D-A262-794B271BE0F2}"/>
    <cellStyle name="Comma 5 10 2 2 2 2 3" xfId="7119" xr:uid="{90EFCFE3-16FC-4939-969E-DE648D0982C1}"/>
    <cellStyle name="Comma 5 10 2 2 2 3" xfId="7120" xr:uid="{5C3B8C9B-9084-4B68-863C-C97F7E065D32}"/>
    <cellStyle name="Comma 5 10 2 2 2 3 2" xfId="7121" xr:uid="{1A654C6D-454A-4257-823B-EA99F3005E6E}"/>
    <cellStyle name="Comma 5 10 2 2 2 3 2 2" xfId="7122" xr:uid="{F4E9EF7B-7206-40A4-BA6D-3B9F37E16EE0}"/>
    <cellStyle name="Comma 5 10 2 2 2 3 3" xfId="7123" xr:uid="{B6F64B7E-C209-4599-B3CD-C475DDB3359A}"/>
    <cellStyle name="Comma 5 10 2 2 2 4" xfId="7124" xr:uid="{139A4281-EB29-489F-B58E-682641C43B01}"/>
    <cellStyle name="Comma 5 10 2 2 2 4 2" xfId="7125" xr:uid="{1327C147-B34D-423F-915A-C1454D4232E5}"/>
    <cellStyle name="Comma 5 10 2 2 2 5" xfId="7126" xr:uid="{BD68C689-E0F3-4431-A464-D5930AB026AB}"/>
    <cellStyle name="Comma 5 10 2 2 3" xfId="7127" xr:uid="{96C1CEA3-D80D-47D4-B787-B0BF657F0539}"/>
    <cellStyle name="Comma 5 10 2 2 3 2" xfId="7128" xr:uid="{16297AE6-0CDD-45A5-A9E0-4635A6C9EF63}"/>
    <cellStyle name="Comma 5 10 2 2 3 2 2" xfId="7129" xr:uid="{610337C6-BEF1-45FF-9A93-8010AC8FC4F8}"/>
    <cellStyle name="Comma 5 10 2 2 3 3" xfId="7130" xr:uid="{75F8F6AD-DF12-4F54-B498-85111A867123}"/>
    <cellStyle name="Comma 5 10 2 2 4" xfId="7131" xr:uid="{A6072D37-6C70-4131-9DCF-DD893A6BAFB5}"/>
    <cellStyle name="Comma 5 10 2 2 4 2" xfId="7132" xr:uid="{5A1DE60E-10FC-4504-AAA7-754FBE55E71C}"/>
    <cellStyle name="Comma 5 10 2 2 4 2 2" xfId="7133" xr:uid="{92FDAA93-6D7B-4EDC-A4B5-5201CE7E1274}"/>
    <cellStyle name="Comma 5 10 2 2 4 3" xfId="7134" xr:uid="{34952CC2-3A5D-4226-968F-0FFEED20F9E7}"/>
    <cellStyle name="Comma 5 10 2 2 5" xfId="7135" xr:uid="{5B8C53FC-EA1E-4AF9-9BC6-D9C73A2FC5E6}"/>
    <cellStyle name="Comma 5 10 2 2 5 2" xfId="7136" xr:uid="{8A5C4F26-0FBD-4FB4-985C-B005065EBBD0}"/>
    <cellStyle name="Comma 5 10 2 2 6" xfId="7137" xr:uid="{D0CA30EE-2EEE-4944-AF4D-6F28888FAC33}"/>
    <cellStyle name="Comma 5 10 2 3" xfId="7138" xr:uid="{30698E31-1774-42F8-9A34-7B4174FCCCDB}"/>
    <cellStyle name="Comma 5 10 2 4" xfId="7139" xr:uid="{6FEE0D7C-D334-4A52-9726-51031A0DB61F}"/>
    <cellStyle name="Comma 5 10 2 4 2" xfId="7140" xr:uid="{CDAE9AE4-C747-46EF-86B8-5CD1B996D880}"/>
    <cellStyle name="Comma 5 10 2 4 2 2" xfId="7141" xr:uid="{9CEC84A1-8714-4394-A9D2-D8932F0D4A9B}"/>
    <cellStyle name="Comma 5 10 2 4 2 2 2" xfId="7142" xr:uid="{63D2949F-0CF3-49A1-8220-A928D96111AD}"/>
    <cellStyle name="Comma 5 10 2 4 2 3" xfId="7143" xr:uid="{7E86DEAD-7E14-45B3-9F13-BA44B8657FEF}"/>
    <cellStyle name="Comma 5 10 2 4 3" xfId="7144" xr:uid="{D4648530-D943-4CA7-ACF4-89CE46A52A88}"/>
    <cellStyle name="Comma 5 10 2 4 3 2" xfId="7145" xr:uid="{1F22B79F-5B78-4C51-B7E5-201EBDA84608}"/>
    <cellStyle name="Comma 5 10 2 4 3 2 2" xfId="7146" xr:uid="{9D11C6F1-77FE-46A5-A096-5CC547763D3C}"/>
    <cellStyle name="Comma 5 10 2 4 3 3" xfId="7147" xr:uid="{9703CD76-4523-4E2E-A613-9B2B1A5B0696}"/>
    <cellStyle name="Comma 5 10 2 4 4" xfId="7148" xr:uid="{15DE8E50-C4AB-4FD2-98FF-42A628F3AAA6}"/>
    <cellStyle name="Comma 5 10 2 4 4 2" xfId="7149" xr:uid="{8B7BDAC1-6CE6-4AA4-80FB-C254E0003BCA}"/>
    <cellStyle name="Comma 5 10 2 4 5" xfId="7150" xr:uid="{E3E692E9-D5B4-47C2-AC7F-05A6D557E12B}"/>
    <cellStyle name="Comma 5 10 2 5" xfId="7151" xr:uid="{4BCBB8C9-B246-4F8E-9EB0-B4A9725AF345}"/>
    <cellStyle name="Comma 5 10 2 5 2" xfId="7152" xr:uid="{8D4E45C5-59E7-4EAE-91A7-13849B584DCF}"/>
    <cellStyle name="Comma 5 10 2 5 2 2" xfId="7153" xr:uid="{63EF4BD5-513C-4083-8418-A0F7BCA204B1}"/>
    <cellStyle name="Comma 5 10 2 5 3" xfId="7154" xr:uid="{56810207-B572-46D5-8CD8-8260ED2C721E}"/>
    <cellStyle name="Comma 5 10 2 6" xfId="7155" xr:uid="{307BBD17-11AD-4C2F-B286-70FFBB36492A}"/>
    <cellStyle name="Comma 5 10 2 6 2" xfId="7156" xr:uid="{F3B6E5D5-CCF2-4302-A849-8F32380FDC50}"/>
    <cellStyle name="Comma 5 10 2 6 2 2" xfId="7157" xr:uid="{176CBA14-85BF-439E-8BDD-3D6DCFF1FED7}"/>
    <cellStyle name="Comma 5 10 2 6 3" xfId="7158" xr:uid="{59C54896-80B9-4A93-86FC-33611B63DA2A}"/>
    <cellStyle name="Comma 5 10 2 7" xfId="7159" xr:uid="{F9189FBA-F702-4027-856A-FC98767D63F3}"/>
    <cellStyle name="Comma 5 10 2 7 2" xfId="7160" xr:uid="{0166565B-9A29-4101-92E0-3ECE81DCEA04}"/>
    <cellStyle name="Comma 5 10 2 7 2 2" xfId="7161" xr:uid="{861F9BB4-B63F-4E8A-AE3A-1A88FB23D93A}"/>
    <cellStyle name="Comma 5 10 2 7 3" xfId="7162" xr:uid="{5379F4C2-761B-4323-9E45-8B71A84E7C26}"/>
    <cellStyle name="Comma 5 10 2 8" xfId="7163" xr:uid="{03E3FAF6-9505-46E5-95D6-E19708738E90}"/>
    <cellStyle name="Comma 5 10 2 8 2" xfId="7164" xr:uid="{9270C5ED-E2D7-4653-B401-E90CCE513371}"/>
    <cellStyle name="Comma 5 10 2 9" xfId="7165" xr:uid="{D8D8C937-93C4-4562-B58E-6B65D885A6F9}"/>
    <cellStyle name="Comma 5 10 3" xfId="7166" xr:uid="{0BD9199C-D918-4946-BC2B-20D2BD9C75B0}"/>
    <cellStyle name="Comma 5 10 3 2" xfId="7167" xr:uid="{8715E23B-F7C7-41A3-A843-040FF58E4AD9}"/>
    <cellStyle name="Comma 5 10 3 2 2" xfId="7168" xr:uid="{AC1B2B8C-DAC1-4AF1-84EA-C6F6DC97B4F9}"/>
    <cellStyle name="Comma 5 10 3 2 2 2" xfId="7169" xr:uid="{3CA7AB65-9D53-43A1-8F7C-495E953A8F1B}"/>
    <cellStyle name="Comma 5 10 3 2 2 2 2" xfId="7170" xr:uid="{AC51E693-876B-4C0A-997E-9237BECC350C}"/>
    <cellStyle name="Comma 5 10 3 2 2 2 2 2" xfId="7171" xr:uid="{C84BFADF-2121-4580-8879-18589D85CEFA}"/>
    <cellStyle name="Comma 5 10 3 2 2 2 3" xfId="7172" xr:uid="{148CD746-D293-46CC-B47E-9827BD1CCB94}"/>
    <cellStyle name="Comma 5 10 3 2 2 3" xfId="7173" xr:uid="{FF237BC6-AEDB-4149-B05C-053FAE7E4A81}"/>
    <cellStyle name="Comma 5 10 3 2 2 3 2" xfId="7174" xr:uid="{F046E15F-D263-444B-B746-13B67E0A41DE}"/>
    <cellStyle name="Comma 5 10 3 2 2 3 2 2" xfId="7175" xr:uid="{64EFFD26-69BA-4286-BA4D-F7F379C3BCC2}"/>
    <cellStyle name="Comma 5 10 3 2 2 3 3" xfId="7176" xr:uid="{4F7A0EB4-B8BB-4CB5-B978-935223553E5A}"/>
    <cellStyle name="Comma 5 10 3 2 2 4" xfId="7177" xr:uid="{35EB9E97-68D0-451A-99F9-39ECD6AFBC00}"/>
    <cellStyle name="Comma 5 10 3 2 2 4 2" xfId="7178" xr:uid="{ACAB32AC-3EF9-4C99-877F-E2389582E25A}"/>
    <cellStyle name="Comma 5 10 3 2 2 5" xfId="7179" xr:uid="{A00CA34F-924D-44E2-B10F-36AE250BB7C9}"/>
    <cellStyle name="Comma 5 10 3 2 3" xfId="7180" xr:uid="{045BC24F-702F-410E-A7CB-3E39DF777353}"/>
    <cellStyle name="Comma 5 10 3 2 3 2" xfId="7181" xr:uid="{46A480FD-E33A-439F-B47A-B1C1940268EF}"/>
    <cellStyle name="Comma 5 10 3 2 3 2 2" xfId="7182" xr:uid="{6D9EA9F3-9ABD-4154-95D8-5B95C3C47EE1}"/>
    <cellStyle name="Comma 5 10 3 2 3 3" xfId="7183" xr:uid="{CEBB5E6E-6F92-471E-83F2-662731C112E4}"/>
    <cellStyle name="Comma 5 10 3 2 4" xfId="7184" xr:uid="{AA425542-A8C5-48FA-95B5-AFC756B47C4D}"/>
    <cellStyle name="Comma 5 10 3 2 4 2" xfId="7185" xr:uid="{520EA0A2-0E73-4058-9740-6EC44285DE49}"/>
    <cellStyle name="Comma 5 10 3 2 4 2 2" xfId="7186" xr:uid="{A313F06B-2F91-4465-B559-8AB0C1BC5F53}"/>
    <cellStyle name="Comma 5 10 3 2 4 3" xfId="7187" xr:uid="{2A9C859F-BDF1-46B2-8708-A37B276F32C1}"/>
    <cellStyle name="Comma 5 10 3 2 5" xfId="7188" xr:uid="{49841563-F62C-473A-A40C-AF7207848F6E}"/>
    <cellStyle name="Comma 5 10 3 2 5 2" xfId="7189" xr:uid="{7DA088E9-629A-44F5-9772-23BB2DA11A3C}"/>
    <cellStyle name="Comma 5 10 3 2 6" xfId="7190" xr:uid="{247C2E3D-54EC-4C4E-B188-EC9A96DA2CC8}"/>
    <cellStyle name="Comma 5 10 3 3" xfId="7191" xr:uid="{F8F8DD2A-EA2A-4406-A084-2A05AB34F86E}"/>
    <cellStyle name="Comma 5 10 3 4" xfId="7192" xr:uid="{4E41B1F0-CD1C-4A56-B194-3AB354CF7B09}"/>
    <cellStyle name="Comma 5 10 3 4 2" xfId="7193" xr:uid="{1FAC0793-DB05-4E8E-96CF-03A9710272DB}"/>
    <cellStyle name="Comma 5 10 3 4 2 2" xfId="7194" xr:uid="{A8B4D08D-A781-4344-A952-38AB6668440B}"/>
    <cellStyle name="Comma 5 10 3 4 2 2 2" xfId="7195" xr:uid="{919ACE6C-53C4-4665-AB25-98452B67F37D}"/>
    <cellStyle name="Comma 5 10 3 4 2 3" xfId="7196" xr:uid="{74F13BA6-3989-4BB2-AA52-6CE09312E77C}"/>
    <cellStyle name="Comma 5 10 3 4 3" xfId="7197" xr:uid="{1EF092AB-4566-4845-8991-AA54AE5AFEE1}"/>
    <cellStyle name="Comma 5 10 3 4 3 2" xfId="7198" xr:uid="{93C5152F-A5DC-4356-8A1E-CC0F26603F8A}"/>
    <cellStyle name="Comma 5 10 3 4 3 2 2" xfId="7199" xr:uid="{B7C046D5-1B27-4142-8D98-95866ACACFE5}"/>
    <cellStyle name="Comma 5 10 3 4 3 3" xfId="7200" xr:uid="{1DCE2881-A803-4FFF-87AA-0C58A0F61941}"/>
    <cellStyle name="Comma 5 10 3 4 4" xfId="7201" xr:uid="{88CD11A7-2C58-40D6-AC65-F8E6A16A0BC5}"/>
    <cellStyle name="Comma 5 10 3 4 4 2" xfId="7202" xr:uid="{B673DF41-11EA-49DE-BC71-F66895E5CE61}"/>
    <cellStyle name="Comma 5 10 3 4 5" xfId="7203" xr:uid="{2DA48EBA-69CC-446F-9FBA-47EA7EE61070}"/>
    <cellStyle name="Comma 5 10 3 5" xfId="7204" xr:uid="{DDA76144-FA1C-4E36-95FA-7FFD9DFBDF08}"/>
    <cellStyle name="Comma 5 10 3 5 2" xfId="7205" xr:uid="{F8F1C56F-1A85-400D-9730-1E18A47F4CDD}"/>
    <cellStyle name="Comma 5 10 3 5 2 2" xfId="7206" xr:uid="{0A38BEE9-2893-4C18-96C4-FA6EBFF79939}"/>
    <cellStyle name="Comma 5 10 3 5 3" xfId="7207" xr:uid="{36B2F9BE-FB56-421E-805C-D1B740D45305}"/>
    <cellStyle name="Comma 5 10 3 6" xfId="7208" xr:uid="{FBFF09BD-A7C1-4145-BED0-FF567DE446F1}"/>
    <cellStyle name="Comma 5 10 3 6 2" xfId="7209" xr:uid="{59C85C5D-4AF5-4B50-A77B-5D1552637B60}"/>
    <cellStyle name="Comma 5 10 3 6 2 2" xfId="7210" xr:uid="{8E0E5374-6EFA-4E06-9A6C-76550FED21AF}"/>
    <cellStyle name="Comma 5 10 3 6 3" xfId="7211" xr:uid="{B1716307-5B00-4F13-A316-4DAFE60EE98E}"/>
    <cellStyle name="Comma 5 10 3 7" xfId="7212" xr:uid="{105EB604-D1B0-41FE-BABB-743099B42A99}"/>
    <cellStyle name="Comma 5 10 3 7 2" xfId="7213" xr:uid="{2B268238-CCC0-4B9C-8403-5E46AEDBB014}"/>
    <cellStyle name="Comma 5 10 3 7 2 2" xfId="7214" xr:uid="{144C7C55-633F-4349-AC0F-2CA8807FABFE}"/>
    <cellStyle name="Comma 5 10 3 7 3" xfId="7215" xr:uid="{D7C97E94-8FCC-4D17-85BF-C90E45E98EDB}"/>
    <cellStyle name="Comma 5 10 3 8" xfId="7216" xr:uid="{275A7B55-FB5C-4E3C-82F7-C9A241E90162}"/>
    <cellStyle name="Comma 5 10 3 8 2" xfId="7217" xr:uid="{E34749FD-D97A-43CD-95B8-0EFE3A6B7E78}"/>
    <cellStyle name="Comma 5 10 3 9" xfId="7218" xr:uid="{790033F1-4C0E-4B34-AFC3-12B76CD122B5}"/>
    <cellStyle name="Comma 5 10 4" xfId="7219" xr:uid="{A691BE2E-6530-49E6-BC04-469EDDE045BF}"/>
    <cellStyle name="Comma 5 10 4 2" xfId="7220" xr:uid="{6FE7CFC3-17B3-4FB8-B9D1-4B1B6F33B1F5}"/>
    <cellStyle name="Comma 5 10 4 2 2" xfId="7221" xr:uid="{1A83B175-FF02-45DB-9008-72B6CD2E7D1C}"/>
    <cellStyle name="Comma 5 10 4 2 2 2" xfId="7222" xr:uid="{E8B0B605-E0D1-45EA-95CA-DB9A7B857C46}"/>
    <cellStyle name="Comma 5 10 4 2 2 2 2" xfId="7223" xr:uid="{726847CF-DD78-4D1C-B557-AD0AB294F446}"/>
    <cellStyle name="Comma 5 10 4 2 2 3" xfId="7224" xr:uid="{5774C63F-3B09-4E08-9F44-76844D67B044}"/>
    <cellStyle name="Comma 5 10 4 2 3" xfId="7225" xr:uid="{B98563BA-5407-43BB-A207-141B68285F27}"/>
    <cellStyle name="Comma 5 10 4 2 3 2" xfId="7226" xr:uid="{87998259-2920-4EC9-8802-0C8CBAB6F80C}"/>
    <cellStyle name="Comma 5 10 4 2 3 2 2" xfId="7227" xr:uid="{2838D3D9-050A-46E1-B8C0-D9C6BA25DB28}"/>
    <cellStyle name="Comma 5 10 4 2 3 3" xfId="7228" xr:uid="{27726A3B-E634-4068-A03C-F2FCDAC7F735}"/>
    <cellStyle name="Comma 5 10 4 2 4" xfId="7229" xr:uid="{4D51B286-1754-4818-99E4-A31AA2B1882B}"/>
    <cellStyle name="Comma 5 10 4 2 4 2" xfId="7230" xr:uid="{334E0DF4-63B1-4092-814A-84B4DB211D9B}"/>
    <cellStyle name="Comma 5 10 4 2 5" xfId="7231" xr:uid="{AF0CA1CA-9EA8-485D-9EF4-B5B041C070FC}"/>
    <cellStyle name="Comma 5 10 4 3" xfId="7232" xr:uid="{86E9B856-E449-4AD2-8B4A-2723BB19A2E3}"/>
    <cellStyle name="Comma 5 10 4 3 2" xfId="7233" xr:uid="{1669B0FE-A69D-4D32-A423-410AF18E862A}"/>
    <cellStyle name="Comma 5 10 4 3 2 2" xfId="7234" xr:uid="{C503B8D4-F766-41F8-BDA6-E37BD3F0F93C}"/>
    <cellStyle name="Comma 5 10 4 3 3" xfId="7235" xr:uid="{E076374F-4D11-47C7-93ED-5F929C03D150}"/>
    <cellStyle name="Comma 5 10 4 4" xfId="7236" xr:uid="{1A1FCD42-7B85-4389-B814-5ADC8B61705E}"/>
    <cellStyle name="Comma 5 10 4 4 2" xfId="7237" xr:uid="{57424B01-726A-40D1-89AC-2832A9B02EB3}"/>
    <cellStyle name="Comma 5 10 4 4 2 2" xfId="7238" xr:uid="{C1517B9D-E78B-4EFD-BCA8-00A71BE49765}"/>
    <cellStyle name="Comma 5 10 4 4 3" xfId="7239" xr:uid="{8CD14CBD-E3B8-47AB-B6C0-AE9D123AFD16}"/>
    <cellStyle name="Comma 5 10 4 5" xfId="7240" xr:uid="{BB19C843-C49B-4C60-AAA5-1A88C0BBE5D9}"/>
    <cellStyle name="Comma 5 10 4 5 2" xfId="7241" xr:uid="{9B03D8B1-8BAB-4B0F-9784-8518D1FBE30A}"/>
    <cellStyle name="Comma 5 10 4 6" xfId="7242" xr:uid="{E1C764AE-9FBB-4AF8-8010-96E05A01B38F}"/>
    <cellStyle name="Comma 5 10 5" xfId="7243" xr:uid="{9AE75923-862F-44B8-BEA2-3F1867BC0C4D}"/>
    <cellStyle name="Comma 5 10 6" xfId="7244" xr:uid="{109F84B8-4C15-4D27-BE4F-40703611F0F8}"/>
    <cellStyle name="Comma 5 10 6 2" xfId="7245" xr:uid="{D8A31281-DE63-46BE-87E1-12C55E0CD73E}"/>
    <cellStyle name="Comma 5 10 6 2 2" xfId="7246" xr:uid="{082AE3AA-0945-4A26-AB23-F30277B8C6B6}"/>
    <cellStyle name="Comma 5 10 6 2 2 2" xfId="7247" xr:uid="{F0DD2E61-2CE1-4496-A8E0-6BC77EA40CD0}"/>
    <cellStyle name="Comma 5 10 6 2 3" xfId="7248" xr:uid="{D94C9262-FE59-4490-85BA-30DD5B7617A1}"/>
    <cellStyle name="Comma 5 10 6 3" xfId="7249" xr:uid="{E4BAA126-1338-4BC7-9D09-9F095F905CC6}"/>
    <cellStyle name="Comma 5 10 6 3 2" xfId="7250" xr:uid="{3B6322D3-5AD9-418C-92B2-4738458B12A4}"/>
    <cellStyle name="Comma 5 10 6 3 2 2" xfId="7251" xr:uid="{9F5C815B-1EC8-4C51-9ED1-C9F98836233B}"/>
    <cellStyle name="Comma 5 10 6 3 3" xfId="7252" xr:uid="{2115556D-24E9-423D-841B-B5FB1B0E6AB9}"/>
    <cellStyle name="Comma 5 10 6 4" xfId="7253" xr:uid="{0278F0E1-BD5B-4607-AB54-7D0480D6344E}"/>
    <cellStyle name="Comma 5 10 6 4 2" xfId="7254" xr:uid="{79C5B938-F253-44CA-BD6D-734B1528E81C}"/>
    <cellStyle name="Comma 5 10 6 5" xfId="7255" xr:uid="{35F2B83E-9AFA-4F32-B9CF-49DEB25B350E}"/>
    <cellStyle name="Comma 5 10 7" xfId="7256" xr:uid="{15032041-197A-48FD-89E4-5802132D0FE7}"/>
    <cellStyle name="Comma 5 10 7 2" xfId="7257" xr:uid="{E0DFCEE1-9E0A-4B1C-8DB5-FB7677DB0A1E}"/>
    <cellStyle name="Comma 5 10 7 2 2" xfId="7258" xr:uid="{6CB0ECCC-03F2-44C8-8425-9AED171A4EAF}"/>
    <cellStyle name="Comma 5 10 7 3" xfId="7259" xr:uid="{B513F41F-3532-4223-8A88-272BC7CFE195}"/>
    <cellStyle name="Comma 5 10 8" xfId="7260" xr:uid="{88D23516-BA0D-4F60-B577-BCDC8AF95D4C}"/>
    <cellStyle name="Comma 5 10 8 2" xfId="7261" xr:uid="{CC1747F9-2E9C-4572-9822-B084DD057751}"/>
    <cellStyle name="Comma 5 10 8 2 2" xfId="7262" xr:uid="{5B2581F5-6B61-4619-A008-B40B983D874A}"/>
    <cellStyle name="Comma 5 10 8 3" xfId="7263" xr:uid="{64D9B2BE-600F-415B-8878-09FB18FC9DBD}"/>
    <cellStyle name="Comma 5 10 9" xfId="7264" xr:uid="{627C6F59-F453-492D-9A2B-7326FADA7223}"/>
    <cellStyle name="Comma 5 10 9 2" xfId="7265" xr:uid="{BC1C0464-A117-4D14-BE9D-DE7BD87870A7}"/>
    <cellStyle name="Comma 5 10 9 2 2" xfId="7266" xr:uid="{76AA7282-9530-4933-A810-D2E010078B55}"/>
    <cellStyle name="Comma 5 10 9 3" xfId="7267" xr:uid="{CF100CF4-A872-4F05-AFBF-59CABDC68609}"/>
    <cellStyle name="Comma 5 11" xfId="941" xr:uid="{9D530D3F-7601-487B-B81A-BBE860C314D4}"/>
    <cellStyle name="Comma 5 11 10" xfId="7268" xr:uid="{646B48E4-7173-4908-B9D5-30714CDB5F98}"/>
    <cellStyle name="Comma 5 11 10 2" xfId="7269" xr:uid="{168675BE-DB88-4706-8ECE-855BAF7F4B1E}"/>
    <cellStyle name="Comma 5 11 11" xfId="7270" xr:uid="{51951286-4934-4202-8489-0C23F61EB314}"/>
    <cellStyle name="Comma 5 11 2" xfId="7271" xr:uid="{3E955349-BCF1-4433-8DCA-A2728FFBEC2B}"/>
    <cellStyle name="Comma 5 11 2 2" xfId="7272" xr:uid="{9ABF829A-3B21-4744-9341-833BF8EBA147}"/>
    <cellStyle name="Comma 5 11 2 2 2" xfId="7273" xr:uid="{8B8DCC71-F05C-449E-8C99-4E77493769AC}"/>
    <cellStyle name="Comma 5 11 2 2 2 2" xfId="7274" xr:uid="{330D29D8-88ED-41BF-B399-E1B4EB2BCA3A}"/>
    <cellStyle name="Comma 5 11 2 2 2 2 2" xfId="7275" xr:uid="{359645BB-CA0B-4919-B092-906194E3D143}"/>
    <cellStyle name="Comma 5 11 2 2 2 2 2 2" xfId="7276" xr:uid="{5ED15BCD-C926-45A2-B4F1-A1CB2C1B209B}"/>
    <cellStyle name="Comma 5 11 2 2 2 2 3" xfId="7277" xr:uid="{11DEA346-8556-4041-AB69-D16354D7B4B1}"/>
    <cellStyle name="Comma 5 11 2 2 2 3" xfId="7278" xr:uid="{C2066C97-38ED-40CB-AD98-144FB92DB8ED}"/>
    <cellStyle name="Comma 5 11 2 2 2 3 2" xfId="7279" xr:uid="{C2DDDF20-0443-4454-8FE1-831A7F79FFF6}"/>
    <cellStyle name="Comma 5 11 2 2 2 3 2 2" xfId="7280" xr:uid="{8E8E0752-FE55-44F7-BDF5-DCEFFF2A81C7}"/>
    <cellStyle name="Comma 5 11 2 2 2 3 3" xfId="7281" xr:uid="{A8395D68-4838-4A27-B47E-7FD6377AB9FB}"/>
    <cellStyle name="Comma 5 11 2 2 2 4" xfId="7282" xr:uid="{35FEB3BB-BCFB-4138-85EC-31B9A629B616}"/>
    <cellStyle name="Comma 5 11 2 2 2 4 2" xfId="7283" xr:uid="{17063783-6518-46B3-AE44-A23A4654EC2E}"/>
    <cellStyle name="Comma 5 11 2 2 2 5" xfId="7284" xr:uid="{B809444F-23BB-47A3-B2FB-FF0EEAECFF0F}"/>
    <cellStyle name="Comma 5 11 2 2 3" xfId="7285" xr:uid="{5D27188D-71C3-402F-A8D3-1E559DE0BFEB}"/>
    <cellStyle name="Comma 5 11 2 2 3 2" xfId="7286" xr:uid="{6EC8D264-AFD0-4348-845D-A90D77B8F59A}"/>
    <cellStyle name="Comma 5 11 2 2 3 2 2" xfId="7287" xr:uid="{30FD9AA3-D71E-4DC8-8975-52E3DB990324}"/>
    <cellStyle name="Comma 5 11 2 2 3 3" xfId="7288" xr:uid="{A0825361-ED4A-4CDB-81EE-2B0DD4FC8973}"/>
    <cellStyle name="Comma 5 11 2 2 4" xfId="7289" xr:uid="{DFFF590F-EE4F-4641-B67C-EC64EBE781E4}"/>
    <cellStyle name="Comma 5 11 2 2 4 2" xfId="7290" xr:uid="{A6420FAF-37B4-4873-A258-8DDE8458556D}"/>
    <cellStyle name="Comma 5 11 2 2 4 2 2" xfId="7291" xr:uid="{52F3C58B-814C-45D3-9A91-D8166E437205}"/>
    <cellStyle name="Comma 5 11 2 2 4 3" xfId="7292" xr:uid="{D6548742-08C9-4AE9-AF99-7882311FED3A}"/>
    <cellStyle name="Comma 5 11 2 2 5" xfId="7293" xr:uid="{2960E723-480D-46A8-AFB7-662C586FF286}"/>
    <cellStyle name="Comma 5 11 2 2 5 2" xfId="7294" xr:uid="{87AD6B01-E938-4D71-A8D4-4521ECBC8812}"/>
    <cellStyle name="Comma 5 11 2 2 6" xfId="7295" xr:uid="{03E4E6A3-DD3B-44BE-84E2-AB100F74926D}"/>
    <cellStyle name="Comma 5 11 2 3" xfId="7296" xr:uid="{899ED53B-7818-4A6C-BF53-C33F19D310D1}"/>
    <cellStyle name="Comma 5 11 2 4" xfId="7297" xr:uid="{203629FD-BC56-4BAA-8E2E-29CDFA8B1427}"/>
    <cellStyle name="Comma 5 11 2 4 2" xfId="7298" xr:uid="{E7474405-34F1-48D1-B8A3-D2598A47B029}"/>
    <cellStyle name="Comma 5 11 2 4 2 2" xfId="7299" xr:uid="{C7FD9398-B6B7-4856-96B7-9B3AEBE9C471}"/>
    <cellStyle name="Comma 5 11 2 4 2 2 2" xfId="7300" xr:uid="{C926BBDB-56EF-451B-BB3F-FD27C2EA5090}"/>
    <cellStyle name="Comma 5 11 2 4 2 3" xfId="7301" xr:uid="{C43DA722-BB03-47CE-9EED-B90E10348777}"/>
    <cellStyle name="Comma 5 11 2 4 3" xfId="7302" xr:uid="{B02E72F6-CECB-47BF-B501-C6B59C6041BE}"/>
    <cellStyle name="Comma 5 11 2 4 3 2" xfId="7303" xr:uid="{625D3EE4-C19C-4A26-904C-0A57B6C9250B}"/>
    <cellStyle name="Comma 5 11 2 4 3 2 2" xfId="7304" xr:uid="{03F9F99D-F916-4AFE-9A9B-4A97179CD3AB}"/>
    <cellStyle name="Comma 5 11 2 4 3 3" xfId="7305" xr:uid="{9CDCDDE4-CCA1-4EAD-BCCA-947F12647E65}"/>
    <cellStyle name="Comma 5 11 2 4 4" xfId="7306" xr:uid="{903FF4F5-944C-485F-9ECB-72333983358F}"/>
    <cellStyle name="Comma 5 11 2 4 4 2" xfId="7307" xr:uid="{B94A0D5B-87B0-4A51-B839-F70BE2A07138}"/>
    <cellStyle name="Comma 5 11 2 4 5" xfId="7308" xr:uid="{8C021DD2-3DBF-4605-91EC-8BD0469FB6E3}"/>
    <cellStyle name="Comma 5 11 2 5" xfId="7309" xr:uid="{5831D09A-2CDA-4DD7-B857-E1C7565242D8}"/>
    <cellStyle name="Comma 5 11 2 5 2" xfId="7310" xr:uid="{3C35AB75-D578-42A7-B0CA-3AE1A4C97028}"/>
    <cellStyle name="Comma 5 11 2 5 2 2" xfId="7311" xr:uid="{6FDE6327-66D4-4FD7-A022-FE142A65A3C3}"/>
    <cellStyle name="Comma 5 11 2 5 3" xfId="7312" xr:uid="{CDE3F002-69CD-46C9-8C4F-650E20B622BC}"/>
    <cellStyle name="Comma 5 11 2 6" xfId="7313" xr:uid="{C3DCF3B6-A9CA-422F-8926-75803DE13AA4}"/>
    <cellStyle name="Comma 5 11 2 6 2" xfId="7314" xr:uid="{E8DC95FE-5820-44E1-AADF-7E6A57829CCE}"/>
    <cellStyle name="Comma 5 11 2 6 2 2" xfId="7315" xr:uid="{C9121E26-7F02-495C-B358-C47D1D741700}"/>
    <cellStyle name="Comma 5 11 2 6 3" xfId="7316" xr:uid="{B2121D7C-1475-4045-B498-7480831947FE}"/>
    <cellStyle name="Comma 5 11 2 7" xfId="7317" xr:uid="{B9C3732E-7DF7-44D5-B06D-5FB3C442F129}"/>
    <cellStyle name="Comma 5 11 2 7 2" xfId="7318" xr:uid="{ECBB49D6-0013-42DF-9A94-2FD4B52C9AD1}"/>
    <cellStyle name="Comma 5 11 2 7 2 2" xfId="7319" xr:uid="{44E762E3-5675-419D-89E9-E664E85D9915}"/>
    <cellStyle name="Comma 5 11 2 7 3" xfId="7320" xr:uid="{C6FFAD68-E096-455C-8A84-61A09070C23D}"/>
    <cellStyle name="Comma 5 11 2 8" xfId="7321" xr:uid="{FF64A2C6-76DA-4FF3-8E37-33C4E0EDEC25}"/>
    <cellStyle name="Comma 5 11 2 8 2" xfId="7322" xr:uid="{602D11BB-C132-4501-B205-47CF4FD493C3}"/>
    <cellStyle name="Comma 5 11 2 9" xfId="7323" xr:uid="{389712C6-715C-4909-9424-0FEBC58E927D}"/>
    <cellStyle name="Comma 5 11 3" xfId="7324" xr:uid="{A0B1FE91-3916-43A3-A1C5-382243F997E4}"/>
    <cellStyle name="Comma 5 11 3 2" xfId="7325" xr:uid="{A4BCCCDE-A94B-43B1-BEE7-F5EEECD2B2D8}"/>
    <cellStyle name="Comma 5 11 3 2 2" xfId="7326" xr:uid="{8AC41E05-C126-44B3-ABFA-E71C2674D524}"/>
    <cellStyle name="Comma 5 11 3 2 2 2" xfId="7327" xr:uid="{FD8A9E01-D2EF-4DC8-A8F4-0DE19A45F65D}"/>
    <cellStyle name="Comma 5 11 3 2 2 2 2" xfId="7328" xr:uid="{13020223-007E-49BC-94A1-C97055E1EB48}"/>
    <cellStyle name="Comma 5 11 3 2 2 2 2 2" xfId="7329" xr:uid="{1F58E1DD-CC23-4178-ADA0-7550DFDFFE7D}"/>
    <cellStyle name="Comma 5 11 3 2 2 2 3" xfId="7330" xr:uid="{D1ACCC23-1CCD-4F73-A6A9-2C309630C503}"/>
    <cellStyle name="Comma 5 11 3 2 2 3" xfId="7331" xr:uid="{EFE48AB7-D17F-4309-9474-4402D8A41D78}"/>
    <cellStyle name="Comma 5 11 3 2 2 3 2" xfId="7332" xr:uid="{857E7744-224B-4048-89BD-4DC9213EB3D9}"/>
    <cellStyle name="Comma 5 11 3 2 2 3 2 2" xfId="7333" xr:uid="{9F311693-1FAC-4F99-AE7D-908488CEDC07}"/>
    <cellStyle name="Comma 5 11 3 2 2 3 3" xfId="7334" xr:uid="{CB876544-4FA1-467F-9573-28AD7DABCAB1}"/>
    <cellStyle name="Comma 5 11 3 2 2 4" xfId="7335" xr:uid="{412850DF-7A07-49C0-AECA-0B6C703D3F67}"/>
    <cellStyle name="Comma 5 11 3 2 2 4 2" xfId="7336" xr:uid="{E5301EF9-3999-496A-8770-8D7A5BA3F966}"/>
    <cellStyle name="Comma 5 11 3 2 2 5" xfId="7337" xr:uid="{456979B7-2AED-4060-812E-5D21AAD03445}"/>
    <cellStyle name="Comma 5 11 3 2 3" xfId="7338" xr:uid="{A3F2558B-FE68-4DE9-8D51-CAD2C531E916}"/>
    <cellStyle name="Comma 5 11 3 2 3 2" xfId="7339" xr:uid="{80289963-4CB1-4207-8F95-CA5BBCCBE992}"/>
    <cellStyle name="Comma 5 11 3 2 3 2 2" xfId="7340" xr:uid="{0BBAC814-7663-416F-BED5-2DDA4CE10082}"/>
    <cellStyle name="Comma 5 11 3 2 3 3" xfId="7341" xr:uid="{D870EFCD-8EDC-4B48-A7DE-BEE2C6ABECD8}"/>
    <cellStyle name="Comma 5 11 3 2 4" xfId="7342" xr:uid="{18D13FE0-0CEC-47AB-BE97-4E40F265ED93}"/>
    <cellStyle name="Comma 5 11 3 2 4 2" xfId="7343" xr:uid="{97C5CDFE-8ADF-47B4-8533-2DC90EE5FA4C}"/>
    <cellStyle name="Comma 5 11 3 2 4 2 2" xfId="7344" xr:uid="{38B0A2C2-9E76-4AE6-A5B4-CCFF3D2F5F3F}"/>
    <cellStyle name="Comma 5 11 3 2 4 3" xfId="7345" xr:uid="{91C23BD9-89B6-4EF2-A2C8-B99CD6ABA58E}"/>
    <cellStyle name="Comma 5 11 3 2 5" xfId="7346" xr:uid="{C05B6C1B-B7DB-4E97-8549-DEDB0AAE6D68}"/>
    <cellStyle name="Comma 5 11 3 2 5 2" xfId="7347" xr:uid="{098EA0FD-D5CB-497C-8A49-2DD1945A1926}"/>
    <cellStyle name="Comma 5 11 3 2 6" xfId="7348" xr:uid="{62FFB403-4815-4F7B-B925-34E90A88BD88}"/>
    <cellStyle name="Comma 5 11 3 3" xfId="7349" xr:uid="{283B2F39-38AD-4CCD-BCAB-96A4941AC188}"/>
    <cellStyle name="Comma 5 11 3 4" xfId="7350" xr:uid="{F1B14E57-0CFE-4CB5-AFFE-61AD130E70E1}"/>
    <cellStyle name="Comma 5 11 3 4 2" xfId="7351" xr:uid="{8A91A56C-54F7-4DBC-948B-22C57B80AE12}"/>
    <cellStyle name="Comma 5 11 3 4 2 2" xfId="7352" xr:uid="{57AA87EB-6B73-4F17-9D80-65B08B2BF240}"/>
    <cellStyle name="Comma 5 11 3 4 2 2 2" xfId="7353" xr:uid="{E25CD33B-ED03-4C53-8CAB-96040490D423}"/>
    <cellStyle name="Comma 5 11 3 4 2 3" xfId="7354" xr:uid="{9107E18C-ADBA-4C1B-A01A-9C4D1EE42EDB}"/>
    <cellStyle name="Comma 5 11 3 4 3" xfId="7355" xr:uid="{EC729C27-393C-4FCE-820F-64A0F17FBD43}"/>
    <cellStyle name="Comma 5 11 3 4 3 2" xfId="7356" xr:uid="{225C3C22-F409-43A0-B681-C46436FC330A}"/>
    <cellStyle name="Comma 5 11 3 4 3 2 2" xfId="7357" xr:uid="{EB03F5F8-0EDD-4F63-9798-B043C7ABBE7E}"/>
    <cellStyle name="Comma 5 11 3 4 3 3" xfId="7358" xr:uid="{E5FE54A8-5328-4FB7-8A5A-70675F633A9B}"/>
    <cellStyle name="Comma 5 11 3 4 4" xfId="7359" xr:uid="{C6D57452-4781-4AD7-AF94-A2022B7AACE1}"/>
    <cellStyle name="Comma 5 11 3 4 4 2" xfId="7360" xr:uid="{82DE19AA-E1DA-4782-8AA7-C8224DF6FD80}"/>
    <cellStyle name="Comma 5 11 3 4 5" xfId="7361" xr:uid="{67779BE7-D03B-4A1D-A57E-88822E672061}"/>
    <cellStyle name="Comma 5 11 3 5" xfId="7362" xr:uid="{BD677556-D119-4A99-A56E-8333DFAB8DA4}"/>
    <cellStyle name="Comma 5 11 3 5 2" xfId="7363" xr:uid="{81DBEEBD-E1F3-42B6-B668-3FF24BC2D30C}"/>
    <cellStyle name="Comma 5 11 3 5 2 2" xfId="7364" xr:uid="{47F1CFBD-DA52-4760-BBA3-AC7F9999EFC8}"/>
    <cellStyle name="Comma 5 11 3 5 3" xfId="7365" xr:uid="{9B06A0DC-8AA9-4BE4-B18D-EF6782FC2125}"/>
    <cellStyle name="Comma 5 11 3 6" xfId="7366" xr:uid="{0E3FA0D6-C489-4290-9E60-1F597E8D6712}"/>
    <cellStyle name="Comma 5 11 3 6 2" xfId="7367" xr:uid="{213EEA12-8684-422E-938E-7676F484251F}"/>
    <cellStyle name="Comma 5 11 3 6 2 2" xfId="7368" xr:uid="{564C4FD6-78C3-450A-85C2-5CD1C88EAF46}"/>
    <cellStyle name="Comma 5 11 3 6 3" xfId="7369" xr:uid="{2C0A6B9F-D3AE-463F-A91B-21FF9DDDC0B1}"/>
    <cellStyle name="Comma 5 11 3 7" xfId="7370" xr:uid="{52FA5386-14E5-49A6-AA3A-440DF235D456}"/>
    <cellStyle name="Comma 5 11 3 7 2" xfId="7371" xr:uid="{6DD3CEFE-B993-4346-9720-5FB78CA14C8A}"/>
    <cellStyle name="Comma 5 11 3 7 2 2" xfId="7372" xr:uid="{48D17894-DD8C-4177-BE9B-4B4D594C836D}"/>
    <cellStyle name="Comma 5 11 3 7 3" xfId="7373" xr:uid="{9734E527-0AB5-421B-BACD-B1B42953DC4D}"/>
    <cellStyle name="Comma 5 11 3 8" xfId="7374" xr:uid="{6BF74AC6-4F68-4B05-8B9F-92BFC997C764}"/>
    <cellStyle name="Comma 5 11 3 8 2" xfId="7375" xr:uid="{CBD0C8E9-EE98-41C5-9091-2B42DCFA462C}"/>
    <cellStyle name="Comma 5 11 3 9" xfId="7376" xr:uid="{0B639EE0-8EA1-40D3-BC03-E120019FD403}"/>
    <cellStyle name="Comma 5 11 4" xfId="7377" xr:uid="{E9AA0DD4-55BA-4240-BD35-3605F229BD0A}"/>
    <cellStyle name="Comma 5 11 4 2" xfId="7378" xr:uid="{614F09AF-6278-42EA-AB74-73F8FC86414C}"/>
    <cellStyle name="Comma 5 11 4 2 2" xfId="7379" xr:uid="{186F7DF6-7BB6-4D0D-95A6-EB6AE1D6972B}"/>
    <cellStyle name="Comma 5 11 4 2 2 2" xfId="7380" xr:uid="{F94BAC4F-5943-46A1-83CD-5B697B47C502}"/>
    <cellStyle name="Comma 5 11 4 2 2 2 2" xfId="7381" xr:uid="{53E8C1A1-B99A-41A1-8B57-BFC8CA1C7459}"/>
    <cellStyle name="Comma 5 11 4 2 2 3" xfId="7382" xr:uid="{0327A018-0B11-4AAF-AC55-9C47A71E80C8}"/>
    <cellStyle name="Comma 5 11 4 2 3" xfId="7383" xr:uid="{292630B0-C891-4F6B-981D-A4CA2B9641A8}"/>
    <cellStyle name="Comma 5 11 4 2 3 2" xfId="7384" xr:uid="{564CA2C5-2A62-4BE9-83A9-C007D77A5F82}"/>
    <cellStyle name="Comma 5 11 4 2 3 2 2" xfId="7385" xr:uid="{FDA8F7F5-E155-4EB1-AB4E-0EC5FF84A556}"/>
    <cellStyle name="Comma 5 11 4 2 3 3" xfId="7386" xr:uid="{8BBD487C-01C6-409C-AB2E-1D23D2F04D19}"/>
    <cellStyle name="Comma 5 11 4 2 4" xfId="7387" xr:uid="{74D46018-244B-4B4A-A927-1C69DCB95225}"/>
    <cellStyle name="Comma 5 11 4 2 4 2" xfId="7388" xr:uid="{8A306E2D-1F5A-457F-AF11-3B980BD98F38}"/>
    <cellStyle name="Comma 5 11 4 2 5" xfId="7389" xr:uid="{69EE9DDF-68D6-456D-AA6C-7CA31BEDF003}"/>
    <cellStyle name="Comma 5 11 4 3" xfId="7390" xr:uid="{058009EC-2754-4828-958E-8E5E4088D87F}"/>
    <cellStyle name="Comma 5 11 4 3 2" xfId="7391" xr:uid="{3A76EA9F-0246-4E78-AE38-329EBC5EBFD0}"/>
    <cellStyle name="Comma 5 11 4 3 2 2" xfId="7392" xr:uid="{656D4731-C736-4366-9FE2-E3BAB269E249}"/>
    <cellStyle name="Comma 5 11 4 3 3" xfId="7393" xr:uid="{088DB29C-2398-4890-8DD4-BF3E036A6722}"/>
    <cellStyle name="Comma 5 11 4 4" xfId="7394" xr:uid="{89884BB5-25A5-4C6A-B230-419DE945F49E}"/>
    <cellStyle name="Comma 5 11 4 4 2" xfId="7395" xr:uid="{1F04CBE4-A4DC-4FB1-895F-7C2341F6F2EF}"/>
    <cellStyle name="Comma 5 11 4 4 2 2" xfId="7396" xr:uid="{B5603FD8-9686-4BA0-8A04-A8A0F2BD68DB}"/>
    <cellStyle name="Comma 5 11 4 4 3" xfId="7397" xr:uid="{A4472032-BC6A-4C9E-8C27-B2E1736B2D06}"/>
    <cellStyle name="Comma 5 11 4 5" xfId="7398" xr:uid="{E60904D8-BE22-4D3A-A934-5F37A5AFD58E}"/>
    <cellStyle name="Comma 5 11 4 5 2" xfId="7399" xr:uid="{282D377F-76D4-4A8B-A5C2-83E0DB4C71D8}"/>
    <cellStyle name="Comma 5 11 4 6" xfId="7400" xr:uid="{8E7EC48C-C465-40D6-8E79-74DDAAEF1CBF}"/>
    <cellStyle name="Comma 5 11 5" xfId="7401" xr:uid="{564588F5-96A8-45C8-8409-F2B2E06AA943}"/>
    <cellStyle name="Comma 5 11 6" xfId="7402" xr:uid="{FE0739C4-6EE1-43AB-9D6E-45A3DE9CFC7D}"/>
    <cellStyle name="Comma 5 11 6 2" xfId="7403" xr:uid="{FF94E6B0-EA37-4C59-8BEE-8838ECC9FC39}"/>
    <cellStyle name="Comma 5 11 6 2 2" xfId="7404" xr:uid="{C892552E-EFAE-4ABD-8B21-09753C624DF5}"/>
    <cellStyle name="Comma 5 11 6 2 2 2" xfId="7405" xr:uid="{525BA0FA-2DBF-4640-A38A-9BA37E1AFA7A}"/>
    <cellStyle name="Comma 5 11 6 2 3" xfId="7406" xr:uid="{9813FFD7-2571-4491-9F5E-4F52CEC3A11E}"/>
    <cellStyle name="Comma 5 11 6 3" xfId="7407" xr:uid="{4CCEE10B-4D1C-45D3-8CB0-3581C075FD1C}"/>
    <cellStyle name="Comma 5 11 6 3 2" xfId="7408" xr:uid="{C41F3BCF-9397-4047-9B7F-573C798CA2B6}"/>
    <cellStyle name="Comma 5 11 6 3 2 2" xfId="7409" xr:uid="{4DA54546-9E1B-40B2-8766-73EAEC77BED2}"/>
    <cellStyle name="Comma 5 11 6 3 3" xfId="7410" xr:uid="{C76236BC-0D01-416D-A8A1-E12E997978F9}"/>
    <cellStyle name="Comma 5 11 6 4" xfId="7411" xr:uid="{53233412-9EFD-462B-BD16-B10FE4E18501}"/>
    <cellStyle name="Comma 5 11 6 4 2" xfId="7412" xr:uid="{B98A3A78-BF5A-4561-9E94-2774ECC6690E}"/>
    <cellStyle name="Comma 5 11 6 5" xfId="7413" xr:uid="{C90006D3-83C8-4AE8-93F1-99FA7D66A8CE}"/>
    <cellStyle name="Comma 5 11 7" xfId="7414" xr:uid="{76BF708A-F785-4DD2-B3F0-A4051FAF2CC5}"/>
    <cellStyle name="Comma 5 11 7 2" xfId="7415" xr:uid="{8E396215-5250-4123-BB80-733407EC7B30}"/>
    <cellStyle name="Comma 5 11 7 2 2" xfId="7416" xr:uid="{3A4CEB6C-DA16-44D4-9CCD-99E518862568}"/>
    <cellStyle name="Comma 5 11 7 3" xfId="7417" xr:uid="{C80A7FAA-7DB5-4BC9-9A61-64E546C23AF5}"/>
    <cellStyle name="Comma 5 11 8" xfId="7418" xr:uid="{AE8E5E72-4E30-43B1-89AA-E7C10EC916D6}"/>
    <cellStyle name="Comma 5 11 8 2" xfId="7419" xr:uid="{A60F2BF6-A169-4A23-A10B-0EB445FFAB4F}"/>
    <cellStyle name="Comma 5 11 8 2 2" xfId="7420" xr:uid="{5E0D8D7C-8FDA-4F2A-AB58-5512FB712F5D}"/>
    <cellStyle name="Comma 5 11 8 3" xfId="7421" xr:uid="{C3003E94-AB42-4467-A669-D29D2349CB1A}"/>
    <cellStyle name="Comma 5 11 9" xfId="7422" xr:uid="{26527A05-43DB-4A1C-87F7-0959912E75BB}"/>
    <cellStyle name="Comma 5 11 9 2" xfId="7423" xr:uid="{F5FB3F45-9D1B-444C-9903-49F1CDA2E844}"/>
    <cellStyle name="Comma 5 11 9 2 2" xfId="7424" xr:uid="{9676A1A2-4DAD-4DEB-8343-E3343201658B}"/>
    <cellStyle name="Comma 5 11 9 3" xfId="7425" xr:uid="{0ACC05A5-87BD-4B1A-A420-AAD451FB6A83}"/>
    <cellStyle name="Comma 5 12" xfId="942" xr:uid="{EBD83B96-324C-4783-A020-FEA9634781BF}"/>
    <cellStyle name="Comma 5 12 10" xfId="7426" xr:uid="{33F92846-A353-40C8-8791-8457E351C28D}"/>
    <cellStyle name="Comma 5 12 10 2" xfId="7427" xr:uid="{679F082B-8574-4A08-AB06-626421EA0848}"/>
    <cellStyle name="Comma 5 12 11" xfId="7428" xr:uid="{BB43FB15-9B04-4944-A46A-D279068F44EC}"/>
    <cellStyle name="Comma 5 12 2" xfId="7429" xr:uid="{07C864CA-DE43-4862-8641-43B9990F5056}"/>
    <cellStyle name="Comma 5 12 2 2" xfId="7430" xr:uid="{28CCD535-6C8F-41DC-93F3-9A7F2BCFE957}"/>
    <cellStyle name="Comma 5 12 2 2 2" xfId="7431" xr:uid="{BA5DFF93-4CE9-4EC7-B8F0-AA248A0B28FC}"/>
    <cellStyle name="Comma 5 12 2 2 2 2" xfId="7432" xr:uid="{C7067C34-3EF5-4CE8-B78F-8E27AC0A5412}"/>
    <cellStyle name="Comma 5 12 2 2 2 2 2" xfId="7433" xr:uid="{472825EE-83FF-454F-B715-A8F2395922B9}"/>
    <cellStyle name="Comma 5 12 2 2 2 2 2 2" xfId="7434" xr:uid="{3690547E-0431-4B86-9404-983491787DBD}"/>
    <cellStyle name="Comma 5 12 2 2 2 2 3" xfId="7435" xr:uid="{7DDA8504-F163-445B-82CA-5AD77D25E9CE}"/>
    <cellStyle name="Comma 5 12 2 2 2 3" xfId="7436" xr:uid="{E203CE3B-0E8E-4983-B3D7-2F81B0A4F15F}"/>
    <cellStyle name="Comma 5 12 2 2 2 3 2" xfId="7437" xr:uid="{52F13A50-9C3C-4BBD-95E6-CFC7266A19D3}"/>
    <cellStyle name="Comma 5 12 2 2 2 3 2 2" xfId="7438" xr:uid="{E870BACC-A8DB-496B-BEB8-146F8215C447}"/>
    <cellStyle name="Comma 5 12 2 2 2 3 3" xfId="7439" xr:uid="{FCDF15CC-ECF4-4FDF-90E9-92C760902098}"/>
    <cellStyle name="Comma 5 12 2 2 2 4" xfId="7440" xr:uid="{6C9CEDB9-A94E-4A25-B6DC-E8C0E63E8CF8}"/>
    <cellStyle name="Comma 5 12 2 2 2 4 2" xfId="7441" xr:uid="{33076A1B-8F18-462D-9FA8-CEB116BD117F}"/>
    <cellStyle name="Comma 5 12 2 2 2 5" xfId="7442" xr:uid="{4D302DDE-A9C0-49F9-8030-92782A975392}"/>
    <cellStyle name="Comma 5 12 2 2 3" xfId="7443" xr:uid="{F2663613-E227-453A-A087-FB5EA384F562}"/>
    <cellStyle name="Comma 5 12 2 2 3 2" xfId="7444" xr:uid="{D16F5D61-C8E0-468F-870C-49CD79AAC8EF}"/>
    <cellStyle name="Comma 5 12 2 2 3 2 2" xfId="7445" xr:uid="{77AF6661-3378-4471-AB6C-E961C7E9F655}"/>
    <cellStyle name="Comma 5 12 2 2 3 3" xfId="7446" xr:uid="{91E0F3E5-99FA-4B6A-A62E-3E50BB5ADA17}"/>
    <cellStyle name="Comma 5 12 2 2 4" xfId="7447" xr:uid="{31B5B5DA-F1A2-41C5-83ED-00CFD6A2F29D}"/>
    <cellStyle name="Comma 5 12 2 2 4 2" xfId="7448" xr:uid="{D1E1B514-564B-47BC-8572-6BFD863E5A9B}"/>
    <cellStyle name="Comma 5 12 2 2 4 2 2" xfId="7449" xr:uid="{F8ED95F3-5B28-4726-AC30-E4FDC78D6401}"/>
    <cellStyle name="Comma 5 12 2 2 4 3" xfId="7450" xr:uid="{05C073E4-88A0-406B-88C7-1F5850A05545}"/>
    <cellStyle name="Comma 5 12 2 2 5" xfId="7451" xr:uid="{5C8F285A-292A-4367-BE47-2DAA05BA1AEC}"/>
    <cellStyle name="Comma 5 12 2 2 5 2" xfId="7452" xr:uid="{4394A3E1-103F-46DA-95BA-8EF8C091311C}"/>
    <cellStyle name="Comma 5 12 2 2 6" xfId="7453" xr:uid="{79096FB5-AF96-4FE3-872F-C8FB6A872462}"/>
    <cellStyle name="Comma 5 12 2 3" xfId="7454" xr:uid="{61E2897B-3000-4593-A536-2F88D9D579D3}"/>
    <cellStyle name="Comma 5 12 2 4" xfId="7455" xr:uid="{4E50C2F3-8A00-45A8-A4FE-02993CFE69BB}"/>
    <cellStyle name="Comma 5 12 2 4 2" xfId="7456" xr:uid="{F0B6C957-4402-4D9D-B71E-A05FCDB7933F}"/>
    <cellStyle name="Comma 5 12 2 4 2 2" xfId="7457" xr:uid="{CF6B0FA3-F511-4622-8165-A60574D7A8B1}"/>
    <cellStyle name="Comma 5 12 2 4 2 2 2" xfId="7458" xr:uid="{197034FE-4105-4BE1-ACF0-5520BD13F2FB}"/>
    <cellStyle name="Comma 5 12 2 4 2 3" xfId="7459" xr:uid="{7D033E67-ECBE-43FD-94F2-DFB354421C3E}"/>
    <cellStyle name="Comma 5 12 2 4 3" xfId="7460" xr:uid="{EC656A3F-9CC9-4318-99A8-85918631EBCB}"/>
    <cellStyle name="Comma 5 12 2 4 3 2" xfId="7461" xr:uid="{AC7BC960-FCD8-4465-BC79-A7EA0C6F72BD}"/>
    <cellStyle name="Comma 5 12 2 4 3 2 2" xfId="7462" xr:uid="{FF4D8BA5-0223-48AF-90AE-44BC0C7D3286}"/>
    <cellStyle name="Comma 5 12 2 4 3 3" xfId="7463" xr:uid="{99C0005B-A348-4051-BC3E-C68212D8B9AA}"/>
    <cellStyle name="Comma 5 12 2 4 4" xfId="7464" xr:uid="{92C16E05-AEE4-4AAE-A5F5-6E6A641ACEBC}"/>
    <cellStyle name="Comma 5 12 2 4 4 2" xfId="7465" xr:uid="{B26D0318-9954-4C30-88E8-DEE264E2E59C}"/>
    <cellStyle name="Comma 5 12 2 4 5" xfId="7466" xr:uid="{D3C00B84-EEDA-4A0F-B680-88FD7B462FB1}"/>
    <cellStyle name="Comma 5 12 2 5" xfId="7467" xr:uid="{90617D4B-0CA3-487B-B980-D929966F46E3}"/>
    <cellStyle name="Comma 5 12 2 5 2" xfId="7468" xr:uid="{97219C73-C3C9-40DA-8AC4-AF97B3A4F647}"/>
    <cellStyle name="Comma 5 12 2 5 2 2" xfId="7469" xr:uid="{CE44585A-B3F5-43BD-87FF-F31B78382D01}"/>
    <cellStyle name="Comma 5 12 2 5 3" xfId="7470" xr:uid="{E5F82422-6A40-475E-8AFF-DF60EB36ECE8}"/>
    <cellStyle name="Comma 5 12 2 6" xfId="7471" xr:uid="{02349AD4-3F4A-435A-808D-30B22C8710CB}"/>
    <cellStyle name="Comma 5 12 2 6 2" xfId="7472" xr:uid="{7E3C057F-BBCE-40BD-9621-7982E68860FC}"/>
    <cellStyle name="Comma 5 12 2 6 2 2" xfId="7473" xr:uid="{75F7B101-681D-4FD4-B541-0121A33756BE}"/>
    <cellStyle name="Comma 5 12 2 6 3" xfId="7474" xr:uid="{E4E5D9E7-6797-4260-9A24-B9B9892F8259}"/>
    <cellStyle name="Comma 5 12 2 7" xfId="7475" xr:uid="{CAEC18F5-E38D-4D7E-A97A-DE3B313ACD3A}"/>
    <cellStyle name="Comma 5 12 2 7 2" xfId="7476" xr:uid="{43A28FBF-130C-44DD-AFCB-6BF4EE68FF5F}"/>
    <cellStyle name="Comma 5 12 2 7 2 2" xfId="7477" xr:uid="{112571CB-D8B8-41C9-83D4-BB3DDFBB32EB}"/>
    <cellStyle name="Comma 5 12 2 7 3" xfId="7478" xr:uid="{17BC4D79-D7B9-437E-A313-D9D777B5E0F3}"/>
    <cellStyle name="Comma 5 12 2 8" xfId="7479" xr:uid="{3EA143ED-989F-4742-8B5C-B757249606A3}"/>
    <cellStyle name="Comma 5 12 2 8 2" xfId="7480" xr:uid="{F4A852BC-8C0B-4A75-A61C-1C917D080806}"/>
    <cellStyle name="Comma 5 12 2 9" xfId="7481" xr:uid="{C668A473-4100-4628-89BE-AC0CABDA8A9B}"/>
    <cellStyle name="Comma 5 12 3" xfId="7482" xr:uid="{E8DE62DA-4126-4CE3-B3B9-D5166CD36376}"/>
    <cellStyle name="Comma 5 12 3 2" xfId="7483" xr:uid="{D4687146-68C5-4164-B832-8B4445CB5A57}"/>
    <cellStyle name="Comma 5 12 3 2 2" xfId="7484" xr:uid="{23273F88-B4F4-49F1-90A2-12D766107D7F}"/>
    <cellStyle name="Comma 5 12 3 2 2 2" xfId="7485" xr:uid="{AE9BCB7E-62A8-4516-A3FB-56C1209C404E}"/>
    <cellStyle name="Comma 5 12 3 2 2 2 2" xfId="7486" xr:uid="{A28F583A-E23B-4A38-AF90-439E077A3CBE}"/>
    <cellStyle name="Comma 5 12 3 2 2 2 2 2" xfId="7487" xr:uid="{EBDB6C6E-205C-416A-A1A7-F850A736BE8D}"/>
    <cellStyle name="Comma 5 12 3 2 2 2 3" xfId="7488" xr:uid="{BE05F8B2-5551-444E-A3BD-64746C095A0F}"/>
    <cellStyle name="Comma 5 12 3 2 2 3" xfId="7489" xr:uid="{D51D11E6-2F58-4B56-BE1C-9A378AC3D62C}"/>
    <cellStyle name="Comma 5 12 3 2 2 3 2" xfId="7490" xr:uid="{B7662B71-2703-463C-B179-0030ACEC2224}"/>
    <cellStyle name="Comma 5 12 3 2 2 3 2 2" xfId="7491" xr:uid="{BECDC53A-A02D-4FE6-B158-11522D32928E}"/>
    <cellStyle name="Comma 5 12 3 2 2 3 3" xfId="7492" xr:uid="{1E2B3AC6-E9F3-4183-A697-7FD2837CDC12}"/>
    <cellStyle name="Comma 5 12 3 2 2 4" xfId="7493" xr:uid="{5C429B83-949D-41E4-B2AF-0BA6D8D5429A}"/>
    <cellStyle name="Comma 5 12 3 2 2 4 2" xfId="7494" xr:uid="{BC5FD7CB-C791-4D92-B5CF-B01698EC6858}"/>
    <cellStyle name="Comma 5 12 3 2 2 5" xfId="7495" xr:uid="{3E974D48-3249-44F9-8ABE-0C54152A7C3F}"/>
    <cellStyle name="Comma 5 12 3 2 3" xfId="7496" xr:uid="{20197620-5836-4D5D-993D-DCB4396060E6}"/>
    <cellStyle name="Comma 5 12 3 2 3 2" xfId="7497" xr:uid="{C8777DA3-1D10-4596-89E0-6F0511C53BBC}"/>
    <cellStyle name="Comma 5 12 3 2 3 2 2" xfId="7498" xr:uid="{29AB69C3-CA29-4C24-9CCC-D166BDA5EDC2}"/>
    <cellStyle name="Comma 5 12 3 2 3 3" xfId="7499" xr:uid="{67447724-168F-49DC-9095-E9AE7D6A97C8}"/>
    <cellStyle name="Comma 5 12 3 2 4" xfId="7500" xr:uid="{C632428F-0AF0-4977-9CE0-BA4C10491650}"/>
    <cellStyle name="Comma 5 12 3 2 4 2" xfId="7501" xr:uid="{8B4A6F11-D6AD-4E7E-9F2F-384F3F59C249}"/>
    <cellStyle name="Comma 5 12 3 2 4 2 2" xfId="7502" xr:uid="{70345D71-706B-49AA-931B-DA06D09D3578}"/>
    <cellStyle name="Comma 5 12 3 2 4 3" xfId="7503" xr:uid="{5D79E7A6-ECD5-4532-83E8-33D9404235E3}"/>
    <cellStyle name="Comma 5 12 3 2 5" xfId="7504" xr:uid="{62D942DF-0EFC-4626-85DD-207391264B1A}"/>
    <cellStyle name="Comma 5 12 3 2 5 2" xfId="7505" xr:uid="{EC7AA7A6-FA5F-4DF0-9195-26C8F2F7C377}"/>
    <cellStyle name="Comma 5 12 3 2 6" xfId="7506" xr:uid="{EA831B6D-BE1B-42BB-98AC-B3FFE547C611}"/>
    <cellStyle name="Comma 5 12 3 3" xfId="7507" xr:uid="{7D15F3E5-0DC5-484E-B23F-9B8FFF30A69F}"/>
    <cellStyle name="Comma 5 12 3 4" xfId="7508" xr:uid="{FB9B49C6-792C-4133-80AE-17A5092B0BC2}"/>
    <cellStyle name="Comma 5 12 3 4 2" xfId="7509" xr:uid="{554EC558-91BE-4ABE-AA8C-9B3F92C1CA89}"/>
    <cellStyle name="Comma 5 12 3 4 2 2" xfId="7510" xr:uid="{7B4A0D13-659A-4213-A1B5-05A1DEE99483}"/>
    <cellStyle name="Comma 5 12 3 4 2 2 2" xfId="7511" xr:uid="{4E9BB14F-0572-4D62-9A3F-23CD314A3243}"/>
    <cellStyle name="Comma 5 12 3 4 2 3" xfId="7512" xr:uid="{64BC72D2-C3BD-407C-A193-05F3197C3C43}"/>
    <cellStyle name="Comma 5 12 3 4 3" xfId="7513" xr:uid="{BE69784B-30DB-43F0-96CA-015ACF68CF70}"/>
    <cellStyle name="Comma 5 12 3 4 3 2" xfId="7514" xr:uid="{9E947549-7169-4E50-92FE-0E4AFCFEF821}"/>
    <cellStyle name="Comma 5 12 3 4 3 2 2" xfId="7515" xr:uid="{C372A497-DDEE-4D4A-949A-4BFFC89F6071}"/>
    <cellStyle name="Comma 5 12 3 4 3 3" xfId="7516" xr:uid="{2535D655-5858-40BC-8DDF-A184C7CB95FD}"/>
    <cellStyle name="Comma 5 12 3 4 4" xfId="7517" xr:uid="{8777ADDA-89E4-4AC5-84AF-869FDEA077D2}"/>
    <cellStyle name="Comma 5 12 3 4 4 2" xfId="7518" xr:uid="{46F5C510-DD17-4AAD-9646-E65F5EA59E38}"/>
    <cellStyle name="Comma 5 12 3 4 5" xfId="7519" xr:uid="{99D3CF98-4576-44B4-9A51-3EC2B8116C40}"/>
    <cellStyle name="Comma 5 12 3 5" xfId="7520" xr:uid="{8CDA7D99-F862-404C-903B-F31B3088D6C5}"/>
    <cellStyle name="Comma 5 12 3 5 2" xfId="7521" xr:uid="{33278158-A785-4C42-BD56-D1EC0043D536}"/>
    <cellStyle name="Comma 5 12 3 5 2 2" xfId="7522" xr:uid="{7E869083-CB0F-4DFD-A156-F627BDB03AB4}"/>
    <cellStyle name="Comma 5 12 3 5 3" xfId="7523" xr:uid="{506E1D50-D2BD-40A9-94F3-DAE9A2B23F6B}"/>
    <cellStyle name="Comma 5 12 3 6" xfId="7524" xr:uid="{609B24A4-E201-40CD-8CC6-3D344E505575}"/>
    <cellStyle name="Comma 5 12 3 6 2" xfId="7525" xr:uid="{DEC679E6-4CBF-4534-8D00-11ADCA66F58E}"/>
    <cellStyle name="Comma 5 12 3 6 2 2" xfId="7526" xr:uid="{7B32176B-6E9D-47A3-94BB-BEB6331DB09E}"/>
    <cellStyle name="Comma 5 12 3 6 3" xfId="7527" xr:uid="{885D9006-DB11-48AD-9388-D2D231E9E1C7}"/>
    <cellStyle name="Comma 5 12 3 7" xfId="7528" xr:uid="{6931FA7E-BCE0-4567-81B7-C1DE10F2D425}"/>
    <cellStyle name="Comma 5 12 3 7 2" xfId="7529" xr:uid="{B4DA6166-9388-4D9C-8D13-F18DFD78CDBD}"/>
    <cellStyle name="Comma 5 12 3 7 2 2" xfId="7530" xr:uid="{7A39C679-D959-4F9B-AD36-78CD410342CB}"/>
    <cellStyle name="Comma 5 12 3 7 3" xfId="7531" xr:uid="{CFDCCAEB-09D7-44FD-8350-0CFFD94B089F}"/>
    <cellStyle name="Comma 5 12 3 8" xfId="7532" xr:uid="{73B6D483-C474-4927-9723-1C3889AFFBBF}"/>
    <cellStyle name="Comma 5 12 3 8 2" xfId="7533" xr:uid="{C8D46E65-BAC6-482B-8138-9782A6C6C942}"/>
    <cellStyle name="Comma 5 12 3 9" xfId="7534" xr:uid="{3CBFFC72-C4D5-46E2-82AD-751335CAF289}"/>
    <cellStyle name="Comma 5 12 4" xfId="7535" xr:uid="{7D94C571-D156-46EF-864D-2FA2949BDF00}"/>
    <cellStyle name="Comma 5 12 4 2" xfId="7536" xr:uid="{93A94B59-AA5B-431E-A7C5-C389B9A12F88}"/>
    <cellStyle name="Comma 5 12 4 2 2" xfId="7537" xr:uid="{A405154B-65BF-4B29-A091-D12352D7637F}"/>
    <cellStyle name="Comma 5 12 4 2 2 2" xfId="7538" xr:uid="{1BAC3869-028C-4E30-A7E2-46EDC3BBE3F8}"/>
    <cellStyle name="Comma 5 12 4 2 2 2 2" xfId="7539" xr:uid="{8D8668BF-E3A4-4B0A-B9AD-A0F0F335ACF9}"/>
    <cellStyle name="Comma 5 12 4 2 2 3" xfId="7540" xr:uid="{2AE402D1-C858-4098-BF4E-40F224FAC726}"/>
    <cellStyle name="Comma 5 12 4 2 3" xfId="7541" xr:uid="{A88F8B71-49F3-4808-A813-07C075A91F5C}"/>
    <cellStyle name="Comma 5 12 4 2 3 2" xfId="7542" xr:uid="{FD4A500C-EE48-4869-857D-F086AF6D1B6C}"/>
    <cellStyle name="Comma 5 12 4 2 3 2 2" xfId="7543" xr:uid="{2D142D31-FE51-4725-82F1-265056EBE824}"/>
    <cellStyle name="Comma 5 12 4 2 3 3" xfId="7544" xr:uid="{364DA5F9-0993-4739-B150-2DDC74122324}"/>
    <cellStyle name="Comma 5 12 4 2 4" xfId="7545" xr:uid="{B3E26822-0E43-4625-92F9-4B0D9833B6A5}"/>
    <cellStyle name="Comma 5 12 4 2 4 2" xfId="7546" xr:uid="{3A57A633-9D2B-4A9B-BCA2-F02D9EEF7508}"/>
    <cellStyle name="Comma 5 12 4 2 5" xfId="7547" xr:uid="{BEA526EC-F693-4922-8E33-FD75C6F66AFB}"/>
    <cellStyle name="Comma 5 12 4 3" xfId="7548" xr:uid="{F3CD212D-EAD8-4CE9-8AD4-0E29B5CA9954}"/>
    <cellStyle name="Comma 5 12 4 3 2" xfId="7549" xr:uid="{DD553CEF-80A2-4DC5-BEA0-24014DBA4470}"/>
    <cellStyle name="Comma 5 12 4 3 2 2" xfId="7550" xr:uid="{930FAFE3-DE29-429E-8EA5-CBB693E12EAA}"/>
    <cellStyle name="Comma 5 12 4 3 3" xfId="7551" xr:uid="{3C83859A-F08F-471C-A543-336AB19FE37D}"/>
    <cellStyle name="Comma 5 12 4 4" xfId="7552" xr:uid="{91A4A1AF-CCC0-469A-BCD2-9CBD3680CF93}"/>
    <cellStyle name="Comma 5 12 4 4 2" xfId="7553" xr:uid="{E309498E-136F-48EB-BB3B-123F3BBE028B}"/>
    <cellStyle name="Comma 5 12 4 4 2 2" xfId="7554" xr:uid="{E4A19EA2-E4BB-4C35-BFDA-74B1D2DE87E8}"/>
    <cellStyle name="Comma 5 12 4 4 3" xfId="7555" xr:uid="{6875765A-8829-492D-8040-EE6A4BC5A85F}"/>
    <cellStyle name="Comma 5 12 4 5" xfId="7556" xr:uid="{7066F5C5-A5C8-4042-9546-EDF4754BF6EF}"/>
    <cellStyle name="Comma 5 12 4 5 2" xfId="7557" xr:uid="{A9513C4D-B645-4A29-A3AE-5624D00E961D}"/>
    <cellStyle name="Comma 5 12 4 6" xfId="7558" xr:uid="{50746330-9888-4D94-AB8F-2F9D313C4BED}"/>
    <cellStyle name="Comma 5 12 5" xfId="7559" xr:uid="{88F62BF3-D3FE-4BA4-B234-D490F121A548}"/>
    <cellStyle name="Comma 5 12 6" xfId="7560" xr:uid="{AA2C981C-0844-4204-BA31-5934EAC0DD92}"/>
    <cellStyle name="Comma 5 12 6 2" xfId="7561" xr:uid="{40B0AC89-A189-44C2-B7FB-6CEFD6EFBB86}"/>
    <cellStyle name="Comma 5 12 6 2 2" xfId="7562" xr:uid="{65549BB1-7ABB-453A-871B-BFD1D78A90FC}"/>
    <cellStyle name="Comma 5 12 6 2 2 2" xfId="7563" xr:uid="{3BBDAF87-20F9-469F-8FD3-BF72B7F4883F}"/>
    <cellStyle name="Comma 5 12 6 2 3" xfId="7564" xr:uid="{06D07CFD-75A9-4D29-9898-9026D3765963}"/>
    <cellStyle name="Comma 5 12 6 3" xfId="7565" xr:uid="{FEC0ED49-548A-4BB8-A199-371B5C53DF63}"/>
    <cellStyle name="Comma 5 12 6 3 2" xfId="7566" xr:uid="{9AF1BD3B-440D-44F9-B1CB-43EE2B74EF6F}"/>
    <cellStyle name="Comma 5 12 6 3 2 2" xfId="7567" xr:uid="{361CC4D3-E6A7-4FA5-9F16-CCAE2D51A865}"/>
    <cellStyle name="Comma 5 12 6 3 3" xfId="7568" xr:uid="{001FDFFD-46F0-499A-9FE0-C744CCBE1AB0}"/>
    <cellStyle name="Comma 5 12 6 4" xfId="7569" xr:uid="{D6F2715B-E50B-42A9-8AF3-020898B4775C}"/>
    <cellStyle name="Comma 5 12 6 4 2" xfId="7570" xr:uid="{3AC35339-EBA3-42DE-8BA2-A5602DD61DC8}"/>
    <cellStyle name="Comma 5 12 6 5" xfId="7571" xr:uid="{59CB29EF-83CE-473A-A3F2-29B37D9CBAE4}"/>
    <cellStyle name="Comma 5 12 7" xfId="7572" xr:uid="{1A1ABE8B-D4D3-4BA9-8C74-A8DF3F8A0B14}"/>
    <cellStyle name="Comma 5 12 7 2" xfId="7573" xr:uid="{1848AC1B-98CF-4C2C-8BD6-5729D9759063}"/>
    <cellStyle name="Comma 5 12 7 2 2" xfId="7574" xr:uid="{E5DDA2E5-80BE-405B-B91D-2569151F56E2}"/>
    <cellStyle name="Comma 5 12 7 3" xfId="7575" xr:uid="{905818C4-10F6-4BE1-BBD2-19406A80EB02}"/>
    <cellStyle name="Comma 5 12 8" xfId="7576" xr:uid="{803D245F-4A9E-47AF-ACBC-EAEB6EA0BB70}"/>
    <cellStyle name="Comma 5 12 8 2" xfId="7577" xr:uid="{16279996-8528-4269-9836-185C01C336F0}"/>
    <cellStyle name="Comma 5 12 8 2 2" xfId="7578" xr:uid="{8AEC57BC-11DF-4E1A-A79B-D6FF62262A13}"/>
    <cellStyle name="Comma 5 12 8 3" xfId="7579" xr:uid="{EDABB277-6B29-4D2D-A9C8-932D6CABB0F1}"/>
    <cellStyle name="Comma 5 12 9" xfId="7580" xr:uid="{C5CAE85B-E83B-470D-914B-86F0FCE89E95}"/>
    <cellStyle name="Comma 5 12 9 2" xfId="7581" xr:uid="{A5EE05AA-CB9F-4F88-96EE-90AA54F47D09}"/>
    <cellStyle name="Comma 5 12 9 2 2" xfId="7582" xr:uid="{17546540-BDA8-448B-A7D9-E5CFC5F21C4E}"/>
    <cellStyle name="Comma 5 12 9 3" xfId="7583" xr:uid="{50FE5371-049A-429C-9C49-60F662686CFA}"/>
    <cellStyle name="Comma 5 13" xfId="943" xr:uid="{DAFB07ED-D4BF-4EA6-97D4-84902E30D332}"/>
    <cellStyle name="Comma 5 13 10" xfId="7584" xr:uid="{C3D104E8-273E-4422-8A27-737EADD56F70}"/>
    <cellStyle name="Comma 5 13 10 2" xfId="7585" xr:uid="{11FB32D3-04E9-463B-A454-9297542CD13E}"/>
    <cellStyle name="Comma 5 13 11" xfId="7586" xr:uid="{0079258C-5C77-41FD-A654-48F444A812D3}"/>
    <cellStyle name="Comma 5 13 2" xfId="7587" xr:uid="{CEA16E56-20F1-4414-9E76-930D6AA88FF5}"/>
    <cellStyle name="Comma 5 13 2 2" xfId="7588" xr:uid="{DADDAA99-EB3A-4007-A561-62251F07365E}"/>
    <cellStyle name="Comma 5 13 2 2 2" xfId="7589" xr:uid="{1B1744A7-6E2E-4F4C-BEE6-04805989C1CC}"/>
    <cellStyle name="Comma 5 13 2 2 2 2" xfId="7590" xr:uid="{F16EE0D3-CE69-4F35-8492-8E8B4274E784}"/>
    <cellStyle name="Comma 5 13 2 2 2 2 2" xfId="7591" xr:uid="{48AEE832-630B-48A3-9417-CC1406FFF324}"/>
    <cellStyle name="Comma 5 13 2 2 2 2 2 2" xfId="7592" xr:uid="{76FA4321-8E35-43A9-A710-0DBBC9EA3F24}"/>
    <cellStyle name="Comma 5 13 2 2 2 2 3" xfId="7593" xr:uid="{5B7A7AAF-E7A4-42AC-83F6-3661C8684B51}"/>
    <cellStyle name="Comma 5 13 2 2 2 3" xfId="7594" xr:uid="{474F93AB-2D79-4149-8887-6EEEB2C47208}"/>
    <cellStyle name="Comma 5 13 2 2 2 3 2" xfId="7595" xr:uid="{6F14BE91-F882-40B8-90B4-1976C355C85A}"/>
    <cellStyle name="Comma 5 13 2 2 2 3 2 2" xfId="7596" xr:uid="{0D51F3E5-3F3F-41DA-B3C8-1DE9DE3D062B}"/>
    <cellStyle name="Comma 5 13 2 2 2 3 3" xfId="7597" xr:uid="{FFB304E2-B4C2-46A3-B5EA-6FA18694CE11}"/>
    <cellStyle name="Comma 5 13 2 2 2 4" xfId="7598" xr:uid="{DDFADB60-489D-4ABC-980B-6B1869E2C63D}"/>
    <cellStyle name="Comma 5 13 2 2 2 4 2" xfId="7599" xr:uid="{6B7967A6-3044-4F04-A5EE-EEC395F2965A}"/>
    <cellStyle name="Comma 5 13 2 2 2 5" xfId="7600" xr:uid="{CC91F952-D013-4727-82ED-5A80E5286726}"/>
    <cellStyle name="Comma 5 13 2 2 3" xfId="7601" xr:uid="{94C46954-C7DE-4D44-A831-3CF5CA33DCAE}"/>
    <cellStyle name="Comma 5 13 2 2 3 2" xfId="7602" xr:uid="{6FE8BF0A-B296-4F8E-83DF-0D103B1C09AF}"/>
    <cellStyle name="Comma 5 13 2 2 3 2 2" xfId="7603" xr:uid="{13C3E067-AE1A-47A3-B91F-403FE564D0E4}"/>
    <cellStyle name="Comma 5 13 2 2 3 3" xfId="7604" xr:uid="{0EA7BDC0-6316-477E-8DEF-F685D1302F5F}"/>
    <cellStyle name="Comma 5 13 2 2 4" xfId="7605" xr:uid="{F75A1FDB-82DF-41D4-8050-6BD62A5E393B}"/>
    <cellStyle name="Comma 5 13 2 2 4 2" xfId="7606" xr:uid="{F790B74B-FB18-4349-8633-A767E5CA649F}"/>
    <cellStyle name="Comma 5 13 2 2 4 2 2" xfId="7607" xr:uid="{4FEE590D-50A8-487A-ABE8-06F4B26DB416}"/>
    <cellStyle name="Comma 5 13 2 2 4 3" xfId="7608" xr:uid="{AB674F71-61B7-4C54-AE51-9627A67DA526}"/>
    <cellStyle name="Comma 5 13 2 2 5" xfId="7609" xr:uid="{C817D03F-F21E-442D-8952-4A9BD08149A5}"/>
    <cellStyle name="Comma 5 13 2 2 5 2" xfId="7610" xr:uid="{2C8265AB-9046-456E-A70C-1338FE30FB8F}"/>
    <cellStyle name="Comma 5 13 2 2 6" xfId="7611" xr:uid="{40222137-BC93-4DDD-B7B6-F1047D2A7620}"/>
    <cellStyle name="Comma 5 13 2 3" xfId="7612" xr:uid="{64B50A8D-A6A8-4CE8-9785-2F818A838364}"/>
    <cellStyle name="Comma 5 13 2 4" xfId="7613" xr:uid="{2CEAD6E1-E8B0-4B22-98C4-E52C386A398D}"/>
    <cellStyle name="Comma 5 13 2 4 2" xfId="7614" xr:uid="{8A4C231D-FE89-47E3-8CB0-A9D7B8BBDFA5}"/>
    <cellStyle name="Comma 5 13 2 4 2 2" xfId="7615" xr:uid="{998CA7E0-DE61-4DE0-A4A5-2444296A1F16}"/>
    <cellStyle name="Comma 5 13 2 4 2 2 2" xfId="7616" xr:uid="{CFCF4EB5-A3C0-4FA2-B898-E6F5394E18DA}"/>
    <cellStyle name="Comma 5 13 2 4 2 3" xfId="7617" xr:uid="{AB51335A-6001-43A7-8621-3DE672E3E5B3}"/>
    <cellStyle name="Comma 5 13 2 4 3" xfId="7618" xr:uid="{A78419E6-9382-4CC1-8A04-6981CAA11EDE}"/>
    <cellStyle name="Comma 5 13 2 4 3 2" xfId="7619" xr:uid="{4E24448A-80B4-42CE-982E-E75EC4F5B553}"/>
    <cellStyle name="Comma 5 13 2 4 3 2 2" xfId="7620" xr:uid="{97E809E3-FBA8-42E8-9795-6BD9462644D9}"/>
    <cellStyle name="Comma 5 13 2 4 3 3" xfId="7621" xr:uid="{FEDB0D28-BA9A-46C5-AC9F-591FB8F1BE5C}"/>
    <cellStyle name="Comma 5 13 2 4 4" xfId="7622" xr:uid="{5F0042AF-07E1-4AD4-9ACB-11D4679C2203}"/>
    <cellStyle name="Comma 5 13 2 4 4 2" xfId="7623" xr:uid="{A941F4C3-2218-4CE1-9067-29C35DB0048F}"/>
    <cellStyle name="Comma 5 13 2 4 5" xfId="7624" xr:uid="{428BBDA2-A0D7-42C5-B8CA-54001361EB55}"/>
    <cellStyle name="Comma 5 13 2 5" xfId="7625" xr:uid="{A83D0373-1656-4F75-A0F9-C7FB600DD223}"/>
    <cellStyle name="Comma 5 13 2 5 2" xfId="7626" xr:uid="{DFE9DFF1-15C8-417E-A26A-F848FCD4751B}"/>
    <cellStyle name="Comma 5 13 2 5 2 2" xfId="7627" xr:uid="{F0B7A7FE-083C-440B-81E2-43336DFFCC5A}"/>
    <cellStyle name="Comma 5 13 2 5 3" xfId="7628" xr:uid="{641EDA02-7C4B-4656-BF4E-979C1DC30A5D}"/>
    <cellStyle name="Comma 5 13 2 6" xfId="7629" xr:uid="{4DFF1C07-B462-4912-AAB8-8F2911BB8BA3}"/>
    <cellStyle name="Comma 5 13 2 6 2" xfId="7630" xr:uid="{ECDC1FBD-2087-4C0E-BC1C-82BC34C971D2}"/>
    <cellStyle name="Comma 5 13 2 6 2 2" xfId="7631" xr:uid="{A4143BF8-E354-457D-B8FD-1C29C91F4B80}"/>
    <cellStyle name="Comma 5 13 2 6 3" xfId="7632" xr:uid="{EFC78DA4-9659-42B7-A668-ADAAEDAE4EBF}"/>
    <cellStyle name="Comma 5 13 2 7" xfId="7633" xr:uid="{1061DAF8-3E5D-43CA-BDF2-AD0A8F564C01}"/>
    <cellStyle name="Comma 5 13 2 7 2" xfId="7634" xr:uid="{6C6B2CEE-D3B7-4575-9B71-1AD433373363}"/>
    <cellStyle name="Comma 5 13 2 7 2 2" xfId="7635" xr:uid="{9A14955D-4264-434B-9BC5-67C51F4866AB}"/>
    <cellStyle name="Comma 5 13 2 7 3" xfId="7636" xr:uid="{21BA1177-0E79-422C-9A03-087C20EB6107}"/>
    <cellStyle name="Comma 5 13 2 8" xfId="7637" xr:uid="{0E991148-F515-4776-BC31-A7CD0A1331A6}"/>
    <cellStyle name="Comma 5 13 2 8 2" xfId="7638" xr:uid="{B9CC8AEC-C3C3-46FD-84AD-4BE3C5FF8559}"/>
    <cellStyle name="Comma 5 13 2 9" xfId="7639" xr:uid="{B33D6844-4C2C-4F13-95EC-B7AA07C4D4AA}"/>
    <cellStyle name="Comma 5 13 3" xfId="7640" xr:uid="{52E32469-3A99-4B37-AC20-95352841E9EA}"/>
    <cellStyle name="Comma 5 13 3 2" xfId="7641" xr:uid="{911092FE-4C02-47A0-A1AA-2393A8454C08}"/>
    <cellStyle name="Comma 5 13 3 2 2" xfId="7642" xr:uid="{552BDB1D-B815-4C5F-BDCC-EA561A63396D}"/>
    <cellStyle name="Comma 5 13 3 2 2 2" xfId="7643" xr:uid="{D6A9008E-6EAC-49A9-B8A0-BA4C6F9EA088}"/>
    <cellStyle name="Comma 5 13 3 2 2 2 2" xfId="7644" xr:uid="{6598E69C-6766-4E05-89AE-2C1865775893}"/>
    <cellStyle name="Comma 5 13 3 2 2 2 2 2" xfId="7645" xr:uid="{5F89A718-A4E8-485D-8C2C-223E0EC4FF62}"/>
    <cellStyle name="Comma 5 13 3 2 2 2 3" xfId="7646" xr:uid="{D280840D-305A-4CAA-9757-C3627E8C0A98}"/>
    <cellStyle name="Comma 5 13 3 2 2 3" xfId="7647" xr:uid="{25AA3286-C41D-48F6-A1A2-01BCA6CE1160}"/>
    <cellStyle name="Comma 5 13 3 2 2 3 2" xfId="7648" xr:uid="{A50B2C92-AE33-4057-8AC7-64ABA97DBF13}"/>
    <cellStyle name="Comma 5 13 3 2 2 3 2 2" xfId="7649" xr:uid="{2C7E5E50-91A8-4DD7-AE98-230929A8D23D}"/>
    <cellStyle name="Comma 5 13 3 2 2 3 3" xfId="7650" xr:uid="{F38EC320-C9BB-4085-8B7F-79D4FEBFA596}"/>
    <cellStyle name="Comma 5 13 3 2 2 4" xfId="7651" xr:uid="{426DA530-DFA8-4AA1-9DCF-A811D13846B8}"/>
    <cellStyle name="Comma 5 13 3 2 2 4 2" xfId="7652" xr:uid="{8C90837A-1E88-4ED8-AE16-EEA79F49FF3B}"/>
    <cellStyle name="Comma 5 13 3 2 2 5" xfId="7653" xr:uid="{FA162005-1E03-4987-A200-B68AD572E3E7}"/>
    <cellStyle name="Comma 5 13 3 2 3" xfId="7654" xr:uid="{17A62D65-DC5E-4DCD-B64C-13CCF51BA328}"/>
    <cellStyle name="Comma 5 13 3 2 3 2" xfId="7655" xr:uid="{DA3536C7-2A3D-429E-B5D8-21BC135925BC}"/>
    <cellStyle name="Comma 5 13 3 2 3 2 2" xfId="7656" xr:uid="{9A2511BE-5A56-414B-8724-927833B0BE3E}"/>
    <cellStyle name="Comma 5 13 3 2 3 3" xfId="7657" xr:uid="{B45381E2-4936-4069-8DD0-B8E8FC45E7E6}"/>
    <cellStyle name="Comma 5 13 3 2 4" xfId="7658" xr:uid="{AF6DE355-8B23-4A3C-98F3-B03CDF0FE01B}"/>
    <cellStyle name="Comma 5 13 3 2 4 2" xfId="7659" xr:uid="{70882DAB-F540-4008-9943-D75E29A723EC}"/>
    <cellStyle name="Comma 5 13 3 2 4 2 2" xfId="7660" xr:uid="{C496A676-0FDF-42DC-9522-AB3661AF60CB}"/>
    <cellStyle name="Comma 5 13 3 2 4 3" xfId="7661" xr:uid="{D9CE7E74-6991-4A46-B64E-B82C2AA0175F}"/>
    <cellStyle name="Comma 5 13 3 2 5" xfId="7662" xr:uid="{7FEF12A7-BA5C-4BC8-877D-6090A46D91F2}"/>
    <cellStyle name="Comma 5 13 3 2 5 2" xfId="7663" xr:uid="{D5EB87DA-F578-4D62-8FCD-98B0521857B8}"/>
    <cellStyle name="Comma 5 13 3 2 6" xfId="7664" xr:uid="{A280D9D2-641A-48FB-9A09-A01853C1593F}"/>
    <cellStyle name="Comma 5 13 3 3" xfId="7665" xr:uid="{A2925296-1D11-42A7-8333-FEC9C1378465}"/>
    <cellStyle name="Comma 5 13 3 4" xfId="7666" xr:uid="{B00A820C-9351-4A17-B4A8-13BA988991C8}"/>
    <cellStyle name="Comma 5 13 3 4 2" xfId="7667" xr:uid="{90B5DFF5-333B-42F9-B88A-706E53356DCB}"/>
    <cellStyle name="Comma 5 13 3 4 2 2" xfId="7668" xr:uid="{83503C79-3D91-466C-A2F1-096E5943F339}"/>
    <cellStyle name="Comma 5 13 3 4 2 2 2" xfId="7669" xr:uid="{1443E997-B256-4CF8-B981-17514ADAEBF6}"/>
    <cellStyle name="Comma 5 13 3 4 2 3" xfId="7670" xr:uid="{6B1DCAD9-E242-4C57-BF0C-12B88FA110EA}"/>
    <cellStyle name="Comma 5 13 3 4 3" xfId="7671" xr:uid="{03988E37-51FF-404E-B939-EB5B3348F859}"/>
    <cellStyle name="Comma 5 13 3 4 3 2" xfId="7672" xr:uid="{DFB8CE03-30D7-4856-A268-561E5496D563}"/>
    <cellStyle name="Comma 5 13 3 4 3 2 2" xfId="7673" xr:uid="{E564BAAA-CC72-474D-ABE6-0F1475E26AC4}"/>
    <cellStyle name="Comma 5 13 3 4 3 3" xfId="7674" xr:uid="{472D9D7A-537B-457E-ADB9-B40B71F99BDB}"/>
    <cellStyle name="Comma 5 13 3 4 4" xfId="7675" xr:uid="{A7F6E970-AEF1-4235-8635-23880A557203}"/>
    <cellStyle name="Comma 5 13 3 4 4 2" xfId="7676" xr:uid="{3389E7D5-A755-424B-861C-E4CE8ABECE7D}"/>
    <cellStyle name="Comma 5 13 3 4 5" xfId="7677" xr:uid="{3D602CBE-E46D-4C25-A8CF-5DEE931A90B4}"/>
    <cellStyle name="Comma 5 13 3 5" xfId="7678" xr:uid="{FFF4E3FA-490D-4132-BBB2-574E6C64D024}"/>
    <cellStyle name="Comma 5 13 3 5 2" xfId="7679" xr:uid="{036DA488-9559-48B5-8077-C928032BFF68}"/>
    <cellStyle name="Comma 5 13 3 5 2 2" xfId="7680" xr:uid="{46249E82-6065-4A5F-9179-6B10968622B8}"/>
    <cellStyle name="Comma 5 13 3 5 3" xfId="7681" xr:uid="{57E82887-A074-417F-8EC7-5C7EF90FFFD0}"/>
    <cellStyle name="Comma 5 13 3 6" xfId="7682" xr:uid="{A5362E50-E912-4F40-827F-760B9599565E}"/>
    <cellStyle name="Comma 5 13 3 6 2" xfId="7683" xr:uid="{9A56FDA5-4B7F-45AB-9F2B-7EE8D9A8E1DF}"/>
    <cellStyle name="Comma 5 13 3 6 2 2" xfId="7684" xr:uid="{EA45427C-2041-49E4-9C9B-1085F60948A5}"/>
    <cellStyle name="Comma 5 13 3 6 3" xfId="7685" xr:uid="{7F0C7FD8-8F4E-4B63-AAD7-B6E94B8A425D}"/>
    <cellStyle name="Comma 5 13 3 7" xfId="7686" xr:uid="{E11A9A2C-DFFD-4D24-B20F-FAA77468D432}"/>
    <cellStyle name="Comma 5 13 3 7 2" xfId="7687" xr:uid="{44A368AD-FE38-4D0A-8377-0265DCDC481E}"/>
    <cellStyle name="Comma 5 13 3 7 2 2" xfId="7688" xr:uid="{A55CD4F5-B338-4889-902C-E5862E9348CD}"/>
    <cellStyle name="Comma 5 13 3 7 3" xfId="7689" xr:uid="{DB7214BC-527C-418F-9C97-A9EB24E18639}"/>
    <cellStyle name="Comma 5 13 3 8" xfId="7690" xr:uid="{86950389-68F0-4532-B467-74CD00EA802F}"/>
    <cellStyle name="Comma 5 13 3 8 2" xfId="7691" xr:uid="{44747785-4E0B-41E3-A88E-D53769978FA6}"/>
    <cellStyle name="Comma 5 13 3 9" xfId="7692" xr:uid="{102C0B2C-503E-4A49-89EC-E10683367305}"/>
    <cellStyle name="Comma 5 13 4" xfId="7693" xr:uid="{EB63D8B9-23CA-4295-A7D6-44A85530CBB0}"/>
    <cellStyle name="Comma 5 13 4 2" xfId="7694" xr:uid="{42AEF3F6-8D3D-403E-8437-29B68ECB2F93}"/>
    <cellStyle name="Comma 5 13 4 2 2" xfId="7695" xr:uid="{BC8D08BF-5D64-496B-A8F5-EACA4C70C3ED}"/>
    <cellStyle name="Comma 5 13 4 2 2 2" xfId="7696" xr:uid="{94BA7262-6339-4F49-A66B-C6834919DF91}"/>
    <cellStyle name="Comma 5 13 4 2 2 2 2" xfId="7697" xr:uid="{6E1A9944-D386-4C38-81D4-6D2B9839C1E0}"/>
    <cellStyle name="Comma 5 13 4 2 2 3" xfId="7698" xr:uid="{5F650062-AD7D-4FFA-9930-5B0DFD572D51}"/>
    <cellStyle name="Comma 5 13 4 2 3" xfId="7699" xr:uid="{7157C7D4-F8D6-4480-B848-D56641629084}"/>
    <cellStyle name="Comma 5 13 4 2 3 2" xfId="7700" xr:uid="{C87EEBEC-C1C0-43DB-8DC1-BF81A8C3EA9C}"/>
    <cellStyle name="Comma 5 13 4 2 3 2 2" xfId="7701" xr:uid="{94B9FA89-4EA4-4055-BAE3-75509C92EAB6}"/>
    <cellStyle name="Comma 5 13 4 2 3 3" xfId="7702" xr:uid="{07AB8563-13DA-4C37-9E81-4CB9C5860778}"/>
    <cellStyle name="Comma 5 13 4 2 4" xfId="7703" xr:uid="{C2CD7DCF-F7DB-48C6-B9B6-AA11FE950645}"/>
    <cellStyle name="Comma 5 13 4 2 4 2" xfId="7704" xr:uid="{B522DF80-6B68-400E-8818-DD595E14D802}"/>
    <cellStyle name="Comma 5 13 4 2 5" xfId="7705" xr:uid="{5CBB4C53-34B8-4E3D-B098-E3CEF6E19858}"/>
    <cellStyle name="Comma 5 13 4 3" xfId="7706" xr:uid="{82D2811D-22EC-4028-ACB6-51BFCB224CF5}"/>
    <cellStyle name="Comma 5 13 4 3 2" xfId="7707" xr:uid="{5D0F2FBA-6259-4049-BD4E-2C585C64DE4F}"/>
    <cellStyle name="Comma 5 13 4 3 2 2" xfId="7708" xr:uid="{06844CA6-2F80-4F26-9FED-CC3050A5E738}"/>
    <cellStyle name="Comma 5 13 4 3 3" xfId="7709" xr:uid="{1E663FE5-2C9B-4119-B678-3D68BE1AA0A5}"/>
    <cellStyle name="Comma 5 13 4 4" xfId="7710" xr:uid="{B55788AB-7C0A-4B1F-BE5C-0E860CC1B364}"/>
    <cellStyle name="Comma 5 13 4 4 2" xfId="7711" xr:uid="{15D17C09-AA2A-4C00-9067-DDE661FCD02E}"/>
    <cellStyle name="Comma 5 13 4 4 2 2" xfId="7712" xr:uid="{09D9D8F0-B9AB-450D-A642-37052891497F}"/>
    <cellStyle name="Comma 5 13 4 4 3" xfId="7713" xr:uid="{EFC6A067-01AB-414B-B075-4FBDCE6090D7}"/>
    <cellStyle name="Comma 5 13 4 5" xfId="7714" xr:uid="{944124BE-EF9F-4CB0-B28B-C0C9AC509844}"/>
    <cellStyle name="Comma 5 13 4 5 2" xfId="7715" xr:uid="{A54A5978-72F8-4F22-B03C-D88FEE5E73B1}"/>
    <cellStyle name="Comma 5 13 4 6" xfId="7716" xr:uid="{D939BE3E-1417-4AC1-B29F-37CCA1ED1C17}"/>
    <cellStyle name="Comma 5 13 5" xfId="7717" xr:uid="{B78BFD56-D1D3-4BCC-B90C-3BF8B4FB06DE}"/>
    <cellStyle name="Comma 5 13 6" xfId="7718" xr:uid="{E3077801-9CBF-480B-A7D6-34893631CED7}"/>
    <cellStyle name="Comma 5 13 6 2" xfId="7719" xr:uid="{7A7B1E1A-176C-405C-BB7E-8FF9C92EE49C}"/>
    <cellStyle name="Comma 5 13 6 2 2" xfId="7720" xr:uid="{8B756E93-F14B-40BA-AC43-C41B78CF5904}"/>
    <cellStyle name="Comma 5 13 6 2 2 2" xfId="7721" xr:uid="{998269A6-34C1-4DC5-8E8C-B62028705DB9}"/>
    <cellStyle name="Comma 5 13 6 2 3" xfId="7722" xr:uid="{186C64C0-F54A-4095-AF94-05226BD25AEF}"/>
    <cellStyle name="Comma 5 13 6 3" xfId="7723" xr:uid="{AE126301-6939-490E-8E6D-FF884EC61355}"/>
    <cellStyle name="Comma 5 13 6 3 2" xfId="7724" xr:uid="{5487B1F5-8F35-414B-8465-8D1A69E8CD4C}"/>
    <cellStyle name="Comma 5 13 6 3 2 2" xfId="7725" xr:uid="{C8FF7698-AA61-4A68-9729-F3347BD33F82}"/>
    <cellStyle name="Comma 5 13 6 3 3" xfId="7726" xr:uid="{50FF013F-5754-49D4-908F-85471754CB56}"/>
    <cellStyle name="Comma 5 13 6 4" xfId="7727" xr:uid="{D9F925CF-2F8A-4E1B-8482-2011F8C0E7CB}"/>
    <cellStyle name="Comma 5 13 6 4 2" xfId="7728" xr:uid="{8EEA241E-123C-4F2C-A44C-9DF049A253C3}"/>
    <cellStyle name="Comma 5 13 6 5" xfId="7729" xr:uid="{79DE6634-B9F1-4A3F-92A5-2B0BC1C667A3}"/>
    <cellStyle name="Comma 5 13 7" xfId="7730" xr:uid="{307BD50D-5CB4-4F3E-A782-26B56AC3E00E}"/>
    <cellStyle name="Comma 5 13 7 2" xfId="7731" xr:uid="{EE87159B-5115-44F3-A79F-5157CD005A69}"/>
    <cellStyle name="Comma 5 13 7 2 2" xfId="7732" xr:uid="{8EA2EDD0-4206-4966-9909-C4D01F6B6CA0}"/>
    <cellStyle name="Comma 5 13 7 3" xfId="7733" xr:uid="{3F3B7D3B-2434-44E8-924A-72E0F69C74CF}"/>
    <cellStyle name="Comma 5 13 8" xfId="7734" xr:uid="{548ABCA0-1E34-4B21-B0FC-E4D822649BDE}"/>
    <cellStyle name="Comma 5 13 8 2" xfId="7735" xr:uid="{78D5EB01-E4B1-4A0C-8A57-33454806E266}"/>
    <cellStyle name="Comma 5 13 8 2 2" xfId="7736" xr:uid="{B18BC187-7936-419F-A074-6B99EB35AD36}"/>
    <cellStyle name="Comma 5 13 8 3" xfId="7737" xr:uid="{1790910B-0819-4400-A46A-AED76220A0AA}"/>
    <cellStyle name="Comma 5 13 9" xfId="7738" xr:uid="{47B9C73C-CC7A-4E68-B14A-C5940079F0DE}"/>
    <cellStyle name="Comma 5 13 9 2" xfId="7739" xr:uid="{CF4EB03F-AFE9-4582-9FD4-5A38980EE907}"/>
    <cellStyle name="Comma 5 13 9 2 2" xfId="7740" xr:uid="{9E335B6A-BB01-4121-8948-78CE4FA39A9A}"/>
    <cellStyle name="Comma 5 13 9 3" xfId="7741" xr:uid="{FA1588C5-D9C3-4C29-9448-8BA7E66D691F}"/>
    <cellStyle name="Comma 5 14" xfId="944" xr:uid="{6432015C-6398-4BC9-86CC-CA45D89861FD}"/>
    <cellStyle name="Comma 5 14 10" xfId="7742" xr:uid="{0BF07B9B-77AD-4B12-AF57-7AC985E9A5DE}"/>
    <cellStyle name="Comma 5 14 10 2" xfId="7743" xr:uid="{BBF4E561-48EF-4636-A9D6-D9DD68B7DF4D}"/>
    <cellStyle name="Comma 5 14 11" xfId="7744" xr:uid="{2881A413-57AA-4D46-99E4-32898A06F55A}"/>
    <cellStyle name="Comma 5 14 2" xfId="7745" xr:uid="{7DEAC1F0-7221-4CEE-812A-015E5C2A24E9}"/>
    <cellStyle name="Comma 5 14 2 2" xfId="7746" xr:uid="{C94CFBFF-6269-4034-9427-DAD57D140B10}"/>
    <cellStyle name="Comma 5 14 2 2 2" xfId="7747" xr:uid="{BB388534-1786-420A-BB08-5B90FDFAB3AD}"/>
    <cellStyle name="Comma 5 14 2 2 2 2" xfId="7748" xr:uid="{E4A406B1-938D-4BA3-BA64-CCCBA68EECAD}"/>
    <cellStyle name="Comma 5 14 2 2 2 2 2" xfId="7749" xr:uid="{340F04E3-078F-4A90-8ED4-42825657D203}"/>
    <cellStyle name="Comma 5 14 2 2 2 2 2 2" xfId="7750" xr:uid="{4B1384CF-C744-44A7-9D9D-24F58947B264}"/>
    <cellStyle name="Comma 5 14 2 2 2 2 3" xfId="7751" xr:uid="{BBD8FED0-697E-4EF0-8DDA-80F5BBAB57C4}"/>
    <cellStyle name="Comma 5 14 2 2 2 3" xfId="7752" xr:uid="{F9B4203E-C441-4552-B66F-1D16B9E54D57}"/>
    <cellStyle name="Comma 5 14 2 2 2 3 2" xfId="7753" xr:uid="{5C4CFB85-6731-4BA6-9D80-751E29571492}"/>
    <cellStyle name="Comma 5 14 2 2 2 3 2 2" xfId="7754" xr:uid="{B54619A3-585D-48D0-BDCD-22EC02EEFCBE}"/>
    <cellStyle name="Comma 5 14 2 2 2 3 3" xfId="7755" xr:uid="{1AB71453-ACAB-45F7-9CB2-E3EB305EC0CD}"/>
    <cellStyle name="Comma 5 14 2 2 2 4" xfId="7756" xr:uid="{1E1B9B76-67EA-4037-B3ED-123301A8A56D}"/>
    <cellStyle name="Comma 5 14 2 2 2 4 2" xfId="7757" xr:uid="{D6CAF552-967A-4D11-AD4E-F70591F44090}"/>
    <cellStyle name="Comma 5 14 2 2 2 5" xfId="7758" xr:uid="{8F985248-F6A2-4C05-9AF5-BD5E96941B54}"/>
    <cellStyle name="Comma 5 14 2 2 3" xfId="7759" xr:uid="{6C4633C2-9CC6-4E04-BD5F-4B286F09E004}"/>
    <cellStyle name="Comma 5 14 2 2 3 2" xfId="7760" xr:uid="{67D06A18-55D8-4F41-AFD4-D14DE041521D}"/>
    <cellStyle name="Comma 5 14 2 2 3 2 2" xfId="7761" xr:uid="{58F367CA-E36E-4A98-AE5B-123BA7CB349D}"/>
    <cellStyle name="Comma 5 14 2 2 3 3" xfId="7762" xr:uid="{DC2B400A-8459-4C9B-8628-1056FA8D7E2F}"/>
    <cellStyle name="Comma 5 14 2 2 4" xfId="7763" xr:uid="{FDEEE841-E7C5-4285-A651-CB7735CCF075}"/>
    <cellStyle name="Comma 5 14 2 2 4 2" xfId="7764" xr:uid="{7EF7E52B-0728-4CDB-A0F6-782C9195363F}"/>
    <cellStyle name="Comma 5 14 2 2 4 2 2" xfId="7765" xr:uid="{0143FA8E-39CF-41BA-8A86-7C9D7D786FC6}"/>
    <cellStyle name="Comma 5 14 2 2 4 3" xfId="7766" xr:uid="{853EFC2E-6279-47B1-B024-9B1AE5203404}"/>
    <cellStyle name="Comma 5 14 2 2 5" xfId="7767" xr:uid="{BAC4CB8D-183E-405A-8D02-124C5B949B1C}"/>
    <cellStyle name="Comma 5 14 2 2 5 2" xfId="7768" xr:uid="{B4D10494-5C81-41F0-8BC3-A9B269957F9A}"/>
    <cellStyle name="Comma 5 14 2 2 6" xfId="7769" xr:uid="{C20EB3C1-5805-4622-B10F-1E317EAAD401}"/>
    <cellStyle name="Comma 5 14 2 3" xfId="7770" xr:uid="{6B0DD97F-C5F0-4F1B-80FF-2983DCE29FE3}"/>
    <cellStyle name="Comma 5 14 2 4" xfId="7771" xr:uid="{40402B32-7CEE-44B8-90AB-B1BFDBF0632E}"/>
    <cellStyle name="Comma 5 14 2 4 2" xfId="7772" xr:uid="{C013B31B-8174-4090-9169-A400D70EF68C}"/>
    <cellStyle name="Comma 5 14 2 4 2 2" xfId="7773" xr:uid="{2BC8C883-40C0-4BD3-82F6-A93B912F6B87}"/>
    <cellStyle name="Comma 5 14 2 4 2 2 2" xfId="7774" xr:uid="{F04B0242-4D2B-4516-BC81-FD16845D177B}"/>
    <cellStyle name="Comma 5 14 2 4 2 3" xfId="7775" xr:uid="{8236FDFF-F1D5-4D05-A2ED-E869599E5790}"/>
    <cellStyle name="Comma 5 14 2 4 3" xfId="7776" xr:uid="{6366BBCF-2ED7-4C68-8789-3BC9F83F9777}"/>
    <cellStyle name="Comma 5 14 2 4 3 2" xfId="7777" xr:uid="{6FAF7A4E-3010-453A-AAC1-D8A343FD8663}"/>
    <cellStyle name="Comma 5 14 2 4 3 2 2" xfId="7778" xr:uid="{B33BC2B4-47A0-424E-BC7B-7BCEAC5B6930}"/>
    <cellStyle name="Comma 5 14 2 4 3 3" xfId="7779" xr:uid="{7020FE22-A421-4538-A164-0833D5464156}"/>
    <cellStyle name="Comma 5 14 2 4 4" xfId="7780" xr:uid="{A439C5A2-6CD3-4691-8763-B238FB9EF4B6}"/>
    <cellStyle name="Comma 5 14 2 4 4 2" xfId="7781" xr:uid="{A369D1F0-26DE-4DC7-9E49-0D1F068A8F7E}"/>
    <cellStyle name="Comma 5 14 2 4 5" xfId="7782" xr:uid="{BF093166-FC4B-4440-95E8-1A20F01251F8}"/>
    <cellStyle name="Comma 5 14 2 5" xfId="7783" xr:uid="{E2372DE7-F92A-44B5-B1DA-5B0F5F1F51AF}"/>
    <cellStyle name="Comma 5 14 2 5 2" xfId="7784" xr:uid="{86C3EF7C-7BAC-4FB5-A216-F022A2B4D974}"/>
    <cellStyle name="Comma 5 14 2 5 2 2" xfId="7785" xr:uid="{9AC27811-E781-4698-88CB-B5A4B4668EDE}"/>
    <cellStyle name="Comma 5 14 2 5 3" xfId="7786" xr:uid="{DE1FC293-012E-44A5-AC29-C8DB28D07916}"/>
    <cellStyle name="Comma 5 14 2 6" xfId="7787" xr:uid="{D4F58FDD-9702-42EB-9208-DD1B6FB211D8}"/>
    <cellStyle name="Comma 5 14 2 6 2" xfId="7788" xr:uid="{872D06B6-1D86-4988-8F9F-3539922D9233}"/>
    <cellStyle name="Comma 5 14 2 6 2 2" xfId="7789" xr:uid="{6A712926-F7DA-498B-AEE9-5DEE5E5982E7}"/>
    <cellStyle name="Comma 5 14 2 6 3" xfId="7790" xr:uid="{B4E0C6D4-8D20-4035-8CCE-B5FBFFEDA75A}"/>
    <cellStyle name="Comma 5 14 2 7" xfId="7791" xr:uid="{8698227D-55A1-4AEB-AE51-74AA97A975CC}"/>
    <cellStyle name="Comma 5 14 2 7 2" xfId="7792" xr:uid="{9FFBA8D8-E9B7-4757-A1A9-0E5E9DADD006}"/>
    <cellStyle name="Comma 5 14 2 7 2 2" xfId="7793" xr:uid="{BF1CF369-96CE-4076-A051-10F635606C2B}"/>
    <cellStyle name="Comma 5 14 2 7 3" xfId="7794" xr:uid="{96C0B65D-89B3-4670-A58C-E756CF5BB2DD}"/>
    <cellStyle name="Comma 5 14 2 8" xfId="7795" xr:uid="{07539E27-78A2-4B96-8B01-F22D555BF2CF}"/>
    <cellStyle name="Comma 5 14 2 8 2" xfId="7796" xr:uid="{9AD43299-4322-40A9-BA4B-0C6158CFB167}"/>
    <cellStyle name="Comma 5 14 2 9" xfId="7797" xr:uid="{0A78228A-9574-4322-9C47-24689C75F5D4}"/>
    <cellStyle name="Comma 5 14 3" xfId="7798" xr:uid="{A6979AC8-5B2A-4B2E-A83C-FF2CF5B0035A}"/>
    <cellStyle name="Comma 5 14 3 2" xfId="7799" xr:uid="{4D2320A7-962F-4C31-B628-4E24B13DE879}"/>
    <cellStyle name="Comma 5 14 3 2 2" xfId="7800" xr:uid="{CF6ADF7B-8844-4FEC-A381-10DE5F618E16}"/>
    <cellStyle name="Comma 5 14 3 2 2 2" xfId="7801" xr:uid="{46D6C62E-C4EB-4E31-B9A5-9D585C291E52}"/>
    <cellStyle name="Comma 5 14 3 2 2 2 2" xfId="7802" xr:uid="{3E1BE21B-E20E-40EE-85D1-2549FC2A84BF}"/>
    <cellStyle name="Comma 5 14 3 2 2 2 2 2" xfId="7803" xr:uid="{16E24D75-31B8-4F2E-83EE-9D377BE8BA18}"/>
    <cellStyle name="Comma 5 14 3 2 2 2 3" xfId="7804" xr:uid="{65F816FE-CFB6-4775-94AF-949E9DE053ED}"/>
    <cellStyle name="Comma 5 14 3 2 2 3" xfId="7805" xr:uid="{4E30E361-BAF2-42A5-8A07-D9F117B7A172}"/>
    <cellStyle name="Comma 5 14 3 2 2 3 2" xfId="7806" xr:uid="{FDC7EF43-FD63-4B60-8D97-0C335026FE5D}"/>
    <cellStyle name="Comma 5 14 3 2 2 3 2 2" xfId="7807" xr:uid="{07405B10-10C0-4023-9D78-B9E7C084F206}"/>
    <cellStyle name="Comma 5 14 3 2 2 3 3" xfId="7808" xr:uid="{A4D54D07-184C-49EF-AD9F-0EB06D9F56C9}"/>
    <cellStyle name="Comma 5 14 3 2 2 4" xfId="7809" xr:uid="{180496E7-7DAD-43EB-933C-F108D48686D6}"/>
    <cellStyle name="Comma 5 14 3 2 2 4 2" xfId="7810" xr:uid="{7A119FFB-F972-49EA-BD6E-179948CCF935}"/>
    <cellStyle name="Comma 5 14 3 2 2 5" xfId="7811" xr:uid="{76A3FBF5-4EFD-4793-98ED-A787594B4612}"/>
    <cellStyle name="Comma 5 14 3 2 3" xfId="7812" xr:uid="{C930BABE-BD83-4644-BFED-2AC4C0A82602}"/>
    <cellStyle name="Comma 5 14 3 2 3 2" xfId="7813" xr:uid="{833BC49E-DB17-494C-BF3A-09281128B5A1}"/>
    <cellStyle name="Comma 5 14 3 2 3 2 2" xfId="7814" xr:uid="{93FC27E9-4511-441A-829D-03EFEFAABD79}"/>
    <cellStyle name="Comma 5 14 3 2 3 3" xfId="7815" xr:uid="{C94B61EF-4706-49E4-9FED-E53BD60A3E61}"/>
    <cellStyle name="Comma 5 14 3 2 4" xfId="7816" xr:uid="{F5D4C329-4175-497C-8391-60E2BC46317A}"/>
    <cellStyle name="Comma 5 14 3 2 4 2" xfId="7817" xr:uid="{26324479-7BB3-46C4-821A-DB5D42F3BB09}"/>
    <cellStyle name="Comma 5 14 3 2 4 2 2" xfId="7818" xr:uid="{4A8B763A-0AB1-44D9-91A0-2C7F4408B6C0}"/>
    <cellStyle name="Comma 5 14 3 2 4 3" xfId="7819" xr:uid="{77F9BD7A-C671-467C-A079-A062113EC2B9}"/>
    <cellStyle name="Comma 5 14 3 2 5" xfId="7820" xr:uid="{6333A403-F48F-4A33-932D-60FCC00C806E}"/>
    <cellStyle name="Comma 5 14 3 2 5 2" xfId="7821" xr:uid="{8E0E04C9-E111-424A-A99C-94FF78919FE8}"/>
    <cellStyle name="Comma 5 14 3 2 6" xfId="7822" xr:uid="{A45DA8AE-55F3-4915-9E30-8E2E6328B312}"/>
    <cellStyle name="Comma 5 14 3 3" xfId="7823" xr:uid="{85870F7B-BD6F-44EC-90AC-D1C4D6DEE249}"/>
    <cellStyle name="Comma 5 14 3 4" xfId="7824" xr:uid="{06C0BD18-BD2F-4A51-88A5-6F21C52DF0C6}"/>
    <cellStyle name="Comma 5 14 3 4 2" xfId="7825" xr:uid="{BC52E377-8FE6-43F0-B941-C912A9A4F291}"/>
    <cellStyle name="Comma 5 14 3 4 2 2" xfId="7826" xr:uid="{B62D879A-A05E-4E5E-8D5A-1DA3FEF0827B}"/>
    <cellStyle name="Comma 5 14 3 4 2 2 2" xfId="7827" xr:uid="{1886A86D-D79E-4804-98D1-F75CB43B7D09}"/>
    <cellStyle name="Comma 5 14 3 4 2 3" xfId="7828" xr:uid="{53F913BD-1372-4606-9E3C-A50403A51635}"/>
    <cellStyle name="Comma 5 14 3 4 3" xfId="7829" xr:uid="{2D0DB015-4519-4DC7-AA8F-5B096BEAD266}"/>
    <cellStyle name="Comma 5 14 3 4 3 2" xfId="7830" xr:uid="{F1A061FE-5966-4978-8A1D-8A9BD39E858A}"/>
    <cellStyle name="Comma 5 14 3 4 3 2 2" xfId="7831" xr:uid="{8A03E3AC-48C6-490C-9440-5B50CC1019F4}"/>
    <cellStyle name="Comma 5 14 3 4 3 3" xfId="7832" xr:uid="{E049BDAD-AEBD-485F-A737-F89CD269E010}"/>
    <cellStyle name="Comma 5 14 3 4 4" xfId="7833" xr:uid="{6B232CEA-564C-46D9-9B4A-1D664630F141}"/>
    <cellStyle name="Comma 5 14 3 4 4 2" xfId="7834" xr:uid="{D10B82B2-FCAB-4EED-A5D7-E6508AE1AD42}"/>
    <cellStyle name="Comma 5 14 3 4 5" xfId="7835" xr:uid="{8771B2E4-C6A6-4FC8-8E8A-8D6F9B085686}"/>
    <cellStyle name="Comma 5 14 3 5" xfId="7836" xr:uid="{D540BC57-B860-4B9B-B748-8E6B879503C2}"/>
    <cellStyle name="Comma 5 14 3 5 2" xfId="7837" xr:uid="{473AFB60-CDE5-47F9-ABCC-4462602477D9}"/>
    <cellStyle name="Comma 5 14 3 5 2 2" xfId="7838" xr:uid="{0AED5065-BC58-4937-A6EA-F8E34E992F2C}"/>
    <cellStyle name="Comma 5 14 3 5 3" xfId="7839" xr:uid="{1CD3C1CA-8433-4F84-90AB-EB2E4003B48B}"/>
    <cellStyle name="Comma 5 14 3 6" xfId="7840" xr:uid="{C12CDA89-39A1-48BD-A417-FA50FC39155C}"/>
    <cellStyle name="Comma 5 14 3 6 2" xfId="7841" xr:uid="{019B180F-B180-40CD-BE37-CCF22555C51C}"/>
    <cellStyle name="Comma 5 14 3 6 2 2" xfId="7842" xr:uid="{2BC9E42B-F1DD-4EF1-B4FA-F3D9BFCE448B}"/>
    <cellStyle name="Comma 5 14 3 6 3" xfId="7843" xr:uid="{35E85A04-CFCD-43B8-8045-47C20DBFFE09}"/>
    <cellStyle name="Comma 5 14 3 7" xfId="7844" xr:uid="{6410A83E-2726-4FF9-9700-C25FAE487E26}"/>
    <cellStyle name="Comma 5 14 3 7 2" xfId="7845" xr:uid="{29EA3C39-76E3-4F8C-94AC-DD1A9153F566}"/>
    <cellStyle name="Comma 5 14 3 7 2 2" xfId="7846" xr:uid="{20F2D393-00DC-4112-80C6-AC7878AB7CB1}"/>
    <cellStyle name="Comma 5 14 3 7 3" xfId="7847" xr:uid="{AF248622-8218-4971-9C04-8B8F943192E9}"/>
    <cellStyle name="Comma 5 14 3 8" xfId="7848" xr:uid="{B3F163B3-61FE-45EE-BD1C-75736C3D7DF4}"/>
    <cellStyle name="Comma 5 14 3 8 2" xfId="7849" xr:uid="{51AB262D-A1D2-471C-94FC-56D330E160F2}"/>
    <cellStyle name="Comma 5 14 3 9" xfId="7850" xr:uid="{26D706B3-3177-4D75-B852-938DD9A53D2F}"/>
    <cellStyle name="Comma 5 14 4" xfId="7851" xr:uid="{9E05DC18-7312-4CF8-ACCC-3F8D596266FF}"/>
    <cellStyle name="Comma 5 14 4 2" xfId="7852" xr:uid="{42D24531-209A-4B51-936D-D343CE559705}"/>
    <cellStyle name="Comma 5 14 4 2 2" xfId="7853" xr:uid="{91FA8A8C-633B-4879-B010-B90DAF9BB740}"/>
    <cellStyle name="Comma 5 14 4 2 2 2" xfId="7854" xr:uid="{7CBB9F51-E28A-479C-9745-AA5859B85ABE}"/>
    <cellStyle name="Comma 5 14 4 2 2 2 2" xfId="7855" xr:uid="{D7C74662-78C1-4097-8A35-8A226E5337D8}"/>
    <cellStyle name="Comma 5 14 4 2 2 3" xfId="7856" xr:uid="{B7BD5046-FA91-46A3-8EA8-1B3B16F94F84}"/>
    <cellStyle name="Comma 5 14 4 2 3" xfId="7857" xr:uid="{3EC8BF7D-17CB-4BD4-AC8D-BFC1DF551BAC}"/>
    <cellStyle name="Comma 5 14 4 2 3 2" xfId="7858" xr:uid="{F620CE94-ED6C-4F84-A45B-01AB6D88DC04}"/>
    <cellStyle name="Comma 5 14 4 2 3 2 2" xfId="7859" xr:uid="{498DF333-E7CD-490E-A318-1BE6E04053F0}"/>
    <cellStyle name="Comma 5 14 4 2 3 3" xfId="7860" xr:uid="{479E57C5-596D-4EDC-ADFE-ACA3A961669D}"/>
    <cellStyle name="Comma 5 14 4 2 4" xfId="7861" xr:uid="{31082F33-AA00-4BF5-B51B-64E2FF7EB5B4}"/>
    <cellStyle name="Comma 5 14 4 2 4 2" xfId="7862" xr:uid="{85FC172B-5107-4EB0-8FED-99F4D0C740D9}"/>
    <cellStyle name="Comma 5 14 4 2 5" xfId="7863" xr:uid="{B9470704-79D6-44B8-A3FE-3A96B58FB051}"/>
    <cellStyle name="Comma 5 14 4 3" xfId="7864" xr:uid="{7874101A-57F8-45BF-BBBA-4D3C780DC446}"/>
    <cellStyle name="Comma 5 14 4 3 2" xfId="7865" xr:uid="{37F2CD46-2378-4BCE-B396-ED4BD5302C2D}"/>
    <cellStyle name="Comma 5 14 4 3 2 2" xfId="7866" xr:uid="{32682DDC-ABBC-4E60-BAF6-459ECD8B9A33}"/>
    <cellStyle name="Comma 5 14 4 3 3" xfId="7867" xr:uid="{E4F7EB21-C0DF-4026-AF19-C0C3509E1C21}"/>
    <cellStyle name="Comma 5 14 4 4" xfId="7868" xr:uid="{5AF53114-A227-45BD-AFFA-90C0168E0A0A}"/>
    <cellStyle name="Comma 5 14 4 4 2" xfId="7869" xr:uid="{C243917E-58E1-4341-B063-8777B90AAB80}"/>
    <cellStyle name="Comma 5 14 4 4 2 2" xfId="7870" xr:uid="{6FAFBA8D-EF4A-4884-B9C0-8221799CDBFF}"/>
    <cellStyle name="Comma 5 14 4 4 3" xfId="7871" xr:uid="{B6476D29-3678-4619-93DC-31E7B3FFBE16}"/>
    <cellStyle name="Comma 5 14 4 5" xfId="7872" xr:uid="{55E0EC96-7547-4612-A67F-82CA3BC68374}"/>
    <cellStyle name="Comma 5 14 4 5 2" xfId="7873" xr:uid="{55B1BC94-174D-4BC3-8AC5-88C7037000BD}"/>
    <cellStyle name="Comma 5 14 4 6" xfId="7874" xr:uid="{DE3BCA8D-28FD-441E-B7DE-4E65160AD3F3}"/>
    <cellStyle name="Comma 5 14 5" xfId="7875" xr:uid="{9E364B62-BEC2-4592-9D22-6F24806A4CE7}"/>
    <cellStyle name="Comma 5 14 6" xfId="7876" xr:uid="{4B040C53-1ACA-4613-A972-F353055FA43F}"/>
    <cellStyle name="Comma 5 14 6 2" xfId="7877" xr:uid="{7E40A918-65A0-40FC-BDEC-A310B11C4333}"/>
    <cellStyle name="Comma 5 14 6 2 2" xfId="7878" xr:uid="{DCD5A6DD-AA4F-4930-8042-91D40133E693}"/>
    <cellStyle name="Comma 5 14 6 2 2 2" xfId="7879" xr:uid="{E515B915-19FC-4F70-9255-DD72556F8885}"/>
    <cellStyle name="Comma 5 14 6 2 3" xfId="7880" xr:uid="{6CF1B8D8-F576-4B6C-B8F8-995499BAC73A}"/>
    <cellStyle name="Comma 5 14 6 3" xfId="7881" xr:uid="{FFE5ABD2-E442-40EA-821F-BC1CDD95CF08}"/>
    <cellStyle name="Comma 5 14 6 3 2" xfId="7882" xr:uid="{5046610D-D6A1-488A-8FAF-D8FA16895F25}"/>
    <cellStyle name="Comma 5 14 6 3 2 2" xfId="7883" xr:uid="{8FBE3FE1-6F7C-4A17-8332-F7FC27FCF20D}"/>
    <cellStyle name="Comma 5 14 6 3 3" xfId="7884" xr:uid="{05E58707-1B17-4CEF-9E4E-BAA8E24049AE}"/>
    <cellStyle name="Comma 5 14 6 4" xfId="7885" xr:uid="{5C77DCA0-A3C2-4B30-AE3A-1579B757E858}"/>
    <cellStyle name="Comma 5 14 6 4 2" xfId="7886" xr:uid="{A6E9D2AF-6BC1-48A6-AC00-B04F5E346EEA}"/>
    <cellStyle name="Comma 5 14 6 5" xfId="7887" xr:uid="{044B366E-3547-4251-9DE3-21D783D1850A}"/>
    <cellStyle name="Comma 5 14 7" xfId="7888" xr:uid="{4D91E0AF-40D4-4FDB-BBEA-A5D5DCC022AD}"/>
    <cellStyle name="Comma 5 14 7 2" xfId="7889" xr:uid="{00F4CF88-6C31-443D-B5BA-EF9AAF62AD82}"/>
    <cellStyle name="Comma 5 14 7 2 2" xfId="7890" xr:uid="{B7205E47-8342-4FDC-B2CD-3D92E2771AED}"/>
    <cellStyle name="Comma 5 14 7 3" xfId="7891" xr:uid="{C64D872B-2027-4C98-86E7-E57FE24D5B3C}"/>
    <cellStyle name="Comma 5 14 8" xfId="7892" xr:uid="{90671803-E9FD-4521-8533-C804F8FB1938}"/>
    <cellStyle name="Comma 5 14 8 2" xfId="7893" xr:uid="{DE818560-1AAC-4C08-A2E6-38156DA23713}"/>
    <cellStyle name="Comma 5 14 8 2 2" xfId="7894" xr:uid="{0B75FCDD-A9A7-4294-AAC5-90927667433A}"/>
    <cellStyle name="Comma 5 14 8 3" xfId="7895" xr:uid="{11E2757C-3141-4CB1-8658-DB045EE1937E}"/>
    <cellStyle name="Comma 5 14 9" xfId="7896" xr:uid="{139CE331-1F35-4C0F-962B-49A71CAFF091}"/>
    <cellStyle name="Comma 5 14 9 2" xfId="7897" xr:uid="{12D66CBD-8E6C-4014-B89C-DE157F2A5EAC}"/>
    <cellStyle name="Comma 5 14 9 2 2" xfId="7898" xr:uid="{427E7FB5-6B7D-4A09-900E-59A3BCADAED6}"/>
    <cellStyle name="Comma 5 14 9 3" xfId="7899" xr:uid="{3BAAE51D-7635-401E-ACF1-C226E6B34BCE}"/>
    <cellStyle name="Comma 5 15" xfId="945" xr:uid="{C2946D5C-8EBA-4CC9-90A3-3A3E4DDC2BBF}"/>
    <cellStyle name="Comma 5 15 10" xfId="7900" xr:uid="{8BB28869-1866-4F76-9332-9E946A977A6B}"/>
    <cellStyle name="Comma 5 15 10 2" xfId="7901" xr:uid="{956F4FE9-2A0B-481C-BCE4-0F4683016E0B}"/>
    <cellStyle name="Comma 5 15 11" xfId="7902" xr:uid="{98B625CD-9916-4084-AB80-ACEE2376BE39}"/>
    <cellStyle name="Comma 5 15 2" xfId="7903" xr:uid="{0FDCF793-49C6-47CB-91EE-10B7B915752F}"/>
    <cellStyle name="Comma 5 15 2 2" xfId="7904" xr:uid="{CB6230A7-F48C-40DD-85D0-65F3BE3343D5}"/>
    <cellStyle name="Comma 5 15 2 2 2" xfId="7905" xr:uid="{190610EE-46F7-4F30-A201-8F5BEEF25766}"/>
    <cellStyle name="Comma 5 15 2 2 2 2" xfId="7906" xr:uid="{A435C1F2-4AEA-4815-8112-617345D2951F}"/>
    <cellStyle name="Comma 5 15 2 2 2 2 2" xfId="7907" xr:uid="{6830CCDB-E27B-4750-AC98-73B68DC0A9BA}"/>
    <cellStyle name="Comma 5 15 2 2 2 2 2 2" xfId="7908" xr:uid="{4864F146-B3B2-4081-A97F-25E956860C39}"/>
    <cellStyle name="Comma 5 15 2 2 2 2 3" xfId="7909" xr:uid="{065E65F5-85DC-41EE-BF32-2FA923B97770}"/>
    <cellStyle name="Comma 5 15 2 2 2 3" xfId="7910" xr:uid="{AEB28BD0-227D-435B-9758-5CD8593AD5A4}"/>
    <cellStyle name="Comma 5 15 2 2 2 3 2" xfId="7911" xr:uid="{F27CA031-B74C-4BA5-ACF5-E4FC009AE14C}"/>
    <cellStyle name="Comma 5 15 2 2 2 3 2 2" xfId="7912" xr:uid="{B9D0D19E-3618-4E5C-AD61-3848E8CBBA61}"/>
    <cellStyle name="Comma 5 15 2 2 2 3 3" xfId="7913" xr:uid="{318E8E7E-DB97-43E1-A3FB-225610F82FAF}"/>
    <cellStyle name="Comma 5 15 2 2 2 4" xfId="7914" xr:uid="{8DC74DD2-92BE-4A33-BBBC-09FB5DEA1A42}"/>
    <cellStyle name="Comma 5 15 2 2 2 4 2" xfId="7915" xr:uid="{7C429547-6D6A-4F14-AD5C-0CCC9C7AE2D5}"/>
    <cellStyle name="Comma 5 15 2 2 2 5" xfId="7916" xr:uid="{95AEBC54-98A1-4959-9F9B-EFA42B275EC8}"/>
    <cellStyle name="Comma 5 15 2 2 3" xfId="7917" xr:uid="{E5206907-E56E-47A7-9806-196D0DCF69B0}"/>
    <cellStyle name="Comma 5 15 2 2 3 2" xfId="7918" xr:uid="{CB45970A-B52E-4D5B-AD24-D056947D0A57}"/>
    <cellStyle name="Comma 5 15 2 2 3 2 2" xfId="7919" xr:uid="{EE76B856-1793-4A48-BDB3-85B31F8BD5B5}"/>
    <cellStyle name="Comma 5 15 2 2 3 3" xfId="7920" xr:uid="{85E27DD2-346C-431B-A96A-C6924355C34D}"/>
    <cellStyle name="Comma 5 15 2 2 4" xfId="7921" xr:uid="{1F4BBFB7-1BF6-4A68-8820-28210F4E0BA1}"/>
    <cellStyle name="Comma 5 15 2 2 4 2" xfId="7922" xr:uid="{EC56C879-2C6A-4E65-AC93-30FADE9BA651}"/>
    <cellStyle name="Comma 5 15 2 2 4 2 2" xfId="7923" xr:uid="{B653BA83-BA92-44DB-B6DF-A9EAD8827D4F}"/>
    <cellStyle name="Comma 5 15 2 2 4 3" xfId="7924" xr:uid="{1313EBF0-67A7-41FD-BEDD-012C7B987CD6}"/>
    <cellStyle name="Comma 5 15 2 2 5" xfId="7925" xr:uid="{FF839C6C-AC1C-4689-8315-54807718C530}"/>
    <cellStyle name="Comma 5 15 2 2 5 2" xfId="7926" xr:uid="{7E5A8D53-1A44-4530-8279-204E4698A45E}"/>
    <cellStyle name="Comma 5 15 2 2 6" xfId="7927" xr:uid="{1C311343-87E1-43DA-BC22-96FBBDE83465}"/>
    <cellStyle name="Comma 5 15 2 3" xfId="7928" xr:uid="{AA1875F5-3250-4C09-A3AD-F86B39C69B96}"/>
    <cellStyle name="Comma 5 15 2 4" xfId="7929" xr:uid="{A5675CEA-EA65-4B38-B982-33B4AE2530AE}"/>
    <cellStyle name="Comma 5 15 2 4 2" xfId="7930" xr:uid="{8296F899-DCA7-453A-BFB1-994D9E2416B2}"/>
    <cellStyle name="Comma 5 15 2 4 2 2" xfId="7931" xr:uid="{430E83A9-D8C8-4CFD-8B66-5C2A7FC09BEF}"/>
    <cellStyle name="Comma 5 15 2 4 2 2 2" xfId="7932" xr:uid="{B0ABEFE1-5F61-446F-8151-B83AA9563EE1}"/>
    <cellStyle name="Comma 5 15 2 4 2 3" xfId="7933" xr:uid="{38A9A489-B2F1-47D6-BE73-8BF766187F5E}"/>
    <cellStyle name="Comma 5 15 2 4 3" xfId="7934" xr:uid="{B0A73C1E-6B04-4E81-9DB5-A8E61E8491CD}"/>
    <cellStyle name="Comma 5 15 2 4 3 2" xfId="7935" xr:uid="{05EB877C-CD45-46BA-8174-2E88D0BD4910}"/>
    <cellStyle name="Comma 5 15 2 4 3 2 2" xfId="7936" xr:uid="{3A4FE3D5-D7D8-4F04-8A6C-24EEC60D0767}"/>
    <cellStyle name="Comma 5 15 2 4 3 3" xfId="7937" xr:uid="{A78B6F68-CB7A-4167-9363-30E72C9D00D7}"/>
    <cellStyle name="Comma 5 15 2 4 4" xfId="7938" xr:uid="{C9FF7ED0-B5F2-4665-9594-902A67D82B95}"/>
    <cellStyle name="Comma 5 15 2 4 4 2" xfId="7939" xr:uid="{E817270A-ADD7-4BC0-B254-DF6D5A1FAE03}"/>
    <cellStyle name="Comma 5 15 2 4 5" xfId="7940" xr:uid="{6C6A9AEF-4E67-4779-9F8F-CBC1CB9A6864}"/>
    <cellStyle name="Comma 5 15 2 5" xfId="7941" xr:uid="{BDD5CDDF-4A1E-4509-B2FD-F0119826EE9C}"/>
    <cellStyle name="Comma 5 15 2 5 2" xfId="7942" xr:uid="{887A056F-8624-4418-A050-A34D2D2C2BE7}"/>
    <cellStyle name="Comma 5 15 2 5 2 2" xfId="7943" xr:uid="{0D95EF54-1B20-43F2-9D06-16FDEA0D82A9}"/>
    <cellStyle name="Comma 5 15 2 5 3" xfId="7944" xr:uid="{17ECC432-1CDA-4FE3-B13D-52D402B9DF41}"/>
    <cellStyle name="Comma 5 15 2 6" xfId="7945" xr:uid="{FD9645A3-EFD9-406C-9E76-2CC4316DDC42}"/>
    <cellStyle name="Comma 5 15 2 6 2" xfId="7946" xr:uid="{58270124-669D-4F2D-9C43-6F9D6368EC3D}"/>
    <cellStyle name="Comma 5 15 2 6 2 2" xfId="7947" xr:uid="{11483641-B259-46FB-B203-85A26E012C33}"/>
    <cellStyle name="Comma 5 15 2 6 3" xfId="7948" xr:uid="{A689602A-E328-4641-B0DE-056BCEF38637}"/>
    <cellStyle name="Comma 5 15 2 7" xfId="7949" xr:uid="{53216045-0A23-4B02-A372-60F83B2D2480}"/>
    <cellStyle name="Comma 5 15 2 7 2" xfId="7950" xr:uid="{21B17D2F-AB71-456B-A955-D4A2099AB948}"/>
    <cellStyle name="Comma 5 15 2 7 2 2" xfId="7951" xr:uid="{9E487C77-A890-47BF-AC24-4F52E95F25A6}"/>
    <cellStyle name="Comma 5 15 2 7 3" xfId="7952" xr:uid="{F2BEA0DE-4174-4BDE-B205-9B38D0384874}"/>
    <cellStyle name="Comma 5 15 2 8" xfId="7953" xr:uid="{DCE1153B-89A9-4064-86F9-7314BB22C712}"/>
    <cellStyle name="Comma 5 15 2 8 2" xfId="7954" xr:uid="{4167E251-0760-4E07-A816-2095DC368986}"/>
    <cellStyle name="Comma 5 15 2 9" xfId="7955" xr:uid="{5110179B-FAB9-4DD4-B47D-F4DF0468B59C}"/>
    <cellStyle name="Comma 5 15 3" xfId="7956" xr:uid="{5B2820EE-5E7A-47EF-B73E-B36726E3B777}"/>
    <cellStyle name="Comma 5 15 3 2" xfId="7957" xr:uid="{4B0F22E5-F9FD-4EF3-817B-B955522112DE}"/>
    <cellStyle name="Comma 5 15 3 2 2" xfId="7958" xr:uid="{DDDA62D9-E4C1-4256-B714-CD6D46B85523}"/>
    <cellStyle name="Comma 5 15 3 2 2 2" xfId="7959" xr:uid="{19EC7CAF-52BF-4C6A-B92A-ADEF33CFE374}"/>
    <cellStyle name="Comma 5 15 3 2 2 2 2" xfId="7960" xr:uid="{48E22A91-AEDF-4F2A-B490-13619B96E71E}"/>
    <cellStyle name="Comma 5 15 3 2 2 2 2 2" xfId="7961" xr:uid="{29308D46-91BC-49BF-AA60-05222718B1D8}"/>
    <cellStyle name="Comma 5 15 3 2 2 2 3" xfId="7962" xr:uid="{C5E46CC9-BE1C-4873-BDF3-85E31CAD1034}"/>
    <cellStyle name="Comma 5 15 3 2 2 3" xfId="7963" xr:uid="{DAD91CBC-10C9-4338-9BB7-ED3E8DCB701C}"/>
    <cellStyle name="Comma 5 15 3 2 2 3 2" xfId="7964" xr:uid="{5F9C9E0D-1F26-4D7B-9F76-D4348C7DD350}"/>
    <cellStyle name="Comma 5 15 3 2 2 3 2 2" xfId="7965" xr:uid="{9743A914-2FF8-4C9C-B4A8-05744DB511DF}"/>
    <cellStyle name="Comma 5 15 3 2 2 3 3" xfId="7966" xr:uid="{44C3FE5B-6B17-46FD-832F-83C3A084D54C}"/>
    <cellStyle name="Comma 5 15 3 2 2 4" xfId="7967" xr:uid="{4725EB7E-0B8C-4604-98BC-ADE81B6687F4}"/>
    <cellStyle name="Comma 5 15 3 2 2 4 2" xfId="7968" xr:uid="{FCE110EA-2C8D-4B3D-A1C3-52A8504105B5}"/>
    <cellStyle name="Comma 5 15 3 2 2 5" xfId="7969" xr:uid="{4520A831-2C70-4024-8F76-CCCBBB81DE74}"/>
    <cellStyle name="Comma 5 15 3 2 3" xfId="7970" xr:uid="{A587F8B8-A35E-4714-A1CC-C28C9B48CC10}"/>
    <cellStyle name="Comma 5 15 3 2 3 2" xfId="7971" xr:uid="{80BFBF3D-86A8-40C6-9CC6-D6294B3E0369}"/>
    <cellStyle name="Comma 5 15 3 2 3 2 2" xfId="7972" xr:uid="{3EBF71AE-979A-4ECC-9FF4-1FF7602B40BB}"/>
    <cellStyle name="Comma 5 15 3 2 3 3" xfId="7973" xr:uid="{94BC2F4B-640D-4047-9495-BE24CF74B64B}"/>
    <cellStyle name="Comma 5 15 3 2 4" xfId="7974" xr:uid="{946F4AD2-5E61-4507-8EE8-B4DF9F869F71}"/>
    <cellStyle name="Comma 5 15 3 2 4 2" xfId="7975" xr:uid="{F1AB6FA7-3571-43B4-A919-61D8CDBCBE90}"/>
    <cellStyle name="Comma 5 15 3 2 4 2 2" xfId="7976" xr:uid="{89F616FD-6A7E-463F-B859-732B6488C27A}"/>
    <cellStyle name="Comma 5 15 3 2 4 3" xfId="7977" xr:uid="{161FF0A9-3052-4752-9242-B1DF3483E939}"/>
    <cellStyle name="Comma 5 15 3 2 5" xfId="7978" xr:uid="{5DFAF9D6-1246-4824-92ED-3C04A5B0858B}"/>
    <cellStyle name="Comma 5 15 3 2 5 2" xfId="7979" xr:uid="{025EFD26-A238-44BC-A4D0-8AE86CF27D50}"/>
    <cellStyle name="Comma 5 15 3 2 6" xfId="7980" xr:uid="{60DBCA66-C9BE-4DB1-AA41-4A4FA1729CF6}"/>
    <cellStyle name="Comma 5 15 3 3" xfId="7981" xr:uid="{367C3FC1-4182-4AD4-ABFB-B0E73FF560EF}"/>
    <cellStyle name="Comma 5 15 3 4" xfId="7982" xr:uid="{096DC49B-60AE-419F-B141-3DB69DED7B7D}"/>
    <cellStyle name="Comma 5 15 3 4 2" xfId="7983" xr:uid="{086EF785-3483-4986-99C4-0406911BB400}"/>
    <cellStyle name="Comma 5 15 3 4 2 2" xfId="7984" xr:uid="{B4DCB08C-69EA-4662-A25E-6613115C0566}"/>
    <cellStyle name="Comma 5 15 3 4 2 2 2" xfId="7985" xr:uid="{5CC81D9D-26DF-4B34-854C-38396FBDC882}"/>
    <cellStyle name="Comma 5 15 3 4 2 3" xfId="7986" xr:uid="{57AB88E7-9AF2-439C-92B5-B4C0B9B625D5}"/>
    <cellStyle name="Comma 5 15 3 4 3" xfId="7987" xr:uid="{1D18FAB1-B3B6-4EAF-A8F0-58810F379D79}"/>
    <cellStyle name="Comma 5 15 3 4 3 2" xfId="7988" xr:uid="{DB0D6745-A255-49C4-95A8-B938D4A63967}"/>
    <cellStyle name="Comma 5 15 3 4 3 2 2" xfId="7989" xr:uid="{CCD055EA-0317-49F4-89C0-CF570651BD59}"/>
    <cellStyle name="Comma 5 15 3 4 3 3" xfId="7990" xr:uid="{A909FE37-A3E0-4C64-8F45-2D49DF7C1B79}"/>
    <cellStyle name="Comma 5 15 3 4 4" xfId="7991" xr:uid="{F251253C-F5FB-4F5E-93A8-E88A69B0AC49}"/>
    <cellStyle name="Comma 5 15 3 4 4 2" xfId="7992" xr:uid="{62CD57B4-9482-4432-A72F-A75E4C3362B4}"/>
    <cellStyle name="Comma 5 15 3 4 5" xfId="7993" xr:uid="{28FABB1A-118C-46BC-A82C-99D5BD830948}"/>
    <cellStyle name="Comma 5 15 3 5" xfId="7994" xr:uid="{6BD81CC0-2DA4-4849-81EF-1867247D5FB1}"/>
    <cellStyle name="Comma 5 15 3 5 2" xfId="7995" xr:uid="{5D7BECF6-AED5-45CA-AA35-ACBC19D3FA03}"/>
    <cellStyle name="Comma 5 15 3 5 2 2" xfId="7996" xr:uid="{AC312431-19C0-4A8F-9B3F-36F250713F76}"/>
    <cellStyle name="Comma 5 15 3 5 3" xfId="7997" xr:uid="{CFD9BAF2-24E5-4602-9871-7EE9B8B1FF88}"/>
    <cellStyle name="Comma 5 15 3 6" xfId="7998" xr:uid="{FD3FB8D1-B991-4D1C-8CCF-438E9DFD17CB}"/>
    <cellStyle name="Comma 5 15 3 6 2" xfId="7999" xr:uid="{03863D77-496D-4C52-90AB-5BBC42156F3F}"/>
    <cellStyle name="Comma 5 15 3 6 2 2" xfId="8000" xr:uid="{DA1D0C9D-5A2D-462A-BCA2-F9D750DEA3BE}"/>
    <cellStyle name="Comma 5 15 3 6 3" xfId="8001" xr:uid="{674B85B3-6F10-48A7-BA45-4E9BCBA6F7F0}"/>
    <cellStyle name="Comma 5 15 3 7" xfId="8002" xr:uid="{06A18CDA-C5A0-415D-8261-AEBF39E021D6}"/>
    <cellStyle name="Comma 5 15 3 7 2" xfId="8003" xr:uid="{CECB73A7-4658-4D35-B283-E235A13351CE}"/>
    <cellStyle name="Comma 5 15 3 7 2 2" xfId="8004" xr:uid="{FF482F2E-4A4E-4833-AE97-6D7B63BF9131}"/>
    <cellStyle name="Comma 5 15 3 7 3" xfId="8005" xr:uid="{19504871-7F0C-4111-AA6A-934AE93725CF}"/>
    <cellStyle name="Comma 5 15 3 8" xfId="8006" xr:uid="{98A83A95-0F3E-428E-9D2F-BF31B53BE55C}"/>
    <cellStyle name="Comma 5 15 3 8 2" xfId="8007" xr:uid="{AEF55CBE-6ACB-4A34-8537-E17C9E95A609}"/>
    <cellStyle name="Comma 5 15 3 9" xfId="8008" xr:uid="{82D9A95E-DA93-46CF-AB5B-CA2C24F8A7E9}"/>
    <cellStyle name="Comma 5 15 4" xfId="8009" xr:uid="{A6F05D8A-7518-4D59-AF94-A1CBE1E14D46}"/>
    <cellStyle name="Comma 5 15 4 2" xfId="8010" xr:uid="{7CCD3191-ED36-419E-89A6-C1B4839A0CE6}"/>
    <cellStyle name="Comma 5 15 4 2 2" xfId="8011" xr:uid="{4FBE086C-ED2E-4C6F-AAF5-00912D0624E1}"/>
    <cellStyle name="Comma 5 15 4 2 2 2" xfId="8012" xr:uid="{26CB32F3-2C59-4BF8-84D3-0D949948B4FB}"/>
    <cellStyle name="Comma 5 15 4 2 2 2 2" xfId="8013" xr:uid="{055649C7-49B0-4C0A-BE87-3DC0F49339FE}"/>
    <cellStyle name="Comma 5 15 4 2 2 3" xfId="8014" xr:uid="{EE3DFE37-F14D-41AB-BF8B-D0954A00733C}"/>
    <cellStyle name="Comma 5 15 4 2 3" xfId="8015" xr:uid="{BFF38BB6-F61E-435D-BB1E-411E6E2DE3CF}"/>
    <cellStyle name="Comma 5 15 4 2 3 2" xfId="8016" xr:uid="{6D9C4CBA-2502-48D5-9B2B-B07B26E82360}"/>
    <cellStyle name="Comma 5 15 4 2 3 2 2" xfId="8017" xr:uid="{9B00B1D9-F5BF-49A0-A486-A17867700BF4}"/>
    <cellStyle name="Comma 5 15 4 2 3 3" xfId="8018" xr:uid="{4647DCFA-7EC1-47C2-8184-CB1108DC3680}"/>
    <cellStyle name="Comma 5 15 4 2 4" xfId="8019" xr:uid="{4B3ECA27-F1DC-44A9-9883-E4450F2FF0DB}"/>
    <cellStyle name="Comma 5 15 4 2 4 2" xfId="8020" xr:uid="{904C9A49-1410-41CE-BAB0-F092A88F6F94}"/>
    <cellStyle name="Comma 5 15 4 2 5" xfId="8021" xr:uid="{37E01BED-FD27-4334-B974-F8704375DF0E}"/>
    <cellStyle name="Comma 5 15 4 3" xfId="8022" xr:uid="{8BBE4410-2464-4860-9CB5-6E9781FEFDA3}"/>
    <cellStyle name="Comma 5 15 4 3 2" xfId="8023" xr:uid="{6ECEEEC2-8BCF-4F3B-BFC3-1C743F169614}"/>
    <cellStyle name="Comma 5 15 4 3 2 2" xfId="8024" xr:uid="{FCA20E51-E4C8-414E-93AB-E60E9B341AC6}"/>
    <cellStyle name="Comma 5 15 4 3 3" xfId="8025" xr:uid="{1F8B8432-EF9E-4865-8D91-3B42D8382D92}"/>
    <cellStyle name="Comma 5 15 4 4" xfId="8026" xr:uid="{B51CD753-A473-4395-9227-33BA5826BB9A}"/>
    <cellStyle name="Comma 5 15 4 4 2" xfId="8027" xr:uid="{A9BE6289-90E7-4F75-B6FF-3E9DCFC178C0}"/>
    <cellStyle name="Comma 5 15 4 4 2 2" xfId="8028" xr:uid="{C86D2699-5D91-48D9-AB2E-6E9B0B6E197C}"/>
    <cellStyle name="Comma 5 15 4 4 3" xfId="8029" xr:uid="{D60FCB71-B7BD-4AB0-B064-CF8D75301C5B}"/>
    <cellStyle name="Comma 5 15 4 5" xfId="8030" xr:uid="{D09EBE9A-6E9C-4128-9C4E-023CE6FFC913}"/>
    <cellStyle name="Comma 5 15 4 5 2" xfId="8031" xr:uid="{BEAFDF5F-8C6A-4612-A9E1-27F3E6079846}"/>
    <cellStyle name="Comma 5 15 4 6" xfId="8032" xr:uid="{6C858C18-8B56-453D-AD05-F3CF96739FC8}"/>
    <cellStyle name="Comma 5 15 5" xfId="8033" xr:uid="{49EE05B0-38E5-42C6-951C-579A05614B6B}"/>
    <cellStyle name="Comma 5 15 6" xfId="8034" xr:uid="{E6ECA88A-AF2E-47F3-B32E-4B3511FB481F}"/>
    <cellStyle name="Comma 5 15 6 2" xfId="8035" xr:uid="{13910B47-98A1-43A1-8D35-CED6D4B14747}"/>
    <cellStyle name="Comma 5 15 6 2 2" xfId="8036" xr:uid="{8E146B71-7F94-4E5D-9D1C-8541FE6050ED}"/>
    <cellStyle name="Comma 5 15 6 2 2 2" xfId="8037" xr:uid="{735191DD-664B-40CC-B81D-39E2CB357E65}"/>
    <cellStyle name="Comma 5 15 6 2 3" xfId="8038" xr:uid="{6F177EC8-ECA4-4284-A847-138B2F97A6AA}"/>
    <cellStyle name="Comma 5 15 6 3" xfId="8039" xr:uid="{0F188B27-9D2B-43B7-9BB1-56BAFFD6A84F}"/>
    <cellStyle name="Comma 5 15 6 3 2" xfId="8040" xr:uid="{2795AEB7-63A8-4A0A-875B-093267E82BF6}"/>
    <cellStyle name="Comma 5 15 6 3 2 2" xfId="8041" xr:uid="{4A1A6477-6EEE-4C0A-9C0D-6C843E628020}"/>
    <cellStyle name="Comma 5 15 6 3 3" xfId="8042" xr:uid="{CBA5C180-EBFC-4BDA-8AB1-4B6CF0630D0E}"/>
    <cellStyle name="Comma 5 15 6 4" xfId="8043" xr:uid="{62175D0D-FFD7-4BF0-9307-3EE654064761}"/>
    <cellStyle name="Comma 5 15 6 4 2" xfId="8044" xr:uid="{A8732DC7-7274-4587-8547-27119A510814}"/>
    <cellStyle name="Comma 5 15 6 5" xfId="8045" xr:uid="{DDAE2924-BD61-4751-904A-F0743E604166}"/>
    <cellStyle name="Comma 5 15 7" xfId="8046" xr:uid="{C0F69EC9-F7D2-44F6-A395-B39E6CBFF82F}"/>
    <cellStyle name="Comma 5 15 7 2" xfId="8047" xr:uid="{980065CA-7DE1-4507-A935-B8974D0A12CC}"/>
    <cellStyle name="Comma 5 15 7 2 2" xfId="8048" xr:uid="{D107E4C6-2103-4BC4-BC06-98B13B5E347E}"/>
    <cellStyle name="Comma 5 15 7 3" xfId="8049" xr:uid="{BB143261-1069-4820-964F-1C7677D5D71A}"/>
    <cellStyle name="Comma 5 15 8" xfId="8050" xr:uid="{5269904C-8FD8-499E-936D-02FDCFF30179}"/>
    <cellStyle name="Comma 5 15 8 2" xfId="8051" xr:uid="{9B994BFC-61F7-4B4C-8126-CF27918C4EED}"/>
    <cellStyle name="Comma 5 15 8 2 2" xfId="8052" xr:uid="{64D75B54-E183-4F81-AE7A-C1A75F107C83}"/>
    <cellStyle name="Comma 5 15 8 3" xfId="8053" xr:uid="{A7864EF6-67B3-4CDE-ABE6-0B25A6902219}"/>
    <cellStyle name="Comma 5 15 9" xfId="8054" xr:uid="{FB1F4A0A-B688-416C-9954-F7BCAF98CF58}"/>
    <cellStyle name="Comma 5 15 9 2" xfId="8055" xr:uid="{D559DF04-3BCB-4771-9F9D-96543CF81F3C}"/>
    <cellStyle name="Comma 5 15 9 2 2" xfId="8056" xr:uid="{9878BEE2-9B9D-476A-BD96-6C09612CEFBF}"/>
    <cellStyle name="Comma 5 15 9 3" xfId="8057" xr:uid="{8B6A3F64-AEAE-41C3-93E6-1920871B3F46}"/>
    <cellStyle name="Comma 5 16" xfId="946" xr:uid="{1BE06FD0-A4A5-4146-85CB-8A7EE099D23D}"/>
    <cellStyle name="Comma 5 16 10" xfId="8058" xr:uid="{CAA24DEA-BE3A-46BB-99FD-E05640D8BDD0}"/>
    <cellStyle name="Comma 5 16 10 2" xfId="8059" xr:uid="{0F7BACD7-9AE2-4EE9-A5C0-8C7FEC4B53F0}"/>
    <cellStyle name="Comma 5 16 11" xfId="8060" xr:uid="{C3C55211-BA9F-4C7D-BBFB-EBF31B74F39D}"/>
    <cellStyle name="Comma 5 16 2" xfId="8061" xr:uid="{7198557A-BF47-42C5-834F-A4A0961909AB}"/>
    <cellStyle name="Comma 5 16 2 2" xfId="8062" xr:uid="{6325E2E7-582B-4A3F-880F-BB47C5639128}"/>
    <cellStyle name="Comma 5 16 2 2 2" xfId="8063" xr:uid="{B8F1C275-A146-4B2E-897E-850760B11D2F}"/>
    <cellStyle name="Comma 5 16 2 2 2 2" xfId="8064" xr:uid="{DD3CC410-89CA-4BF9-B4E7-7D90FA63D1F0}"/>
    <cellStyle name="Comma 5 16 2 2 2 2 2" xfId="8065" xr:uid="{E63D5F1E-4977-4911-A684-D9F80427D11E}"/>
    <cellStyle name="Comma 5 16 2 2 2 2 2 2" xfId="8066" xr:uid="{7F0F34A8-F3FB-4B5F-9C8D-A2048A743972}"/>
    <cellStyle name="Comma 5 16 2 2 2 2 3" xfId="8067" xr:uid="{34C92D67-7311-4484-8E4E-4ABE32468A03}"/>
    <cellStyle name="Comma 5 16 2 2 2 3" xfId="8068" xr:uid="{975A6839-56BC-48E4-A108-DB1F089151BB}"/>
    <cellStyle name="Comma 5 16 2 2 2 3 2" xfId="8069" xr:uid="{BF71DECD-933E-45CD-8672-B8A43FF6F588}"/>
    <cellStyle name="Comma 5 16 2 2 2 3 2 2" xfId="8070" xr:uid="{BAA74163-EAD3-4BD5-A63F-27370250EA9A}"/>
    <cellStyle name="Comma 5 16 2 2 2 3 3" xfId="8071" xr:uid="{A81BA182-AE79-4B00-A73F-884715D06B98}"/>
    <cellStyle name="Comma 5 16 2 2 2 4" xfId="8072" xr:uid="{69545680-9266-409B-A26F-80222DF3A2D6}"/>
    <cellStyle name="Comma 5 16 2 2 2 4 2" xfId="8073" xr:uid="{8116160D-BF40-4CBC-A4B6-ADD96BC1CC76}"/>
    <cellStyle name="Comma 5 16 2 2 2 5" xfId="8074" xr:uid="{AA7E8E64-249A-4D1F-B0F8-D19DA16E87B6}"/>
    <cellStyle name="Comma 5 16 2 2 3" xfId="8075" xr:uid="{33FA1F90-A1D1-4645-B0B7-9251EB5D98CF}"/>
    <cellStyle name="Comma 5 16 2 2 3 2" xfId="8076" xr:uid="{6D56AFCF-546B-46C9-ADE0-F5E36591894A}"/>
    <cellStyle name="Comma 5 16 2 2 3 2 2" xfId="8077" xr:uid="{BA53CCC4-7B96-4C70-BC21-E7422A3A222C}"/>
    <cellStyle name="Comma 5 16 2 2 3 3" xfId="8078" xr:uid="{F3C60CFA-1BEF-438D-B347-2C528707A0FE}"/>
    <cellStyle name="Comma 5 16 2 2 4" xfId="8079" xr:uid="{05811267-0787-4EDA-93A2-E61148AECFE8}"/>
    <cellStyle name="Comma 5 16 2 2 4 2" xfId="8080" xr:uid="{5B5163B1-51CA-49E7-9DE0-0F23367FC22E}"/>
    <cellStyle name="Comma 5 16 2 2 4 2 2" xfId="8081" xr:uid="{78DB4DA4-C767-490B-B869-310D97336021}"/>
    <cellStyle name="Comma 5 16 2 2 4 3" xfId="8082" xr:uid="{FB84BF99-05A4-4505-8F66-33B5F62FA807}"/>
    <cellStyle name="Comma 5 16 2 2 5" xfId="8083" xr:uid="{B2C79541-6223-424F-A9DF-6154CDD63E70}"/>
    <cellStyle name="Comma 5 16 2 2 5 2" xfId="8084" xr:uid="{28F900F9-9C8E-4D69-B132-21163E7212AC}"/>
    <cellStyle name="Comma 5 16 2 2 6" xfId="8085" xr:uid="{C37C1A27-E1EB-4295-A638-8CD5A167CE94}"/>
    <cellStyle name="Comma 5 16 2 3" xfId="8086" xr:uid="{B92497F2-7083-4D0F-8BF4-FEA8B8EFD71F}"/>
    <cellStyle name="Comma 5 16 2 4" xfId="8087" xr:uid="{A04329DE-7E9A-4924-80B1-D8A220476A58}"/>
    <cellStyle name="Comma 5 16 2 4 2" xfId="8088" xr:uid="{99BF0BC3-E110-48F3-8B56-E6ABF94E2502}"/>
    <cellStyle name="Comma 5 16 2 4 2 2" xfId="8089" xr:uid="{CF66B744-4AF0-4D1F-847D-3BBC7B129C02}"/>
    <cellStyle name="Comma 5 16 2 4 2 2 2" xfId="8090" xr:uid="{E63F80E5-8A45-457F-BB59-88EE98FF40A7}"/>
    <cellStyle name="Comma 5 16 2 4 2 3" xfId="8091" xr:uid="{654C1606-F4D7-4E5D-924B-A8F62C78139A}"/>
    <cellStyle name="Comma 5 16 2 4 3" xfId="8092" xr:uid="{8AECA172-793E-4099-9019-969C64934856}"/>
    <cellStyle name="Comma 5 16 2 4 3 2" xfId="8093" xr:uid="{A7C9F2AB-82E4-4C6C-B1D8-7E9994723984}"/>
    <cellStyle name="Comma 5 16 2 4 3 2 2" xfId="8094" xr:uid="{7F6471B7-5C86-4472-AA5C-8F5DE611C4D2}"/>
    <cellStyle name="Comma 5 16 2 4 3 3" xfId="8095" xr:uid="{6B51CBFE-41BC-40E4-A736-CB7BBB7B9523}"/>
    <cellStyle name="Comma 5 16 2 4 4" xfId="8096" xr:uid="{01FF81A5-9EBD-4E1E-AC06-E650151C2135}"/>
    <cellStyle name="Comma 5 16 2 4 4 2" xfId="8097" xr:uid="{DE141DC7-775D-4146-AC8E-A6482803224E}"/>
    <cellStyle name="Comma 5 16 2 4 5" xfId="8098" xr:uid="{EF8ADA17-698C-4317-91A1-BB863245ABCC}"/>
    <cellStyle name="Comma 5 16 2 5" xfId="8099" xr:uid="{3D1AF8D4-BA1C-4D1C-98E8-D00AC7380E4F}"/>
    <cellStyle name="Comma 5 16 2 5 2" xfId="8100" xr:uid="{C864DC13-D60B-4398-869D-B34FA45BB72E}"/>
    <cellStyle name="Comma 5 16 2 5 2 2" xfId="8101" xr:uid="{6C60423B-1A43-461C-8F72-BED2F5D0D1B9}"/>
    <cellStyle name="Comma 5 16 2 5 3" xfId="8102" xr:uid="{28482AF3-880F-48F4-99D5-BF5EF4E0B24B}"/>
    <cellStyle name="Comma 5 16 2 6" xfId="8103" xr:uid="{87AA26DE-0422-484F-AF93-B211C951C804}"/>
    <cellStyle name="Comma 5 16 2 6 2" xfId="8104" xr:uid="{05A528FF-B7AF-41AD-AB06-8A16BD631999}"/>
    <cellStyle name="Comma 5 16 2 6 2 2" xfId="8105" xr:uid="{FC0A857D-E5A8-4534-A54E-8110BCCF7891}"/>
    <cellStyle name="Comma 5 16 2 6 3" xfId="8106" xr:uid="{B139F9D3-BFC0-430D-A4C3-BCE2ED2FD561}"/>
    <cellStyle name="Comma 5 16 2 7" xfId="8107" xr:uid="{FF48B151-34B9-4A9A-B669-52089EC8B88E}"/>
    <cellStyle name="Comma 5 16 2 7 2" xfId="8108" xr:uid="{7CD8C00D-056B-4D58-97CC-5A048B13735B}"/>
    <cellStyle name="Comma 5 16 2 7 2 2" xfId="8109" xr:uid="{5EAA28E3-546E-45ED-BCCC-010830C2F1AF}"/>
    <cellStyle name="Comma 5 16 2 7 3" xfId="8110" xr:uid="{B8A6471A-EB75-4ED6-8CF9-5D27BB21CFEC}"/>
    <cellStyle name="Comma 5 16 2 8" xfId="8111" xr:uid="{B7BAD678-AED3-41A3-ADEB-8EBD0138DC09}"/>
    <cellStyle name="Comma 5 16 2 8 2" xfId="8112" xr:uid="{3EB8809B-CAEE-4A0C-B944-C962DEB3CA67}"/>
    <cellStyle name="Comma 5 16 2 9" xfId="8113" xr:uid="{4F1095FF-D0E6-445C-83B5-B9E6B58F5FEF}"/>
    <cellStyle name="Comma 5 16 3" xfId="8114" xr:uid="{A261B5C4-2B15-4B95-AE4B-5036B24DD87A}"/>
    <cellStyle name="Comma 5 16 3 2" xfId="8115" xr:uid="{CBB69C65-5D68-48EA-AC21-1C7A7F21CC58}"/>
    <cellStyle name="Comma 5 16 3 2 2" xfId="8116" xr:uid="{D9D2D895-73E8-4034-9A07-B1DEAE3C5039}"/>
    <cellStyle name="Comma 5 16 3 2 2 2" xfId="8117" xr:uid="{EF221DA9-0B77-48EE-AA2B-DC0DB6DDD109}"/>
    <cellStyle name="Comma 5 16 3 2 2 2 2" xfId="8118" xr:uid="{154B2670-BCDF-4C98-A2DD-95B5C187B51B}"/>
    <cellStyle name="Comma 5 16 3 2 2 2 2 2" xfId="8119" xr:uid="{7B98AD73-A03E-4194-8F29-06E0DC8D2666}"/>
    <cellStyle name="Comma 5 16 3 2 2 2 3" xfId="8120" xr:uid="{C432A31A-B049-462F-A546-7FC1C939D2B5}"/>
    <cellStyle name="Comma 5 16 3 2 2 3" xfId="8121" xr:uid="{4325224C-EB58-4CF6-9E79-D47C2998C27A}"/>
    <cellStyle name="Comma 5 16 3 2 2 3 2" xfId="8122" xr:uid="{1A35EEBE-2065-4665-892E-618BE3BD4383}"/>
    <cellStyle name="Comma 5 16 3 2 2 3 2 2" xfId="8123" xr:uid="{D5E71AFA-BE5E-4045-A350-B37A85122D17}"/>
    <cellStyle name="Comma 5 16 3 2 2 3 3" xfId="8124" xr:uid="{E3251A9A-DDFC-42F1-AE35-1062CD8F7390}"/>
    <cellStyle name="Comma 5 16 3 2 2 4" xfId="8125" xr:uid="{0A03F12D-854E-4F67-8617-F5792CAB1DE2}"/>
    <cellStyle name="Comma 5 16 3 2 2 4 2" xfId="8126" xr:uid="{CE424382-9484-474A-B286-59E4E1BD0EC4}"/>
    <cellStyle name="Comma 5 16 3 2 2 5" xfId="8127" xr:uid="{A929C105-708C-4B51-B4B8-6D7B9DA8AAD2}"/>
    <cellStyle name="Comma 5 16 3 2 3" xfId="8128" xr:uid="{DDF9E0F1-516C-4B8F-B23B-31DD38E96168}"/>
    <cellStyle name="Comma 5 16 3 2 3 2" xfId="8129" xr:uid="{8A52890F-FA4A-4EF2-973B-AF5595A8949A}"/>
    <cellStyle name="Comma 5 16 3 2 3 2 2" xfId="8130" xr:uid="{59944C28-5C51-48A3-A512-84F54C15EFB3}"/>
    <cellStyle name="Comma 5 16 3 2 3 3" xfId="8131" xr:uid="{76175EFF-16BC-4486-B049-A2BB888C7ECD}"/>
    <cellStyle name="Comma 5 16 3 2 4" xfId="8132" xr:uid="{E7B9AB83-E37E-4BE7-8750-1919E8AA7F86}"/>
    <cellStyle name="Comma 5 16 3 2 4 2" xfId="8133" xr:uid="{369149E3-8845-4BF4-8C4E-899AB76AE8E3}"/>
    <cellStyle name="Comma 5 16 3 2 4 2 2" xfId="8134" xr:uid="{5D10E014-D2DE-4A75-9BBB-F5E6C16E7C84}"/>
    <cellStyle name="Comma 5 16 3 2 4 3" xfId="8135" xr:uid="{2A9DBE4A-6E32-4B23-AAAB-E192A5A448C2}"/>
    <cellStyle name="Comma 5 16 3 2 5" xfId="8136" xr:uid="{714DD4CC-A2D5-40F8-9DF9-79715AB037B2}"/>
    <cellStyle name="Comma 5 16 3 2 5 2" xfId="8137" xr:uid="{33805DBF-92B7-4250-9323-A11BEB000E10}"/>
    <cellStyle name="Comma 5 16 3 2 6" xfId="8138" xr:uid="{0E3FF483-764A-48CE-8235-0799AA5F5508}"/>
    <cellStyle name="Comma 5 16 3 3" xfId="8139" xr:uid="{64A8F9D3-D6DD-4A7E-A4BC-7ED1F89310BA}"/>
    <cellStyle name="Comma 5 16 3 4" xfId="8140" xr:uid="{57271DF1-FA28-4F73-9CDB-C1430E0C7CEA}"/>
    <cellStyle name="Comma 5 16 3 4 2" xfId="8141" xr:uid="{FA186D04-1FA1-4883-83A2-751A3D47F402}"/>
    <cellStyle name="Comma 5 16 3 4 2 2" xfId="8142" xr:uid="{5CD62BBD-6536-40E3-9F4E-8DD6CFEF6597}"/>
    <cellStyle name="Comma 5 16 3 4 2 2 2" xfId="8143" xr:uid="{509B81A7-AD2A-4B55-82A9-E87D3DCE7B5C}"/>
    <cellStyle name="Comma 5 16 3 4 2 3" xfId="8144" xr:uid="{A2879AC3-DB4E-470B-83D6-BE21D395B732}"/>
    <cellStyle name="Comma 5 16 3 4 3" xfId="8145" xr:uid="{D2765570-4AFD-4662-BBDF-A1996438FF43}"/>
    <cellStyle name="Comma 5 16 3 4 3 2" xfId="8146" xr:uid="{8DF4A919-670E-4E00-B4CF-B3C2C2733C52}"/>
    <cellStyle name="Comma 5 16 3 4 3 2 2" xfId="8147" xr:uid="{58E68924-3AD5-4618-9E3D-0089153205E7}"/>
    <cellStyle name="Comma 5 16 3 4 3 3" xfId="8148" xr:uid="{15C1B973-9768-45AB-8AAC-0455BC4E3950}"/>
    <cellStyle name="Comma 5 16 3 4 4" xfId="8149" xr:uid="{B1473F35-0A50-4942-894E-5CA5FED1B3F8}"/>
    <cellStyle name="Comma 5 16 3 4 4 2" xfId="8150" xr:uid="{4FF9C52B-DC46-43AC-AFD7-33D20DDE1A76}"/>
    <cellStyle name="Comma 5 16 3 4 5" xfId="8151" xr:uid="{2B6AF2AF-2F14-476C-90BA-03F79B985DAD}"/>
    <cellStyle name="Comma 5 16 3 5" xfId="8152" xr:uid="{22ECAE75-74A4-4992-B4BE-9089F3E9E3E7}"/>
    <cellStyle name="Comma 5 16 3 5 2" xfId="8153" xr:uid="{B8D19ACB-347E-41DC-9921-C9E091C77923}"/>
    <cellStyle name="Comma 5 16 3 5 2 2" xfId="8154" xr:uid="{FF0CB305-6176-4BBD-AB65-7F7C3862334A}"/>
    <cellStyle name="Comma 5 16 3 5 3" xfId="8155" xr:uid="{D81395C4-DF5E-4DE7-B297-C2CF96DD1D61}"/>
    <cellStyle name="Comma 5 16 3 6" xfId="8156" xr:uid="{49866FCC-5120-49D5-B761-1D9001A09781}"/>
    <cellStyle name="Comma 5 16 3 6 2" xfId="8157" xr:uid="{1694B8B0-6D7C-4E23-854A-F89FAC6F16D3}"/>
    <cellStyle name="Comma 5 16 3 6 2 2" xfId="8158" xr:uid="{9EAC8D3E-A013-4D58-A1A8-AA672FE57260}"/>
    <cellStyle name="Comma 5 16 3 6 3" xfId="8159" xr:uid="{ADFBEA00-03B3-4861-BB4B-ACE020B707C0}"/>
    <cellStyle name="Comma 5 16 3 7" xfId="8160" xr:uid="{205FF238-C16E-4F22-A04F-334A97310ED8}"/>
    <cellStyle name="Comma 5 16 3 7 2" xfId="8161" xr:uid="{A7A59A08-1881-484E-ACDB-52C5EA78908F}"/>
    <cellStyle name="Comma 5 16 3 7 2 2" xfId="8162" xr:uid="{1E14F364-88DF-44AC-804A-A0408057E832}"/>
    <cellStyle name="Comma 5 16 3 7 3" xfId="8163" xr:uid="{76BAEFA2-1D16-475B-A07C-251061F50F05}"/>
    <cellStyle name="Comma 5 16 3 8" xfId="8164" xr:uid="{3784F2C5-21F6-403D-A226-2F8A7865BD89}"/>
    <cellStyle name="Comma 5 16 3 8 2" xfId="8165" xr:uid="{16F2F58E-C053-4675-801B-881BF345C651}"/>
    <cellStyle name="Comma 5 16 3 9" xfId="8166" xr:uid="{B1A4D948-FB0E-48A4-A7C9-CFD217C6CC08}"/>
    <cellStyle name="Comma 5 16 4" xfId="8167" xr:uid="{85C1A42F-BD71-45DD-B45C-8DF97271BAB2}"/>
    <cellStyle name="Comma 5 16 4 2" xfId="8168" xr:uid="{44D685E1-7A25-45C6-B7A8-C3ED2C4CDA90}"/>
    <cellStyle name="Comma 5 16 4 2 2" xfId="8169" xr:uid="{16FE3C5A-10F5-439E-81B6-6C0DBC3066C5}"/>
    <cellStyle name="Comma 5 16 4 2 2 2" xfId="8170" xr:uid="{D4FED974-B79F-4C8B-81CA-4B01179E79EF}"/>
    <cellStyle name="Comma 5 16 4 2 2 2 2" xfId="8171" xr:uid="{633952E2-4C9F-4BB8-8768-4D18AEF93FA8}"/>
    <cellStyle name="Comma 5 16 4 2 2 3" xfId="8172" xr:uid="{5547087B-6DF5-4DD1-959F-137B2878492B}"/>
    <cellStyle name="Comma 5 16 4 2 3" xfId="8173" xr:uid="{DC5C742B-2597-4806-99A8-612C4B19614E}"/>
    <cellStyle name="Comma 5 16 4 2 3 2" xfId="8174" xr:uid="{4007F73C-8027-4E65-A1C0-E34DD9D3A10B}"/>
    <cellStyle name="Comma 5 16 4 2 3 2 2" xfId="8175" xr:uid="{C749ACF4-C411-4D5C-9F65-9CDE14BF7020}"/>
    <cellStyle name="Comma 5 16 4 2 3 3" xfId="8176" xr:uid="{57E04214-6227-49AF-94D2-41853400C0CA}"/>
    <cellStyle name="Comma 5 16 4 2 4" xfId="8177" xr:uid="{2CB67706-4309-411B-90B7-AD1387D610F9}"/>
    <cellStyle name="Comma 5 16 4 2 4 2" xfId="8178" xr:uid="{DC772ED1-C5D0-4352-88D4-A57B99FA13DF}"/>
    <cellStyle name="Comma 5 16 4 2 5" xfId="8179" xr:uid="{3122F625-DECA-4BB9-B103-F426D2D617EB}"/>
    <cellStyle name="Comma 5 16 4 3" xfId="8180" xr:uid="{14F6551B-9FAC-46BF-AA44-8C7917B10A78}"/>
    <cellStyle name="Comma 5 16 4 3 2" xfId="8181" xr:uid="{07422598-74CF-47E0-8DB9-DD03FE673383}"/>
    <cellStyle name="Comma 5 16 4 3 2 2" xfId="8182" xr:uid="{282F642E-2AD8-42F7-B096-2E1E94CFA79F}"/>
    <cellStyle name="Comma 5 16 4 3 3" xfId="8183" xr:uid="{FDE62F81-83FA-400E-84E9-4BAD75371D0C}"/>
    <cellStyle name="Comma 5 16 4 4" xfId="8184" xr:uid="{A44D84EE-1653-4D84-A067-B0793A147624}"/>
    <cellStyle name="Comma 5 16 4 4 2" xfId="8185" xr:uid="{219F1625-76C6-4368-B700-CDECB4A82DFA}"/>
    <cellStyle name="Comma 5 16 4 4 2 2" xfId="8186" xr:uid="{5FD4A194-E795-43E4-82A9-07780BAB8DB3}"/>
    <cellStyle name="Comma 5 16 4 4 3" xfId="8187" xr:uid="{A581F551-3F18-4202-B300-20AEA1A445C1}"/>
    <cellStyle name="Comma 5 16 4 5" xfId="8188" xr:uid="{BE022666-ED12-4FAA-883C-EB59BD053391}"/>
    <cellStyle name="Comma 5 16 4 5 2" xfId="8189" xr:uid="{A8653D26-0FCA-4E0B-A34B-9AC2BE68E9C6}"/>
    <cellStyle name="Comma 5 16 4 6" xfId="8190" xr:uid="{12A0A26E-6777-4344-BCC3-115E15253027}"/>
    <cellStyle name="Comma 5 16 5" xfId="8191" xr:uid="{02D44CF1-815F-4C95-90F2-C375C616026D}"/>
    <cellStyle name="Comma 5 16 6" xfId="8192" xr:uid="{CB31387E-E7AB-4191-8397-22F8E0E6EA07}"/>
    <cellStyle name="Comma 5 16 6 2" xfId="8193" xr:uid="{48F9B809-846A-493C-80A4-43680D46AA21}"/>
    <cellStyle name="Comma 5 16 6 2 2" xfId="8194" xr:uid="{01365606-C5B7-4205-AEEB-47E67D4462F2}"/>
    <cellStyle name="Comma 5 16 6 2 2 2" xfId="8195" xr:uid="{C4DA4BC2-5B68-4FE0-B45C-553B81E73B8C}"/>
    <cellStyle name="Comma 5 16 6 2 3" xfId="8196" xr:uid="{DA8624C2-44AC-470B-A04A-AD6D6D7302DB}"/>
    <cellStyle name="Comma 5 16 6 3" xfId="8197" xr:uid="{E715DD47-4CB1-40A5-8A5E-4DB454348523}"/>
    <cellStyle name="Comma 5 16 6 3 2" xfId="8198" xr:uid="{88B0D765-6B65-4119-A372-6B424A667B2F}"/>
    <cellStyle name="Comma 5 16 6 3 2 2" xfId="8199" xr:uid="{CA61CBC5-894D-4AF4-924A-B6DEF6877121}"/>
    <cellStyle name="Comma 5 16 6 3 3" xfId="8200" xr:uid="{341A2478-9320-4F85-BFFE-0CC40FC461AA}"/>
    <cellStyle name="Comma 5 16 6 4" xfId="8201" xr:uid="{4FAFAD02-5491-4BDE-A91A-071A7A8FBAB6}"/>
    <cellStyle name="Comma 5 16 6 4 2" xfId="8202" xr:uid="{FDB93920-9CC5-41C6-AD73-7E0D6FB2FA81}"/>
    <cellStyle name="Comma 5 16 6 5" xfId="8203" xr:uid="{6DE8AF0A-6094-484C-BC70-D19FB6BBF44A}"/>
    <cellStyle name="Comma 5 16 7" xfId="8204" xr:uid="{BB8A11F2-6B8C-4F33-B586-C05ECBBE5F6F}"/>
    <cellStyle name="Comma 5 16 7 2" xfId="8205" xr:uid="{1A383B05-2925-4015-B2F3-DA83B72A8C88}"/>
    <cellStyle name="Comma 5 16 7 2 2" xfId="8206" xr:uid="{03F8F77E-B2BC-4880-8CAA-BFE5B4495A3B}"/>
    <cellStyle name="Comma 5 16 7 3" xfId="8207" xr:uid="{A265BCFC-79D9-4E3B-9631-0FE215B4038E}"/>
    <cellStyle name="Comma 5 16 8" xfId="8208" xr:uid="{86F3065A-DEE7-484D-B003-B223C33B12B5}"/>
    <cellStyle name="Comma 5 16 8 2" xfId="8209" xr:uid="{B8E08ADF-2842-4E57-A49F-EBA269DEB744}"/>
    <cellStyle name="Comma 5 16 8 2 2" xfId="8210" xr:uid="{D11264EF-ABCA-4C89-958D-826E93BD3C7C}"/>
    <cellStyle name="Comma 5 16 8 3" xfId="8211" xr:uid="{CFD5FD99-0926-4803-9B13-70D4F1F40FF6}"/>
    <cellStyle name="Comma 5 16 9" xfId="8212" xr:uid="{D88A058D-CB0B-4407-8C5B-B82E5C59E912}"/>
    <cellStyle name="Comma 5 16 9 2" xfId="8213" xr:uid="{E22A0F3B-4859-4447-9754-4FF08AE7E0C0}"/>
    <cellStyle name="Comma 5 16 9 2 2" xfId="8214" xr:uid="{7B377A75-78E1-4E25-8209-230613FED35C}"/>
    <cellStyle name="Comma 5 16 9 3" xfId="8215" xr:uid="{B6B693DB-7E2F-4F89-AB27-9E2C8803EE62}"/>
    <cellStyle name="Comma 5 17" xfId="947" xr:uid="{FF4B5C0C-2138-41FD-A175-8A5F3D287B5B}"/>
    <cellStyle name="Comma 5 17 10" xfId="8216" xr:uid="{4E384D24-95A1-4FF4-BE5A-7D69D1C27941}"/>
    <cellStyle name="Comma 5 17 10 2" xfId="8217" xr:uid="{8B78B06D-B4C1-4C6F-BC41-8DE1152EA0A1}"/>
    <cellStyle name="Comma 5 17 11" xfId="8218" xr:uid="{04C481F3-6964-44DE-83EB-87A96B858A91}"/>
    <cellStyle name="Comma 5 17 2" xfId="8219" xr:uid="{4AFACB4B-11E4-4BFB-97BD-ABD16C9B93F3}"/>
    <cellStyle name="Comma 5 17 2 2" xfId="8220" xr:uid="{80D25D83-BE4C-4A30-8605-A3D499D57970}"/>
    <cellStyle name="Comma 5 17 2 2 2" xfId="8221" xr:uid="{8F3FDBBF-CD01-4937-B205-A7A33EA26760}"/>
    <cellStyle name="Comma 5 17 2 2 2 2" xfId="8222" xr:uid="{245F3D76-39C8-4926-BBF7-B6F0E3D878CE}"/>
    <cellStyle name="Comma 5 17 2 2 2 2 2" xfId="8223" xr:uid="{1BB1DA53-1059-403D-9018-3DBC422F0ACE}"/>
    <cellStyle name="Comma 5 17 2 2 2 2 2 2" xfId="8224" xr:uid="{08BFC9FF-8C3B-4F50-9718-4BE895E23EA8}"/>
    <cellStyle name="Comma 5 17 2 2 2 2 3" xfId="8225" xr:uid="{0FF1D92A-D5FC-486A-9940-74899E4940BE}"/>
    <cellStyle name="Comma 5 17 2 2 2 3" xfId="8226" xr:uid="{0EB96CB5-AE2A-427A-9280-8832FFE1E57E}"/>
    <cellStyle name="Comma 5 17 2 2 2 3 2" xfId="8227" xr:uid="{D467428B-519E-4473-80BF-E71BBF322080}"/>
    <cellStyle name="Comma 5 17 2 2 2 3 2 2" xfId="8228" xr:uid="{198657F2-99F4-46B5-94B9-CB568CC1F875}"/>
    <cellStyle name="Comma 5 17 2 2 2 3 3" xfId="8229" xr:uid="{F9FA5A6A-ACCC-4E16-8035-4AB9E0DEFB87}"/>
    <cellStyle name="Comma 5 17 2 2 2 4" xfId="8230" xr:uid="{611C5D8C-6E34-4CEE-89CD-181ABE5BAD68}"/>
    <cellStyle name="Comma 5 17 2 2 2 4 2" xfId="8231" xr:uid="{894D1B39-193E-4BB3-A6FF-D3A6B208103C}"/>
    <cellStyle name="Comma 5 17 2 2 2 5" xfId="8232" xr:uid="{3EEBE8A4-F619-4349-B600-8377C989C6A2}"/>
    <cellStyle name="Comma 5 17 2 2 3" xfId="8233" xr:uid="{5CBE7671-8249-4DED-9C24-0828587CB5A8}"/>
    <cellStyle name="Comma 5 17 2 2 3 2" xfId="8234" xr:uid="{2AA38344-7A05-4BC1-AEEF-92B3D17C4A37}"/>
    <cellStyle name="Comma 5 17 2 2 3 2 2" xfId="8235" xr:uid="{C89502D4-CA6F-47F2-A1B1-AC5EE9623CDF}"/>
    <cellStyle name="Comma 5 17 2 2 3 3" xfId="8236" xr:uid="{BA15322F-E66B-4E2A-8E7D-9CCC6E8928E1}"/>
    <cellStyle name="Comma 5 17 2 2 4" xfId="8237" xr:uid="{D52C8AC8-4B5D-45A0-9259-E52B8C506FED}"/>
    <cellStyle name="Comma 5 17 2 2 4 2" xfId="8238" xr:uid="{2013FA55-0665-4525-B478-A014A700CF0A}"/>
    <cellStyle name="Comma 5 17 2 2 4 2 2" xfId="8239" xr:uid="{9610E73F-C740-4287-83F3-6C430BDD5370}"/>
    <cellStyle name="Comma 5 17 2 2 4 3" xfId="8240" xr:uid="{8C8BFF07-C483-447A-AD66-6748AE1ACCAB}"/>
    <cellStyle name="Comma 5 17 2 2 5" xfId="8241" xr:uid="{9E94E98A-7150-4288-84B9-0E96FC1C981F}"/>
    <cellStyle name="Comma 5 17 2 2 5 2" xfId="8242" xr:uid="{049C4380-5529-403D-8923-7969ED7CAA71}"/>
    <cellStyle name="Comma 5 17 2 2 6" xfId="8243" xr:uid="{E79B7C18-BA39-4A4C-A8B5-BB07CB508BC4}"/>
    <cellStyle name="Comma 5 17 2 3" xfId="8244" xr:uid="{F6614EDD-C87C-4617-8A6F-EB7989061B0F}"/>
    <cellStyle name="Comma 5 17 2 4" xfId="8245" xr:uid="{380AE51E-37A9-4CA8-8E99-0497D445744D}"/>
    <cellStyle name="Comma 5 17 2 4 2" xfId="8246" xr:uid="{42AD6ACD-B689-4AA9-94FC-15D7EB4B345F}"/>
    <cellStyle name="Comma 5 17 2 4 2 2" xfId="8247" xr:uid="{28D6233F-57E9-4656-93D3-D00E9E1B2A11}"/>
    <cellStyle name="Comma 5 17 2 4 2 2 2" xfId="8248" xr:uid="{4D4B7BDD-982E-4497-BB49-174E37123210}"/>
    <cellStyle name="Comma 5 17 2 4 2 3" xfId="8249" xr:uid="{E665ADA4-F2B0-44E0-9805-53722C2DC259}"/>
    <cellStyle name="Comma 5 17 2 4 3" xfId="8250" xr:uid="{321CA0C7-6721-4527-BC4D-CF68E95E1671}"/>
    <cellStyle name="Comma 5 17 2 4 3 2" xfId="8251" xr:uid="{FA795A38-F4E5-4CC3-80B7-7F2C53B39DAC}"/>
    <cellStyle name="Comma 5 17 2 4 3 2 2" xfId="8252" xr:uid="{65209C2B-B52D-413F-B75C-7188DB93DC57}"/>
    <cellStyle name="Comma 5 17 2 4 3 3" xfId="8253" xr:uid="{5D656BB0-8947-4822-A06E-E9DDACA20CE3}"/>
    <cellStyle name="Comma 5 17 2 4 4" xfId="8254" xr:uid="{14074C17-BFFE-4F5E-8252-64BD18BED708}"/>
    <cellStyle name="Comma 5 17 2 4 4 2" xfId="8255" xr:uid="{534D1398-DA4C-4FD6-8038-D26B246C40AA}"/>
    <cellStyle name="Comma 5 17 2 4 5" xfId="8256" xr:uid="{19C2D4F4-91D8-464E-8CCA-ABF7C0F7117A}"/>
    <cellStyle name="Comma 5 17 2 5" xfId="8257" xr:uid="{30579080-736F-4622-B09F-48C5BEEB6A7A}"/>
    <cellStyle name="Comma 5 17 2 5 2" xfId="8258" xr:uid="{6796CC62-8CB1-48B8-B7EF-EE18DFDBA0A2}"/>
    <cellStyle name="Comma 5 17 2 5 2 2" xfId="8259" xr:uid="{9698A529-F261-46CC-BC0F-CDDB71B31465}"/>
    <cellStyle name="Comma 5 17 2 5 3" xfId="8260" xr:uid="{87DD7403-5C15-4123-8583-A80FEB056424}"/>
    <cellStyle name="Comma 5 17 2 6" xfId="8261" xr:uid="{85C47A92-24CA-4264-9ADA-5E51126111FA}"/>
    <cellStyle name="Comma 5 17 2 6 2" xfId="8262" xr:uid="{07B95975-AF9F-49D0-84C7-779F70D24D3D}"/>
    <cellStyle name="Comma 5 17 2 6 2 2" xfId="8263" xr:uid="{ADC24339-11AE-4FC5-9EF6-4354045E681B}"/>
    <cellStyle name="Comma 5 17 2 6 3" xfId="8264" xr:uid="{D85FD0C1-BEB5-4BCB-B51D-19557C559A44}"/>
    <cellStyle name="Comma 5 17 2 7" xfId="8265" xr:uid="{D67D98CA-2869-44B5-94D1-D215EED0C5A0}"/>
    <cellStyle name="Comma 5 17 2 7 2" xfId="8266" xr:uid="{4A23289A-35FF-4B7E-BF1D-ABEB112848F6}"/>
    <cellStyle name="Comma 5 17 2 7 2 2" xfId="8267" xr:uid="{2D52FD1C-9C89-453F-BDAC-AE54BCD0FF1D}"/>
    <cellStyle name="Comma 5 17 2 7 3" xfId="8268" xr:uid="{F04CF713-6C33-4EE6-8AB6-A4220F9F0CB7}"/>
    <cellStyle name="Comma 5 17 2 8" xfId="8269" xr:uid="{982ECF42-6E61-4E42-B7CB-9B518A5039AC}"/>
    <cellStyle name="Comma 5 17 2 8 2" xfId="8270" xr:uid="{14073E7D-ECD0-47C7-8B45-016FC93F8F13}"/>
    <cellStyle name="Comma 5 17 2 9" xfId="8271" xr:uid="{5CF8FA65-BF4A-42E4-9D11-6BF7C1214082}"/>
    <cellStyle name="Comma 5 17 3" xfId="8272" xr:uid="{4ADCFEB3-2339-494F-9A37-EE4616E30186}"/>
    <cellStyle name="Comma 5 17 3 2" xfId="8273" xr:uid="{DB72B7DE-FA90-4474-8B79-FCAABDC34638}"/>
    <cellStyle name="Comma 5 17 3 2 2" xfId="8274" xr:uid="{29DBCB86-4BA3-4B06-8AF8-B7AFF3209A58}"/>
    <cellStyle name="Comma 5 17 3 2 2 2" xfId="8275" xr:uid="{C4C3218F-7BD1-4A8E-9B6A-2C994364BDEA}"/>
    <cellStyle name="Comma 5 17 3 2 2 2 2" xfId="8276" xr:uid="{98E1676E-0534-4F21-9C6B-0FA23EAD7E00}"/>
    <cellStyle name="Comma 5 17 3 2 2 2 2 2" xfId="8277" xr:uid="{4D6627A3-4AF2-46A3-8293-90DAC725E020}"/>
    <cellStyle name="Comma 5 17 3 2 2 2 3" xfId="8278" xr:uid="{D6A954E0-E122-442A-88A5-4F26A2EB7E2A}"/>
    <cellStyle name="Comma 5 17 3 2 2 3" xfId="8279" xr:uid="{0DB2943F-281C-457A-B4FA-137008A4D967}"/>
    <cellStyle name="Comma 5 17 3 2 2 3 2" xfId="8280" xr:uid="{109E4062-CC0C-49F1-8A0A-1D00DBF7A471}"/>
    <cellStyle name="Comma 5 17 3 2 2 3 2 2" xfId="8281" xr:uid="{31C05ABF-E272-4B09-921F-6D6E8C824A8B}"/>
    <cellStyle name="Comma 5 17 3 2 2 3 3" xfId="8282" xr:uid="{031D013C-888E-4FE5-B1C2-FF8C2FBAA8EB}"/>
    <cellStyle name="Comma 5 17 3 2 2 4" xfId="8283" xr:uid="{5FC732FE-CCC8-48DB-B8A6-5BCC69B10862}"/>
    <cellStyle name="Comma 5 17 3 2 2 4 2" xfId="8284" xr:uid="{A0799328-5590-4938-9429-0E2DAC17F06E}"/>
    <cellStyle name="Comma 5 17 3 2 2 5" xfId="8285" xr:uid="{A1202440-7C9D-4B92-BED7-F86F0C954563}"/>
    <cellStyle name="Comma 5 17 3 2 3" xfId="8286" xr:uid="{56D92106-27B3-4A39-B956-F3620C83DDE1}"/>
    <cellStyle name="Comma 5 17 3 2 3 2" xfId="8287" xr:uid="{EA9F4C97-00ED-4911-8F81-F681254A5193}"/>
    <cellStyle name="Comma 5 17 3 2 3 2 2" xfId="8288" xr:uid="{0859C20C-EFBC-4921-82C8-F282B8C4274F}"/>
    <cellStyle name="Comma 5 17 3 2 3 3" xfId="8289" xr:uid="{FFC782FD-153E-4943-8937-CD4191B9B67E}"/>
    <cellStyle name="Comma 5 17 3 2 4" xfId="8290" xr:uid="{BA1C38E1-DFB0-4859-842E-4ECA08C63F2A}"/>
    <cellStyle name="Comma 5 17 3 2 4 2" xfId="8291" xr:uid="{E26B9DBE-2785-42EF-A55A-43C40B79C839}"/>
    <cellStyle name="Comma 5 17 3 2 4 2 2" xfId="8292" xr:uid="{7F75C0E7-7E91-4A6E-9E75-33982E1B015D}"/>
    <cellStyle name="Comma 5 17 3 2 4 3" xfId="8293" xr:uid="{DDFB21E1-BC5F-4AB6-8F10-AE43B63F8DD7}"/>
    <cellStyle name="Comma 5 17 3 2 5" xfId="8294" xr:uid="{EFD1E376-5955-49DB-A7A0-0E0BED293EB4}"/>
    <cellStyle name="Comma 5 17 3 2 5 2" xfId="8295" xr:uid="{7FFCE8D9-DCC9-4197-8440-D75F879AFDAE}"/>
    <cellStyle name="Comma 5 17 3 2 6" xfId="8296" xr:uid="{22DE6639-A7E2-4C38-834C-91768C9881A6}"/>
    <cellStyle name="Comma 5 17 3 3" xfId="8297" xr:uid="{47A50A0B-B0AA-4083-9D9D-06D2AAF395F6}"/>
    <cellStyle name="Comma 5 17 3 4" xfId="8298" xr:uid="{2222E4AB-3AE2-4039-9FA0-D916EF9251CC}"/>
    <cellStyle name="Comma 5 17 3 4 2" xfId="8299" xr:uid="{438B92E0-1BCE-414B-B510-3CD2D7D8CBD9}"/>
    <cellStyle name="Comma 5 17 3 4 2 2" xfId="8300" xr:uid="{21AE705D-EA48-4969-BCD2-79CC44E8A9EC}"/>
    <cellStyle name="Comma 5 17 3 4 2 2 2" xfId="8301" xr:uid="{075CB0BE-35CC-4DE8-B13E-482CF62FCBBB}"/>
    <cellStyle name="Comma 5 17 3 4 2 3" xfId="8302" xr:uid="{1B86F67A-4FB1-416B-A72E-76D05DD3F6A7}"/>
    <cellStyle name="Comma 5 17 3 4 3" xfId="8303" xr:uid="{C1E62647-E332-4AF8-994A-3C14FF1A3432}"/>
    <cellStyle name="Comma 5 17 3 4 3 2" xfId="8304" xr:uid="{237B8C11-405F-430E-A0A1-F60200714CB3}"/>
    <cellStyle name="Comma 5 17 3 4 3 2 2" xfId="8305" xr:uid="{CA547CCA-3438-42BB-B397-41B65CFFBD19}"/>
    <cellStyle name="Comma 5 17 3 4 3 3" xfId="8306" xr:uid="{C2A41D00-EA40-4BE4-920B-B23258C57C06}"/>
    <cellStyle name="Comma 5 17 3 4 4" xfId="8307" xr:uid="{4C1B7F66-B22E-480D-8860-09E7D579D45B}"/>
    <cellStyle name="Comma 5 17 3 4 4 2" xfId="8308" xr:uid="{B51B0B90-C9BC-45FB-8D50-351481951312}"/>
    <cellStyle name="Comma 5 17 3 4 5" xfId="8309" xr:uid="{C96AED19-C23E-4720-BB9C-4A13F50E7305}"/>
    <cellStyle name="Comma 5 17 3 5" xfId="8310" xr:uid="{84A78E4F-4670-47DD-953A-4281A6150676}"/>
    <cellStyle name="Comma 5 17 3 5 2" xfId="8311" xr:uid="{671DB99B-2D73-4010-AC04-3BF18657BA35}"/>
    <cellStyle name="Comma 5 17 3 5 2 2" xfId="8312" xr:uid="{1BA82A78-8D80-4F42-A76F-E42EB7FBF2F9}"/>
    <cellStyle name="Comma 5 17 3 5 3" xfId="8313" xr:uid="{0613767D-1721-4CF8-A93E-9A3DCE6E1312}"/>
    <cellStyle name="Comma 5 17 3 6" xfId="8314" xr:uid="{33D1C200-39C0-46D6-8097-90EC0B7AD438}"/>
    <cellStyle name="Comma 5 17 3 6 2" xfId="8315" xr:uid="{404C1356-9F62-4B21-96F9-B3E0FFCF5652}"/>
    <cellStyle name="Comma 5 17 3 6 2 2" xfId="8316" xr:uid="{BEC61C4E-C092-4917-A829-F282418B9082}"/>
    <cellStyle name="Comma 5 17 3 6 3" xfId="8317" xr:uid="{830C1EEC-9F2E-4DD4-B21C-F9D0D23A71A4}"/>
    <cellStyle name="Comma 5 17 3 7" xfId="8318" xr:uid="{79DCD7F0-1FD7-4F75-9DA3-EDBC888EE67D}"/>
    <cellStyle name="Comma 5 17 3 7 2" xfId="8319" xr:uid="{C78086CE-93EE-4AA3-B567-C32B23C82F07}"/>
    <cellStyle name="Comma 5 17 3 7 2 2" xfId="8320" xr:uid="{652DFF6B-21FC-4D9F-B3C7-569478F44438}"/>
    <cellStyle name="Comma 5 17 3 7 3" xfId="8321" xr:uid="{717C766D-EEAF-4AF3-B013-333F8452BD35}"/>
    <cellStyle name="Comma 5 17 3 8" xfId="8322" xr:uid="{9F388080-E359-4EC5-8718-AD249D508564}"/>
    <cellStyle name="Comma 5 17 3 8 2" xfId="8323" xr:uid="{3DF04A56-9604-4B06-915F-236F72D62CC3}"/>
    <cellStyle name="Comma 5 17 3 9" xfId="8324" xr:uid="{06979EAF-DB8E-48FE-8164-A0614207C8D0}"/>
    <cellStyle name="Comma 5 17 4" xfId="8325" xr:uid="{6F462C28-6A3C-4E27-9B48-FB0EB84F9038}"/>
    <cellStyle name="Comma 5 17 4 2" xfId="8326" xr:uid="{D534E108-3892-4313-A7AA-454A7391581E}"/>
    <cellStyle name="Comma 5 17 4 2 2" xfId="8327" xr:uid="{90E7EB5E-4056-4D1B-8574-9CC78A4FC7C3}"/>
    <cellStyle name="Comma 5 17 4 2 2 2" xfId="8328" xr:uid="{3DD692E2-02DD-43A5-894D-A569602C1024}"/>
    <cellStyle name="Comma 5 17 4 2 2 2 2" xfId="8329" xr:uid="{68951458-75BA-4DC9-8989-1A40E18F6034}"/>
    <cellStyle name="Comma 5 17 4 2 2 3" xfId="8330" xr:uid="{33AE2D3C-7B7B-4725-AA90-C20CEB3E52F2}"/>
    <cellStyle name="Comma 5 17 4 2 3" xfId="8331" xr:uid="{C57EC4D5-DB89-4556-8318-0E972EED0B05}"/>
    <cellStyle name="Comma 5 17 4 2 3 2" xfId="8332" xr:uid="{09497B5D-FF4D-4299-B1C8-7FC137C8C51A}"/>
    <cellStyle name="Comma 5 17 4 2 3 2 2" xfId="8333" xr:uid="{8874FD87-D0A7-4E9D-B9D7-4FB707EFC910}"/>
    <cellStyle name="Comma 5 17 4 2 3 3" xfId="8334" xr:uid="{56BB6DF6-55B3-458B-AB22-8A0844745DE8}"/>
    <cellStyle name="Comma 5 17 4 2 4" xfId="8335" xr:uid="{1D188C61-C96F-417C-A541-9BAFF9F805FC}"/>
    <cellStyle name="Comma 5 17 4 2 4 2" xfId="8336" xr:uid="{B0B8FA89-BA88-4DD3-BA23-B091F4A15A29}"/>
    <cellStyle name="Comma 5 17 4 2 5" xfId="8337" xr:uid="{6CC8E54B-139C-401B-8823-FDDF3749E2A3}"/>
    <cellStyle name="Comma 5 17 4 3" xfId="8338" xr:uid="{C347D0BC-693F-4F57-9720-6618B641407B}"/>
    <cellStyle name="Comma 5 17 4 3 2" xfId="8339" xr:uid="{4FA9355E-0C46-4620-8FD1-868B70CD81E5}"/>
    <cellStyle name="Comma 5 17 4 3 2 2" xfId="8340" xr:uid="{26AC5D77-14DA-4202-9450-0DF04D028626}"/>
    <cellStyle name="Comma 5 17 4 3 3" xfId="8341" xr:uid="{3155912E-8D2D-4712-969B-1EC5891D1D7E}"/>
    <cellStyle name="Comma 5 17 4 4" xfId="8342" xr:uid="{21FFA11D-3657-4375-B894-02FF2CE2F504}"/>
    <cellStyle name="Comma 5 17 4 4 2" xfId="8343" xr:uid="{A7B5F3FC-8BE2-411B-9816-EF524384C57E}"/>
    <cellStyle name="Comma 5 17 4 4 2 2" xfId="8344" xr:uid="{8FECB643-5884-4936-93B6-1EF58E774279}"/>
    <cellStyle name="Comma 5 17 4 4 3" xfId="8345" xr:uid="{05C2A617-C718-4E71-8686-9A5BF2C0BCE8}"/>
    <cellStyle name="Comma 5 17 4 5" xfId="8346" xr:uid="{B565C7E7-D75F-45E7-A9F8-FC0D16CAAA76}"/>
    <cellStyle name="Comma 5 17 4 5 2" xfId="8347" xr:uid="{1A11FDF0-59DB-403B-B46B-292F2F02D409}"/>
    <cellStyle name="Comma 5 17 4 6" xfId="8348" xr:uid="{F8040923-B82D-42C3-A066-12A0077DD86D}"/>
    <cellStyle name="Comma 5 17 5" xfId="8349" xr:uid="{35EE9835-20D2-4AB0-B81C-B8B10107DCB7}"/>
    <cellStyle name="Comma 5 17 6" xfId="8350" xr:uid="{7D959854-511E-4C5E-94D4-928FE1DD55D7}"/>
    <cellStyle name="Comma 5 17 6 2" xfId="8351" xr:uid="{D7CE772B-88EA-4DBD-9B59-88DA281B2D0F}"/>
    <cellStyle name="Comma 5 17 6 2 2" xfId="8352" xr:uid="{57163BD1-D291-4457-8146-E880AB20CD5A}"/>
    <cellStyle name="Comma 5 17 6 2 2 2" xfId="8353" xr:uid="{CC36A1B5-D294-42CB-853A-E6B4E870ADF1}"/>
    <cellStyle name="Comma 5 17 6 2 3" xfId="8354" xr:uid="{7431D2B8-646E-43C8-8AAE-FB2A7DC4B506}"/>
    <cellStyle name="Comma 5 17 6 3" xfId="8355" xr:uid="{08848A81-7C79-4C68-981B-1C89B235ABB4}"/>
    <cellStyle name="Comma 5 17 6 3 2" xfId="8356" xr:uid="{DA700624-D5EC-4FB6-A9D4-16A2ADEDB63D}"/>
    <cellStyle name="Comma 5 17 6 3 2 2" xfId="8357" xr:uid="{6BD50482-A0A3-420F-9386-DB0C734DB3D8}"/>
    <cellStyle name="Comma 5 17 6 3 3" xfId="8358" xr:uid="{2808B839-05B7-498D-A8A6-733F40A65852}"/>
    <cellStyle name="Comma 5 17 6 4" xfId="8359" xr:uid="{42F3EEF4-6E01-4909-8275-DC125DDC6127}"/>
    <cellStyle name="Comma 5 17 6 4 2" xfId="8360" xr:uid="{66EDDE18-6648-4331-BFCC-6A4E6B3F6712}"/>
    <cellStyle name="Comma 5 17 6 5" xfId="8361" xr:uid="{99B891D3-5F06-4AB8-ACA9-2B42B2E90333}"/>
    <cellStyle name="Comma 5 17 7" xfId="8362" xr:uid="{8BCB5DCE-EF7E-43BE-BF40-3DD64159B4B1}"/>
    <cellStyle name="Comma 5 17 7 2" xfId="8363" xr:uid="{15EAAA32-63AA-44F6-9C30-D0F6E466B6D2}"/>
    <cellStyle name="Comma 5 17 7 2 2" xfId="8364" xr:uid="{4A324E64-227D-427C-B245-3C1EAB538160}"/>
    <cellStyle name="Comma 5 17 7 3" xfId="8365" xr:uid="{FCC5B676-3688-4DF0-AEA7-AC60E1E06B3F}"/>
    <cellStyle name="Comma 5 17 8" xfId="8366" xr:uid="{220BB172-688B-4B17-BA66-B8670C30B915}"/>
    <cellStyle name="Comma 5 17 8 2" xfId="8367" xr:uid="{4E6481E8-466C-4473-A1FB-198406BD4CA2}"/>
    <cellStyle name="Comma 5 17 8 2 2" xfId="8368" xr:uid="{DFE58B8D-0653-4A18-B9D6-54930FE0A7FB}"/>
    <cellStyle name="Comma 5 17 8 3" xfId="8369" xr:uid="{521145B3-4522-4B42-91AE-7023BC55BD54}"/>
    <cellStyle name="Comma 5 17 9" xfId="8370" xr:uid="{C70F1FEF-3D7D-4184-B4B6-C6083214F2FC}"/>
    <cellStyle name="Comma 5 17 9 2" xfId="8371" xr:uid="{44FA1302-6D2F-419B-8C49-87DE272E79F0}"/>
    <cellStyle name="Comma 5 17 9 2 2" xfId="8372" xr:uid="{2820693F-41F7-487C-BCAA-286655B98254}"/>
    <cellStyle name="Comma 5 17 9 3" xfId="8373" xr:uid="{84B537FA-88C5-4018-BE82-18FDE3E84ECB}"/>
    <cellStyle name="Comma 5 18" xfId="948" xr:uid="{050F9384-0993-491D-8392-DE8212918265}"/>
    <cellStyle name="Comma 5 18 2" xfId="8374" xr:uid="{25F16982-F844-4D28-9862-19537FEA61FA}"/>
    <cellStyle name="Comma 5 18 2 2" xfId="8375" xr:uid="{BE2C8C26-B740-4DF5-9D3F-EE4364AD6606}"/>
    <cellStyle name="Comma 5 18 2 2 2" xfId="8376" xr:uid="{33E9063F-1B62-499D-992B-A19767C7B05F}"/>
    <cellStyle name="Comma 5 18 2 2 2 2" xfId="8377" xr:uid="{1B861A8D-DDF1-46A5-A76F-EC14F2D2725C}"/>
    <cellStyle name="Comma 5 18 2 2 2 2 2" xfId="8378" xr:uid="{1301A0D4-5D45-4748-9D55-3D40C929EA97}"/>
    <cellStyle name="Comma 5 18 2 2 2 3" xfId="8379" xr:uid="{B999D71F-439B-4A33-B253-A7A16BA8FF83}"/>
    <cellStyle name="Comma 5 18 2 2 3" xfId="8380" xr:uid="{D69294AB-EB3D-4E45-8D1C-6805CC9F2F49}"/>
    <cellStyle name="Comma 5 18 2 2 3 2" xfId="8381" xr:uid="{18DD2C1E-DFE2-4E40-944F-05877BADC98B}"/>
    <cellStyle name="Comma 5 18 2 2 3 2 2" xfId="8382" xr:uid="{6EDBB603-63D7-4705-934E-D1C53DC796D8}"/>
    <cellStyle name="Comma 5 18 2 2 3 3" xfId="8383" xr:uid="{2A29ED33-5300-4355-A96D-5220BCCEB2DB}"/>
    <cellStyle name="Comma 5 18 2 2 4" xfId="8384" xr:uid="{E321A9DA-AD4B-4BC0-8EE7-E88D1FBDC1F1}"/>
    <cellStyle name="Comma 5 18 2 2 4 2" xfId="8385" xr:uid="{87E8A35A-6D36-4F27-BCF7-D99699CF0065}"/>
    <cellStyle name="Comma 5 18 2 2 5" xfId="8386" xr:uid="{8C3BF0EB-878F-49F0-84D4-E4F8AF2DD32D}"/>
    <cellStyle name="Comma 5 18 2 3" xfId="8387" xr:uid="{C36B1821-6F21-44B6-81C8-E7371D9DA238}"/>
    <cellStyle name="Comma 5 18 2 3 2" xfId="8388" xr:uid="{5B12CC22-8D66-42CA-A538-64EC85DB3284}"/>
    <cellStyle name="Comma 5 18 2 3 2 2" xfId="8389" xr:uid="{3212D49A-7E32-4F4A-A31E-CC763ECD6745}"/>
    <cellStyle name="Comma 5 18 2 3 3" xfId="8390" xr:uid="{01D8370E-2829-4C5D-9729-0D1607DD7E16}"/>
    <cellStyle name="Comma 5 18 2 4" xfId="8391" xr:uid="{78CF90C0-3160-4074-9F8E-90445FDD1B7C}"/>
    <cellStyle name="Comma 5 18 2 4 2" xfId="8392" xr:uid="{3DD36AD2-2F9D-425A-8750-9CC525AF09D5}"/>
    <cellStyle name="Comma 5 18 2 4 2 2" xfId="8393" xr:uid="{AE07B165-7705-453D-8C52-7D7EB728C514}"/>
    <cellStyle name="Comma 5 18 2 4 3" xfId="8394" xr:uid="{BB48C3C4-155F-4112-8235-CB0024493A1D}"/>
    <cellStyle name="Comma 5 18 2 5" xfId="8395" xr:uid="{F97C3012-EC1C-4F5C-A56F-3929D26BBB57}"/>
    <cellStyle name="Comma 5 18 2 5 2" xfId="8396" xr:uid="{E1E2D838-73D5-4D00-9F20-123CB4CFCCC9}"/>
    <cellStyle name="Comma 5 18 2 6" xfId="8397" xr:uid="{86A8A6FC-F92A-481F-A0B3-546F0470E6D1}"/>
    <cellStyle name="Comma 5 18 3" xfId="8398" xr:uid="{8B430690-9022-4373-A859-B0358573B365}"/>
    <cellStyle name="Comma 5 18 4" xfId="8399" xr:uid="{B635D5F5-C129-46FE-9D35-943F5CF4066D}"/>
    <cellStyle name="Comma 5 18 4 2" xfId="8400" xr:uid="{5C8C07BB-F691-4101-BFDF-167744763E11}"/>
    <cellStyle name="Comma 5 18 4 2 2" xfId="8401" xr:uid="{665C1F78-303C-4848-BC4C-3DC4D79CD72D}"/>
    <cellStyle name="Comma 5 18 4 2 2 2" xfId="8402" xr:uid="{7A5E8326-4405-43B6-BE79-188F90F37D32}"/>
    <cellStyle name="Comma 5 18 4 2 3" xfId="8403" xr:uid="{751A4E2C-6480-48FC-A8F6-E922F9839D19}"/>
    <cellStyle name="Comma 5 18 4 3" xfId="8404" xr:uid="{887A838E-04CA-49B8-8DB2-EFEE22100109}"/>
    <cellStyle name="Comma 5 18 4 3 2" xfId="8405" xr:uid="{7644A30F-8437-4D6C-AB41-6BAFDA6C0615}"/>
    <cellStyle name="Comma 5 18 4 3 2 2" xfId="8406" xr:uid="{1C8E2313-47B6-4F9B-B602-D66D8D704DD2}"/>
    <cellStyle name="Comma 5 18 4 3 3" xfId="8407" xr:uid="{A33C42E6-FC99-46FF-8078-CE18F0087D04}"/>
    <cellStyle name="Comma 5 18 4 4" xfId="8408" xr:uid="{183B7705-B83E-4B2A-A503-8FA4709647A1}"/>
    <cellStyle name="Comma 5 18 4 4 2" xfId="8409" xr:uid="{8D87EC30-4634-4D3C-B736-4AD1CF0813DD}"/>
    <cellStyle name="Comma 5 18 4 5" xfId="8410" xr:uid="{F104AE6E-02A1-4896-96BF-1BECE4AE7F2C}"/>
    <cellStyle name="Comma 5 18 5" xfId="8411" xr:uid="{E1588795-53F7-45BB-A90A-A934EF502CE5}"/>
    <cellStyle name="Comma 5 18 5 2" xfId="8412" xr:uid="{276AAD77-0FA0-463F-8241-E75D53B88EED}"/>
    <cellStyle name="Comma 5 18 5 2 2" xfId="8413" xr:uid="{1AF83684-6B96-4F79-B547-28A29DC3D55D}"/>
    <cellStyle name="Comma 5 18 5 3" xfId="8414" xr:uid="{1E0D5452-51E5-478C-8F5D-C03C0878755C}"/>
    <cellStyle name="Comma 5 18 6" xfId="8415" xr:uid="{D0962D2C-1DAF-49FE-BE5B-C96864809B07}"/>
    <cellStyle name="Comma 5 18 6 2" xfId="8416" xr:uid="{8F9984A3-DF80-4560-A36E-7C41F972CDA8}"/>
    <cellStyle name="Comma 5 18 6 2 2" xfId="8417" xr:uid="{63DBDC2D-5962-4C1E-BD2E-6F1EE3163D7A}"/>
    <cellStyle name="Comma 5 18 6 3" xfId="8418" xr:uid="{B705DDC0-AA95-4394-9107-6CAFCF8A3C2B}"/>
    <cellStyle name="Comma 5 18 7" xfId="8419" xr:uid="{78C6562C-91E1-46DF-87B8-28B9E6EA5C4D}"/>
    <cellStyle name="Comma 5 18 7 2" xfId="8420" xr:uid="{D8D188DB-4E51-4976-A2F9-7948B27941A1}"/>
    <cellStyle name="Comma 5 18 7 2 2" xfId="8421" xr:uid="{1532F05D-2E25-4989-BE22-178580D61D9E}"/>
    <cellStyle name="Comma 5 18 7 3" xfId="8422" xr:uid="{D0718D39-972E-4F9D-B940-AC3E80AB98EA}"/>
    <cellStyle name="Comma 5 18 8" xfId="8423" xr:uid="{FE08B1D6-34C4-428B-9CBF-A1CFDE154996}"/>
    <cellStyle name="Comma 5 18 8 2" xfId="8424" xr:uid="{2411BA00-9FC4-4D9A-8E8C-965B98900D8D}"/>
    <cellStyle name="Comma 5 18 9" xfId="8425" xr:uid="{0B67BB55-C0B0-4A2A-94ED-F8FB8018E767}"/>
    <cellStyle name="Comma 5 19" xfId="8426" xr:uid="{D89DFBAE-ED0C-435C-B4B8-51B753923AD3}"/>
    <cellStyle name="Comma 5 19 2" xfId="8427" xr:uid="{9838157F-5E3C-4F9F-AFE9-C2FE9A8E5323}"/>
    <cellStyle name="Comma 5 19 2 2" xfId="8428" xr:uid="{DAB2C148-3FD7-4AF9-93C7-1E64E034F5B4}"/>
    <cellStyle name="Comma 5 19 2 2 2" xfId="8429" xr:uid="{8C490E2A-60B5-45D2-9018-70A2AE3CDFDA}"/>
    <cellStyle name="Comma 5 19 2 2 2 2" xfId="8430" xr:uid="{003A85F6-A450-4E17-9632-9ED108CF2D27}"/>
    <cellStyle name="Comma 5 19 2 2 2 2 2" xfId="8431" xr:uid="{3A3FE47E-FBB5-4728-B15D-A6206C34319B}"/>
    <cellStyle name="Comma 5 19 2 2 2 3" xfId="8432" xr:uid="{50753FE7-4447-4604-A7C4-A68EFEE2EB9B}"/>
    <cellStyle name="Comma 5 19 2 2 3" xfId="8433" xr:uid="{C948292F-D3F2-48B1-9E3D-6967B113560B}"/>
    <cellStyle name="Comma 5 19 2 2 3 2" xfId="8434" xr:uid="{654CF477-2DB4-467F-B816-C1B539E33818}"/>
    <cellStyle name="Comma 5 19 2 2 3 2 2" xfId="8435" xr:uid="{6093CDA2-9BB1-40F6-8280-4C9240A3167E}"/>
    <cellStyle name="Comma 5 19 2 2 3 3" xfId="8436" xr:uid="{22ED092F-9B82-4244-9ED6-BE7E2271182B}"/>
    <cellStyle name="Comma 5 19 2 2 4" xfId="8437" xr:uid="{C8B6F8D4-A0EB-41A1-BA8C-FDBD34651A58}"/>
    <cellStyle name="Comma 5 19 2 2 4 2" xfId="8438" xr:uid="{1D8F40AF-6E8D-4619-8082-9376DF080719}"/>
    <cellStyle name="Comma 5 19 2 2 5" xfId="8439" xr:uid="{25F145D3-3B11-47A0-BEA8-6603BEE3ACF9}"/>
    <cellStyle name="Comma 5 19 2 3" xfId="8440" xr:uid="{63FC3077-261E-4D9F-9828-54BACBCEA6ED}"/>
    <cellStyle name="Comma 5 19 2 3 2" xfId="8441" xr:uid="{22052548-5AF7-4F97-8D93-10C00C0C3B48}"/>
    <cellStyle name="Comma 5 19 2 3 2 2" xfId="8442" xr:uid="{22DBB83A-685D-4BDD-928D-8B974F22B429}"/>
    <cellStyle name="Comma 5 19 2 3 3" xfId="8443" xr:uid="{19EEA767-DF35-4D9F-B769-74F699B786A3}"/>
    <cellStyle name="Comma 5 19 2 4" xfId="8444" xr:uid="{4F7373FC-6E62-401B-B73B-629215FCC0EC}"/>
    <cellStyle name="Comma 5 19 2 4 2" xfId="8445" xr:uid="{A2A8763A-EB8F-4862-B4DE-941E4818AA5D}"/>
    <cellStyle name="Comma 5 19 2 4 2 2" xfId="8446" xr:uid="{835DCD41-0855-450A-B021-FAAFD744B176}"/>
    <cellStyle name="Comma 5 19 2 4 3" xfId="8447" xr:uid="{39D24742-56EE-4764-B9D2-5B81B09197F6}"/>
    <cellStyle name="Comma 5 19 2 5" xfId="8448" xr:uid="{03506DF8-372A-4CF5-8E43-758F914D841F}"/>
    <cellStyle name="Comma 5 19 2 5 2" xfId="8449" xr:uid="{6D4CC512-8055-4CB6-84BC-1E9F8962520F}"/>
    <cellStyle name="Comma 5 19 2 6" xfId="8450" xr:uid="{29BEFEBD-4AA2-4DFE-BEA5-282A10F4764F}"/>
    <cellStyle name="Comma 5 19 3" xfId="8451" xr:uid="{C829EE7F-6FFF-4FBA-A7E9-AB2EF7CB54C6}"/>
    <cellStyle name="Comma 5 19 4" xfId="8452" xr:uid="{F7672AA4-CCB7-4540-B3B9-06E04FB12068}"/>
    <cellStyle name="Comma 5 19 4 2" xfId="8453" xr:uid="{B15A25CF-8DCF-4FF9-9B30-70642C4DB9D4}"/>
    <cellStyle name="Comma 5 19 4 2 2" xfId="8454" xr:uid="{4E60F30E-4980-4509-8DB9-1E34A86F7606}"/>
    <cellStyle name="Comma 5 19 4 2 2 2" xfId="8455" xr:uid="{FF1C08CA-15CA-48FD-A495-EDFE9F7E98D2}"/>
    <cellStyle name="Comma 5 19 4 2 3" xfId="8456" xr:uid="{C3C4DE7E-AF5B-44F6-9C57-3260A18ECAF2}"/>
    <cellStyle name="Comma 5 19 4 3" xfId="8457" xr:uid="{546D7FB8-E8F6-404C-9E07-F34DCFEBE41F}"/>
    <cellStyle name="Comma 5 19 4 3 2" xfId="8458" xr:uid="{89DE5134-61A2-4933-803F-F3B861A8E611}"/>
    <cellStyle name="Comma 5 19 4 3 2 2" xfId="8459" xr:uid="{73C6040A-2439-495B-9516-52AC4B0D7EBB}"/>
    <cellStyle name="Comma 5 19 4 3 3" xfId="8460" xr:uid="{7A2C1488-7904-4681-BE07-A73477CD83C0}"/>
    <cellStyle name="Comma 5 19 4 4" xfId="8461" xr:uid="{E6122A1D-6F20-457C-834D-AAA6EEBF9679}"/>
    <cellStyle name="Comma 5 19 4 4 2" xfId="8462" xr:uid="{87DA3C0A-5ED3-48F8-9A97-3E104496C792}"/>
    <cellStyle name="Comma 5 19 4 5" xfId="8463" xr:uid="{850FED5F-AC17-4C8E-996E-510C53CA29BF}"/>
    <cellStyle name="Comma 5 19 5" xfId="8464" xr:uid="{ADE932E6-DF53-4375-A09D-551D0E1E8B5F}"/>
    <cellStyle name="Comma 5 19 5 2" xfId="8465" xr:uid="{9B6C8697-52B3-469A-9AB8-5B804E88C4BA}"/>
    <cellStyle name="Comma 5 19 5 2 2" xfId="8466" xr:uid="{652C9DB3-8568-4636-A595-6DE054DD09F9}"/>
    <cellStyle name="Comma 5 19 5 3" xfId="8467" xr:uid="{6D368F93-C312-4589-AD5A-50E95A3660A9}"/>
    <cellStyle name="Comma 5 19 6" xfId="8468" xr:uid="{72680AC8-9ED3-46F6-BC51-0C2E03069302}"/>
    <cellStyle name="Comma 5 19 6 2" xfId="8469" xr:uid="{4047B339-628B-461A-9256-AEE24A954C75}"/>
    <cellStyle name="Comma 5 19 6 2 2" xfId="8470" xr:uid="{5AF0E352-D571-485C-813E-7D6098EFF801}"/>
    <cellStyle name="Comma 5 19 6 3" xfId="8471" xr:uid="{EACD2711-95B9-41D9-B799-0D82C6BE1F02}"/>
    <cellStyle name="Comma 5 19 7" xfId="8472" xr:uid="{2FDBFA79-D725-4D5A-ADAD-7DA9C6DCD180}"/>
    <cellStyle name="Comma 5 19 7 2" xfId="8473" xr:uid="{70CF4C3B-3D6D-4BB8-85BB-50034424E8A2}"/>
    <cellStyle name="Comma 5 19 7 2 2" xfId="8474" xr:uid="{E47EE57D-1632-4D95-BE81-C8ED6E505B41}"/>
    <cellStyle name="Comma 5 19 7 3" xfId="8475" xr:uid="{A817AB92-F7AF-4FD1-AC9A-FDC82242BE9F}"/>
    <cellStyle name="Comma 5 19 8" xfId="8476" xr:uid="{2DB9C898-8560-4801-A230-2AF83F188386}"/>
    <cellStyle name="Comma 5 19 8 2" xfId="8477" xr:uid="{397EA679-56E3-4D4B-AE38-DFA95D848BD8}"/>
    <cellStyle name="Comma 5 19 9" xfId="8478" xr:uid="{C046641B-0247-49D4-9104-E0A18DABFB54}"/>
    <cellStyle name="Comma 5 2" xfId="949" xr:uid="{DFC007CC-22E7-42A1-AD15-54EABE94FCDB}"/>
    <cellStyle name="Comma 5 2 10" xfId="8479" xr:uid="{C54EF9B1-78F8-4563-A659-F3440D244C04}"/>
    <cellStyle name="Comma 5 2 10 2" xfId="8480" xr:uid="{1D545FCB-0CF2-4458-94FA-6CFFE4102D8F}"/>
    <cellStyle name="Comma 5 2 11" xfId="8481" xr:uid="{9CD41EB3-2065-4E78-9CCB-074A85CA8B9B}"/>
    <cellStyle name="Comma 5 2 12" xfId="51651" xr:uid="{042D0D18-D842-4610-AB00-41DB64A61B36}"/>
    <cellStyle name="Comma 5 2 2" xfId="8482" xr:uid="{2E4EA3F5-19B9-4508-921E-476059A8F2AD}"/>
    <cellStyle name="Comma 5 2 2 10" xfId="52413" xr:uid="{81CFAB31-14BB-44D0-B074-A105E940325E}"/>
    <cellStyle name="Comma 5 2 2 2" xfId="8483" xr:uid="{A064821F-D248-46A1-BAC1-16EC96D0BB2F}"/>
    <cellStyle name="Comma 5 2 2 2 2" xfId="8484" xr:uid="{752CE6EC-07EA-4E2F-92F8-729B49AB9D14}"/>
    <cellStyle name="Comma 5 2 2 2 2 2" xfId="8485" xr:uid="{03593894-1794-45EA-9F0C-614E01CCF541}"/>
    <cellStyle name="Comma 5 2 2 2 2 2 2" xfId="8486" xr:uid="{9F3C6C58-A301-4C1E-B5B9-63B3E1C1BF42}"/>
    <cellStyle name="Comma 5 2 2 2 2 2 2 2" xfId="8487" xr:uid="{C60A7C71-326E-46C1-ACCE-F7F93DD40E8D}"/>
    <cellStyle name="Comma 5 2 2 2 2 2 3" xfId="8488" xr:uid="{B75D2D98-ED3E-4430-A841-F8A366538F54}"/>
    <cellStyle name="Comma 5 2 2 2 2 3" xfId="8489" xr:uid="{B7EB5840-017D-4397-8F09-5189DAC5FF13}"/>
    <cellStyle name="Comma 5 2 2 2 2 3 2" xfId="8490" xr:uid="{D4549BA1-6F7D-4A2A-8A93-F19DF3DC0CB1}"/>
    <cellStyle name="Comma 5 2 2 2 2 3 2 2" xfId="8491" xr:uid="{7E949286-6C47-4B50-838D-CA2733E38121}"/>
    <cellStyle name="Comma 5 2 2 2 2 3 3" xfId="8492" xr:uid="{8D75DD00-B3AC-46DD-87A9-273BA843476F}"/>
    <cellStyle name="Comma 5 2 2 2 2 4" xfId="8493" xr:uid="{79E7B821-079E-4702-90C2-0EC5779A8AF8}"/>
    <cellStyle name="Comma 5 2 2 2 2 4 2" xfId="8494" xr:uid="{D193F263-42EB-4A6E-B5A4-5AFCE443D754}"/>
    <cellStyle name="Comma 5 2 2 2 2 5" xfId="8495" xr:uid="{AFDC5342-C8C6-4275-8EBC-64A60811583A}"/>
    <cellStyle name="Comma 5 2 2 2 3" xfId="8496" xr:uid="{5F2FD6BB-2FC2-4B95-9E2E-71BC97CF37FB}"/>
    <cellStyle name="Comma 5 2 2 2 3 2" xfId="8497" xr:uid="{56467AB1-6086-41D1-86FE-89D40DF072B4}"/>
    <cellStyle name="Comma 5 2 2 2 3 2 2" xfId="8498" xr:uid="{11435154-F767-4C8A-A66D-43DF844B4320}"/>
    <cellStyle name="Comma 5 2 2 2 3 3" xfId="8499" xr:uid="{81A4B9C9-78C0-4761-85F8-1F3B1D56FE14}"/>
    <cellStyle name="Comma 5 2 2 2 4" xfId="8500" xr:uid="{24BA6AE9-BEFF-4A9A-83C4-953D3A193154}"/>
    <cellStyle name="Comma 5 2 2 2 4 2" xfId="8501" xr:uid="{4979FA9F-F80D-4FF8-92FD-EFDB1D22C465}"/>
    <cellStyle name="Comma 5 2 2 2 4 2 2" xfId="8502" xr:uid="{6E059530-CBDE-436A-81D7-58E818677CA9}"/>
    <cellStyle name="Comma 5 2 2 2 4 3" xfId="8503" xr:uid="{51C4BE49-5A23-4E2C-96F7-BFE228291F57}"/>
    <cellStyle name="Comma 5 2 2 2 5" xfId="8504" xr:uid="{92A06046-E41E-464A-8DBF-813054118E2E}"/>
    <cellStyle name="Comma 5 2 2 2 5 2" xfId="8505" xr:uid="{BB6B78ED-80DF-4FA6-9E3E-508606429ADF}"/>
    <cellStyle name="Comma 5 2 2 2 6" xfId="8506" xr:uid="{E8B25453-BF0B-41FC-B0E2-6F2D706B7DC9}"/>
    <cellStyle name="Comma 5 2 2 2 7" xfId="53924" xr:uid="{E5C3FCF7-93E4-4DD0-ADB6-9198B626BDEE}"/>
    <cellStyle name="Comma 5 2 2 3" xfId="8507" xr:uid="{4EDEEBB0-2B19-4357-8943-DC2E6F6F1361}"/>
    <cellStyle name="Comma 5 2 2 4" xfId="8508" xr:uid="{4FA84DD5-6969-4D1E-AA8B-42FAE2EEED3C}"/>
    <cellStyle name="Comma 5 2 2 4 2" xfId="8509" xr:uid="{7518D07C-3B8C-41AF-B6E8-E9486CA54F78}"/>
    <cellStyle name="Comma 5 2 2 4 2 2" xfId="8510" xr:uid="{1FF45FA1-0259-43F7-AA8E-BE7B2F42744D}"/>
    <cellStyle name="Comma 5 2 2 4 2 2 2" xfId="8511" xr:uid="{0AE43839-A04A-44AC-8B7D-9D546160CC56}"/>
    <cellStyle name="Comma 5 2 2 4 2 3" xfId="8512" xr:uid="{B2F70F52-D086-4EE4-9D5C-39D3B0CC85B8}"/>
    <cellStyle name="Comma 5 2 2 4 3" xfId="8513" xr:uid="{8C084102-B014-48CB-9F67-52C2CDD71C0F}"/>
    <cellStyle name="Comma 5 2 2 4 3 2" xfId="8514" xr:uid="{945C4070-4427-4280-B18B-23D9FF50CB40}"/>
    <cellStyle name="Comma 5 2 2 4 3 2 2" xfId="8515" xr:uid="{7F4B3806-BA27-4B40-B7A4-9AA7EB8E9772}"/>
    <cellStyle name="Comma 5 2 2 4 3 3" xfId="8516" xr:uid="{E3056C4C-AD70-4D04-B11E-B11D9F573CA2}"/>
    <cellStyle name="Comma 5 2 2 4 4" xfId="8517" xr:uid="{EEF9436F-A4FA-4F49-B17C-D893885BBA03}"/>
    <cellStyle name="Comma 5 2 2 4 4 2" xfId="8518" xr:uid="{43B14158-0D0F-4FE2-9030-175A5D9D5182}"/>
    <cellStyle name="Comma 5 2 2 4 5" xfId="8519" xr:uid="{3EA68AAD-E507-4CFB-96E5-6F2062994FFA}"/>
    <cellStyle name="Comma 5 2 2 5" xfId="8520" xr:uid="{12D5353C-41CD-49E8-B6A6-A431643AC027}"/>
    <cellStyle name="Comma 5 2 2 5 2" xfId="8521" xr:uid="{50DC06A8-F825-4BFD-9B5F-B5CB414D4322}"/>
    <cellStyle name="Comma 5 2 2 5 2 2" xfId="8522" xr:uid="{3F883C20-4132-431E-B0B1-0EFACB894364}"/>
    <cellStyle name="Comma 5 2 2 5 3" xfId="8523" xr:uid="{F05A865E-0573-47C3-A26D-096E86D11A95}"/>
    <cellStyle name="Comma 5 2 2 6" xfId="8524" xr:uid="{8B233EAF-6DD8-4A6A-812F-DD2B66891461}"/>
    <cellStyle name="Comma 5 2 2 6 2" xfId="8525" xr:uid="{211C4B72-5F32-40D5-B748-9B6AF9C58346}"/>
    <cellStyle name="Comma 5 2 2 6 2 2" xfId="8526" xr:uid="{F4E8C2ED-6CE7-46C3-B23F-B5888EFA3B50}"/>
    <cellStyle name="Comma 5 2 2 6 3" xfId="8527" xr:uid="{467D9B34-B95F-470A-B9D3-BCEBCAFEE48F}"/>
    <cellStyle name="Comma 5 2 2 7" xfId="8528" xr:uid="{3DFE409B-2246-4D7B-B1B6-EEEC8E01E47A}"/>
    <cellStyle name="Comma 5 2 2 7 2" xfId="8529" xr:uid="{FD945A6A-077C-40CA-B5C0-45015A10131F}"/>
    <cellStyle name="Comma 5 2 2 7 2 2" xfId="8530" xr:uid="{6DB0AA0F-9DC4-448E-8342-D94776D612F0}"/>
    <cellStyle name="Comma 5 2 2 7 3" xfId="8531" xr:uid="{C31A8717-EC24-4EB0-AF81-2E4EAC282905}"/>
    <cellStyle name="Comma 5 2 2 8" xfId="8532" xr:uid="{407F7324-CCF1-4FEA-914C-F7F9599EA90A}"/>
    <cellStyle name="Comma 5 2 2 8 2" xfId="8533" xr:uid="{AA5E005F-6E6A-47F1-A520-BE569828D9A2}"/>
    <cellStyle name="Comma 5 2 2 9" xfId="8534" xr:uid="{A9B44BE2-7FB2-4FF1-869C-F2A24EC12EBE}"/>
    <cellStyle name="Comma 5 2 3" xfId="8535" xr:uid="{7207641F-F946-4337-8073-6015744F740C}"/>
    <cellStyle name="Comma 5 2 3 10" xfId="53175" xr:uid="{F5611D84-26C8-4225-90BA-30E77A3EDDE6}"/>
    <cellStyle name="Comma 5 2 3 2" xfId="8536" xr:uid="{16FC47B8-F932-4351-916B-EDD923504CDE}"/>
    <cellStyle name="Comma 5 2 3 2 2" xfId="8537" xr:uid="{76BAE404-4931-4053-B8AF-4976CD4620B0}"/>
    <cellStyle name="Comma 5 2 3 2 2 2" xfId="8538" xr:uid="{B3A18A88-BC90-4688-A279-D83F2CFEE529}"/>
    <cellStyle name="Comma 5 2 3 2 2 2 2" xfId="8539" xr:uid="{074A85D5-90F3-4BCE-9A70-FD38496EB28A}"/>
    <cellStyle name="Comma 5 2 3 2 2 2 2 2" xfId="8540" xr:uid="{1E8F63AF-D96B-4A03-861E-2AC2EC911150}"/>
    <cellStyle name="Comma 5 2 3 2 2 2 3" xfId="8541" xr:uid="{3288A0CC-7032-46EA-AFCD-1381451DBEFE}"/>
    <cellStyle name="Comma 5 2 3 2 2 3" xfId="8542" xr:uid="{F26B32AB-738C-460F-943E-2E6118110724}"/>
    <cellStyle name="Comma 5 2 3 2 2 3 2" xfId="8543" xr:uid="{3E68CD53-9A7B-4828-BD8F-291ABB282788}"/>
    <cellStyle name="Comma 5 2 3 2 2 3 2 2" xfId="8544" xr:uid="{54B135D8-BB56-49F0-B434-5CE9D3242340}"/>
    <cellStyle name="Comma 5 2 3 2 2 3 3" xfId="8545" xr:uid="{A91ECA52-0C6C-450F-B033-6ADACBF8160D}"/>
    <cellStyle name="Comma 5 2 3 2 2 4" xfId="8546" xr:uid="{E7628B8D-B369-48BB-9A9B-42D2991F056B}"/>
    <cellStyle name="Comma 5 2 3 2 2 4 2" xfId="8547" xr:uid="{5E463051-39CB-4E0D-913A-597A79458C8B}"/>
    <cellStyle name="Comma 5 2 3 2 2 5" xfId="8548" xr:uid="{D4097874-48FF-4F70-84B6-0C32FE3CB7D4}"/>
    <cellStyle name="Comma 5 2 3 2 3" xfId="8549" xr:uid="{44521D24-78CF-4887-BAF7-C59BA554A732}"/>
    <cellStyle name="Comma 5 2 3 2 3 2" xfId="8550" xr:uid="{8914D381-7488-4192-9BD3-A950D546A2FB}"/>
    <cellStyle name="Comma 5 2 3 2 3 2 2" xfId="8551" xr:uid="{ECD7331B-1684-43FE-A941-B5652174E55B}"/>
    <cellStyle name="Comma 5 2 3 2 3 3" xfId="8552" xr:uid="{626B68AB-AE8C-4475-89D2-F90A07F6C330}"/>
    <cellStyle name="Comma 5 2 3 2 4" xfId="8553" xr:uid="{B8EEEBA4-A66E-424B-94D7-69E5D3741CA4}"/>
    <cellStyle name="Comma 5 2 3 2 4 2" xfId="8554" xr:uid="{6EF3029F-7285-4925-8DF0-560810E61E71}"/>
    <cellStyle name="Comma 5 2 3 2 4 2 2" xfId="8555" xr:uid="{E40E5B41-740D-437C-86C1-1EA4372C7980}"/>
    <cellStyle name="Comma 5 2 3 2 4 3" xfId="8556" xr:uid="{115B41FE-74CB-4CDC-97D9-2B01747A1DE1}"/>
    <cellStyle name="Comma 5 2 3 2 5" xfId="8557" xr:uid="{BCA4D93A-A12B-469C-8382-A38400DE95C9}"/>
    <cellStyle name="Comma 5 2 3 2 5 2" xfId="8558" xr:uid="{1DB7DFCD-E519-4800-B89B-CBDE5EEB4B6E}"/>
    <cellStyle name="Comma 5 2 3 2 6" xfId="8559" xr:uid="{00156383-79A9-4869-B82C-180187A5B1E9}"/>
    <cellStyle name="Comma 5 2 3 3" xfId="8560" xr:uid="{668BF9DE-E6FF-436E-8A18-89EFD8203270}"/>
    <cellStyle name="Comma 5 2 3 4" xfId="8561" xr:uid="{E7963C54-1445-40CE-AC81-9A1B69BB0B18}"/>
    <cellStyle name="Comma 5 2 3 4 2" xfId="8562" xr:uid="{7A88AA13-A271-4D20-9812-31621F790A5E}"/>
    <cellStyle name="Comma 5 2 3 4 2 2" xfId="8563" xr:uid="{1280C514-4EE2-4E8F-86DD-4B47F26B5871}"/>
    <cellStyle name="Comma 5 2 3 4 2 2 2" xfId="8564" xr:uid="{559177EC-435A-4F25-B896-C381881E7CB2}"/>
    <cellStyle name="Comma 5 2 3 4 2 3" xfId="8565" xr:uid="{81424B3A-1DC2-4201-84EA-9B26932AE190}"/>
    <cellStyle name="Comma 5 2 3 4 3" xfId="8566" xr:uid="{64FCA792-A596-4B1B-B96C-58FA9C840417}"/>
    <cellStyle name="Comma 5 2 3 4 3 2" xfId="8567" xr:uid="{0609B96D-94BF-47DA-BE8D-6FE4489E60B2}"/>
    <cellStyle name="Comma 5 2 3 4 3 2 2" xfId="8568" xr:uid="{4A252D40-2C3B-48C0-B4EF-7C1995E977A7}"/>
    <cellStyle name="Comma 5 2 3 4 3 3" xfId="8569" xr:uid="{0D888235-4429-4C8E-B0BC-5F740F0A1536}"/>
    <cellStyle name="Comma 5 2 3 4 4" xfId="8570" xr:uid="{FDFCF902-27E8-4C32-9A39-717F0C7EDB01}"/>
    <cellStyle name="Comma 5 2 3 4 4 2" xfId="8571" xr:uid="{68224156-6BF9-4CFD-91C8-198609CA9AF2}"/>
    <cellStyle name="Comma 5 2 3 4 5" xfId="8572" xr:uid="{9EF24E7E-720D-40EC-AE0A-9117F2F2F1E3}"/>
    <cellStyle name="Comma 5 2 3 5" xfId="8573" xr:uid="{7D74DEE3-210A-478D-87A4-C31AF3A4C026}"/>
    <cellStyle name="Comma 5 2 3 5 2" xfId="8574" xr:uid="{8EE49F6C-CA99-468E-9FA9-78704695E7B5}"/>
    <cellStyle name="Comma 5 2 3 5 2 2" xfId="8575" xr:uid="{5ABC2BB0-F610-4B16-93C3-93177EFC2136}"/>
    <cellStyle name="Comma 5 2 3 5 3" xfId="8576" xr:uid="{044A2A0B-5F5E-4D14-AA3C-5F22224F8F26}"/>
    <cellStyle name="Comma 5 2 3 6" xfId="8577" xr:uid="{9859B4C1-F964-419C-8EF8-3566B831E66C}"/>
    <cellStyle name="Comma 5 2 3 6 2" xfId="8578" xr:uid="{274C21CF-56B5-43B5-82D4-267B819D023E}"/>
    <cellStyle name="Comma 5 2 3 6 2 2" xfId="8579" xr:uid="{57729464-D8C3-4995-8B8C-F4E15E709C70}"/>
    <cellStyle name="Comma 5 2 3 6 3" xfId="8580" xr:uid="{34902E5B-1D09-4DE9-8A7D-B2C38E2CDAB4}"/>
    <cellStyle name="Comma 5 2 3 7" xfId="8581" xr:uid="{62145187-DECD-4AF3-B788-DAF7C53CFECD}"/>
    <cellStyle name="Comma 5 2 3 7 2" xfId="8582" xr:uid="{A8D855B9-E059-4844-A824-06639A2063A4}"/>
    <cellStyle name="Comma 5 2 3 7 2 2" xfId="8583" xr:uid="{55FFC4A4-C916-4068-9784-33C2B1FCC9B8}"/>
    <cellStyle name="Comma 5 2 3 7 3" xfId="8584" xr:uid="{E1C3D2F1-8865-439B-B194-B93804B6D531}"/>
    <cellStyle name="Comma 5 2 3 8" xfId="8585" xr:uid="{AF049231-AF2D-4788-BF5C-9C4197CAB210}"/>
    <cellStyle name="Comma 5 2 3 8 2" xfId="8586" xr:uid="{F445FAE1-FB71-415B-A8AC-EDD25C089819}"/>
    <cellStyle name="Comma 5 2 3 9" xfId="8587" xr:uid="{E144A454-06BA-446F-B45E-CEC6440E22BB}"/>
    <cellStyle name="Comma 5 2 4" xfId="8588" xr:uid="{FB2FCB23-8D3D-46E8-BEF4-6A76753782F4}"/>
    <cellStyle name="Comma 5 2 4 2" xfId="8589" xr:uid="{2EC21C9A-DEFC-463E-8C56-4CFCC1DB5AA3}"/>
    <cellStyle name="Comma 5 2 4 2 2" xfId="8590" xr:uid="{F4382B46-A92A-49D5-AD58-80F3699BAD59}"/>
    <cellStyle name="Comma 5 2 4 2 2 2" xfId="8591" xr:uid="{FA218E70-3235-4B3B-BCC0-0C5E428B15D7}"/>
    <cellStyle name="Comma 5 2 4 2 2 2 2" xfId="8592" xr:uid="{520DD01F-E897-44D9-987C-417B6BDB97A9}"/>
    <cellStyle name="Comma 5 2 4 2 2 3" xfId="8593" xr:uid="{0FFD4364-9BC7-48E8-B7EB-063CF4CAD465}"/>
    <cellStyle name="Comma 5 2 4 2 3" xfId="8594" xr:uid="{4461DAEE-BEF6-422F-BF30-2EDA2F359333}"/>
    <cellStyle name="Comma 5 2 4 2 3 2" xfId="8595" xr:uid="{A0EA6A88-DDAA-4B07-9298-BDC9C02634F3}"/>
    <cellStyle name="Comma 5 2 4 2 3 2 2" xfId="8596" xr:uid="{DE25C502-091A-4530-8924-D5DF821F3275}"/>
    <cellStyle name="Comma 5 2 4 2 3 3" xfId="8597" xr:uid="{756EE4BE-3C0A-49AF-A0CC-7A98EEE14EF4}"/>
    <cellStyle name="Comma 5 2 4 2 4" xfId="8598" xr:uid="{16E2AF3A-96FE-463F-96C5-44D770A892AD}"/>
    <cellStyle name="Comma 5 2 4 2 4 2" xfId="8599" xr:uid="{CB18B42A-8C13-4717-8DF9-861E878F2117}"/>
    <cellStyle name="Comma 5 2 4 2 5" xfId="8600" xr:uid="{B018F52A-61FC-49C2-A8DF-2123252E1B3A}"/>
    <cellStyle name="Comma 5 2 4 3" xfId="8601" xr:uid="{E536B779-D2A8-4C4F-8FCB-AB6959ED8E31}"/>
    <cellStyle name="Comma 5 2 4 3 2" xfId="8602" xr:uid="{20D9E140-227E-4A11-9640-873AEF80A0C4}"/>
    <cellStyle name="Comma 5 2 4 3 2 2" xfId="8603" xr:uid="{111A82A1-9CD1-48F8-8924-F250A67EF97B}"/>
    <cellStyle name="Comma 5 2 4 3 3" xfId="8604" xr:uid="{A34F1F80-A782-4FC7-9E69-C36F30EEAFF0}"/>
    <cellStyle name="Comma 5 2 4 4" xfId="8605" xr:uid="{9A94658D-3566-4239-8EEC-1B34D46FE269}"/>
    <cellStyle name="Comma 5 2 4 4 2" xfId="8606" xr:uid="{339F8699-63D1-4354-8002-47276ED48790}"/>
    <cellStyle name="Comma 5 2 4 4 2 2" xfId="8607" xr:uid="{EB559AAC-6902-41DB-95C5-D5567BAC59F7}"/>
    <cellStyle name="Comma 5 2 4 4 3" xfId="8608" xr:uid="{8693832D-3FA1-4D77-8512-8B106B1874DB}"/>
    <cellStyle name="Comma 5 2 4 5" xfId="8609" xr:uid="{E8A6A71B-A042-4BEA-BDB5-70F68A9A187E}"/>
    <cellStyle name="Comma 5 2 4 5 2" xfId="8610" xr:uid="{D15EF7EA-507C-4175-BB04-40EE18DDC166}"/>
    <cellStyle name="Comma 5 2 4 6" xfId="8611" xr:uid="{BD1CD3D8-8696-423D-AEC3-279C682087BF}"/>
    <cellStyle name="Comma 5 2 5" xfId="8612" xr:uid="{3ABAE33B-8F35-46E3-95FD-6DB03C712C16}"/>
    <cellStyle name="Comma 5 2 6" xfId="8613" xr:uid="{D3FAA39E-AF16-4BDF-8E1D-3F9DF3B4578D}"/>
    <cellStyle name="Comma 5 2 6 2" xfId="8614" xr:uid="{3EBD211F-ED1F-45D7-8486-A4E74F4390AD}"/>
    <cellStyle name="Comma 5 2 6 2 2" xfId="8615" xr:uid="{D818C85B-4AD3-45E7-878C-046512285D29}"/>
    <cellStyle name="Comma 5 2 6 2 2 2" xfId="8616" xr:uid="{9EB6F197-574C-402B-A7E1-ACCE26F9F012}"/>
    <cellStyle name="Comma 5 2 6 2 3" xfId="8617" xr:uid="{42EE3868-7FE9-4085-AA7D-BA0056A4C785}"/>
    <cellStyle name="Comma 5 2 6 3" xfId="8618" xr:uid="{4D10D7FE-C813-4AE2-8297-37EC9042BD2F}"/>
    <cellStyle name="Comma 5 2 6 3 2" xfId="8619" xr:uid="{58F220E9-5B68-4B8B-9852-F1988FA0C295}"/>
    <cellStyle name="Comma 5 2 6 3 2 2" xfId="8620" xr:uid="{5B8107E8-BE35-4048-9BEB-F0E0B3A735CB}"/>
    <cellStyle name="Comma 5 2 6 3 3" xfId="8621" xr:uid="{10E2D6A6-FC32-431F-B033-06292D116158}"/>
    <cellStyle name="Comma 5 2 6 4" xfId="8622" xr:uid="{E129BDDD-4523-4E37-A82C-D58CB4AC58DB}"/>
    <cellStyle name="Comma 5 2 6 4 2" xfId="8623" xr:uid="{FE0A0891-D566-44C0-888C-28A5C17679C9}"/>
    <cellStyle name="Comma 5 2 6 5" xfId="8624" xr:uid="{42BC3796-6682-43A5-B9D1-2B7304074FBC}"/>
    <cellStyle name="Comma 5 2 7" xfId="8625" xr:uid="{58D9E281-D5F8-4ED8-AAD7-030C66BE4B1F}"/>
    <cellStyle name="Comma 5 2 7 2" xfId="8626" xr:uid="{EA17031F-6BD8-4209-8F20-5F1A0073C3E0}"/>
    <cellStyle name="Comma 5 2 7 2 2" xfId="8627" xr:uid="{780A36E4-9EEE-4904-BF50-1D06F81DE6FA}"/>
    <cellStyle name="Comma 5 2 7 3" xfId="8628" xr:uid="{150C2688-0D85-4445-BEEE-55DA0B85E564}"/>
    <cellStyle name="Comma 5 2 8" xfId="8629" xr:uid="{47C77606-2C49-4708-8926-1C8EF9B7DB4C}"/>
    <cellStyle name="Comma 5 2 8 2" xfId="8630" xr:uid="{23196A8A-76B8-4E8F-A5F9-B6B30067AB97}"/>
    <cellStyle name="Comma 5 2 8 2 2" xfId="8631" xr:uid="{428F1879-FAE1-4921-8722-071C84E157AA}"/>
    <cellStyle name="Comma 5 2 8 3" xfId="8632" xr:uid="{3C7AA47F-338D-4C50-BBD2-5A259D74C8E5}"/>
    <cellStyle name="Comma 5 2 9" xfId="8633" xr:uid="{B70C1F51-6BEE-4A12-BF9E-57058B7D5F61}"/>
    <cellStyle name="Comma 5 2 9 2" xfId="8634" xr:uid="{7EA834AE-4C7F-44EF-9C7F-264DDA290551}"/>
    <cellStyle name="Comma 5 2 9 2 2" xfId="8635" xr:uid="{69EAB9C9-2B98-4461-AEB2-65A5ED8E0127}"/>
    <cellStyle name="Comma 5 2 9 3" xfId="8636" xr:uid="{B6A6977E-21A0-4476-A9DE-5592C812C6A5}"/>
    <cellStyle name="Comma 5 20" xfId="8637" xr:uid="{A1EC9C93-FE38-447D-AE82-C285C39163AF}"/>
    <cellStyle name="Comma 5 20 2" xfId="8638" xr:uid="{AFDAAB0F-8FB2-4E08-9796-41B016B0EB14}"/>
    <cellStyle name="Comma 5 20 2 2" xfId="8639" xr:uid="{3E94D41F-A554-49D1-AEE3-2A7AC508F20F}"/>
    <cellStyle name="Comma 5 20 2 2 2" xfId="8640" xr:uid="{A324E7BB-7898-4785-B49B-AF1CE32F2F21}"/>
    <cellStyle name="Comma 5 20 2 2 2 2" xfId="8641" xr:uid="{4733EADD-FDED-4D94-9A3C-8D30A3443DE1}"/>
    <cellStyle name="Comma 5 20 2 2 3" xfId="8642" xr:uid="{63A12EBB-8F5D-4320-9EA8-473A9E3F9B27}"/>
    <cellStyle name="Comma 5 20 2 3" xfId="8643" xr:uid="{97A80461-DBD6-444B-A021-20F1E8335F49}"/>
    <cellStyle name="Comma 5 20 2 3 2" xfId="8644" xr:uid="{7651DEDD-C645-49B0-A0DA-694FC293546C}"/>
    <cellStyle name="Comma 5 20 2 3 2 2" xfId="8645" xr:uid="{9AA30D0A-841D-4464-AD9E-4A9DB98AE702}"/>
    <cellStyle name="Comma 5 20 2 3 3" xfId="8646" xr:uid="{04CFAA7E-F97D-442D-9620-CCC54C1D7C77}"/>
    <cellStyle name="Comma 5 20 2 4" xfId="8647" xr:uid="{BEBC9B40-1263-4DD4-BA6E-3DC4ACB20F86}"/>
    <cellStyle name="Comma 5 20 2 4 2" xfId="8648" xr:uid="{9FBD1DEA-DB7F-43AF-B530-6783D43E3958}"/>
    <cellStyle name="Comma 5 20 2 5" xfId="8649" xr:uid="{9EB164EA-024B-43AF-9196-E847594AA4ED}"/>
    <cellStyle name="Comma 5 20 3" xfId="8650" xr:uid="{40C57B4F-2D47-48B3-892F-BBA4A5660A76}"/>
    <cellStyle name="Comma 5 20 3 2" xfId="8651" xr:uid="{FE659DA3-E597-416A-90A9-A57621981273}"/>
    <cellStyle name="Comma 5 20 3 2 2" xfId="8652" xr:uid="{E4736002-0338-4C4C-B5EF-DA454B08127B}"/>
    <cellStyle name="Comma 5 20 3 3" xfId="8653" xr:uid="{49374089-02EB-40AE-9651-0A4B4FA73E3F}"/>
    <cellStyle name="Comma 5 20 4" xfId="8654" xr:uid="{17043511-2720-4A81-A6CB-8FB1072C48D8}"/>
    <cellStyle name="Comma 5 20 4 2" xfId="8655" xr:uid="{C26E67DA-9F97-43D8-AB8C-F17BE579516E}"/>
    <cellStyle name="Comma 5 20 4 2 2" xfId="8656" xr:uid="{03744A20-0838-41EF-BFBF-41542A854CC9}"/>
    <cellStyle name="Comma 5 20 4 3" xfId="8657" xr:uid="{91268C05-81EE-457D-8506-7E857A7ACCF9}"/>
    <cellStyle name="Comma 5 20 5" xfId="8658" xr:uid="{E2CCCBF6-2DEA-42AB-A204-7564AAF7E47B}"/>
    <cellStyle name="Comma 5 20 5 2" xfId="8659" xr:uid="{3A00F660-19C6-441F-9EBE-A4CEA98658C2}"/>
    <cellStyle name="Comma 5 20 6" xfId="8660" xr:uid="{5E61CD22-E63E-4FFF-86D6-C141FEB4ED8A}"/>
    <cellStyle name="Comma 5 21" xfId="8661" xr:uid="{6BEC052C-61A6-4112-809F-221C908342C5}"/>
    <cellStyle name="Comma 5 22" xfId="8662" xr:uid="{B5BA7408-2A39-4793-A6E9-043CD2295DCE}"/>
    <cellStyle name="Comma 5 22 2" xfId="8663" xr:uid="{C639F387-ECEB-4C1B-ACF4-30C0B6CB980A}"/>
    <cellStyle name="Comma 5 22 2 2" xfId="8664" xr:uid="{9D2A7951-5013-4925-99CA-90A869811468}"/>
    <cellStyle name="Comma 5 22 2 2 2" xfId="8665" xr:uid="{D3537D1B-D3D1-44DD-9773-1DF936EA44D8}"/>
    <cellStyle name="Comma 5 22 2 3" xfId="8666" xr:uid="{AC0DFBBA-83A4-49FB-B797-4630AF95D100}"/>
    <cellStyle name="Comma 5 22 3" xfId="8667" xr:uid="{582F02AE-8231-4530-A160-80D0C1373504}"/>
    <cellStyle name="Comma 5 22 3 2" xfId="8668" xr:uid="{D1B55B6E-7FBE-439F-8E0F-55406CE132D0}"/>
    <cellStyle name="Comma 5 22 3 2 2" xfId="8669" xr:uid="{54867BC6-D02B-4485-B53F-55ADC9792079}"/>
    <cellStyle name="Comma 5 22 3 3" xfId="8670" xr:uid="{2CFF0009-B686-4315-AB87-B0278596098F}"/>
    <cellStyle name="Comma 5 22 4" xfId="8671" xr:uid="{92AE765E-CB6C-4D0A-9AFB-E1A0951964CA}"/>
    <cellStyle name="Comma 5 22 4 2" xfId="8672" xr:uid="{A1FADEB1-9746-404F-AECB-5369B6D06172}"/>
    <cellStyle name="Comma 5 22 5" xfId="8673" xr:uid="{63B0CABC-B302-4716-97AA-A15FA52912A6}"/>
    <cellStyle name="Comma 5 23" xfId="8674" xr:uid="{C0FC3622-E398-4CE8-B88E-487F1609837F}"/>
    <cellStyle name="Comma 5 23 2" xfId="8675" xr:uid="{A9F7ABB9-0973-49B9-84FC-965C33A1272E}"/>
    <cellStyle name="Comma 5 23 2 2" xfId="8676" xr:uid="{374147FC-1F8D-45B5-B08A-16219B8D0E25}"/>
    <cellStyle name="Comma 5 23 3" xfId="8677" xr:uid="{7C2FF934-5E85-486A-9940-FA027585D3DD}"/>
    <cellStyle name="Comma 5 24" xfId="8678" xr:uid="{FF75F880-945D-4C1C-BCA6-9AB6E73F35FD}"/>
    <cellStyle name="Comma 5 24 2" xfId="8679" xr:uid="{018FD71E-98B1-47F5-A7E2-9C35CDE1F6FA}"/>
    <cellStyle name="Comma 5 24 2 2" xfId="8680" xr:uid="{5ADAFB4E-3CEC-4C5A-BC4B-849074D286AF}"/>
    <cellStyle name="Comma 5 24 3" xfId="8681" xr:uid="{FB2473F5-1859-4536-9597-8A728CE3778C}"/>
    <cellStyle name="Comma 5 25" xfId="8682" xr:uid="{65F7B883-D458-49A3-A9B3-30949308CF62}"/>
    <cellStyle name="Comma 5 25 2" xfId="8683" xr:uid="{48A03850-1EE8-49CF-A14A-FC79BEAB4D4C}"/>
    <cellStyle name="Comma 5 25 2 2" xfId="8684" xr:uid="{37A3B133-FB62-44F6-B33B-38D09B636E70}"/>
    <cellStyle name="Comma 5 25 3" xfId="8685" xr:uid="{140EC28E-E547-471B-A569-BF610EF9C0BE}"/>
    <cellStyle name="Comma 5 26" xfId="8686" xr:uid="{BDB559B7-06F5-4E3E-8498-F02D1C4F755C}"/>
    <cellStyle name="Comma 5 26 2" xfId="8687" xr:uid="{15C17E07-27FF-4B6D-8A8A-4C56472B1EB6}"/>
    <cellStyle name="Comma 5 27" xfId="8688" xr:uid="{5520C2AB-61FB-48CC-9995-3A546AFCA74C}"/>
    <cellStyle name="Comma 5 28" xfId="939" xr:uid="{25E098D7-2431-40D4-9F1C-5D99934FFA98}"/>
    <cellStyle name="Comma 5 3" xfId="950" xr:uid="{11725577-A57B-4D24-9ADC-CA70E49B7510}"/>
    <cellStyle name="Comma 5 3 10" xfId="951" xr:uid="{DC35438B-B983-443F-BF04-75FE45CD01A9}"/>
    <cellStyle name="Comma 5 3 10 2" xfId="8689" xr:uid="{72DC1284-FF5C-48D6-BA23-29409F867CAB}"/>
    <cellStyle name="Comma 5 3 11" xfId="952" xr:uid="{F429E148-CD28-4FA7-A7FD-03DF09028E9F}"/>
    <cellStyle name="Comma 5 3 12" xfId="953" xr:uid="{568CF417-B7D3-4C9C-A754-9534D1F72D6C}"/>
    <cellStyle name="Comma 5 3 13" xfId="954" xr:uid="{38EA02E0-80D4-4807-AA90-53A15514651E}"/>
    <cellStyle name="Comma 5 3 14" xfId="955" xr:uid="{A41C7E4F-A2E3-4051-85BF-6324797D0034}"/>
    <cellStyle name="Comma 5 3 15" xfId="956" xr:uid="{DA0AAE13-4EF7-4631-A78E-EDAC2B359377}"/>
    <cellStyle name="Comma 5 3 16" xfId="957" xr:uid="{84C5413D-FD58-4CB2-8006-CC28567F69AC}"/>
    <cellStyle name="Comma 5 3 17" xfId="958" xr:uid="{DEDF4403-B47D-4787-A326-8D2F96948104}"/>
    <cellStyle name="Comma 5 3 18" xfId="959" xr:uid="{04BCD5D6-64A2-49FA-BEC1-5ED9204EBA8E}"/>
    <cellStyle name="Comma 5 3 19" xfId="960" xr:uid="{A7B1CDBF-48FD-46F8-852D-FD8ECFDB8A8B}"/>
    <cellStyle name="Comma 5 3 2" xfId="961" xr:uid="{F23B9C61-6A59-4724-891A-84F8CA14909E}"/>
    <cellStyle name="Comma 5 3 2 10" xfId="962" xr:uid="{E34E72A6-3E97-47A1-8276-4E78A7987D54}"/>
    <cellStyle name="Comma 5 3 2 11" xfId="963" xr:uid="{404F1EDB-7B56-46E4-AA60-308AA2AC62FA}"/>
    <cellStyle name="Comma 5 3 2 12" xfId="964" xr:uid="{80DFD9A0-8D35-425D-A577-B3FBE8B233B5}"/>
    <cellStyle name="Comma 5 3 2 13" xfId="965" xr:uid="{D5201D69-228F-4A84-97D5-0550525DF91A}"/>
    <cellStyle name="Comma 5 3 2 14" xfId="966" xr:uid="{8E86BE51-56A9-43E1-858F-CEC07CCA614E}"/>
    <cellStyle name="Comma 5 3 2 15" xfId="967" xr:uid="{A4305139-0482-42F1-B678-F5167DD0861E}"/>
    <cellStyle name="Comma 5 3 2 16" xfId="968" xr:uid="{E5CE1DF5-AE34-4050-9FF2-FC8AF9E66871}"/>
    <cellStyle name="Comma 5 3 2 17" xfId="52412" xr:uid="{1021D08E-7E91-4C7B-84B8-4A8FAC70B315}"/>
    <cellStyle name="Comma 5 3 2 2" xfId="969" xr:uid="{DF2378C9-46BD-4409-AE4F-EDFD4AEBEC01}"/>
    <cellStyle name="Comma 5 3 2 2 10" xfId="970" xr:uid="{0D143AEF-24F6-444D-B896-84B7CFE80BC7}"/>
    <cellStyle name="Comma 5 3 2 2 11" xfId="971" xr:uid="{5763141D-5987-4E60-9611-E97ABCDB30AE}"/>
    <cellStyle name="Comma 5 3 2 2 12" xfId="972" xr:uid="{0C077B94-E274-4348-BC26-4CDE72EE4F1F}"/>
    <cellStyle name="Comma 5 3 2 2 13" xfId="973" xr:uid="{8D2F273A-2721-4123-B292-FCD50E348459}"/>
    <cellStyle name="Comma 5 3 2 2 14" xfId="974" xr:uid="{C5692337-E8FE-410C-9B75-50D0749FB537}"/>
    <cellStyle name="Comma 5 3 2 2 15" xfId="975" xr:uid="{767A62AC-4618-4DB3-81D5-50A1997FBE5A}"/>
    <cellStyle name="Comma 5 3 2 2 16" xfId="976" xr:uid="{FEEA5022-60B9-44CB-9773-6FDAD3F2D7A1}"/>
    <cellStyle name="Comma 5 3 2 2 17" xfId="53923" xr:uid="{E98F82C8-BB15-4CCC-ACDE-98A3137F3BDA}"/>
    <cellStyle name="Comma 5 3 2 2 2" xfId="977" xr:uid="{071734A7-5A78-4C86-AAE5-EAD6E083B399}"/>
    <cellStyle name="Comma 5 3 2 2 2 10" xfId="978" xr:uid="{B2A7859A-14CD-4243-AF65-7AEDA7E4925E}"/>
    <cellStyle name="Comma 5 3 2 2 2 11" xfId="979" xr:uid="{18DAE9E0-E3A1-4F82-901E-504473B9F4E1}"/>
    <cellStyle name="Comma 5 3 2 2 2 12" xfId="980" xr:uid="{8B8B4282-7085-4686-B43E-303D819AE81D}"/>
    <cellStyle name="Comma 5 3 2 2 2 13" xfId="981" xr:uid="{9232B031-DA55-4001-8221-AC94F8E7C904}"/>
    <cellStyle name="Comma 5 3 2 2 2 14" xfId="982" xr:uid="{0D90D0ED-8ADF-4733-81C8-0D9D989F87AC}"/>
    <cellStyle name="Comma 5 3 2 2 2 15" xfId="983" xr:uid="{E920A2D7-2F81-40B5-94CB-F35C6E14AB07}"/>
    <cellStyle name="Comma 5 3 2 2 2 16" xfId="984" xr:uid="{0F565CE7-8A67-4932-BB08-55903798E6B2}"/>
    <cellStyle name="Comma 5 3 2 2 2 2" xfId="985" xr:uid="{64B69ED7-14C3-4681-AFCC-B7D87B4B55F2}"/>
    <cellStyle name="Comma 5 3 2 2 2 2 10" xfId="986" xr:uid="{E3DA3DBD-4FE5-4B19-B4F8-908B12154414}"/>
    <cellStyle name="Comma 5 3 2 2 2 2 11" xfId="987" xr:uid="{BDD01C0D-5C1F-4DED-BCD2-AF3A741A2C78}"/>
    <cellStyle name="Comma 5 3 2 2 2 2 12" xfId="988" xr:uid="{09086641-CE14-444B-9FD6-481D7ADE7866}"/>
    <cellStyle name="Comma 5 3 2 2 2 2 13" xfId="989" xr:uid="{775380B9-8D41-45D6-9345-98D650B34ACB}"/>
    <cellStyle name="Comma 5 3 2 2 2 2 14" xfId="990" xr:uid="{04C14947-A5CC-4A58-949B-BB058A43D8DC}"/>
    <cellStyle name="Comma 5 3 2 2 2 2 15" xfId="991" xr:uid="{B2E83541-BB65-4C53-AF41-E4BEADE47B1B}"/>
    <cellStyle name="Comma 5 3 2 2 2 2 16" xfId="992" xr:uid="{6CF5D4A5-F5F9-4A32-8D37-C4A77D63CB4B}"/>
    <cellStyle name="Comma 5 3 2 2 2 2 16 2" xfId="993" xr:uid="{F712EF56-E307-47D1-8A60-2745E23675C4}"/>
    <cellStyle name="Comma 5 3 2 2 2 2 16 2 10" xfId="51122" xr:uid="{2FEF8D54-7A4D-4AEB-8FC4-AC14070B80A5}"/>
    <cellStyle name="Comma 5 3 2 2 2 2 16 2 11" xfId="51123" xr:uid="{12BD16ED-68D1-42E6-B499-1F7455512A99}"/>
    <cellStyle name="Comma 5 3 2 2 2 2 16 2 11 2" xfId="51124" xr:uid="{24504EFD-D9CA-443B-94A4-548862A73EE0}"/>
    <cellStyle name="Comma 5 3 2 2 2 2 16 2 11 2 2" xfId="51125" xr:uid="{ED46143E-8574-4852-AF31-34F35E63C9B4}"/>
    <cellStyle name="Comma 5 3 2 2 2 2 16 2 11 2 2 2 2 2 2 2 3 2 2 2 2" xfId="51282" xr:uid="{7A162911-1DD7-43ED-B4E6-780CBD1C0D2B}"/>
    <cellStyle name="Comma 5 3 2 2 2 2 16 2 2" xfId="994" xr:uid="{B3A116D9-F1FD-4743-A227-900B22B570FA}"/>
    <cellStyle name="Comma 5 3 2 2 2 2 16 2 3" xfId="51126" xr:uid="{27AA93D0-6FDD-48A4-B36F-05EB20496779}"/>
    <cellStyle name="Comma 5 3 2 2 2 2 16 2 4" xfId="51127" xr:uid="{1ACB5925-70C8-4F42-AF4C-EDE296C7C5A9}"/>
    <cellStyle name="Comma 5 3 2 2 2 2 16 2 5" xfId="51128" xr:uid="{79B24F56-91E7-4851-AD40-549C56F1C107}"/>
    <cellStyle name="Comma 5 3 2 2 2 2 16 2 6" xfId="51129" xr:uid="{2BAD8ADF-C075-45F7-B76D-DA460A4EC36F}"/>
    <cellStyle name="Comma 5 3 2 2 2 2 16 2 7" xfId="51130" xr:uid="{9CF35BD0-2081-47F3-96CA-552C5E739934}"/>
    <cellStyle name="Comma 5 3 2 2 2 2 16 2 8" xfId="51131" xr:uid="{9893DB08-584D-4E64-B8E0-9B5F6DB5CFDA}"/>
    <cellStyle name="Comma 5 3 2 2 2 2 16 2 9" xfId="51132" xr:uid="{57D31925-5C3D-4E50-BFE0-F5CFF23BA5B2}"/>
    <cellStyle name="Comma 5 3 2 2 2 2 2" xfId="995" xr:uid="{82711637-4E42-4807-A6F2-042B59476590}"/>
    <cellStyle name="Comma 5 3 2 2 2 2 2 2" xfId="8690" xr:uid="{7CC3F5E3-EC43-4DF6-A31F-9E03832CDEB8}"/>
    <cellStyle name="Comma 5 3 2 2 2 2 3" xfId="996" xr:uid="{B1AF2561-19B1-43DC-BFB1-DB427683F7EE}"/>
    <cellStyle name="Comma 5 3 2 2 2 2 4" xfId="997" xr:uid="{EA119872-8253-4360-931E-DADA4DBEE9BD}"/>
    <cellStyle name="Comma 5 3 2 2 2 2 5" xfId="998" xr:uid="{A9486E0E-819B-4E46-A366-2B851BD3A184}"/>
    <cellStyle name="Comma 5 3 2 2 2 2 6" xfId="999" xr:uid="{30153098-CA85-48A9-9DD6-7D10E67CA1C2}"/>
    <cellStyle name="Comma 5 3 2 2 2 2 7" xfId="1000" xr:uid="{2CE57EB6-596B-4046-A275-111B7E0AE7A8}"/>
    <cellStyle name="Comma 5 3 2 2 2 2 8" xfId="1001" xr:uid="{05B7E52E-2899-447C-A221-89B314E41AB6}"/>
    <cellStyle name="Comma 5 3 2 2 2 2 9" xfId="1002" xr:uid="{2E993FD3-3926-45A8-A890-052AB12688BB}"/>
    <cellStyle name="Comma 5 3 2 2 2 3" xfId="1003" xr:uid="{59B67227-B0C3-4F46-8826-7A098F9F0641}"/>
    <cellStyle name="Comma 5 3 2 2 2 3 2" xfId="8691" xr:uid="{4AFBCFB1-3CF1-47AF-908B-898BEFA68025}"/>
    <cellStyle name="Comma 5 3 2 2 2 3 2 2" xfId="8692" xr:uid="{9BE771EC-0070-45C7-8DF4-E7CC95481734}"/>
    <cellStyle name="Comma 5 3 2 2 2 3 3" xfId="8693" xr:uid="{72A244DA-7FB8-4575-A2A9-4FD42B38BDC5}"/>
    <cellStyle name="Comma 5 3 2 2 2 4" xfId="1004" xr:uid="{2D1E8590-DF83-4571-B000-3BD03F665CBA}"/>
    <cellStyle name="Comma 5 3 2 2 2 4 2" xfId="8694" xr:uid="{877B054C-C675-4D52-8B0F-CBD81FC5142C}"/>
    <cellStyle name="Comma 5 3 2 2 2 5" xfId="1005" xr:uid="{FBB4219A-0AC3-46C7-A4AB-AF85750331AD}"/>
    <cellStyle name="Comma 5 3 2 2 2 6" xfId="1006" xr:uid="{4610F2DF-CCD7-4212-A5C5-B08A9F9EF5E5}"/>
    <cellStyle name="Comma 5 3 2 2 2 7" xfId="1007" xr:uid="{1DBC677E-5E30-43E5-9C93-A462C3AD1A5B}"/>
    <cellStyle name="Comma 5 3 2 2 2 8" xfId="1008" xr:uid="{9AA98C3E-FDBF-4AB8-9A5C-130097947965}"/>
    <cellStyle name="Comma 5 3 2 2 2 9" xfId="1009" xr:uid="{C351A6DE-90E8-4E3D-829E-0CF578FE4A2F}"/>
    <cellStyle name="Comma 5 3 2 2 3" xfId="1010" xr:uid="{64F752A4-B3A3-4BFC-B21C-2CFCC8E62722}"/>
    <cellStyle name="Comma 5 3 2 2 3 2" xfId="8695" xr:uid="{D8020C86-BBC9-4B4C-AD43-CAC744518683}"/>
    <cellStyle name="Comma 5 3 2 2 3 2 2" xfId="8696" xr:uid="{1D322372-EC6D-413F-BA4C-C290AB61987D}"/>
    <cellStyle name="Comma 5 3 2 2 3 3" xfId="8697" xr:uid="{C3082D78-D8F9-4D70-BC69-2C1266E9284D}"/>
    <cellStyle name="Comma 5 3 2 2 4" xfId="1011" xr:uid="{544DEE58-1BA3-461E-9FA6-93095F7CF1B9}"/>
    <cellStyle name="Comma 5 3 2 2 4 2" xfId="8698" xr:uid="{C4F6FAC7-E44C-455E-A3F1-92B7EA0FC1DA}"/>
    <cellStyle name="Comma 5 3 2 2 4 2 2" xfId="8699" xr:uid="{9F77C7A6-6059-49C8-9547-6DC26DF7D5E7}"/>
    <cellStyle name="Comma 5 3 2 2 4 3" xfId="8700" xr:uid="{71CE0AB7-801D-4270-A75F-06AE36D72D3B}"/>
    <cellStyle name="Comma 5 3 2 2 5" xfId="1012" xr:uid="{7A817474-A3AF-4A41-94FB-1B6EE7F7F48A}"/>
    <cellStyle name="Comma 5 3 2 2 5 2" xfId="8701" xr:uid="{2E6C5CDB-C234-4676-9BCA-EF1C0BE74C50}"/>
    <cellStyle name="Comma 5 3 2 2 6" xfId="1013" xr:uid="{DFC1F112-52AE-4B51-9CA1-217631132A6E}"/>
    <cellStyle name="Comma 5 3 2 2 7" xfId="1014" xr:uid="{C3D50AFC-4B10-4770-9E75-0052339A9ACA}"/>
    <cellStyle name="Comma 5 3 2 2 8" xfId="1015" xr:uid="{3C5595E5-DBC2-4B7B-8B3B-17D32166F21A}"/>
    <cellStyle name="Comma 5 3 2 2 9" xfId="1016" xr:uid="{A2209B78-BE9A-46AA-A0AB-BE72F20B1067}"/>
    <cellStyle name="Comma 5 3 2 3" xfId="1017" xr:uid="{E6232476-17EF-48CE-9651-45198B6C18E1}"/>
    <cellStyle name="Comma 5 3 2 4" xfId="1018" xr:uid="{3402BC71-ED34-4364-B2A0-7BBCF9C767FD}"/>
    <cellStyle name="Comma 5 3 2 4 2" xfId="8702" xr:uid="{0286F264-BEC0-4746-A897-81312EF50D2A}"/>
    <cellStyle name="Comma 5 3 2 4 2 2" xfId="8703" xr:uid="{D465A679-8BB1-4888-8BCC-5B237C5F9B22}"/>
    <cellStyle name="Comma 5 3 2 4 2 2 2" xfId="8704" xr:uid="{B6569D66-CBCA-46F3-A103-8D809734D76B}"/>
    <cellStyle name="Comma 5 3 2 4 2 3" xfId="8705" xr:uid="{85FF3BFE-1A23-41D1-918E-281AAFCB54EF}"/>
    <cellStyle name="Comma 5 3 2 4 3" xfId="8706" xr:uid="{3668EA07-C08F-4A65-AF1D-65062C229FE9}"/>
    <cellStyle name="Comma 5 3 2 4 3 2" xfId="8707" xr:uid="{22CF53ED-D254-47D4-BAD6-4BBB5CF7D26F}"/>
    <cellStyle name="Comma 5 3 2 4 3 2 2" xfId="8708" xr:uid="{AFD041DA-0F20-439D-88A6-F696A158D2A5}"/>
    <cellStyle name="Comma 5 3 2 4 3 3" xfId="8709" xr:uid="{3A493F8A-99F2-45B7-9526-DE136704C008}"/>
    <cellStyle name="Comma 5 3 2 4 4" xfId="8710" xr:uid="{2E7248D0-89DB-42F2-8DE9-A76F070862A2}"/>
    <cellStyle name="Comma 5 3 2 4 4 2" xfId="8711" xr:uid="{B4BEC2E9-DC68-491E-B2DB-729A2D9FB15A}"/>
    <cellStyle name="Comma 5 3 2 4 5" xfId="8712" xr:uid="{0395DBD3-42FB-4F0D-A4CD-28BED682FBB4}"/>
    <cellStyle name="Comma 5 3 2 5" xfId="1019" xr:uid="{73BEE84E-5F8C-4209-919F-F86657230012}"/>
    <cellStyle name="Comma 5 3 2 5 2" xfId="8713" xr:uid="{D21B93D6-5B45-4073-8D81-8BB1BBAF7D46}"/>
    <cellStyle name="Comma 5 3 2 5 2 2" xfId="8714" xr:uid="{E39C46BD-8964-4D81-87C1-5567654D9D37}"/>
    <cellStyle name="Comma 5 3 2 5 3" xfId="8715" xr:uid="{17367358-631E-4373-ACD9-C9AAB7B88EDF}"/>
    <cellStyle name="Comma 5 3 2 6" xfId="1020" xr:uid="{F8D288B4-7498-441F-A8A6-8CD45AED290F}"/>
    <cellStyle name="Comma 5 3 2 6 2" xfId="8716" xr:uid="{3F63B1C7-0AD9-4295-9417-88482B7B1949}"/>
    <cellStyle name="Comma 5 3 2 6 2 2" xfId="8717" xr:uid="{CB4649F5-7E19-45E5-B663-1455ED8E5838}"/>
    <cellStyle name="Comma 5 3 2 6 3" xfId="8718" xr:uid="{7B5068F9-55EF-4CA3-A9E8-0EB4B34A8441}"/>
    <cellStyle name="Comma 5 3 2 7" xfId="1021" xr:uid="{AD4EC937-5002-4A19-B0B5-52E9F5E04D1D}"/>
    <cellStyle name="Comma 5 3 2 7 2" xfId="8719" xr:uid="{FA9AE0BA-7B0A-4182-ABC0-A2B60E7C8AB9}"/>
    <cellStyle name="Comma 5 3 2 7 2 2" xfId="8720" xr:uid="{765D03EF-31E0-41CD-B857-339C271FFE5E}"/>
    <cellStyle name="Comma 5 3 2 7 3" xfId="8721" xr:uid="{4CEEC019-1B62-4C43-8460-2E2C1D7993F3}"/>
    <cellStyle name="Comma 5 3 2 8" xfId="1022" xr:uid="{12BF8045-ABC6-4F92-8E16-9CA8209FAC11}"/>
    <cellStyle name="Comma 5 3 2 8 2" xfId="8722" xr:uid="{B73D8070-3AD8-40CD-AE4F-068EBEB36402}"/>
    <cellStyle name="Comma 5 3 2 9" xfId="1023" xr:uid="{E3732A0E-0635-4027-B1FD-EA490ECD9A72}"/>
    <cellStyle name="Comma 5 3 20" xfId="51650" xr:uid="{0457FA6B-6FC8-4E1F-8A14-38F14B11AC34}"/>
    <cellStyle name="Comma 5 3 3" xfId="1024" xr:uid="{797FE184-0C05-4AA8-A974-31F357B72969}"/>
    <cellStyle name="Comma 5 3 3 10" xfId="1025" xr:uid="{58EF6A54-BCEA-4A35-9D31-5E85AF360C78}"/>
    <cellStyle name="Comma 5 3 3 11" xfId="1026" xr:uid="{68AF6F94-1AD2-4230-8773-BFCB92FF20EC}"/>
    <cellStyle name="Comma 5 3 3 12" xfId="1027" xr:uid="{9C9B141E-7CD4-47FB-9101-33E26887AD8F}"/>
    <cellStyle name="Comma 5 3 3 13" xfId="1028" xr:uid="{119B7969-D4B6-4759-B24B-2CB59DD02EFC}"/>
    <cellStyle name="Comma 5 3 3 14" xfId="1029" xr:uid="{DF05AE86-04A4-486D-95E7-6569B7C8FEEA}"/>
    <cellStyle name="Comma 5 3 3 15" xfId="1030" xr:uid="{AF70FA83-8CDE-4A5E-A4CF-343A7F7120E4}"/>
    <cellStyle name="Comma 5 3 3 16" xfId="53174" xr:uid="{84B53A93-644E-45FF-B124-63E4EEE6EFC3}"/>
    <cellStyle name="Comma 5 3 3 2" xfId="1031" xr:uid="{489988E7-64A5-4EA4-B897-AFD50BD01161}"/>
    <cellStyle name="Comma 5 3 3 2 2" xfId="1032" xr:uid="{1E679FE9-16EA-4A47-BA36-2D5780CE6118}"/>
    <cellStyle name="Comma 5 3 3 2 2 2" xfId="1033" xr:uid="{2B0D276B-35E1-41F8-8DC7-E9B4803BCD91}"/>
    <cellStyle name="Comma 5 3 3 2 2 2 2" xfId="8723" xr:uid="{B796CB01-29DC-4F63-9A40-F9A308468393}"/>
    <cellStyle name="Comma 5 3 3 2 2 2 2 2" xfId="8724" xr:uid="{3128DB29-7C41-42A0-BE7F-B3FCC2D055A9}"/>
    <cellStyle name="Comma 5 3 3 2 2 2 3" xfId="8725" xr:uid="{EC5BB6B4-161D-4C39-861B-4617841AFEA7}"/>
    <cellStyle name="Comma 5 3 3 2 2 3" xfId="8726" xr:uid="{7958F948-9C1A-47C0-8A4D-BBA0C80E4864}"/>
    <cellStyle name="Comma 5 3 3 2 2 3 2" xfId="8727" xr:uid="{1C339F8E-AE16-4A2D-BAB9-41FF954E6EC3}"/>
    <cellStyle name="Comma 5 3 3 2 2 3 2 2" xfId="8728" xr:uid="{0FE1BE21-9E45-4483-8596-7F1A2E831BB0}"/>
    <cellStyle name="Comma 5 3 3 2 2 3 3" xfId="8729" xr:uid="{B9005C0F-966F-43D2-AD82-8E4EC8C0E7C3}"/>
    <cellStyle name="Comma 5 3 3 2 2 4" xfId="8730" xr:uid="{F1BA78CD-7B09-4BB1-BD9F-04C37F67B0DB}"/>
    <cellStyle name="Comma 5 3 3 2 2 4 2" xfId="8731" xr:uid="{1C33439C-D4A1-4DCE-9FA7-198250CDC4EB}"/>
    <cellStyle name="Comma 5 3 3 2 2 5" xfId="8732" xr:uid="{43F87887-D727-4A14-A497-F5E290FC3AC2}"/>
    <cellStyle name="Comma 5 3 3 2 3" xfId="1034" xr:uid="{81DAEF67-8F70-46E5-9B9D-311ED6A4FDCF}"/>
    <cellStyle name="Comma 5 3 3 2 3 2" xfId="1035" xr:uid="{5044A31F-EC70-4C4A-B482-EC6B1D17A186}"/>
    <cellStyle name="Comma 5 3 3 2 3 2 10" xfId="51133" xr:uid="{A76EF4AE-AD79-41EE-BAEC-2332C998C572}"/>
    <cellStyle name="Comma 5 3 3 2 3 2 2" xfId="1036" xr:uid="{536646C1-37EB-477F-A2B7-4BF3915E84B2}"/>
    <cellStyle name="Comma 5 3 3 2 3 2 3" xfId="51134" xr:uid="{F695EF67-C6C7-4F9F-A3DE-E837B90159C6}"/>
    <cellStyle name="Comma 5 3 3 2 3 2 4" xfId="51135" xr:uid="{2A320F09-D81D-40D8-8D73-96CFCF4DDF42}"/>
    <cellStyle name="Comma 5 3 3 2 3 2 5" xfId="51136" xr:uid="{F7DEC856-6966-4CD7-91F6-D6BDEB75A7AE}"/>
    <cellStyle name="Comma 5 3 3 2 3 2 6" xfId="51137" xr:uid="{3FDEEF2D-0216-4E7E-8EBD-D38D81C082E8}"/>
    <cellStyle name="Comma 5 3 3 2 3 2 7" xfId="51138" xr:uid="{556E7024-16DC-4EA9-B68D-C5B027BF014D}"/>
    <cellStyle name="Comma 5 3 3 2 3 2 8" xfId="51139" xr:uid="{1A1A9A87-DCC8-423D-8AD9-1D380B14FB14}"/>
    <cellStyle name="Comma 5 3 3 2 3 2 9" xfId="51140" xr:uid="{AC5C9DFC-CDCB-4052-BFA0-F65B6955D162}"/>
    <cellStyle name="Comma 5 3 3 2 3 3" xfId="8733" xr:uid="{0E3764C9-AC75-4F18-B530-B3C0B9A61364}"/>
    <cellStyle name="Comma 5 3 3 2 4" xfId="8734" xr:uid="{43A11996-4437-43AF-A3AF-9DE790F6BF98}"/>
    <cellStyle name="Comma 5 3 3 2 4 2" xfId="8735" xr:uid="{F05A4A71-7C0A-424F-B7BF-31E9BF1ED928}"/>
    <cellStyle name="Comma 5 3 3 2 4 2 2" xfId="8736" xr:uid="{08594C2A-DC02-4976-AD75-6D6A5D9DC0D5}"/>
    <cellStyle name="Comma 5 3 3 2 4 3" xfId="8737" xr:uid="{CB3F2650-1422-41AD-BC60-EA04E97A1468}"/>
    <cellStyle name="Comma 5 3 3 2 5" xfId="8738" xr:uid="{D19A30B0-67AB-4ACE-A79A-DA61B81999AF}"/>
    <cellStyle name="Comma 5 3 3 2 5 2" xfId="8739" xr:uid="{9AF8BB7E-D542-4F7C-9E9C-1215A69C35FB}"/>
    <cellStyle name="Comma 5 3 3 2 6" xfId="8740" xr:uid="{EC2242F8-8DAB-43AB-81F4-5759CC381ECB}"/>
    <cellStyle name="Comma 5 3 3 3" xfId="1037" xr:uid="{42885733-69EF-4A84-9512-76B3D5BF9D5F}"/>
    <cellStyle name="Comma 5 3 3 4" xfId="1038" xr:uid="{F087C8B7-BC25-49B5-81A6-3B5163312572}"/>
    <cellStyle name="Comma 5 3 3 4 2" xfId="8741" xr:uid="{112B4A3E-39EC-4781-8F51-1A5AB8E40CC3}"/>
    <cellStyle name="Comma 5 3 3 4 2 2" xfId="8742" xr:uid="{70D73CD1-81D5-434A-A381-65F97D131D8D}"/>
    <cellStyle name="Comma 5 3 3 4 2 2 2" xfId="8743" xr:uid="{5AE3A2BD-2ED2-450B-8DD9-68EEA0C4E829}"/>
    <cellStyle name="Comma 5 3 3 4 2 3" xfId="8744" xr:uid="{C1DEDE29-409D-4944-8670-A6117B1F80F9}"/>
    <cellStyle name="Comma 5 3 3 4 3" xfId="8745" xr:uid="{44626468-6541-446D-ACD2-11298290AB1C}"/>
    <cellStyle name="Comma 5 3 3 4 3 2" xfId="8746" xr:uid="{14014366-83A5-4DD4-9D1E-688D5BB8491D}"/>
    <cellStyle name="Comma 5 3 3 4 3 2 2" xfId="8747" xr:uid="{D03CF180-3324-4421-B5F7-D69925354E04}"/>
    <cellStyle name="Comma 5 3 3 4 3 3" xfId="8748" xr:uid="{1562600D-AB22-48A6-9356-6B5D5E4FEC7F}"/>
    <cellStyle name="Comma 5 3 3 4 4" xfId="8749" xr:uid="{95BE94E0-F106-4083-BE8D-BCC321D43035}"/>
    <cellStyle name="Comma 5 3 3 4 4 2" xfId="8750" xr:uid="{BC535EF5-7695-4DF8-8598-1876AF7AEC9D}"/>
    <cellStyle name="Comma 5 3 3 4 5" xfId="8751" xr:uid="{6794F200-EBF2-4030-8C29-4CE0337886D2}"/>
    <cellStyle name="Comma 5 3 3 5" xfId="1039" xr:uid="{3F575BE2-4067-4D7C-9C89-73166B03D868}"/>
    <cellStyle name="Comma 5 3 3 5 2" xfId="8752" xr:uid="{C85317D0-973E-45BF-9FE9-BE1FBD78763C}"/>
    <cellStyle name="Comma 5 3 3 5 2 2" xfId="8753" xr:uid="{CBE5BBAD-B94C-45DB-B49D-3FDF0BBAE6FE}"/>
    <cellStyle name="Comma 5 3 3 5 3" xfId="8754" xr:uid="{02518559-CE72-47EA-BEA4-782D5C4C77AE}"/>
    <cellStyle name="Comma 5 3 3 6" xfId="1040" xr:uid="{D2F68CF8-EB7B-484B-9E05-F7C6D52708CC}"/>
    <cellStyle name="Comma 5 3 3 6 2" xfId="8755" xr:uid="{568359CF-A41C-4AC4-82A1-3E7BE3D942F6}"/>
    <cellStyle name="Comma 5 3 3 6 2 2" xfId="8756" xr:uid="{2646D09F-D1D5-4E99-8FA3-7A5FA7D172D0}"/>
    <cellStyle name="Comma 5 3 3 6 3" xfId="8757" xr:uid="{9A13D082-5936-4C8C-A576-D89561A23F72}"/>
    <cellStyle name="Comma 5 3 3 7" xfId="1041" xr:uid="{270180AF-6DE2-4DE9-B929-CCDECA669A84}"/>
    <cellStyle name="Comma 5 3 3 7 2" xfId="8758" xr:uid="{85662C4F-14A4-4F4F-A691-21B94CF63EA1}"/>
    <cellStyle name="Comma 5 3 3 7 2 2" xfId="8759" xr:uid="{C8B8DFD9-84CF-48F5-9F82-63D14672B03A}"/>
    <cellStyle name="Comma 5 3 3 7 3" xfId="8760" xr:uid="{A8564443-48C8-4E66-8ECD-363F7BF3F3F0}"/>
    <cellStyle name="Comma 5 3 3 8" xfId="1042" xr:uid="{711046B8-8CE1-426B-A72A-EE7C66CC795E}"/>
    <cellStyle name="Comma 5 3 3 8 2" xfId="8761" xr:uid="{47648A85-6A73-4713-91B9-9BE78F365D61}"/>
    <cellStyle name="Comma 5 3 3 9" xfId="1043" xr:uid="{F77ED75A-03F1-41B8-BB00-6C78E06AB7EB}"/>
    <cellStyle name="Comma 5 3 4" xfId="1044" xr:uid="{E765FECC-37A7-403F-AE9C-7042F5DE705A}"/>
    <cellStyle name="Comma 5 3 4 10" xfId="1045" xr:uid="{31A245CB-0BAB-4F0F-80A3-722EC9D1DA3F}"/>
    <cellStyle name="Comma 5 3 4 11" xfId="1046" xr:uid="{A5253C95-46E6-45F7-9BDE-EB577C749725}"/>
    <cellStyle name="Comma 5 3 4 12" xfId="1047" xr:uid="{92B58C9E-C3AE-45F7-B7CD-013A480B7C8A}"/>
    <cellStyle name="Comma 5 3 4 13" xfId="1048" xr:uid="{613F76F8-6DA5-44D8-ADF3-54F25C574C4E}"/>
    <cellStyle name="Comma 5 3 4 14" xfId="1049" xr:uid="{189CAC8E-E2ED-4292-B17E-A3F97B318E99}"/>
    <cellStyle name="Comma 5 3 4 15" xfId="1050" xr:uid="{59FAC48C-880A-45E8-BB62-38EA3CFFD0BF}"/>
    <cellStyle name="Comma 5 3 4 2" xfId="1051" xr:uid="{75C0EEC7-6BE6-4CEC-B2F1-B11F7D1400D1}"/>
    <cellStyle name="Comma 5 3 4 2 2" xfId="1052" xr:uid="{8708DD81-6847-4D21-B390-7FDFAB7F6FE0}"/>
    <cellStyle name="Comma 5 3 4 2 2 2" xfId="1053" xr:uid="{BAC252D1-D557-4B18-91C6-25C429342D77}"/>
    <cellStyle name="Comma 5 3 4 2 2 2 2" xfId="8762" xr:uid="{C01201C7-A301-41B5-AECF-07E9D982D227}"/>
    <cellStyle name="Comma 5 3 4 2 2 3" xfId="8763" xr:uid="{CD1870AC-C4A0-408A-BAEF-5C8C9B73605E}"/>
    <cellStyle name="Comma 5 3 4 2 3" xfId="1054" xr:uid="{54AC519F-9FCF-43E7-B344-880FC4AED70D}"/>
    <cellStyle name="Comma 5 3 4 2 3 2" xfId="8764" xr:uid="{81260FBD-23DD-4B73-83E5-F04E43C2EDE5}"/>
    <cellStyle name="Comma 5 3 4 2 3 2 2" xfId="8765" xr:uid="{C0CEA6E1-6F0F-4332-8DD6-6F6D38C099FA}"/>
    <cellStyle name="Comma 5 3 4 2 3 3" xfId="8766" xr:uid="{4C12B663-1326-4309-BFBD-57C6EEB06235}"/>
    <cellStyle name="Comma 5 3 4 2 4" xfId="8767" xr:uid="{98EC0CEF-A973-42CE-BBDE-F078DF503D2C}"/>
    <cellStyle name="Comma 5 3 4 2 4 2" xfId="8768" xr:uid="{8E7FA0B0-3614-4858-9856-56EC0CE99271}"/>
    <cellStyle name="Comma 5 3 4 2 5" xfId="8769" xr:uid="{5974C22A-7E63-45ED-83C0-75BF29C5070D}"/>
    <cellStyle name="Comma 5 3 4 3" xfId="1055" xr:uid="{6C6F141B-452B-44BC-90F0-5023DEDA6F4C}"/>
    <cellStyle name="Comma 5 3 4 3 2" xfId="8770" xr:uid="{96762032-C109-451A-A127-CF3AB4BD5A81}"/>
    <cellStyle name="Comma 5 3 4 3 2 2" xfId="8771" xr:uid="{2C51FFA8-4AC2-49AC-A15E-A29855AA109F}"/>
    <cellStyle name="Comma 5 3 4 3 3" xfId="8772" xr:uid="{BA10E578-8153-4B0E-A72E-D85C36AED382}"/>
    <cellStyle name="Comma 5 3 4 4" xfId="1056" xr:uid="{FDE2A70B-FC1D-4675-AFF1-E055A5036447}"/>
    <cellStyle name="Comma 5 3 4 4 2" xfId="8773" xr:uid="{AAB5B8BC-E9DD-437B-A01C-79E45402324A}"/>
    <cellStyle name="Comma 5 3 4 4 2 2" xfId="8774" xr:uid="{96840C51-DEF6-46A8-A2DD-DCF0DAB4B78A}"/>
    <cellStyle name="Comma 5 3 4 4 3" xfId="8775" xr:uid="{53EE5825-3953-4E6B-944C-F48AB2C6A11F}"/>
    <cellStyle name="Comma 5 3 4 5" xfId="1057" xr:uid="{494F8FE5-BBEE-448F-8BF9-FD8243B9BB1F}"/>
    <cellStyle name="Comma 5 3 4 5 2" xfId="8776" xr:uid="{4D59178A-0F53-4262-96A8-A1EEA402E840}"/>
    <cellStyle name="Comma 5 3 4 6" xfId="1058" xr:uid="{AA8F081D-39FE-4EC3-A4E6-C54EF8305429}"/>
    <cellStyle name="Comma 5 3 4 7" xfId="1059" xr:uid="{1F1E7154-02D6-4378-AC57-74287B7CFC46}"/>
    <cellStyle name="Comma 5 3 4 8" xfId="1060" xr:uid="{CBE56E8A-6535-477D-A47C-8F5CFD6E7CAF}"/>
    <cellStyle name="Comma 5 3 4 9" xfId="1061" xr:uid="{73A62E34-60BF-4EEC-AC4F-E02F7D456B07}"/>
    <cellStyle name="Comma 5 3 5" xfId="1062" xr:uid="{479BE6AA-9FBF-4D3B-B175-B10CC22DBFAB}"/>
    <cellStyle name="Comma 5 3 5 10" xfId="1063" xr:uid="{00F6452F-CE78-4B64-8733-4C48DF8B3BF1}"/>
    <cellStyle name="Comma 5 3 5 11" xfId="1064" xr:uid="{F806FE03-CCEB-4C95-BC2B-E4F398EC1523}"/>
    <cellStyle name="Comma 5 3 5 12" xfId="1065" xr:uid="{3E2BA1B7-3953-4C0C-B424-816270AE02A6}"/>
    <cellStyle name="Comma 5 3 5 13" xfId="1066" xr:uid="{B6427592-DE29-42C6-B416-02B9BA5C8E29}"/>
    <cellStyle name="Comma 5 3 5 14" xfId="1067" xr:uid="{BA76B9C7-5D97-4B1F-AA08-A24B2D3DDCD2}"/>
    <cellStyle name="Comma 5 3 5 15" xfId="1068" xr:uid="{9DC36445-78DB-4B13-8F6A-596F166E2255}"/>
    <cellStyle name="Comma 5 3 5 2" xfId="1069" xr:uid="{A5D2D337-8F1A-4514-B7D3-3FD25697A3B0}"/>
    <cellStyle name="Comma 5 3 5 3" xfId="1070" xr:uid="{CEAE6359-5A72-4B7F-8326-9A7D30F5CC71}"/>
    <cellStyle name="Comma 5 3 5 4" xfId="1071" xr:uid="{A05BA418-33B9-43CA-8B51-D783F25EE608}"/>
    <cellStyle name="Comma 5 3 5 5" xfId="1072" xr:uid="{000FEEF9-B8BB-4019-AC18-9FE8C92AE67B}"/>
    <cellStyle name="Comma 5 3 5 6" xfId="1073" xr:uid="{C713B1C1-67F2-4D66-B452-106090F6C37C}"/>
    <cellStyle name="Comma 5 3 5 7" xfId="1074" xr:uid="{8B700386-B254-48E9-8AC8-075AF9E07A27}"/>
    <cellStyle name="Comma 5 3 5 8" xfId="1075" xr:uid="{37D5EAF9-430E-46EB-AF21-6A21D8155D69}"/>
    <cellStyle name="Comma 5 3 5 9" xfId="1076" xr:uid="{3EB8B84F-741E-4C2F-BC2F-6A22971D3CBA}"/>
    <cellStyle name="Comma 5 3 6" xfId="1077" xr:uid="{70CFF8DA-B0BC-4E44-93D1-C8B676047EB6}"/>
    <cellStyle name="Comma 5 3 6 2" xfId="8777" xr:uid="{A6112C26-0D71-4182-9F24-3C2FA20BCD07}"/>
    <cellStyle name="Comma 5 3 6 2 2" xfId="8778" xr:uid="{3D2E21C5-70CB-469D-B6D0-0BC408D0FE8F}"/>
    <cellStyle name="Comma 5 3 6 2 2 2" xfId="8779" xr:uid="{1D74B8F3-101D-412D-8419-ABC350FE6BD2}"/>
    <cellStyle name="Comma 5 3 6 2 3" xfId="8780" xr:uid="{235C27CC-E9D9-409B-8FF1-2199EE6E95F5}"/>
    <cellStyle name="Comma 5 3 6 3" xfId="8781" xr:uid="{E5B2D060-73FB-4E02-BDE7-96A31FE26AFD}"/>
    <cellStyle name="Comma 5 3 6 3 2" xfId="8782" xr:uid="{A6A60763-2DEA-4624-B715-D8062D4489DB}"/>
    <cellStyle name="Comma 5 3 6 3 2 2" xfId="8783" xr:uid="{03BB6C80-EE14-4211-8F68-129742FB2A55}"/>
    <cellStyle name="Comma 5 3 6 3 3" xfId="8784" xr:uid="{15BA3D89-A30B-4AB6-946B-B3C853B4F040}"/>
    <cellStyle name="Comma 5 3 6 4" xfId="8785" xr:uid="{B341A82D-5548-462F-A055-3793D534E457}"/>
    <cellStyle name="Comma 5 3 6 4 2" xfId="8786" xr:uid="{3169EA9E-C377-4B98-95E3-5BDCD90CD3EA}"/>
    <cellStyle name="Comma 5 3 6 5" xfId="8787" xr:uid="{F7B16373-F43D-4323-90F8-F0E609E4B670}"/>
    <cellStyle name="Comma 5 3 7" xfId="1078" xr:uid="{94BF3774-9C07-4320-A8C7-0B483EA22632}"/>
    <cellStyle name="Comma 5 3 7 2" xfId="8788" xr:uid="{9884B1C4-19D6-4598-907B-A4535782EA7A}"/>
    <cellStyle name="Comma 5 3 7 2 2" xfId="8789" xr:uid="{F92106FF-F4A3-4650-90C4-00DA7894C9DF}"/>
    <cellStyle name="Comma 5 3 7 3" xfId="8790" xr:uid="{C6DA86D4-9AC6-4D13-AB96-5722B93BEA49}"/>
    <cellStyle name="Comma 5 3 8" xfId="1079" xr:uid="{151E0B8E-CBCE-4D86-A9A4-FAB5C11BB019}"/>
    <cellStyle name="Comma 5 3 8 2" xfId="8791" xr:uid="{4DD78105-02B4-4FD8-BC73-BB33EE86A110}"/>
    <cellStyle name="Comma 5 3 8 2 2" xfId="8792" xr:uid="{2150173D-F412-4D44-9C11-3F4BE7425269}"/>
    <cellStyle name="Comma 5 3 8 3" xfId="8793" xr:uid="{BE21347A-074A-4850-9C4D-37C38D885DB6}"/>
    <cellStyle name="Comma 5 3 9" xfId="1080" xr:uid="{16037D65-44F3-4286-9830-7EBE4DF495A2}"/>
    <cellStyle name="Comma 5 3 9 2" xfId="8794" xr:uid="{908AF8BF-4024-4642-9ECC-9E374278F535}"/>
    <cellStyle name="Comma 5 3 9 2 2" xfId="8795" xr:uid="{B2B5B593-D480-47E9-A33A-2B927D9ABE30}"/>
    <cellStyle name="Comma 5 3 9 3" xfId="8796" xr:uid="{E729D4DB-D9D0-481C-9187-25B78264E030}"/>
    <cellStyle name="Comma 5 4" xfId="1081" xr:uid="{2822EDB5-B67F-41DD-ABF7-6A1ECF7D3649}"/>
    <cellStyle name="Comma 5 4 10" xfId="1082" xr:uid="{37D04A60-D75D-4BB4-8434-35C90496130B}"/>
    <cellStyle name="Comma 5 4 10 2" xfId="8797" xr:uid="{B21F748F-EFCE-49FA-871F-03AFD3A95C1B}"/>
    <cellStyle name="Comma 5 4 11" xfId="1083" xr:uid="{20D291A9-C1AB-48D5-BEC6-C8C762163367}"/>
    <cellStyle name="Comma 5 4 12" xfId="1084" xr:uid="{01A041F4-E438-4412-87AD-2BDAA53B0904}"/>
    <cellStyle name="Comma 5 4 13" xfId="1085" xr:uid="{E386C236-5515-482B-9B55-ABBCFC12CEA6}"/>
    <cellStyle name="Comma 5 4 14" xfId="1086" xr:uid="{2AF90083-D535-43BF-9330-1CB889FE30A7}"/>
    <cellStyle name="Comma 5 4 15" xfId="1087" xr:uid="{C8EF82A5-A7C1-4F0B-AECA-E0792DE7AF3A}"/>
    <cellStyle name="Comma 5 4 16" xfId="1088" xr:uid="{D8682EAC-DA14-4A28-93CB-0403CF623768}"/>
    <cellStyle name="Comma 5 4 2" xfId="1089" xr:uid="{98EB49B1-B932-4BEB-955D-85209C5DCF77}"/>
    <cellStyle name="Comma 5 4 2 2" xfId="8798" xr:uid="{B80DD3E1-AFBD-4DE3-A6AE-A8FE30753DDA}"/>
    <cellStyle name="Comma 5 4 2 2 2" xfId="8799" xr:uid="{7597CAB1-D684-43B2-9B5E-C0D4C8AEEA0E}"/>
    <cellStyle name="Comma 5 4 2 2 2 2" xfId="8800" xr:uid="{E221521C-C9AD-42FA-937B-4DD87D46D8D0}"/>
    <cellStyle name="Comma 5 4 2 2 2 2 2" xfId="8801" xr:uid="{8A47DCED-8020-4680-9F03-6F2C9D0BE634}"/>
    <cellStyle name="Comma 5 4 2 2 2 2 2 2" xfId="8802" xr:uid="{9A4736BF-F473-44DD-82FD-0E0B425D9FFD}"/>
    <cellStyle name="Comma 5 4 2 2 2 2 3" xfId="8803" xr:uid="{C392195B-F973-4F11-81D5-069CB2773A1A}"/>
    <cellStyle name="Comma 5 4 2 2 2 3" xfId="8804" xr:uid="{B19CDEE4-C8C1-4978-98E1-A82F34F5A76F}"/>
    <cellStyle name="Comma 5 4 2 2 2 3 2" xfId="8805" xr:uid="{B3BBEE51-FC8C-4090-8530-6D81B34C7D84}"/>
    <cellStyle name="Comma 5 4 2 2 2 3 2 2" xfId="8806" xr:uid="{4BE3BD24-7E36-4793-A6A5-558E60F2796D}"/>
    <cellStyle name="Comma 5 4 2 2 2 3 3" xfId="8807" xr:uid="{846D9A43-0CDD-4820-9402-B6FAA2F225F9}"/>
    <cellStyle name="Comma 5 4 2 2 2 4" xfId="8808" xr:uid="{CCF8AD71-F9FF-4183-9BD1-E183F6361E62}"/>
    <cellStyle name="Comma 5 4 2 2 2 4 2" xfId="8809" xr:uid="{C0A24739-513F-4D33-9622-313A8399860C}"/>
    <cellStyle name="Comma 5 4 2 2 2 5" xfId="8810" xr:uid="{6402ABB2-236B-4C6D-853D-1EF9A5CADB81}"/>
    <cellStyle name="Comma 5 4 2 2 3" xfId="8811" xr:uid="{9A560C5B-A4C1-465D-97B6-85537411810E}"/>
    <cellStyle name="Comma 5 4 2 2 3 2" xfId="8812" xr:uid="{C8B116F2-5052-4061-B260-7EBBBA0F147B}"/>
    <cellStyle name="Comma 5 4 2 2 3 2 2" xfId="8813" xr:uid="{D7B418CA-0A5B-494B-9660-4B3758F8F7B6}"/>
    <cellStyle name="Comma 5 4 2 2 3 3" xfId="8814" xr:uid="{99FCBD9E-7245-4FB1-B9E1-6ED199EE40FB}"/>
    <cellStyle name="Comma 5 4 2 2 4" xfId="8815" xr:uid="{E9084F2D-B602-475A-9004-C1191595075D}"/>
    <cellStyle name="Comma 5 4 2 2 4 2" xfId="8816" xr:uid="{C0AD230D-CE15-4991-A0D4-119FB7CCCD19}"/>
    <cellStyle name="Comma 5 4 2 2 4 2 2" xfId="8817" xr:uid="{8FDEFD43-50C9-4C01-97CC-B1DBBB87E1EB}"/>
    <cellStyle name="Comma 5 4 2 2 4 3" xfId="8818" xr:uid="{32397CE5-A7CD-4B51-BB55-3746C080FAA2}"/>
    <cellStyle name="Comma 5 4 2 2 5" xfId="8819" xr:uid="{221C6273-3264-4BEF-B60D-90B12FACCE94}"/>
    <cellStyle name="Comma 5 4 2 2 5 2" xfId="8820" xr:uid="{782DAC0A-5F02-44AF-B048-1CFF25BF85F4}"/>
    <cellStyle name="Comma 5 4 2 2 6" xfId="8821" xr:uid="{1AC124D1-9E89-48ED-9E7D-C1B9F0270EEA}"/>
    <cellStyle name="Comma 5 4 2 3" xfId="8822" xr:uid="{97E806F7-939C-4818-9393-35EF672AFD06}"/>
    <cellStyle name="Comma 5 4 2 4" xfId="8823" xr:uid="{54697928-5D19-42C0-B6BF-780F0DF7B188}"/>
    <cellStyle name="Comma 5 4 2 4 2" xfId="8824" xr:uid="{77BDDF1A-6EB5-410C-BBB5-3D2BA8355679}"/>
    <cellStyle name="Comma 5 4 2 4 2 2" xfId="8825" xr:uid="{B255516D-CF42-4CAA-8FA0-2E40539408DF}"/>
    <cellStyle name="Comma 5 4 2 4 2 2 2" xfId="8826" xr:uid="{9C91FC94-370E-4B55-AA76-08D2D4CE4E2D}"/>
    <cellStyle name="Comma 5 4 2 4 2 3" xfId="8827" xr:uid="{FAFA6392-3327-4140-8B43-AEC8697D07B0}"/>
    <cellStyle name="Comma 5 4 2 4 3" xfId="8828" xr:uid="{87C8EFE3-D5F8-425F-8AD3-A7A7FC7BA9E4}"/>
    <cellStyle name="Comma 5 4 2 4 3 2" xfId="8829" xr:uid="{DBB57BBC-5D23-4847-965A-777FDFB142E3}"/>
    <cellStyle name="Comma 5 4 2 4 3 2 2" xfId="8830" xr:uid="{CBC937E3-6AB4-40DF-B428-662FB21E9650}"/>
    <cellStyle name="Comma 5 4 2 4 3 3" xfId="8831" xr:uid="{A8753E49-4B1F-4941-8C71-EED61A185D76}"/>
    <cellStyle name="Comma 5 4 2 4 4" xfId="8832" xr:uid="{9D90EC65-E6D5-41B5-8A67-5297F51CBECB}"/>
    <cellStyle name="Comma 5 4 2 4 4 2" xfId="8833" xr:uid="{C81858F5-CA0C-4739-BF75-920959BE73A6}"/>
    <cellStyle name="Comma 5 4 2 4 5" xfId="8834" xr:uid="{BAF14FB0-26D8-4111-8490-DF58ACAC54A9}"/>
    <cellStyle name="Comma 5 4 2 5" xfId="8835" xr:uid="{570146E3-45BE-48A5-97AB-711504B6CA5B}"/>
    <cellStyle name="Comma 5 4 2 5 2" xfId="8836" xr:uid="{4ED27059-F459-48E5-9EE0-876A2FB7A807}"/>
    <cellStyle name="Comma 5 4 2 5 2 2" xfId="8837" xr:uid="{FD70A75E-A3EC-4834-B74E-66ADFF930ED0}"/>
    <cellStyle name="Comma 5 4 2 5 3" xfId="8838" xr:uid="{6ED8D7BB-D5CC-449F-91C5-3CD5FF2CE39A}"/>
    <cellStyle name="Comma 5 4 2 6" xfId="8839" xr:uid="{F5035B95-0F4A-4A18-9493-C7CD4D2D93BE}"/>
    <cellStyle name="Comma 5 4 2 6 2" xfId="8840" xr:uid="{086BDA1C-8909-4950-A939-C27D77614564}"/>
    <cellStyle name="Comma 5 4 2 6 2 2" xfId="8841" xr:uid="{F8A089F5-4BA2-4385-9F57-0FC0BEEC8462}"/>
    <cellStyle name="Comma 5 4 2 6 3" xfId="8842" xr:uid="{8D4E3226-0ED2-4EC5-8D62-6C5DF922735D}"/>
    <cellStyle name="Comma 5 4 2 7" xfId="8843" xr:uid="{1D45EF51-7390-4193-99E7-0C1191B38EC4}"/>
    <cellStyle name="Comma 5 4 2 7 2" xfId="8844" xr:uid="{89D2909D-1453-4B08-AA86-DE905D2F64DD}"/>
    <cellStyle name="Comma 5 4 2 7 2 2" xfId="8845" xr:uid="{6E7A4C98-3136-4B7B-9C17-F18D05F31A9A}"/>
    <cellStyle name="Comma 5 4 2 7 3" xfId="8846" xr:uid="{74730973-7287-40C3-9987-CDE80C21AFBE}"/>
    <cellStyle name="Comma 5 4 2 8" xfId="8847" xr:uid="{822EC068-8DD3-4FF9-BD30-9EC1479239E1}"/>
    <cellStyle name="Comma 5 4 2 8 2" xfId="8848" xr:uid="{0D2A25E1-7241-4986-9284-67CDE63D4E44}"/>
    <cellStyle name="Comma 5 4 2 9" xfId="8849" xr:uid="{13F41E55-78AF-42F7-8B71-4AF64B41BCB1}"/>
    <cellStyle name="Comma 5 4 3" xfId="1090" xr:uid="{A7AEFE44-EB10-4059-8884-195D68956F63}"/>
    <cellStyle name="Comma 5 4 3 2" xfId="8850" xr:uid="{7BF4F0EF-EE1F-45D6-ADDD-65748C027F04}"/>
    <cellStyle name="Comma 5 4 3 2 2" xfId="8851" xr:uid="{51D214B3-029E-402E-BD05-2F8360CE62C2}"/>
    <cellStyle name="Comma 5 4 3 2 2 2" xfId="8852" xr:uid="{4D3815EF-289A-43E2-927A-14087688DE7B}"/>
    <cellStyle name="Comma 5 4 3 2 2 2 2" xfId="8853" xr:uid="{6F3F0FCC-41DF-4979-A01E-1C8D492AD989}"/>
    <cellStyle name="Comma 5 4 3 2 2 2 2 2" xfId="8854" xr:uid="{87A19DBC-B462-4F1D-B2E0-54C3C95FD52F}"/>
    <cellStyle name="Comma 5 4 3 2 2 2 3" xfId="8855" xr:uid="{A8E699FF-729D-4137-B39F-0E1374417276}"/>
    <cellStyle name="Comma 5 4 3 2 2 3" xfId="8856" xr:uid="{051E6BD7-B7E1-4251-BE85-5BD111EDE912}"/>
    <cellStyle name="Comma 5 4 3 2 2 3 2" xfId="8857" xr:uid="{4A64FC02-7BCF-41A4-AD49-EEAA313B29AE}"/>
    <cellStyle name="Comma 5 4 3 2 2 3 2 2" xfId="8858" xr:uid="{DFA548B5-56ED-42F6-80D1-96BA444ABBEE}"/>
    <cellStyle name="Comma 5 4 3 2 2 3 3" xfId="8859" xr:uid="{68E2C283-DAB9-43C8-87B4-788282BAFC4E}"/>
    <cellStyle name="Comma 5 4 3 2 2 4" xfId="8860" xr:uid="{41757268-27F2-41A9-9A52-7C68E6FBA884}"/>
    <cellStyle name="Comma 5 4 3 2 2 4 2" xfId="8861" xr:uid="{D916300D-FB5B-4D0B-8A36-3EC70097C44F}"/>
    <cellStyle name="Comma 5 4 3 2 2 5" xfId="8862" xr:uid="{47B9D2F5-B2FA-4B61-AE88-54FB84048E2F}"/>
    <cellStyle name="Comma 5 4 3 2 3" xfId="8863" xr:uid="{1B646184-BD63-4458-8074-322B0D508919}"/>
    <cellStyle name="Comma 5 4 3 2 3 2" xfId="8864" xr:uid="{3ABEF714-6E7E-44A9-A58E-D3F1EB5323E6}"/>
    <cellStyle name="Comma 5 4 3 2 3 2 2" xfId="8865" xr:uid="{F55415FA-96DF-4FF1-8F4D-EA21DB9E428A}"/>
    <cellStyle name="Comma 5 4 3 2 3 3" xfId="8866" xr:uid="{A6E023E4-CEBF-4E56-B884-A6723D999118}"/>
    <cellStyle name="Comma 5 4 3 2 4" xfId="8867" xr:uid="{5D2AB2E1-31D4-4B87-A373-CAC4A57C67A8}"/>
    <cellStyle name="Comma 5 4 3 2 4 2" xfId="8868" xr:uid="{0DFC54F9-3787-4E94-ABEE-9DBE1A4C34E2}"/>
    <cellStyle name="Comma 5 4 3 2 4 2 2" xfId="8869" xr:uid="{8F607195-D223-4C1D-B1B6-66D043880781}"/>
    <cellStyle name="Comma 5 4 3 2 4 3" xfId="8870" xr:uid="{FB0CC1E7-3EF7-46FF-B296-830AA98E3867}"/>
    <cellStyle name="Comma 5 4 3 2 5" xfId="8871" xr:uid="{7907F8C3-7AA8-445F-B5C7-F79249F2D9D7}"/>
    <cellStyle name="Comma 5 4 3 2 5 2" xfId="8872" xr:uid="{34E2A1F5-48D6-4385-AE8D-5F959AFC1C9D}"/>
    <cellStyle name="Comma 5 4 3 2 6" xfId="8873" xr:uid="{4E29A996-8057-4C04-A7BD-C6BFB3A25FE3}"/>
    <cellStyle name="Comma 5 4 3 3" xfId="8874" xr:uid="{6E3AF797-D222-4FBE-85D2-D2614817A5EB}"/>
    <cellStyle name="Comma 5 4 3 4" xfId="8875" xr:uid="{7EDFF358-04B3-4BB4-808C-994891A797D9}"/>
    <cellStyle name="Comma 5 4 3 4 2" xfId="8876" xr:uid="{E47DF370-1E75-4631-83E1-2546F5F144C7}"/>
    <cellStyle name="Comma 5 4 3 4 2 2" xfId="8877" xr:uid="{529D4BBC-CD35-486E-A453-6B224C37725F}"/>
    <cellStyle name="Comma 5 4 3 4 2 2 2" xfId="8878" xr:uid="{FEE3DE8D-8D5F-49F2-8AAC-FDE3874D2430}"/>
    <cellStyle name="Comma 5 4 3 4 2 3" xfId="8879" xr:uid="{96E830CD-3AE5-4B2F-BE7C-675E68F2E515}"/>
    <cellStyle name="Comma 5 4 3 4 3" xfId="8880" xr:uid="{1B6B2DE6-67A1-496F-8DC9-0F908804433B}"/>
    <cellStyle name="Comma 5 4 3 4 3 2" xfId="8881" xr:uid="{4035E98C-D6CF-4761-9E64-95916434B1EB}"/>
    <cellStyle name="Comma 5 4 3 4 3 2 2" xfId="8882" xr:uid="{7B9C032B-CF9D-4A65-8500-EB0D85EB8727}"/>
    <cellStyle name="Comma 5 4 3 4 3 3" xfId="8883" xr:uid="{0742DFDF-48BE-4268-B4C5-9289D0C0E5AF}"/>
    <cellStyle name="Comma 5 4 3 4 4" xfId="8884" xr:uid="{42CB9F84-0DD6-4ADB-B8E4-57F541819BE9}"/>
    <cellStyle name="Comma 5 4 3 4 4 2" xfId="8885" xr:uid="{08D91547-04A3-4869-B784-54B850ABB13F}"/>
    <cellStyle name="Comma 5 4 3 4 5" xfId="8886" xr:uid="{CDF75E13-A652-4CDD-A126-B5DEE876CF76}"/>
    <cellStyle name="Comma 5 4 3 5" xfId="8887" xr:uid="{054E5073-03FD-438D-8455-58223DFBDD62}"/>
    <cellStyle name="Comma 5 4 3 5 2" xfId="8888" xr:uid="{55E5C2ED-217B-459A-AB25-C2D80378C329}"/>
    <cellStyle name="Comma 5 4 3 5 2 2" xfId="8889" xr:uid="{A26D2632-10DB-4958-BBF9-2FD0E8066B33}"/>
    <cellStyle name="Comma 5 4 3 5 3" xfId="8890" xr:uid="{B813BFF3-8DD1-44DE-9331-44723A33113A}"/>
    <cellStyle name="Comma 5 4 3 6" xfId="8891" xr:uid="{A7FFE7FA-DC61-4555-9B58-57ED2F4443EE}"/>
    <cellStyle name="Comma 5 4 3 6 2" xfId="8892" xr:uid="{C6A8E7A3-2C66-427A-9E97-197E99D0F997}"/>
    <cellStyle name="Comma 5 4 3 6 2 2" xfId="8893" xr:uid="{7C01F445-7769-452C-A06E-A0178BABC626}"/>
    <cellStyle name="Comma 5 4 3 6 3" xfId="8894" xr:uid="{704B5D9D-C6BB-44DC-98E1-177E6AA4C836}"/>
    <cellStyle name="Comma 5 4 3 7" xfId="8895" xr:uid="{804102EE-CD7D-4078-B55A-5AEF76822F10}"/>
    <cellStyle name="Comma 5 4 3 7 2" xfId="8896" xr:uid="{F46DAE66-64EB-4F4B-AB61-C05B41B8B1D0}"/>
    <cellStyle name="Comma 5 4 3 7 2 2" xfId="8897" xr:uid="{4CFAD4B8-646C-4FCB-94E2-C6D5504E8EA7}"/>
    <cellStyle name="Comma 5 4 3 7 3" xfId="8898" xr:uid="{CAC78A91-1C34-4451-8F30-EE9457B92CFE}"/>
    <cellStyle name="Comma 5 4 3 8" xfId="8899" xr:uid="{8389BA33-026B-457E-8FE2-B797712EC7D9}"/>
    <cellStyle name="Comma 5 4 3 8 2" xfId="8900" xr:uid="{C02D9282-2AC7-4285-A6E1-9AE3D3FC298D}"/>
    <cellStyle name="Comma 5 4 3 9" xfId="8901" xr:uid="{2E6CC8CE-D9DF-46F1-8B5C-248E5D963820}"/>
    <cellStyle name="Comma 5 4 4" xfId="1091" xr:uid="{46252218-4A13-4BA4-B76D-9B9EFCF4CC96}"/>
    <cellStyle name="Comma 5 4 4 2" xfId="8902" xr:uid="{86135405-1FA3-46C4-A857-47B3E98D9F2F}"/>
    <cellStyle name="Comma 5 4 4 2 2" xfId="8903" xr:uid="{DF0AB49B-B845-4BBE-B645-1DB1B491C190}"/>
    <cellStyle name="Comma 5 4 4 2 2 2" xfId="8904" xr:uid="{24CE533B-7B20-4BBD-8584-A45978A14990}"/>
    <cellStyle name="Comma 5 4 4 2 2 2 2" xfId="8905" xr:uid="{3E1DB7FD-A729-44D7-854A-874020EE5F9A}"/>
    <cellStyle name="Comma 5 4 4 2 2 3" xfId="8906" xr:uid="{6A939545-98AB-41D6-B79D-61D871674911}"/>
    <cellStyle name="Comma 5 4 4 2 3" xfId="8907" xr:uid="{AC832D36-DB8C-4967-897C-2151516AC299}"/>
    <cellStyle name="Comma 5 4 4 2 3 2" xfId="8908" xr:uid="{5BC51F05-BF12-42E6-A9AD-8E585A7B08C3}"/>
    <cellStyle name="Comma 5 4 4 2 3 2 2" xfId="8909" xr:uid="{530A653F-A7B2-4811-A463-70AF5E05F5DE}"/>
    <cellStyle name="Comma 5 4 4 2 3 3" xfId="8910" xr:uid="{5DB01E39-479E-4395-8442-6296BF943828}"/>
    <cellStyle name="Comma 5 4 4 2 4" xfId="8911" xr:uid="{3BD06BED-C1E8-4285-BEC0-F8268E86B76D}"/>
    <cellStyle name="Comma 5 4 4 2 4 2" xfId="8912" xr:uid="{1AC44290-91DC-4179-B47B-E17FAF391DF9}"/>
    <cellStyle name="Comma 5 4 4 2 5" xfId="8913" xr:uid="{C51DF367-885E-4EC7-B9F3-99D18DFA3172}"/>
    <cellStyle name="Comma 5 4 4 3" xfId="8914" xr:uid="{0CE426E7-E0B2-471D-87E4-3B7077BDC6BE}"/>
    <cellStyle name="Comma 5 4 4 3 2" xfId="8915" xr:uid="{950E7005-C708-445A-9C7F-C38F84EF1517}"/>
    <cellStyle name="Comma 5 4 4 3 2 2" xfId="8916" xr:uid="{E8433122-F6B0-404E-B918-422644DC1840}"/>
    <cellStyle name="Comma 5 4 4 3 3" xfId="8917" xr:uid="{8DE87C2C-4125-4EFD-90FA-E53496F47C8B}"/>
    <cellStyle name="Comma 5 4 4 4" xfId="8918" xr:uid="{027E0D4F-9503-4B09-B889-F6BE221993A4}"/>
    <cellStyle name="Comma 5 4 4 4 2" xfId="8919" xr:uid="{8777382B-2C6C-4AD9-8686-AEF8A0645D82}"/>
    <cellStyle name="Comma 5 4 4 4 2 2" xfId="8920" xr:uid="{E47A3E0A-C486-4792-8913-E913DAAA436C}"/>
    <cellStyle name="Comma 5 4 4 4 3" xfId="8921" xr:uid="{813FBF24-6EB4-4034-A5FE-9014C625930E}"/>
    <cellStyle name="Comma 5 4 4 5" xfId="8922" xr:uid="{CBF9C930-795D-4BA4-8A68-C61391F1A864}"/>
    <cellStyle name="Comma 5 4 4 5 2" xfId="8923" xr:uid="{02A635BB-7BE3-4D5A-BFB2-42E7AA910052}"/>
    <cellStyle name="Comma 5 4 4 6" xfId="8924" xr:uid="{4B8742A5-F54D-4DCF-8CB2-DB42026C1E5D}"/>
    <cellStyle name="Comma 5 4 5" xfId="1092" xr:uid="{D5E48FC5-6B04-4531-A307-446EE5808F8C}"/>
    <cellStyle name="Comma 5 4 6" xfId="1093" xr:uid="{C963554C-340D-4A97-AEAA-155537E13A1C}"/>
    <cellStyle name="Comma 5 4 6 2" xfId="8925" xr:uid="{F74D807D-783F-42BA-98BD-BFB4EBCC7B34}"/>
    <cellStyle name="Comma 5 4 6 2 2" xfId="8926" xr:uid="{36BD7C2C-71B3-4DC6-800E-9209055E4FFD}"/>
    <cellStyle name="Comma 5 4 6 2 2 2" xfId="8927" xr:uid="{F34B00FF-FF38-4CD8-8F9C-4FD3B105FA65}"/>
    <cellStyle name="Comma 5 4 6 2 3" xfId="8928" xr:uid="{69A0F08B-FD56-47DA-B6E6-DB47C9C7FF21}"/>
    <cellStyle name="Comma 5 4 6 3" xfId="8929" xr:uid="{D1665732-96A9-431C-9804-7B73759247F6}"/>
    <cellStyle name="Comma 5 4 6 3 2" xfId="8930" xr:uid="{FA188BFB-CED3-4856-A9D6-8D238041DEDF}"/>
    <cellStyle name="Comma 5 4 6 3 2 2" xfId="8931" xr:uid="{6EBCA832-3D17-4B3A-B619-40B25D5D6925}"/>
    <cellStyle name="Comma 5 4 6 3 3" xfId="8932" xr:uid="{3EB12751-99BC-4D8A-95C0-51C64DCC4455}"/>
    <cellStyle name="Comma 5 4 6 4" xfId="8933" xr:uid="{57C80AE0-CAF1-4690-A3DD-F617DAEEC689}"/>
    <cellStyle name="Comma 5 4 6 4 2" xfId="8934" xr:uid="{57FE6A43-5B3D-47AE-90E1-0D78CEA53C0E}"/>
    <cellStyle name="Comma 5 4 6 5" xfId="8935" xr:uid="{D1E45B27-909C-416E-8EC9-C8519AD3D677}"/>
    <cellStyle name="Comma 5 4 7" xfId="1094" xr:uid="{7A07051E-311B-4F2E-A131-75F6E2BA584E}"/>
    <cellStyle name="Comma 5 4 7 2" xfId="8936" xr:uid="{D8F7C720-9D0A-4111-8E3D-DA543C90A16D}"/>
    <cellStyle name="Comma 5 4 7 2 2" xfId="8937" xr:uid="{B76B5F96-5672-4EEA-9E37-548FEDFD1F86}"/>
    <cellStyle name="Comma 5 4 7 3" xfId="8938" xr:uid="{FACE5B59-55FE-4EF4-BDF9-51D06F097E37}"/>
    <cellStyle name="Comma 5 4 8" xfId="1095" xr:uid="{E3905A8E-5045-497C-AAB1-FE7B3130E203}"/>
    <cellStyle name="Comma 5 4 8 2" xfId="8939" xr:uid="{469859F3-A3AD-43C1-8C9A-9E8B982DDF2D}"/>
    <cellStyle name="Comma 5 4 8 2 2" xfId="8940" xr:uid="{D59631BF-A1C2-4B60-B06B-1FB38F0CDB76}"/>
    <cellStyle name="Comma 5 4 8 3" xfId="8941" xr:uid="{40EF9913-8BD8-458D-9670-40178164EE32}"/>
    <cellStyle name="Comma 5 4 9" xfId="1096" xr:uid="{16EDD81A-5B8D-4A89-B470-7E603B9AB7A5}"/>
    <cellStyle name="Comma 5 4 9 2" xfId="8942" xr:uid="{B7A4598F-8B88-40DB-BC69-3890A613C3F2}"/>
    <cellStyle name="Comma 5 4 9 2 2" xfId="8943" xr:uid="{BFE238BD-312D-46DE-9400-5979931A412F}"/>
    <cellStyle name="Comma 5 4 9 3" xfId="8944" xr:uid="{54661826-B8B4-4083-A1BF-2976BC87CF22}"/>
    <cellStyle name="Comma 5 5" xfId="1097" xr:uid="{837B167C-3EAA-4FB6-B8E1-CE8840204B07}"/>
    <cellStyle name="Comma 5 5 10" xfId="8945" xr:uid="{96BF81EA-5F3A-4C71-8C33-F942ECCF4160}"/>
    <cellStyle name="Comma 5 5 10 2" xfId="8946" xr:uid="{7EF01DD4-2F21-40A8-86EC-FF804FBDA69A}"/>
    <cellStyle name="Comma 5 5 11" xfId="8947" xr:uid="{2A091194-A400-4BF5-927D-B71D2A2FB868}"/>
    <cellStyle name="Comma 5 5 2" xfId="8948" xr:uid="{F47D4A4E-7C7C-4A3B-B55E-E700E11B305F}"/>
    <cellStyle name="Comma 5 5 2 2" xfId="8949" xr:uid="{DFB49542-EA75-48F7-8885-9B315AE8ADDC}"/>
    <cellStyle name="Comma 5 5 2 2 2" xfId="8950" xr:uid="{F35118D2-49FB-4FAB-809B-74F4DEE5E0EB}"/>
    <cellStyle name="Comma 5 5 2 2 2 2" xfId="8951" xr:uid="{97299491-C0AA-4F2E-9D82-D29B9211AF27}"/>
    <cellStyle name="Comma 5 5 2 2 2 2 2" xfId="8952" xr:uid="{2F186D41-ED7F-491D-8E61-12E177AF2DDE}"/>
    <cellStyle name="Comma 5 5 2 2 2 2 2 2" xfId="8953" xr:uid="{274D2573-8A1E-49C7-AFDE-7A39900A805C}"/>
    <cellStyle name="Comma 5 5 2 2 2 2 3" xfId="8954" xr:uid="{E6948A49-2980-4735-BD76-FAFE0235E05E}"/>
    <cellStyle name="Comma 5 5 2 2 2 3" xfId="8955" xr:uid="{7EBD8B4F-A0C4-4C83-9ABF-2543B783C689}"/>
    <cellStyle name="Comma 5 5 2 2 2 3 2" xfId="8956" xr:uid="{2785AB22-EDDA-4FBB-AFDD-DC626E5A98CE}"/>
    <cellStyle name="Comma 5 5 2 2 2 3 2 2" xfId="8957" xr:uid="{CED55913-F757-4D24-924F-100762491003}"/>
    <cellStyle name="Comma 5 5 2 2 2 3 3" xfId="8958" xr:uid="{6A4DF027-935E-4100-9D58-06A3823E9CF5}"/>
    <cellStyle name="Comma 5 5 2 2 2 4" xfId="8959" xr:uid="{41D5B16C-FB62-4E74-BC2D-12E0BD6E5B1F}"/>
    <cellStyle name="Comma 5 5 2 2 2 4 2" xfId="8960" xr:uid="{3BA4211F-70D0-44C1-90C7-B7264AF0C319}"/>
    <cellStyle name="Comma 5 5 2 2 2 5" xfId="8961" xr:uid="{D28DD3A1-DBEB-40E4-BD69-5F5629358196}"/>
    <cellStyle name="Comma 5 5 2 2 3" xfId="8962" xr:uid="{581A4C82-E173-4DBA-8450-2934C5C959CB}"/>
    <cellStyle name="Comma 5 5 2 2 3 2" xfId="8963" xr:uid="{D862AC7D-79A0-4A8F-96AA-DFD10BD1C3DA}"/>
    <cellStyle name="Comma 5 5 2 2 3 2 2" xfId="8964" xr:uid="{CB8B6321-4D46-4339-86F4-8AC19214CE63}"/>
    <cellStyle name="Comma 5 5 2 2 3 3" xfId="8965" xr:uid="{9E91D5C5-D000-49F6-A149-97828EE2B339}"/>
    <cellStyle name="Comma 5 5 2 2 4" xfId="8966" xr:uid="{C18AFA14-B28B-4F4E-ADF6-6F445F46E068}"/>
    <cellStyle name="Comma 5 5 2 2 4 2" xfId="8967" xr:uid="{240F48E7-B001-46F0-8C1D-563A68F74112}"/>
    <cellStyle name="Comma 5 5 2 2 4 2 2" xfId="8968" xr:uid="{D5537010-AC97-4CA2-9433-1000A9FB6099}"/>
    <cellStyle name="Comma 5 5 2 2 4 3" xfId="8969" xr:uid="{330E735F-A3A8-4700-B205-BE856DA51AAD}"/>
    <cellStyle name="Comma 5 5 2 2 5" xfId="8970" xr:uid="{78DDC9A8-93AA-4910-9087-4478B8AF3C26}"/>
    <cellStyle name="Comma 5 5 2 2 5 2" xfId="8971" xr:uid="{3002CF7E-5FE4-4E24-B139-56AD5320E338}"/>
    <cellStyle name="Comma 5 5 2 2 6" xfId="8972" xr:uid="{C91F8F9A-96B3-4819-A910-CB46E101416E}"/>
    <cellStyle name="Comma 5 5 2 3" xfId="8973" xr:uid="{D5051FC5-DCF9-47E5-9B3D-0FC947339C8C}"/>
    <cellStyle name="Comma 5 5 2 4" xfId="8974" xr:uid="{25DCFCAF-1D3F-4A3D-9CA0-F92CB6318095}"/>
    <cellStyle name="Comma 5 5 2 4 2" xfId="8975" xr:uid="{B6CE7DB4-93B5-4B10-8C23-BE7F25535DBC}"/>
    <cellStyle name="Comma 5 5 2 4 2 2" xfId="8976" xr:uid="{025D38FD-0B55-4BED-AC6C-C35AC811B6FF}"/>
    <cellStyle name="Comma 5 5 2 4 2 2 2" xfId="8977" xr:uid="{93602F9E-95B5-43AC-AB8C-A3DCDD762070}"/>
    <cellStyle name="Comma 5 5 2 4 2 3" xfId="8978" xr:uid="{31247426-AC22-4161-A256-4685EEAC0665}"/>
    <cellStyle name="Comma 5 5 2 4 3" xfId="8979" xr:uid="{40BDD73C-AEF0-4DBC-B5FB-14BAFEA21A60}"/>
    <cellStyle name="Comma 5 5 2 4 3 2" xfId="8980" xr:uid="{EBC219BF-E69A-4A51-ADB0-9CDA394EF5EC}"/>
    <cellStyle name="Comma 5 5 2 4 3 2 2" xfId="8981" xr:uid="{49DF3405-C8E9-4094-9832-527E58405F93}"/>
    <cellStyle name="Comma 5 5 2 4 3 3" xfId="8982" xr:uid="{CD615B20-F07C-4ECB-B848-2EC37FED02A8}"/>
    <cellStyle name="Comma 5 5 2 4 4" xfId="8983" xr:uid="{2DCE1684-85F6-49B3-AF4C-2AC8F73B6965}"/>
    <cellStyle name="Comma 5 5 2 4 4 2" xfId="8984" xr:uid="{45967938-4879-47E7-8B36-700B6E702CC1}"/>
    <cellStyle name="Comma 5 5 2 4 5" xfId="8985" xr:uid="{74CB4EB8-DCC3-4EFD-8E7D-328F51311EBA}"/>
    <cellStyle name="Comma 5 5 2 5" xfId="8986" xr:uid="{60DB45C0-7D86-4085-888E-B7EC0E300A71}"/>
    <cellStyle name="Comma 5 5 2 5 2" xfId="8987" xr:uid="{E8FFD4AF-CA0F-453C-BB2D-D6CC1B57C3B6}"/>
    <cellStyle name="Comma 5 5 2 5 2 2" xfId="8988" xr:uid="{463EE012-3874-43FF-BEA2-EF572CF92BF3}"/>
    <cellStyle name="Comma 5 5 2 5 3" xfId="8989" xr:uid="{E1ECB5C7-5153-42A7-83C2-4791F154C317}"/>
    <cellStyle name="Comma 5 5 2 6" xfId="8990" xr:uid="{3FA536D3-EEF6-4F92-8BBE-A3C86BB2A980}"/>
    <cellStyle name="Comma 5 5 2 6 2" xfId="8991" xr:uid="{F7F75D5E-0EC8-410D-92AC-51EB148C61F3}"/>
    <cellStyle name="Comma 5 5 2 6 2 2" xfId="8992" xr:uid="{BA071CE8-1A7F-46BA-8C64-0DBE07087BDB}"/>
    <cellStyle name="Comma 5 5 2 6 3" xfId="8993" xr:uid="{52336B83-E54C-4781-AA14-CBCCF4349648}"/>
    <cellStyle name="Comma 5 5 2 7" xfId="8994" xr:uid="{4EC7855E-5470-498A-8F53-A0AFCCBE18BA}"/>
    <cellStyle name="Comma 5 5 2 7 2" xfId="8995" xr:uid="{12AF1C43-F621-4C57-9916-EFAC4BD29AB4}"/>
    <cellStyle name="Comma 5 5 2 7 2 2" xfId="8996" xr:uid="{5ED6C20C-762C-41F7-ABCF-C11009C9C241}"/>
    <cellStyle name="Comma 5 5 2 7 3" xfId="8997" xr:uid="{2600A1A8-C681-416C-8CDB-6F0A6962D8C9}"/>
    <cellStyle name="Comma 5 5 2 8" xfId="8998" xr:uid="{28C3AAE7-726F-40DA-893A-B50C9C4ADAF9}"/>
    <cellStyle name="Comma 5 5 2 8 2" xfId="8999" xr:uid="{C96E373B-38CA-4E72-967F-208B5ED758A5}"/>
    <cellStyle name="Comma 5 5 2 9" xfId="9000" xr:uid="{FCBFF4C3-B416-4933-A708-6B47120CF08F}"/>
    <cellStyle name="Comma 5 5 3" xfId="9001" xr:uid="{56C93A88-8ECA-443F-BCA8-B206F25F1A6E}"/>
    <cellStyle name="Comma 5 5 3 2" xfId="9002" xr:uid="{C392E5EA-4384-4A2D-97B9-4A6220CAF533}"/>
    <cellStyle name="Comma 5 5 3 2 2" xfId="9003" xr:uid="{98856A99-B6AF-4C75-A863-DE6DFDC42924}"/>
    <cellStyle name="Comma 5 5 3 2 2 2" xfId="9004" xr:uid="{E69D4EA6-2CF5-4512-8CF8-9F7DE9C9E4D3}"/>
    <cellStyle name="Comma 5 5 3 2 2 2 2" xfId="9005" xr:uid="{C97C03BB-A715-44FF-99AB-191E163C68FA}"/>
    <cellStyle name="Comma 5 5 3 2 2 2 2 2" xfId="9006" xr:uid="{28F5FFF5-1558-427E-A95D-5591C68932E7}"/>
    <cellStyle name="Comma 5 5 3 2 2 2 3" xfId="9007" xr:uid="{D8688F51-29F8-480E-AE2E-1353CBB344D9}"/>
    <cellStyle name="Comma 5 5 3 2 2 3" xfId="9008" xr:uid="{62FF05A7-C25F-47BB-A0A3-5A7A2BF7081F}"/>
    <cellStyle name="Comma 5 5 3 2 2 3 2" xfId="9009" xr:uid="{D9BC656D-2D38-4EFC-BE1D-881FB547A830}"/>
    <cellStyle name="Comma 5 5 3 2 2 3 2 2" xfId="9010" xr:uid="{E907FE5A-20A9-458F-9E63-D8828D35210C}"/>
    <cellStyle name="Comma 5 5 3 2 2 3 3" xfId="9011" xr:uid="{F7F34C85-C636-4625-A88A-4388BEB896A4}"/>
    <cellStyle name="Comma 5 5 3 2 2 4" xfId="9012" xr:uid="{1DA9BDAC-F7AD-4F07-B740-BBE5B4154F14}"/>
    <cellStyle name="Comma 5 5 3 2 2 4 2" xfId="9013" xr:uid="{405158E7-CEE4-470F-9057-426F224D69B2}"/>
    <cellStyle name="Comma 5 5 3 2 2 5" xfId="9014" xr:uid="{986E2315-4FAD-4C2C-9C79-6740BEF4359E}"/>
    <cellStyle name="Comma 5 5 3 2 3" xfId="9015" xr:uid="{A9818E30-BAE5-4B95-8EB5-A7D77B29A193}"/>
    <cellStyle name="Comma 5 5 3 2 3 2" xfId="9016" xr:uid="{BFABEF86-4770-432C-BBB8-3A9030903E36}"/>
    <cellStyle name="Comma 5 5 3 2 3 2 2" xfId="9017" xr:uid="{E0E2A5A9-CF03-46DA-973A-DC651BF5FB5B}"/>
    <cellStyle name="Comma 5 5 3 2 3 3" xfId="9018" xr:uid="{DC17B376-3A2C-465E-A17A-D0045EA099AC}"/>
    <cellStyle name="Comma 5 5 3 2 4" xfId="9019" xr:uid="{28B1578D-F4F6-4EB2-9335-F78106E45492}"/>
    <cellStyle name="Comma 5 5 3 2 4 2" xfId="9020" xr:uid="{DF344EF2-A582-4FEC-91C4-FFF35D27337E}"/>
    <cellStyle name="Comma 5 5 3 2 4 2 2" xfId="9021" xr:uid="{934D7471-EA19-42D0-BE39-28CFD78473C8}"/>
    <cellStyle name="Comma 5 5 3 2 4 3" xfId="9022" xr:uid="{31707304-7757-46D3-BBFA-FFCDC685882A}"/>
    <cellStyle name="Comma 5 5 3 2 5" xfId="9023" xr:uid="{01187175-9912-47BD-8C75-6739701603A5}"/>
    <cellStyle name="Comma 5 5 3 2 5 2" xfId="9024" xr:uid="{724CA45E-B3FA-42DE-8C5A-E58F0C45A319}"/>
    <cellStyle name="Comma 5 5 3 2 6" xfId="9025" xr:uid="{CAF2C057-3A8C-4A18-88D4-25DD84424F9C}"/>
    <cellStyle name="Comma 5 5 3 3" xfId="9026" xr:uid="{0FE0FF9E-F69A-4762-B03E-51CB42450800}"/>
    <cellStyle name="Comma 5 5 3 4" xfId="9027" xr:uid="{C84CE1E9-A45D-4470-BA44-4F3ADC6D1C7F}"/>
    <cellStyle name="Comma 5 5 3 4 2" xfId="9028" xr:uid="{F76F705F-DABA-4542-B02C-F9531B2F42E3}"/>
    <cellStyle name="Comma 5 5 3 4 2 2" xfId="9029" xr:uid="{33EB9244-A79A-49D8-A2AC-C221FF0FC264}"/>
    <cellStyle name="Comma 5 5 3 4 2 2 2" xfId="9030" xr:uid="{1C8963A4-783F-4088-8CC1-9B2955059081}"/>
    <cellStyle name="Comma 5 5 3 4 2 3" xfId="9031" xr:uid="{1BEE8DEC-0F79-4FFA-8B5A-70946C189ACF}"/>
    <cellStyle name="Comma 5 5 3 4 3" xfId="9032" xr:uid="{23141A1C-1044-49A2-8D38-09B03EB9A157}"/>
    <cellStyle name="Comma 5 5 3 4 3 2" xfId="9033" xr:uid="{158BCBA5-0F65-46D7-B347-543010D4FF95}"/>
    <cellStyle name="Comma 5 5 3 4 3 2 2" xfId="9034" xr:uid="{97A67AB7-269A-4F96-A551-04BFFBB72148}"/>
    <cellStyle name="Comma 5 5 3 4 3 3" xfId="9035" xr:uid="{028FE719-236E-4D8C-8B5B-FD4CB56296F2}"/>
    <cellStyle name="Comma 5 5 3 4 4" xfId="9036" xr:uid="{984EF7B7-54A7-484B-A1D3-BCA8A74C79B4}"/>
    <cellStyle name="Comma 5 5 3 4 4 2" xfId="9037" xr:uid="{A0F4E08A-19C2-44D9-B596-6A489D697EEE}"/>
    <cellStyle name="Comma 5 5 3 4 5" xfId="9038" xr:uid="{A8BEBEC7-4C53-44C1-8470-466A066D3283}"/>
    <cellStyle name="Comma 5 5 3 5" xfId="9039" xr:uid="{0CAB4C7D-21F3-4A72-9B64-088966E7138C}"/>
    <cellStyle name="Comma 5 5 3 5 2" xfId="9040" xr:uid="{FF0C395E-4E46-4BF0-AD6F-1C196C4DCBE5}"/>
    <cellStyle name="Comma 5 5 3 5 2 2" xfId="9041" xr:uid="{42472769-B83D-48C1-B953-5A64B3D7B1D1}"/>
    <cellStyle name="Comma 5 5 3 5 3" xfId="9042" xr:uid="{7D31C6D1-649A-422E-8894-201DA3A8B7DC}"/>
    <cellStyle name="Comma 5 5 3 6" xfId="9043" xr:uid="{26AFA9C6-869F-48FA-B2CA-8BC1216E33D9}"/>
    <cellStyle name="Comma 5 5 3 6 2" xfId="9044" xr:uid="{079A7A0E-1FC4-4CA6-A6E3-1BDAEA151164}"/>
    <cellStyle name="Comma 5 5 3 6 2 2" xfId="9045" xr:uid="{B2B09A32-DCCB-4933-BEA5-E5DA93E4BE1D}"/>
    <cellStyle name="Comma 5 5 3 6 3" xfId="9046" xr:uid="{58D62558-DA80-402A-B319-0D9961F530E8}"/>
    <cellStyle name="Comma 5 5 3 7" xfId="9047" xr:uid="{0B138C6F-5EFB-4BCD-A62E-E075EF6E01A5}"/>
    <cellStyle name="Comma 5 5 3 7 2" xfId="9048" xr:uid="{264BE8DF-AF94-4A6B-AABC-55A6EB328078}"/>
    <cellStyle name="Comma 5 5 3 7 2 2" xfId="9049" xr:uid="{6DF79AD0-1DF1-454C-B71F-E2A46FD72A1D}"/>
    <cellStyle name="Comma 5 5 3 7 3" xfId="9050" xr:uid="{E9290473-C35B-4626-88CE-8B013A49B56A}"/>
    <cellStyle name="Comma 5 5 3 8" xfId="9051" xr:uid="{0D4182C4-7652-47E3-A6DA-B9C695B66A70}"/>
    <cellStyle name="Comma 5 5 3 8 2" xfId="9052" xr:uid="{52021516-D8A5-426A-8759-E231D38DA06E}"/>
    <cellStyle name="Comma 5 5 3 9" xfId="9053" xr:uid="{94D516EC-6CCF-4143-9D5A-5B8DB035B728}"/>
    <cellStyle name="Comma 5 5 4" xfId="9054" xr:uid="{AAD88CAF-2331-4EC9-9DA4-84F319FCBD3D}"/>
    <cellStyle name="Comma 5 5 4 2" xfId="9055" xr:uid="{1DBFBAD5-6D51-404D-A210-83159D0D76CD}"/>
    <cellStyle name="Comma 5 5 4 2 2" xfId="9056" xr:uid="{2FD32D45-2EC0-43AD-A890-0779B0689ADB}"/>
    <cellStyle name="Comma 5 5 4 2 2 2" xfId="9057" xr:uid="{B87CFEFD-CD83-4B80-8D1A-4E4DB1C87FFF}"/>
    <cellStyle name="Comma 5 5 4 2 2 2 2" xfId="9058" xr:uid="{E0CCFC0E-26C8-46B6-B12C-C0984969C159}"/>
    <cellStyle name="Comma 5 5 4 2 2 3" xfId="9059" xr:uid="{36276885-8E30-4A9B-9B9A-4FAAB5A6F156}"/>
    <cellStyle name="Comma 5 5 4 2 3" xfId="9060" xr:uid="{88AC59BA-BF77-498F-A514-2718B9A1B2B5}"/>
    <cellStyle name="Comma 5 5 4 2 3 2" xfId="9061" xr:uid="{285BC136-68AE-45A9-8A25-8394F10384C1}"/>
    <cellStyle name="Comma 5 5 4 2 3 2 2" xfId="9062" xr:uid="{F4EB63F8-2EB8-4B6A-A3C9-0DF9F7EA8331}"/>
    <cellStyle name="Comma 5 5 4 2 3 3" xfId="9063" xr:uid="{962E8660-BCE2-4893-89ED-60B14491A41D}"/>
    <cellStyle name="Comma 5 5 4 2 4" xfId="9064" xr:uid="{57556B9B-C3AE-4371-A868-E10444B427A0}"/>
    <cellStyle name="Comma 5 5 4 2 4 2" xfId="9065" xr:uid="{459560D9-5389-4DAE-B2DA-6880921653AC}"/>
    <cellStyle name="Comma 5 5 4 2 5" xfId="9066" xr:uid="{9A193429-B9F8-49EC-9A23-8E12F6F93187}"/>
    <cellStyle name="Comma 5 5 4 3" xfId="9067" xr:uid="{A95A316A-A45B-40FC-8457-F9B25E05C6A4}"/>
    <cellStyle name="Comma 5 5 4 3 2" xfId="9068" xr:uid="{50DFF4AA-EBF2-44A1-9E17-52F4A6054891}"/>
    <cellStyle name="Comma 5 5 4 3 2 2" xfId="9069" xr:uid="{5F240FDF-B675-468E-BDCE-00AC49A2AAE3}"/>
    <cellStyle name="Comma 5 5 4 3 3" xfId="9070" xr:uid="{01E1EFA0-481C-44E0-A502-D27B235A736E}"/>
    <cellStyle name="Comma 5 5 4 4" xfId="9071" xr:uid="{61E597A7-4798-4608-8429-326F545C76D1}"/>
    <cellStyle name="Comma 5 5 4 4 2" xfId="9072" xr:uid="{2F262D1D-8C94-46A5-8911-F6BEEE30BECD}"/>
    <cellStyle name="Comma 5 5 4 4 2 2" xfId="9073" xr:uid="{EDEFACBA-A1EA-456C-A47A-5D787F6287CC}"/>
    <cellStyle name="Comma 5 5 4 4 3" xfId="9074" xr:uid="{60D4EA07-01E7-434D-8FE7-3DA8BB309C47}"/>
    <cellStyle name="Comma 5 5 4 5" xfId="9075" xr:uid="{5BA2CA10-B0EB-4EBA-897C-F29D91C5B686}"/>
    <cellStyle name="Comma 5 5 4 5 2" xfId="9076" xr:uid="{1294DE4A-405B-4180-9D9C-0EFD0EE29BA9}"/>
    <cellStyle name="Comma 5 5 4 6" xfId="9077" xr:uid="{D0F32CA5-8D7A-493A-A013-15CA0F6F8D3F}"/>
    <cellStyle name="Comma 5 5 5" xfId="9078" xr:uid="{CBCAB693-EEE2-42C5-881B-AD9CBB9728F0}"/>
    <cellStyle name="Comma 5 5 6" xfId="9079" xr:uid="{9CC93263-0A71-4143-9620-F29AB036360C}"/>
    <cellStyle name="Comma 5 5 6 2" xfId="9080" xr:uid="{352AC336-31F5-4642-88EF-7D64D47A0BD9}"/>
    <cellStyle name="Comma 5 5 6 2 2" xfId="9081" xr:uid="{C8149CD9-21BF-4F81-A82D-C8C35421823B}"/>
    <cellStyle name="Comma 5 5 6 2 2 2" xfId="9082" xr:uid="{2C7622B4-D29D-4108-9F2F-BDFA73AB4450}"/>
    <cellStyle name="Comma 5 5 6 2 3" xfId="9083" xr:uid="{19123489-9791-4B64-A762-1F4303BC6DBE}"/>
    <cellStyle name="Comma 5 5 6 3" xfId="9084" xr:uid="{17FEA76D-FA26-43FA-9309-0E7C7FE02057}"/>
    <cellStyle name="Comma 5 5 6 3 2" xfId="9085" xr:uid="{BA6D2E3B-49C0-4108-8E6B-72C821888EA4}"/>
    <cellStyle name="Comma 5 5 6 3 2 2" xfId="9086" xr:uid="{8506DE02-8075-4880-B935-7DC42959E96B}"/>
    <cellStyle name="Comma 5 5 6 3 3" xfId="9087" xr:uid="{9441FE77-4D7F-4CFE-8504-45AA08531DC8}"/>
    <cellStyle name="Comma 5 5 6 4" xfId="9088" xr:uid="{F60A0880-7A9F-4647-A99E-A6E62F3ABAB7}"/>
    <cellStyle name="Comma 5 5 6 4 2" xfId="9089" xr:uid="{A685730B-1A0D-489C-BFB6-F0C1AFF6D6DA}"/>
    <cellStyle name="Comma 5 5 6 5" xfId="9090" xr:uid="{38CF4C49-BD43-499F-B598-6325C577ABD3}"/>
    <cellStyle name="Comma 5 5 7" xfId="9091" xr:uid="{B3F84B9C-E131-4FDE-B7E5-59E573B48BC7}"/>
    <cellStyle name="Comma 5 5 7 2" xfId="9092" xr:uid="{59AC9090-E137-40EF-98E7-13416ED2E82F}"/>
    <cellStyle name="Comma 5 5 7 2 2" xfId="9093" xr:uid="{CB59FFE3-10F2-49A3-9106-CF6FE5BB46AF}"/>
    <cellStyle name="Comma 5 5 7 3" xfId="9094" xr:uid="{FC180DE4-CE78-4562-81D6-265207FDAC54}"/>
    <cellStyle name="Comma 5 5 8" xfId="9095" xr:uid="{C7C5B783-ED30-40F2-A601-4BB5C4E0954F}"/>
    <cellStyle name="Comma 5 5 8 2" xfId="9096" xr:uid="{DA32FEEF-21F4-4102-881A-8F296FFE5186}"/>
    <cellStyle name="Comma 5 5 8 2 2" xfId="9097" xr:uid="{F1D42D58-2EDF-443E-A638-85358523E3F6}"/>
    <cellStyle name="Comma 5 5 8 3" xfId="9098" xr:uid="{243F6D09-0532-4FB7-B194-7B550CC715B5}"/>
    <cellStyle name="Comma 5 5 9" xfId="9099" xr:uid="{D0291CE7-94A4-455A-853E-F039E0607E2D}"/>
    <cellStyle name="Comma 5 5 9 2" xfId="9100" xr:uid="{02961A0E-E59B-44B0-894C-D7E92C9D16CA}"/>
    <cellStyle name="Comma 5 5 9 2 2" xfId="9101" xr:uid="{19BF3583-A30C-4751-A94B-C48259C50652}"/>
    <cellStyle name="Comma 5 5 9 3" xfId="9102" xr:uid="{6A8EC40B-40FD-4DBE-860F-E7AD13BF0D7E}"/>
    <cellStyle name="Comma 5 6" xfId="1098" xr:uid="{D5CDDB44-6F6C-434D-88B5-4A6AA682AC8E}"/>
    <cellStyle name="Comma 5 6 10" xfId="9103" xr:uid="{C6592EFD-7855-4B6B-8220-1C3B4383987C}"/>
    <cellStyle name="Comma 5 6 10 2" xfId="9104" xr:uid="{53E99F0E-06CF-45EB-977D-F190A9720964}"/>
    <cellStyle name="Comma 5 6 11" xfId="9105" xr:uid="{A1808096-7243-40D8-88B6-9EBBD10DFFA5}"/>
    <cellStyle name="Comma 5 6 2" xfId="9106" xr:uid="{81EE16CD-6361-48C4-A22D-18B78C4F67EC}"/>
    <cellStyle name="Comma 5 6 2 2" xfId="9107" xr:uid="{F8F628DA-3F6C-4A09-8B88-4032A14884FF}"/>
    <cellStyle name="Comma 5 6 2 2 2" xfId="9108" xr:uid="{BF3315DF-56D7-49C6-88E4-67D5D4D24C75}"/>
    <cellStyle name="Comma 5 6 2 2 2 2" xfId="9109" xr:uid="{7287F560-276D-4DC4-8B11-CED66FE9C797}"/>
    <cellStyle name="Comma 5 6 2 2 2 2 2" xfId="9110" xr:uid="{04F70C0C-8A62-4642-9C99-9CA39A9F6412}"/>
    <cellStyle name="Comma 5 6 2 2 2 2 2 2" xfId="9111" xr:uid="{B1495A3D-06FD-46C1-AADB-354B10BE8FA8}"/>
    <cellStyle name="Comma 5 6 2 2 2 2 3" xfId="9112" xr:uid="{4DB9A5DB-4055-454C-9600-756AAADB709C}"/>
    <cellStyle name="Comma 5 6 2 2 2 3" xfId="9113" xr:uid="{928E6901-C2E4-400A-8716-EB2448E8DEDE}"/>
    <cellStyle name="Comma 5 6 2 2 2 3 2" xfId="9114" xr:uid="{10CCA38E-5EA6-4BBD-B8AE-0D5363D2F3DD}"/>
    <cellStyle name="Comma 5 6 2 2 2 3 2 2" xfId="9115" xr:uid="{74BF9227-5EB6-4EDE-AB6B-A76E445C2661}"/>
    <cellStyle name="Comma 5 6 2 2 2 3 3" xfId="9116" xr:uid="{B3B783E8-7B72-4378-9CC5-9F0071C2A25E}"/>
    <cellStyle name="Comma 5 6 2 2 2 4" xfId="9117" xr:uid="{1529E118-797C-4B46-A6E5-E7B714A468A9}"/>
    <cellStyle name="Comma 5 6 2 2 2 4 2" xfId="9118" xr:uid="{2B69FA41-0799-48ED-AB48-425A2550DA2D}"/>
    <cellStyle name="Comma 5 6 2 2 2 5" xfId="9119" xr:uid="{66F8B2C6-17B0-4F04-909C-1601610F1C1B}"/>
    <cellStyle name="Comma 5 6 2 2 3" xfId="9120" xr:uid="{520E42AF-D7D7-40B0-B538-2BDEED388F3B}"/>
    <cellStyle name="Comma 5 6 2 2 3 2" xfId="9121" xr:uid="{0484967C-9DE1-43BB-9F83-428643654B17}"/>
    <cellStyle name="Comma 5 6 2 2 3 2 2" xfId="9122" xr:uid="{77A42274-67B8-4905-8CE5-6C83956133CC}"/>
    <cellStyle name="Comma 5 6 2 2 3 3" xfId="9123" xr:uid="{CC4A7624-243D-468F-AF99-1009EB37FFCB}"/>
    <cellStyle name="Comma 5 6 2 2 4" xfId="9124" xr:uid="{660A7FDC-519A-4D92-83FC-836D76424332}"/>
    <cellStyle name="Comma 5 6 2 2 4 2" xfId="9125" xr:uid="{8514B362-0B9D-4CA9-8C9D-4A3427A4BE2D}"/>
    <cellStyle name="Comma 5 6 2 2 4 2 2" xfId="9126" xr:uid="{3BD8F802-B3DD-4407-9D75-D9CB94E7F24B}"/>
    <cellStyle name="Comma 5 6 2 2 4 3" xfId="9127" xr:uid="{159380E4-BD0E-437C-BA52-349A8A206982}"/>
    <cellStyle name="Comma 5 6 2 2 5" xfId="9128" xr:uid="{39C3D323-E964-4BA8-889D-A5825F7BAC1F}"/>
    <cellStyle name="Comma 5 6 2 2 5 2" xfId="9129" xr:uid="{1664A896-EEDD-4C25-BD3F-67BEEAD2D55E}"/>
    <cellStyle name="Comma 5 6 2 2 6" xfId="9130" xr:uid="{1A2E3496-85BD-4AA5-8E60-3A26983D23EB}"/>
    <cellStyle name="Comma 5 6 2 3" xfId="9131" xr:uid="{7F0F6216-CB9F-46D2-B527-AE1F9FA97340}"/>
    <cellStyle name="Comma 5 6 2 4" xfId="9132" xr:uid="{845F421D-317C-4ED4-9D75-A3F275CB6F2F}"/>
    <cellStyle name="Comma 5 6 2 4 2" xfId="9133" xr:uid="{1D3115F5-6902-4BEC-810E-2532EB4034F5}"/>
    <cellStyle name="Comma 5 6 2 4 2 2" xfId="9134" xr:uid="{26385A36-CC9E-437E-BC5F-31BF2F02AC39}"/>
    <cellStyle name="Comma 5 6 2 4 2 2 2" xfId="9135" xr:uid="{4DA85FA1-212A-4DF3-8A56-5008ED2DF509}"/>
    <cellStyle name="Comma 5 6 2 4 2 3" xfId="9136" xr:uid="{F587B3B6-FA5A-431D-BD29-FAEF988ABD08}"/>
    <cellStyle name="Comma 5 6 2 4 3" xfId="9137" xr:uid="{5B849B07-EB1F-48C9-AB72-F8FE2E444099}"/>
    <cellStyle name="Comma 5 6 2 4 3 2" xfId="9138" xr:uid="{596F278E-214E-4651-A4ED-A021ED60A68D}"/>
    <cellStyle name="Comma 5 6 2 4 3 2 2" xfId="9139" xr:uid="{3C4E1625-C89A-41A0-96B9-1CC17DE55E2D}"/>
    <cellStyle name="Comma 5 6 2 4 3 3" xfId="9140" xr:uid="{8A179F6E-D5F4-4869-99F0-49A7065B07B5}"/>
    <cellStyle name="Comma 5 6 2 4 4" xfId="9141" xr:uid="{AFDDA741-7D7E-47C1-B985-F890A0D18930}"/>
    <cellStyle name="Comma 5 6 2 4 4 2" xfId="9142" xr:uid="{B618CCD9-D54B-4E41-AC1C-4A50F4EE98F6}"/>
    <cellStyle name="Comma 5 6 2 4 5" xfId="9143" xr:uid="{8481636A-C7A4-4817-8FB3-13B460F69154}"/>
    <cellStyle name="Comma 5 6 2 5" xfId="9144" xr:uid="{90FF9566-B60D-41EA-87AE-F569DC5554FD}"/>
    <cellStyle name="Comma 5 6 2 5 2" xfId="9145" xr:uid="{4A12EA99-7A2C-44B0-818C-8B3A101A8FD4}"/>
    <cellStyle name="Comma 5 6 2 5 2 2" xfId="9146" xr:uid="{701D824D-9F34-440D-890F-1C92F2ECFA30}"/>
    <cellStyle name="Comma 5 6 2 5 3" xfId="9147" xr:uid="{BCF74BF6-7EC3-46EE-84C6-0D6F5DA205A1}"/>
    <cellStyle name="Comma 5 6 2 6" xfId="9148" xr:uid="{258630E5-F718-49CE-841C-220A187FD5B7}"/>
    <cellStyle name="Comma 5 6 2 6 2" xfId="9149" xr:uid="{014FFDBD-9173-4585-AD15-FAEEBF506EE4}"/>
    <cellStyle name="Comma 5 6 2 6 2 2" xfId="9150" xr:uid="{08EA9462-52C3-4227-9CEE-A71F17D5B017}"/>
    <cellStyle name="Comma 5 6 2 6 3" xfId="9151" xr:uid="{926B9333-D413-451D-862C-F4660521FB30}"/>
    <cellStyle name="Comma 5 6 2 7" xfId="9152" xr:uid="{1CC1157C-1D7B-4D72-B99E-5D213F80A27E}"/>
    <cellStyle name="Comma 5 6 2 7 2" xfId="9153" xr:uid="{27EE2A1A-FA9B-49B8-BF71-BEBEDCDD80D7}"/>
    <cellStyle name="Comma 5 6 2 7 2 2" xfId="9154" xr:uid="{CC732C81-A902-47F5-A4FC-7CCA83E88219}"/>
    <cellStyle name="Comma 5 6 2 7 3" xfId="9155" xr:uid="{4C1CDDC7-B5BC-4119-9704-3B52C9D87862}"/>
    <cellStyle name="Comma 5 6 2 8" xfId="9156" xr:uid="{FB7358AF-F6C9-457C-8FE4-1AAD795AAB2D}"/>
    <cellStyle name="Comma 5 6 2 8 2" xfId="9157" xr:uid="{222FD96D-382A-4C93-B7C9-49B85C0D94B1}"/>
    <cellStyle name="Comma 5 6 2 9" xfId="9158" xr:uid="{755591E9-D8BD-4EBD-A036-0E0A447AC706}"/>
    <cellStyle name="Comma 5 6 3" xfId="9159" xr:uid="{96011B8C-EB85-4D7A-ADD6-734BF63D86BD}"/>
    <cellStyle name="Comma 5 6 3 2" xfId="9160" xr:uid="{BCE5BF00-DA19-460E-8FC3-0B79B0FEFF0D}"/>
    <cellStyle name="Comma 5 6 3 2 2" xfId="9161" xr:uid="{BFD04A31-B8FD-46F4-B3AA-1F4129C1065F}"/>
    <cellStyle name="Comma 5 6 3 2 2 2" xfId="9162" xr:uid="{0E63291B-8144-4CA9-B08F-33222C57DBFA}"/>
    <cellStyle name="Comma 5 6 3 2 2 2 2" xfId="9163" xr:uid="{A2038A20-19E3-4FBA-BDE6-BBA77E930C4E}"/>
    <cellStyle name="Comma 5 6 3 2 2 2 2 2" xfId="9164" xr:uid="{B35B2A92-5AEA-47A8-BE78-80E2D41330D8}"/>
    <cellStyle name="Comma 5 6 3 2 2 2 3" xfId="9165" xr:uid="{81730C79-ACB1-4A2F-A1AD-1521108BC6B1}"/>
    <cellStyle name="Comma 5 6 3 2 2 3" xfId="9166" xr:uid="{34E0DA0E-26FD-494F-8666-6076D09DEE1D}"/>
    <cellStyle name="Comma 5 6 3 2 2 3 2" xfId="9167" xr:uid="{55FCEC4A-E846-4AA1-BD5E-04D5A34388C1}"/>
    <cellStyle name="Comma 5 6 3 2 2 3 2 2" xfId="9168" xr:uid="{01EE4C1C-04F6-4BDB-8717-229688ADB34D}"/>
    <cellStyle name="Comma 5 6 3 2 2 3 3" xfId="9169" xr:uid="{6984BD01-9F90-4E51-A027-A127E5DE1E64}"/>
    <cellStyle name="Comma 5 6 3 2 2 4" xfId="9170" xr:uid="{634E2C4C-2897-42AC-908B-F521C3F5C1A4}"/>
    <cellStyle name="Comma 5 6 3 2 2 4 2" xfId="9171" xr:uid="{4954ECA4-6988-45F1-9297-972EB8A5FCA0}"/>
    <cellStyle name="Comma 5 6 3 2 2 5" xfId="9172" xr:uid="{5082EE48-0865-4465-A546-26DA025AB54F}"/>
    <cellStyle name="Comma 5 6 3 2 3" xfId="9173" xr:uid="{FC0A2EC6-C317-48D4-9179-644A7BE96CBC}"/>
    <cellStyle name="Comma 5 6 3 2 3 2" xfId="9174" xr:uid="{0EE925F2-1DE5-4C58-8325-42D4DF8AC8C0}"/>
    <cellStyle name="Comma 5 6 3 2 3 2 2" xfId="9175" xr:uid="{AD72A1A8-3525-4899-A89A-9846205AC536}"/>
    <cellStyle name="Comma 5 6 3 2 3 3" xfId="9176" xr:uid="{02A81A55-1A97-47A8-912C-1BEAC60126FD}"/>
    <cellStyle name="Comma 5 6 3 2 4" xfId="9177" xr:uid="{F3A87BD4-533C-4ED0-BDA8-1FF616E63CCF}"/>
    <cellStyle name="Comma 5 6 3 2 4 2" xfId="9178" xr:uid="{6E740830-E08F-44FE-B0E4-FEAFCC4F4ED9}"/>
    <cellStyle name="Comma 5 6 3 2 4 2 2" xfId="9179" xr:uid="{56B903E2-D2C9-4E5C-98F7-D8E482CD1BC4}"/>
    <cellStyle name="Comma 5 6 3 2 4 3" xfId="9180" xr:uid="{EA436BE6-58BC-4084-8BD0-F06F1FF45E38}"/>
    <cellStyle name="Comma 5 6 3 2 5" xfId="9181" xr:uid="{5E687C15-5AFB-460B-AE79-849C71096F74}"/>
    <cellStyle name="Comma 5 6 3 2 5 2" xfId="9182" xr:uid="{173028E0-55AD-4EBD-B164-A1ADB651F4D9}"/>
    <cellStyle name="Comma 5 6 3 2 6" xfId="9183" xr:uid="{87541204-8C83-4756-88CC-3613EA18D1AB}"/>
    <cellStyle name="Comma 5 6 3 3" xfId="9184" xr:uid="{D35E9C11-862D-4192-AACE-698EA20D80F9}"/>
    <cellStyle name="Comma 5 6 3 4" xfId="9185" xr:uid="{264033B2-CF9D-40B9-BB8E-51866A046E44}"/>
    <cellStyle name="Comma 5 6 3 4 2" xfId="9186" xr:uid="{6FBD0265-FBA3-4160-A74C-0495134A21E6}"/>
    <cellStyle name="Comma 5 6 3 4 2 2" xfId="9187" xr:uid="{BFFC0910-3BFE-4B00-B147-F52D763BA0DC}"/>
    <cellStyle name="Comma 5 6 3 4 2 2 2" xfId="9188" xr:uid="{9EB67B8F-B375-4E73-B6E2-223FB7779795}"/>
    <cellStyle name="Comma 5 6 3 4 2 3" xfId="9189" xr:uid="{3A3ADAA9-A153-462D-8725-5894AC381723}"/>
    <cellStyle name="Comma 5 6 3 4 3" xfId="9190" xr:uid="{E48767BD-5CDC-460A-82D7-86DBFD94EECB}"/>
    <cellStyle name="Comma 5 6 3 4 3 2" xfId="9191" xr:uid="{13F9D88F-FC54-43D5-9556-53C8DA67A7D1}"/>
    <cellStyle name="Comma 5 6 3 4 3 2 2" xfId="9192" xr:uid="{0CCF1043-1146-40C3-8D7A-14BBF005A2D8}"/>
    <cellStyle name="Comma 5 6 3 4 3 3" xfId="9193" xr:uid="{018DB286-6C9F-4FAA-86A0-FCB6BED9E6E0}"/>
    <cellStyle name="Comma 5 6 3 4 4" xfId="9194" xr:uid="{DF2F4C6B-2B73-4E35-B3C1-A7BC5AEAD29F}"/>
    <cellStyle name="Comma 5 6 3 4 4 2" xfId="9195" xr:uid="{81BC8D99-D9CE-49E9-B02D-F31CAC6107C9}"/>
    <cellStyle name="Comma 5 6 3 4 5" xfId="9196" xr:uid="{32FCA7BC-310C-4468-9EA3-996E734376DF}"/>
    <cellStyle name="Comma 5 6 3 5" xfId="9197" xr:uid="{7F467EB6-0297-4B47-A0BE-7893AEDDE388}"/>
    <cellStyle name="Comma 5 6 3 5 2" xfId="9198" xr:uid="{B3C1386A-A4F5-4D73-9AD1-6C261F166927}"/>
    <cellStyle name="Comma 5 6 3 5 2 2" xfId="9199" xr:uid="{99C6332F-4338-4275-805A-33B6FDEA4433}"/>
    <cellStyle name="Comma 5 6 3 5 3" xfId="9200" xr:uid="{B8058A0A-8170-4C0D-8A6F-A14C052ECDF0}"/>
    <cellStyle name="Comma 5 6 3 6" xfId="9201" xr:uid="{07BAC7A1-193A-4B55-9EE9-776B069F1FB1}"/>
    <cellStyle name="Comma 5 6 3 6 2" xfId="9202" xr:uid="{89BBE67C-ACB5-4340-A74E-DF89E061246E}"/>
    <cellStyle name="Comma 5 6 3 6 2 2" xfId="9203" xr:uid="{B5D33EED-3F4B-4DE9-9024-C42921ED20B7}"/>
    <cellStyle name="Comma 5 6 3 6 3" xfId="9204" xr:uid="{4B43C3FD-3F7B-4FC6-B440-135FFF144B52}"/>
    <cellStyle name="Comma 5 6 3 7" xfId="9205" xr:uid="{560A465E-87AD-4859-B132-CD7EF11CE8A3}"/>
    <cellStyle name="Comma 5 6 3 7 2" xfId="9206" xr:uid="{17AB684A-CE6E-4DE8-B691-4D41ABCBA0D0}"/>
    <cellStyle name="Comma 5 6 3 7 2 2" xfId="9207" xr:uid="{BBC9E7EB-F68A-46CB-9FB8-DF7095C2CF2B}"/>
    <cellStyle name="Comma 5 6 3 7 3" xfId="9208" xr:uid="{E07960F9-4B7F-4331-9B84-6B01864DE4C2}"/>
    <cellStyle name="Comma 5 6 3 8" xfId="9209" xr:uid="{634FB47B-967A-4FD9-9DC5-9FC53BC789C1}"/>
    <cellStyle name="Comma 5 6 3 8 2" xfId="9210" xr:uid="{B8E70C74-DF8D-45F7-A8AA-431D51D13FEB}"/>
    <cellStyle name="Comma 5 6 3 9" xfId="9211" xr:uid="{4CED9E4D-DA9A-430D-9D11-67302C8CBC08}"/>
    <cellStyle name="Comma 5 6 4" xfId="9212" xr:uid="{1D0E6ABE-5C21-4E2A-B680-B66FE0235504}"/>
    <cellStyle name="Comma 5 6 4 2" xfId="9213" xr:uid="{E6C0A6EE-4BC2-459C-8339-3375B2C0FB70}"/>
    <cellStyle name="Comma 5 6 4 2 2" xfId="9214" xr:uid="{C11B43B6-B1AF-4545-A265-1942EFD5A823}"/>
    <cellStyle name="Comma 5 6 4 2 2 2" xfId="9215" xr:uid="{1929B43D-4095-40FB-ACE2-2364049E8857}"/>
    <cellStyle name="Comma 5 6 4 2 2 2 2" xfId="9216" xr:uid="{295C2EC2-B4A8-4612-940A-31614B217B29}"/>
    <cellStyle name="Comma 5 6 4 2 2 3" xfId="9217" xr:uid="{BC5BC94F-0587-47CC-BE02-30A6BF7C0BC6}"/>
    <cellStyle name="Comma 5 6 4 2 3" xfId="9218" xr:uid="{299A71DF-C6DA-489A-9C73-735F2EEB12E6}"/>
    <cellStyle name="Comma 5 6 4 2 3 2" xfId="9219" xr:uid="{ACB516C3-CC6D-4DB5-8501-51F7BF1D2334}"/>
    <cellStyle name="Comma 5 6 4 2 3 2 2" xfId="9220" xr:uid="{9612AD83-C5A6-4011-BAB6-5E5D1E415B41}"/>
    <cellStyle name="Comma 5 6 4 2 3 3" xfId="9221" xr:uid="{14726B7F-93E2-46B1-912F-4AF39C1CD134}"/>
    <cellStyle name="Comma 5 6 4 2 4" xfId="9222" xr:uid="{E45A301E-3687-4EA0-9D3A-28E07725555B}"/>
    <cellStyle name="Comma 5 6 4 2 4 2" xfId="9223" xr:uid="{15616D29-E75F-494F-9389-4FE556FA15D0}"/>
    <cellStyle name="Comma 5 6 4 2 5" xfId="9224" xr:uid="{66BF38CC-E6EA-4B31-8BA8-F5C5277E9050}"/>
    <cellStyle name="Comma 5 6 4 3" xfId="9225" xr:uid="{FA5FD3EF-2D2C-40CA-8D66-E3894DD8FF1D}"/>
    <cellStyle name="Comma 5 6 4 3 2" xfId="9226" xr:uid="{1083C257-0694-4EF4-9E25-C5A6B1A05E56}"/>
    <cellStyle name="Comma 5 6 4 3 2 2" xfId="9227" xr:uid="{8CD38166-D511-4752-A4B3-6D2203F640B9}"/>
    <cellStyle name="Comma 5 6 4 3 3" xfId="9228" xr:uid="{43C08994-7465-43F0-99E4-2C6C02962451}"/>
    <cellStyle name="Comma 5 6 4 4" xfId="9229" xr:uid="{74E68C12-56DF-4D4A-BAA8-3BA55286834A}"/>
    <cellStyle name="Comma 5 6 4 4 2" xfId="9230" xr:uid="{8067C738-0465-45DF-BE5F-8EDF5CA531FA}"/>
    <cellStyle name="Comma 5 6 4 4 2 2" xfId="9231" xr:uid="{EA1E400A-83F4-45AB-A2B4-DED88AF46A5C}"/>
    <cellStyle name="Comma 5 6 4 4 3" xfId="9232" xr:uid="{4A07AFDF-4DB8-4FFD-BCF6-8FC8910B538F}"/>
    <cellStyle name="Comma 5 6 4 5" xfId="9233" xr:uid="{D3FAC855-A615-4C76-83A3-88D65751D153}"/>
    <cellStyle name="Comma 5 6 4 5 2" xfId="9234" xr:uid="{8867B89D-8182-4D0E-BBEB-5D28E1CE23F4}"/>
    <cellStyle name="Comma 5 6 4 6" xfId="9235" xr:uid="{77FA31FB-1454-4F7E-A268-3FFD4D1A49B5}"/>
    <cellStyle name="Comma 5 6 5" xfId="9236" xr:uid="{7A0857B3-BFFA-4256-BDEF-59D2F694D894}"/>
    <cellStyle name="Comma 5 6 6" xfId="9237" xr:uid="{8D480267-3BB7-4044-A468-2AFC819692A4}"/>
    <cellStyle name="Comma 5 6 6 2" xfId="9238" xr:uid="{1F4A864C-FE44-487C-89BE-66494C6C025C}"/>
    <cellStyle name="Comma 5 6 6 2 2" xfId="9239" xr:uid="{8860786C-3AE2-4667-9AD5-54DF572E5465}"/>
    <cellStyle name="Comma 5 6 6 2 2 2" xfId="9240" xr:uid="{85F924E9-7AAE-49DB-9D4C-5E8B7A5315F7}"/>
    <cellStyle name="Comma 5 6 6 2 3" xfId="9241" xr:uid="{5E05E154-0CAC-4B14-9BC3-7425C3857C59}"/>
    <cellStyle name="Comma 5 6 6 3" xfId="9242" xr:uid="{9D29953A-4A4F-4F4D-96B2-353225D6C36E}"/>
    <cellStyle name="Comma 5 6 6 3 2" xfId="9243" xr:uid="{F8C92779-4D6E-4945-834B-01564ACDA550}"/>
    <cellStyle name="Comma 5 6 6 3 2 2" xfId="9244" xr:uid="{58914164-13F5-4502-BD46-EA50728C985E}"/>
    <cellStyle name="Comma 5 6 6 3 3" xfId="9245" xr:uid="{3B86695A-C036-490A-8B2C-638134D50C18}"/>
    <cellStyle name="Comma 5 6 6 4" xfId="9246" xr:uid="{57892F39-0911-41F3-8598-E7117B9F289C}"/>
    <cellStyle name="Comma 5 6 6 4 2" xfId="9247" xr:uid="{984ABC68-9F1C-40D1-A4D4-1AF040A828E7}"/>
    <cellStyle name="Comma 5 6 6 5" xfId="9248" xr:uid="{D0E047D5-6CE8-4DB7-8F66-F33516EAF362}"/>
    <cellStyle name="Comma 5 6 7" xfId="9249" xr:uid="{A0DEDF8D-11DA-44DE-BC72-75985F001CC4}"/>
    <cellStyle name="Comma 5 6 7 2" xfId="9250" xr:uid="{05B9BA4D-9132-4292-A212-3835FA491DFE}"/>
    <cellStyle name="Comma 5 6 7 2 2" xfId="9251" xr:uid="{FF7759D3-C15D-4053-9634-DA99D8C96B5A}"/>
    <cellStyle name="Comma 5 6 7 3" xfId="9252" xr:uid="{259F3E88-0CF9-486C-8CC3-FBB5D787A4D4}"/>
    <cellStyle name="Comma 5 6 8" xfId="9253" xr:uid="{B539B79D-E063-4F47-9AC2-CC576E8A4166}"/>
    <cellStyle name="Comma 5 6 8 2" xfId="9254" xr:uid="{C3ED4A8A-F8FD-4984-A7CB-E872AED66A12}"/>
    <cellStyle name="Comma 5 6 8 2 2" xfId="9255" xr:uid="{261FE531-7F36-411A-9723-38510BBA8AB8}"/>
    <cellStyle name="Comma 5 6 8 3" xfId="9256" xr:uid="{85B51B3C-A210-4E9B-8446-A8EB184A526D}"/>
    <cellStyle name="Comma 5 6 9" xfId="9257" xr:uid="{8D978637-4B9E-4E06-85D9-3A2CEE86AC59}"/>
    <cellStyle name="Comma 5 6 9 2" xfId="9258" xr:uid="{7DE3C846-8901-4635-A076-91B7B9C726DE}"/>
    <cellStyle name="Comma 5 6 9 2 2" xfId="9259" xr:uid="{FBD6595C-CD16-41B4-8E61-6E9C7B6D1913}"/>
    <cellStyle name="Comma 5 6 9 3" xfId="9260" xr:uid="{17DE4EF0-0A7C-4643-AB9E-3CBB6BDD8CA9}"/>
    <cellStyle name="Comma 5 7" xfId="1099" xr:uid="{4D20DAF8-CD93-4B10-8F5F-2326B3DE70EC}"/>
    <cellStyle name="Comma 5 7 10" xfId="9261" xr:uid="{88A9A059-477F-4081-8C8D-DEB44A0AF6D1}"/>
    <cellStyle name="Comma 5 7 10 2" xfId="9262" xr:uid="{0CE6B2AE-46D2-4ACC-9032-42C50ACB9FAD}"/>
    <cellStyle name="Comma 5 7 11" xfId="9263" xr:uid="{539342FE-D4AE-4149-8D01-232ED2D70950}"/>
    <cellStyle name="Comma 5 7 2" xfId="9264" xr:uid="{4A6272B9-E55E-4F99-8858-02C160B7411D}"/>
    <cellStyle name="Comma 5 7 2 2" xfId="9265" xr:uid="{66A564E7-4B4E-4BC4-B70F-ED34C5126AA6}"/>
    <cellStyle name="Comma 5 7 2 2 2" xfId="9266" xr:uid="{B20FFDB5-3947-4758-97A9-E3D8DF6F40C2}"/>
    <cellStyle name="Comma 5 7 2 2 2 2" xfId="9267" xr:uid="{21C43DAC-2A33-4B5A-961F-92C96D4B475B}"/>
    <cellStyle name="Comma 5 7 2 2 2 2 2" xfId="9268" xr:uid="{D40DC971-EF49-4F40-8A28-DFFE8157029D}"/>
    <cellStyle name="Comma 5 7 2 2 2 2 2 2" xfId="9269" xr:uid="{9CF6BE79-DD86-4C60-9FCE-CE14B5DB571F}"/>
    <cellStyle name="Comma 5 7 2 2 2 2 3" xfId="9270" xr:uid="{1128AC23-B964-47FC-9837-4E0C7FD3697F}"/>
    <cellStyle name="Comma 5 7 2 2 2 3" xfId="9271" xr:uid="{41AC8731-9874-41FB-B43F-96F4C5C0543F}"/>
    <cellStyle name="Comma 5 7 2 2 2 3 2" xfId="9272" xr:uid="{D35A70AA-78C1-4E88-980D-B5A48E6EBCA6}"/>
    <cellStyle name="Comma 5 7 2 2 2 3 2 2" xfId="9273" xr:uid="{DF268F89-2B07-4AB1-B437-4E2A4D83BB65}"/>
    <cellStyle name="Comma 5 7 2 2 2 3 3" xfId="9274" xr:uid="{102C1156-0FD8-466A-8602-7A268684D547}"/>
    <cellStyle name="Comma 5 7 2 2 2 4" xfId="9275" xr:uid="{AC5FC6EE-2629-4200-AD09-3D377DB8BF55}"/>
    <cellStyle name="Comma 5 7 2 2 2 4 2" xfId="9276" xr:uid="{618CB652-585E-4D50-B299-681AAF317006}"/>
    <cellStyle name="Comma 5 7 2 2 2 5" xfId="9277" xr:uid="{50B06202-5C40-400A-91B6-3B9EE37E3F72}"/>
    <cellStyle name="Comma 5 7 2 2 3" xfId="9278" xr:uid="{C7692EBF-1C85-4018-97F0-BCC5D9736828}"/>
    <cellStyle name="Comma 5 7 2 2 3 2" xfId="9279" xr:uid="{F075FE17-7726-4A63-AA7A-5153D60A143C}"/>
    <cellStyle name="Comma 5 7 2 2 3 2 2" xfId="9280" xr:uid="{EECBFEC1-436D-410C-B7B9-9BCE1EF3568C}"/>
    <cellStyle name="Comma 5 7 2 2 3 3" xfId="9281" xr:uid="{3646E090-3B85-438D-9EA8-DF24869E9421}"/>
    <cellStyle name="Comma 5 7 2 2 4" xfId="9282" xr:uid="{651827ED-F750-45EF-B5F5-ABCE0B777BA3}"/>
    <cellStyle name="Comma 5 7 2 2 4 2" xfId="9283" xr:uid="{57C83D2B-8CE3-4BBA-9CAA-3398F1B777B2}"/>
    <cellStyle name="Comma 5 7 2 2 4 2 2" xfId="9284" xr:uid="{258C7876-2DCB-4E29-AB56-93EAB0B1761C}"/>
    <cellStyle name="Comma 5 7 2 2 4 3" xfId="9285" xr:uid="{C1CC97C3-04EF-4DAE-A40D-96E8F36F55B2}"/>
    <cellStyle name="Comma 5 7 2 2 5" xfId="9286" xr:uid="{168B3490-1719-4E0F-BF6C-C98D3CD0E0CD}"/>
    <cellStyle name="Comma 5 7 2 2 5 2" xfId="9287" xr:uid="{B5C26A2C-4BDE-4CE4-A4D0-8D3EC3723489}"/>
    <cellStyle name="Comma 5 7 2 2 6" xfId="9288" xr:uid="{6FCBC689-DF22-416E-B270-5C769B10B554}"/>
    <cellStyle name="Comma 5 7 2 3" xfId="9289" xr:uid="{C47891C0-7914-4635-9601-A8C8E44027D0}"/>
    <cellStyle name="Comma 5 7 2 4" xfId="9290" xr:uid="{CAE05AA9-4D0A-416E-A67D-D13B8B9692CE}"/>
    <cellStyle name="Comma 5 7 2 4 2" xfId="9291" xr:uid="{7F0746DA-C4AD-4005-99F8-14C32CFC8F5C}"/>
    <cellStyle name="Comma 5 7 2 4 2 2" xfId="9292" xr:uid="{256ED10D-8F09-4B76-9E48-0AF07E8698FA}"/>
    <cellStyle name="Comma 5 7 2 4 2 2 2" xfId="9293" xr:uid="{E52900C8-473D-4A6C-80BF-E576CFD84C07}"/>
    <cellStyle name="Comma 5 7 2 4 2 3" xfId="9294" xr:uid="{CE81A6EA-78F3-4647-836B-837FA6C58C4F}"/>
    <cellStyle name="Comma 5 7 2 4 3" xfId="9295" xr:uid="{7C7BC327-1432-4941-88FF-0744FEA17BC2}"/>
    <cellStyle name="Comma 5 7 2 4 3 2" xfId="9296" xr:uid="{A19F75E4-B084-4A3B-B235-09AAEBAB66E1}"/>
    <cellStyle name="Comma 5 7 2 4 3 2 2" xfId="9297" xr:uid="{35DA2866-FCC3-40B7-8197-5AF2C31F0C26}"/>
    <cellStyle name="Comma 5 7 2 4 3 3" xfId="9298" xr:uid="{E0C4140A-0849-41D3-BA2D-7DC2715A7B9A}"/>
    <cellStyle name="Comma 5 7 2 4 4" xfId="9299" xr:uid="{47FEF327-02AE-4BA1-8D97-96BD2B643F58}"/>
    <cellStyle name="Comma 5 7 2 4 4 2" xfId="9300" xr:uid="{96369C50-BFA1-4844-AF45-94EE56461FC4}"/>
    <cellStyle name="Comma 5 7 2 4 5" xfId="9301" xr:uid="{6C87F97A-DF99-4C00-98D4-94BD857A3DF2}"/>
    <cellStyle name="Comma 5 7 2 5" xfId="9302" xr:uid="{3E991423-B11D-4F16-9A10-4F2B03CA010D}"/>
    <cellStyle name="Comma 5 7 2 5 2" xfId="9303" xr:uid="{E07E5826-ABB1-4556-AF31-EFCC54ED221F}"/>
    <cellStyle name="Comma 5 7 2 5 2 2" xfId="9304" xr:uid="{B7911A3F-C8E8-459B-A2C7-D3AE2E24655A}"/>
    <cellStyle name="Comma 5 7 2 5 3" xfId="9305" xr:uid="{AC3FDC55-ADF6-4398-9A12-ED5E1B3283DE}"/>
    <cellStyle name="Comma 5 7 2 6" xfId="9306" xr:uid="{FD7F7DAF-DCDA-4016-9D26-09320A0BF35B}"/>
    <cellStyle name="Comma 5 7 2 6 2" xfId="9307" xr:uid="{BBCB8016-E9D1-4CCE-A591-8BF9D25410FC}"/>
    <cellStyle name="Comma 5 7 2 6 2 2" xfId="9308" xr:uid="{08B1DBB8-EC2A-4523-8BE4-B8CEDEC5A698}"/>
    <cellStyle name="Comma 5 7 2 6 3" xfId="9309" xr:uid="{71361254-67D4-4604-8208-30F476F008C5}"/>
    <cellStyle name="Comma 5 7 2 7" xfId="9310" xr:uid="{C4CAEE8F-D6E1-48C3-9B35-5208AE773C71}"/>
    <cellStyle name="Comma 5 7 2 7 2" xfId="9311" xr:uid="{F3DE7613-E90B-48DA-AF2F-0E054370560F}"/>
    <cellStyle name="Comma 5 7 2 7 2 2" xfId="9312" xr:uid="{9F3AA8C1-3865-495D-BA1D-85D8AD3C7C56}"/>
    <cellStyle name="Comma 5 7 2 7 3" xfId="9313" xr:uid="{71915742-5F12-4CB4-B56A-FE4DA10D361E}"/>
    <cellStyle name="Comma 5 7 2 8" xfId="9314" xr:uid="{3314BBD9-CD8D-48F3-ACC0-C839388732DE}"/>
    <cellStyle name="Comma 5 7 2 8 2" xfId="9315" xr:uid="{3FE903D5-29F4-43C3-BA4D-479FBD953EA2}"/>
    <cellStyle name="Comma 5 7 2 9" xfId="9316" xr:uid="{8E4F9DF5-B2E8-4574-8912-7F0220E847E9}"/>
    <cellStyle name="Comma 5 7 3" xfId="9317" xr:uid="{C364FDB2-EBBB-4CEC-9408-7BB43CA536C0}"/>
    <cellStyle name="Comma 5 7 3 2" xfId="9318" xr:uid="{908BA4D3-31D2-452A-BAA4-193F3B50E39B}"/>
    <cellStyle name="Comma 5 7 3 2 2" xfId="9319" xr:uid="{A4AD0B5D-AFE6-47F2-A0F1-CBD0986E255C}"/>
    <cellStyle name="Comma 5 7 3 2 2 2" xfId="9320" xr:uid="{D7140215-6B98-41BC-8CB3-3F856F2F3715}"/>
    <cellStyle name="Comma 5 7 3 2 2 2 2" xfId="9321" xr:uid="{1743D209-E379-4BE7-B199-A9B418D1C613}"/>
    <cellStyle name="Comma 5 7 3 2 2 2 2 2" xfId="9322" xr:uid="{B2A9C94C-2DAC-42BF-AECB-E40AA1D707B7}"/>
    <cellStyle name="Comma 5 7 3 2 2 2 3" xfId="9323" xr:uid="{D5158E90-2E41-4CC7-83DD-056C5E380EEF}"/>
    <cellStyle name="Comma 5 7 3 2 2 3" xfId="9324" xr:uid="{EB7FE738-CA04-4B6E-B650-BBACA13E3D90}"/>
    <cellStyle name="Comma 5 7 3 2 2 3 2" xfId="9325" xr:uid="{01BFC879-654B-4537-B2F4-994DB348062C}"/>
    <cellStyle name="Comma 5 7 3 2 2 3 2 2" xfId="9326" xr:uid="{5628F4ED-0F69-48AD-BD0E-23CF73B5D41F}"/>
    <cellStyle name="Comma 5 7 3 2 2 3 3" xfId="9327" xr:uid="{AB2016E4-AA23-4572-AC19-E3E3E6A1D3AF}"/>
    <cellStyle name="Comma 5 7 3 2 2 4" xfId="9328" xr:uid="{395DEED7-39FC-492F-877E-01EDB10C731A}"/>
    <cellStyle name="Comma 5 7 3 2 2 4 2" xfId="9329" xr:uid="{61606C23-87F7-4811-8235-963A939BE778}"/>
    <cellStyle name="Comma 5 7 3 2 2 5" xfId="9330" xr:uid="{BB590ED6-C343-4EAB-A7BB-AA5F2405F2DD}"/>
    <cellStyle name="Comma 5 7 3 2 3" xfId="9331" xr:uid="{822AEDB8-FF94-4C9E-80A3-40A0F23F82C7}"/>
    <cellStyle name="Comma 5 7 3 2 3 2" xfId="9332" xr:uid="{D8B2AD94-DC9D-4D23-934B-A2E2AE1BFA7E}"/>
    <cellStyle name="Comma 5 7 3 2 3 2 2" xfId="9333" xr:uid="{64D996FA-425E-4F20-913D-33854E463F2F}"/>
    <cellStyle name="Comma 5 7 3 2 3 3" xfId="9334" xr:uid="{4E9AE931-8495-47DF-B9B0-C10DDE89AE17}"/>
    <cellStyle name="Comma 5 7 3 2 4" xfId="9335" xr:uid="{A0C09BC2-09C5-4CE6-9F12-F2D80C1EA61C}"/>
    <cellStyle name="Comma 5 7 3 2 4 2" xfId="9336" xr:uid="{3C9672E8-C987-4523-B98E-1A04D4A0EC7D}"/>
    <cellStyle name="Comma 5 7 3 2 4 2 2" xfId="9337" xr:uid="{99852CEF-4B5A-4134-9BFB-1A51B612EEA3}"/>
    <cellStyle name="Comma 5 7 3 2 4 3" xfId="9338" xr:uid="{3617D9C0-620E-487C-8583-2304BE11FB10}"/>
    <cellStyle name="Comma 5 7 3 2 5" xfId="9339" xr:uid="{98E3A3FC-6436-4207-B5FD-CCE46CE581DD}"/>
    <cellStyle name="Comma 5 7 3 2 5 2" xfId="9340" xr:uid="{0BBA5BA3-A204-44B0-9FDF-42C099DB2DE9}"/>
    <cellStyle name="Comma 5 7 3 2 6" xfId="9341" xr:uid="{75131AA6-9083-4843-8558-C252BF86531F}"/>
    <cellStyle name="Comma 5 7 3 3" xfId="9342" xr:uid="{30A39231-56CB-4E37-B2A0-59E4589E1638}"/>
    <cellStyle name="Comma 5 7 3 4" xfId="9343" xr:uid="{459D9027-E0B9-4E11-9F47-4EF155421650}"/>
    <cellStyle name="Comma 5 7 3 4 2" xfId="9344" xr:uid="{76FA4821-49B6-4739-9B7E-07CC26358FCD}"/>
    <cellStyle name="Comma 5 7 3 4 2 2" xfId="9345" xr:uid="{D473A955-E974-441E-AED8-D2F58D4C437B}"/>
    <cellStyle name="Comma 5 7 3 4 2 2 2" xfId="9346" xr:uid="{146461F3-AEE8-450E-B583-7BB2455D60B0}"/>
    <cellStyle name="Comma 5 7 3 4 2 3" xfId="9347" xr:uid="{37264A2C-AAF1-400B-B067-682EDB103184}"/>
    <cellStyle name="Comma 5 7 3 4 3" xfId="9348" xr:uid="{32554EF3-C06C-49C1-B492-89662B3FED35}"/>
    <cellStyle name="Comma 5 7 3 4 3 2" xfId="9349" xr:uid="{FEE655B2-F335-4EF9-BC7B-0E45BEAACA7E}"/>
    <cellStyle name="Comma 5 7 3 4 3 2 2" xfId="9350" xr:uid="{896D99E4-B6EF-454C-989C-580E1D08F1AA}"/>
    <cellStyle name="Comma 5 7 3 4 3 3" xfId="9351" xr:uid="{80BE439F-AA2F-4658-ABEA-C6B5E5C9B828}"/>
    <cellStyle name="Comma 5 7 3 4 4" xfId="9352" xr:uid="{43EEF89C-3301-41E2-A456-EABDF718CBCE}"/>
    <cellStyle name="Comma 5 7 3 4 4 2" xfId="9353" xr:uid="{B0823784-C86B-4532-A6CD-82E1754BA041}"/>
    <cellStyle name="Comma 5 7 3 4 5" xfId="9354" xr:uid="{407DD4D6-3B6D-4396-8D7C-DABFC58FEA81}"/>
    <cellStyle name="Comma 5 7 3 5" xfId="9355" xr:uid="{A63A2724-358F-4E6F-B436-F8F7E811752A}"/>
    <cellStyle name="Comma 5 7 3 5 2" xfId="9356" xr:uid="{D4A65EDB-7C75-461B-8AD9-26ADDD00BE73}"/>
    <cellStyle name="Comma 5 7 3 5 2 2" xfId="9357" xr:uid="{0D3FB1F5-642D-4233-BDB9-CF27B1BD09D3}"/>
    <cellStyle name="Comma 5 7 3 5 3" xfId="9358" xr:uid="{394405D2-4A23-4DE3-8E47-9BDB165E25F6}"/>
    <cellStyle name="Comma 5 7 3 6" xfId="9359" xr:uid="{38063D0C-3F06-4986-A03D-D26020BEC4CB}"/>
    <cellStyle name="Comma 5 7 3 6 2" xfId="9360" xr:uid="{C2217CBA-BE7E-455C-BD70-1EE6271F9C63}"/>
    <cellStyle name="Comma 5 7 3 6 2 2" xfId="9361" xr:uid="{1A0A4BD3-30A6-4799-B49E-38DEE826365D}"/>
    <cellStyle name="Comma 5 7 3 6 3" xfId="9362" xr:uid="{D050F4F8-C161-48E7-A39B-D4BACC8092AA}"/>
    <cellStyle name="Comma 5 7 3 7" xfId="9363" xr:uid="{1F30E49B-DE76-41F8-A03A-469F51C5B201}"/>
    <cellStyle name="Comma 5 7 3 7 2" xfId="9364" xr:uid="{D5B1429D-C028-4B85-9D98-2C6010D6F722}"/>
    <cellStyle name="Comma 5 7 3 7 2 2" xfId="9365" xr:uid="{1E714569-683E-4286-AC44-E84CECE9AE80}"/>
    <cellStyle name="Comma 5 7 3 7 3" xfId="9366" xr:uid="{9F3A58F5-914C-4ABB-9C19-512099FF7EB6}"/>
    <cellStyle name="Comma 5 7 3 8" xfId="9367" xr:uid="{AFF79985-29C0-4703-8D09-DA60A47BA1E4}"/>
    <cellStyle name="Comma 5 7 3 8 2" xfId="9368" xr:uid="{537AF70C-BCCD-4B4F-BA2E-8C60B15A1CEB}"/>
    <cellStyle name="Comma 5 7 3 9" xfId="9369" xr:uid="{4A8D94AB-CE79-4F9D-8BED-EC9F24EB4C73}"/>
    <cellStyle name="Comma 5 7 4" xfId="9370" xr:uid="{F6EA1736-808D-4C86-8AE5-14D37467EA5B}"/>
    <cellStyle name="Comma 5 7 4 2" xfId="9371" xr:uid="{EC9B245F-3596-4E32-8E10-2C3857CF9103}"/>
    <cellStyle name="Comma 5 7 4 2 2" xfId="9372" xr:uid="{E96BA6A2-D1CC-4380-B543-92679A066B64}"/>
    <cellStyle name="Comma 5 7 4 2 2 2" xfId="9373" xr:uid="{CF68D7B7-BCB3-44FD-A9D3-6F945BFC5157}"/>
    <cellStyle name="Comma 5 7 4 2 2 2 2" xfId="9374" xr:uid="{EAC9E350-2C6E-468C-86A9-24B2EF3F64AE}"/>
    <cellStyle name="Comma 5 7 4 2 2 3" xfId="9375" xr:uid="{7C4D222A-0A42-4690-B7CE-A401EE4570CD}"/>
    <cellStyle name="Comma 5 7 4 2 3" xfId="9376" xr:uid="{8EBD79AE-7ED7-4CAE-8609-2E16604C5BFF}"/>
    <cellStyle name="Comma 5 7 4 2 3 2" xfId="9377" xr:uid="{F5A69CB4-AD9E-4777-87D8-D5D714373F38}"/>
    <cellStyle name="Comma 5 7 4 2 3 2 2" xfId="9378" xr:uid="{086C3540-DC76-4A24-8785-7E3147D62B30}"/>
    <cellStyle name="Comma 5 7 4 2 3 3" xfId="9379" xr:uid="{9726FB77-FABD-4546-9980-D284C321E5CD}"/>
    <cellStyle name="Comma 5 7 4 2 4" xfId="9380" xr:uid="{413EAAF8-39E6-4158-9A31-62E7ADD3EB71}"/>
    <cellStyle name="Comma 5 7 4 2 4 2" xfId="9381" xr:uid="{D6A24E46-ED07-4B2D-AC55-FE59FD7E34B2}"/>
    <cellStyle name="Comma 5 7 4 2 5" xfId="9382" xr:uid="{E1C18BA9-6F8E-4E56-8E4B-708A8AD0838C}"/>
    <cellStyle name="Comma 5 7 4 3" xfId="9383" xr:uid="{8A10FF3C-4D71-4A99-99FF-9F91B8CA9D34}"/>
    <cellStyle name="Comma 5 7 4 3 2" xfId="9384" xr:uid="{C3539110-13A1-45ED-AFD7-369557D2DC60}"/>
    <cellStyle name="Comma 5 7 4 3 2 2" xfId="9385" xr:uid="{8E4BCF30-F9EE-404D-800B-6B6088193A17}"/>
    <cellStyle name="Comma 5 7 4 3 3" xfId="9386" xr:uid="{659FEB4F-84A5-4DDF-9BD7-AE16A34BE045}"/>
    <cellStyle name="Comma 5 7 4 4" xfId="9387" xr:uid="{B549E0B3-8DCD-4F77-B6CC-E92C424CD202}"/>
    <cellStyle name="Comma 5 7 4 4 2" xfId="9388" xr:uid="{768F6BA7-4E7D-4302-88D2-033A5F17DF81}"/>
    <cellStyle name="Comma 5 7 4 4 2 2" xfId="9389" xr:uid="{EB439A26-A979-4128-B545-8B39D34F8B9A}"/>
    <cellStyle name="Comma 5 7 4 4 3" xfId="9390" xr:uid="{BB2A85DF-24A0-4130-9C80-DE19A87D8849}"/>
    <cellStyle name="Comma 5 7 4 5" xfId="9391" xr:uid="{87C28A45-CE4F-463C-AFA4-A26251E4496D}"/>
    <cellStyle name="Comma 5 7 4 5 2" xfId="9392" xr:uid="{5E7644D0-5457-4C21-9BA2-C1739AFE696E}"/>
    <cellStyle name="Comma 5 7 4 6" xfId="9393" xr:uid="{47883BFD-EAB6-4E65-9DC1-95C5196F2BB5}"/>
    <cellStyle name="Comma 5 7 5" xfId="9394" xr:uid="{2A2A4626-CF26-4C02-9346-0690E1EF5B04}"/>
    <cellStyle name="Comma 5 7 6" xfId="9395" xr:uid="{91231290-2E71-4615-AE64-33C077441625}"/>
    <cellStyle name="Comma 5 7 6 2" xfId="9396" xr:uid="{F3B850A3-BDEE-49AB-885B-0172EBF2EB57}"/>
    <cellStyle name="Comma 5 7 6 2 2" xfId="9397" xr:uid="{151C567C-5F9B-405A-BDE7-D611567EDA98}"/>
    <cellStyle name="Comma 5 7 6 2 2 2" xfId="9398" xr:uid="{B5E2CF39-AFFA-4C34-9C04-70253CF1191F}"/>
    <cellStyle name="Comma 5 7 6 2 3" xfId="9399" xr:uid="{863EFE9D-A362-4D48-93D0-88F492AF3AFD}"/>
    <cellStyle name="Comma 5 7 6 3" xfId="9400" xr:uid="{F24738B6-E775-451F-9E6E-8B1C7317E5BE}"/>
    <cellStyle name="Comma 5 7 6 3 2" xfId="9401" xr:uid="{A3943816-8A32-48DC-823D-D71C40E52DC3}"/>
    <cellStyle name="Comma 5 7 6 3 2 2" xfId="9402" xr:uid="{3D66DC32-1C65-44B5-8A36-20E707BBC7D9}"/>
    <cellStyle name="Comma 5 7 6 3 3" xfId="9403" xr:uid="{5DC22F37-A414-424A-BAB5-298B9E325178}"/>
    <cellStyle name="Comma 5 7 6 4" xfId="9404" xr:uid="{883DAEE7-B425-4B6A-8233-0F4F91D5EA2C}"/>
    <cellStyle name="Comma 5 7 6 4 2" xfId="9405" xr:uid="{A3EFE088-BB28-4763-8F3E-8B6903B5B6C7}"/>
    <cellStyle name="Comma 5 7 6 5" xfId="9406" xr:uid="{9ADA4B39-0AEB-4606-8AE8-BE45D73DC5EA}"/>
    <cellStyle name="Comma 5 7 7" xfId="9407" xr:uid="{E7778217-A597-45E5-94E6-1F635EACAF0A}"/>
    <cellStyle name="Comma 5 7 7 2" xfId="9408" xr:uid="{7D42DED7-44BC-4EA1-9D82-F2196AA5253A}"/>
    <cellStyle name="Comma 5 7 7 2 2" xfId="9409" xr:uid="{0D858C91-5518-48A8-A002-BF0223E2BEEC}"/>
    <cellStyle name="Comma 5 7 7 3" xfId="9410" xr:uid="{CEA122D0-A40F-434F-BA53-80E167E01A0F}"/>
    <cellStyle name="Comma 5 7 8" xfId="9411" xr:uid="{84E87A93-1A8A-420E-AB36-DF9D62CF43E7}"/>
    <cellStyle name="Comma 5 7 8 2" xfId="9412" xr:uid="{64F7AF67-76A5-4AD5-AA74-83A0E4FE1B83}"/>
    <cellStyle name="Comma 5 7 8 2 2" xfId="9413" xr:uid="{840C5CA7-7186-49F0-A6DA-63DD71598C25}"/>
    <cellStyle name="Comma 5 7 8 3" xfId="9414" xr:uid="{CD83C70A-6B54-49D7-A382-DB69474C8DF3}"/>
    <cellStyle name="Comma 5 7 9" xfId="9415" xr:uid="{370158C5-E840-4BF9-867C-E257F3851BCE}"/>
    <cellStyle name="Comma 5 7 9 2" xfId="9416" xr:uid="{E6EC4988-D556-4728-9B2D-46D7A4054D88}"/>
    <cellStyle name="Comma 5 7 9 2 2" xfId="9417" xr:uid="{521D4B11-93DB-47EC-BB0B-0E21CA0493BC}"/>
    <cellStyle name="Comma 5 7 9 3" xfId="9418" xr:uid="{D1D77A86-FF63-42EC-95CB-0AD0E10F62DD}"/>
    <cellStyle name="Comma 5 8" xfId="1100" xr:uid="{76C7CA07-F8A1-4D1F-A7DB-04C73F985746}"/>
    <cellStyle name="Comma 5 8 10" xfId="9419" xr:uid="{089C7A6C-C653-4E10-9EA2-F0E6D4305A9F}"/>
    <cellStyle name="Comma 5 8 10 2" xfId="9420" xr:uid="{4B5A52C3-7AC6-4009-A740-68930394C76B}"/>
    <cellStyle name="Comma 5 8 11" xfId="9421" xr:uid="{441BD0E0-1404-4BEA-8BDD-61151A9B9C01}"/>
    <cellStyle name="Comma 5 8 2" xfId="9422" xr:uid="{CA1278CD-75B6-4A82-B62A-7B7960847233}"/>
    <cellStyle name="Comma 5 8 2 2" xfId="9423" xr:uid="{01EC9EC6-DB20-4622-B467-CE7FEB8CD6DB}"/>
    <cellStyle name="Comma 5 8 2 2 2" xfId="9424" xr:uid="{BF696D95-358C-4F09-92F1-1825639E0825}"/>
    <cellStyle name="Comma 5 8 2 2 2 2" xfId="9425" xr:uid="{E378D2A3-F7CC-4185-BEDA-B91799891470}"/>
    <cellStyle name="Comma 5 8 2 2 2 2 2" xfId="9426" xr:uid="{00F0FA01-F449-46F1-9C45-85532596E0DB}"/>
    <cellStyle name="Comma 5 8 2 2 2 2 2 2" xfId="9427" xr:uid="{0DBFBD03-CD85-4627-B596-612D7A4D5428}"/>
    <cellStyle name="Comma 5 8 2 2 2 2 3" xfId="9428" xr:uid="{8CEB8CC5-2FB7-4202-A298-7B97E848EF5F}"/>
    <cellStyle name="Comma 5 8 2 2 2 3" xfId="9429" xr:uid="{19A64982-5A31-4E47-B504-3AA1212E8824}"/>
    <cellStyle name="Comma 5 8 2 2 2 3 2" xfId="9430" xr:uid="{F19BC8FF-9686-4DD6-89E6-740DB5FD50A4}"/>
    <cellStyle name="Comma 5 8 2 2 2 3 2 2" xfId="9431" xr:uid="{D3DE6C65-9E41-4E98-9A9D-FD8D4457F895}"/>
    <cellStyle name="Comma 5 8 2 2 2 3 3" xfId="9432" xr:uid="{26FACC42-8543-408B-BD5D-55158C1393C5}"/>
    <cellStyle name="Comma 5 8 2 2 2 4" xfId="9433" xr:uid="{92A91BF4-55A8-4EB9-8BF7-D7FFC86CF360}"/>
    <cellStyle name="Comma 5 8 2 2 2 4 2" xfId="9434" xr:uid="{6F91DD2D-4539-440B-8C03-BD0A922D0C57}"/>
    <cellStyle name="Comma 5 8 2 2 2 5" xfId="9435" xr:uid="{F7550E50-763A-4118-862F-0F935558619A}"/>
    <cellStyle name="Comma 5 8 2 2 3" xfId="9436" xr:uid="{58A639C8-14DD-4B72-96CD-B131B2247170}"/>
    <cellStyle name="Comma 5 8 2 2 3 2" xfId="9437" xr:uid="{F2ABEA96-A45A-4892-B091-BC474EAE79C1}"/>
    <cellStyle name="Comma 5 8 2 2 3 2 2" xfId="9438" xr:uid="{3DDDC7C3-F0A5-4610-8BFE-3E25CE3134BE}"/>
    <cellStyle name="Comma 5 8 2 2 3 3" xfId="9439" xr:uid="{CDE288B7-FD76-4D8B-BA03-84B0EB13873D}"/>
    <cellStyle name="Comma 5 8 2 2 4" xfId="9440" xr:uid="{89EDDB2D-8B8A-45F6-B972-064F72EC250D}"/>
    <cellStyle name="Comma 5 8 2 2 4 2" xfId="9441" xr:uid="{10789FFF-7A41-4BCE-9B1A-B23624B768E6}"/>
    <cellStyle name="Comma 5 8 2 2 4 2 2" xfId="9442" xr:uid="{687B2DA1-53C2-404C-B74C-ADCA6F54C30F}"/>
    <cellStyle name="Comma 5 8 2 2 4 3" xfId="9443" xr:uid="{BC7B41DE-72DA-44EA-9265-6339DEB47C79}"/>
    <cellStyle name="Comma 5 8 2 2 5" xfId="9444" xr:uid="{91A93758-CEC3-477D-ACFC-46C466097473}"/>
    <cellStyle name="Comma 5 8 2 2 5 2" xfId="9445" xr:uid="{D7B17DEF-F94C-4714-8919-87FDD88D2720}"/>
    <cellStyle name="Comma 5 8 2 2 6" xfId="9446" xr:uid="{89D01AD5-314B-4952-8037-1C602042D6DC}"/>
    <cellStyle name="Comma 5 8 2 3" xfId="9447" xr:uid="{742F2908-659E-486C-B6C0-C78F220971C9}"/>
    <cellStyle name="Comma 5 8 2 4" xfId="9448" xr:uid="{D55F76D8-5A6F-4364-B7EC-225AD86DF9A8}"/>
    <cellStyle name="Comma 5 8 2 4 2" xfId="9449" xr:uid="{BE7A99C9-ED36-40BB-AC38-27F0EC21B7AD}"/>
    <cellStyle name="Comma 5 8 2 4 2 2" xfId="9450" xr:uid="{8AB64CFD-6B0D-49FA-956C-C8DC4C6A07E3}"/>
    <cellStyle name="Comma 5 8 2 4 2 2 2" xfId="9451" xr:uid="{F7D6F1A5-0870-40E6-8EF0-C1DFD57FB199}"/>
    <cellStyle name="Comma 5 8 2 4 2 3" xfId="9452" xr:uid="{1A6405A3-36A4-4240-B871-6424B9FF94EC}"/>
    <cellStyle name="Comma 5 8 2 4 3" xfId="9453" xr:uid="{C54105AB-E506-4CFF-8FB7-88D8BBF66212}"/>
    <cellStyle name="Comma 5 8 2 4 3 2" xfId="9454" xr:uid="{15CE5543-48BA-4C85-81F3-AFCD3ADF2418}"/>
    <cellStyle name="Comma 5 8 2 4 3 2 2" xfId="9455" xr:uid="{BC212EAC-8C93-4EB9-B0C1-38743FD482F3}"/>
    <cellStyle name="Comma 5 8 2 4 3 3" xfId="9456" xr:uid="{96CF7FEC-43D4-475C-BDC3-C123547B0E9E}"/>
    <cellStyle name="Comma 5 8 2 4 4" xfId="9457" xr:uid="{2BF35390-69DF-48E4-A567-2AA7CEF61913}"/>
    <cellStyle name="Comma 5 8 2 4 4 2" xfId="9458" xr:uid="{145B9F46-C5E9-4FDC-ADC0-A3F82559D1B4}"/>
    <cellStyle name="Comma 5 8 2 4 5" xfId="9459" xr:uid="{361667E5-CF2C-4130-8F5C-02ED944E8684}"/>
    <cellStyle name="Comma 5 8 2 5" xfId="9460" xr:uid="{CBE289AD-DA94-4743-8F65-254E7B8E1A30}"/>
    <cellStyle name="Comma 5 8 2 5 2" xfId="9461" xr:uid="{C6712E8A-9F5F-46D5-B3E4-6A3BE745F7DD}"/>
    <cellStyle name="Comma 5 8 2 5 2 2" xfId="9462" xr:uid="{147323D4-1B8F-465C-B5C9-82AD38FA09A0}"/>
    <cellStyle name="Comma 5 8 2 5 3" xfId="9463" xr:uid="{69D48A4B-0E6E-4C30-9BBA-48DE43E06D32}"/>
    <cellStyle name="Comma 5 8 2 6" xfId="9464" xr:uid="{B77D54B3-B68A-4197-A5D8-3748A4043F7E}"/>
    <cellStyle name="Comma 5 8 2 6 2" xfId="9465" xr:uid="{F373FCB1-5454-47A2-BD8D-F68AD6B330F8}"/>
    <cellStyle name="Comma 5 8 2 6 2 2" xfId="9466" xr:uid="{1BB3469D-BDC0-45C0-94DC-4D277FB243E9}"/>
    <cellStyle name="Comma 5 8 2 6 3" xfId="9467" xr:uid="{671D6FBF-48ED-4F1C-81B7-29407A0FDDAD}"/>
    <cellStyle name="Comma 5 8 2 7" xfId="9468" xr:uid="{1A36516F-A3F4-41A9-8192-DE23D48321AC}"/>
    <cellStyle name="Comma 5 8 2 7 2" xfId="9469" xr:uid="{691D4232-084D-4D36-B693-076347DFB173}"/>
    <cellStyle name="Comma 5 8 2 7 2 2" xfId="9470" xr:uid="{181EA108-50EA-429D-A9C1-C4E6E99B9A49}"/>
    <cellStyle name="Comma 5 8 2 7 3" xfId="9471" xr:uid="{3FD72014-3071-474F-8A80-A3792A4B82A3}"/>
    <cellStyle name="Comma 5 8 2 8" xfId="9472" xr:uid="{1B25BD21-E627-47CD-88C0-C624C7A4563F}"/>
    <cellStyle name="Comma 5 8 2 8 2" xfId="9473" xr:uid="{BD756F54-9136-4206-B5D9-11696B050F73}"/>
    <cellStyle name="Comma 5 8 2 9" xfId="9474" xr:uid="{5D2B4615-3610-4F1A-8455-F2C5C71505FB}"/>
    <cellStyle name="Comma 5 8 3" xfId="9475" xr:uid="{C25939A3-8E3E-4A9F-9A39-1058A34B0BE1}"/>
    <cellStyle name="Comma 5 8 3 2" xfId="9476" xr:uid="{012B310D-B7D7-47B8-B382-2777D5C2B744}"/>
    <cellStyle name="Comma 5 8 3 2 2" xfId="9477" xr:uid="{23A4A28D-83E6-4F4B-8BE0-A8C1A5A4ACF2}"/>
    <cellStyle name="Comma 5 8 3 2 2 2" xfId="9478" xr:uid="{073037CF-D6D8-4215-8AF8-F38019C125EA}"/>
    <cellStyle name="Comma 5 8 3 2 2 2 2" xfId="9479" xr:uid="{D93353F3-AF76-4D15-BE88-5C39142571CD}"/>
    <cellStyle name="Comma 5 8 3 2 2 2 2 2" xfId="9480" xr:uid="{8719BEC4-0A89-47DE-80CE-6F1E93736DF1}"/>
    <cellStyle name="Comma 5 8 3 2 2 2 3" xfId="9481" xr:uid="{6DD765F0-DB31-4CD0-9624-2A94383EA1D5}"/>
    <cellStyle name="Comma 5 8 3 2 2 3" xfId="9482" xr:uid="{C440429D-F77C-46B4-BFD3-20C1221C5622}"/>
    <cellStyle name="Comma 5 8 3 2 2 3 2" xfId="9483" xr:uid="{53912F05-57A5-49F5-9420-E4CB220B73A4}"/>
    <cellStyle name="Comma 5 8 3 2 2 3 2 2" xfId="9484" xr:uid="{92241354-8AE5-4974-AB48-38936EFADDC7}"/>
    <cellStyle name="Comma 5 8 3 2 2 3 3" xfId="9485" xr:uid="{6E7AEA89-6C10-49E1-8EF7-76B5DC9F1942}"/>
    <cellStyle name="Comma 5 8 3 2 2 4" xfId="9486" xr:uid="{8AE20E7D-4F35-4D95-8677-4A078CE52D5E}"/>
    <cellStyle name="Comma 5 8 3 2 2 4 2" xfId="9487" xr:uid="{1D6FD16F-6A91-487A-9F0A-3DE14016EA66}"/>
    <cellStyle name="Comma 5 8 3 2 2 5" xfId="9488" xr:uid="{9B6B0E6C-9790-4484-98B1-AC09DF9F19C7}"/>
    <cellStyle name="Comma 5 8 3 2 3" xfId="9489" xr:uid="{4E94696E-1EDC-4779-A1C4-0C6D519EF020}"/>
    <cellStyle name="Comma 5 8 3 2 3 2" xfId="9490" xr:uid="{EB5B066F-D1BD-464A-BEBD-EE81EE4B1820}"/>
    <cellStyle name="Comma 5 8 3 2 3 2 2" xfId="9491" xr:uid="{129C4E04-71C9-4AD2-BDC2-A6F36BCBFC6D}"/>
    <cellStyle name="Comma 5 8 3 2 3 3" xfId="9492" xr:uid="{7744C702-5C4E-4B70-9A3B-AF42EA583463}"/>
    <cellStyle name="Comma 5 8 3 2 4" xfId="9493" xr:uid="{5C01C227-A6D2-49EB-96BA-6B65EBD2B290}"/>
    <cellStyle name="Comma 5 8 3 2 4 2" xfId="9494" xr:uid="{EBDF74F2-B111-4A89-AB2C-6BBE049F3545}"/>
    <cellStyle name="Comma 5 8 3 2 4 2 2" xfId="9495" xr:uid="{0A084A40-8C30-408C-B734-ECA5AE44A0F1}"/>
    <cellStyle name="Comma 5 8 3 2 4 3" xfId="9496" xr:uid="{44DEE217-3A4D-4C4C-A0C9-E24EE5C7DB19}"/>
    <cellStyle name="Comma 5 8 3 2 5" xfId="9497" xr:uid="{52487DE2-7B6B-41C4-9CD6-5924709A8D0E}"/>
    <cellStyle name="Comma 5 8 3 2 5 2" xfId="9498" xr:uid="{6BBC0CDA-22F2-47A4-B6D4-572DE14837D3}"/>
    <cellStyle name="Comma 5 8 3 2 6" xfId="9499" xr:uid="{C36B0D14-F92D-468F-B7EA-F4FB318CAAEE}"/>
    <cellStyle name="Comma 5 8 3 3" xfId="9500" xr:uid="{CB7F90FE-04EB-476C-A751-B6D45EAB99A0}"/>
    <cellStyle name="Comma 5 8 3 4" xfId="9501" xr:uid="{26890CC6-B1E3-49D0-8014-B451F692E791}"/>
    <cellStyle name="Comma 5 8 3 4 2" xfId="9502" xr:uid="{02EC96B4-2079-4FB7-8B75-5CB9AC20E9F4}"/>
    <cellStyle name="Comma 5 8 3 4 2 2" xfId="9503" xr:uid="{4A0DCDE4-2A43-4945-BFA7-4F268377159F}"/>
    <cellStyle name="Comma 5 8 3 4 2 2 2" xfId="9504" xr:uid="{E93E0671-D3AE-45D7-A14E-2405BE692A26}"/>
    <cellStyle name="Comma 5 8 3 4 2 3" xfId="9505" xr:uid="{C4E2AE0F-2E45-45C0-9CC8-FBC9E3D041C6}"/>
    <cellStyle name="Comma 5 8 3 4 3" xfId="9506" xr:uid="{E9D111F9-E576-4B30-9E82-FA3F1B9E8EFB}"/>
    <cellStyle name="Comma 5 8 3 4 3 2" xfId="9507" xr:uid="{80234F66-F934-4CE6-A3F9-0097C9385178}"/>
    <cellStyle name="Comma 5 8 3 4 3 2 2" xfId="9508" xr:uid="{8F240EBB-D872-49A1-9F32-F79D89BCEC26}"/>
    <cellStyle name="Comma 5 8 3 4 3 3" xfId="9509" xr:uid="{36DD041D-D5F8-4CBE-85E6-2685FD1203F8}"/>
    <cellStyle name="Comma 5 8 3 4 4" xfId="9510" xr:uid="{15BEE3A2-F572-49DA-97C9-49B4CD649760}"/>
    <cellStyle name="Comma 5 8 3 4 4 2" xfId="9511" xr:uid="{0304A727-AD4E-4C9D-8761-40BDF9BFD5A1}"/>
    <cellStyle name="Comma 5 8 3 4 5" xfId="9512" xr:uid="{267DCFC2-32C2-461E-9431-7C570BB85D19}"/>
    <cellStyle name="Comma 5 8 3 5" xfId="9513" xr:uid="{CF0A96FD-F14B-439D-A5C1-C49E32C8B8B5}"/>
    <cellStyle name="Comma 5 8 3 5 2" xfId="9514" xr:uid="{631D5D63-C074-4AA9-AF42-44970CB3C539}"/>
    <cellStyle name="Comma 5 8 3 5 2 2" xfId="9515" xr:uid="{B91E14B9-CAB5-4FE5-9794-40C5055651DE}"/>
    <cellStyle name="Comma 5 8 3 5 3" xfId="9516" xr:uid="{512B3277-ECAA-452B-AA4A-5C2889150A42}"/>
    <cellStyle name="Comma 5 8 3 6" xfId="9517" xr:uid="{4501277D-0554-4822-882E-24AB607BF64D}"/>
    <cellStyle name="Comma 5 8 3 6 2" xfId="9518" xr:uid="{54B56BBF-C533-4670-AAB8-90FE7FF30571}"/>
    <cellStyle name="Comma 5 8 3 6 2 2" xfId="9519" xr:uid="{7C94AF90-7C4C-40E3-8D37-221CEC631D94}"/>
    <cellStyle name="Comma 5 8 3 6 3" xfId="9520" xr:uid="{AAA515EE-47E6-4ACC-8876-2D87DC4B256D}"/>
    <cellStyle name="Comma 5 8 3 7" xfId="9521" xr:uid="{1E748F8E-3E1E-44CC-952A-46A71477A545}"/>
    <cellStyle name="Comma 5 8 3 7 2" xfId="9522" xr:uid="{1B05A570-17F4-4A17-A092-AF8C4700F111}"/>
    <cellStyle name="Comma 5 8 3 7 2 2" xfId="9523" xr:uid="{8C412217-63A7-48F1-87E0-03B9420C314A}"/>
    <cellStyle name="Comma 5 8 3 7 3" xfId="9524" xr:uid="{A8CE8892-D6B6-49DF-863F-51036FA7E96F}"/>
    <cellStyle name="Comma 5 8 3 8" xfId="9525" xr:uid="{2FD4DDE3-A346-48AC-BAD8-AF10EB65891F}"/>
    <cellStyle name="Comma 5 8 3 8 2" xfId="9526" xr:uid="{1F7C7B4B-19B8-48F6-834D-1E0CDDF25F2A}"/>
    <cellStyle name="Comma 5 8 3 9" xfId="9527" xr:uid="{268E2FCC-4BE2-4091-B291-638986957516}"/>
    <cellStyle name="Comma 5 8 4" xfId="9528" xr:uid="{BBFA0093-B7F9-4396-AE7C-9EF46A57A95E}"/>
    <cellStyle name="Comma 5 8 4 2" xfId="9529" xr:uid="{28FF9D23-27C0-4ED8-99B8-96437D6B3BF3}"/>
    <cellStyle name="Comma 5 8 4 2 2" xfId="9530" xr:uid="{52C3E097-3689-4AD2-81FE-A5C121A04DCE}"/>
    <cellStyle name="Comma 5 8 4 2 2 2" xfId="9531" xr:uid="{3CBA38A8-0804-4251-A43D-F6BD75C863F2}"/>
    <cellStyle name="Comma 5 8 4 2 2 2 2" xfId="9532" xr:uid="{6CC815F8-C870-4FF9-9897-82BEAC488387}"/>
    <cellStyle name="Comma 5 8 4 2 2 3" xfId="9533" xr:uid="{D435FD53-07A9-49B0-ABF1-79B22CC0B095}"/>
    <cellStyle name="Comma 5 8 4 2 3" xfId="9534" xr:uid="{E954E559-8185-4B50-A502-613D17B40857}"/>
    <cellStyle name="Comma 5 8 4 2 3 2" xfId="9535" xr:uid="{C404B18E-3061-4215-8C1A-F1BAF29DF0DE}"/>
    <cellStyle name="Comma 5 8 4 2 3 2 2" xfId="9536" xr:uid="{440E6D2E-05F0-433A-8A57-C905AAFCF8FE}"/>
    <cellStyle name="Comma 5 8 4 2 3 3" xfId="9537" xr:uid="{64907426-B643-4550-999A-F35976A8EBF0}"/>
    <cellStyle name="Comma 5 8 4 2 4" xfId="9538" xr:uid="{89F5E5B3-0532-4E55-8F6C-2376D7F02E65}"/>
    <cellStyle name="Comma 5 8 4 2 4 2" xfId="9539" xr:uid="{345FD9A8-F26E-4C50-9856-4FB642737412}"/>
    <cellStyle name="Comma 5 8 4 2 5" xfId="9540" xr:uid="{A435ACE4-DC91-4EE4-AD0E-575C8BC8123C}"/>
    <cellStyle name="Comma 5 8 4 3" xfId="9541" xr:uid="{63415293-E957-4EEF-A4E3-9FA6E547989F}"/>
    <cellStyle name="Comma 5 8 4 3 2" xfId="9542" xr:uid="{E535FB26-D34D-4A77-8171-E98B56104CB3}"/>
    <cellStyle name="Comma 5 8 4 3 2 2" xfId="9543" xr:uid="{F490D22A-C28C-45F9-B527-511CF3837EEB}"/>
    <cellStyle name="Comma 5 8 4 3 3" xfId="9544" xr:uid="{8EC7B3D5-926F-46E8-A630-A3843F9D00F7}"/>
    <cellStyle name="Comma 5 8 4 4" xfId="9545" xr:uid="{70B87C70-D161-4858-B6D5-BA42E8F34497}"/>
    <cellStyle name="Comma 5 8 4 4 2" xfId="9546" xr:uid="{AC49F7D8-E9F7-4652-8CC4-1B69473718FF}"/>
    <cellStyle name="Comma 5 8 4 4 2 2" xfId="9547" xr:uid="{1313FB80-EB27-47AD-A1C4-373FBFCB891B}"/>
    <cellStyle name="Comma 5 8 4 4 3" xfId="9548" xr:uid="{5A6960D1-46CA-4F9C-8571-17A031558DE6}"/>
    <cellStyle name="Comma 5 8 4 5" xfId="9549" xr:uid="{8963B6C9-7D7B-4CBF-8BFD-0A845BD380A6}"/>
    <cellStyle name="Comma 5 8 4 5 2" xfId="9550" xr:uid="{AE3AC3A5-D9FB-4E23-8372-1934C8491BD5}"/>
    <cellStyle name="Comma 5 8 4 6" xfId="9551" xr:uid="{90A3C5E8-74E2-41F2-A20E-9F410E0876BD}"/>
    <cellStyle name="Comma 5 8 5" xfId="9552" xr:uid="{B6D55DC4-47B8-4128-8D0B-58A4C82AA618}"/>
    <cellStyle name="Comma 5 8 6" xfId="9553" xr:uid="{0C5BD775-6B29-48B1-A7BC-6C8468CFD997}"/>
    <cellStyle name="Comma 5 8 6 2" xfId="9554" xr:uid="{2CA7A7E8-B6A4-447C-8763-B80939C1D80A}"/>
    <cellStyle name="Comma 5 8 6 2 2" xfId="9555" xr:uid="{B4845DC4-3683-450C-9C29-FB85F3FA6A0D}"/>
    <cellStyle name="Comma 5 8 6 2 2 2" xfId="9556" xr:uid="{E6037BF3-E17E-4649-B229-F5EEC362786A}"/>
    <cellStyle name="Comma 5 8 6 2 3" xfId="9557" xr:uid="{D281EEF8-E2C9-42B9-A77B-73CC04DFA0DE}"/>
    <cellStyle name="Comma 5 8 6 3" xfId="9558" xr:uid="{AF95B0FA-CC46-41F1-B86F-1C320CE2D14D}"/>
    <cellStyle name="Comma 5 8 6 3 2" xfId="9559" xr:uid="{29B04128-74C3-4A8A-A22C-3D6329C2B03E}"/>
    <cellStyle name="Comma 5 8 6 3 2 2" xfId="9560" xr:uid="{50F5A720-B9A4-449A-AE90-AD0D67CAE3D5}"/>
    <cellStyle name="Comma 5 8 6 3 3" xfId="9561" xr:uid="{CD48A6D5-FC89-48D1-A550-8BCF6A59F203}"/>
    <cellStyle name="Comma 5 8 6 4" xfId="9562" xr:uid="{783B62CB-A350-4E4C-B577-6BB63E41FD08}"/>
    <cellStyle name="Comma 5 8 6 4 2" xfId="9563" xr:uid="{64203484-225D-48D5-9403-8D7917C28C22}"/>
    <cellStyle name="Comma 5 8 6 5" xfId="9564" xr:uid="{11287AF8-1B6F-499E-9351-BC8F681239F2}"/>
    <cellStyle name="Comma 5 8 7" xfId="9565" xr:uid="{358148E7-0E9A-4EF6-A1BC-789BC2AF8F82}"/>
    <cellStyle name="Comma 5 8 7 2" xfId="9566" xr:uid="{628D8AC0-64C9-4506-8781-5BBA18F17A7D}"/>
    <cellStyle name="Comma 5 8 7 2 2" xfId="9567" xr:uid="{B8F692AB-5D9C-46F4-9AB6-95CE719C1332}"/>
    <cellStyle name="Comma 5 8 7 3" xfId="9568" xr:uid="{E45E030A-8DC5-4B3D-AEA4-A52248578B12}"/>
    <cellStyle name="Comma 5 8 8" xfId="9569" xr:uid="{57B05192-10EE-4D5E-BEF0-4DD4363B777B}"/>
    <cellStyle name="Comma 5 8 8 2" xfId="9570" xr:uid="{7643DBB3-BF2A-47C6-91FD-621E553949C4}"/>
    <cellStyle name="Comma 5 8 8 2 2" xfId="9571" xr:uid="{57B11421-5BCF-4467-A4C8-BF017930D76E}"/>
    <cellStyle name="Comma 5 8 8 3" xfId="9572" xr:uid="{3CE7846B-8D95-4E6E-AB57-7427D82E5E8E}"/>
    <cellStyle name="Comma 5 8 9" xfId="9573" xr:uid="{1E287FD2-BE46-4000-8978-1727A14A38BC}"/>
    <cellStyle name="Comma 5 8 9 2" xfId="9574" xr:uid="{D84C57C7-7179-4320-ADB1-291D397CEE68}"/>
    <cellStyle name="Comma 5 8 9 2 2" xfId="9575" xr:uid="{3F603443-22BC-4B94-96D8-AE867D8D0850}"/>
    <cellStyle name="Comma 5 8 9 3" xfId="9576" xr:uid="{505D03B5-622E-43AB-AA9F-CFA132796888}"/>
    <cellStyle name="Comma 5 9" xfId="1101" xr:uid="{884F558A-D857-47DE-AEEE-06899D9BCE86}"/>
    <cellStyle name="Comma 5 9 10" xfId="9577" xr:uid="{06785E06-BC74-4BE4-AD77-F7A873068C39}"/>
    <cellStyle name="Comma 5 9 10 2" xfId="9578" xr:uid="{A21FA668-D153-4DF6-A464-DD44F0D0B6E9}"/>
    <cellStyle name="Comma 5 9 11" xfId="9579" xr:uid="{182CF901-44E6-4881-B600-622219B288A1}"/>
    <cellStyle name="Comma 5 9 2" xfId="9580" xr:uid="{169E7DD5-A22E-4A80-B254-C4E070A7E388}"/>
    <cellStyle name="Comma 5 9 2 2" xfId="9581" xr:uid="{D4911665-75B2-414E-8D1F-248720A70B96}"/>
    <cellStyle name="Comma 5 9 2 2 2" xfId="9582" xr:uid="{F3F9E4B1-A35E-4089-8B04-BD1B2EFB0C3D}"/>
    <cellStyle name="Comma 5 9 2 2 2 2" xfId="9583" xr:uid="{F164906F-A317-4905-B38F-25604D37B4CD}"/>
    <cellStyle name="Comma 5 9 2 2 2 2 2" xfId="9584" xr:uid="{80FAC0B5-EB5B-4A99-A0D7-C36653782E03}"/>
    <cellStyle name="Comma 5 9 2 2 2 2 2 2" xfId="9585" xr:uid="{A70BDD2B-1387-49FF-8A72-B29FC7458B39}"/>
    <cellStyle name="Comma 5 9 2 2 2 2 3" xfId="9586" xr:uid="{ADE1FAF6-1F6F-4D85-9DD9-0791B80216CD}"/>
    <cellStyle name="Comma 5 9 2 2 2 3" xfId="9587" xr:uid="{0DDC514B-7BA7-4E12-BE9B-16FB027C036F}"/>
    <cellStyle name="Comma 5 9 2 2 2 3 2" xfId="9588" xr:uid="{7517DE1D-CBBC-4149-80A3-3AD51B0D25E9}"/>
    <cellStyle name="Comma 5 9 2 2 2 3 2 2" xfId="9589" xr:uid="{16868C63-213B-4E6C-8E18-7E9592182152}"/>
    <cellStyle name="Comma 5 9 2 2 2 3 3" xfId="9590" xr:uid="{1F1F3CA1-6C54-4470-AFB1-383C5897CD8B}"/>
    <cellStyle name="Comma 5 9 2 2 2 4" xfId="9591" xr:uid="{3CB0AB95-206B-4E26-A915-FECA0AFB51D0}"/>
    <cellStyle name="Comma 5 9 2 2 2 4 2" xfId="9592" xr:uid="{9CAA9FBA-9246-4C9D-A795-BB32FE8709C5}"/>
    <cellStyle name="Comma 5 9 2 2 2 5" xfId="9593" xr:uid="{8168E893-A32F-4B0D-8AC0-0F054244FDC0}"/>
    <cellStyle name="Comma 5 9 2 2 3" xfId="9594" xr:uid="{C24C0872-7C34-4521-B0E2-1349682982D8}"/>
    <cellStyle name="Comma 5 9 2 2 3 2" xfId="9595" xr:uid="{4342BCBA-567A-468A-B054-69E442058465}"/>
    <cellStyle name="Comma 5 9 2 2 3 2 2" xfId="9596" xr:uid="{9B91B826-CA72-4D5F-ABB4-56C8A5826CE1}"/>
    <cellStyle name="Comma 5 9 2 2 3 3" xfId="9597" xr:uid="{5F5CA754-0E59-44F0-ACA3-4CC086F7CB07}"/>
    <cellStyle name="Comma 5 9 2 2 4" xfId="9598" xr:uid="{6F7EC8FC-79CC-43A3-9256-0B3126A2A6BF}"/>
    <cellStyle name="Comma 5 9 2 2 4 2" xfId="9599" xr:uid="{7B73E5D2-6F95-4874-A6B8-021D27EA69A4}"/>
    <cellStyle name="Comma 5 9 2 2 4 2 2" xfId="9600" xr:uid="{351AB235-73F2-424D-BE9C-F64EB86611B0}"/>
    <cellStyle name="Comma 5 9 2 2 4 3" xfId="9601" xr:uid="{A311844F-1C19-4E17-9096-D86EA6513814}"/>
    <cellStyle name="Comma 5 9 2 2 5" xfId="9602" xr:uid="{B4799645-F480-4569-8C92-D2012A80836D}"/>
    <cellStyle name="Comma 5 9 2 2 5 2" xfId="9603" xr:uid="{AF1112E5-1324-42A3-BAF9-6CEC37B64A8F}"/>
    <cellStyle name="Comma 5 9 2 2 6" xfId="9604" xr:uid="{06ED7698-BC50-4F12-AFCF-A007481179DF}"/>
    <cellStyle name="Comma 5 9 2 3" xfId="9605" xr:uid="{9815FDE4-81C5-48F2-9E4C-D2BED2DBF301}"/>
    <cellStyle name="Comma 5 9 2 4" xfId="9606" xr:uid="{A67443A8-0237-47C3-B7D9-A5D011ED31B5}"/>
    <cellStyle name="Comma 5 9 2 4 2" xfId="9607" xr:uid="{0765BC9B-5312-4298-8094-10C2E0AB3E2E}"/>
    <cellStyle name="Comma 5 9 2 4 2 2" xfId="9608" xr:uid="{1ADE7D87-F089-46A9-A75E-735518BBAA4F}"/>
    <cellStyle name="Comma 5 9 2 4 2 2 2" xfId="9609" xr:uid="{D5462C1C-8272-4FF9-AA46-F60D37DF8CF5}"/>
    <cellStyle name="Comma 5 9 2 4 2 3" xfId="9610" xr:uid="{ECF4B4F0-49B0-44C7-A749-5465E1A2A3A2}"/>
    <cellStyle name="Comma 5 9 2 4 3" xfId="9611" xr:uid="{E4740336-CA70-43B9-B9C8-F3279CA4DD1D}"/>
    <cellStyle name="Comma 5 9 2 4 3 2" xfId="9612" xr:uid="{D8823563-AD42-4290-A50D-B9A1F0FF11FD}"/>
    <cellStyle name="Comma 5 9 2 4 3 2 2" xfId="9613" xr:uid="{D14E20A0-E092-4B40-8853-B72695D06D73}"/>
    <cellStyle name="Comma 5 9 2 4 3 3" xfId="9614" xr:uid="{EF4DD4E5-A035-4D5F-B028-B95282567CF8}"/>
    <cellStyle name="Comma 5 9 2 4 4" xfId="9615" xr:uid="{48E9B6DF-D57E-4A1E-9D0B-A13E987C9F18}"/>
    <cellStyle name="Comma 5 9 2 4 4 2" xfId="9616" xr:uid="{EF600587-ACFA-4C99-90F0-0BDA51F8AF41}"/>
    <cellStyle name="Comma 5 9 2 4 5" xfId="9617" xr:uid="{B4765BE6-90B6-4484-A4BC-8711DE201260}"/>
    <cellStyle name="Comma 5 9 2 5" xfId="9618" xr:uid="{8EA6C474-3B02-49F9-A331-50BDF31BA6AE}"/>
    <cellStyle name="Comma 5 9 2 5 2" xfId="9619" xr:uid="{13A40817-CFF1-4D62-A14F-C79E5EB710BA}"/>
    <cellStyle name="Comma 5 9 2 5 2 2" xfId="9620" xr:uid="{AB7F5409-B854-4464-BC59-AC348874F466}"/>
    <cellStyle name="Comma 5 9 2 5 3" xfId="9621" xr:uid="{7136A183-9E8D-4E92-9BCD-6DAFB6D425B0}"/>
    <cellStyle name="Comma 5 9 2 6" xfId="9622" xr:uid="{1B925F3E-6241-40F7-8AA0-9D850417B1E5}"/>
    <cellStyle name="Comma 5 9 2 6 2" xfId="9623" xr:uid="{CEFBB14F-68A1-418D-8DFE-CD7B7049105F}"/>
    <cellStyle name="Comma 5 9 2 6 2 2" xfId="9624" xr:uid="{3317E33F-301B-4E25-9DD8-9B584946D280}"/>
    <cellStyle name="Comma 5 9 2 6 3" xfId="9625" xr:uid="{66E555FD-1007-42A8-93F7-CB9410001943}"/>
    <cellStyle name="Comma 5 9 2 7" xfId="9626" xr:uid="{95D506D1-A3F4-4D24-9E0C-DA6E0E170443}"/>
    <cellStyle name="Comma 5 9 2 7 2" xfId="9627" xr:uid="{8B7AD429-7ECD-4DD9-8D51-F9781C8D2579}"/>
    <cellStyle name="Comma 5 9 2 7 2 2" xfId="9628" xr:uid="{FA25D22A-D4B3-4ADC-87C8-3048A8262510}"/>
    <cellStyle name="Comma 5 9 2 7 3" xfId="9629" xr:uid="{C3CF7E53-2972-4524-AFEF-EE1236EBEE4A}"/>
    <cellStyle name="Comma 5 9 2 8" xfId="9630" xr:uid="{6717D510-3EF0-4A3C-949A-0A74192EC8A6}"/>
    <cellStyle name="Comma 5 9 2 8 2" xfId="9631" xr:uid="{5E3315E1-6C4C-4E97-8287-5F59341FF5C6}"/>
    <cellStyle name="Comma 5 9 2 9" xfId="9632" xr:uid="{8203E7F6-198C-4067-A9C2-AFCEE2CF5E34}"/>
    <cellStyle name="Comma 5 9 3" xfId="9633" xr:uid="{0B4B7E7F-2488-4C5A-8053-82A5896742BB}"/>
    <cellStyle name="Comma 5 9 3 2" xfId="9634" xr:uid="{6245E9F0-E5D2-4DA3-80EA-882F39E888FF}"/>
    <cellStyle name="Comma 5 9 3 2 2" xfId="9635" xr:uid="{E39B0C98-B0C0-4243-B9D1-316E56283DC6}"/>
    <cellStyle name="Comma 5 9 3 2 2 2" xfId="9636" xr:uid="{1FCAB982-6EF1-42A9-A70C-548057FD6F32}"/>
    <cellStyle name="Comma 5 9 3 2 2 2 2" xfId="9637" xr:uid="{E28B0FA7-3351-4201-87F6-EA023A78804D}"/>
    <cellStyle name="Comma 5 9 3 2 2 2 2 2" xfId="9638" xr:uid="{9B0A36A8-6AE0-4630-8031-A81CC89847A2}"/>
    <cellStyle name="Comma 5 9 3 2 2 2 3" xfId="9639" xr:uid="{24011425-B517-47EA-BCE1-C706737AC932}"/>
    <cellStyle name="Comma 5 9 3 2 2 3" xfId="9640" xr:uid="{38B61C6C-DC51-4956-B1C3-ED1BD0654881}"/>
    <cellStyle name="Comma 5 9 3 2 2 3 2" xfId="9641" xr:uid="{DF6EB290-C1BD-4726-B784-89ED10B3BE66}"/>
    <cellStyle name="Comma 5 9 3 2 2 3 2 2" xfId="9642" xr:uid="{7C0DA9EF-5636-43B3-823D-71B63C56CA55}"/>
    <cellStyle name="Comma 5 9 3 2 2 3 3" xfId="9643" xr:uid="{D6A5AE41-9ACD-48AA-94DD-C979734005A5}"/>
    <cellStyle name="Comma 5 9 3 2 2 4" xfId="9644" xr:uid="{E04E73E4-21C0-467D-B321-52304CFF68E2}"/>
    <cellStyle name="Comma 5 9 3 2 2 4 2" xfId="9645" xr:uid="{D007147C-FBF3-480B-9ADD-C3B09066B80C}"/>
    <cellStyle name="Comma 5 9 3 2 2 5" xfId="9646" xr:uid="{6F8FB4A0-F992-424E-84AF-227AC0C3C1D4}"/>
    <cellStyle name="Comma 5 9 3 2 3" xfId="9647" xr:uid="{87EEF8C4-CD2E-4B02-BB59-A6AD358A9F13}"/>
    <cellStyle name="Comma 5 9 3 2 3 2" xfId="9648" xr:uid="{106E345F-0AE6-4AAC-8125-77ADBAD43752}"/>
    <cellStyle name="Comma 5 9 3 2 3 2 2" xfId="9649" xr:uid="{D98B1E1F-A3C0-43FB-B741-33A7143122F9}"/>
    <cellStyle name="Comma 5 9 3 2 3 3" xfId="9650" xr:uid="{4AEDF1C6-ABBB-4637-89CD-AA2687C6F791}"/>
    <cellStyle name="Comma 5 9 3 2 4" xfId="9651" xr:uid="{54AB99B6-9E72-4ABD-A198-21EE463EB047}"/>
    <cellStyle name="Comma 5 9 3 2 4 2" xfId="9652" xr:uid="{264CA4AB-605C-4FD7-AFD8-A9AAD0C76789}"/>
    <cellStyle name="Comma 5 9 3 2 4 2 2" xfId="9653" xr:uid="{85AAFFD7-C140-4586-A1F9-497E24C81F82}"/>
    <cellStyle name="Comma 5 9 3 2 4 3" xfId="9654" xr:uid="{D6E08AC9-3CC5-410F-A602-AB3E444A028A}"/>
    <cellStyle name="Comma 5 9 3 2 5" xfId="9655" xr:uid="{C3760B4E-EB50-4514-A6FE-88204638CDA6}"/>
    <cellStyle name="Comma 5 9 3 2 5 2" xfId="9656" xr:uid="{50AAB424-87D7-40E9-BBF2-19F52DAFB560}"/>
    <cellStyle name="Comma 5 9 3 2 6" xfId="9657" xr:uid="{1C3893EF-725C-4703-B88D-E492502140E7}"/>
    <cellStyle name="Comma 5 9 3 3" xfId="9658" xr:uid="{5863784D-F0F4-4832-A10C-B46D17671D6D}"/>
    <cellStyle name="Comma 5 9 3 4" xfId="9659" xr:uid="{6DB38D6B-D7D6-4963-AD0F-0E4B88AC4D81}"/>
    <cellStyle name="Comma 5 9 3 4 2" xfId="9660" xr:uid="{5BD93783-4595-4889-86B8-6EB14D2E8BB8}"/>
    <cellStyle name="Comma 5 9 3 4 2 2" xfId="9661" xr:uid="{E8C2D78D-6EAC-415E-A374-2F039CF09549}"/>
    <cellStyle name="Comma 5 9 3 4 2 2 2" xfId="9662" xr:uid="{23F900CD-F0CC-4715-8171-1CC9F1F0E950}"/>
    <cellStyle name="Comma 5 9 3 4 2 3" xfId="9663" xr:uid="{2F4A12A1-8DEB-4BCC-8558-F60D660326D2}"/>
    <cellStyle name="Comma 5 9 3 4 3" xfId="9664" xr:uid="{FA42EDD2-3F57-4EA4-87BD-8A5F4AE2F88A}"/>
    <cellStyle name="Comma 5 9 3 4 3 2" xfId="9665" xr:uid="{AF6D6BFF-46C3-46EF-9431-5D18123DB4DE}"/>
    <cellStyle name="Comma 5 9 3 4 3 2 2" xfId="9666" xr:uid="{9864285E-CB0E-4AB1-BBC3-3616982F3951}"/>
    <cellStyle name="Comma 5 9 3 4 3 3" xfId="9667" xr:uid="{44766BB3-9EA0-414D-9CC4-C37188C1DC01}"/>
    <cellStyle name="Comma 5 9 3 4 4" xfId="9668" xr:uid="{01BD4C94-059C-465E-8618-72FE5905AA90}"/>
    <cellStyle name="Comma 5 9 3 4 4 2" xfId="9669" xr:uid="{F7D53F3A-23E7-4583-9231-6504FD80CBC4}"/>
    <cellStyle name="Comma 5 9 3 4 5" xfId="9670" xr:uid="{6E1BEBCF-4A83-4808-929A-4FC0B74FAA49}"/>
    <cellStyle name="Comma 5 9 3 5" xfId="9671" xr:uid="{ACF9764A-A7B1-4D50-8841-D85AE657EF7F}"/>
    <cellStyle name="Comma 5 9 3 5 2" xfId="9672" xr:uid="{93B1493D-3065-4FAE-8C23-07F47351AEAE}"/>
    <cellStyle name="Comma 5 9 3 5 2 2" xfId="9673" xr:uid="{5B96D763-E039-4C24-91A5-1EBDDE4F2350}"/>
    <cellStyle name="Comma 5 9 3 5 3" xfId="9674" xr:uid="{8501CB3C-B0B6-40C7-8D4A-1C806F3989CF}"/>
    <cellStyle name="Comma 5 9 3 6" xfId="9675" xr:uid="{B4FC0DC0-9524-48C2-B6D1-DA7848682F97}"/>
    <cellStyle name="Comma 5 9 3 6 2" xfId="9676" xr:uid="{B65909E5-C6A4-4DC1-A88B-6E63B7C78B47}"/>
    <cellStyle name="Comma 5 9 3 6 2 2" xfId="9677" xr:uid="{022FD9DA-BE1C-4F8F-84DB-D5A494D9C4D9}"/>
    <cellStyle name="Comma 5 9 3 6 3" xfId="9678" xr:uid="{49FF2295-B3FB-42DA-95B7-A004F7AC3EE9}"/>
    <cellStyle name="Comma 5 9 3 7" xfId="9679" xr:uid="{571FB503-6EBB-42BD-B8B8-32BFCD411055}"/>
    <cellStyle name="Comma 5 9 3 7 2" xfId="9680" xr:uid="{6335A85E-7847-487E-B445-1B1A2AF8C1DA}"/>
    <cellStyle name="Comma 5 9 3 7 2 2" xfId="9681" xr:uid="{4BAD3AD7-4F1F-486C-B89D-719E145DAB1C}"/>
    <cellStyle name="Comma 5 9 3 7 3" xfId="9682" xr:uid="{098E3B1D-E102-4697-8E6D-1549E727E0C5}"/>
    <cellStyle name="Comma 5 9 3 8" xfId="9683" xr:uid="{FF884F7E-9133-446E-B007-AE24AE331D8D}"/>
    <cellStyle name="Comma 5 9 3 8 2" xfId="9684" xr:uid="{66A0A240-C43A-4524-BE99-BF02B831AD9A}"/>
    <cellStyle name="Comma 5 9 3 9" xfId="9685" xr:uid="{4ED4C61E-1F5A-4881-965E-68A731081DB0}"/>
    <cellStyle name="Comma 5 9 4" xfId="9686" xr:uid="{AD1A7B54-1D6E-44E0-81F2-4B296F793EA2}"/>
    <cellStyle name="Comma 5 9 4 2" xfId="9687" xr:uid="{AD313DEE-7715-4B0B-8D14-CBC51BFEC5AD}"/>
    <cellStyle name="Comma 5 9 4 2 2" xfId="9688" xr:uid="{C0E1107A-C041-4998-9C65-C2960C4DCC18}"/>
    <cellStyle name="Comma 5 9 4 2 2 2" xfId="9689" xr:uid="{D9028835-F9F2-4D61-854B-BE120BF79419}"/>
    <cellStyle name="Comma 5 9 4 2 2 2 2" xfId="9690" xr:uid="{9627A635-2F07-4D58-947D-1AF5DA260E9B}"/>
    <cellStyle name="Comma 5 9 4 2 2 3" xfId="9691" xr:uid="{9EE73748-F317-4711-8718-9E8103C6F027}"/>
    <cellStyle name="Comma 5 9 4 2 3" xfId="9692" xr:uid="{DFC259F4-6A36-4D87-8381-2E7560F1B3A3}"/>
    <cellStyle name="Comma 5 9 4 2 3 2" xfId="9693" xr:uid="{909DB279-3AD6-4020-BB95-4B1491145A4E}"/>
    <cellStyle name="Comma 5 9 4 2 3 2 2" xfId="9694" xr:uid="{AC53D0F1-C508-423C-AFF4-6A13A642AB18}"/>
    <cellStyle name="Comma 5 9 4 2 3 3" xfId="9695" xr:uid="{64E905E8-B00D-4666-8365-DD11A9163125}"/>
    <cellStyle name="Comma 5 9 4 2 4" xfId="9696" xr:uid="{876299C5-24CD-416C-A75C-ACC4F4A51BC8}"/>
    <cellStyle name="Comma 5 9 4 2 4 2" xfId="9697" xr:uid="{1CAA27FF-890B-4806-B2E9-2006D9DE5B22}"/>
    <cellStyle name="Comma 5 9 4 2 5" xfId="9698" xr:uid="{BD46F876-4891-45EB-AF24-698ACB2ED704}"/>
    <cellStyle name="Comma 5 9 4 3" xfId="9699" xr:uid="{2C4B4885-9008-4D84-8AC2-858624B2787D}"/>
    <cellStyle name="Comma 5 9 4 3 2" xfId="9700" xr:uid="{E7075064-9F9E-4A97-AF81-0995786B8AA7}"/>
    <cellStyle name="Comma 5 9 4 3 2 2" xfId="9701" xr:uid="{CB254586-3F05-44C7-94D8-170BD267C6DB}"/>
    <cellStyle name="Comma 5 9 4 3 3" xfId="9702" xr:uid="{0C02CACB-EFA1-452C-869F-8AFE43F31A4E}"/>
    <cellStyle name="Comma 5 9 4 4" xfId="9703" xr:uid="{2684D4E1-A290-4505-A2F9-E48D938580CF}"/>
    <cellStyle name="Comma 5 9 4 4 2" xfId="9704" xr:uid="{0EDE3A40-A1F0-4450-8D69-D3A8A339C0DC}"/>
    <cellStyle name="Comma 5 9 4 4 2 2" xfId="9705" xr:uid="{2F0C2F7C-3EB5-4EE8-A44F-2289B405BFA7}"/>
    <cellStyle name="Comma 5 9 4 4 3" xfId="9706" xr:uid="{BC1B275B-9E60-4E72-BDCE-B6A15DC4DF73}"/>
    <cellStyle name="Comma 5 9 4 5" xfId="9707" xr:uid="{37E76E34-D25B-4FC5-A900-5CF64F52DD1D}"/>
    <cellStyle name="Comma 5 9 4 5 2" xfId="9708" xr:uid="{4325FD2F-CD54-4574-9BDC-851181D3A180}"/>
    <cellStyle name="Comma 5 9 4 6" xfId="9709" xr:uid="{CF8E65E6-DC64-41B0-AB49-4385F275541C}"/>
    <cellStyle name="Comma 5 9 5" xfId="9710" xr:uid="{F98C87B4-B735-40BF-888E-74F1A7125000}"/>
    <cellStyle name="Comma 5 9 6" xfId="9711" xr:uid="{0A2B767A-E4AA-4354-983B-4931C558C032}"/>
    <cellStyle name="Comma 5 9 6 2" xfId="9712" xr:uid="{3D4DF1D5-FFD6-4E15-B2F0-22FB11C60830}"/>
    <cellStyle name="Comma 5 9 6 2 2" xfId="9713" xr:uid="{05ACC371-4F13-4160-B392-CDE4D9040D38}"/>
    <cellStyle name="Comma 5 9 6 2 2 2" xfId="9714" xr:uid="{EA698CBF-82E8-4AA5-B45E-0C341E786985}"/>
    <cellStyle name="Comma 5 9 6 2 3" xfId="9715" xr:uid="{237C388F-D18B-4C22-B3C4-2728DF40B634}"/>
    <cellStyle name="Comma 5 9 6 3" xfId="9716" xr:uid="{ED461799-3B29-47EF-AE5F-A050DD004F29}"/>
    <cellStyle name="Comma 5 9 6 3 2" xfId="9717" xr:uid="{6362A0E2-BE5F-4CDE-A35C-B110F5C3ED06}"/>
    <cellStyle name="Comma 5 9 6 3 2 2" xfId="9718" xr:uid="{872B0EE1-682B-49E4-8DF9-6C9329F660BF}"/>
    <cellStyle name="Comma 5 9 6 3 3" xfId="9719" xr:uid="{97255213-024A-4041-8631-054C83ACF517}"/>
    <cellStyle name="Comma 5 9 6 4" xfId="9720" xr:uid="{890D5384-306B-4933-A7C8-5B0A6731577D}"/>
    <cellStyle name="Comma 5 9 6 4 2" xfId="9721" xr:uid="{01B76701-E91D-4D5C-A60A-83C722C56DDB}"/>
    <cellStyle name="Comma 5 9 6 5" xfId="9722" xr:uid="{D9438340-0C26-4B1E-ACA3-B61F5104B167}"/>
    <cellStyle name="Comma 5 9 7" xfId="9723" xr:uid="{A01D44DC-6958-47EC-B294-8F32DC763601}"/>
    <cellStyle name="Comma 5 9 7 2" xfId="9724" xr:uid="{1EFF1EB0-B00A-4404-B9DE-B9AC42062963}"/>
    <cellStyle name="Comma 5 9 7 2 2" xfId="9725" xr:uid="{7AB877BD-A67B-41CB-B4B0-F4E368DA8840}"/>
    <cellStyle name="Comma 5 9 7 3" xfId="9726" xr:uid="{08B96B9B-BD14-4560-8E68-ED30E25805C8}"/>
    <cellStyle name="Comma 5 9 8" xfId="9727" xr:uid="{DBE55E66-D60B-4BA9-85BB-F3994800762C}"/>
    <cellStyle name="Comma 5 9 8 2" xfId="9728" xr:uid="{6E9E140C-329A-4956-8627-63F215546EB5}"/>
    <cellStyle name="Comma 5 9 8 2 2" xfId="9729" xr:uid="{F1FF3AB0-C386-4BC8-A6CB-F99846B2EE63}"/>
    <cellStyle name="Comma 5 9 8 3" xfId="9730" xr:uid="{868817DB-F3FC-493C-9760-73461737FB7A}"/>
    <cellStyle name="Comma 5 9 9" xfId="9731" xr:uid="{30DD5256-3E47-4872-8B8E-94AA015BBCD9}"/>
    <cellStyle name="Comma 5 9 9 2" xfId="9732" xr:uid="{C42C9B2E-A02A-4EC5-BA11-F0F12A8B96AD}"/>
    <cellStyle name="Comma 5 9 9 2 2" xfId="9733" xr:uid="{9AF3FD71-418B-4747-88A1-F6F2F4484695}"/>
    <cellStyle name="Comma 5 9 9 3" xfId="9734" xr:uid="{83BD0157-6BA3-4588-936C-E1921B99F5A6}"/>
    <cellStyle name="Comma 50" xfId="9735" xr:uid="{2DE402C7-CD4A-4894-B9E9-CD7DE1CF82BF}"/>
    <cellStyle name="Comma 51" xfId="9736" xr:uid="{FC8C727E-022B-4778-AB09-A43D5E4BB409}"/>
    <cellStyle name="Comma 52" xfId="9737" xr:uid="{57BDBE10-68E9-4108-8108-C26FED37A997}"/>
    <cellStyle name="Comma 53" xfId="9738" xr:uid="{1F3B859F-410A-49CE-B69B-F031C706EC26}"/>
    <cellStyle name="Comma 54" xfId="9739" xr:uid="{96AE8C62-8456-4A29-B07E-D845048898BA}"/>
    <cellStyle name="Comma 55" xfId="9740" xr:uid="{BAA87691-CE5F-4826-9F29-D1DC1AE23925}"/>
    <cellStyle name="Comma 56" xfId="9741" xr:uid="{BA73A490-81A6-4162-A12B-606952F9658D}"/>
    <cellStyle name="Comma 57" xfId="9742" xr:uid="{B5894861-E71F-49C3-BABE-3388CFA5F19C}"/>
    <cellStyle name="Comma 58" xfId="9743" xr:uid="{979D2D8B-0068-4986-AA33-B48431A71910}"/>
    <cellStyle name="Comma 59" xfId="9744" xr:uid="{8C61EC65-9D64-46BE-939C-6F59BE715C1A}"/>
    <cellStyle name="Comma 6" xfId="11" xr:uid="{00000000-0005-0000-0000-00000B000000}"/>
    <cellStyle name="Comma 6 10" xfId="9745" xr:uid="{4C5F288C-3036-43EC-9C97-B75E2198C741}"/>
    <cellStyle name="Comma 6 10 10" xfId="9746" xr:uid="{3D961009-A673-40A8-9F80-B773692A6D96}"/>
    <cellStyle name="Comma 6 10 10 2" xfId="9747" xr:uid="{B929AF7D-EF25-4C57-AECB-AC2AB1DF2F63}"/>
    <cellStyle name="Comma 6 10 11" xfId="9748" xr:uid="{C7EB2B4F-D38E-4DC6-98FC-68ED65E13CC4}"/>
    <cellStyle name="Comma 6 10 2" xfId="9749" xr:uid="{D4A94F70-6719-41D4-8B27-54E170ADC43D}"/>
    <cellStyle name="Comma 6 10 2 2" xfId="9750" xr:uid="{371BB164-D59D-4A21-987A-2236F0BEF127}"/>
    <cellStyle name="Comma 6 10 2 2 2" xfId="9751" xr:uid="{E38B6DBA-2B13-407D-95A0-5C3C3B022A57}"/>
    <cellStyle name="Comma 6 10 2 2 2 2" xfId="9752" xr:uid="{4882ECB2-72C4-4B76-B362-94A090A56663}"/>
    <cellStyle name="Comma 6 10 2 2 2 2 2" xfId="9753" xr:uid="{363922E5-D9FB-480A-9AB0-67B9DA3F8A13}"/>
    <cellStyle name="Comma 6 10 2 2 2 2 2 2" xfId="9754" xr:uid="{8CB48168-0D68-4CBF-AD17-5A649693F08D}"/>
    <cellStyle name="Comma 6 10 2 2 2 2 3" xfId="9755" xr:uid="{39D65254-A5BA-4CB9-B79E-0FE8CD1F8518}"/>
    <cellStyle name="Comma 6 10 2 2 2 3" xfId="9756" xr:uid="{6F149761-E80A-4B7F-A9B6-096FFDCA2135}"/>
    <cellStyle name="Comma 6 10 2 2 2 3 2" xfId="9757" xr:uid="{7818ADCF-158C-4F9C-992C-86743EBD0FD0}"/>
    <cellStyle name="Comma 6 10 2 2 2 3 2 2" xfId="9758" xr:uid="{718650E5-885B-428C-9E4C-EDA70ECF6BFF}"/>
    <cellStyle name="Comma 6 10 2 2 2 3 3" xfId="9759" xr:uid="{1AEE2E8B-E59B-4DA0-9091-7F04556C4861}"/>
    <cellStyle name="Comma 6 10 2 2 2 4" xfId="9760" xr:uid="{06606936-BB0C-4281-B095-196F992F71F5}"/>
    <cellStyle name="Comma 6 10 2 2 2 4 2" xfId="9761" xr:uid="{F64D43A3-77AD-4B78-A5CD-3DC7C101B831}"/>
    <cellStyle name="Comma 6 10 2 2 2 5" xfId="9762" xr:uid="{62772D53-A80B-4D59-A638-A18E005730F7}"/>
    <cellStyle name="Comma 6 10 2 2 3" xfId="9763" xr:uid="{198BC32D-0171-44B0-A968-217B8A4C8E02}"/>
    <cellStyle name="Comma 6 10 2 2 3 2" xfId="9764" xr:uid="{4EB37B01-0D6D-4FF9-BD10-75BEBAAE10FC}"/>
    <cellStyle name="Comma 6 10 2 2 3 2 2" xfId="9765" xr:uid="{145534FB-5712-4FB9-B09E-FAF457F0CEDC}"/>
    <cellStyle name="Comma 6 10 2 2 3 3" xfId="9766" xr:uid="{FB42C089-5656-47A1-B236-6B5C936DCD6A}"/>
    <cellStyle name="Comma 6 10 2 2 4" xfId="9767" xr:uid="{6D1C23E7-D96F-4566-AD39-9A82450B72EF}"/>
    <cellStyle name="Comma 6 10 2 2 4 2" xfId="9768" xr:uid="{799EC8E2-90A8-44FB-BBDC-5C708CF7F256}"/>
    <cellStyle name="Comma 6 10 2 2 4 2 2" xfId="9769" xr:uid="{9CEE0A5A-8743-48DA-9B10-1B5FBA9AD745}"/>
    <cellStyle name="Comma 6 10 2 2 4 3" xfId="9770" xr:uid="{DE73E4A5-2962-4C06-BFAF-72A33E86BE35}"/>
    <cellStyle name="Comma 6 10 2 2 5" xfId="9771" xr:uid="{F98E3758-B64F-46C1-B709-E363BDF5F2BA}"/>
    <cellStyle name="Comma 6 10 2 2 5 2" xfId="9772" xr:uid="{089EEF65-1F87-40ED-BED8-5C9E029C8418}"/>
    <cellStyle name="Comma 6 10 2 2 6" xfId="9773" xr:uid="{06A35D75-4954-4B0E-80C5-10D9E33548E5}"/>
    <cellStyle name="Comma 6 10 2 3" xfId="9774" xr:uid="{B77DEAA4-65EB-4896-92B9-4A88F8D316F3}"/>
    <cellStyle name="Comma 6 10 2 4" xfId="9775" xr:uid="{879CB636-C112-405E-ABE0-C35E68299C07}"/>
    <cellStyle name="Comma 6 10 2 4 2" xfId="9776" xr:uid="{E1B968CD-7F6C-4551-BDA8-1E480658D50C}"/>
    <cellStyle name="Comma 6 10 2 4 2 2" xfId="9777" xr:uid="{B9FEE494-B384-4F5E-972F-71DBC5AEC329}"/>
    <cellStyle name="Comma 6 10 2 4 2 2 2" xfId="9778" xr:uid="{DB6396DD-E7B8-46A7-8D09-2D8807EA310A}"/>
    <cellStyle name="Comma 6 10 2 4 2 3" xfId="9779" xr:uid="{6B1376DD-CA3B-426E-BEC2-C92AF51D226C}"/>
    <cellStyle name="Comma 6 10 2 4 3" xfId="9780" xr:uid="{1620412A-7434-4797-BD22-69BEF647A66F}"/>
    <cellStyle name="Comma 6 10 2 4 3 2" xfId="9781" xr:uid="{EBDB346A-53A7-484B-BFA4-D0C5DA371BC8}"/>
    <cellStyle name="Comma 6 10 2 4 3 2 2" xfId="9782" xr:uid="{E0F906DE-AD5F-412F-9571-904FEE0425EC}"/>
    <cellStyle name="Comma 6 10 2 4 3 3" xfId="9783" xr:uid="{D1CB766C-BB46-4E93-8A0A-358442723039}"/>
    <cellStyle name="Comma 6 10 2 4 4" xfId="9784" xr:uid="{295A9DD1-0F09-4AE4-81B7-20E0A9F8B468}"/>
    <cellStyle name="Comma 6 10 2 4 4 2" xfId="9785" xr:uid="{DCE04550-BD24-4CE0-B558-CCE25E57F6D8}"/>
    <cellStyle name="Comma 6 10 2 4 5" xfId="9786" xr:uid="{CD6172E5-4EAE-464C-8E02-411CA52D40C1}"/>
    <cellStyle name="Comma 6 10 2 5" xfId="9787" xr:uid="{4735815C-2B42-4363-88E2-379742E1A7EE}"/>
    <cellStyle name="Comma 6 10 2 5 2" xfId="9788" xr:uid="{C20BDA8F-D712-4F74-934C-EDC1C5628E0F}"/>
    <cellStyle name="Comma 6 10 2 5 2 2" xfId="9789" xr:uid="{AC8A1770-7855-49B2-9C4F-887481D1B427}"/>
    <cellStyle name="Comma 6 10 2 5 3" xfId="9790" xr:uid="{D9F62C59-7E5D-4580-8AD8-2894E3B19FD0}"/>
    <cellStyle name="Comma 6 10 2 6" xfId="9791" xr:uid="{A98DD4C7-BBAE-45E8-AC2B-975A594C0BB4}"/>
    <cellStyle name="Comma 6 10 2 6 2" xfId="9792" xr:uid="{9A5E856C-52FF-433A-987D-D5CFE7F54BE8}"/>
    <cellStyle name="Comma 6 10 2 6 2 2" xfId="9793" xr:uid="{95749FF2-390C-40FE-A9D2-8738FDDF05A9}"/>
    <cellStyle name="Comma 6 10 2 6 3" xfId="9794" xr:uid="{160966D0-475B-477D-8DB6-5FE090821A30}"/>
    <cellStyle name="Comma 6 10 2 7" xfId="9795" xr:uid="{D0CC8BFB-3EFB-46B5-9240-24AEDCFE63DC}"/>
    <cellStyle name="Comma 6 10 2 7 2" xfId="9796" xr:uid="{0D33EC0A-AEFB-4F79-A966-0CC600304B14}"/>
    <cellStyle name="Comma 6 10 2 7 2 2" xfId="9797" xr:uid="{EF20F0BD-22AD-4E31-9FE7-20514E3D4801}"/>
    <cellStyle name="Comma 6 10 2 7 3" xfId="9798" xr:uid="{DB125CD8-C2B1-4F4A-AE04-ADE9F939D238}"/>
    <cellStyle name="Comma 6 10 2 8" xfId="9799" xr:uid="{D96AC989-71B3-4CFC-AB97-FB61F90CAED1}"/>
    <cellStyle name="Comma 6 10 2 8 2" xfId="9800" xr:uid="{674F39DA-DD63-44A1-B6DD-2C8AE02B2F8D}"/>
    <cellStyle name="Comma 6 10 2 9" xfId="9801" xr:uid="{8C1346CD-053B-46E6-BD2E-107062C4653C}"/>
    <cellStyle name="Comma 6 10 3" xfId="9802" xr:uid="{3660ED20-3D44-4EDB-B826-7169F14E5967}"/>
    <cellStyle name="Comma 6 10 3 2" xfId="9803" xr:uid="{BF537BCB-2D07-480C-8FC4-0518C9E237CB}"/>
    <cellStyle name="Comma 6 10 3 2 2" xfId="9804" xr:uid="{C0556F55-4D66-4CEB-A8B5-1B449464D764}"/>
    <cellStyle name="Comma 6 10 3 2 2 2" xfId="9805" xr:uid="{D881F3F2-768C-4CCE-8BD6-7F1EEE6F3628}"/>
    <cellStyle name="Comma 6 10 3 2 2 2 2" xfId="9806" xr:uid="{32782488-D86B-46B5-9026-41157453C1E4}"/>
    <cellStyle name="Comma 6 10 3 2 2 2 2 2" xfId="9807" xr:uid="{E8270D58-1F82-47D7-955D-36D6DD3BCE26}"/>
    <cellStyle name="Comma 6 10 3 2 2 2 3" xfId="9808" xr:uid="{7EE3E5AE-3694-4BA7-A62E-77657A5D892D}"/>
    <cellStyle name="Comma 6 10 3 2 2 3" xfId="9809" xr:uid="{4BB570B5-F014-4D0D-B0FB-A2857C964A38}"/>
    <cellStyle name="Comma 6 10 3 2 2 3 2" xfId="9810" xr:uid="{E448C7E5-63E4-4711-B413-70CB6773581E}"/>
    <cellStyle name="Comma 6 10 3 2 2 3 2 2" xfId="9811" xr:uid="{CFF9586D-A9D4-4288-A5D6-0383C65EFDE7}"/>
    <cellStyle name="Comma 6 10 3 2 2 3 3" xfId="9812" xr:uid="{F57AA823-AAF7-4A7F-9514-876F9B25F52A}"/>
    <cellStyle name="Comma 6 10 3 2 2 4" xfId="9813" xr:uid="{43C3606D-D4CA-4DE4-8028-5E54A108D76C}"/>
    <cellStyle name="Comma 6 10 3 2 2 4 2" xfId="9814" xr:uid="{179E7222-947C-420E-A8EC-2A82096FC3CC}"/>
    <cellStyle name="Comma 6 10 3 2 2 5" xfId="9815" xr:uid="{F5A7101F-2E82-410F-A78F-2F6967F1AA61}"/>
    <cellStyle name="Comma 6 10 3 2 3" xfId="9816" xr:uid="{1DE10639-4C4C-4774-B718-3EFA939DCD9D}"/>
    <cellStyle name="Comma 6 10 3 2 3 2" xfId="9817" xr:uid="{70481452-FA76-40ED-9C85-D019D13C08C1}"/>
    <cellStyle name="Comma 6 10 3 2 3 2 2" xfId="9818" xr:uid="{43DB784E-3B31-4E4D-8F44-9B8A8B3A31DE}"/>
    <cellStyle name="Comma 6 10 3 2 3 3" xfId="9819" xr:uid="{42CA6946-BEC5-41D4-8DF3-518A5BA833D8}"/>
    <cellStyle name="Comma 6 10 3 2 4" xfId="9820" xr:uid="{1F66C20E-9DE5-4FDC-B629-8D3916203899}"/>
    <cellStyle name="Comma 6 10 3 2 4 2" xfId="9821" xr:uid="{F35E8C28-1AF9-4181-B5B9-1FB62AE22FFA}"/>
    <cellStyle name="Comma 6 10 3 2 4 2 2" xfId="9822" xr:uid="{653142AB-DD2D-4FC1-87A4-13B152576557}"/>
    <cellStyle name="Comma 6 10 3 2 4 3" xfId="9823" xr:uid="{CE212CAA-67EB-48B9-ADC2-C48B24BDE8AB}"/>
    <cellStyle name="Comma 6 10 3 2 5" xfId="9824" xr:uid="{431E6BB2-96AB-46B5-A7A7-2366EF914F08}"/>
    <cellStyle name="Comma 6 10 3 2 5 2" xfId="9825" xr:uid="{65C1F24B-FC75-48A9-BD24-BA2BC9B08BF3}"/>
    <cellStyle name="Comma 6 10 3 2 6" xfId="9826" xr:uid="{9AB7B490-A52D-4492-9C32-527F134C994C}"/>
    <cellStyle name="Comma 6 10 3 3" xfId="9827" xr:uid="{AC4E4774-A246-44C5-B655-428615D2BC59}"/>
    <cellStyle name="Comma 6 10 3 4" xfId="9828" xr:uid="{58BA2840-3C24-47A9-A5EA-F71703B35E3E}"/>
    <cellStyle name="Comma 6 10 3 4 2" xfId="9829" xr:uid="{8D904891-138F-4123-9993-0A69795EACD8}"/>
    <cellStyle name="Comma 6 10 3 4 2 2" xfId="9830" xr:uid="{4CFA56F9-1EAA-4E85-9805-3CB47EE8777D}"/>
    <cellStyle name="Comma 6 10 3 4 2 2 2" xfId="9831" xr:uid="{98220044-EE36-42D2-8167-E34C36272E25}"/>
    <cellStyle name="Comma 6 10 3 4 2 3" xfId="9832" xr:uid="{04FD4D1C-3EE6-490E-A0F1-A6DDB2FB18F7}"/>
    <cellStyle name="Comma 6 10 3 4 3" xfId="9833" xr:uid="{5CE6D36C-53F3-459A-8D98-9FC00CBD5985}"/>
    <cellStyle name="Comma 6 10 3 4 3 2" xfId="9834" xr:uid="{1F0079AA-F224-4915-AF3A-BB08832EA066}"/>
    <cellStyle name="Comma 6 10 3 4 3 2 2" xfId="9835" xr:uid="{4E3D62CD-98B5-4FE9-8D21-51683D929DD6}"/>
    <cellStyle name="Comma 6 10 3 4 3 3" xfId="9836" xr:uid="{CD70C14D-3DDD-4E50-A4D6-02221B4C46BA}"/>
    <cellStyle name="Comma 6 10 3 4 4" xfId="9837" xr:uid="{241D9A69-B3A7-4F24-9AE0-96F2CB3C72D5}"/>
    <cellStyle name="Comma 6 10 3 4 4 2" xfId="9838" xr:uid="{ACA887F5-CE6D-4911-978C-3F4117D675F4}"/>
    <cellStyle name="Comma 6 10 3 4 5" xfId="9839" xr:uid="{483B907C-0006-42BB-AF26-CC2A1A4AFC47}"/>
    <cellStyle name="Comma 6 10 3 5" xfId="9840" xr:uid="{E6A31845-B8A0-4AFE-9FB5-EF5862F8D3B6}"/>
    <cellStyle name="Comma 6 10 3 5 2" xfId="9841" xr:uid="{A0745578-2678-439B-AE75-A5FD0B6BCB17}"/>
    <cellStyle name="Comma 6 10 3 5 2 2" xfId="9842" xr:uid="{CFE1E577-05F5-43B1-B576-6826B300F55E}"/>
    <cellStyle name="Comma 6 10 3 5 3" xfId="9843" xr:uid="{76959284-BB3E-4ABA-96AE-3DC65F408B08}"/>
    <cellStyle name="Comma 6 10 3 6" xfId="9844" xr:uid="{4012DE83-58BB-4A75-AC6A-087C6E9E5F0B}"/>
    <cellStyle name="Comma 6 10 3 6 2" xfId="9845" xr:uid="{1E451AF7-D769-408A-A094-32C08244DE99}"/>
    <cellStyle name="Comma 6 10 3 6 2 2" xfId="9846" xr:uid="{E4E68F91-731A-4B9C-8224-641C8813779B}"/>
    <cellStyle name="Comma 6 10 3 6 3" xfId="9847" xr:uid="{08D282B0-D6FF-4079-AAD5-1CF6192614CB}"/>
    <cellStyle name="Comma 6 10 3 7" xfId="9848" xr:uid="{E6E49172-D446-4311-9882-A88E8A272A20}"/>
    <cellStyle name="Comma 6 10 3 7 2" xfId="9849" xr:uid="{7A26ADC8-5635-443E-824D-01A648D02A06}"/>
    <cellStyle name="Comma 6 10 3 7 2 2" xfId="9850" xr:uid="{272CF0BE-BFD0-40AA-B8CA-3F5B6D95539D}"/>
    <cellStyle name="Comma 6 10 3 7 3" xfId="9851" xr:uid="{B24B0E7C-8A3B-4F28-A1F4-56AEDDA0726D}"/>
    <cellStyle name="Comma 6 10 3 8" xfId="9852" xr:uid="{2281B529-4C1C-4ECC-8F7C-C6ED3F42FC3F}"/>
    <cellStyle name="Comma 6 10 3 8 2" xfId="9853" xr:uid="{6DAF2870-EB57-4BEA-A9D6-D6C8BB5EB3C7}"/>
    <cellStyle name="Comma 6 10 3 9" xfId="9854" xr:uid="{E034C864-D3D1-4C1E-8139-36F36023DF17}"/>
    <cellStyle name="Comma 6 10 4" xfId="9855" xr:uid="{0BFBD70A-B7EB-4811-83C8-EB8B4649D711}"/>
    <cellStyle name="Comma 6 10 4 2" xfId="9856" xr:uid="{A63EB14F-F4F1-42FB-B882-B25D9EA03267}"/>
    <cellStyle name="Comma 6 10 4 2 2" xfId="9857" xr:uid="{96FA5265-DE80-4934-9563-C164878A5246}"/>
    <cellStyle name="Comma 6 10 4 2 2 2" xfId="9858" xr:uid="{CDB95B92-692A-4D8B-AE35-0BFC2E290323}"/>
    <cellStyle name="Comma 6 10 4 2 2 2 2" xfId="9859" xr:uid="{B57D4F4B-888C-4996-8B18-EB09528543F3}"/>
    <cellStyle name="Comma 6 10 4 2 2 3" xfId="9860" xr:uid="{1FF067EF-DDA1-4649-8ACA-D3E70BA1A8D1}"/>
    <cellStyle name="Comma 6 10 4 2 3" xfId="9861" xr:uid="{695329A6-AB84-4D28-B509-393B13FE0515}"/>
    <cellStyle name="Comma 6 10 4 2 3 2" xfId="9862" xr:uid="{C09F50F9-047E-461F-9CE4-BFA8011027AA}"/>
    <cellStyle name="Comma 6 10 4 2 3 2 2" xfId="9863" xr:uid="{BFE02DBE-83CB-495A-A618-1BE622ECCE6B}"/>
    <cellStyle name="Comma 6 10 4 2 3 3" xfId="9864" xr:uid="{1847426F-AF33-4AD9-9CBA-0EC674AFC0E2}"/>
    <cellStyle name="Comma 6 10 4 2 4" xfId="9865" xr:uid="{8F8DF255-4DE9-4949-92AB-7C86BA43AAA0}"/>
    <cellStyle name="Comma 6 10 4 2 4 2" xfId="9866" xr:uid="{7B656BB1-1D56-4837-9CCB-CB17C8DC7902}"/>
    <cellStyle name="Comma 6 10 4 2 5" xfId="9867" xr:uid="{C9CF993D-5266-46E5-BDFB-0D9C91D07A7B}"/>
    <cellStyle name="Comma 6 10 4 3" xfId="9868" xr:uid="{D17F6A70-D102-457A-AAE4-C899825DAE90}"/>
    <cellStyle name="Comma 6 10 4 3 2" xfId="9869" xr:uid="{DDD6474F-27B3-42FA-BC55-E8287C33DB87}"/>
    <cellStyle name="Comma 6 10 4 3 2 2" xfId="9870" xr:uid="{81D05B63-CF0D-4523-9127-194DCFE92352}"/>
    <cellStyle name="Comma 6 10 4 3 3" xfId="9871" xr:uid="{A5A988BE-0724-4CEA-BA88-0EBB2BE5B5CC}"/>
    <cellStyle name="Comma 6 10 4 4" xfId="9872" xr:uid="{AD9E1F34-4E71-407B-9F14-38A60EED69C9}"/>
    <cellStyle name="Comma 6 10 4 4 2" xfId="9873" xr:uid="{FBF7E88E-53E8-47C2-8205-7EA3C21D4C91}"/>
    <cellStyle name="Comma 6 10 4 4 2 2" xfId="9874" xr:uid="{38CFD325-2959-4BED-993C-5AE43B04C5D5}"/>
    <cellStyle name="Comma 6 10 4 4 3" xfId="9875" xr:uid="{8D64F540-7B65-4B8A-AEE8-D16BA044CB0C}"/>
    <cellStyle name="Comma 6 10 4 5" xfId="9876" xr:uid="{85746EBF-758B-40A2-B1AF-FC2C659A0506}"/>
    <cellStyle name="Comma 6 10 4 5 2" xfId="9877" xr:uid="{385D323E-C56F-4F5C-8765-9E2FBD09EB4C}"/>
    <cellStyle name="Comma 6 10 4 6" xfId="9878" xr:uid="{7699BF15-4CE7-4E71-8C83-FAB06E395552}"/>
    <cellStyle name="Comma 6 10 5" xfId="9879" xr:uid="{DD36192A-CAFB-444A-803E-015B76D8BFDF}"/>
    <cellStyle name="Comma 6 10 6" xfId="9880" xr:uid="{D650E959-0977-44FD-ABC5-AD4FED96077C}"/>
    <cellStyle name="Comma 6 10 6 2" xfId="9881" xr:uid="{CFDDDAF4-9E78-4C26-A466-40AD8972FCE3}"/>
    <cellStyle name="Comma 6 10 6 2 2" xfId="9882" xr:uid="{021624F7-C2E8-44BA-B02A-C568C096E71C}"/>
    <cellStyle name="Comma 6 10 6 2 2 2" xfId="9883" xr:uid="{90B3582A-56B1-402A-B238-1CD0B11040F7}"/>
    <cellStyle name="Comma 6 10 6 2 3" xfId="9884" xr:uid="{E93F0865-7BD9-4A97-907D-F6706BFAD6B6}"/>
    <cellStyle name="Comma 6 10 6 3" xfId="9885" xr:uid="{ADC22BE9-10D6-4E44-866E-5613B6FABF78}"/>
    <cellStyle name="Comma 6 10 6 3 2" xfId="9886" xr:uid="{41DB6024-5331-4FEE-9888-EDFF527497FF}"/>
    <cellStyle name="Comma 6 10 6 3 2 2" xfId="9887" xr:uid="{B2F67AE6-9C73-49D5-B32D-4D28A8352CD9}"/>
    <cellStyle name="Comma 6 10 6 3 3" xfId="9888" xr:uid="{6966A4B4-22EC-45C0-B8C3-EB8960C52567}"/>
    <cellStyle name="Comma 6 10 6 4" xfId="9889" xr:uid="{AA243FF4-2023-4E36-94FB-DB0ABCE7FC31}"/>
    <cellStyle name="Comma 6 10 6 4 2" xfId="9890" xr:uid="{8814B47E-1A1E-44D8-A2F4-127C9044357D}"/>
    <cellStyle name="Comma 6 10 6 5" xfId="9891" xr:uid="{3033DD67-B04B-471A-988D-F9C36BACA799}"/>
    <cellStyle name="Comma 6 10 7" xfId="9892" xr:uid="{EED3C6B2-6832-4E75-9194-C8BAEF515000}"/>
    <cellStyle name="Comma 6 10 7 2" xfId="9893" xr:uid="{B3A9666D-2E0C-4717-B0D6-206BF1D1CCDB}"/>
    <cellStyle name="Comma 6 10 7 2 2" xfId="9894" xr:uid="{FEFB7815-2DDF-46A9-A823-E63EA0A3B5FD}"/>
    <cellStyle name="Comma 6 10 7 3" xfId="9895" xr:uid="{333272EF-3F59-4ECC-8B39-B50506C9ECCC}"/>
    <cellStyle name="Comma 6 10 8" xfId="9896" xr:uid="{5ABE4264-E3B1-44AA-A4C5-CF7F63FBBD94}"/>
    <cellStyle name="Comma 6 10 8 2" xfId="9897" xr:uid="{B4107740-DB31-4F7D-857A-82F6958CA05B}"/>
    <cellStyle name="Comma 6 10 8 2 2" xfId="9898" xr:uid="{9385C966-2F90-481F-922C-31129B275E35}"/>
    <cellStyle name="Comma 6 10 8 3" xfId="9899" xr:uid="{159A267B-A58A-4FD4-9AFF-7EE7BDABCD30}"/>
    <cellStyle name="Comma 6 10 9" xfId="9900" xr:uid="{6831EC34-1ED9-4E01-B5CB-7A3B3D35B9BC}"/>
    <cellStyle name="Comma 6 10 9 2" xfId="9901" xr:uid="{75C77838-9782-4991-81DA-785EC19E3E98}"/>
    <cellStyle name="Comma 6 10 9 2 2" xfId="9902" xr:uid="{D47059E8-CEA5-485D-9355-EAF6AB1A6138}"/>
    <cellStyle name="Comma 6 10 9 3" xfId="9903" xr:uid="{918A1E33-EB4E-44DB-A0FA-94B171EDA9F8}"/>
    <cellStyle name="Comma 6 11" xfId="9904" xr:uid="{DB22DF14-945B-4454-9D23-810A47A07C8F}"/>
    <cellStyle name="Comma 6 11 10" xfId="9905" xr:uid="{F8C2BE96-C56B-465E-AC38-7DF42E6BA379}"/>
    <cellStyle name="Comma 6 11 10 2" xfId="9906" xr:uid="{A7EB4CAA-D9A4-49A0-B481-CF00001BF68A}"/>
    <cellStyle name="Comma 6 11 11" xfId="9907" xr:uid="{945AA6B4-6444-48E1-ACDE-B7657BD499A4}"/>
    <cellStyle name="Comma 6 11 2" xfId="9908" xr:uid="{0950C49D-80D8-4D6C-9695-F438D630D928}"/>
    <cellStyle name="Comma 6 11 2 2" xfId="9909" xr:uid="{DFD11F0A-4285-4E9F-AE5A-7E19A9433F20}"/>
    <cellStyle name="Comma 6 11 2 2 2" xfId="9910" xr:uid="{649ED486-CD93-48DE-BFBC-4C79FEF556D6}"/>
    <cellStyle name="Comma 6 11 2 2 2 2" xfId="9911" xr:uid="{4AF3CC95-CA10-4047-A792-51D5BCC597E4}"/>
    <cellStyle name="Comma 6 11 2 2 2 2 2" xfId="9912" xr:uid="{A645EBB8-34AA-4489-9E60-98FE70B5805D}"/>
    <cellStyle name="Comma 6 11 2 2 2 2 2 2" xfId="9913" xr:uid="{7382340A-362D-47EA-A792-5C6765875092}"/>
    <cellStyle name="Comma 6 11 2 2 2 2 3" xfId="9914" xr:uid="{3B957306-7D21-4C77-B075-0C08197FC683}"/>
    <cellStyle name="Comma 6 11 2 2 2 3" xfId="9915" xr:uid="{917F716E-3673-458A-A734-006819FF6488}"/>
    <cellStyle name="Comma 6 11 2 2 2 3 2" xfId="9916" xr:uid="{BDFADCAE-704B-4550-9FD2-23F333727D72}"/>
    <cellStyle name="Comma 6 11 2 2 2 3 2 2" xfId="9917" xr:uid="{9297152F-B0AB-4C02-B40D-2E805902C43A}"/>
    <cellStyle name="Comma 6 11 2 2 2 3 3" xfId="9918" xr:uid="{8B6C2654-3A17-40D0-A8BB-8B6382DB029C}"/>
    <cellStyle name="Comma 6 11 2 2 2 4" xfId="9919" xr:uid="{C200EA1A-CFB4-43DE-8AFB-AA8B61C91D99}"/>
    <cellStyle name="Comma 6 11 2 2 2 4 2" xfId="9920" xr:uid="{1ABE1B58-429E-4DB9-86B5-B5C92CD117B1}"/>
    <cellStyle name="Comma 6 11 2 2 2 5" xfId="9921" xr:uid="{2674D321-03EC-4288-B99A-FF04B9E6FCDD}"/>
    <cellStyle name="Comma 6 11 2 2 3" xfId="9922" xr:uid="{02E3767B-5187-41AA-9833-DF89525BD76E}"/>
    <cellStyle name="Comma 6 11 2 2 3 2" xfId="9923" xr:uid="{E0584F71-937B-428F-A976-46BC3305D7D6}"/>
    <cellStyle name="Comma 6 11 2 2 3 2 2" xfId="9924" xr:uid="{953455B9-D8D3-4230-BD16-F0770C2D285E}"/>
    <cellStyle name="Comma 6 11 2 2 3 3" xfId="9925" xr:uid="{6EE5D655-C09D-4297-85EA-B7C539C47B6A}"/>
    <cellStyle name="Comma 6 11 2 2 4" xfId="9926" xr:uid="{AD6F82FC-0015-4673-BF1A-BDCE3F4DB4D2}"/>
    <cellStyle name="Comma 6 11 2 2 4 2" xfId="9927" xr:uid="{AF9EA113-BAC0-48F8-BADE-D2E19E64BB00}"/>
    <cellStyle name="Comma 6 11 2 2 4 2 2" xfId="9928" xr:uid="{224DB4AC-4671-4C31-A57E-7A55D99B500E}"/>
    <cellStyle name="Comma 6 11 2 2 4 3" xfId="9929" xr:uid="{9AABE4F7-6F4D-40FD-9664-491511A32B84}"/>
    <cellStyle name="Comma 6 11 2 2 5" xfId="9930" xr:uid="{2728393A-87AD-458D-B9A6-01305AA2E7AB}"/>
    <cellStyle name="Comma 6 11 2 2 5 2" xfId="9931" xr:uid="{B7AAFC70-299E-4A0B-9207-220EDDB452BE}"/>
    <cellStyle name="Comma 6 11 2 2 6" xfId="9932" xr:uid="{49DF702C-91A3-4D15-BB2C-0D1450552383}"/>
    <cellStyle name="Comma 6 11 2 3" xfId="9933" xr:uid="{83B49878-5F00-4813-8657-24805E94A5F3}"/>
    <cellStyle name="Comma 6 11 2 4" xfId="9934" xr:uid="{B14F9895-AC78-4173-A3BB-4ED807AA8131}"/>
    <cellStyle name="Comma 6 11 2 4 2" xfId="9935" xr:uid="{0D771838-2280-4B1F-8438-AB2687AC123A}"/>
    <cellStyle name="Comma 6 11 2 4 2 2" xfId="9936" xr:uid="{61986DAC-F184-48FE-BB02-D36374E3FF50}"/>
    <cellStyle name="Comma 6 11 2 4 2 2 2" xfId="9937" xr:uid="{92B9F35A-4D8F-4B80-816E-5862C7FF26EA}"/>
    <cellStyle name="Comma 6 11 2 4 2 3" xfId="9938" xr:uid="{B4EC294D-5860-4587-8FFE-6C78FBCDF700}"/>
    <cellStyle name="Comma 6 11 2 4 3" xfId="9939" xr:uid="{0F576582-3965-4D9D-848F-CFB3330EB5B0}"/>
    <cellStyle name="Comma 6 11 2 4 3 2" xfId="9940" xr:uid="{3E0AF8FA-E07C-472E-9BD3-9FE0F6C9C160}"/>
    <cellStyle name="Comma 6 11 2 4 3 2 2" xfId="9941" xr:uid="{1B43AF4A-F272-4EF7-990D-A58B0D760C9D}"/>
    <cellStyle name="Comma 6 11 2 4 3 3" xfId="9942" xr:uid="{DAE1A72C-BC00-40EF-B142-BDCAC97B9CA3}"/>
    <cellStyle name="Comma 6 11 2 4 4" xfId="9943" xr:uid="{B2E82854-C452-4491-8B4E-ADD1214284B2}"/>
    <cellStyle name="Comma 6 11 2 4 4 2" xfId="9944" xr:uid="{2388055A-4C52-4061-91D8-AB81F01604E1}"/>
    <cellStyle name="Comma 6 11 2 4 5" xfId="9945" xr:uid="{15BC1E39-14F7-4103-907F-EF689CA7AB75}"/>
    <cellStyle name="Comma 6 11 2 5" xfId="9946" xr:uid="{4738DF7C-5F7A-4F5E-ADB8-DB49E890D6C5}"/>
    <cellStyle name="Comma 6 11 2 5 2" xfId="9947" xr:uid="{A86FED56-15F6-41C4-9258-33392AA4D9EB}"/>
    <cellStyle name="Comma 6 11 2 5 2 2" xfId="9948" xr:uid="{D5708327-2BC0-4B95-9F00-BCED8BE5A0CB}"/>
    <cellStyle name="Comma 6 11 2 5 3" xfId="9949" xr:uid="{03458C3F-5407-464B-98EE-478546291F74}"/>
    <cellStyle name="Comma 6 11 2 6" xfId="9950" xr:uid="{730814ED-829B-4451-910C-E3573D206B7C}"/>
    <cellStyle name="Comma 6 11 2 6 2" xfId="9951" xr:uid="{00BCDFB5-ACED-4FCE-AFFA-61EF3C414E90}"/>
    <cellStyle name="Comma 6 11 2 6 2 2" xfId="9952" xr:uid="{59BCCA8D-EFA4-43DE-9F06-577AC6E3F42E}"/>
    <cellStyle name="Comma 6 11 2 6 3" xfId="9953" xr:uid="{D7AF37BA-456C-4B32-BA7A-DF095845318A}"/>
    <cellStyle name="Comma 6 11 2 7" xfId="9954" xr:uid="{06D00E0A-171B-4569-951D-2E007D8AC36D}"/>
    <cellStyle name="Comma 6 11 2 7 2" xfId="9955" xr:uid="{541B5660-FDA0-4A22-B53D-06573FA7FF41}"/>
    <cellStyle name="Comma 6 11 2 7 2 2" xfId="9956" xr:uid="{7D5515A8-2F43-49AF-8CA6-B40E24F7A35A}"/>
    <cellStyle name="Comma 6 11 2 7 3" xfId="9957" xr:uid="{3C152AC3-81D1-479F-9CB5-6820FC5473CF}"/>
    <cellStyle name="Comma 6 11 2 8" xfId="9958" xr:uid="{88DDED2F-3C47-43BF-8347-315682C17852}"/>
    <cellStyle name="Comma 6 11 2 8 2" xfId="9959" xr:uid="{F1483BD1-A13A-488B-90C3-FB744C63797F}"/>
    <cellStyle name="Comma 6 11 2 9" xfId="9960" xr:uid="{F9C95A93-D302-4BF6-9195-6FD3E2784EB2}"/>
    <cellStyle name="Comma 6 11 3" xfId="9961" xr:uid="{999A1644-5D91-44DA-B07A-870DAF34F4C0}"/>
    <cellStyle name="Comma 6 11 3 2" xfId="9962" xr:uid="{BF4140A4-D8BB-44D6-B513-B91062A6D2B9}"/>
    <cellStyle name="Comma 6 11 3 2 2" xfId="9963" xr:uid="{71C3E202-229A-4DC9-8ABF-C7715A62591A}"/>
    <cellStyle name="Comma 6 11 3 2 2 2" xfId="9964" xr:uid="{DFB1B43D-196E-4364-9A5D-A0FD684472D2}"/>
    <cellStyle name="Comma 6 11 3 2 2 2 2" xfId="9965" xr:uid="{554ABB74-7B76-4E5D-AD04-4EEBA713FF20}"/>
    <cellStyle name="Comma 6 11 3 2 2 2 2 2" xfId="9966" xr:uid="{1CCEE2CB-202A-49C1-97CE-102D72C867C8}"/>
    <cellStyle name="Comma 6 11 3 2 2 2 3" xfId="9967" xr:uid="{89A8A835-69C0-4D8E-8678-1D164D6F8896}"/>
    <cellStyle name="Comma 6 11 3 2 2 3" xfId="9968" xr:uid="{8F33E606-0BC4-4C01-825E-04F2B1462271}"/>
    <cellStyle name="Comma 6 11 3 2 2 3 2" xfId="9969" xr:uid="{58A5781C-8E67-4BD6-82A5-402B4A002024}"/>
    <cellStyle name="Comma 6 11 3 2 2 3 2 2" xfId="9970" xr:uid="{6FBC28B6-A41F-46C6-903D-F895542920B5}"/>
    <cellStyle name="Comma 6 11 3 2 2 3 3" xfId="9971" xr:uid="{4C39A862-5E2F-49E6-958A-4644021CE56E}"/>
    <cellStyle name="Comma 6 11 3 2 2 4" xfId="9972" xr:uid="{FA0A62A4-911E-46FD-915C-E4C4EA9E05E6}"/>
    <cellStyle name="Comma 6 11 3 2 2 4 2" xfId="9973" xr:uid="{CC9F3427-EAD0-4F85-B152-C615A94912B2}"/>
    <cellStyle name="Comma 6 11 3 2 2 5" xfId="9974" xr:uid="{24F207A6-F7FC-419E-8248-86111E8DB596}"/>
    <cellStyle name="Comma 6 11 3 2 3" xfId="9975" xr:uid="{70ACE799-E482-45AE-B024-BFC214B7084E}"/>
    <cellStyle name="Comma 6 11 3 2 3 2" xfId="9976" xr:uid="{FEE5D542-D388-46F1-A287-37B66D197F1B}"/>
    <cellStyle name="Comma 6 11 3 2 3 2 2" xfId="9977" xr:uid="{AA847278-24D6-4CBC-910F-293482E85A54}"/>
    <cellStyle name="Comma 6 11 3 2 3 3" xfId="9978" xr:uid="{6D5FA08C-642A-4F28-88EF-FF4964A657AC}"/>
    <cellStyle name="Comma 6 11 3 2 4" xfId="9979" xr:uid="{F8D260E1-6DA2-426E-85D1-94702D671712}"/>
    <cellStyle name="Comma 6 11 3 2 4 2" xfId="9980" xr:uid="{4F5B69F8-4F51-4127-A42D-76934F32A95B}"/>
    <cellStyle name="Comma 6 11 3 2 4 2 2" xfId="9981" xr:uid="{302B9FE4-C121-4232-BE07-24303BF4623E}"/>
    <cellStyle name="Comma 6 11 3 2 4 3" xfId="9982" xr:uid="{521CA37A-4F2B-4E88-9747-12D36DBE45AB}"/>
    <cellStyle name="Comma 6 11 3 2 5" xfId="9983" xr:uid="{9849CF92-C2B8-4908-B02A-651CDA083575}"/>
    <cellStyle name="Comma 6 11 3 2 5 2" xfId="9984" xr:uid="{165D0D8C-C9BE-414F-B0FF-12FDB9A2EFDB}"/>
    <cellStyle name="Comma 6 11 3 2 6" xfId="9985" xr:uid="{88A0990B-5AB7-4E6E-8FA5-32F7C8045248}"/>
    <cellStyle name="Comma 6 11 3 3" xfId="9986" xr:uid="{4F462904-3810-4ABE-A6BF-8377A9E5E96A}"/>
    <cellStyle name="Comma 6 11 3 4" xfId="9987" xr:uid="{FA0BC0EB-FA05-4BD5-B7C8-A27F2CC9FA2E}"/>
    <cellStyle name="Comma 6 11 3 4 2" xfId="9988" xr:uid="{79F7775D-2DA9-468C-9C58-6F1DB6DE6705}"/>
    <cellStyle name="Comma 6 11 3 4 2 2" xfId="9989" xr:uid="{013D5A69-42EE-4D79-AAB1-9E50078700F8}"/>
    <cellStyle name="Comma 6 11 3 4 2 2 2" xfId="9990" xr:uid="{02D2A556-12CD-4121-90F0-6EE02E433239}"/>
    <cellStyle name="Comma 6 11 3 4 2 3" xfId="9991" xr:uid="{23A28AB9-9754-44F7-BE1F-870C0C40763A}"/>
    <cellStyle name="Comma 6 11 3 4 3" xfId="9992" xr:uid="{27AC99E0-56E9-4C84-8B28-72A15B894C60}"/>
    <cellStyle name="Comma 6 11 3 4 3 2" xfId="9993" xr:uid="{1FCF9E77-AD38-4480-9902-560AA44040BF}"/>
    <cellStyle name="Comma 6 11 3 4 3 2 2" xfId="9994" xr:uid="{88F1AF08-53C4-4CA5-9A50-1946947F06FA}"/>
    <cellStyle name="Comma 6 11 3 4 3 3" xfId="9995" xr:uid="{EEC03041-C141-422B-94DD-E0A9A14F795A}"/>
    <cellStyle name="Comma 6 11 3 4 4" xfId="9996" xr:uid="{5F569D61-1415-47D6-BEB5-6ADF30371880}"/>
    <cellStyle name="Comma 6 11 3 4 4 2" xfId="9997" xr:uid="{5363E772-BA5D-4B3C-92F1-F59D68B4AF3D}"/>
    <cellStyle name="Comma 6 11 3 4 5" xfId="9998" xr:uid="{08915854-819A-461C-AEE6-4C0C7843C6C9}"/>
    <cellStyle name="Comma 6 11 3 5" xfId="9999" xr:uid="{609C04A6-0CA7-430D-A5C3-EB7737538D1F}"/>
    <cellStyle name="Comma 6 11 3 5 2" xfId="10000" xr:uid="{F75B5909-32BA-42E3-A44B-2B06C0E8B1A1}"/>
    <cellStyle name="Comma 6 11 3 5 2 2" xfId="10001" xr:uid="{56130194-AA46-40B0-9629-E5DF66A1261D}"/>
    <cellStyle name="Comma 6 11 3 5 3" xfId="10002" xr:uid="{250B878F-F1D8-42E7-A94B-AAEBF751DF73}"/>
    <cellStyle name="Comma 6 11 3 6" xfId="10003" xr:uid="{CB62AFB3-5E60-443B-8AC0-9E9DB250DC03}"/>
    <cellStyle name="Comma 6 11 3 6 2" xfId="10004" xr:uid="{25378A02-76CC-4DC9-B183-3BF27DF8FF48}"/>
    <cellStyle name="Comma 6 11 3 6 2 2" xfId="10005" xr:uid="{70B197EC-5FF1-4CBF-98FE-BF8C2B3C70C6}"/>
    <cellStyle name="Comma 6 11 3 6 3" xfId="10006" xr:uid="{1E147F08-404E-4382-995E-F46EB770CF1B}"/>
    <cellStyle name="Comma 6 11 3 7" xfId="10007" xr:uid="{FAF32A83-CB04-4977-AA5D-2284BC0451DE}"/>
    <cellStyle name="Comma 6 11 3 7 2" xfId="10008" xr:uid="{4A9F7654-5E13-467F-9437-C99F9FDA053B}"/>
    <cellStyle name="Comma 6 11 3 7 2 2" xfId="10009" xr:uid="{A12B6D0F-678F-4A9E-871B-E7CDE59A7D6B}"/>
    <cellStyle name="Comma 6 11 3 7 3" xfId="10010" xr:uid="{0D5D61E8-20C1-4916-BD33-3C777E6E563B}"/>
    <cellStyle name="Comma 6 11 3 8" xfId="10011" xr:uid="{9548AC73-7544-427B-BBF3-CD8F02B3BBAA}"/>
    <cellStyle name="Comma 6 11 3 8 2" xfId="10012" xr:uid="{79ECFF49-1F0B-4971-A670-875389948832}"/>
    <cellStyle name="Comma 6 11 3 9" xfId="10013" xr:uid="{7304F2BC-2E28-4379-8C95-E823F67B337F}"/>
    <cellStyle name="Comma 6 11 4" xfId="10014" xr:uid="{8576626E-9AA8-43B3-B8FF-0CCF5B2A3E09}"/>
    <cellStyle name="Comma 6 11 4 2" xfId="10015" xr:uid="{151A91C8-4F9A-4CCD-8185-BCC918FEAB32}"/>
    <cellStyle name="Comma 6 11 4 2 2" xfId="10016" xr:uid="{DE13E147-C25E-482B-ADC4-8C2BD662831D}"/>
    <cellStyle name="Comma 6 11 4 2 2 2" xfId="10017" xr:uid="{65D25846-8091-49DC-ACB8-27B15DB9A8FF}"/>
    <cellStyle name="Comma 6 11 4 2 2 2 2" xfId="10018" xr:uid="{BA449AA2-40B0-40E1-8BE4-AA39C0E3BC70}"/>
    <cellStyle name="Comma 6 11 4 2 2 3" xfId="10019" xr:uid="{5F0A21F9-ACA9-4D68-87CC-D074215F3484}"/>
    <cellStyle name="Comma 6 11 4 2 3" xfId="10020" xr:uid="{EBC54BF2-26AA-49A5-AD46-F7C53FDE4091}"/>
    <cellStyle name="Comma 6 11 4 2 3 2" xfId="10021" xr:uid="{09C54E90-D9FB-4BB8-B63F-8D575B186D55}"/>
    <cellStyle name="Comma 6 11 4 2 3 2 2" xfId="10022" xr:uid="{826023E0-2736-4DBE-90EE-FFE009270242}"/>
    <cellStyle name="Comma 6 11 4 2 3 3" xfId="10023" xr:uid="{965CEFE0-0D62-4021-9D5C-0AB0ED7433C4}"/>
    <cellStyle name="Comma 6 11 4 2 4" xfId="10024" xr:uid="{DDA989B7-D6DD-45DC-BC4C-3D72BE6E5082}"/>
    <cellStyle name="Comma 6 11 4 2 4 2" xfId="10025" xr:uid="{58528DD3-244F-417F-A787-0002758BB23E}"/>
    <cellStyle name="Comma 6 11 4 2 5" xfId="10026" xr:uid="{FE049294-A149-409A-968A-B76C181A1A04}"/>
    <cellStyle name="Comma 6 11 4 3" xfId="10027" xr:uid="{B6DCE6E8-6B42-41B3-A437-43E4645677EF}"/>
    <cellStyle name="Comma 6 11 4 3 2" xfId="10028" xr:uid="{B9F3CD79-1E8B-4FD3-AED2-CC356F86D529}"/>
    <cellStyle name="Comma 6 11 4 3 2 2" xfId="10029" xr:uid="{0A91B820-C0BE-422E-8306-E992761BCB5A}"/>
    <cellStyle name="Comma 6 11 4 3 3" xfId="10030" xr:uid="{3C576535-CA8D-4D40-B9F5-2246C845F53D}"/>
    <cellStyle name="Comma 6 11 4 4" xfId="10031" xr:uid="{B2321B5A-942E-418C-8CF2-568378ED6A50}"/>
    <cellStyle name="Comma 6 11 4 4 2" xfId="10032" xr:uid="{3A30F6BD-2DC5-4ACA-8F81-88CFB9C07E48}"/>
    <cellStyle name="Comma 6 11 4 4 2 2" xfId="10033" xr:uid="{AD701481-68FD-45C4-91AF-1011A61BBB99}"/>
    <cellStyle name="Comma 6 11 4 4 3" xfId="10034" xr:uid="{4EA43F36-DA4B-4E91-BBCE-DBA2BBD89A54}"/>
    <cellStyle name="Comma 6 11 4 5" xfId="10035" xr:uid="{C00F0F98-9AC7-48C6-B71D-0385DD1278B5}"/>
    <cellStyle name="Comma 6 11 4 5 2" xfId="10036" xr:uid="{FCA13C0C-FC02-4678-AEB2-24CF721FD8CD}"/>
    <cellStyle name="Comma 6 11 4 6" xfId="10037" xr:uid="{E9588785-A087-4308-A92B-68326B30A543}"/>
    <cellStyle name="Comma 6 11 5" xfId="10038" xr:uid="{07A803B9-E946-494C-B44D-ECDEC6F7EBF8}"/>
    <cellStyle name="Comma 6 11 6" xfId="10039" xr:uid="{6F9676C3-7E46-4535-A94B-0482C33AE70C}"/>
    <cellStyle name="Comma 6 11 6 2" xfId="10040" xr:uid="{788F4A0F-3B8D-4A74-B52E-CF084C86D289}"/>
    <cellStyle name="Comma 6 11 6 2 2" xfId="10041" xr:uid="{ACCAAACD-6DE8-40D8-860A-6F9C3FA52DE6}"/>
    <cellStyle name="Comma 6 11 6 2 2 2" xfId="10042" xr:uid="{B461D8EE-7CFF-405B-B924-105BBB485A75}"/>
    <cellStyle name="Comma 6 11 6 2 3" xfId="10043" xr:uid="{9B8DCA45-C415-4474-A9F2-E1D60003270F}"/>
    <cellStyle name="Comma 6 11 6 3" xfId="10044" xr:uid="{71CEACCD-69D9-49BF-85D6-686DAE392462}"/>
    <cellStyle name="Comma 6 11 6 3 2" xfId="10045" xr:uid="{781FFCCA-BCCB-400A-A25A-A4C91CF6C50C}"/>
    <cellStyle name="Comma 6 11 6 3 2 2" xfId="10046" xr:uid="{E8744F08-7EBD-479A-AD52-482C7B68F0FA}"/>
    <cellStyle name="Comma 6 11 6 3 3" xfId="10047" xr:uid="{6FD8BDC7-89AC-4956-8660-502C8DB8FD82}"/>
    <cellStyle name="Comma 6 11 6 4" xfId="10048" xr:uid="{74F3B381-60BE-49DE-955E-9FDB8AEC4FCC}"/>
    <cellStyle name="Comma 6 11 6 4 2" xfId="10049" xr:uid="{E21EAE3B-F1B6-4705-B4A9-15ADEC4C2F97}"/>
    <cellStyle name="Comma 6 11 6 5" xfId="10050" xr:uid="{9D9F0466-1909-45B1-943D-124C53500B3E}"/>
    <cellStyle name="Comma 6 11 7" xfId="10051" xr:uid="{6DC2F563-66C6-48D6-BF8C-FF099B652E22}"/>
    <cellStyle name="Comma 6 11 7 2" xfId="10052" xr:uid="{351AEF0D-92AC-4461-B6FA-BA0BA038B0B1}"/>
    <cellStyle name="Comma 6 11 7 2 2" xfId="10053" xr:uid="{21DEE9E8-391E-4C03-B356-68623EB7DC10}"/>
    <cellStyle name="Comma 6 11 7 3" xfId="10054" xr:uid="{FF830C97-6AB2-411E-AF76-27EEFE5ED1CB}"/>
    <cellStyle name="Comma 6 11 8" xfId="10055" xr:uid="{3599D925-5C21-408D-9299-9A9EC451D41A}"/>
    <cellStyle name="Comma 6 11 8 2" xfId="10056" xr:uid="{BFD45D1C-1222-410D-BAAB-E04EF78127E2}"/>
    <cellStyle name="Comma 6 11 8 2 2" xfId="10057" xr:uid="{AA2E96F1-76F9-4A5D-8EA4-670E8C60017B}"/>
    <cellStyle name="Comma 6 11 8 3" xfId="10058" xr:uid="{27D97584-60BF-4269-90AD-93F2599825D7}"/>
    <cellStyle name="Comma 6 11 9" xfId="10059" xr:uid="{FD41A771-4F0D-4F9C-B227-3ACD1E517C63}"/>
    <cellStyle name="Comma 6 11 9 2" xfId="10060" xr:uid="{99234664-3E19-46E8-8483-E5F8C5255779}"/>
    <cellStyle name="Comma 6 11 9 2 2" xfId="10061" xr:uid="{8624D4BD-6A9A-4406-A281-F0DFF550FCC1}"/>
    <cellStyle name="Comma 6 11 9 3" xfId="10062" xr:uid="{6A37FD63-D590-46EF-BAAE-F73E3F22AB93}"/>
    <cellStyle name="Comma 6 12" xfId="10063" xr:uid="{B7C396AE-0FC3-450C-B226-B5EFB0F528F7}"/>
    <cellStyle name="Comma 6 12 10" xfId="10064" xr:uid="{CC573220-96F1-4FA8-A10C-060D0F151154}"/>
    <cellStyle name="Comma 6 12 10 2" xfId="10065" xr:uid="{B2D39F4E-D27D-42F8-B109-2AD131FBA33E}"/>
    <cellStyle name="Comma 6 12 11" xfId="10066" xr:uid="{D15F1D24-29D6-418E-A0BF-AF3555CCE5A0}"/>
    <cellStyle name="Comma 6 12 2" xfId="10067" xr:uid="{14323F10-2475-43BB-87A4-E05BEF97AE10}"/>
    <cellStyle name="Comma 6 12 2 2" xfId="10068" xr:uid="{70C40033-BDF3-4498-B7A8-49AEF755EFB1}"/>
    <cellStyle name="Comma 6 12 2 2 2" xfId="10069" xr:uid="{54EBAC15-EAF4-4E8E-83AA-21072829FAC4}"/>
    <cellStyle name="Comma 6 12 2 2 2 2" xfId="10070" xr:uid="{926CA2A2-7080-427D-95DF-4D92C21407DA}"/>
    <cellStyle name="Comma 6 12 2 2 2 2 2" xfId="10071" xr:uid="{10F61785-AEE9-453E-A301-09AA7905754D}"/>
    <cellStyle name="Comma 6 12 2 2 2 2 2 2" xfId="10072" xr:uid="{3BBD55DB-519A-4211-A3AC-A9B028F4FC27}"/>
    <cellStyle name="Comma 6 12 2 2 2 2 3" xfId="10073" xr:uid="{2EF20339-8E9A-4EA0-8E59-32185D3D60E6}"/>
    <cellStyle name="Comma 6 12 2 2 2 3" xfId="10074" xr:uid="{7439C28D-853C-4B6A-8D41-6C7E83D53AAD}"/>
    <cellStyle name="Comma 6 12 2 2 2 3 2" xfId="10075" xr:uid="{549DDE56-D701-4D0A-BD56-95AA53118E26}"/>
    <cellStyle name="Comma 6 12 2 2 2 3 2 2" xfId="10076" xr:uid="{F05D14BC-A6BF-4BC8-BCE8-1F3176909479}"/>
    <cellStyle name="Comma 6 12 2 2 2 3 3" xfId="10077" xr:uid="{2E5C08C5-44A2-48AF-AEDF-0C7B8B66C66A}"/>
    <cellStyle name="Comma 6 12 2 2 2 4" xfId="10078" xr:uid="{C2D558EE-0221-46BC-9E79-C11111AAFEE5}"/>
    <cellStyle name="Comma 6 12 2 2 2 4 2" xfId="10079" xr:uid="{C1DEBD01-2797-426D-8037-D4D085653903}"/>
    <cellStyle name="Comma 6 12 2 2 2 5" xfId="10080" xr:uid="{3B5F3B57-CF7E-4F32-8FF9-C07754CC8F49}"/>
    <cellStyle name="Comma 6 12 2 2 3" xfId="10081" xr:uid="{4409F3E8-12BF-41E6-B170-1A6BF10DF312}"/>
    <cellStyle name="Comma 6 12 2 2 3 2" xfId="10082" xr:uid="{B8076C9F-1CD2-470B-8389-3C10A2023492}"/>
    <cellStyle name="Comma 6 12 2 2 3 2 2" xfId="10083" xr:uid="{9F7B571E-5D52-4405-B3A8-F6F520F0B14B}"/>
    <cellStyle name="Comma 6 12 2 2 3 3" xfId="10084" xr:uid="{8DA17FB4-EF84-4CB5-9128-CB97929C3E75}"/>
    <cellStyle name="Comma 6 12 2 2 4" xfId="10085" xr:uid="{696DAAE9-0D09-41BE-A257-4E7142913DD5}"/>
    <cellStyle name="Comma 6 12 2 2 4 2" xfId="10086" xr:uid="{1F7F1248-DE65-4710-8EBF-F4A9D5A753ED}"/>
    <cellStyle name="Comma 6 12 2 2 4 2 2" xfId="10087" xr:uid="{D73557AA-D896-4DB4-A9F8-1693295E8619}"/>
    <cellStyle name="Comma 6 12 2 2 4 3" xfId="10088" xr:uid="{5C6BB5DF-EF9B-4D16-8127-A13E233D1C2A}"/>
    <cellStyle name="Comma 6 12 2 2 5" xfId="10089" xr:uid="{855C46B2-AAD5-47A9-B268-1BBB1CA74E90}"/>
    <cellStyle name="Comma 6 12 2 2 5 2" xfId="10090" xr:uid="{672A3651-250B-4155-8F51-E3A6B14DD988}"/>
    <cellStyle name="Comma 6 12 2 2 6" xfId="10091" xr:uid="{0DA6198F-BA15-4D19-ADC7-23878BED2F52}"/>
    <cellStyle name="Comma 6 12 2 3" xfId="10092" xr:uid="{88D4C963-9A4D-40B8-BB16-EC8F5C2D7E4D}"/>
    <cellStyle name="Comma 6 12 2 4" xfId="10093" xr:uid="{A830C944-22FC-433B-ADBF-A3A9E086E588}"/>
    <cellStyle name="Comma 6 12 2 4 2" xfId="10094" xr:uid="{227EEBA8-0F03-4B1D-8667-A301EC80F47D}"/>
    <cellStyle name="Comma 6 12 2 4 2 2" xfId="10095" xr:uid="{F65544BC-8422-4ADE-ADE9-55923187F153}"/>
    <cellStyle name="Comma 6 12 2 4 2 2 2" xfId="10096" xr:uid="{DFD4C3CA-3A41-4AB8-BBD6-0F0D8B59678C}"/>
    <cellStyle name="Comma 6 12 2 4 2 3" xfId="10097" xr:uid="{9CF751E6-63DF-45D8-9EC2-1B416CF1F793}"/>
    <cellStyle name="Comma 6 12 2 4 3" xfId="10098" xr:uid="{17229915-7571-467A-A822-3F80161F4796}"/>
    <cellStyle name="Comma 6 12 2 4 3 2" xfId="10099" xr:uid="{80A985EE-6AF5-47D9-9818-0BB840AF138F}"/>
    <cellStyle name="Comma 6 12 2 4 3 2 2" xfId="10100" xr:uid="{8FA2DAEC-1417-46AC-A403-E45260ACE650}"/>
    <cellStyle name="Comma 6 12 2 4 3 3" xfId="10101" xr:uid="{261057C6-1039-480C-B853-0EA15C860F0C}"/>
    <cellStyle name="Comma 6 12 2 4 4" xfId="10102" xr:uid="{D4C00337-24F4-476C-948F-B66AEF59A3A6}"/>
    <cellStyle name="Comma 6 12 2 4 4 2" xfId="10103" xr:uid="{1FDE5FE1-83E0-4F21-9E4B-FEF4DF979BB4}"/>
    <cellStyle name="Comma 6 12 2 4 5" xfId="10104" xr:uid="{33C7E090-B7F8-4500-9D5A-05D9672847D0}"/>
    <cellStyle name="Comma 6 12 2 5" xfId="10105" xr:uid="{6B9CF951-B2AF-4E81-9508-9A3F585A25EF}"/>
    <cellStyle name="Comma 6 12 2 5 2" xfId="10106" xr:uid="{3AE263AF-2B2F-480F-A0E4-2DBC15F0296E}"/>
    <cellStyle name="Comma 6 12 2 5 2 2" xfId="10107" xr:uid="{2EF08302-3BA4-4862-8A52-DF49EFDEA6B7}"/>
    <cellStyle name="Comma 6 12 2 5 3" xfId="10108" xr:uid="{859EC3E8-64F6-4507-A1F2-23E4F6FC0D4D}"/>
    <cellStyle name="Comma 6 12 2 6" xfId="10109" xr:uid="{E431474D-53AB-476D-B7A1-EAF2F5D71BB4}"/>
    <cellStyle name="Comma 6 12 2 6 2" xfId="10110" xr:uid="{A718B329-2974-4DDA-BE1F-65B32DA9A40F}"/>
    <cellStyle name="Comma 6 12 2 6 2 2" xfId="10111" xr:uid="{B0AD7200-0587-422E-9AB3-4E298F4D58B1}"/>
    <cellStyle name="Comma 6 12 2 6 3" xfId="10112" xr:uid="{BF74FE1B-97D6-4D26-8C01-80A9431A0723}"/>
    <cellStyle name="Comma 6 12 2 7" xfId="10113" xr:uid="{70AFE9A3-6065-4741-B038-6F0498DDA095}"/>
    <cellStyle name="Comma 6 12 2 7 2" xfId="10114" xr:uid="{F8A1350B-D873-4CD4-A4F2-D679E463F728}"/>
    <cellStyle name="Comma 6 12 2 7 2 2" xfId="10115" xr:uid="{E1EADEE7-5DDB-4315-ADA1-773185859CBF}"/>
    <cellStyle name="Comma 6 12 2 7 3" xfId="10116" xr:uid="{F81012F8-DC2E-4E26-B963-93C525ED8D20}"/>
    <cellStyle name="Comma 6 12 2 8" xfId="10117" xr:uid="{3AA5A47B-8FDB-48B7-96E2-84746C268DF7}"/>
    <cellStyle name="Comma 6 12 2 8 2" xfId="10118" xr:uid="{9266DA17-A1C8-4E15-8FBC-B8DF66213990}"/>
    <cellStyle name="Comma 6 12 2 9" xfId="10119" xr:uid="{E1009357-5654-4BED-BAC1-E7D26C15A86A}"/>
    <cellStyle name="Comma 6 12 3" xfId="10120" xr:uid="{17E7E7AA-599D-4D3E-AA49-CB8CE09C12BC}"/>
    <cellStyle name="Comma 6 12 3 2" xfId="10121" xr:uid="{A495E768-3642-433E-9B4F-C11510374FA1}"/>
    <cellStyle name="Comma 6 12 3 2 2" xfId="10122" xr:uid="{2B1A3017-2DDC-4A5B-97A0-43C286BDA963}"/>
    <cellStyle name="Comma 6 12 3 2 2 2" xfId="10123" xr:uid="{43148E0C-D057-4033-B9A0-09BFC5B5C0CF}"/>
    <cellStyle name="Comma 6 12 3 2 2 2 2" xfId="10124" xr:uid="{8894B717-1EBF-4FB7-BD75-37979164A0B6}"/>
    <cellStyle name="Comma 6 12 3 2 2 2 2 2" xfId="10125" xr:uid="{04109DE1-CFEB-4424-B9D6-D39DADF44F0E}"/>
    <cellStyle name="Comma 6 12 3 2 2 2 3" xfId="10126" xr:uid="{9D021EB5-FF16-4CC0-992E-B46F30E6DFF6}"/>
    <cellStyle name="Comma 6 12 3 2 2 3" xfId="10127" xr:uid="{DAE05E22-B0CC-49E0-BE4D-EB715B9D449E}"/>
    <cellStyle name="Comma 6 12 3 2 2 3 2" xfId="10128" xr:uid="{8B6DF732-8D88-4FE7-8A07-F23F18CE8F5C}"/>
    <cellStyle name="Comma 6 12 3 2 2 3 2 2" xfId="10129" xr:uid="{34EDE08D-8975-49A6-85CC-D18F3B8B846B}"/>
    <cellStyle name="Comma 6 12 3 2 2 3 3" xfId="10130" xr:uid="{E3226224-FA8F-442C-9A4D-B2F2DCE2953B}"/>
    <cellStyle name="Comma 6 12 3 2 2 4" xfId="10131" xr:uid="{1D0EC74E-EB92-4F47-B077-28A257A9F03A}"/>
    <cellStyle name="Comma 6 12 3 2 2 4 2" xfId="10132" xr:uid="{F244E6EF-1B18-4DB9-B535-BC56BBC22A69}"/>
    <cellStyle name="Comma 6 12 3 2 2 5" xfId="10133" xr:uid="{20786677-7807-4270-B0A8-776FA6E2699B}"/>
    <cellStyle name="Comma 6 12 3 2 3" xfId="10134" xr:uid="{9154FCD7-EC31-4306-A060-C5DC4EB69D25}"/>
    <cellStyle name="Comma 6 12 3 2 3 2" xfId="10135" xr:uid="{0C488155-74BE-4FA0-8538-6E99305D7331}"/>
    <cellStyle name="Comma 6 12 3 2 3 2 2" xfId="10136" xr:uid="{BDEF8C5E-20B7-4020-B31E-CDF3B075380C}"/>
    <cellStyle name="Comma 6 12 3 2 3 3" xfId="10137" xr:uid="{A77CBB90-3EE8-4318-88FA-BE3904512ECE}"/>
    <cellStyle name="Comma 6 12 3 2 4" xfId="10138" xr:uid="{99C93A7B-01BE-4AF1-B406-6AA1A1CD6799}"/>
    <cellStyle name="Comma 6 12 3 2 4 2" xfId="10139" xr:uid="{FEAE3446-E2CD-4559-A607-557ACFB738AE}"/>
    <cellStyle name="Comma 6 12 3 2 4 2 2" xfId="10140" xr:uid="{A385DE04-81C2-4886-AD4A-E3D62EE521F5}"/>
    <cellStyle name="Comma 6 12 3 2 4 3" xfId="10141" xr:uid="{1A30FF5B-9FC7-45A0-BFF9-44AEDBB1C24D}"/>
    <cellStyle name="Comma 6 12 3 2 5" xfId="10142" xr:uid="{C2F62386-4B43-4E9C-83AD-B226D644FA45}"/>
    <cellStyle name="Comma 6 12 3 2 5 2" xfId="10143" xr:uid="{D8CA61A9-8CA7-4010-B7C1-6D2593D6CF02}"/>
    <cellStyle name="Comma 6 12 3 2 6" xfId="10144" xr:uid="{B2EC6730-97B2-440A-960A-6849573966A2}"/>
    <cellStyle name="Comma 6 12 3 3" xfId="10145" xr:uid="{3E70E9E5-3E50-4920-A3BB-3BE3425F4059}"/>
    <cellStyle name="Comma 6 12 3 4" xfId="10146" xr:uid="{39BE6EB0-E14B-4013-9076-177597875A0F}"/>
    <cellStyle name="Comma 6 12 3 4 2" xfId="10147" xr:uid="{99891A5A-2A32-4037-8B1A-7649D584C0F5}"/>
    <cellStyle name="Comma 6 12 3 4 2 2" xfId="10148" xr:uid="{677C15A5-3689-4403-917F-6C1B48E1397D}"/>
    <cellStyle name="Comma 6 12 3 4 2 2 2" xfId="10149" xr:uid="{B1631FFA-CE20-47CD-AF82-8DB564881254}"/>
    <cellStyle name="Comma 6 12 3 4 2 3" xfId="10150" xr:uid="{6E64F7A1-7717-403F-8846-E6174B8EBFF3}"/>
    <cellStyle name="Comma 6 12 3 4 3" xfId="10151" xr:uid="{352C417C-0BF4-4214-AEA5-A162C558C98D}"/>
    <cellStyle name="Comma 6 12 3 4 3 2" xfId="10152" xr:uid="{6C94497F-079D-48D0-A2C3-A991528DE5D4}"/>
    <cellStyle name="Comma 6 12 3 4 3 2 2" xfId="10153" xr:uid="{E4A70B5A-D576-4C1D-8823-18E4D61671E8}"/>
    <cellStyle name="Comma 6 12 3 4 3 3" xfId="10154" xr:uid="{3F6C55DE-A6CC-4BDD-B493-F4A3411EF6CD}"/>
    <cellStyle name="Comma 6 12 3 4 4" xfId="10155" xr:uid="{D00D2670-F632-4FB1-88A0-5AB1B171FCA9}"/>
    <cellStyle name="Comma 6 12 3 4 4 2" xfId="10156" xr:uid="{2DB45C95-1237-4FCB-8D19-835714AA2D45}"/>
    <cellStyle name="Comma 6 12 3 4 5" xfId="10157" xr:uid="{0D126ABE-0B86-4AB3-AC29-5190F71B888A}"/>
    <cellStyle name="Comma 6 12 3 5" xfId="10158" xr:uid="{BB7B316F-40B1-4AFB-A8E1-376B1696B34C}"/>
    <cellStyle name="Comma 6 12 3 5 2" xfId="10159" xr:uid="{BE509052-A8C0-4D1C-9B7B-6E3A6656FDA0}"/>
    <cellStyle name="Comma 6 12 3 5 2 2" xfId="10160" xr:uid="{40E3CC31-CB74-492D-B88B-A2CF1079BE22}"/>
    <cellStyle name="Comma 6 12 3 5 3" xfId="10161" xr:uid="{163DD410-9A4F-4400-8BB1-EE08B97F12A5}"/>
    <cellStyle name="Comma 6 12 3 6" xfId="10162" xr:uid="{04159E81-EB4E-41F3-99EB-7D99E4E938EA}"/>
    <cellStyle name="Comma 6 12 3 6 2" xfId="10163" xr:uid="{70109D45-7DAB-47B5-91C8-E9580B67471D}"/>
    <cellStyle name="Comma 6 12 3 6 2 2" xfId="10164" xr:uid="{C36F6826-3CB5-48E6-8A20-8A2A401002BA}"/>
    <cellStyle name="Comma 6 12 3 6 3" xfId="10165" xr:uid="{4C1EB2CB-57ED-4206-8B77-F3D902C343B0}"/>
    <cellStyle name="Comma 6 12 3 7" xfId="10166" xr:uid="{71EBF40E-78A1-4B91-9965-543B5D26F61E}"/>
    <cellStyle name="Comma 6 12 3 7 2" xfId="10167" xr:uid="{8B170273-5203-4CCE-AD51-8B89CF0AEEDF}"/>
    <cellStyle name="Comma 6 12 3 7 2 2" xfId="10168" xr:uid="{3E4324CA-237C-4CBC-83C4-1920E16C1889}"/>
    <cellStyle name="Comma 6 12 3 7 3" xfId="10169" xr:uid="{8E0827A4-4CC6-4895-8983-F220582C9E9A}"/>
    <cellStyle name="Comma 6 12 3 8" xfId="10170" xr:uid="{F1145A5B-0750-4B82-A2CE-66C0AB5844B5}"/>
    <cellStyle name="Comma 6 12 3 8 2" xfId="10171" xr:uid="{4F7CD5F3-2F14-47D0-BED4-F69CAB56EB9D}"/>
    <cellStyle name="Comma 6 12 3 9" xfId="10172" xr:uid="{D5245708-E8EC-4E4F-B4B2-96A1719D4F3A}"/>
    <cellStyle name="Comma 6 12 4" xfId="10173" xr:uid="{DB7BA115-DFFA-496E-8822-A3F4188CF0EE}"/>
    <cellStyle name="Comma 6 12 4 2" xfId="10174" xr:uid="{250C6B0A-7179-4D49-BECC-BAF4DD1D8946}"/>
    <cellStyle name="Comma 6 12 4 2 2" xfId="10175" xr:uid="{E249C43E-DC50-43A7-8AAC-C501D8A5B8B7}"/>
    <cellStyle name="Comma 6 12 4 2 2 2" xfId="10176" xr:uid="{A27978EF-3B57-4F21-89DB-C4DCD6498250}"/>
    <cellStyle name="Comma 6 12 4 2 2 2 2" xfId="10177" xr:uid="{4761B0BA-066A-4F99-B0B0-C260678BC480}"/>
    <cellStyle name="Comma 6 12 4 2 2 3" xfId="10178" xr:uid="{561AF298-E600-4433-B97E-F7AC27BBD5CD}"/>
    <cellStyle name="Comma 6 12 4 2 3" xfId="10179" xr:uid="{53D936F1-8480-4C4E-A683-F66B429D4820}"/>
    <cellStyle name="Comma 6 12 4 2 3 2" xfId="10180" xr:uid="{E971F96B-9077-4695-8909-119AD969C5FC}"/>
    <cellStyle name="Comma 6 12 4 2 3 2 2" xfId="10181" xr:uid="{BB0AE7DB-C9AD-4D18-AA3F-BFD834C98A97}"/>
    <cellStyle name="Comma 6 12 4 2 3 3" xfId="10182" xr:uid="{804BFD5B-F96B-46B0-8FEC-481DA44FE17D}"/>
    <cellStyle name="Comma 6 12 4 2 4" xfId="10183" xr:uid="{A163B08D-2039-4B95-AF0E-911196E0FAC2}"/>
    <cellStyle name="Comma 6 12 4 2 4 2" xfId="10184" xr:uid="{2E80A61A-EE4A-4F79-ACD3-B6ADE2489684}"/>
    <cellStyle name="Comma 6 12 4 2 5" xfId="10185" xr:uid="{BF65F79A-2E67-4B2D-9AC9-E047422A5B56}"/>
    <cellStyle name="Comma 6 12 4 3" xfId="10186" xr:uid="{F250651F-ABC4-4413-9782-6170D5F383DB}"/>
    <cellStyle name="Comma 6 12 4 3 2" xfId="10187" xr:uid="{F125B6CE-6D6C-45E3-AFCB-2CC1016E5689}"/>
    <cellStyle name="Comma 6 12 4 3 2 2" xfId="10188" xr:uid="{52F2E1D5-AC24-444B-8F64-FE9939E70AD4}"/>
    <cellStyle name="Comma 6 12 4 3 3" xfId="10189" xr:uid="{091B1D36-AA77-4D73-9767-8CA14FD42AB4}"/>
    <cellStyle name="Comma 6 12 4 4" xfId="10190" xr:uid="{3B7541FA-6654-48FC-B5FB-70F4CA18ECB9}"/>
    <cellStyle name="Comma 6 12 4 4 2" xfId="10191" xr:uid="{6B70BB98-162A-4C6B-A876-268860883059}"/>
    <cellStyle name="Comma 6 12 4 4 2 2" xfId="10192" xr:uid="{7963ED23-68FD-4D59-ACC7-4859BCC891C3}"/>
    <cellStyle name="Comma 6 12 4 4 3" xfId="10193" xr:uid="{173038DC-BA4A-41F0-BA4A-F59E55A420E5}"/>
    <cellStyle name="Comma 6 12 4 5" xfId="10194" xr:uid="{1D738BD5-242E-4A10-AD5F-6BBE702A1868}"/>
    <cellStyle name="Comma 6 12 4 5 2" xfId="10195" xr:uid="{8485C183-2B8A-4B5A-BCDB-885B5FBA2D6A}"/>
    <cellStyle name="Comma 6 12 4 6" xfId="10196" xr:uid="{E6442657-69F1-4E92-B688-DE0A56F0448C}"/>
    <cellStyle name="Comma 6 12 5" xfId="10197" xr:uid="{D9CA5885-92BE-4404-A65F-49E05D2C8D34}"/>
    <cellStyle name="Comma 6 12 6" xfId="10198" xr:uid="{08D4B2CB-4C8C-431B-BCF2-3D66AC1ED692}"/>
    <cellStyle name="Comma 6 12 6 2" xfId="10199" xr:uid="{CCA55E28-1D1A-4494-8699-551FB061415F}"/>
    <cellStyle name="Comma 6 12 6 2 2" xfId="10200" xr:uid="{3DA96F6C-8409-4D0D-87A1-2803CC22EC3B}"/>
    <cellStyle name="Comma 6 12 6 2 2 2" xfId="10201" xr:uid="{AC481B24-1EF0-4DAF-92AD-35728293192A}"/>
    <cellStyle name="Comma 6 12 6 2 3" xfId="10202" xr:uid="{96B42F1C-B16B-46BC-85F0-D4CE82E464DD}"/>
    <cellStyle name="Comma 6 12 6 3" xfId="10203" xr:uid="{A8DBF00C-96D8-44B5-80DC-1CE9126A5B3E}"/>
    <cellStyle name="Comma 6 12 6 3 2" xfId="10204" xr:uid="{00DEB867-C076-47E9-9804-7623E36E5112}"/>
    <cellStyle name="Comma 6 12 6 3 2 2" xfId="10205" xr:uid="{2DC38D1B-572F-46D5-809B-6D01BDFEFA9A}"/>
    <cellStyle name="Comma 6 12 6 3 3" xfId="10206" xr:uid="{EE17C17D-87F6-4A2A-BA57-239B67F3BB35}"/>
    <cellStyle name="Comma 6 12 6 4" xfId="10207" xr:uid="{9F9EE95D-1705-403F-A82A-4D0A392B2688}"/>
    <cellStyle name="Comma 6 12 6 4 2" xfId="10208" xr:uid="{2518AFCD-DC98-4B9D-BBF6-87435121BD07}"/>
    <cellStyle name="Comma 6 12 6 5" xfId="10209" xr:uid="{5745A98D-781A-4377-ADC5-CB7DF891F3B3}"/>
    <cellStyle name="Comma 6 12 7" xfId="10210" xr:uid="{7BE5AE9E-C45C-4B98-9D86-FF5C18F9DC2F}"/>
    <cellStyle name="Comma 6 12 7 2" xfId="10211" xr:uid="{8D636F7B-2709-4AA7-A76C-745085CBA083}"/>
    <cellStyle name="Comma 6 12 7 2 2" xfId="10212" xr:uid="{A51269F1-339A-4DF6-9666-3B16125831E2}"/>
    <cellStyle name="Comma 6 12 7 3" xfId="10213" xr:uid="{2A01C5E4-A276-4697-9289-0676B21305C4}"/>
    <cellStyle name="Comma 6 12 8" xfId="10214" xr:uid="{0D43B1E7-F6F6-41C2-B34B-0EB1F1B0EEA9}"/>
    <cellStyle name="Comma 6 12 8 2" xfId="10215" xr:uid="{994457C9-1E77-4F7C-8D3C-A943D7123C97}"/>
    <cellStyle name="Comma 6 12 8 2 2" xfId="10216" xr:uid="{671E3DDB-6753-480A-8C31-8B5C589D5C03}"/>
    <cellStyle name="Comma 6 12 8 3" xfId="10217" xr:uid="{C1029041-898C-42F7-970B-2DFB6A8A166C}"/>
    <cellStyle name="Comma 6 12 9" xfId="10218" xr:uid="{9D4523B5-9992-4B15-9DCE-F0028B29A8EE}"/>
    <cellStyle name="Comma 6 12 9 2" xfId="10219" xr:uid="{47BA4CAE-B3D5-4561-AF7E-D9D180C2D65A}"/>
    <cellStyle name="Comma 6 12 9 2 2" xfId="10220" xr:uid="{3662474F-0A27-4B29-8876-AF43972AB9A3}"/>
    <cellStyle name="Comma 6 12 9 3" xfId="10221" xr:uid="{29051A79-4CDB-46D6-B3DD-5FB4CAB38A60}"/>
    <cellStyle name="Comma 6 13" xfId="10222" xr:uid="{E6DF0ED1-30BD-4A78-9E14-1CAFF15F9CB3}"/>
    <cellStyle name="Comma 6 13 10" xfId="10223" xr:uid="{2C21A2C4-38DB-421D-A96F-440539CAB734}"/>
    <cellStyle name="Comma 6 13 10 2" xfId="10224" xr:uid="{DC45B1A4-AA12-42CE-8E78-604A9023C30A}"/>
    <cellStyle name="Comma 6 13 11" xfId="10225" xr:uid="{1F6E91C9-E6ED-400A-8534-CFD437B554F9}"/>
    <cellStyle name="Comma 6 13 2" xfId="10226" xr:uid="{B10E874A-B9EE-487F-B7AE-90AFF2508EA9}"/>
    <cellStyle name="Comma 6 13 2 2" xfId="10227" xr:uid="{F15BC32E-B61C-4482-9DCB-05C54C6A2CD8}"/>
    <cellStyle name="Comma 6 13 2 2 2" xfId="10228" xr:uid="{04175FA8-9516-4A55-BA2E-2EE3EFE57200}"/>
    <cellStyle name="Comma 6 13 2 2 2 2" xfId="10229" xr:uid="{436B7BA9-01C4-4070-9C7A-7DB7F69B92A6}"/>
    <cellStyle name="Comma 6 13 2 2 2 2 2" xfId="10230" xr:uid="{8666921E-C6BF-46CB-9584-8E4816314F03}"/>
    <cellStyle name="Comma 6 13 2 2 2 2 2 2" xfId="10231" xr:uid="{909E9665-700C-4EBA-8CBA-DD693ED99B7A}"/>
    <cellStyle name="Comma 6 13 2 2 2 2 3" xfId="10232" xr:uid="{EFCE364C-223C-46A7-9F1C-B2017862C20F}"/>
    <cellStyle name="Comma 6 13 2 2 2 3" xfId="10233" xr:uid="{569B8F6E-FB54-432D-A577-563F9EAA3A22}"/>
    <cellStyle name="Comma 6 13 2 2 2 3 2" xfId="10234" xr:uid="{E1B3CF84-3F5A-4464-9348-E65310EB50F1}"/>
    <cellStyle name="Comma 6 13 2 2 2 3 2 2" xfId="10235" xr:uid="{7F33662D-46C9-4527-8E89-ABAEDE9B47A9}"/>
    <cellStyle name="Comma 6 13 2 2 2 3 3" xfId="10236" xr:uid="{45A49E74-B5A8-4E3B-8268-80D9CC5746AF}"/>
    <cellStyle name="Comma 6 13 2 2 2 4" xfId="10237" xr:uid="{CA6A1951-B8E2-47C8-91F2-2316A2330CE5}"/>
    <cellStyle name="Comma 6 13 2 2 2 4 2" xfId="10238" xr:uid="{52B6AA6C-22E3-4A26-837A-6FA37AAD2802}"/>
    <cellStyle name="Comma 6 13 2 2 2 5" xfId="10239" xr:uid="{961587EF-11DA-4AE6-ACD0-348A348CA40B}"/>
    <cellStyle name="Comma 6 13 2 2 3" xfId="10240" xr:uid="{8815467D-E829-40DD-9DEA-D21BAAB22E0E}"/>
    <cellStyle name="Comma 6 13 2 2 3 2" xfId="10241" xr:uid="{07CAC814-365A-45F3-AE71-0DE343B90FDA}"/>
    <cellStyle name="Comma 6 13 2 2 3 2 2" xfId="10242" xr:uid="{F45CB5BC-3CD2-42DD-A332-41EDC111A915}"/>
    <cellStyle name="Comma 6 13 2 2 3 3" xfId="10243" xr:uid="{D245D11A-6DAA-4B12-900E-0D3E215BAB69}"/>
    <cellStyle name="Comma 6 13 2 2 4" xfId="10244" xr:uid="{AFE2E72C-0CA8-43BE-96EE-0356490FF6F7}"/>
    <cellStyle name="Comma 6 13 2 2 4 2" xfId="10245" xr:uid="{28177DDC-3876-456C-A751-A06998654BA7}"/>
    <cellStyle name="Comma 6 13 2 2 4 2 2" xfId="10246" xr:uid="{168FA485-2CA2-4334-80F3-AD22E535D4F0}"/>
    <cellStyle name="Comma 6 13 2 2 4 3" xfId="10247" xr:uid="{84EDD666-74D9-4708-88F9-735E5AF4814B}"/>
    <cellStyle name="Comma 6 13 2 2 5" xfId="10248" xr:uid="{F7E324FE-0E3C-4F79-88AF-DA1831242812}"/>
    <cellStyle name="Comma 6 13 2 2 5 2" xfId="10249" xr:uid="{B23FC9CA-A3BC-4464-B618-8D4D166EECC7}"/>
    <cellStyle name="Comma 6 13 2 2 6" xfId="10250" xr:uid="{93FF2237-848D-4F47-80C3-15149C28D1BE}"/>
    <cellStyle name="Comma 6 13 2 3" xfId="10251" xr:uid="{33F7DA7E-39A0-4AA7-BCED-2846A252880F}"/>
    <cellStyle name="Comma 6 13 2 4" xfId="10252" xr:uid="{26CC71E7-86E0-4F41-BA97-AA80A42DFB02}"/>
    <cellStyle name="Comma 6 13 2 4 2" xfId="10253" xr:uid="{681EB3B5-ABCB-45A0-BE4C-72F30D1D7366}"/>
    <cellStyle name="Comma 6 13 2 4 2 2" xfId="10254" xr:uid="{52A272D6-5A48-4C06-B0B6-E5D72D395268}"/>
    <cellStyle name="Comma 6 13 2 4 2 2 2" xfId="10255" xr:uid="{10DC3CF0-24F0-4E3C-BACD-62CFFDD109D8}"/>
    <cellStyle name="Comma 6 13 2 4 2 3" xfId="10256" xr:uid="{E786531F-3F80-4C1E-ADA3-7CCCAE01BEA9}"/>
    <cellStyle name="Comma 6 13 2 4 3" xfId="10257" xr:uid="{12C3FD0A-07B1-47EE-85E8-F02212C9BD4B}"/>
    <cellStyle name="Comma 6 13 2 4 3 2" xfId="10258" xr:uid="{3DE55E2D-0584-442D-9759-612E80BA9CDF}"/>
    <cellStyle name="Comma 6 13 2 4 3 2 2" xfId="10259" xr:uid="{CEC7412C-3FC3-463F-9051-F5CB88721E4D}"/>
    <cellStyle name="Comma 6 13 2 4 3 3" xfId="10260" xr:uid="{FD75E65C-32F4-48C5-97A9-7A4FCC06E7AE}"/>
    <cellStyle name="Comma 6 13 2 4 4" xfId="10261" xr:uid="{ECFAEE22-4D9E-4FB2-BF72-D0258EEB57F9}"/>
    <cellStyle name="Comma 6 13 2 4 4 2" xfId="10262" xr:uid="{5AE413A0-8737-4659-BB0D-888ABAC925DD}"/>
    <cellStyle name="Comma 6 13 2 4 5" xfId="10263" xr:uid="{552932A1-970A-42D5-81EC-C8D7328821D0}"/>
    <cellStyle name="Comma 6 13 2 5" xfId="10264" xr:uid="{BFEFADCB-5954-47C1-88E7-8E3C79861027}"/>
    <cellStyle name="Comma 6 13 2 5 2" xfId="10265" xr:uid="{C0F501A3-13B5-4DD7-A183-FDBE99DBEE46}"/>
    <cellStyle name="Comma 6 13 2 5 2 2" xfId="10266" xr:uid="{506E7875-E469-4719-9EA1-5F9D8F858EE8}"/>
    <cellStyle name="Comma 6 13 2 5 3" xfId="10267" xr:uid="{7125D211-F663-40FC-9BA9-388AC988672E}"/>
    <cellStyle name="Comma 6 13 2 6" xfId="10268" xr:uid="{4A8AE927-5CC9-4ED9-9D0E-009B73D64C24}"/>
    <cellStyle name="Comma 6 13 2 6 2" xfId="10269" xr:uid="{71D56DB2-042C-4343-B0DC-FAB5A02F83AE}"/>
    <cellStyle name="Comma 6 13 2 6 2 2" xfId="10270" xr:uid="{E82C3AA4-B63F-4D4B-BD46-4668A1D74CCA}"/>
    <cellStyle name="Comma 6 13 2 6 3" xfId="10271" xr:uid="{C59793B0-8840-4796-8E09-9DDEADEECAD2}"/>
    <cellStyle name="Comma 6 13 2 7" xfId="10272" xr:uid="{3DB081AE-B2CE-4D2A-B59F-89DB7618C1C8}"/>
    <cellStyle name="Comma 6 13 2 7 2" xfId="10273" xr:uid="{CE17DC66-5815-4E80-9447-EB79F2CE262F}"/>
    <cellStyle name="Comma 6 13 2 7 2 2" xfId="10274" xr:uid="{98CFB1A5-2C54-4097-AD69-D74D4D230C3F}"/>
    <cellStyle name="Comma 6 13 2 7 3" xfId="10275" xr:uid="{84E7E6FF-8696-4C09-8F25-5E901636D312}"/>
    <cellStyle name="Comma 6 13 2 8" xfId="10276" xr:uid="{A9D44298-FBBF-45A1-9479-1561CB350F88}"/>
    <cellStyle name="Comma 6 13 2 8 2" xfId="10277" xr:uid="{1E170872-2CD5-4E88-A9D4-5172405C552D}"/>
    <cellStyle name="Comma 6 13 2 9" xfId="10278" xr:uid="{B135A917-20FE-4011-BC36-CB2D95003CC3}"/>
    <cellStyle name="Comma 6 13 3" xfId="10279" xr:uid="{529DAACE-686B-4CB7-BA14-934A0D3DE365}"/>
    <cellStyle name="Comma 6 13 3 2" xfId="10280" xr:uid="{9CBFF400-1F0B-449B-8B04-C8494C37475F}"/>
    <cellStyle name="Comma 6 13 3 2 2" xfId="10281" xr:uid="{8D6D20C3-21EE-454F-9D06-26F313FA88E9}"/>
    <cellStyle name="Comma 6 13 3 2 2 2" xfId="10282" xr:uid="{F0A26DC7-B2FD-4E8E-A72F-E9CAC62FA13B}"/>
    <cellStyle name="Comma 6 13 3 2 2 2 2" xfId="10283" xr:uid="{498DB136-3E3D-45A0-8877-03880A2FA572}"/>
    <cellStyle name="Comma 6 13 3 2 2 2 2 2" xfId="10284" xr:uid="{AE7F865A-0C3A-4983-A24B-44A013357667}"/>
    <cellStyle name="Comma 6 13 3 2 2 2 3" xfId="10285" xr:uid="{EB632424-71BD-452B-9C7F-55C7AB0DAA01}"/>
    <cellStyle name="Comma 6 13 3 2 2 3" xfId="10286" xr:uid="{EEADB749-CC93-46DB-802A-C0C92C758077}"/>
    <cellStyle name="Comma 6 13 3 2 2 3 2" xfId="10287" xr:uid="{8403AB2B-CCC2-4152-8074-24B71C096D23}"/>
    <cellStyle name="Comma 6 13 3 2 2 3 2 2" xfId="10288" xr:uid="{2707328B-A6ED-43D4-8B68-E0B70D6FE495}"/>
    <cellStyle name="Comma 6 13 3 2 2 3 3" xfId="10289" xr:uid="{ED050029-6659-4502-B623-B187D174A3B7}"/>
    <cellStyle name="Comma 6 13 3 2 2 4" xfId="10290" xr:uid="{2165AF3F-02C9-48FA-8CB9-C4DA002DFF8A}"/>
    <cellStyle name="Comma 6 13 3 2 2 4 2" xfId="10291" xr:uid="{86969B9B-82A1-4267-AA02-8621A4EA3D6F}"/>
    <cellStyle name="Comma 6 13 3 2 2 5" xfId="10292" xr:uid="{71960E4A-47FF-448F-BF4B-89CC1CBE65BD}"/>
    <cellStyle name="Comma 6 13 3 2 3" xfId="10293" xr:uid="{96C4E9EA-843A-448B-A2CD-A6CBE937165C}"/>
    <cellStyle name="Comma 6 13 3 2 3 2" xfId="10294" xr:uid="{1C143BB8-7D54-4EE8-926F-03A7294141D4}"/>
    <cellStyle name="Comma 6 13 3 2 3 2 2" xfId="10295" xr:uid="{94ADB4A6-FD9F-44F5-95D1-4E88E274474D}"/>
    <cellStyle name="Comma 6 13 3 2 3 3" xfId="10296" xr:uid="{D8914300-E2B6-452B-A1F6-43B3CB210018}"/>
    <cellStyle name="Comma 6 13 3 2 4" xfId="10297" xr:uid="{4BEC1106-C067-4301-891B-239784D1A3D3}"/>
    <cellStyle name="Comma 6 13 3 2 4 2" xfId="10298" xr:uid="{B67E35E2-30D3-4A80-AA57-77ED1E5DEAF6}"/>
    <cellStyle name="Comma 6 13 3 2 4 2 2" xfId="10299" xr:uid="{2A88F513-B4BB-4BCB-A3DB-2F994574A7A6}"/>
    <cellStyle name="Comma 6 13 3 2 4 3" xfId="10300" xr:uid="{A8769D3E-ACC5-4AEC-B841-8680C42470AF}"/>
    <cellStyle name="Comma 6 13 3 2 5" xfId="10301" xr:uid="{FA1FF33F-3A97-40CC-99FF-A952A601DD3E}"/>
    <cellStyle name="Comma 6 13 3 2 5 2" xfId="10302" xr:uid="{D6E9DF6D-C9CA-41DA-8B80-3B05C968E1B4}"/>
    <cellStyle name="Comma 6 13 3 2 6" xfId="10303" xr:uid="{1069A608-48A1-4987-90DE-D70EF49DC4CD}"/>
    <cellStyle name="Comma 6 13 3 3" xfId="10304" xr:uid="{7E567EF2-1199-4C34-AB06-3650F649642D}"/>
    <cellStyle name="Comma 6 13 3 4" xfId="10305" xr:uid="{370D2C70-5E07-4F7E-A1AF-49EB0CFA9A4A}"/>
    <cellStyle name="Comma 6 13 3 4 2" xfId="10306" xr:uid="{708A3BB7-E02A-41A1-94C7-4DD22602A185}"/>
    <cellStyle name="Comma 6 13 3 4 2 2" xfId="10307" xr:uid="{2F9B148E-DDC1-4575-98B9-A3C9E50C8242}"/>
    <cellStyle name="Comma 6 13 3 4 2 2 2" xfId="10308" xr:uid="{CD5F4A0B-D5D2-40A8-91F1-19B55308617C}"/>
    <cellStyle name="Comma 6 13 3 4 2 3" xfId="10309" xr:uid="{91940532-CC0B-447C-90FA-B56F33EE1E60}"/>
    <cellStyle name="Comma 6 13 3 4 3" xfId="10310" xr:uid="{FB13741E-675B-40B6-9D1C-90B560085F2E}"/>
    <cellStyle name="Comma 6 13 3 4 3 2" xfId="10311" xr:uid="{2021FDC9-A9FE-4B26-80EB-7CE796E62BA6}"/>
    <cellStyle name="Comma 6 13 3 4 3 2 2" xfId="10312" xr:uid="{A0C90BD7-4D0D-4503-BF1F-C839C33A3495}"/>
    <cellStyle name="Comma 6 13 3 4 3 3" xfId="10313" xr:uid="{09335BE7-4AEF-465E-A8D1-E7C71712F9A9}"/>
    <cellStyle name="Comma 6 13 3 4 4" xfId="10314" xr:uid="{B49E4FE3-8A76-4B8B-8641-925EAD059FA7}"/>
    <cellStyle name="Comma 6 13 3 4 4 2" xfId="10315" xr:uid="{01B952EA-7FBC-49B7-BB7D-395243A2B5AE}"/>
    <cellStyle name="Comma 6 13 3 4 5" xfId="10316" xr:uid="{9ADC7840-B29A-4ED9-B5D1-4A754C3482A2}"/>
    <cellStyle name="Comma 6 13 3 5" xfId="10317" xr:uid="{A35DCA99-ABB7-4225-A06B-EE7982D53741}"/>
    <cellStyle name="Comma 6 13 3 5 2" xfId="10318" xr:uid="{DC8226C5-388A-4736-AADD-65015E911208}"/>
    <cellStyle name="Comma 6 13 3 5 2 2" xfId="10319" xr:uid="{64474B0B-858D-42F4-B41C-644299DBE221}"/>
    <cellStyle name="Comma 6 13 3 5 3" xfId="10320" xr:uid="{98665ED3-7ED6-4766-B20B-C6BB63C24928}"/>
    <cellStyle name="Comma 6 13 3 6" xfId="10321" xr:uid="{397CA82B-65E0-457E-A3A3-812CB8F19B32}"/>
    <cellStyle name="Comma 6 13 3 6 2" xfId="10322" xr:uid="{4D6E3B8F-DF80-4755-AB89-07BBE7785709}"/>
    <cellStyle name="Comma 6 13 3 6 2 2" xfId="10323" xr:uid="{28428FCA-07B7-4110-ACD6-2178E9A43010}"/>
    <cellStyle name="Comma 6 13 3 6 3" xfId="10324" xr:uid="{BF5CFEB1-97A7-4C29-A146-E44A478EECC2}"/>
    <cellStyle name="Comma 6 13 3 7" xfId="10325" xr:uid="{764A8EE9-5299-4777-A84D-4B3BEA3277E5}"/>
    <cellStyle name="Comma 6 13 3 7 2" xfId="10326" xr:uid="{99210EB3-F503-44AB-8524-25FD948D9DC4}"/>
    <cellStyle name="Comma 6 13 3 7 2 2" xfId="10327" xr:uid="{EBDDEEE1-4C47-4249-8319-3174AA320A96}"/>
    <cellStyle name="Comma 6 13 3 7 3" xfId="10328" xr:uid="{B2AE745D-BE6D-44C2-B9D6-4A636EE8B5BC}"/>
    <cellStyle name="Comma 6 13 3 8" xfId="10329" xr:uid="{45470227-1C71-4C08-AD9F-CC1803F3AD74}"/>
    <cellStyle name="Comma 6 13 3 8 2" xfId="10330" xr:uid="{8378FDC4-1E75-453C-B8FB-C2E238D3510E}"/>
    <cellStyle name="Comma 6 13 3 9" xfId="10331" xr:uid="{B5FA283F-16DB-48B7-8929-03D7020D5BDB}"/>
    <cellStyle name="Comma 6 13 4" xfId="10332" xr:uid="{86158FB2-E1E7-4D1F-8BCE-8F40E6DD066D}"/>
    <cellStyle name="Comma 6 13 4 2" xfId="10333" xr:uid="{513A25D3-2E08-467B-8B56-4D847A1E9D89}"/>
    <cellStyle name="Comma 6 13 4 2 2" xfId="10334" xr:uid="{798CBC1F-5DAB-46B7-BDA4-05CD0C216A56}"/>
    <cellStyle name="Comma 6 13 4 2 2 2" xfId="10335" xr:uid="{3C3A2A28-A4DE-4F88-B0FD-E5A4353ACA8A}"/>
    <cellStyle name="Comma 6 13 4 2 2 2 2" xfId="10336" xr:uid="{B011449D-B13D-4933-ABAE-BF428BBA196F}"/>
    <cellStyle name="Comma 6 13 4 2 2 3" xfId="10337" xr:uid="{BA5B4B04-24DF-4DF4-BAF3-17C582E6A5F3}"/>
    <cellStyle name="Comma 6 13 4 2 3" xfId="10338" xr:uid="{EB41850C-BAF7-43E4-8878-B72E45863E3D}"/>
    <cellStyle name="Comma 6 13 4 2 3 2" xfId="10339" xr:uid="{7826072A-133A-4F39-8B12-3A6BB7684B96}"/>
    <cellStyle name="Comma 6 13 4 2 3 2 2" xfId="10340" xr:uid="{9CE3D7D5-FE5D-4C33-8D02-00CA4D979B11}"/>
    <cellStyle name="Comma 6 13 4 2 3 3" xfId="10341" xr:uid="{A8E58C1E-C596-4D70-A138-7DF0CBFBC41F}"/>
    <cellStyle name="Comma 6 13 4 2 4" xfId="10342" xr:uid="{2088C3D5-07BB-41C9-9F37-D090394B652B}"/>
    <cellStyle name="Comma 6 13 4 2 4 2" xfId="10343" xr:uid="{D377F96E-6992-4372-AD39-8A1DAB922B5D}"/>
    <cellStyle name="Comma 6 13 4 2 5" xfId="10344" xr:uid="{512DB0AE-86D8-40B4-839C-410DFC6FFC43}"/>
    <cellStyle name="Comma 6 13 4 3" xfId="10345" xr:uid="{89DEF906-DB0F-4528-B9BD-CDEEEE0A99D3}"/>
    <cellStyle name="Comma 6 13 4 3 2" xfId="10346" xr:uid="{A09C9276-4D61-4602-AE5B-04077F2D8AC3}"/>
    <cellStyle name="Comma 6 13 4 3 2 2" xfId="10347" xr:uid="{CE6BF66A-23E6-441F-94E2-9BADDF31039E}"/>
    <cellStyle name="Comma 6 13 4 3 3" xfId="10348" xr:uid="{AAA207E2-6D1E-47F5-AE82-004A66B818E9}"/>
    <cellStyle name="Comma 6 13 4 4" xfId="10349" xr:uid="{15195F06-AA67-43DB-8C13-9FDD4A60B2D8}"/>
    <cellStyle name="Comma 6 13 4 4 2" xfId="10350" xr:uid="{39ED262A-4424-4D56-A008-EB2DB0BD7856}"/>
    <cellStyle name="Comma 6 13 4 4 2 2" xfId="10351" xr:uid="{F421DA50-C2A2-4D8A-BEE9-43909A448C5B}"/>
    <cellStyle name="Comma 6 13 4 4 3" xfId="10352" xr:uid="{8BFB9959-7EAB-4277-9870-A1BCFC887416}"/>
    <cellStyle name="Comma 6 13 4 5" xfId="10353" xr:uid="{063A9425-FC52-4469-99F9-EACA157FA8B9}"/>
    <cellStyle name="Comma 6 13 4 5 2" xfId="10354" xr:uid="{01742D14-79A2-4B2D-A116-E2BE80A59CB9}"/>
    <cellStyle name="Comma 6 13 4 6" xfId="10355" xr:uid="{240D7025-A6E8-4397-98E5-C4DEB28F8B43}"/>
    <cellStyle name="Comma 6 13 5" xfId="10356" xr:uid="{61120013-D2E7-42B1-84E2-2FF64C295CDC}"/>
    <cellStyle name="Comma 6 13 6" xfId="10357" xr:uid="{096D179D-0DE1-4B40-9D58-57D4203E25D8}"/>
    <cellStyle name="Comma 6 13 6 2" xfId="10358" xr:uid="{7AA7847E-95E0-46DA-808A-423D8433F5CE}"/>
    <cellStyle name="Comma 6 13 6 2 2" xfId="10359" xr:uid="{E1A13FE9-5B77-4C7A-9C51-9AB73950A05D}"/>
    <cellStyle name="Comma 6 13 6 2 2 2" xfId="10360" xr:uid="{4EBCD24A-78FF-4738-BF3A-D6B625BBDE8C}"/>
    <cellStyle name="Comma 6 13 6 2 3" xfId="10361" xr:uid="{D840D66D-8912-4272-951C-DD73941170E7}"/>
    <cellStyle name="Comma 6 13 6 3" xfId="10362" xr:uid="{EBA81393-F134-45D9-B5FE-76E8CA803990}"/>
    <cellStyle name="Comma 6 13 6 3 2" xfId="10363" xr:uid="{A9EC4C0B-DF1C-4A0F-B7D4-F94584D7A890}"/>
    <cellStyle name="Comma 6 13 6 3 2 2" xfId="10364" xr:uid="{8D5A6F02-54AB-4D7F-8824-EE5562CADB8F}"/>
    <cellStyle name="Comma 6 13 6 3 3" xfId="10365" xr:uid="{A8691124-54B8-4EC0-9F67-B567E3AFFA34}"/>
    <cellStyle name="Comma 6 13 6 4" xfId="10366" xr:uid="{259E0AD5-8F30-40BF-82A6-BC06BF4AC08E}"/>
    <cellStyle name="Comma 6 13 6 4 2" xfId="10367" xr:uid="{B3C54D18-34F4-4610-A133-A2D8F2733EDF}"/>
    <cellStyle name="Comma 6 13 6 5" xfId="10368" xr:uid="{42D00019-A8A2-4548-B346-F696DE83EFC6}"/>
    <cellStyle name="Comma 6 13 7" xfId="10369" xr:uid="{E775A8D7-5F68-4E74-8907-6EE76C973C96}"/>
    <cellStyle name="Comma 6 13 7 2" xfId="10370" xr:uid="{6A1A81DB-BBCD-47F2-8EAE-D3DEBE52941E}"/>
    <cellStyle name="Comma 6 13 7 2 2" xfId="10371" xr:uid="{9DB6FB76-E6CD-4F1F-B70B-DCACC63E4C57}"/>
    <cellStyle name="Comma 6 13 7 3" xfId="10372" xr:uid="{8F609442-719B-4A01-95BB-0AB61CFAA82E}"/>
    <cellStyle name="Comma 6 13 8" xfId="10373" xr:uid="{45DF77B3-8F92-4805-B3AD-7732C240FC1A}"/>
    <cellStyle name="Comma 6 13 8 2" xfId="10374" xr:uid="{C7EE20EC-C5BF-42BC-A37B-1ED60CC08AD7}"/>
    <cellStyle name="Comma 6 13 8 2 2" xfId="10375" xr:uid="{184E5C6F-31B2-4140-B1E0-F4D6BC7D5046}"/>
    <cellStyle name="Comma 6 13 8 3" xfId="10376" xr:uid="{3BD463EE-C563-47BB-81A6-912AE6B526C3}"/>
    <cellStyle name="Comma 6 13 9" xfId="10377" xr:uid="{187E5447-10D0-4887-8196-88354B3C96A4}"/>
    <cellStyle name="Comma 6 13 9 2" xfId="10378" xr:uid="{452AB25E-167C-4E0E-A91F-BB67CDA125D2}"/>
    <cellStyle name="Comma 6 13 9 2 2" xfId="10379" xr:uid="{137A786B-2691-43C3-A062-F768C443C69C}"/>
    <cellStyle name="Comma 6 13 9 3" xfId="10380" xr:uid="{C4FA8F1B-9C57-4EEE-BE8B-1DF9A3797FFF}"/>
    <cellStyle name="Comma 6 14" xfId="10381" xr:uid="{6B5BBAAB-5863-441A-B632-8F28EF8D6ACD}"/>
    <cellStyle name="Comma 6 14 10" xfId="10382" xr:uid="{CDCBCD7F-41D9-46DF-B2CC-63927566FB7C}"/>
    <cellStyle name="Comma 6 14 10 2" xfId="10383" xr:uid="{DAF0707B-E4AB-4D90-9037-2B6809567DDC}"/>
    <cellStyle name="Comma 6 14 11" xfId="10384" xr:uid="{75E727FE-EDFD-4E43-8BF7-2AB94514447F}"/>
    <cellStyle name="Comma 6 14 2" xfId="10385" xr:uid="{110009AF-6425-4FB6-8BB2-0C02A58C7EDA}"/>
    <cellStyle name="Comma 6 14 2 2" xfId="10386" xr:uid="{4D9BB2FC-1B2C-425D-902C-E900CCECD6B5}"/>
    <cellStyle name="Comma 6 14 2 2 2" xfId="10387" xr:uid="{6653DDE5-1038-460C-BB3A-5EF6088FBE71}"/>
    <cellStyle name="Comma 6 14 2 2 2 2" xfId="10388" xr:uid="{7F73DF38-C213-4F8B-911D-119EC069794F}"/>
    <cellStyle name="Comma 6 14 2 2 2 2 2" xfId="10389" xr:uid="{FBBF9EC2-0218-4A87-BE28-EA1AEDF13B2D}"/>
    <cellStyle name="Comma 6 14 2 2 2 2 2 2" xfId="10390" xr:uid="{904AAB5F-8385-4008-A26D-BECEF4F93E32}"/>
    <cellStyle name="Comma 6 14 2 2 2 2 3" xfId="10391" xr:uid="{1B615AB7-B21C-4F45-BF09-02FE74D642F7}"/>
    <cellStyle name="Comma 6 14 2 2 2 3" xfId="10392" xr:uid="{5D8BE27E-4500-4565-80F4-511017A608BC}"/>
    <cellStyle name="Comma 6 14 2 2 2 3 2" xfId="10393" xr:uid="{E0D01F2A-4878-4BF2-B6F7-3AB82AFA0836}"/>
    <cellStyle name="Comma 6 14 2 2 2 3 2 2" xfId="10394" xr:uid="{21AABA6A-1AE8-48B0-B5D4-CB8483466939}"/>
    <cellStyle name="Comma 6 14 2 2 2 3 3" xfId="10395" xr:uid="{BF66AAF7-7592-40D4-8B36-DD9830509F06}"/>
    <cellStyle name="Comma 6 14 2 2 2 4" xfId="10396" xr:uid="{A63B5245-8E26-4A9E-95B2-B6F101D9FC6D}"/>
    <cellStyle name="Comma 6 14 2 2 2 4 2" xfId="10397" xr:uid="{AA279779-6C10-4DC7-90C2-0F05F217FFD5}"/>
    <cellStyle name="Comma 6 14 2 2 2 5" xfId="10398" xr:uid="{463D7434-D91F-4256-9024-BAD4AA400320}"/>
    <cellStyle name="Comma 6 14 2 2 3" xfId="10399" xr:uid="{051B92BC-6793-4087-8644-680D30F5EC1E}"/>
    <cellStyle name="Comma 6 14 2 2 3 2" xfId="10400" xr:uid="{C5E0CAE5-D427-443D-9003-F6520FEF36AB}"/>
    <cellStyle name="Comma 6 14 2 2 3 2 2" xfId="10401" xr:uid="{63D5A8F3-1644-4ED6-960E-5F99117B4D9F}"/>
    <cellStyle name="Comma 6 14 2 2 3 3" xfId="10402" xr:uid="{FA9FA04D-5376-4E14-9FF2-A4AFE7C0BE1A}"/>
    <cellStyle name="Comma 6 14 2 2 4" xfId="10403" xr:uid="{F2DEE058-D244-4776-8FBA-21D76197CE69}"/>
    <cellStyle name="Comma 6 14 2 2 4 2" xfId="10404" xr:uid="{674F9EAE-2C9A-445B-B0CB-4A09365275D8}"/>
    <cellStyle name="Comma 6 14 2 2 4 2 2" xfId="10405" xr:uid="{DAA8D3B3-1C62-4882-8401-45BCDA7B992B}"/>
    <cellStyle name="Comma 6 14 2 2 4 3" xfId="10406" xr:uid="{8426FD45-6993-4CC2-8A8A-3A9815C52044}"/>
    <cellStyle name="Comma 6 14 2 2 5" xfId="10407" xr:uid="{A71D89CF-9FBD-40BB-B9A2-4CB6DB0072D8}"/>
    <cellStyle name="Comma 6 14 2 2 5 2" xfId="10408" xr:uid="{7FCEFE4A-9940-402A-8622-6C3E9BDB010D}"/>
    <cellStyle name="Comma 6 14 2 2 6" xfId="10409" xr:uid="{91C3FD03-A1E4-4C79-B3CF-C04B99B6BB32}"/>
    <cellStyle name="Comma 6 14 2 3" xfId="10410" xr:uid="{F0A028FF-0C0E-457A-9D0A-6550BAE67BB8}"/>
    <cellStyle name="Comma 6 14 2 4" xfId="10411" xr:uid="{7CDEB767-6ACA-4447-BB45-3229775B064B}"/>
    <cellStyle name="Comma 6 14 2 4 2" xfId="10412" xr:uid="{F8557554-08B6-4C74-BC73-4EED4F86B962}"/>
    <cellStyle name="Comma 6 14 2 4 2 2" xfId="10413" xr:uid="{E09FA2EE-9CE0-4CEA-81FF-86618B654507}"/>
    <cellStyle name="Comma 6 14 2 4 2 2 2" xfId="10414" xr:uid="{84846FD1-013E-4AB2-8DC3-E95FED30A0B2}"/>
    <cellStyle name="Comma 6 14 2 4 2 3" xfId="10415" xr:uid="{3F48BD8D-C84B-4E56-A74E-36B7D58E8CEA}"/>
    <cellStyle name="Comma 6 14 2 4 3" xfId="10416" xr:uid="{D601E036-4DC7-4BFB-8EF2-286323470536}"/>
    <cellStyle name="Comma 6 14 2 4 3 2" xfId="10417" xr:uid="{6F5D495B-E3F2-4F59-A1E9-F7BD615452A4}"/>
    <cellStyle name="Comma 6 14 2 4 3 2 2" xfId="10418" xr:uid="{725655DC-BEF2-4501-8F95-3FF6F4CA32D7}"/>
    <cellStyle name="Comma 6 14 2 4 3 3" xfId="10419" xr:uid="{31A5BE86-B02D-4CE9-B00B-1756488FD2EF}"/>
    <cellStyle name="Comma 6 14 2 4 4" xfId="10420" xr:uid="{AD328498-7DFB-4943-B737-1944D72A8C7E}"/>
    <cellStyle name="Comma 6 14 2 4 4 2" xfId="10421" xr:uid="{0F0BCF30-F615-48EE-8C42-9875E3048E4B}"/>
    <cellStyle name="Comma 6 14 2 4 5" xfId="10422" xr:uid="{0164940C-9A7A-4550-B39D-3E8C00C712FA}"/>
    <cellStyle name="Comma 6 14 2 5" xfId="10423" xr:uid="{017519BD-D8F9-4E3C-A0B2-A886C36776CE}"/>
    <cellStyle name="Comma 6 14 2 5 2" xfId="10424" xr:uid="{30569C85-33B3-4DB0-9235-F02131304352}"/>
    <cellStyle name="Comma 6 14 2 5 2 2" xfId="10425" xr:uid="{FD21358C-93B1-4ACA-86DD-2EAAD406B125}"/>
    <cellStyle name="Comma 6 14 2 5 3" xfId="10426" xr:uid="{1F4CFED0-D5CB-41F3-A132-4AB4A6185EBF}"/>
    <cellStyle name="Comma 6 14 2 6" xfId="10427" xr:uid="{E619283F-B630-4288-8A26-D339DD7DE2E7}"/>
    <cellStyle name="Comma 6 14 2 6 2" xfId="10428" xr:uid="{3188E743-AF70-4A10-8A71-DDAA70A93838}"/>
    <cellStyle name="Comma 6 14 2 6 2 2" xfId="10429" xr:uid="{E33E8E01-40F0-4FD0-9564-41ACAF2D983C}"/>
    <cellStyle name="Comma 6 14 2 6 3" xfId="10430" xr:uid="{20BED06B-A8CB-4A07-972E-9F4AACDB20F1}"/>
    <cellStyle name="Comma 6 14 2 7" xfId="10431" xr:uid="{CF69E930-9058-427E-9BD1-CA54F9FB8CF0}"/>
    <cellStyle name="Comma 6 14 2 7 2" xfId="10432" xr:uid="{14ED451E-3BFB-4020-9D26-39D0DF2754A5}"/>
    <cellStyle name="Comma 6 14 2 7 2 2" xfId="10433" xr:uid="{A723F09D-4ED1-407B-8C20-FAA91A662C01}"/>
    <cellStyle name="Comma 6 14 2 7 3" xfId="10434" xr:uid="{3EA577C7-FC9E-469B-99F8-F51F38D9FE09}"/>
    <cellStyle name="Comma 6 14 2 8" xfId="10435" xr:uid="{4450C429-97C0-404C-9863-57FA1270B8F4}"/>
    <cellStyle name="Comma 6 14 2 8 2" xfId="10436" xr:uid="{E3262977-16ED-4643-9FCE-B17580F42CC2}"/>
    <cellStyle name="Comma 6 14 2 9" xfId="10437" xr:uid="{5F39EF4D-C37C-44BF-822E-6B1697BC6924}"/>
    <cellStyle name="Comma 6 14 3" xfId="10438" xr:uid="{46ED4AE2-C4D0-46AE-A3E1-63AC0A5F6411}"/>
    <cellStyle name="Comma 6 14 3 2" xfId="10439" xr:uid="{E830AFD8-935F-4CF4-AF10-08D079397744}"/>
    <cellStyle name="Comma 6 14 3 2 2" xfId="10440" xr:uid="{8565DA36-D1F4-4BE6-BC1E-C62986A872A9}"/>
    <cellStyle name="Comma 6 14 3 2 2 2" xfId="10441" xr:uid="{A1F7B157-7CEE-46BD-90E2-094349379034}"/>
    <cellStyle name="Comma 6 14 3 2 2 2 2" xfId="10442" xr:uid="{87DDCA26-6B0E-4B22-904F-5B8446BA5873}"/>
    <cellStyle name="Comma 6 14 3 2 2 2 2 2" xfId="10443" xr:uid="{0E337C0C-DCF1-4AB4-91B7-FE6E2E921A44}"/>
    <cellStyle name="Comma 6 14 3 2 2 2 3" xfId="10444" xr:uid="{86A729C3-A244-46F4-8CCD-A7EFE0D432EA}"/>
    <cellStyle name="Comma 6 14 3 2 2 3" xfId="10445" xr:uid="{40ACE7DA-84E4-4FA8-A83C-CE80590F569F}"/>
    <cellStyle name="Comma 6 14 3 2 2 3 2" xfId="10446" xr:uid="{3A39D8EE-0F0D-4D80-B086-C64CD24BBE82}"/>
    <cellStyle name="Comma 6 14 3 2 2 3 2 2" xfId="10447" xr:uid="{6D5D4F66-5A9C-414F-8804-8E15F0A0A147}"/>
    <cellStyle name="Comma 6 14 3 2 2 3 3" xfId="10448" xr:uid="{8C0EAE62-953B-4696-9F91-4CE879FABC41}"/>
    <cellStyle name="Comma 6 14 3 2 2 4" xfId="10449" xr:uid="{D0ACB2B1-112F-4F98-98DD-8FFAEB09307A}"/>
    <cellStyle name="Comma 6 14 3 2 2 4 2" xfId="10450" xr:uid="{75FBA74D-2BE5-4D94-8B09-16A2D420325F}"/>
    <cellStyle name="Comma 6 14 3 2 2 5" xfId="10451" xr:uid="{97EF517A-0D16-47AD-8F33-F104A86A3171}"/>
    <cellStyle name="Comma 6 14 3 2 3" xfId="10452" xr:uid="{7BF4351B-4FA7-4ACC-AAC7-FA742EDEE596}"/>
    <cellStyle name="Comma 6 14 3 2 3 2" xfId="10453" xr:uid="{F23FE9C2-50EE-42EA-9D6E-504565C146FF}"/>
    <cellStyle name="Comma 6 14 3 2 3 2 2" xfId="10454" xr:uid="{3A0B90EF-DFD2-40F5-844E-19344CB3D7BE}"/>
    <cellStyle name="Comma 6 14 3 2 3 3" xfId="10455" xr:uid="{A32D468B-ACDE-4F36-870B-0973BEF2788F}"/>
    <cellStyle name="Comma 6 14 3 2 4" xfId="10456" xr:uid="{CCC44980-02B3-4978-87BA-30D53414CC3E}"/>
    <cellStyle name="Comma 6 14 3 2 4 2" xfId="10457" xr:uid="{735E363E-C9DE-40D5-9E86-EE304CF6C5E8}"/>
    <cellStyle name="Comma 6 14 3 2 4 2 2" xfId="10458" xr:uid="{9B016711-6110-41B0-AFE5-8AFF5BA817F7}"/>
    <cellStyle name="Comma 6 14 3 2 4 3" xfId="10459" xr:uid="{38E0E6A9-B45E-4616-AEBF-0F6011D076AB}"/>
    <cellStyle name="Comma 6 14 3 2 5" xfId="10460" xr:uid="{7D959FB9-A1EA-4DC5-93D6-9949D1EB1A25}"/>
    <cellStyle name="Comma 6 14 3 2 5 2" xfId="10461" xr:uid="{4FE0845F-3DAE-47BF-A1E3-DA90EF6621BE}"/>
    <cellStyle name="Comma 6 14 3 2 6" xfId="10462" xr:uid="{45CA8BE8-618E-4598-8957-63E72AC672EA}"/>
    <cellStyle name="Comma 6 14 3 3" xfId="10463" xr:uid="{C4E41CDE-3E04-4CE6-9C45-5FC71CFC2C44}"/>
    <cellStyle name="Comma 6 14 3 4" xfId="10464" xr:uid="{AD502BC9-4612-4D8C-B9E9-A99BD0181435}"/>
    <cellStyle name="Comma 6 14 3 4 2" xfId="10465" xr:uid="{4E4F3291-2ED4-4BEF-99E7-465174441004}"/>
    <cellStyle name="Comma 6 14 3 4 2 2" xfId="10466" xr:uid="{26C3C4E1-023F-4180-8375-8598E2A62732}"/>
    <cellStyle name="Comma 6 14 3 4 2 2 2" xfId="10467" xr:uid="{9298450A-5118-48FC-BC39-6D6E247CB485}"/>
    <cellStyle name="Comma 6 14 3 4 2 3" xfId="10468" xr:uid="{BCBDB29D-D398-412B-9755-C5DE7B9B89C2}"/>
    <cellStyle name="Comma 6 14 3 4 3" xfId="10469" xr:uid="{4ED57BB5-A6BF-4DBC-AA64-1BA0A1B8F3C2}"/>
    <cellStyle name="Comma 6 14 3 4 3 2" xfId="10470" xr:uid="{FF01A723-826A-4D35-A3E1-99538E7635A9}"/>
    <cellStyle name="Comma 6 14 3 4 3 2 2" xfId="10471" xr:uid="{4CCE4DAD-2ADD-4CA3-AB16-F65FB73820BD}"/>
    <cellStyle name="Comma 6 14 3 4 3 3" xfId="10472" xr:uid="{91FE796D-7125-411A-8169-4D51070487C6}"/>
    <cellStyle name="Comma 6 14 3 4 4" xfId="10473" xr:uid="{FCCB7432-DEC7-4F82-88AA-1E1F5B5BB1A2}"/>
    <cellStyle name="Comma 6 14 3 4 4 2" xfId="10474" xr:uid="{AB3ED4CB-0179-461A-977E-69F152CA9846}"/>
    <cellStyle name="Comma 6 14 3 4 5" xfId="10475" xr:uid="{FA992D64-372F-44CF-BED3-D3156CDD8623}"/>
    <cellStyle name="Comma 6 14 3 5" xfId="10476" xr:uid="{34988479-0CD6-410D-8DB7-7FF34CEBDAA3}"/>
    <cellStyle name="Comma 6 14 3 5 2" xfId="10477" xr:uid="{E6DA040C-7D88-4E3B-8296-8F92DF65E48D}"/>
    <cellStyle name="Comma 6 14 3 5 2 2" xfId="10478" xr:uid="{C0F8F98E-8FB6-49F2-94BD-E7A5943B34C9}"/>
    <cellStyle name="Comma 6 14 3 5 3" xfId="10479" xr:uid="{FBB6F1A7-A898-4817-8553-0D85C60526B7}"/>
    <cellStyle name="Comma 6 14 3 6" xfId="10480" xr:uid="{CFBD3BFF-B503-4FF8-BF86-FD70758F043A}"/>
    <cellStyle name="Comma 6 14 3 6 2" xfId="10481" xr:uid="{641DF0E4-F3D1-483B-B2C2-1CBDAEDD5CCC}"/>
    <cellStyle name="Comma 6 14 3 6 2 2" xfId="10482" xr:uid="{BEA4FF86-59CA-475D-8D32-E40FA78CDC46}"/>
    <cellStyle name="Comma 6 14 3 6 3" xfId="10483" xr:uid="{250E876E-B790-4612-9015-321DB8C68733}"/>
    <cellStyle name="Comma 6 14 3 7" xfId="10484" xr:uid="{8151E632-41C3-4AE2-A06A-D9E49E75719B}"/>
    <cellStyle name="Comma 6 14 3 7 2" xfId="10485" xr:uid="{0A1F4EE2-5AA8-493A-B17C-81315C535DB4}"/>
    <cellStyle name="Comma 6 14 3 7 2 2" xfId="10486" xr:uid="{BCE19E2D-CF73-4E1F-B139-8009C02F9673}"/>
    <cellStyle name="Comma 6 14 3 7 3" xfId="10487" xr:uid="{97819288-5621-49F5-9CE0-5B55BC787FB9}"/>
    <cellStyle name="Comma 6 14 3 8" xfId="10488" xr:uid="{D3D0ABAF-9600-45B6-BEEC-4A1D229F659E}"/>
    <cellStyle name="Comma 6 14 3 8 2" xfId="10489" xr:uid="{D77BF586-C014-458F-897F-4152B7FAED8B}"/>
    <cellStyle name="Comma 6 14 3 9" xfId="10490" xr:uid="{3234EF10-9A7A-4084-A753-9168C78726C1}"/>
    <cellStyle name="Comma 6 14 4" xfId="10491" xr:uid="{BD9B661B-F58F-4B2D-B7DD-794D4B0FAA4F}"/>
    <cellStyle name="Comma 6 14 4 2" xfId="10492" xr:uid="{A7FC9B88-CE29-46CB-8367-1737B0C00959}"/>
    <cellStyle name="Comma 6 14 4 2 2" xfId="10493" xr:uid="{4B48CE53-5D81-4545-8959-15D51EBE034E}"/>
    <cellStyle name="Comma 6 14 4 2 2 2" xfId="10494" xr:uid="{65545D09-D576-4D68-BD2E-204A57E2DCD1}"/>
    <cellStyle name="Comma 6 14 4 2 2 2 2" xfId="10495" xr:uid="{9E56F190-21AE-4C57-AC31-FE4BA8239707}"/>
    <cellStyle name="Comma 6 14 4 2 2 3" xfId="10496" xr:uid="{C86E94EE-6E21-447C-AE8C-E57D6C14BCE6}"/>
    <cellStyle name="Comma 6 14 4 2 3" xfId="10497" xr:uid="{02A7E5E3-6DF8-45E6-A25F-4DAF71D0F6A3}"/>
    <cellStyle name="Comma 6 14 4 2 3 2" xfId="10498" xr:uid="{C62B0083-6133-4C8B-AD59-63640953CB69}"/>
    <cellStyle name="Comma 6 14 4 2 3 2 2" xfId="10499" xr:uid="{F6EF9F16-D382-4595-AD8B-EF2A2FF40A5B}"/>
    <cellStyle name="Comma 6 14 4 2 3 3" xfId="10500" xr:uid="{203AFEC8-A0E1-4532-82D5-25C218077E7E}"/>
    <cellStyle name="Comma 6 14 4 2 4" xfId="10501" xr:uid="{BF72A76D-48AB-4634-A779-8C0411BFFC26}"/>
    <cellStyle name="Comma 6 14 4 2 4 2" xfId="10502" xr:uid="{2F7F91EB-E3DC-43D9-9355-89B1E65271DC}"/>
    <cellStyle name="Comma 6 14 4 2 5" xfId="10503" xr:uid="{E94D034B-A0B8-4B82-8027-845D2DD8A434}"/>
    <cellStyle name="Comma 6 14 4 3" xfId="10504" xr:uid="{27BC6C9F-56B4-4C33-BF48-5F05D72482F7}"/>
    <cellStyle name="Comma 6 14 4 3 2" xfId="10505" xr:uid="{04CCED70-AD47-41B9-AEF8-D959E3F13088}"/>
    <cellStyle name="Comma 6 14 4 3 2 2" xfId="10506" xr:uid="{05D0FCA0-D985-438C-9780-D587D9DFC00B}"/>
    <cellStyle name="Comma 6 14 4 3 3" xfId="10507" xr:uid="{57F605A5-536D-46FD-99C5-0F02248D9BB7}"/>
    <cellStyle name="Comma 6 14 4 4" xfId="10508" xr:uid="{3A5D533A-9617-4EFF-A737-1355F88DBDA1}"/>
    <cellStyle name="Comma 6 14 4 4 2" xfId="10509" xr:uid="{5AACC5E1-D917-4AF5-9B49-9CFE4655AB22}"/>
    <cellStyle name="Comma 6 14 4 4 2 2" xfId="10510" xr:uid="{13DEEA02-A912-45B3-A9A9-E68D720DBE0A}"/>
    <cellStyle name="Comma 6 14 4 4 3" xfId="10511" xr:uid="{7CFE991D-6EAB-492F-85CA-669F7B0BD67D}"/>
    <cellStyle name="Comma 6 14 4 5" xfId="10512" xr:uid="{0710F29D-097C-4080-BFDB-700EFAA6AED0}"/>
    <cellStyle name="Comma 6 14 4 5 2" xfId="10513" xr:uid="{22792DC8-7FB1-4FB9-8468-3AE4B2F9DF25}"/>
    <cellStyle name="Comma 6 14 4 6" xfId="10514" xr:uid="{EDBD5C16-312D-4B84-A0B6-84B3918D3E6E}"/>
    <cellStyle name="Comma 6 14 5" xfId="10515" xr:uid="{220B5E8A-4835-4AFB-B8A9-65304BD4CB0A}"/>
    <cellStyle name="Comma 6 14 6" xfId="10516" xr:uid="{E2951E23-0134-4719-B0A9-AEE8714B99D8}"/>
    <cellStyle name="Comma 6 14 6 2" xfId="10517" xr:uid="{13C437B3-9773-4CCB-B16E-60D47F574F3B}"/>
    <cellStyle name="Comma 6 14 6 2 2" xfId="10518" xr:uid="{0DCF9951-B353-44CC-B3CB-EAB219015547}"/>
    <cellStyle name="Comma 6 14 6 2 2 2" xfId="10519" xr:uid="{4D42881D-5183-4E45-9CCC-4E38CBD23490}"/>
    <cellStyle name="Comma 6 14 6 2 3" xfId="10520" xr:uid="{D422686B-05C0-4BF5-9DAF-26C303271139}"/>
    <cellStyle name="Comma 6 14 6 3" xfId="10521" xr:uid="{BC40A853-5E2C-446F-89E8-285F400C9AB6}"/>
    <cellStyle name="Comma 6 14 6 3 2" xfId="10522" xr:uid="{7B515735-AD47-4549-BF58-EBDC9F5A99B0}"/>
    <cellStyle name="Comma 6 14 6 3 2 2" xfId="10523" xr:uid="{C9F663CC-BC4B-46F2-A99D-7972491D9B69}"/>
    <cellStyle name="Comma 6 14 6 3 3" xfId="10524" xr:uid="{3D8D5F5D-F1C7-41C1-8AF6-BA2D9CE51DD4}"/>
    <cellStyle name="Comma 6 14 6 4" xfId="10525" xr:uid="{5A6922A6-AA65-4214-BF79-DAB4B4AC976F}"/>
    <cellStyle name="Comma 6 14 6 4 2" xfId="10526" xr:uid="{B121EA30-301B-466F-9FAC-DB3FA0C620A4}"/>
    <cellStyle name="Comma 6 14 6 5" xfId="10527" xr:uid="{9A528BB5-01D9-4D28-B73D-C43FBC729B9D}"/>
    <cellStyle name="Comma 6 14 7" xfId="10528" xr:uid="{798DFD36-1FD7-4D1A-ADBA-106D49BD9892}"/>
    <cellStyle name="Comma 6 14 7 2" xfId="10529" xr:uid="{690187F9-B026-4A3C-905A-9B30D4C70626}"/>
    <cellStyle name="Comma 6 14 7 2 2" xfId="10530" xr:uid="{041AC7B1-C083-4BEA-B25D-237ED55D7BE4}"/>
    <cellStyle name="Comma 6 14 7 3" xfId="10531" xr:uid="{62C87EFE-42B1-4579-BE84-6368A676A584}"/>
    <cellStyle name="Comma 6 14 8" xfId="10532" xr:uid="{E87BB7FE-3A25-4B3F-87B4-F752AC474862}"/>
    <cellStyle name="Comma 6 14 8 2" xfId="10533" xr:uid="{9FC1AA8B-2C1F-494C-B6F7-C74015A5002D}"/>
    <cellStyle name="Comma 6 14 8 2 2" xfId="10534" xr:uid="{A15484D5-91A6-438C-8AEC-E5A15625E41E}"/>
    <cellStyle name="Comma 6 14 8 3" xfId="10535" xr:uid="{7DD9E456-2854-48C2-B803-DE9C372A6B78}"/>
    <cellStyle name="Comma 6 14 9" xfId="10536" xr:uid="{664F68C3-83B0-4110-8446-BF3F49B2717E}"/>
    <cellStyle name="Comma 6 14 9 2" xfId="10537" xr:uid="{908B8321-E48F-461E-A3F9-3795EE20D0B2}"/>
    <cellStyle name="Comma 6 14 9 2 2" xfId="10538" xr:uid="{6DE0037C-16AB-47DA-BF22-FD43908E7718}"/>
    <cellStyle name="Comma 6 14 9 3" xfId="10539" xr:uid="{4B6CF2E7-8EFC-4F4A-AE6D-D4004AA83A8F}"/>
    <cellStyle name="Comma 6 15" xfId="10540" xr:uid="{F8A1D14F-7168-4870-A34F-BC45C7447C33}"/>
    <cellStyle name="Comma 6 15 10" xfId="10541" xr:uid="{7007790C-908C-43DD-BD38-78F9136C3896}"/>
    <cellStyle name="Comma 6 15 10 2" xfId="10542" xr:uid="{B44C3B05-E0C6-417E-8E62-ADAEFDCB0B41}"/>
    <cellStyle name="Comma 6 15 11" xfId="10543" xr:uid="{EB8DBE67-4045-449E-9C73-B01D95B0CED0}"/>
    <cellStyle name="Comma 6 15 2" xfId="10544" xr:uid="{762C18C9-4463-4E1C-B329-492B3B9CA006}"/>
    <cellStyle name="Comma 6 15 2 2" xfId="10545" xr:uid="{430ABA0F-6DF4-45DB-B838-A48C420EAB89}"/>
    <cellStyle name="Comma 6 15 2 2 2" xfId="10546" xr:uid="{7A682CB2-45B4-4CAE-ACCB-FE9886182A1B}"/>
    <cellStyle name="Comma 6 15 2 2 2 2" xfId="10547" xr:uid="{53FBABDE-6276-4C43-A1B8-45A841BB6A79}"/>
    <cellStyle name="Comma 6 15 2 2 2 2 2" xfId="10548" xr:uid="{3CB7DDC2-E6F9-4574-B019-457A4E8AF6E4}"/>
    <cellStyle name="Comma 6 15 2 2 2 2 2 2" xfId="10549" xr:uid="{6698371D-3FB4-40C6-A560-74531D004959}"/>
    <cellStyle name="Comma 6 15 2 2 2 2 3" xfId="10550" xr:uid="{3646E838-94B2-437B-872F-313AD790B7F7}"/>
    <cellStyle name="Comma 6 15 2 2 2 3" xfId="10551" xr:uid="{2498D17A-6151-4055-843F-FACA0EBB4F68}"/>
    <cellStyle name="Comma 6 15 2 2 2 3 2" xfId="10552" xr:uid="{61F5FB4E-0FC6-482C-AB43-571A6E75BDF5}"/>
    <cellStyle name="Comma 6 15 2 2 2 3 2 2" xfId="10553" xr:uid="{DA05E6BF-DD2C-4B7B-8D88-D1FCF448BAE6}"/>
    <cellStyle name="Comma 6 15 2 2 2 3 3" xfId="10554" xr:uid="{83FCCE3B-BFCB-415E-830A-1EFDC8BDA09B}"/>
    <cellStyle name="Comma 6 15 2 2 2 4" xfId="10555" xr:uid="{1ADF93CE-2A6B-4F85-8038-6DD9A523826B}"/>
    <cellStyle name="Comma 6 15 2 2 2 4 2" xfId="10556" xr:uid="{6E257EAF-C755-4CD2-A065-D5B792D5F727}"/>
    <cellStyle name="Comma 6 15 2 2 2 5" xfId="10557" xr:uid="{7062A3FF-1F25-4FC8-9FA6-82882A6D7CA7}"/>
    <cellStyle name="Comma 6 15 2 2 3" xfId="10558" xr:uid="{F8716CE3-BB55-4F40-809C-56C875A5891B}"/>
    <cellStyle name="Comma 6 15 2 2 3 2" xfId="10559" xr:uid="{0330ED87-4ED7-415B-925D-E2ADB48175A4}"/>
    <cellStyle name="Comma 6 15 2 2 3 2 2" xfId="10560" xr:uid="{EAE38728-1C43-4080-B636-D07AB2EB43CD}"/>
    <cellStyle name="Comma 6 15 2 2 3 3" xfId="10561" xr:uid="{E8C612BE-9A7D-4478-B785-60468F72D0F5}"/>
    <cellStyle name="Comma 6 15 2 2 4" xfId="10562" xr:uid="{DAA5CA1E-D393-4E16-A425-2964DC2DF1A2}"/>
    <cellStyle name="Comma 6 15 2 2 4 2" xfId="10563" xr:uid="{9814061B-51A1-4202-A744-C84B4D323A39}"/>
    <cellStyle name="Comma 6 15 2 2 4 2 2" xfId="10564" xr:uid="{555C5DB6-6554-4498-B0DC-801430590474}"/>
    <cellStyle name="Comma 6 15 2 2 4 3" xfId="10565" xr:uid="{18636965-DED4-479C-837F-0A008912F4DD}"/>
    <cellStyle name="Comma 6 15 2 2 5" xfId="10566" xr:uid="{DABAC66D-53D4-4775-97D1-1F50148D46C1}"/>
    <cellStyle name="Comma 6 15 2 2 5 2" xfId="10567" xr:uid="{C75E248F-346A-4C34-810B-29327C6A3C62}"/>
    <cellStyle name="Comma 6 15 2 2 6" xfId="10568" xr:uid="{D53C8966-5EB3-40C7-85DD-E509A8EE0F0F}"/>
    <cellStyle name="Comma 6 15 2 3" xfId="10569" xr:uid="{9034A953-B64A-44C9-8FB0-CA93FE527621}"/>
    <cellStyle name="Comma 6 15 2 4" xfId="10570" xr:uid="{45FE72B5-E808-4AFF-AB67-24CC9DFE6457}"/>
    <cellStyle name="Comma 6 15 2 4 2" xfId="10571" xr:uid="{A6F9D210-E91B-402A-927D-7528069DD946}"/>
    <cellStyle name="Comma 6 15 2 4 2 2" xfId="10572" xr:uid="{22159D6A-C4A4-4872-9AF0-EC6AB2B0F5DB}"/>
    <cellStyle name="Comma 6 15 2 4 2 2 2" xfId="10573" xr:uid="{F270FEEE-3739-4117-890B-79D70C88C23D}"/>
    <cellStyle name="Comma 6 15 2 4 2 3" xfId="10574" xr:uid="{5D15DFDE-06BF-456C-B2BF-C2E4754CEE98}"/>
    <cellStyle name="Comma 6 15 2 4 3" xfId="10575" xr:uid="{BC72DD4D-D73A-4246-8982-2036259CB7DC}"/>
    <cellStyle name="Comma 6 15 2 4 3 2" xfId="10576" xr:uid="{1E7FF62B-CF48-4EFF-8974-8E60515B8899}"/>
    <cellStyle name="Comma 6 15 2 4 3 2 2" xfId="10577" xr:uid="{F7749B88-8774-487C-B84A-FB13C904E570}"/>
    <cellStyle name="Comma 6 15 2 4 3 3" xfId="10578" xr:uid="{68C917A8-D5F6-486D-9247-C321DFF25109}"/>
    <cellStyle name="Comma 6 15 2 4 4" xfId="10579" xr:uid="{ACCF0C8A-FF9F-4A52-A29C-328DBDE450A0}"/>
    <cellStyle name="Comma 6 15 2 4 4 2" xfId="10580" xr:uid="{FFE8C5FB-8C0D-4DA7-94B4-0F8BFF167ECC}"/>
    <cellStyle name="Comma 6 15 2 4 5" xfId="10581" xr:uid="{E0A8C0E3-47C1-4AC8-A566-D7727D02186B}"/>
    <cellStyle name="Comma 6 15 2 5" xfId="10582" xr:uid="{2350C0C1-677C-4E56-967B-F3819ADAA8BE}"/>
    <cellStyle name="Comma 6 15 2 5 2" xfId="10583" xr:uid="{BF026818-31FA-4816-B5CD-1F3DD8C975E4}"/>
    <cellStyle name="Comma 6 15 2 5 2 2" xfId="10584" xr:uid="{F6C1957D-37E9-41DC-B246-D9776CC438FA}"/>
    <cellStyle name="Comma 6 15 2 5 3" xfId="10585" xr:uid="{0D59E61D-98EB-422A-A9F9-AEF6459F9762}"/>
    <cellStyle name="Comma 6 15 2 6" xfId="10586" xr:uid="{F0571C48-DBA7-4A9B-8BB0-F2DFD7CA88B7}"/>
    <cellStyle name="Comma 6 15 2 6 2" xfId="10587" xr:uid="{E8533DD2-7601-4524-BE43-C795785655E9}"/>
    <cellStyle name="Comma 6 15 2 6 2 2" xfId="10588" xr:uid="{FF676862-4116-4531-AC0C-9EDD00A42FA6}"/>
    <cellStyle name="Comma 6 15 2 6 3" xfId="10589" xr:uid="{B6104CB5-B664-4F86-8047-9973AFDC7BF4}"/>
    <cellStyle name="Comma 6 15 2 7" xfId="10590" xr:uid="{C6073999-A8C8-4679-BA17-FB8F054BB573}"/>
    <cellStyle name="Comma 6 15 2 7 2" xfId="10591" xr:uid="{B63148FD-0A2E-4FC3-BA3F-4FE5413C6F6B}"/>
    <cellStyle name="Comma 6 15 2 7 2 2" xfId="10592" xr:uid="{7024ECE4-7011-4248-9474-30C7D0E1648C}"/>
    <cellStyle name="Comma 6 15 2 7 3" xfId="10593" xr:uid="{EC83B1D6-8AD7-492B-B875-3B57CAD680CE}"/>
    <cellStyle name="Comma 6 15 2 8" xfId="10594" xr:uid="{9B2DBD8C-AD29-4184-B21E-64979792B4C3}"/>
    <cellStyle name="Comma 6 15 2 8 2" xfId="10595" xr:uid="{7E34AB9D-CB5E-4F9F-9088-AC599298DFDF}"/>
    <cellStyle name="Comma 6 15 2 9" xfId="10596" xr:uid="{E06156A7-023D-469D-85C2-0ED7723DA3D7}"/>
    <cellStyle name="Comma 6 15 3" xfId="10597" xr:uid="{BD0A8274-B796-4052-B06C-9771BDC387A3}"/>
    <cellStyle name="Comma 6 15 3 2" xfId="10598" xr:uid="{91AE2A85-7063-45E3-B521-8EB134E6C658}"/>
    <cellStyle name="Comma 6 15 3 2 2" xfId="10599" xr:uid="{F12CD9E8-9C4C-45C4-B60B-CC115633F0C6}"/>
    <cellStyle name="Comma 6 15 3 2 2 2" xfId="10600" xr:uid="{28D356C7-B7D5-4A5C-B380-E88FC33904C1}"/>
    <cellStyle name="Comma 6 15 3 2 2 2 2" xfId="10601" xr:uid="{8D55BD36-2A4F-42EF-BFDB-3FBB5FE8312F}"/>
    <cellStyle name="Comma 6 15 3 2 2 2 2 2" xfId="10602" xr:uid="{58A28CAB-BA2E-4760-B42D-2208D951EBD8}"/>
    <cellStyle name="Comma 6 15 3 2 2 2 3" xfId="10603" xr:uid="{14256965-FB4C-4AD3-9D97-5DE457A440FA}"/>
    <cellStyle name="Comma 6 15 3 2 2 3" xfId="10604" xr:uid="{F6047257-32E2-4EB3-8E9F-B4F4CCBA635B}"/>
    <cellStyle name="Comma 6 15 3 2 2 3 2" xfId="10605" xr:uid="{4BC7CA32-BFA1-4D1E-B81D-B8683209082F}"/>
    <cellStyle name="Comma 6 15 3 2 2 3 2 2" xfId="10606" xr:uid="{39DA61B8-8C26-4751-B389-4263CFB54280}"/>
    <cellStyle name="Comma 6 15 3 2 2 3 3" xfId="10607" xr:uid="{99392642-79D0-4B35-B8D4-3BDF7936766B}"/>
    <cellStyle name="Comma 6 15 3 2 2 4" xfId="10608" xr:uid="{EC6D042D-45F6-4991-93DE-E47AB8922240}"/>
    <cellStyle name="Comma 6 15 3 2 2 4 2" xfId="10609" xr:uid="{D4C69723-226F-48EE-89FF-256437E89828}"/>
    <cellStyle name="Comma 6 15 3 2 2 5" xfId="10610" xr:uid="{F9560AA5-5E7C-4478-B0E9-D7414D667950}"/>
    <cellStyle name="Comma 6 15 3 2 3" xfId="10611" xr:uid="{7EFEE090-B4D6-42FC-9D09-C9A85B95DD14}"/>
    <cellStyle name="Comma 6 15 3 2 3 2" xfId="10612" xr:uid="{77D25655-3F1B-4D15-A596-E901B78D4512}"/>
    <cellStyle name="Comma 6 15 3 2 3 2 2" xfId="10613" xr:uid="{24A276F1-9409-4018-9571-5594D6B0E397}"/>
    <cellStyle name="Comma 6 15 3 2 3 3" xfId="10614" xr:uid="{5B6AB269-983D-4A9F-93F1-892885C273CE}"/>
    <cellStyle name="Comma 6 15 3 2 4" xfId="10615" xr:uid="{FBFBA5F7-DD67-4D52-8BEA-B70B001A381C}"/>
    <cellStyle name="Comma 6 15 3 2 4 2" xfId="10616" xr:uid="{EBD8C574-3B47-4BD7-B4DB-E8C62263F187}"/>
    <cellStyle name="Comma 6 15 3 2 4 2 2" xfId="10617" xr:uid="{2E832F4A-C993-4098-956B-422B4528B539}"/>
    <cellStyle name="Comma 6 15 3 2 4 3" xfId="10618" xr:uid="{7D3620D4-E4D2-4607-B22D-3CEEF0FDEECE}"/>
    <cellStyle name="Comma 6 15 3 2 5" xfId="10619" xr:uid="{242B002D-BDC8-484D-ACA7-23E684C58934}"/>
    <cellStyle name="Comma 6 15 3 2 5 2" xfId="10620" xr:uid="{868247AA-AA1A-4A36-92BE-B673C46D5B7E}"/>
    <cellStyle name="Comma 6 15 3 2 6" xfId="10621" xr:uid="{6988EB73-2098-4EB8-93BD-91FBDCB4EEE3}"/>
    <cellStyle name="Comma 6 15 3 3" xfId="10622" xr:uid="{71A9AF03-B276-46B5-9848-D9D281A03E5B}"/>
    <cellStyle name="Comma 6 15 3 4" xfId="10623" xr:uid="{761AA336-46F6-4863-87E8-02544DE46CFC}"/>
    <cellStyle name="Comma 6 15 3 4 2" xfId="10624" xr:uid="{5874F7E8-CFA5-496C-A64C-919ADE9583BC}"/>
    <cellStyle name="Comma 6 15 3 4 2 2" xfId="10625" xr:uid="{A32967B0-5F3F-4E9B-99B2-2CA8595EA958}"/>
    <cellStyle name="Comma 6 15 3 4 2 2 2" xfId="10626" xr:uid="{F8DA67C1-73CE-4797-8208-8A3C84A030CE}"/>
    <cellStyle name="Comma 6 15 3 4 2 3" xfId="10627" xr:uid="{F20958C7-6152-414D-B5E6-2836FA08624B}"/>
    <cellStyle name="Comma 6 15 3 4 3" xfId="10628" xr:uid="{9A2C813D-B271-4CDC-A242-BA1143F4EDC7}"/>
    <cellStyle name="Comma 6 15 3 4 3 2" xfId="10629" xr:uid="{334F31D6-4A32-4884-B0EC-BFCB8BD26A32}"/>
    <cellStyle name="Comma 6 15 3 4 3 2 2" xfId="10630" xr:uid="{5340800A-6196-42AB-94DF-4C45DADE3CF7}"/>
    <cellStyle name="Comma 6 15 3 4 3 3" xfId="10631" xr:uid="{DEA2ECE3-55B9-42FB-9C35-593AE151ED49}"/>
    <cellStyle name="Comma 6 15 3 4 4" xfId="10632" xr:uid="{EA7AF7D6-7D5B-4BE6-B4AE-44EC5E9E7FCB}"/>
    <cellStyle name="Comma 6 15 3 4 4 2" xfId="10633" xr:uid="{A6F7EEA2-758D-426A-AB9D-F9E4A15297D8}"/>
    <cellStyle name="Comma 6 15 3 4 5" xfId="10634" xr:uid="{A0F7B37A-FA27-4FB3-989E-814D6DDF8CF1}"/>
    <cellStyle name="Comma 6 15 3 5" xfId="10635" xr:uid="{AE24FEED-A713-46A8-B949-B1C388AAE9B2}"/>
    <cellStyle name="Comma 6 15 3 5 2" xfId="10636" xr:uid="{968AB7F1-CF10-435F-B454-F90DD9A6C775}"/>
    <cellStyle name="Comma 6 15 3 5 2 2" xfId="10637" xr:uid="{7F0BB69D-5B2C-473E-AFB9-B5C526E71248}"/>
    <cellStyle name="Comma 6 15 3 5 3" xfId="10638" xr:uid="{3F40E7FE-CACA-4AB7-81F1-54A7959BD814}"/>
    <cellStyle name="Comma 6 15 3 6" xfId="10639" xr:uid="{6690A900-35A1-40D3-9B3A-A4021995E263}"/>
    <cellStyle name="Comma 6 15 3 6 2" xfId="10640" xr:uid="{1235E3E5-BCF4-4F91-8B3B-3BC02DE451B1}"/>
    <cellStyle name="Comma 6 15 3 6 2 2" xfId="10641" xr:uid="{2F3DFCF1-C3E4-4A58-B5A2-A5134D925181}"/>
    <cellStyle name="Comma 6 15 3 6 3" xfId="10642" xr:uid="{896456DE-0FA3-4311-BE7B-5138D7B3E9B2}"/>
    <cellStyle name="Comma 6 15 3 7" xfId="10643" xr:uid="{6689FD4D-EEAA-4C4C-8E69-F2E278F1731C}"/>
    <cellStyle name="Comma 6 15 3 7 2" xfId="10644" xr:uid="{737981E2-96CD-4047-B165-34A4B939A109}"/>
    <cellStyle name="Comma 6 15 3 7 2 2" xfId="10645" xr:uid="{DFF08D35-16C8-4DD7-BEA0-2C17E4E6402E}"/>
    <cellStyle name="Comma 6 15 3 7 3" xfId="10646" xr:uid="{3084F0BB-421F-49FB-B0AC-CF3FE8D2338E}"/>
    <cellStyle name="Comma 6 15 3 8" xfId="10647" xr:uid="{8145D40B-013C-4B3F-A6A1-99D80C5F2CFD}"/>
    <cellStyle name="Comma 6 15 3 8 2" xfId="10648" xr:uid="{9417295C-B5A6-4490-9DD2-DD86C24E8139}"/>
    <cellStyle name="Comma 6 15 3 9" xfId="10649" xr:uid="{BE8287EC-695D-478C-8355-D499975D9279}"/>
    <cellStyle name="Comma 6 15 4" xfId="10650" xr:uid="{4EB5B327-EE4A-44D3-8415-1BAA49B03FA6}"/>
    <cellStyle name="Comma 6 15 4 2" xfId="10651" xr:uid="{B201522E-932E-4C39-B7AA-2818BB9D6D57}"/>
    <cellStyle name="Comma 6 15 4 2 2" xfId="10652" xr:uid="{C59DF3D8-47B7-4CD1-B1FA-68162DF04D7D}"/>
    <cellStyle name="Comma 6 15 4 2 2 2" xfId="10653" xr:uid="{692D248B-D2F6-4441-8466-038074553AFF}"/>
    <cellStyle name="Comma 6 15 4 2 2 2 2" xfId="10654" xr:uid="{2213897E-F66A-4510-BFA6-86952B76997E}"/>
    <cellStyle name="Comma 6 15 4 2 2 3" xfId="10655" xr:uid="{3148663D-EB38-4F0F-B5E1-439DFA675ADF}"/>
    <cellStyle name="Comma 6 15 4 2 3" xfId="10656" xr:uid="{4083DE9E-ADA9-4174-8E0C-DAC4C85D7BC3}"/>
    <cellStyle name="Comma 6 15 4 2 3 2" xfId="10657" xr:uid="{53922158-B19B-4ADB-A6D9-BA43A99AFF04}"/>
    <cellStyle name="Comma 6 15 4 2 3 2 2" xfId="10658" xr:uid="{F5544CA7-C9C0-4B67-8CAB-438FB845CF53}"/>
    <cellStyle name="Comma 6 15 4 2 3 3" xfId="10659" xr:uid="{B4DCE9BA-0522-484B-A5EF-3A4859E7D12C}"/>
    <cellStyle name="Comma 6 15 4 2 4" xfId="10660" xr:uid="{95004B2D-D800-4E2B-87CF-ED4A706B6230}"/>
    <cellStyle name="Comma 6 15 4 2 4 2" xfId="10661" xr:uid="{73A794A8-8DAF-47D5-9ED6-82940B132938}"/>
    <cellStyle name="Comma 6 15 4 2 5" xfId="10662" xr:uid="{97CD1A6F-18F1-4CBF-B748-B601C9962D71}"/>
    <cellStyle name="Comma 6 15 4 3" xfId="10663" xr:uid="{98C0C9A7-7CFF-48A2-A464-68F4FFA140E4}"/>
    <cellStyle name="Comma 6 15 4 3 2" xfId="10664" xr:uid="{D6B07AC6-E2A1-4CE1-9DC9-E894A507A9C9}"/>
    <cellStyle name="Comma 6 15 4 3 2 2" xfId="10665" xr:uid="{5C97F910-D547-48AE-9E95-131F1280C3E3}"/>
    <cellStyle name="Comma 6 15 4 3 3" xfId="10666" xr:uid="{14EA573B-9045-4BC3-B60E-A5C7DE201C65}"/>
    <cellStyle name="Comma 6 15 4 4" xfId="10667" xr:uid="{01AD7965-EE3C-4149-A354-6317225261F5}"/>
    <cellStyle name="Comma 6 15 4 4 2" xfId="10668" xr:uid="{D55D9FEC-2DBB-4F3B-82C3-F6915E60F7C2}"/>
    <cellStyle name="Comma 6 15 4 4 2 2" xfId="10669" xr:uid="{1147F343-EB20-4998-9A48-6BE7B6E73961}"/>
    <cellStyle name="Comma 6 15 4 4 3" xfId="10670" xr:uid="{579E1A55-A609-4315-A478-5DA8FE8B497C}"/>
    <cellStyle name="Comma 6 15 4 5" xfId="10671" xr:uid="{9EBFBCCA-3C8B-4D2E-A46B-35D38620CE51}"/>
    <cellStyle name="Comma 6 15 4 5 2" xfId="10672" xr:uid="{988D68DB-C4E8-4367-AFEF-A9B5D01C2EEC}"/>
    <cellStyle name="Comma 6 15 4 6" xfId="10673" xr:uid="{0E73009E-D950-4D1A-8A1A-01C645F642E2}"/>
    <cellStyle name="Comma 6 15 5" xfId="10674" xr:uid="{8EAAD4CE-5E5A-4A69-8A2C-C11942853639}"/>
    <cellStyle name="Comma 6 15 6" xfId="10675" xr:uid="{7A4F795C-3BC0-4035-99F4-4F8819C37698}"/>
    <cellStyle name="Comma 6 15 6 2" xfId="10676" xr:uid="{58FEC5E4-5AFC-47AF-AD27-DFCDE53C5E78}"/>
    <cellStyle name="Comma 6 15 6 2 2" xfId="10677" xr:uid="{9FC7C1AE-481D-4E1F-BEF9-A0B4991383A8}"/>
    <cellStyle name="Comma 6 15 6 2 2 2" xfId="10678" xr:uid="{D97E160B-2177-4ED9-B175-6196BB770E48}"/>
    <cellStyle name="Comma 6 15 6 2 3" xfId="10679" xr:uid="{D474C417-4C30-4815-B0E2-90388606EB7E}"/>
    <cellStyle name="Comma 6 15 6 3" xfId="10680" xr:uid="{1BE85CE5-28E1-4DB4-8AEF-4DB9BBAC9058}"/>
    <cellStyle name="Comma 6 15 6 3 2" xfId="10681" xr:uid="{75BDF1B2-1FC9-4FA7-961D-4E6CC4C1001F}"/>
    <cellStyle name="Comma 6 15 6 3 2 2" xfId="10682" xr:uid="{EFEBF548-E423-4A26-BB7D-804A99AC206F}"/>
    <cellStyle name="Comma 6 15 6 3 3" xfId="10683" xr:uid="{9ADB7549-689B-4427-BA28-A155C006C034}"/>
    <cellStyle name="Comma 6 15 6 4" xfId="10684" xr:uid="{F91315F0-1138-401C-9351-F1105B46CA7B}"/>
    <cellStyle name="Comma 6 15 6 4 2" xfId="10685" xr:uid="{7E27DFA7-CAE9-4520-9F3E-2C4894DE03C9}"/>
    <cellStyle name="Comma 6 15 6 5" xfId="10686" xr:uid="{675020D0-419E-4CF4-96EC-EFB935C98122}"/>
    <cellStyle name="Comma 6 15 7" xfId="10687" xr:uid="{E392DA7C-3D37-47D4-913F-B62047272F5C}"/>
    <cellStyle name="Comma 6 15 7 2" xfId="10688" xr:uid="{1E1AABB0-D54B-4CC7-89F9-33DF20540CA4}"/>
    <cellStyle name="Comma 6 15 7 2 2" xfId="10689" xr:uid="{D48D1FA1-926F-417F-B4A0-9D20814CEA6F}"/>
    <cellStyle name="Comma 6 15 7 3" xfId="10690" xr:uid="{A88A2200-F490-413C-A238-017E42108F44}"/>
    <cellStyle name="Comma 6 15 8" xfId="10691" xr:uid="{4126A225-39B4-419D-A6E0-1A07C80508C2}"/>
    <cellStyle name="Comma 6 15 8 2" xfId="10692" xr:uid="{3D55F711-76A2-43AC-AAAF-8832E87923A8}"/>
    <cellStyle name="Comma 6 15 8 2 2" xfId="10693" xr:uid="{FFA8E9FA-7234-4823-9B88-92792A25AAE9}"/>
    <cellStyle name="Comma 6 15 8 3" xfId="10694" xr:uid="{6448FD89-74FF-4CCB-B0D7-63999149F629}"/>
    <cellStyle name="Comma 6 15 9" xfId="10695" xr:uid="{7F5894F4-8A0A-4AA4-A9ED-C261F8C140A1}"/>
    <cellStyle name="Comma 6 15 9 2" xfId="10696" xr:uid="{EEB3778C-D4CB-41AD-B76E-4BE533089D01}"/>
    <cellStyle name="Comma 6 15 9 2 2" xfId="10697" xr:uid="{5BCAEE05-42B9-4383-ADA6-71A964F9A60C}"/>
    <cellStyle name="Comma 6 15 9 3" xfId="10698" xr:uid="{9D3B4B7E-C3DF-4080-A7D8-8291F71FB489}"/>
    <cellStyle name="Comma 6 16" xfId="10699" xr:uid="{3BA5332D-1183-41D7-B180-6C45BAD588F8}"/>
    <cellStyle name="Comma 6 16 10" xfId="10700" xr:uid="{0ABBF3BE-E705-4052-BE6A-BBE3C4777330}"/>
    <cellStyle name="Comma 6 16 10 2" xfId="10701" xr:uid="{6FBE6C1F-0704-4387-B6C5-B39FC1331FEB}"/>
    <cellStyle name="Comma 6 16 11" xfId="10702" xr:uid="{115C502C-3BEE-499F-94ED-1B5F843C8857}"/>
    <cellStyle name="Comma 6 16 2" xfId="10703" xr:uid="{1E376702-F794-4A55-98A5-E39781FE08B4}"/>
    <cellStyle name="Comma 6 16 2 2" xfId="10704" xr:uid="{8F4BA5B2-943B-4186-8130-25C90A551F6F}"/>
    <cellStyle name="Comma 6 16 2 2 2" xfId="10705" xr:uid="{9E054CC4-C950-4511-945F-A28577527E97}"/>
    <cellStyle name="Comma 6 16 2 2 2 2" xfId="10706" xr:uid="{3956E4FD-18EB-4F2D-B5A4-5F46D8169551}"/>
    <cellStyle name="Comma 6 16 2 2 2 2 2" xfId="10707" xr:uid="{784AA46B-8565-4E01-8F5E-066D982F5D4E}"/>
    <cellStyle name="Comma 6 16 2 2 2 2 2 2" xfId="10708" xr:uid="{2500C8F2-E681-4F5B-AEF7-5617B8708720}"/>
    <cellStyle name="Comma 6 16 2 2 2 2 3" xfId="10709" xr:uid="{A9763DA2-9AC6-4ADC-A06F-82B09E56B775}"/>
    <cellStyle name="Comma 6 16 2 2 2 3" xfId="10710" xr:uid="{FBFB5BF1-B0D3-4608-A3A1-203E1DE205BD}"/>
    <cellStyle name="Comma 6 16 2 2 2 3 2" xfId="10711" xr:uid="{7D6BDDA7-BAAE-48F9-86E0-0C3113701553}"/>
    <cellStyle name="Comma 6 16 2 2 2 3 2 2" xfId="10712" xr:uid="{D342C157-20B3-4D20-9A6F-A2D90ABDCB76}"/>
    <cellStyle name="Comma 6 16 2 2 2 3 3" xfId="10713" xr:uid="{5AA54FA1-E77E-4D05-8879-4431CEB2F7AC}"/>
    <cellStyle name="Comma 6 16 2 2 2 4" xfId="10714" xr:uid="{491A4867-F0AD-4C89-B8E6-4B395B47DD07}"/>
    <cellStyle name="Comma 6 16 2 2 2 4 2" xfId="10715" xr:uid="{0EAB0D38-8FA3-479E-9D63-A8DFFF6C4239}"/>
    <cellStyle name="Comma 6 16 2 2 2 5" xfId="10716" xr:uid="{8622500B-1B23-4CAC-AC84-297B0E173272}"/>
    <cellStyle name="Comma 6 16 2 2 3" xfId="10717" xr:uid="{6DB3989F-94C6-43C3-AC12-38BD0DE2BB6D}"/>
    <cellStyle name="Comma 6 16 2 2 3 2" xfId="10718" xr:uid="{4653D678-9DE7-4190-AF74-069C35807B75}"/>
    <cellStyle name="Comma 6 16 2 2 3 2 2" xfId="10719" xr:uid="{BFA2F6CF-5A86-499E-98B9-867B4C35C808}"/>
    <cellStyle name="Comma 6 16 2 2 3 3" xfId="10720" xr:uid="{23B139F4-D69E-48A0-8D0F-CFBCE32EAABF}"/>
    <cellStyle name="Comma 6 16 2 2 4" xfId="10721" xr:uid="{14071B8C-9E3E-4B59-915B-846F2A1AA1C0}"/>
    <cellStyle name="Comma 6 16 2 2 4 2" xfId="10722" xr:uid="{E52376A7-236A-4693-8607-B8203F50E0A2}"/>
    <cellStyle name="Comma 6 16 2 2 4 2 2" xfId="10723" xr:uid="{C341A013-D17F-4161-9B2B-1BA9309BBADC}"/>
    <cellStyle name="Comma 6 16 2 2 4 3" xfId="10724" xr:uid="{8C0AFA53-ED03-4B0E-BD48-BDE16AE552FE}"/>
    <cellStyle name="Comma 6 16 2 2 5" xfId="10725" xr:uid="{76C84385-E550-460F-B89F-4FAD397952BA}"/>
    <cellStyle name="Comma 6 16 2 2 5 2" xfId="10726" xr:uid="{DE8BA776-A500-48B4-911A-87D6BC8E4AA0}"/>
    <cellStyle name="Comma 6 16 2 2 6" xfId="10727" xr:uid="{A1CA4F85-E41D-4D52-B964-E2B3CBBDE620}"/>
    <cellStyle name="Comma 6 16 2 3" xfId="10728" xr:uid="{D1E55B3B-905C-41DD-A230-B9ADF2A1F3AE}"/>
    <cellStyle name="Comma 6 16 2 4" xfId="10729" xr:uid="{BBBDD2E7-1650-4168-BDE1-163B65B5DA71}"/>
    <cellStyle name="Comma 6 16 2 4 2" xfId="10730" xr:uid="{2A81391A-19F4-44FC-A80D-F62C6089B893}"/>
    <cellStyle name="Comma 6 16 2 4 2 2" xfId="10731" xr:uid="{15EEE369-595E-47BA-A45C-129CC1BDACCF}"/>
    <cellStyle name="Comma 6 16 2 4 2 2 2" xfId="10732" xr:uid="{964FBFD2-C391-42D8-89B3-8CE75F6BD196}"/>
    <cellStyle name="Comma 6 16 2 4 2 3" xfId="10733" xr:uid="{ED47CF5D-AC1B-4C71-AD02-A02020D69C1A}"/>
    <cellStyle name="Comma 6 16 2 4 3" xfId="10734" xr:uid="{FE70A41A-AFEA-4CF9-8029-6D338E8163C5}"/>
    <cellStyle name="Comma 6 16 2 4 3 2" xfId="10735" xr:uid="{C7E675A7-7845-4B3D-8EBA-B4BD9C7EA871}"/>
    <cellStyle name="Comma 6 16 2 4 3 2 2" xfId="10736" xr:uid="{AE6CB14B-6D9E-461D-9DF1-489BCBB97BBD}"/>
    <cellStyle name="Comma 6 16 2 4 3 3" xfId="10737" xr:uid="{C343F9B9-983B-48C7-A4D9-DAF0534C061B}"/>
    <cellStyle name="Comma 6 16 2 4 4" xfId="10738" xr:uid="{A06AFB7E-A124-4233-BACA-8721FCECCF6D}"/>
    <cellStyle name="Comma 6 16 2 4 4 2" xfId="10739" xr:uid="{3853BB27-9ACE-49B9-A31C-DDB4780B694C}"/>
    <cellStyle name="Comma 6 16 2 4 5" xfId="10740" xr:uid="{6B42980F-D955-4644-A6A6-7DDE59A29C92}"/>
    <cellStyle name="Comma 6 16 2 5" xfId="10741" xr:uid="{07DDDCEB-0546-4E57-A0A8-F7C3AC2053D2}"/>
    <cellStyle name="Comma 6 16 2 5 2" xfId="10742" xr:uid="{5AFC7016-D666-4B54-BA4F-A537D75025BA}"/>
    <cellStyle name="Comma 6 16 2 5 2 2" xfId="10743" xr:uid="{4B64427D-9608-4D7D-8209-7B136F3956A0}"/>
    <cellStyle name="Comma 6 16 2 5 3" xfId="10744" xr:uid="{404F03F4-9EA9-4F11-94F1-2CFC914EB945}"/>
    <cellStyle name="Comma 6 16 2 6" xfId="10745" xr:uid="{A36D504F-6F61-40ED-B12E-D00161371BE1}"/>
    <cellStyle name="Comma 6 16 2 6 2" xfId="10746" xr:uid="{D692DA30-414C-4CF5-8387-8287ACB5D6EA}"/>
    <cellStyle name="Comma 6 16 2 6 2 2" xfId="10747" xr:uid="{E4E4DB57-114C-46AE-AF3E-C2D1722CAF28}"/>
    <cellStyle name="Comma 6 16 2 6 3" xfId="10748" xr:uid="{8C7B67CF-246B-4C9D-8421-63B8FE998D3A}"/>
    <cellStyle name="Comma 6 16 2 7" xfId="10749" xr:uid="{7EED3CB3-1D41-4883-AC63-06AEB6705C57}"/>
    <cellStyle name="Comma 6 16 2 7 2" xfId="10750" xr:uid="{3E5AB1C6-9381-4DB5-9E42-8521162158D9}"/>
    <cellStyle name="Comma 6 16 2 7 2 2" xfId="10751" xr:uid="{E6F9826C-7F53-4596-A1C2-4777041F27B0}"/>
    <cellStyle name="Comma 6 16 2 7 3" xfId="10752" xr:uid="{A7D6C5FA-2743-4CD2-BB22-34A9035142BA}"/>
    <cellStyle name="Comma 6 16 2 8" xfId="10753" xr:uid="{5A67E00C-365F-4C2E-A3AF-AF2C6EAD43BA}"/>
    <cellStyle name="Comma 6 16 2 8 2" xfId="10754" xr:uid="{9A607DD2-6853-4950-B5F7-80BAF6CB4070}"/>
    <cellStyle name="Comma 6 16 2 9" xfId="10755" xr:uid="{5DF644BE-AE66-458F-8052-99831629EDE0}"/>
    <cellStyle name="Comma 6 16 3" xfId="10756" xr:uid="{0A015718-E8AE-40C1-91D3-C2AF82B895C6}"/>
    <cellStyle name="Comma 6 16 3 2" xfId="10757" xr:uid="{2F6981AA-4AA5-4C7B-BE42-280FAFCB4D7B}"/>
    <cellStyle name="Comma 6 16 3 2 2" xfId="10758" xr:uid="{B2752EED-CF89-40EE-99AA-9EF891647AD5}"/>
    <cellStyle name="Comma 6 16 3 2 2 2" xfId="10759" xr:uid="{D55425AB-BBA2-48C3-870C-8275849112B6}"/>
    <cellStyle name="Comma 6 16 3 2 2 2 2" xfId="10760" xr:uid="{B9E00002-68CC-43A8-BF0B-DFA8F85D018D}"/>
    <cellStyle name="Comma 6 16 3 2 2 2 2 2" xfId="10761" xr:uid="{30FA09BA-46E6-45FB-943D-D2DCC567E297}"/>
    <cellStyle name="Comma 6 16 3 2 2 2 3" xfId="10762" xr:uid="{3303F793-1015-4BD0-AE99-DC7007F442A8}"/>
    <cellStyle name="Comma 6 16 3 2 2 3" xfId="10763" xr:uid="{A9FBD7FA-2793-48AE-AE61-656D20BD2565}"/>
    <cellStyle name="Comma 6 16 3 2 2 3 2" xfId="10764" xr:uid="{B83F112E-C7C3-4CB8-A9B9-DF73C3FEF2E2}"/>
    <cellStyle name="Comma 6 16 3 2 2 3 2 2" xfId="10765" xr:uid="{2BD693DA-1C10-42EF-9CD8-F7499A267098}"/>
    <cellStyle name="Comma 6 16 3 2 2 3 3" xfId="10766" xr:uid="{157CFB0A-5E51-405D-8945-484B4F9413D3}"/>
    <cellStyle name="Comma 6 16 3 2 2 4" xfId="10767" xr:uid="{2942ACF0-FD4B-4FE5-87C4-5EE1661A115F}"/>
    <cellStyle name="Comma 6 16 3 2 2 4 2" xfId="10768" xr:uid="{8D429960-987D-4F53-A994-AA177BBA0618}"/>
    <cellStyle name="Comma 6 16 3 2 2 5" xfId="10769" xr:uid="{5B086802-A446-49B5-9658-08AF9F6A5258}"/>
    <cellStyle name="Comma 6 16 3 2 3" xfId="10770" xr:uid="{8839E1D8-8403-4F0F-A0E3-5D74CF8F4CE7}"/>
    <cellStyle name="Comma 6 16 3 2 3 2" xfId="10771" xr:uid="{B739DB64-1C12-4E18-84D1-388CE50B559E}"/>
    <cellStyle name="Comma 6 16 3 2 3 2 2" xfId="10772" xr:uid="{F07A986A-B4B9-453D-8F57-A66028826938}"/>
    <cellStyle name="Comma 6 16 3 2 3 3" xfId="10773" xr:uid="{D9975912-FF60-43A7-B071-17CE3CA31D48}"/>
    <cellStyle name="Comma 6 16 3 2 4" xfId="10774" xr:uid="{65047F5A-5661-4BF9-A16E-0A82E0207AC9}"/>
    <cellStyle name="Comma 6 16 3 2 4 2" xfId="10775" xr:uid="{D7E29413-206D-43C1-8C9A-AD4B2D3FCEA3}"/>
    <cellStyle name="Comma 6 16 3 2 4 2 2" xfId="10776" xr:uid="{B068DB17-E84F-4779-BF76-19B2858934BA}"/>
    <cellStyle name="Comma 6 16 3 2 4 3" xfId="10777" xr:uid="{48A8054D-8315-4E50-9DCC-535C465F5F77}"/>
    <cellStyle name="Comma 6 16 3 2 5" xfId="10778" xr:uid="{A5694321-7FB0-4397-B4C7-B0ED3C9B5790}"/>
    <cellStyle name="Comma 6 16 3 2 5 2" xfId="10779" xr:uid="{3C094992-1E17-4358-BC36-AFF09D66E18E}"/>
    <cellStyle name="Comma 6 16 3 2 6" xfId="10780" xr:uid="{C4FBDEE7-EEFA-4D7D-A6E2-9467CBB9A736}"/>
    <cellStyle name="Comma 6 16 3 3" xfId="10781" xr:uid="{04AD3ACA-FDBA-4B07-A2C1-17A84EEC6C21}"/>
    <cellStyle name="Comma 6 16 3 4" xfId="10782" xr:uid="{B85AA608-C947-48EE-A625-8F268F57CBD3}"/>
    <cellStyle name="Comma 6 16 3 4 2" xfId="10783" xr:uid="{0837DDA5-0A60-4AAA-B9FA-9918B213807C}"/>
    <cellStyle name="Comma 6 16 3 4 2 2" xfId="10784" xr:uid="{4CECFD44-B10F-4183-B403-CCB81E8BCC72}"/>
    <cellStyle name="Comma 6 16 3 4 2 2 2" xfId="10785" xr:uid="{52BB3BC6-F0C2-4442-B8DB-0C3D14D296DF}"/>
    <cellStyle name="Comma 6 16 3 4 2 3" xfId="10786" xr:uid="{839BBACD-6B4C-42B7-8843-813CBB14B4A0}"/>
    <cellStyle name="Comma 6 16 3 4 3" xfId="10787" xr:uid="{CBCB7E7F-045C-4671-A6CD-832A8473B840}"/>
    <cellStyle name="Comma 6 16 3 4 3 2" xfId="10788" xr:uid="{E77192C2-8068-4965-908A-F7A7DB07D5E4}"/>
    <cellStyle name="Comma 6 16 3 4 3 2 2" xfId="10789" xr:uid="{AD5DE14F-1C9B-4F8D-880C-198F9F7BBA02}"/>
    <cellStyle name="Comma 6 16 3 4 3 3" xfId="10790" xr:uid="{95F9CFF2-F535-4E0C-BB7A-9E3E77A4D52D}"/>
    <cellStyle name="Comma 6 16 3 4 4" xfId="10791" xr:uid="{F3067593-D8A5-4BDE-A4E2-0CA913B0D5A8}"/>
    <cellStyle name="Comma 6 16 3 4 4 2" xfId="10792" xr:uid="{B7EEDA5E-C0D6-4217-A081-0B54DCD0D07C}"/>
    <cellStyle name="Comma 6 16 3 4 5" xfId="10793" xr:uid="{4AA20A85-A7A5-48C4-98FD-A8A17DDB9B84}"/>
    <cellStyle name="Comma 6 16 3 5" xfId="10794" xr:uid="{9AACB850-07B7-48B8-951A-453F6A35C7DB}"/>
    <cellStyle name="Comma 6 16 3 5 2" xfId="10795" xr:uid="{EF7F612F-D988-457D-834A-651787E750BC}"/>
    <cellStyle name="Comma 6 16 3 5 2 2" xfId="10796" xr:uid="{070D1984-0804-4D5D-A519-0C29F2009AB9}"/>
    <cellStyle name="Comma 6 16 3 5 3" xfId="10797" xr:uid="{4C18B4F3-7D5C-4217-A1BE-124AC35B0613}"/>
    <cellStyle name="Comma 6 16 3 6" xfId="10798" xr:uid="{97DC78F3-A03B-46F1-92AB-BCB024F123D8}"/>
    <cellStyle name="Comma 6 16 3 6 2" xfId="10799" xr:uid="{6441FF7F-7966-4132-9212-A7AD38C7BDE8}"/>
    <cellStyle name="Comma 6 16 3 6 2 2" xfId="10800" xr:uid="{87F1F129-C909-4416-861D-AFEEFEEC8415}"/>
    <cellStyle name="Comma 6 16 3 6 3" xfId="10801" xr:uid="{C930A4E4-A727-468D-BF6D-83F205EBBD24}"/>
    <cellStyle name="Comma 6 16 3 7" xfId="10802" xr:uid="{F0D5AA80-5CDD-4C7B-AF7D-AE3BC5E94207}"/>
    <cellStyle name="Comma 6 16 3 7 2" xfId="10803" xr:uid="{96C18BEE-83B7-4E47-B94D-A47D5D040301}"/>
    <cellStyle name="Comma 6 16 3 7 2 2" xfId="10804" xr:uid="{2DC0ACB7-3345-49E2-8B0C-E91F1D25E03B}"/>
    <cellStyle name="Comma 6 16 3 7 3" xfId="10805" xr:uid="{DC0CBC94-6D92-48AA-A880-8FD02D499DB5}"/>
    <cellStyle name="Comma 6 16 3 8" xfId="10806" xr:uid="{68C3E8B7-1B4F-4550-B5F2-1F2CA8592570}"/>
    <cellStyle name="Comma 6 16 3 8 2" xfId="10807" xr:uid="{AE3B81A2-DECF-46D6-878C-07E59D402A34}"/>
    <cellStyle name="Comma 6 16 3 9" xfId="10808" xr:uid="{98749836-250F-40A3-A362-0F0BE0B40C07}"/>
    <cellStyle name="Comma 6 16 4" xfId="10809" xr:uid="{25F42E3E-09D4-4F31-834D-88F049BF7F28}"/>
    <cellStyle name="Comma 6 16 4 2" xfId="10810" xr:uid="{D76DC6E2-2823-4F67-BA93-CA0B155CFCE9}"/>
    <cellStyle name="Comma 6 16 4 2 2" xfId="10811" xr:uid="{42DFFF85-1FD5-4325-BCD2-99424D572F7B}"/>
    <cellStyle name="Comma 6 16 4 2 2 2" xfId="10812" xr:uid="{B0AAE1E7-EBD6-4ADA-BEF1-5CF735135465}"/>
    <cellStyle name="Comma 6 16 4 2 2 2 2" xfId="10813" xr:uid="{AAC2F4C2-CE29-4E38-9DEF-EAA9DBF45FFB}"/>
    <cellStyle name="Comma 6 16 4 2 2 3" xfId="10814" xr:uid="{164F1BA0-26C9-498F-9779-40BE8B53B7BE}"/>
    <cellStyle name="Comma 6 16 4 2 3" xfId="10815" xr:uid="{3B6FC2EF-3271-4439-B052-6E6897F85137}"/>
    <cellStyle name="Comma 6 16 4 2 3 2" xfId="10816" xr:uid="{0FD25F55-317B-4BF7-9DBA-BBD207C2D47E}"/>
    <cellStyle name="Comma 6 16 4 2 3 2 2" xfId="10817" xr:uid="{267C8C55-DEE0-4A85-9E5C-2D534218B8A5}"/>
    <cellStyle name="Comma 6 16 4 2 3 3" xfId="10818" xr:uid="{120BEBE0-5E71-4628-BCB2-B7BD1CBC821D}"/>
    <cellStyle name="Comma 6 16 4 2 4" xfId="10819" xr:uid="{4EA6F8C8-AD79-45C1-88A0-F6AB883A3584}"/>
    <cellStyle name="Comma 6 16 4 2 4 2" xfId="10820" xr:uid="{69DFC36E-AADF-4EA0-8B84-9C5BEA3FC6E7}"/>
    <cellStyle name="Comma 6 16 4 2 5" xfId="10821" xr:uid="{67C9BD8B-2EB7-49F2-98F5-11E68DD7F421}"/>
    <cellStyle name="Comma 6 16 4 3" xfId="10822" xr:uid="{C0DCE714-45F9-488E-83B7-8C2F7CCBE75A}"/>
    <cellStyle name="Comma 6 16 4 3 2" xfId="10823" xr:uid="{75A4B206-E81F-47FF-8DE8-096F4C480F42}"/>
    <cellStyle name="Comma 6 16 4 3 2 2" xfId="10824" xr:uid="{50D02F30-3DCA-4840-960F-28B2CD03152B}"/>
    <cellStyle name="Comma 6 16 4 3 3" xfId="10825" xr:uid="{D8AD36C7-1880-41B3-8929-381D5E2E9E54}"/>
    <cellStyle name="Comma 6 16 4 4" xfId="10826" xr:uid="{1D4A4809-53D3-46A5-BBCF-3D23C154E883}"/>
    <cellStyle name="Comma 6 16 4 4 2" xfId="10827" xr:uid="{0EB4697C-10CC-4B96-94ED-5B669F5EC113}"/>
    <cellStyle name="Comma 6 16 4 4 2 2" xfId="10828" xr:uid="{C1CD9D00-D467-4CC5-B3E6-F839A9D174E1}"/>
    <cellStyle name="Comma 6 16 4 4 3" xfId="10829" xr:uid="{BF06063E-9C04-4A55-AF9F-F7F58FE20215}"/>
    <cellStyle name="Comma 6 16 4 5" xfId="10830" xr:uid="{5C484752-53C7-4343-874D-3B3445B9F2A1}"/>
    <cellStyle name="Comma 6 16 4 5 2" xfId="10831" xr:uid="{3C99B2ED-E9DD-41BF-A749-932C8E1DB7C8}"/>
    <cellStyle name="Comma 6 16 4 6" xfId="10832" xr:uid="{179C811A-91E6-421B-97C7-5612BE29E462}"/>
    <cellStyle name="Comma 6 16 5" xfId="10833" xr:uid="{D0E70BCE-1124-4F90-9EB4-67739C4951F4}"/>
    <cellStyle name="Comma 6 16 6" xfId="10834" xr:uid="{A79F308B-66D6-4D5F-B752-2CDEC292C5CF}"/>
    <cellStyle name="Comma 6 16 6 2" xfId="10835" xr:uid="{11D9E148-62B5-40EB-9D4E-647EB925CD7F}"/>
    <cellStyle name="Comma 6 16 6 2 2" xfId="10836" xr:uid="{B2C2434D-BE83-445F-BCD5-8598E4D7BC18}"/>
    <cellStyle name="Comma 6 16 6 2 2 2" xfId="10837" xr:uid="{9451D581-0D98-44C8-BB01-6E3F7CAEDD55}"/>
    <cellStyle name="Comma 6 16 6 2 3" xfId="10838" xr:uid="{97259A83-73D1-4D27-AB31-92963BDCD8D5}"/>
    <cellStyle name="Comma 6 16 6 3" xfId="10839" xr:uid="{3E4A66D6-FD4C-4A86-9725-31E2B96FA022}"/>
    <cellStyle name="Comma 6 16 6 3 2" xfId="10840" xr:uid="{109DF094-07D2-40A2-AEFC-DA2689D2D0E1}"/>
    <cellStyle name="Comma 6 16 6 3 2 2" xfId="10841" xr:uid="{8EF33FF6-C076-46DF-B48C-8D88D0AECCC7}"/>
    <cellStyle name="Comma 6 16 6 3 3" xfId="10842" xr:uid="{AE13C7EC-838A-419B-871B-10AC57B59CE2}"/>
    <cellStyle name="Comma 6 16 6 4" xfId="10843" xr:uid="{963A0F4E-DE48-41A6-8C0A-E23ED44395EF}"/>
    <cellStyle name="Comma 6 16 6 4 2" xfId="10844" xr:uid="{F5BA8A68-AC37-497C-B3DA-42D7FDC1C7F2}"/>
    <cellStyle name="Comma 6 16 6 5" xfId="10845" xr:uid="{7B4B8BE2-E7A1-4AD9-BEE2-C9A4CBC2154B}"/>
    <cellStyle name="Comma 6 16 7" xfId="10846" xr:uid="{D2DF8B98-6ED4-41DC-9D7A-D0559723ACD1}"/>
    <cellStyle name="Comma 6 16 7 2" xfId="10847" xr:uid="{0B76CA39-6517-45EC-8258-836719E41E92}"/>
    <cellStyle name="Comma 6 16 7 2 2" xfId="10848" xr:uid="{CB267920-1059-4E55-BC9E-DA00B139E94F}"/>
    <cellStyle name="Comma 6 16 7 3" xfId="10849" xr:uid="{A4C4B631-CEEC-41B3-9343-43B668989725}"/>
    <cellStyle name="Comma 6 16 8" xfId="10850" xr:uid="{00D14A4F-34A7-4727-98C0-F24807E0E64B}"/>
    <cellStyle name="Comma 6 16 8 2" xfId="10851" xr:uid="{33EB401E-050F-4851-A882-B1196253EAE4}"/>
    <cellStyle name="Comma 6 16 8 2 2" xfId="10852" xr:uid="{0DD8E906-5893-4CC6-8433-E4B1EB0E17BD}"/>
    <cellStyle name="Comma 6 16 8 3" xfId="10853" xr:uid="{723EE8C5-C5C3-49B0-98D9-AB74DED1882D}"/>
    <cellStyle name="Comma 6 16 9" xfId="10854" xr:uid="{0BC53890-843D-45AC-9C78-8EE171B96086}"/>
    <cellStyle name="Comma 6 16 9 2" xfId="10855" xr:uid="{03F4BA30-81E5-449C-BA22-8CF024C4C1C5}"/>
    <cellStyle name="Comma 6 16 9 2 2" xfId="10856" xr:uid="{3A247185-0929-4DBC-9F06-F86973829328}"/>
    <cellStyle name="Comma 6 16 9 3" xfId="10857" xr:uid="{8CB28ACE-A769-48C2-977E-A8395624F48B}"/>
    <cellStyle name="Comma 6 17" xfId="10858" xr:uid="{CED3E9FC-D849-45E0-B901-B39F65482CCC}"/>
    <cellStyle name="Comma 6 17 10" xfId="10859" xr:uid="{96999FF4-45EF-408A-8189-A5222F17EDAC}"/>
    <cellStyle name="Comma 6 17 10 2" xfId="10860" xr:uid="{2C86FFEA-E12D-4BBB-8BA3-F5DED4BE1B49}"/>
    <cellStyle name="Comma 6 17 11" xfId="10861" xr:uid="{C081C7DC-19D1-4005-8FA5-A22CEE94FC07}"/>
    <cellStyle name="Comma 6 17 2" xfId="10862" xr:uid="{267EAB3A-E57C-4C24-8774-13A084322EF8}"/>
    <cellStyle name="Comma 6 17 2 2" xfId="10863" xr:uid="{B7E8BD65-A384-452B-9206-F04E7B89C1AD}"/>
    <cellStyle name="Comma 6 17 2 2 2" xfId="10864" xr:uid="{7C92D8EA-DF0D-4DCD-A651-31B0313E89D1}"/>
    <cellStyle name="Comma 6 17 2 2 2 2" xfId="10865" xr:uid="{D5C79BE5-59C7-4266-A617-18C67495AC5F}"/>
    <cellStyle name="Comma 6 17 2 2 2 2 2" xfId="10866" xr:uid="{7783F55D-96A6-4D98-9E39-C0394F7281F2}"/>
    <cellStyle name="Comma 6 17 2 2 2 2 2 2" xfId="10867" xr:uid="{148A5E75-FF91-4299-A670-7251450A9864}"/>
    <cellStyle name="Comma 6 17 2 2 2 2 3" xfId="10868" xr:uid="{998D7029-7699-4A16-A059-6E7E86B26E5E}"/>
    <cellStyle name="Comma 6 17 2 2 2 3" xfId="10869" xr:uid="{C45C8C4F-08CE-40C8-A1B1-27FBFC484051}"/>
    <cellStyle name="Comma 6 17 2 2 2 3 2" xfId="10870" xr:uid="{D6846A9E-2AE1-41EB-BEAB-100C58878135}"/>
    <cellStyle name="Comma 6 17 2 2 2 3 2 2" xfId="10871" xr:uid="{439432FB-2551-4ECC-A231-71F0BD34AD2F}"/>
    <cellStyle name="Comma 6 17 2 2 2 3 3" xfId="10872" xr:uid="{B64D8E7C-4871-4C44-908A-8DF84D700212}"/>
    <cellStyle name="Comma 6 17 2 2 2 4" xfId="10873" xr:uid="{8970BB92-A6F4-484B-9E9F-FC38914ABFE8}"/>
    <cellStyle name="Comma 6 17 2 2 2 4 2" xfId="10874" xr:uid="{9BAAC23D-AD51-4A3F-AECC-42175D84496D}"/>
    <cellStyle name="Comma 6 17 2 2 2 5" xfId="10875" xr:uid="{89EA74B4-D088-473F-9DA8-EB157A5A5C8F}"/>
    <cellStyle name="Comma 6 17 2 2 3" xfId="10876" xr:uid="{1E2C9E33-4F61-4D44-A77E-1C90CBF65EBC}"/>
    <cellStyle name="Comma 6 17 2 2 3 2" xfId="10877" xr:uid="{C68D2A44-05D6-4CA8-83DF-F9AAABA2581F}"/>
    <cellStyle name="Comma 6 17 2 2 3 2 2" xfId="10878" xr:uid="{B5AE2DD6-CF21-4B9B-A15D-D3DCD3DD1F6D}"/>
    <cellStyle name="Comma 6 17 2 2 3 3" xfId="10879" xr:uid="{45FBDE72-95BD-408C-8E82-960A1EE0D8DE}"/>
    <cellStyle name="Comma 6 17 2 2 4" xfId="10880" xr:uid="{43ED7BF1-4547-4BBA-8F7D-F835A4ADB316}"/>
    <cellStyle name="Comma 6 17 2 2 4 2" xfId="10881" xr:uid="{666E4F56-18B2-4E98-9814-3283D67387E7}"/>
    <cellStyle name="Comma 6 17 2 2 4 2 2" xfId="10882" xr:uid="{21F090C4-7B69-4C23-96B8-A55063DA3F9F}"/>
    <cellStyle name="Comma 6 17 2 2 4 3" xfId="10883" xr:uid="{2F202B49-81A1-4451-A9F6-22812423A0CD}"/>
    <cellStyle name="Comma 6 17 2 2 5" xfId="10884" xr:uid="{39BDC517-3051-4956-B895-4C82575F7B0F}"/>
    <cellStyle name="Comma 6 17 2 2 5 2" xfId="10885" xr:uid="{AF3E8127-5A12-4DCF-9C87-814BB9C7C990}"/>
    <cellStyle name="Comma 6 17 2 2 6" xfId="10886" xr:uid="{12C2F512-6E5B-4E23-9611-6B7BBC70D766}"/>
    <cellStyle name="Comma 6 17 2 3" xfId="10887" xr:uid="{0FA9B3AD-4961-4050-9ADA-C2196A6D622E}"/>
    <cellStyle name="Comma 6 17 2 4" xfId="10888" xr:uid="{B1699E05-E6BB-4DDC-9A50-BE0A32175336}"/>
    <cellStyle name="Comma 6 17 2 4 2" xfId="10889" xr:uid="{94469E5F-C422-4C52-86D2-A7313F906355}"/>
    <cellStyle name="Comma 6 17 2 4 2 2" xfId="10890" xr:uid="{A7743164-D075-4C19-B231-747A7676A388}"/>
    <cellStyle name="Comma 6 17 2 4 2 2 2" xfId="10891" xr:uid="{0443B896-E575-41C2-B34C-193D54C8419B}"/>
    <cellStyle name="Comma 6 17 2 4 2 3" xfId="10892" xr:uid="{61F8ACDD-3424-480E-8BAD-95C03520475F}"/>
    <cellStyle name="Comma 6 17 2 4 3" xfId="10893" xr:uid="{E9EDBD19-E9BE-4451-B43A-9784D7E5EA1E}"/>
    <cellStyle name="Comma 6 17 2 4 3 2" xfId="10894" xr:uid="{80CCEB38-04D5-46B4-BC12-8977A06101E8}"/>
    <cellStyle name="Comma 6 17 2 4 3 2 2" xfId="10895" xr:uid="{8924C252-D805-4083-8D8A-3226E05E6F6B}"/>
    <cellStyle name="Comma 6 17 2 4 3 3" xfId="10896" xr:uid="{B618E562-FA33-4F20-88A0-3496A32A5EA9}"/>
    <cellStyle name="Comma 6 17 2 4 4" xfId="10897" xr:uid="{5540BAE1-6BBC-43BC-82E1-B47019BF1F26}"/>
    <cellStyle name="Comma 6 17 2 4 4 2" xfId="10898" xr:uid="{82C4BA4D-FEAA-4A61-A55D-E1E89C8FE811}"/>
    <cellStyle name="Comma 6 17 2 4 5" xfId="10899" xr:uid="{4DE48D25-5629-4A86-A3B0-A57DCAFE4876}"/>
    <cellStyle name="Comma 6 17 2 5" xfId="10900" xr:uid="{660EB875-769F-4E78-B453-1A62EA3AF1E4}"/>
    <cellStyle name="Comma 6 17 2 5 2" xfId="10901" xr:uid="{EAE3AD9A-71ED-410B-B248-5390DB08E8DE}"/>
    <cellStyle name="Comma 6 17 2 5 2 2" xfId="10902" xr:uid="{2800A7D9-2B2A-4B31-BABF-823443AB80D5}"/>
    <cellStyle name="Comma 6 17 2 5 3" xfId="10903" xr:uid="{FBB41D3B-C501-4AF1-80BB-BCF1417FB88F}"/>
    <cellStyle name="Comma 6 17 2 6" xfId="10904" xr:uid="{C3753DB4-3382-482A-8A7D-6B91BA9400ED}"/>
    <cellStyle name="Comma 6 17 2 6 2" xfId="10905" xr:uid="{DCF1F1A3-47D6-43CC-9CC8-91C10CCEFB54}"/>
    <cellStyle name="Comma 6 17 2 6 2 2" xfId="10906" xr:uid="{459267CC-A725-42BD-AFD7-BFF6FDEF4059}"/>
    <cellStyle name="Comma 6 17 2 6 3" xfId="10907" xr:uid="{40EA95EB-F5A6-4F26-A4FA-0B01BD979EFF}"/>
    <cellStyle name="Comma 6 17 2 7" xfId="10908" xr:uid="{1AD21F81-1670-444F-A61A-CB5F43E82F7E}"/>
    <cellStyle name="Comma 6 17 2 7 2" xfId="10909" xr:uid="{62E01164-771B-4624-A909-C80F85237B69}"/>
    <cellStyle name="Comma 6 17 2 7 2 2" xfId="10910" xr:uid="{434CFCA9-3B42-48FF-960F-98C0975CB727}"/>
    <cellStyle name="Comma 6 17 2 7 3" xfId="10911" xr:uid="{9C466D63-8B9D-4539-9115-E04956908079}"/>
    <cellStyle name="Comma 6 17 2 8" xfId="10912" xr:uid="{13117EAD-16CA-454B-9E2D-2F049B7DADFD}"/>
    <cellStyle name="Comma 6 17 2 8 2" xfId="10913" xr:uid="{DE032E64-763A-4568-A432-56A120E8ED0F}"/>
    <cellStyle name="Comma 6 17 2 9" xfId="10914" xr:uid="{37E33DEC-E3F8-439C-919B-2A85416AD401}"/>
    <cellStyle name="Comma 6 17 3" xfId="10915" xr:uid="{35403B7B-BEA8-4724-8F1D-D4E4E3FDF524}"/>
    <cellStyle name="Comma 6 17 3 2" xfId="10916" xr:uid="{80B1F5D3-7F83-46E7-AFE7-B7D60846C436}"/>
    <cellStyle name="Comma 6 17 3 2 2" xfId="10917" xr:uid="{56786118-42B8-432C-9D9E-DFA5F7EC7D9C}"/>
    <cellStyle name="Comma 6 17 3 2 2 2" xfId="10918" xr:uid="{1DDBBEFE-4990-4576-B506-1B4E61335795}"/>
    <cellStyle name="Comma 6 17 3 2 2 2 2" xfId="10919" xr:uid="{B5F3736A-A259-4702-80D5-474C73F0CAD5}"/>
    <cellStyle name="Comma 6 17 3 2 2 2 2 2" xfId="10920" xr:uid="{1DC764BC-9BC3-449F-8039-4FC09F1EA73C}"/>
    <cellStyle name="Comma 6 17 3 2 2 2 3" xfId="10921" xr:uid="{91AA8BBC-932E-4F31-AA79-3D50A7F5087F}"/>
    <cellStyle name="Comma 6 17 3 2 2 3" xfId="10922" xr:uid="{5C38997C-6384-4261-833C-D30CBDB8F67C}"/>
    <cellStyle name="Comma 6 17 3 2 2 3 2" xfId="10923" xr:uid="{3C782F55-ED33-4B04-AD46-336E766A4DA8}"/>
    <cellStyle name="Comma 6 17 3 2 2 3 2 2" xfId="10924" xr:uid="{5437613F-8B6D-4B4D-BE9D-FA0CBE5302B0}"/>
    <cellStyle name="Comma 6 17 3 2 2 3 3" xfId="10925" xr:uid="{DA3EF8E3-9083-42A9-81A3-8B2A7B6E114A}"/>
    <cellStyle name="Comma 6 17 3 2 2 4" xfId="10926" xr:uid="{AFE8C4F8-E183-42B3-99BD-361E61C7C3A6}"/>
    <cellStyle name="Comma 6 17 3 2 2 4 2" xfId="10927" xr:uid="{5D3AE525-AF73-4CE7-8C09-DEC162264676}"/>
    <cellStyle name="Comma 6 17 3 2 2 5" xfId="10928" xr:uid="{4B0C9352-F603-48B3-B91A-284CD3DFA79E}"/>
    <cellStyle name="Comma 6 17 3 2 3" xfId="10929" xr:uid="{89097ACE-422C-43F0-8553-235714823B34}"/>
    <cellStyle name="Comma 6 17 3 2 3 2" xfId="10930" xr:uid="{2EAD9D5F-4838-42F6-9196-15FFA0A99149}"/>
    <cellStyle name="Comma 6 17 3 2 3 2 2" xfId="10931" xr:uid="{DE499B2B-EA17-46A6-8EC7-F73617D2C4C4}"/>
    <cellStyle name="Comma 6 17 3 2 3 3" xfId="10932" xr:uid="{52F42DA2-5E43-4FB2-9B48-235D4C7174E7}"/>
    <cellStyle name="Comma 6 17 3 2 4" xfId="10933" xr:uid="{21A0BC87-DF1C-46B2-86A2-5F10F354D9E9}"/>
    <cellStyle name="Comma 6 17 3 2 4 2" xfId="10934" xr:uid="{FDBDC86D-9328-4B34-867E-C5BD83F56D18}"/>
    <cellStyle name="Comma 6 17 3 2 4 2 2" xfId="10935" xr:uid="{52E79FB6-8ACE-4788-A28E-C02B783B6786}"/>
    <cellStyle name="Comma 6 17 3 2 4 3" xfId="10936" xr:uid="{55CE817D-02E4-49CD-A38B-291B6D59DD32}"/>
    <cellStyle name="Comma 6 17 3 2 5" xfId="10937" xr:uid="{D8F93796-F8A0-4B51-B541-5D9FC30B5190}"/>
    <cellStyle name="Comma 6 17 3 2 5 2" xfId="10938" xr:uid="{27EDEEDB-1B4E-46C8-A752-20DD67D41470}"/>
    <cellStyle name="Comma 6 17 3 2 6" xfId="10939" xr:uid="{FAA68818-E927-4D5D-A410-3451124C42A6}"/>
    <cellStyle name="Comma 6 17 3 3" xfId="10940" xr:uid="{75693377-BEDD-40C6-A400-AE9912CA5A89}"/>
    <cellStyle name="Comma 6 17 3 4" xfId="10941" xr:uid="{B720D6CA-A2C3-4F51-8D33-2BA2BE35F5F0}"/>
    <cellStyle name="Comma 6 17 3 4 2" xfId="10942" xr:uid="{928ACAA8-EF06-48E6-A256-6546DDC5E1F1}"/>
    <cellStyle name="Comma 6 17 3 4 2 2" xfId="10943" xr:uid="{B093189F-D062-48D7-B0AA-4524EA2B2DF1}"/>
    <cellStyle name="Comma 6 17 3 4 2 2 2" xfId="10944" xr:uid="{13EE0235-4423-4C9A-96A6-65FBA73CDB99}"/>
    <cellStyle name="Comma 6 17 3 4 2 3" xfId="10945" xr:uid="{29613675-288C-4C6D-94CF-422E2C6802B2}"/>
    <cellStyle name="Comma 6 17 3 4 3" xfId="10946" xr:uid="{CDDB7A81-A82D-4432-8136-C372876B51CC}"/>
    <cellStyle name="Comma 6 17 3 4 3 2" xfId="10947" xr:uid="{ABA76C2D-331C-494C-8D41-F27F80887DD5}"/>
    <cellStyle name="Comma 6 17 3 4 3 2 2" xfId="10948" xr:uid="{2946A916-ED06-41F8-BDC0-C69B3CA9ADDE}"/>
    <cellStyle name="Comma 6 17 3 4 3 3" xfId="10949" xr:uid="{000BAAF3-3E1B-41CF-B26D-A60243FEF915}"/>
    <cellStyle name="Comma 6 17 3 4 4" xfId="10950" xr:uid="{575CE00D-9F86-4D15-87CA-F67852D127A2}"/>
    <cellStyle name="Comma 6 17 3 4 4 2" xfId="10951" xr:uid="{F7D0ACDC-5DA7-46FE-9729-0EB77B9AD8A5}"/>
    <cellStyle name="Comma 6 17 3 4 5" xfId="10952" xr:uid="{8BC7688F-501F-4B83-BFD7-38F051E2EE35}"/>
    <cellStyle name="Comma 6 17 3 5" xfId="10953" xr:uid="{1DC2B9E8-EC2D-41E2-9F30-322D150D110E}"/>
    <cellStyle name="Comma 6 17 3 5 2" xfId="10954" xr:uid="{F29B8C23-20FF-478D-B852-E8CE96E13A90}"/>
    <cellStyle name="Comma 6 17 3 5 2 2" xfId="10955" xr:uid="{9739C8B3-B6B8-4D96-89BA-05EC42FD5D9E}"/>
    <cellStyle name="Comma 6 17 3 5 3" xfId="10956" xr:uid="{3A82514E-7BDD-4081-97DD-834AE1A0FFC2}"/>
    <cellStyle name="Comma 6 17 3 6" xfId="10957" xr:uid="{D477A00E-7E72-43A0-BBE0-9C272EA701AE}"/>
    <cellStyle name="Comma 6 17 3 6 2" xfId="10958" xr:uid="{E0E9272F-3095-4043-BBF8-65D2E3BF3ED8}"/>
    <cellStyle name="Comma 6 17 3 6 2 2" xfId="10959" xr:uid="{083D44C3-3471-4134-8E71-A188BB32FC45}"/>
    <cellStyle name="Comma 6 17 3 6 3" xfId="10960" xr:uid="{24B4D691-E74A-4E57-9A87-7D332C9181ED}"/>
    <cellStyle name="Comma 6 17 3 7" xfId="10961" xr:uid="{3736531C-DB4E-479A-91C8-8F7F32BA6073}"/>
    <cellStyle name="Comma 6 17 3 7 2" xfId="10962" xr:uid="{031B3A36-8AD8-4E4D-AE71-C53E722AB0DB}"/>
    <cellStyle name="Comma 6 17 3 7 2 2" xfId="10963" xr:uid="{D7408A69-EE87-4B2A-A96D-256727F845F9}"/>
    <cellStyle name="Comma 6 17 3 7 3" xfId="10964" xr:uid="{FDCD5449-33D1-4697-916D-019CA89D1BEB}"/>
    <cellStyle name="Comma 6 17 3 8" xfId="10965" xr:uid="{1FF2CD82-34FA-41F3-AD41-11E84CDD97DF}"/>
    <cellStyle name="Comma 6 17 3 8 2" xfId="10966" xr:uid="{6F171CA8-32EB-4DE4-8F6D-D60A8BCCC662}"/>
    <cellStyle name="Comma 6 17 3 9" xfId="10967" xr:uid="{A41A984F-BC0A-44AB-AA26-DA96ED1BBEBB}"/>
    <cellStyle name="Comma 6 17 4" xfId="10968" xr:uid="{E81732A6-81CC-41A4-9871-46B4DE8908C6}"/>
    <cellStyle name="Comma 6 17 4 2" xfId="10969" xr:uid="{3B9A1D2E-837F-4DE7-B386-54ECBFA97970}"/>
    <cellStyle name="Comma 6 17 4 2 2" xfId="10970" xr:uid="{8B41E74A-4153-4BE0-B1C8-7084E1F31028}"/>
    <cellStyle name="Comma 6 17 4 2 2 2" xfId="10971" xr:uid="{76A06912-54E2-4480-B0E6-7C2335F541C7}"/>
    <cellStyle name="Comma 6 17 4 2 2 2 2" xfId="10972" xr:uid="{85A22745-952D-4A42-953A-80E1D079775D}"/>
    <cellStyle name="Comma 6 17 4 2 2 3" xfId="10973" xr:uid="{40063255-EA30-4F7D-9603-AB8E4E89B3A6}"/>
    <cellStyle name="Comma 6 17 4 2 3" xfId="10974" xr:uid="{F9E63F7A-815F-4708-A6E3-6317F524B2B4}"/>
    <cellStyle name="Comma 6 17 4 2 3 2" xfId="10975" xr:uid="{33DE1A2A-C186-406F-8C4E-B0F0138026D0}"/>
    <cellStyle name="Comma 6 17 4 2 3 2 2" xfId="10976" xr:uid="{90BD0150-6478-4E7F-8D86-E0E409C1BA5A}"/>
    <cellStyle name="Comma 6 17 4 2 3 3" xfId="10977" xr:uid="{659962B2-5FA8-4216-AA23-EC1E42A6AA3D}"/>
    <cellStyle name="Comma 6 17 4 2 4" xfId="10978" xr:uid="{C1B95AB0-ED67-46B0-B540-562D9FA28435}"/>
    <cellStyle name="Comma 6 17 4 2 4 2" xfId="10979" xr:uid="{6856EC4D-2182-45FA-B568-2DC9CB46EAA5}"/>
    <cellStyle name="Comma 6 17 4 2 5" xfId="10980" xr:uid="{456742F9-12FF-45F4-A29B-84AE37564B12}"/>
    <cellStyle name="Comma 6 17 4 3" xfId="10981" xr:uid="{25E8F65F-C36B-48F3-8EF5-A0F3CA642408}"/>
    <cellStyle name="Comma 6 17 4 3 2" xfId="10982" xr:uid="{D697E08B-832A-4BDB-8777-4676BDB52D15}"/>
    <cellStyle name="Comma 6 17 4 3 2 2" xfId="10983" xr:uid="{A8BACD18-8882-49C0-BC14-1A9101C22017}"/>
    <cellStyle name="Comma 6 17 4 3 3" xfId="10984" xr:uid="{6883860E-77D9-4FD5-8376-5E264ADC2D34}"/>
    <cellStyle name="Comma 6 17 4 4" xfId="10985" xr:uid="{882D1A70-BB9A-4FAB-AC51-1DEB4431A6AF}"/>
    <cellStyle name="Comma 6 17 4 4 2" xfId="10986" xr:uid="{5D838CA5-BC91-4426-847D-B0AB414C6D6E}"/>
    <cellStyle name="Comma 6 17 4 4 2 2" xfId="10987" xr:uid="{33E3EF08-110D-4CCA-9C33-99FDF226CAE5}"/>
    <cellStyle name="Comma 6 17 4 4 3" xfId="10988" xr:uid="{677572BB-1939-4428-B445-3CA38382FE56}"/>
    <cellStyle name="Comma 6 17 4 5" xfId="10989" xr:uid="{7A12A86C-1AE6-46BA-A05E-5E7F05420939}"/>
    <cellStyle name="Comma 6 17 4 5 2" xfId="10990" xr:uid="{9CBD9D3B-94A5-4E5B-A0B8-033DBCE0330A}"/>
    <cellStyle name="Comma 6 17 4 6" xfId="10991" xr:uid="{A3AC0498-2DCD-457E-9D40-29BF24794D1F}"/>
    <cellStyle name="Comma 6 17 5" xfId="10992" xr:uid="{E05AA870-BFA0-44EC-B795-8A8468CE2CE5}"/>
    <cellStyle name="Comma 6 17 6" xfId="10993" xr:uid="{0A55F5D7-5406-411D-9C7B-B201D7E85BC4}"/>
    <cellStyle name="Comma 6 17 6 2" xfId="10994" xr:uid="{0D4BA1A9-E4F7-4F9D-97CE-C73A1B9CA208}"/>
    <cellStyle name="Comma 6 17 6 2 2" xfId="10995" xr:uid="{721FE6E5-2187-4FCB-AC5C-C17F51AFAE85}"/>
    <cellStyle name="Comma 6 17 6 2 2 2" xfId="10996" xr:uid="{13C137BE-23D3-4C9E-8B15-4C087CC16AC5}"/>
    <cellStyle name="Comma 6 17 6 2 3" xfId="10997" xr:uid="{F8270D95-1392-4385-9913-5AEB6607E5D8}"/>
    <cellStyle name="Comma 6 17 6 3" xfId="10998" xr:uid="{7CE89F35-18D7-44A5-8338-38B6BB877F8B}"/>
    <cellStyle name="Comma 6 17 6 3 2" xfId="10999" xr:uid="{CEA29228-58BD-4578-B2AB-64D8EE66018F}"/>
    <cellStyle name="Comma 6 17 6 3 2 2" xfId="11000" xr:uid="{9A1EF390-7E6A-4A9C-B95F-87C225F1C942}"/>
    <cellStyle name="Comma 6 17 6 3 3" xfId="11001" xr:uid="{3C5F99B1-4C9B-40A8-8D2B-F06F6C2EDCF7}"/>
    <cellStyle name="Comma 6 17 6 4" xfId="11002" xr:uid="{E7467A3C-C31A-48D7-AA8E-611C4AF80A5A}"/>
    <cellStyle name="Comma 6 17 6 4 2" xfId="11003" xr:uid="{38A04729-AD66-4D54-85BB-4C557878C769}"/>
    <cellStyle name="Comma 6 17 6 5" xfId="11004" xr:uid="{919F15F6-B6A8-4F8E-999A-42C7A2AB36EC}"/>
    <cellStyle name="Comma 6 17 7" xfId="11005" xr:uid="{59ACA4B0-AAAA-406B-9A95-222A6F738724}"/>
    <cellStyle name="Comma 6 17 7 2" xfId="11006" xr:uid="{E7594E49-8862-4315-A41D-86C069376227}"/>
    <cellStyle name="Comma 6 17 7 2 2" xfId="11007" xr:uid="{3039EDF8-4BE3-44B4-8E4D-0DFEC131C3BE}"/>
    <cellStyle name="Comma 6 17 7 3" xfId="11008" xr:uid="{07345DBA-73EC-49F0-A6A9-250D09D19120}"/>
    <cellStyle name="Comma 6 17 8" xfId="11009" xr:uid="{FEF1A1A3-DB55-4D94-BDE6-9FB1E6708F9B}"/>
    <cellStyle name="Comma 6 17 8 2" xfId="11010" xr:uid="{1E636FE8-D87B-4999-A307-CBD4E6661B85}"/>
    <cellStyle name="Comma 6 17 8 2 2" xfId="11011" xr:uid="{1A026460-3AA3-44EB-8EDB-D03B96B2EA81}"/>
    <cellStyle name="Comma 6 17 8 3" xfId="11012" xr:uid="{9634CB46-F999-443B-BB21-FA07CB92DC02}"/>
    <cellStyle name="Comma 6 17 9" xfId="11013" xr:uid="{910C7B73-B579-4623-A89E-5562728DD750}"/>
    <cellStyle name="Comma 6 17 9 2" xfId="11014" xr:uid="{4A389A7B-58DE-4DD0-8440-1B0E7393D853}"/>
    <cellStyle name="Comma 6 17 9 2 2" xfId="11015" xr:uid="{D83A8553-4B29-489E-ABCF-5005CEC1E7E4}"/>
    <cellStyle name="Comma 6 17 9 3" xfId="11016" xr:uid="{3E393206-DF10-4FF9-BB6A-7780E33B94CF}"/>
    <cellStyle name="Comma 6 18" xfId="11017" xr:uid="{C4BAB844-FA8A-4514-A392-33D8884E585A}"/>
    <cellStyle name="Comma 6 18 2" xfId="11018" xr:uid="{0DF089D0-43E7-40BA-9752-62D9275B702E}"/>
    <cellStyle name="Comma 6 18 2 2" xfId="11019" xr:uid="{C7CDECE5-176B-42BA-A3B9-1A2859E8BD22}"/>
    <cellStyle name="Comma 6 18 2 2 2" xfId="11020" xr:uid="{1F2FDC78-C7B4-44B2-87AA-18E9B79750A6}"/>
    <cellStyle name="Comma 6 18 2 2 2 2" xfId="11021" xr:uid="{8FCA968B-E3E9-4DB1-B913-0D4A8846A2A0}"/>
    <cellStyle name="Comma 6 18 2 2 2 2 2" xfId="11022" xr:uid="{02D1A730-34EB-4DFE-80A9-6ED57F4894E6}"/>
    <cellStyle name="Comma 6 18 2 2 2 3" xfId="11023" xr:uid="{AB2217CA-7EF4-4D44-BF48-E401ADEC82A8}"/>
    <cellStyle name="Comma 6 18 2 2 3" xfId="11024" xr:uid="{3FB6F684-618E-4DFE-A506-A1C134840930}"/>
    <cellStyle name="Comma 6 18 2 2 3 2" xfId="11025" xr:uid="{8D28DE7E-07E7-4D2D-8AA3-68C689B499E1}"/>
    <cellStyle name="Comma 6 18 2 2 3 2 2" xfId="11026" xr:uid="{E7804C7A-3846-4567-8363-F04050AAA12B}"/>
    <cellStyle name="Comma 6 18 2 2 3 3" xfId="11027" xr:uid="{364E60DA-D0F0-437A-BEBC-605E994C9902}"/>
    <cellStyle name="Comma 6 18 2 2 4" xfId="11028" xr:uid="{2DBA44CA-0B8A-41FF-90B1-5B3CD5D7C072}"/>
    <cellStyle name="Comma 6 18 2 2 4 2" xfId="11029" xr:uid="{C2BAAC60-F7DE-4197-BB57-1E0179A02AD8}"/>
    <cellStyle name="Comma 6 18 2 2 5" xfId="11030" xr:uid="{CB020178-26AE-479C-A343-63F2680164C7}"/>
    <cellStyle name="Comma 6 18 2 3" xfId="11031" xr:uid="{CD8C0032-2098-416D-BEAC-43EC91D34312}"/>
    <cellStyle name="Comma 6 18 2 3 2" xfId="11032" xr:uid="{2D501F8D-F606-4DFF-BCBF-4361E19532F7}"/>
    <cellStyle name="Comma 6 18 2 3 2 2" xfId="11033" xr:uid="{45915BE8-2EE4-4A94-AD7D-1B44265A0072}"/>
    <cellStyle name="Comma 6 18 2 3 3" xfId="11034" xr:uid="{145A0F15-86DB-4F8E-95B1-B7C06F13DC64}"/>
    <cellStyle name="Comma 6 18 2 4" xfId="11035" xr:uid="{EA27C827-D4FE-4744-928F-8611E088D491}"/>
    <cellStyle name="Comma 6 18 2 4 2" xfId="11036" xr:uid="{2207F58D-1E3D-4932-864E-3064057EDF43}"/>
    <cellStyle name="Comma 6 18 2 4 2 2" xfId="11037" xr:uid="{8DEDD931-DD3E-4ABB-B64A-70E8DF1A97E2}"/>
    <cellStyle name="Comma 6 18 2 4 3" xfId="11038" xr:uid="{3E18F03F-923D-436E-907B-5DDD99B793F1}"/>
    <cellStyle name="Comma 6 18 2 5" xfId="11039" xr:uid="{390D6AC9-9045-4134-BD44-502F62BACA9A}"/>
    <cellStyle name="Comma 6 18 2 5 2" xfId="11040" xr:uid="{616A439D-1D55-443B-B743-FD2547760437}"/>
    <cellStyle name="Comma 6 18 2 6" xfId="11041" xr:uid="{7BF52F51-3260-45ED-8370-9191C47D7468}"/>
    <cellStyle name="Comma 6 18 3" xfId="11042" xr:uid="{F5F4CABA-578B-42E0-8E03-C8B418885661}"/>
    <cellStyle name="Comma 6 18 4" xfId="11043" xr:uid="{2255D0CB-6D29-4C48-B457-A6AD145BA62C}"/>
    <cellStyle name="Comma 6 18 4 2" xfId="11044" xr:uid="{0102959A-D6A2-4191-BB92-43F15E9F4CA9}"/>
    <cellStyle name="Comma 6 18 4 2 2" xfId="11045" xr:uid="{772C640C-1E89-4250-A4B2-CF9C720B0ADD}"/>
    <cellStyle name="Comma 6 18 4 2 2 2" xfId="11046" xr:uid="{B3E232C5-5354-444E-808F-4CDBDA0BD0F4}"/>
    <cellStyle name="Comma 6 18 4 2 3" xfId="11047" xr:uid="{FB72A087-FEFC-45A7-B5C5-7D45B480E156}"/>
    <cellStyle name="Comma 6 18 4 3" xfId="11048" xr:uid="{651986C1-BBD3-47F4-8644-86C074186819}"/>
    <cellStyle name="Comma 6 18 4 3 2" xfId="11049" xr:uid="{9266BC84-83F9-4EAB-9B57-4FD8FAE06CBF}"/>
    <cellStyle name="Comma 6 18 4 3 2 2" xfId="11050" xr:uid="{93E56EB8-6280-4F0E-A214-B3BB386FB96E}"/>
    <cellStyle name="Comma 6 18 4 3 3" xfId="11051" xr:uid="{DC4229DB-DD27-448E-9B36-D5DAB09CD0D1}"/>
    <cellStyle name="Comma 6 18 4 4" xfId="11052" xr:uid="{B56C980E-7D9E-4380-B9EF-DD56136F5FA6}"/>
    <cellStyle name="Comma 6 18 4 4 2" xfId="11053" xr:uid="{703E2DCE-BBDE-43C4-A39F-6E97AB14CE69}"/>
    <cellStyle name="Comma 6 18 4 5" xfId="11054" xr:uid="{F8556053-87D3-4AAE-8D0A-4AF12913DF6F}"/>
    <cellStyle name="Comma 6 18 5" xfId="11055" xr:uid="{28763149-FA99-47EC-9D43-3F944EE0BD45}"/>
    <cellStyle name="Comma 6 18 5 2" xfId="11056" xr:uid="{8B544DE1-D0B1-4804-8560-B2CA61246D37}"/>
    <cellStyle name="Comma 6 18 5 2 2" xfId="11057" xr:uid="{99CCB723-016A-48B2-8C78-F58F342ECE47}"/>
    <cellStyle name="Comma 6 18 5 3" xfId="11058" xr:uid="{CB3F09CA-EC37-4E3B-A9EA-640222A888B8}"/>
    <cellStyle name="Comma 6 18 6" xfId="11059" xr:uid="{AA136626-72C5-443B-9660-A02634DB569E}"/>
    <cellStyle name="Comma 6 18 6 2" xfId="11060" xr:uid="{A02A58C0-4817-4650-BB5F-25885DD70283}"/>
    <cellStyle name="Comma 6 18 6 2 2" xfId="11061" xr:uid="{68CBBBAB-287E-45BD-B632-A35D7CCA4395}"/>
    <cellStyle name="Comma 6 18 6 3" xfId="11062" xr:uid="{F2DB4347-18D0-4BEC-AA11-5ABD8F2AF8B9}"/>
    <cellStyle name="Comma 6 18 7" xfId="11063" xr:uid="{CC68972F-D8E5-4C42-B50E-B4BB0049C930}"/>
    <cellStyle name="Comma 6 18 7 2" xfId="11064" xr:uid="{FC374B35-AEE3-4183-B090-C5C506177FEC}"/>
    <cellStyle name="Comma 6 18 7 2 2" xfId="11065" xr:uid="{6C382204-32C4-4199-A664-4932CCCAF5FF}"/>
    <cellStyle name="Comma 6 18 7 3" xfId="11066" xr:uid="{F10FE71D-3C1B-4896-AF6D-FDB139A7F58E}"/>
    <cellStyle name="Comma 6 18 8" xfId="11067" xr:uid="{169D096A-DA38-4123-88F4-61DC40D088DD}"/>
    <cellStyle name="Comma 6 18 8 2" xfId="11068" xr:uid="{8805128F-338B-4C0F-9764-733DD4557D9A}"/>
    <cellStyle name="Comma 6 18 9" xfId="11069" xr:uid="{EF1FE423-5A08-4456-ABBB-449063B7397A}"/>
    <cellStyle name="Comma 6 19" xfId="11070" xr:uid="{1998A9B2-3D25-414F-91FE-46DE96D7A5BD}"/>
    <cellStyle name="Comma 6 19 2" xfId="11071" xr:uid="{D1C2D4B1-6859-49E8-B903-53735A0EE1BF}"/>
    <cellStyle name="Comma 6 19 2 2" xfId="11072" xr:uid="{1327889E-C8A2-4B3F-BF88-1B07FCE77572}"/>
    <cellStyle name="Comma 6 19 2 2 2" xfId="11073" xr:uid="{A8D409AC-75BA-479C-9EF2-FD8D9947F1BB}"/>
    <cellStyle name="Comma 6 19 2 2 2 2" xfId="11074" xr:uid="{BDA135CD-59EF-4D64-B21E-47B5AE302D62}"/>
    <cellStyle name="Comma 6 19 2 2 2 2 2" xfId="11075" xr:uid="{CDC3322E-5B9C-4C4F-BEFF-E1B62B6CA5BF}"/>
    <cellStyle name="Comma 6 19 2 2 2 3" xfId="11076" xr:uid="{965AEB6A-90F5-4DA7-B6D5-614174D68804}"/>
    <cellStyle name="Comma 6 19 2 2 3" xfId="11077" xr:uid="{F836D342-3F9D-4E19-A2C3-5D65259F73FE}"/>
    <cellStyle name="Comma 6 19 2 2 3 2" xfId="11078" xr:uid="{AA703E16-F307-4E93-A0CA-69DA29A70527}"/>
    <cellStyle name="Comma 6 19 2 2 3 2 2" xfId="11079" xr:uid="{E4F0888C-9213-4243-9191-4E7E8D08F095}"/>
    <cellStyle name="Comma 6 19 2 2 3 3" xfId="11080" xr:uid="{F30A403E-FBF7-48CC-B767-872FDAB9A41B}"/>
    <cellStyle name="Comma 6 19 2 2 4" xfId="11081" xr:uid="{E089CD32-34BF-4854-BD6A-9B196F72B4BE}"/>
    <cellStyle name="Comma 6 19 2 2 4 2" xfId="11082" xr:uid="{67E9B136-B51D-495A-AAD7-68546369D711}"/>
    <cellStyle name="Comma 6 19 2 2 5" xfId="11083" xr:uid="{1861CE67-AED3-45F4-BD8F-3B21A7C7F877}"/>
    <cellStyle name="Comma 6 19 2 3" xfId="11084" xr:uid="{88BDA227-D16B-4747-8127-E12DA0AB7B6D}"/>
    <cellStyle name="Comma 6 19 2 3 2" xfId="11085" xr:uid="{158F4358-C162-4471-A454-EEF635FBE9A2}"/>
    <cellStyle name="Comma 6 19 2 3 2 2" xfId="11086" xr:uid="{1EE37DD4-7464-41A8-8214-B886F70FF2ED}"/>
    <cellStyle name="Comma 6 19 2 3 3" xfId="11087" xr:uid="{2534785C-C929-4D97-ACAE-3C17A4F1C444}"/>
    <cellStyle name="Comma 6 19 2 4" xfId="11088" xr:uid="{97283C21-631F-470B-B021-9C42F5590FFC}"/>
    <cellStyle name="Comma 6 19 2 4 2" xfId="11089" xr:uid="{10F74301-C190-4F7B-B8DE-B9A139BFCE19}"/>
    <cellStyle name="Comma 6 19 2 4 2 2" xfId="11090" xr:uid="{A3A1575A-FEB3-435F-9552-3E9A14594B8A}"/>
    <cellStyle name="Comma 6 19 2 4 3" xfId="11091" xr:uid="{F0235EEE-F941-4B12-8196-DFB32A6ACF63}"/>
    <cellStyle name="Comma 6 19 2 5" xfId="11092" xr:uid="{2273B666-61EC-4AE6-8E5A-FE0C1E8B294E}"/>
    <cellStyle name="Comma 6 19 2 5 2" xfId="11093" xr:uid="{55E0C859-D4C5-470C-94E9-7CDE5D699EAC}"/>
    <cellStyle name="Comma 6 19 2 6" xfId="11094" xr:uid="{B0131B28-A165-4161-9439-D3C630D95A10}"/>
    <cellStyle name="Comma 6 19 3" xfId="11095" xr:uid="{A2A4E8B8-6EB6-4CBF-9884-DDB9126D9BDF}"/>
    <cellStyle name="Comma 6 19 4" xfId="11096" xr:uid="{37AF4FBC-5DCE-48B6-B42D-9B933A0DB1FC}"/>
    <cellStyle name="Comma 6 19 4 2" xfId="11097" xr:uid="{D13C7D18-B538-4311-A5A8-601091833366}"/>
    <cellStyle name="Comma 6 19 4 2 2" xfId="11098" xr:uid="{B4DA269C-4AA6-46D0-BE78-47B1D654B9CF}"/>
    <cellStyle name="Comma 6 19 4 2 2 2" xfId="11099" xr:uid="{E7D05947-AF9C-48F2-8BF3-530287443B20}"/>
    <cellStyle name="Comma 6 19 4 2 3" xfId="11100" xr:uid="{4999645F-18D2-45DC-8934-D9E83C346A14}"/>
    <cellStyle name="Comma 6 19 4 3" xfId="11101" xr:uid="{DDB71224-24CA-4A05-AB22-627AB44CFC0C}"/>
    <cellStyle name="Comma 6 19 4 3 2" xfId="11102" xr:uid="{AAE58F1D-3AB5-4EC4-9E4A-4EA4D97449C4}"/>
    <cellStyle name="Comma 6 19 4 3 2 2" xfId="11103" xr:uid="{5DCA0A2C-F583-44F1-87D5-4C080EA677DB}"/>
    <cellStyle name="Comma 6 19 4 3 3" xfId="11104" xr:uid="{E8EA9B31-36DD-49AA-9E69-A4B11385F404}"/>
    <cellStyle name="Comma 6 19 4 4" xfId="11105" xr:uid="{4D386019-24CC-45BD-8CAC-D9162A6253C7}"/>
    <cellStyle name="Comma 6 19 4 4 2" xfId="11106" xr:uid="{E8EF365E-4771-4125-B7B5-3B4D71A3229A}"/>
    <cellStyle name="Comma 6 19 4 5" xfId="11107" xr:uid="{9A2B9DD3-4E89-46FF-957B-ADB64C507A3F}"/>
    <cellStyle name="Comma 6 19 5" xfId="11108" xr:uid="{3D381980-DB5A-4A4B-BD1E-88A117CC765E}"/>
    <cellStyle name="Comma 6 19 5 2" xfId="11109" xr:uid="{1327C7FB-2F31-43AF-8066-4AED9C8324DE}"/>
    <cellStyle name="Comma 6 19 5 2 2" xfId="11110" xr:uid="{55B85F96-9CBB-4B0B-8BE5-40BA4CE5032D}"/>
    <cellStyle name="Comma 6 19 5 3" xfId="11111" xr:uid="{E647648F-1F94-49B2-8C22-73DBB1B313C5}"/>
    <cellStyle name="Comma 6 19 6" xfId="11112" xr:uid="{0520D1EF-05EA-4E42-A4F9-5282DDB4725F}"/>
    <cellStyle name="Comma 6 19 6 2" xfId="11113" xr:uid="{3D334610-5FC3-4256-A2A9-ABEDDC6C6251}"/>
    <cellStyle name="Comma 6 19 6 2 2" xfId="11114" xr:uid="{A0D371DF-F4EA-47FA-A966-D92EB88BFE54}"/>
    <cellStyle name="Comma 6 19 6 3" xfId="11115" xr:uid="{1788DD71-7322-4D03-95AB-A437DD8AE959}"/>
    <cellStyle name="Comma 6 19 7" xfId="11116" xr:uid="{BCAE3A0F-525A-4041-9DA9-4DB6E2B26AE0}"/>
    <cellStyle name="Comma 6 19 7 2" xfId="11117" xr:uid="{2C31A33E-C94F-42C3-A2AA-FA8E86001907}"/>
    <cellStyle name="Comma 6 19 7 2 2" xfId="11118" xr:uid="{251DB5B9-1E29-4FF0-8C6D-AB66BCC7E7F8}"/>
    <cellStyle name="Comma 6 19 7 3" xfId="11119" xr:uid="{9C82D187-D2AE-48A4-A5B3-92C90C75B0E1}"/>
    <cellStyle name="Comma 6 19 8" xfId="11120" xr:uid="{DE101F16-0884-49D8-9CA5-03D6FAA02FF0}"/>
    <cellStyle name="Comma 6 19 8 2" xfId="11121" xr:uid="{F493235D-E32B-446D-9AA1-17B7677FC2D2}"/>
    <cellStyle name="Comma 6 19 9" xfId="11122" xr:uid="{77145968-9DA7-4600-B914-56CD41BC1730}"/>
    <cellStyle name="Comma 6 2" xfId="12" xr:uid="{00000000-0005-0000-0000-00000C000000}"/>
    <cellStyle name="Comma 6 2 10" xfId="11123" xr:uid="{68D69AB6-F2C7-43CD-AA45-AA4295231EC1}"/>
    <cellStyle name="Comma 6 2 10 2" xfId="11124" xr:uid="{10BCE98E-368C-452B-A7EA-F8C84AE9B247}"/>
    <cellStyle name="Comma 6 2 11" xfId="11125" xr:uid="{2AB3AE38-44F4-4FA9-BD28-03B67BF6B9FC}"/>
    <cellStyle name="Comma 6 2 12" xfId="1103" xr:uid="{8FBC836B-746E-48AA-B792-67D618D9C853}"/>
    <cellStyle name="Comma 6 2 2" xfId="11126" xr:uid="{400972D4-02D3-4EF0-B730-5F0C205C4B14}"/>
    <cellStyle name="Comma 6 2 2 2" xfId="11127" xr:uid="{DD465C03-D032-4DD2-BC0E-10E537D7930E}"/>
    <cellStyle name="Comma 6 2 2 2 2" xfId="11128" xr:uid="{C5A37D37-462F-4ABD-AB20-DB794E5FB7E9}"/>
    <cellStyle name="Comma 6 2 2 2 2 2" xfId="11129" xr:uid="{58AC53BF-7068-40DC-AF3E-CBFB278507CA}"/>
    <cellStyle name="Comma 6 2 2 2 2 2 2" xfId="11130" xr:uid="{AC4E7A2B-2645-47E4-B978-9D61E8614950}"/>
    <cellStyle name="Comma 6 2 2 2 2 2 2 2" xfId="11131" xr:uid="{D32BE38A-4646-45E7-943A-FA52144A3BD7}"/>
    <cellStyle name="Comma 6 2 2 2 2 2 3" xfId="11132" xr:uid="{7DCC6E4E-8D32-475D-9008-6A41E2B92052}"/>
    <cellStyle name="Comma 6 2 2 2 2 3" xfId="11133" xr:uid="{37051B8F-FAF5-4C19-991B-036FE0E6BD33}"/>
    <cellStyle name="Comma 6 2 2 2 2 3 2" xfId="11134" xr:uid="{F91A807F-6F32-4E63-A486-201686269FED}"/>
    <cellStyle name="Comma 6 2 2 2 2 3 2 2" xfId="11135" xr:uid="{C2A9C8FE-0C06-4AFF-92A4-849202501F4B}"/>
    <cellStyle name="Comma 6 2 2 2 2 3 3" xfId="11136" xr:uid="{BE8D7F27-E422-4DF8-A698-0CD051A6BEE4}"/>
    <cellStyle name="Comma 6 2 2 2 2 4" xfId="11137" xr:uid="{5898FF12-5803-4007-A342-772C76EAF91C}"/>
    <cellStyle name="Comma 6 2 2 2 2 4 2" xfId="11138" xr:uid="{698D7C78-0799-4C40-A557-B5B69DBC78B1}"/>
    <cellStyle name="Comma 6 2 2 2 2 5" xfId="11139" xr:uid="{540F9B66-6089-45BD-A10D-84BE56882945}"/>
    <cellStyle name="Comma 6 2 2 2 3" xfId="11140" xr:uid="{91438C72-45BC-4C5C-A910-26EE02E9DEEB}"/>
    <cellStyle name="Comma 6 2 2 2 3 2" xfId="11141" xr:uid="{6D5F5F6D-656E-4128-9A9B-A6F05CA5DA66}"/>
    <cellStyle name="Comma 6 2 2 2 3 2 2" xfId="11142" xr:uid="{EA1B70C8-5433-4C9F-B69B-5838712B979C}"/>
    <cellStyle name="Comma 6 2 2 2 3 3" xfId="11143" xr:uid="{BEB34FDE-BCBA-4163-9493-2292B891DD6A}"/>
    <cellStyle name="Comma 6 2 2 2 4" xfId="11144" xr:uid="{CA464B55-9CEA-49B0-86ED-8576E2256B68}"/>
    <cellStyle name="Comma 6 2 2 2 4 2" xfId="11145" xr:uid="{F0491962-057D-4106-AC57-0B600F95DE61}"/>
    <cellStyle name="Comma 6 2 2 2 4 2 2" xfId="11146" xr:uid="{F845505B-F27E-4F95-A741-3DB398D99A74}"/>
    <cellStyle name="Comma 6 2 2 2 4 3" xfId="11147" xr:uid="{3F08EBC4-1779-4624-AAD4-467BDE5B2B52}"/>
    <cellStyle name="Comma 6 2 2 2 5" xfId="11148" xr:uid="{BF396E18-6F8B-4767-9BE6-3FB71232C355}"/>
    <cellStyle name="Comma 6 2 2 2 5 2" xfId="11149" xr:uid="{E8B50EA9-D416-459A-BC07-40D48F0730A8}"/>
    <cellStyle name="Comma 6 2 2 2 6" xfId="11150" xr:uid="{EE5598E9-CF76-41E2-946C-F41F46222011}"/>
    <cellStyle name="Comma 6 2 2 3" xfId="11151" xr:uid="{268DEA26-B3D1-4612-8848-21765CED395E}"/>
    <cellStyle name="Comma 6 2 2 4" xfId="11152" xr:uid="{572ED2A4-1283-46B4-9DA5-0B5C737B07E7}"/>
    <cellStyle name="Comma 6 2 2 4 2" xfId="11153" xr:uid="{CBB3843A-DACC-45A4-8AC1-787BF0C4E61F}"/>
    <cellStyle name="Comma 6 2 2 4 2 2" xfId="11154" xr:uid="{BDE385D2-E7F9-4B7D-899B-4A85247CDFC9}"/>
    <cellStyle name="Comma 6 2 2 4 2 2 2" xfId="11155" xr:uid="{7409F62B-09FC-4715-99E1-4B775F1F545E}"/>
    <cellStyle name="Comma 6 2 2 4 2 3" xfId="11156" xr:uid="{3F3162C2-070B-4C1A-8B8D-F9FB44D6C133}"/>
    <cellStyle name="Comma 6 2 2 4 3" xfId="11157" xr:uid="{A50AC998-50F7-4485-8BA8-A408BC3667C5}"/>
    <cellStyle name="Comma 6 2 2 4 3 2" xfId="11158" xr:uid="{3FCD515C-38E6-4EDD-9469-940EFB99CEE1}"/>
    <cellStyle name="Comma 6 2 2 4 3 2 2" xfId="11159" xr:uid="{14A236EF-DFF1-4C82-A232-55843B7159B2}"/>
    <cellStyle name="Comma 6 2 2 4 3 3" xfId="11160" xr:uid="{419B04A0-D83D-401C-A267-45446E2EDAE2}"/>
    <cellStyle name="Comma 6 2 2 4 4" xfId="11161" xr:uid="{2B1A4020-6E4D-4B56-8786-0B5EED1BA2E3}"/>
    <cellStyle name="Comma 6 2 2 4 4 2" xfId="11162" xr:uid="{94BFB0EF-C60D-494D-8077-F1694152A594}"/>
    <cellStyle name="Comma 6 2 2 4 5" xfId="11163" xr:uid="{9AAC7BFA-931E-465E-9CAA-28DE23793EF8}"/>
    <cellStyle name="Comma 6 2 2 5" xfId="11164" xr:uid="{E7E9DCFD-1816-46C4-B025-16A56DC1F0AA}"/>
    <cellStyle name="Comma 6 2 2 5 2" xfId="11165" xr:uid="{5E228752-B1C6-4EEF-8A14-A7F0D08EF2D5}"/>
    <cellStyle name="Comma 6 2 2 5 2 2" xfId="11166" xr:uid="{B36A25CD-C069-48B1-8955-ACC0990F2EC2}"/>
    <cellStyle name="Comma 6 2 2 5 3" xfId="11167" xr:uid="{582CA6E4-3927-4A59-9693-834C59850B57}"/>
    <cellStyle name="Comma 6 2 2 6" xfId="11168" xr:uid="{8FA8F683-D334-4DC0-B456-888952F7A206}"/>
    <cellStyle name="Comma 6 2 2 6 2" xfId="11169" xr:uid="{BAE2C202-0D55-47B9-BF14-91832C65D59F}"/>
    <cellStyle name="Comma 6 2 2 6 2 2" xfId="11170" xr:uid="{EA25F15F-CB19-44E3-B9EF-B0EA312357C1}"/>
    <cellStyle name="Comma 6 2 2 6 3" xfId="11171" xr:uid="{A6FA7CF7-AF01-4BA6-996D-199CC19282C7}"/>
    <cellStyle name="Comma 6 2 2 7" xfId="11172" xr:uid="{8317DEB5-3456-47B7-BD36-7CC5D63BBD58}"/>
    <cellStyle name="Comma 6 2 2 7 2" xfId="11173" xr:uid="{75401CA9-744C-4B31-B090-24A296B56E92}"/>
    <cellStyle name="Comma 6 2 2 7 2 2" xfId="11174" xr:uid="{F3B516F2-8F1F-4D07-8B75-09EACCACDF58}"/>
    <cellStyle name="Comma 6 2 2 7 3" xfId="11175" xr:uid="{06C78A5D-86AF-44EC-8E3B-859F2438CB66}"/>
    <cellStyle name="Comma 6 2 2 8" xfId="11176" xr:uid="{0EBE532B-AF4E-4F25-B838-AF4C9D8ADDF2}"/>
    <cellStyle name="Comma 6 2 2 8 2" xfId="11177" xr:uid="{FDCED7DE-844C-4465-BFA3-701D03774E8F}"/>
    <cellStyle name="Comma 6 2 2 9" xfId="11178" xr:uid="{1DF04F44-D257-467E-99FE-30436FA5BA09}"/>
    <cellStyle name="Comma 6 2 3" xfId="11179" xr:uid="{8A79009A-0962-44B9-BCD6-B2C1A108782B}"/>
    <cellStyle name="Comma 6 2 3 2" xfId="11180" xr:uid="{D24368D6-ED54-47E6-9C72-4BBE9245D5DF}"/>
    <cellStyle name="Comma 6 2 3 2 2" xfId="11181" xr:uid="{AB183F8A-58C2-4108-BE7C-2C8C82150DAC}"/>
    <cellStyle name="Comma 6 2 3 2 2 2" xfId="11182" xr:uid="{4C5DB156-AB30-4588-84A5-36409FCDD190}"/>
    <cellStyle name="Comma 6 2 3 2 2 2 2" xfId="11183" xr:uid="{1C609243-B1ED-44E3-A942-3C2B6B1EE252}"/>
    <cellStyle name="Comma 6 2 3 2 2 2 2 2" xfId="11184" xr:uid="{9BEB7806-17DE-438D-B528-BAECECA8B95B}"/>
    <cellStyle name="Comma 6 2 3 2 2 2 3" xfId="11185" xr:uid="{FCF484D1-A540-4079-A513-F2DFD1789788}"/>
    <cellStyle name="Comma 6 2 3 2 2 3" xfId="11186" xr:uid="{98026472-6D78-460B-84C5-39B2E1C74185}"/>
    <cellStyle name="Comma 6 2 3 2 2 3 2" xfId="11187" xr:uid="{463CE172-0EE6-4676-8977-9A49F82EEEA6}"/>
    <cellStyle name="Comma 6 2 3 2 2 3 2 2" xfId="11188" xr:uid="{D3AD01FC-B644-4507-9D1B-39815C062028}"/>
    <cellStyle name="Comma 6 2 3 2 2 3 3" xfId="11189" xr:uid="{C3A119EF-CB74-4E7F-868C-5FB9AEB11E01}"/>
    <cellStyle name="Comma 6 2 3 2 2 4" xfId="11190" xr:uid="{89866159-CAD8-4D89-9FBB-CB33224908FC}"/>
    <cellStyle name="Comma 6 2 3 2 2 4 2" xfId="11191" xr:uid="{BD2F8193-5309-4168-A176-08ED800ECFF3}"/>
    <cellStyle name="Comma 6 2 3 2 2 5" xfId="11192" xr:uid="{274E630D-D0CA-4EA8-B953-7156BB12AD36}"/>
    <cellStyle name="Comma 6 2 3 2 3" xfId="11193" xr:uid="{4733FA36-8B1C-4574-B29C-67BCB52D0158}"/>
    <cellStyle name="Comma 6 2 3 2 3 2" xfId="11194" xr:uid="{A0FF047F-356F-49B3-B717-5338168BC7EE}"/>
    <cellStyle name="Comma 6 2 3 2 3 2 2" xfId="11195" xr:uid="{A2BD9F6E-EB5B-4ED3-A3B0-8E5E8E2A4A2B}"/>
    <cellStyle name="Comma 6 2 3 2 3 3" xfId="11196" xr:uid="{A64C9D80-39BC-40D0-924C-A476892A9B8E}"/>
    <cellStyle name="Comma 6 2 3 2 4" xfId="11197" xr:uid="{15BC26CF-CC25-415D-B6E5-F735A289575D}"/>
    <cellStyle name="Comma 6 2 3 2 4 2" xfId="11198" xr:uid="{1BDD634D-FD2E-489F-AAB7-D3C755A1D853}"/>
    <cellStyle name="Comma 6 2 3 2 4 2 2" xfId="11199" xr:uid="{7DCE321E-DC83-456A-8905-49042975885C}"/>
    <cellStyle name="Comma 6 2 3 2 4 3" xfId="11200" xr:uid="{63777C69-16B8-4612-836E-7AF3FBF0F803}"/>
    <cellStyle name="Comma 6 2 3 2 5" xfId="11201" xr:uid="{A886C98F-0548-45E8-83EE-B0FC0BFD95A8}"/>
    <cellStyle name="Comma 6 2 3 2 5 2" xfId="11202" xr:uid="{C5304762-E582-4502-9915-001CCCA1AE45}"/>
    <cellStyle name="Comma 6 2 3 2 6" xfId="11203" xr:uid="{627CCF1C-DD90-4DA1-BC74-9F9D399C11C9}"/>
    <cellStyle name="Comma 6 2 3 3" xfId="11204" xr:uid="{2FA4FFFA-6264-42C7-A463-83D6567A0A9C}"/>
    <cellStyle name="Comma 6 2 3 4" xfId="11205" xr:uid="{27FCB6AA-5FA9-4814-BA9B-E7FE561CB58D}"/>
    <cellStyle name="Comma 6 2 3 4 2" xfId="11206" xr:uid="{BEF62261-24FD-4E1B-B224-401ADB13D6A9}"/>
    <cellStyle name="Comma 6 2 3 4 2 2" xfId="11207" xr:uid="{959E1CFC-5829-4DD3-A661-104147661CBB}"/>
    <cellStyle name="Comma 6 2 3 4 2 2 2" xfId="11208" xr:uid="{18122889-A1A6-4EEC-ADF5-A3A77CB303EA}"/>
    <cellStyle name="Comma 6 2 3 4 2 3" xfId="11209" xr:uid="{A66F9CD7-002E-41F7-892F-9A38B4AC5538}"/>
    <cellStyle name="Comma 6 2 3 4 3" xfId="11210" xr:uid="{886B27FE-687D-450C-8BF8-D9189D237DDC}"/>
    <cellStyle name="Comma 6 2 3 4 3 2" xfId="11211" xr:uid="{3C007CCA-C137-43B5-8767-1B4387C0A852}"/>
    <cellStyle name="Comma 6 2 3 4 3 2 2" xfId="11212" xr:uid="{A443FEC5-6F73-4B55-BC58-0C80937AE436}"/>
    <cellStyle name="Comma 6 2 3 4 3 3" xfId="11213" xr:uid="{2F26207A-2DF6-4F76-A94A-4AD45983F934}"/>
    <cellStyle name="Comma 6 2 3 4 4" xfId="11214" xr:uid="{68417FF3-2415-451B-B8AF-1A8F953A5981}"/>
    <cellStyle name="Comma 6 2 3 4 4 2" xfId="11215" xr:uid="{5D75891D-1BB0-48E8-ACD9-DC954A2915DD}"/>
    <cellStyle name="Comma 6 2 3 4 5" xfId="11216" xr:uid="{3F0A49D4-EC41-4CA5-B63C-F6DE51D3670E}"/>
    <cellStyle name="Comma 6 2 3 5" xfId="11217" xr:uid="{A5A0C5B4-7B88-4C28-BCA0-6C682E1B423C}"/>
    <cellStyle name="Comma 6 2 3 5 2" xfId="11218" xr:uid="{19423067-2922-4125-A277-4CE90AFDE2E3}"/>
    <cellStyle name="Comma 6 2 3 5 2 2" xfId="11219" xr:uid="{37E1DD74-1E4F-4849-A87B-E5B572882F4C}"/>
    <cellStyle name="Comma 6 2 3 5 3" xfId="11220" xr:uid="{DB95979C-3109-42F5-91DD-30C25434945B}"/>
    <cellStyle name="Comma 6 2 3 6" xfId="11221" xr:uid="{56D62E50-22A9-414A-9078-914BEC2451F8}"/>
    <cellStyle name="Comma 6 2 3 6 2" xfId="11222" xr:uid="{38DB95F5-81D5-4864-89B1-26941B12D60E}"/>
    <cellStyle name="Comma 6 2 3 6 2 2" xfId="11223" xr:uid="{C7F6DD28-4AC2-4FAD-AC7F-66D162520A9A}"/>
    <cellStyle name="Comma 6 2 3 6 3" xfId="11224" xr:uid="{8F911A86-BFBE-498B-9C60-09C3A6A3FC23}"/>
    <cellStyle name="Comma 6 2 3 7" xfId="11225" xr:uid="{1856D784-F08E-4B2A-9A80-1A359A3E20CF}"/>
    <cellStyle name="Comma 6 2 3 7 2" xfId="11226" xr:uid="{7EB901BB-AE4D-44CB-9F82-42D23593911B}"/>
    <cellStyle name="Comma 6 2 3 7 2 2" xfId="11227" xr:uid="{D878256C-C97F-4608-9324-5F5AAF03E943}"/>
    <cellStyle name="Comma 6 2 3 7 3" xfId="11228" xr:uid="{9658A5B3-26E1-4DC1-A592-7639D618C511}"/>
    <cellStyle name="Comma 6 2 3 8" xfId="11229" xr:uid="{19F2A8B6-9512-4629-85A0-C749A34CC057}"/>
    <cellStyle name="Comma 6 2 3 8 2" xfId="11230" xr:uid="{BBAFA638-E243-438A-A9E8-896EC3A2C43E}"/>
    <cellStyle name="Comma 6 2 3 9" xfId="11231" xr:uid="{C530615E-03C1-4DD0-A514-B6EA39D0FB1E}"/>
    <cellStyle name="Comma 6 2 4" xfId="11232" xr:uid="{CD3EA553-1EE2-4F4A-9F00-9D93D5C6861F}"/>
    <cellStyle name="Comma 6 2 4 2" xfId="11233" xr:uid="{96780F83-1591-4734-8F7A-CC845075D7ED}"/>
    <cellStyle name="Comma 6 2 4 2 2" xfId="11234" xr:uid="{F056A2D8-AAEE-42A9-A468-71B1AFC2BE2C}"/>
    <cellStyle name="Comma 6 2 4 2 2 2" xfId="11235" xr:uid="{318E6D5F-5FB3-44E1-974F-1C9FD2813ED5}"/>
    <cellStyle name="Comma 6 2 4 2 2 2 2" xfId="11236" xr:uid="{7A3155CE-654F-43A7-89CE-B1A4BFFA16F0}"/>
    <cellStyle name="Comma 6 2 4 2 2 3" xfId="11237" xr:uid="{658F0F3D-3B53-4426-ACAB-0ADB6DD6550E}"/>
    <cellStyle name="Comma 6 2 4 2 3" xfId="11238" xr:uid="{D8ED0CE0-5B01-4E6C-B86B-00E0F1DBD2EC}"/>
    <cellStyle name="Comma 6 2 4 2 3 2" xfId="11239" xr:uid="{EEF71D09-6C33-4E9E-8F08-84C3EC5C61A1}"/>
    <cellStyle name="Comma 6 2 4 2 3 2 2" xfId="11240" xr:uid="{2293E2B7-EE03-42C3-8278-B5436E542C09}"/>
    <cellStyle name="Comma 6 2 4 2 3 3" xfId="11241" xr:uid="{583D7938-4ABE-4562-9478-42E4F390C06A}"/>
    <cellStyle name="Comma 6 2 4 2 4" xfId="11242" xr:uid="{6952E581-8DC6-4BC2-9104-5107DB707094}"/>
    <cellStyle name="Comma 6 2 4 2 4 2" xfId="11243" xr:uid="{52D055A8-722B-475C-9A66-14E8F4456B2A}"/>
    <cellStyle name="Comma 6 2 4 2 5" xfId="11244" xr:uid="{3C7F687A-E528-40E9-A8EE-73ECEA0BEBE5}"/>
    <cellStyle name="Comma 6 2 4 3" xfId="11245" xr:uid="{651426E5-1410-487C-8AA7-22AB8F1F66C0}"/>
    <cellStyle name="Comma 6 2 4 3 2" xfId="11246" xr:uid="{70046987-0DDA-401C-9E46-7E9D59A13260}"/>
    <cellStyle name="Comma 6 2 4 3 2 2" xfId="11247" xr:uid="{8C54F92D-160D-4881-9C49-039324DA17FB}"/>
    <cellStyle name="Comma 6 2 4 3 3" xfId="11248" xr:uid="{F82426EA-6529-4F3E-AFE1-430355A86703}"/>
    <cellStyle name="Comma 6 2 4 4" xfId="11249" xr:uid="{6655B902-8EC9-4B5A-8FC5-E00D944B5F1D}"/>
    <cellStyle name="Comma 6 2 4 4 2" xfId="11250" xr:uid="{C4504449-C59B-4118-8998-24EB91D992AD}"/>
    <cellStyle name="Comma 6 2 4 4 2 2" xfId="11251" xr:uid="{3C09650B-0983-4102-9009-355258CC531F}"/>
    <cellStyle name="Comma 6 2 4 4 3" xfId="11252" xr:uid="{FB00D63C-58A8-473D-A17D-5C8EAE7D653B}"/>
    <cellStyle name="Comma 6 2 4 5" xfId="11253" xr:uid="{F2BAA85C-326A-474C-8061-F1E7DBA9F108}"/>
    <cellStyle name="Comma 6 2 4 5 2" xfId="11254" xr:uid="{37485D4D-7A0C-4177-A7CD-136D8D8CD70A}"/>
    <cellStyle name="Comma 6 2 4 6" xfId="11255" xr:uid="{7DAE3514-1095-4BE0-9732-660E2602CCB9}"/>
    <cellStyle name="Comma 6 2 5" xfId="11256" xr:uid="{E0153D88-99AF-403E-9B67-E5EBDD0F2609}"/>
    <cellStyle name="Comma 6 2 6" xfId="11257" xr:uid="{961100C5-AF00-4248-97F3-2FF5E17B9A42}"/>
    <cellStyle name="Comma 6 2 6 2" xfId="11258" xr:uid="{C03427C1-D5DE-4102-81B6-067AD2C18CFA}"/>
    <cellStyle name="Comma 6 2 6 2 2" xfId="11259" xr:uid="{AC910FB5-6A16-4F52-8C09-32668435E755}"/>
    <cellStyle name="Comma 6 2 6 2 2 2" xfId="11260" xr:uid="{61523E0B-ACD2-4419-8356-83C75E564DF7}"/>
    <cellStyle name="Comma 6 2 6 2 3" xfId="11261" xr:uid="{990748AB-C250-41CA-9B64-0F650522294C}"/>
    <cellStyle name="Comma 6 2 6 3" xfId="11262" xr:uid="{15835EE8-B85B-4A9B-ADDB-0105F6ACE5C3}"/>
    <cellStyle name="Comma 6 2 6 3 2" xfId="11263" xr:uid="{F6A17416-DCDF-4E03-B8FE-451126C18167}"/>
    <cellStyle name="Comma 6 2 6 3 2 2" xfId="11264" xr:uid="{A691532D-B5F7-4622-A685-D8C91A7CDAC8}"/>
    <cellStyle name="Comma 6 2 6 3 3" xfId="11265" xr:uid="{2B9A5BAE-8F89-48C5-845A-26B09746456F}"/>
    <cellStyle name="Comma 6 2 6 4" xfId="11266" xr:uid="{95CD1213-2D26-44C3-90EA-E536EBE2D3A7}"/>
    <cellStyle name="Comma 6 2 6 4 2" xfId="11267" xr:uid="{BB6056A3-0740-4EB8-8FFC-A7289B939828}"/>
    <cellStyle name="Comma 6 2 6 5" xfId="11268" xr:uid="{5176E468-E2D6-4E0E-A6B2-ED04C1B476FE}"/>
    <cellStyle name="Comma 6 2 7" xfId="11269" xr:uid="{83E57CD6-E74B-484D-974D-59B23F145D27}"/>
    <cellStyle name="Comma 6 2 7 2" xfId="11270" xr:uid="{A1257569-8A12-4A47-9AEF-568B5A7A6439}"/>
    <cellStyle name="Comma 6 2 7 2 2" xfId="11271" xr:uid="{C0110986-9B0B-460A-8453-B10002853BA1}"/>
    <cellStyle name="Comma 6 2 7 3" xfId="11272" xr:uid="{AABB74E4-09DC-4E2F-BBCE-334C253C8F06}"/>
    <cellStyle name="Comma 6 2 8" xfId="11273" xr:uid="{5EF1B20A-F520-4731-AE83-3A3A40A5F22E}"/>
    <cellStyle name="Comma 6 2 8 2" xfId="11274" xr:uid="{F1B46DCC-B92F-4209-9594-EAB96987048B}"/>
    <cellStyle name="Comma 6 2 8 2 2" xfId="11275" xr:uid="{669992DA-9B09-47B6-8692-BA086CB4D01D}"/>
    <cellStyle name="Comma 6 2 8 3" xfId="11276" xr:uid="{18470893-7FCB-4581-A104-47E79A8F2356}"/>
    <cellStyle name="Comma 6 2 9" xfId="11277" xr:uid="{671243CF-4B57-4484-8938-544C4591A81F}"/>
    <cellStyle name="Comma 6 2 9 2" xfId="11278" xr:uid="{3CCB771F-5B55-4941-B265-736CC635A340}"/>
    <cellStyle name="Comma 6 2 9 2 2" xfId="11279" xr:uid="{CC96B935-52BA-4202-B868-039F88062272}"/>
    <cellStyle name="Comma 6 2 9 3" xfId="11280" xr:uid="{1EC1E2FA-0162-4B41-AE86-456D0EAF1F24}"/>
    <cellStyle name="Comma 6 20" xfId="11281" xr:uid="{6E88CF6E-67BC-4829-8886-7B75BA6B2DD5}"/>
    <cellStyle name="Comma 6 20 2" xfId="11282" xr:uid="{F43C117E-2649-488E-8CE3-3A7D38C6B694}"/>
    <cellStyle name="Comma 6 20 2 2" xfId="11283" xr:uid="{94CADB6D-3FD5-453C-9413-455FCA053034}"/>
    <cellStyle name="Comma 6 20 2 2 2" xfId="11284" xr:uid="{B4292925-9DB0-44B1-9C8B-22078B0CD380}"/>
    <cellStyle name="Comma 6 20 2 2 2 2" xfId="11285" xr:uid="{C240574D-8AF5-4073-AB16-814D476D4825}"/>
    <cellStyle name="Comma 6 20 2 2 3" xfId="11286" xr:uid="{6532067A-C917-43F5-838F-79B88ED82BE5}"/>
    <cellStyle name="Comma 6 20 2 3" xfId="11287" xr:uid="{A668616B-B5D7-4CA9-A3EE-5C8E10D42B96}"/>
    <cellStyle name="Comma 6 20 2 3 2" xfId="11288" xr:uid="{40E30C35-F225-4EB9-A160-A6BF1099139E}"/>
    <cellStyle name="Comma 6 20 2 3 2 2" xfId="11289" xr:uid="{4F5EC993-DD8A-4E48-89C5-442C063E67C4}"/>
    <cellStyle name="Comma 6 20 2 3 3" xfId="11290" xr:uid="{601773B3-1D9B-40FB-AADA-0333F592FBC6}"/>
    <cellStyle name="Comma 6 20 2 4" xfId="11291" xr:uid="{5B4839A2-1D00-4E0C-BB55-BEC22CB8FA8C}"/>
    <cellStyle name="Comma 6 20 2 4 2" xfId="11292" xr:uid="{FB7B9FA0-F189-4AFB-A86A-2FF43DC439E6}"/>
    <cellStyle name="Comma 6 20 2 5" xfId="11293" xr:uid="{F3173E95-6CFC-4385-B9DF-D826BD12BD64}"/>
    <cellStyle name="Comma 6 20 3" xfId="11294" xr:uid="{3B47BC8A-A7A8-49A5-8186-0DC3CD6C9E8C}"/>
    <cellStyle name="Comma 6 20 3 2" xfId="11295" xr:uid="{65AC2CA8-99A1-4765-82A8-56EBC11EE3E1}"/>
    <cellStyle name="Comma 6 20 3 2 2" xfId="11296" xr:uid="{A45E2101-D9B6-456D-A1A4-A8C2DC0FD212}"/>
    <cellStyle name="Comma 6 20 3 3" xfId="11297" xr:uid="{3B8B2325-331B-46F0-A238-DD7558358801}"/>
    <cellStyle name="Comma 6 20 4" xfId="11298" xr:uid="{048FBEDC-5D6E-4089-8863-6A5FEB92E379}"/>
    <cellStyle name="Comma 6 20 4 2" xfId="11299" xr:uid="{DB93300B-7078-49B8-B61C-491359FD89E9}"/>
    <cellStyle name="Comma 6 20 4 2 2" xfId="11300" xr:uid="{2B7FA2E9-1F81-4A75-9851-E9644F415155}"/>
    <cellStyle name="Comma 6 20 4 3" xfId="11301" xr:uid="{E60C2C24-75C6-49DF-911C-4296A94638F1}"/>
    <cellStyle name="Comma 6 20 5" xfId="11302" xr:uid="{75048037-0FBC-4B9A-901C-2FA7D3359893}"/>
    <cellStyle name="Comma 6 20 5 2" xfId="11303" xr:uid="{F595948B-DFDD-4449-B046-BB6626C2F3CA}"/>
    <cellStyle name="Comma 6 20 6" xfId="11304" xr:uid="{1FD47BC1-C6C0-4958-AD10-F11036F16F79}"/>
    <cellStyle name="Comma 6 21" xfId="11305" xr:uid="{F89A47C1-C660-4588-882D-E99DA34AEA19}"/>
    <cellStyle name="Comma 6 22" xfId="11306" xr:uid="{75043954-BB09-4A14-BF77-E173EFDD760F}"/>
    <cellStyle name="Comma 6 22 2" xfId="11307" xr:uid="{19360ABF-0B5B-449C-94F5-0AAFE80B9D62}"/>
    <cellStyle name="Comma 6 22 2 2" xfId="11308" xr:uid="{A4E5E633-D5D1-464A-AC47-48DF36FE46BD}"/>
    <cellStyle name="Comma 6 22 2 2 2" xfId="11309" xr:uid="{C53E6F51-A563-4F2D-8ABC-CCABE6A73C6C}"/>
    <cellStyle name="Comma 6 22 2 3" xfId="11310" xr:uid="{687AF9BB-D40A-435B-BC80-E05FED0A2514}"/>
    <cellStyle name="Comma 6 22 3" xfId="11311" xr:uid="{C8850D0C-245D-4430-B743-E87A0E42B3C7}"/>
    <cellStyle name="Comma 6 22 3 2" xfId="11312" xr:uid="{7083BE54-C295-4CA1-8874-19185BABF751}"/>
    <cellStyle name="Comma 6 22 3 2 2" xfId="11313" xr:uid="{FE3A210F-DFEA-4B8C-9B66-982804AEB9DE}"/>
    <cellStyle name="Comma 6 22 3 3" xfId="11314" xr:uid="{11FE86A3-2A93-4CF0-9339-5F5D98208500}"/>
    <cellStyle name="Comma 6 22 4" xfId="11315" xr:uid="{4A62B003-85AE-4D91-80E7-35A4AB3C4049}"/>
    <cellStyle name="Comma 6 22 4 2" xfId="11316" xr:uid="{D9FB7F04-3116-43CD-BD9D-D66B39D0728C}"/>
    <cellStyle name="Comma 6 22 5" xfId="11317" xr:uid="{8F784EEF-C42B-452E-8300-D1A02E889E2D}"/>
    <cellStyle name="Comma 6 23" xfId="11318" xr:uid="{FE39CE06-9BB1-40D6-BA30-5A62C492AD7C}"/>
    <cellStyle name="Comma 6 23 2" xfId="11319" xr:uid="{6E421B71-A731-4A32-B0B1-CA9B9D47C7BD}"/>
    <cellStyle name="Comma 6 23 2 2" xfId="11320" xr:uid="{5A2C9912-10AF-46C3-8AE0-74FF9EFDB9BE}"/>
    <cellStyle name="Comma 6 23 2 2 2" xfId="11321" xr:uid="{BBA7F1BE-981B-4166-994D-D0A57D83FD7C}"/>
    <cellStyle name="Comma 6 23 2 3" xfId="11322" xr:uid="{9EC08542-CB32-4B12-A775-D97F07E41383}"/>
    <cellStyle name="Comma 6 24" xfId="11323" xr:uid="{CAE274EB-AFDA-48F3-A97A-B45DC679CC11}"/>
    <cellStyle name="Comma 6 24 2" xfId="11324" xr:uid="{2974ADD6-3EA4-4D36-A6A6-86C220C8162C}"/>
    <cellStyle name="Comma 6 24 2 2" xfId="11325" xr:uid="{DC4DB29A-1747-4FB3-9654-1E95A67D20CF}"/>
    <cellStyle name="Comma 6 24 3" xfId="11326" xr:uid="{0E68C3F8-2487-4927-AA3E-E6E920F52444}"/>
    <cellStyle name="Comma 6 25" xfId="11327" xr:uid="{556D31D8-5F1E-438A-979B-11EA64A91548}"/>
    <cellStyle name="Comma 6 25 2" xfId="11328" xr:uid="{593BC494-0EEA-437F-9B36-00FD67D35F0C}"/>
    <cellStyle name="Comma 6 25 2 2" xfId="11329" xr:uid="{41A62D8A-0821-4FF6-8561-B6CB846EDF2C}"/>
    <cellStyle name="Comma 6 25 3" xfId="11330" xr:uid="{888D9D55-0D23-4AF2-B05B-C5CEB62B1945}"/>
    <cellStyle name="Comma 6 26" xfId="11331" xr:uid="{AB629C43-1433-43C0-B4F8-65EE7F5C4989}"/>
    <cellStyle name="Comma 6 26 2" xfId="11332" xr:uid="{8D350D10-05E3-469B-9577-0F2E059EEF84}"/>
    <cellStyle name="Comma 6 27" xfId="11333" xr:uid="{3C1369F5-CA02-434F-868A-60135F2E6162}"/>
    <cellStyle name="Comma 6 28" xfId="1102" xr:uid="{2A532975-5D72-4E9B-8340-53C598DB0159}"/>
    <cellStyle name="Comma 6 3" xfId="13" xr:uid="{00000000-0005-0000-0000-00000D000000}"/>
    <cellStyle name="Comma 6 3 10" xfId="11335" xr:uid="{0E4FA872-C89B-4055-AE23-CC6203750BDA}"/>
    <cellStyle name="Comma 6 3 10 2" xfId="11336" xr:uid="{E613D781-0472-4111-8165-B4F40133A9B0}"/>
    <cellStyle name="Comma 6 3 11" xfId="11337" xr:uid="{56C74573-1E94-424B-AA49-E910F7C67E41}"/>
    <cellStyle name="Comma 6 3 12" xfId="11334" xr:uid="{1EA722C0-7D9A-4A1B-9186-58B543782158}"/>
    <cellStyle name="Comma 6 3 2" xfId="252" xr:uid="{6DF3800A-16F2-40D8-AC98-0ED9E126B2B2}"/>
    <cellStyle name="Comma 6 3 2 10" xfId="11338" xr:uid="{D58E8D85-731E-4DC2-9788-B8CAB2AC265F}"/>
    <cellStyle name="Comma 6 3 2 11" xfId="51335" xr:uid="{B5BE92FB-F7C7-4459-B16E-CBC87D08622E}"/>
    <cellStyle name="Comma 6 3 2 12" xfId="51420" xr:uid="{254C94BE-BA2C-40CD-8C2F-33F11F74CC2D}"/>
    <cellStyle name="Comma 6 3 2 13" xfId="54469" xr:uid="{F50E725F-2FC5-4F80-A04B-8831DE22D228}"/>
    <cellStyle name="Comma 6 3 2 14" xfId="327" xr:uid="{10E35AE6-9B55-4A63-A356-1A1002760AE3}"/>
    <cellStyle name="Comma 6 3 2 2" xfId="11339" xr:uid="{35A9BE51-3679-4D5F-93C0-99B4CF65CD8E}"/>
    <cellStyle name="Comma 6 3 2 2 2" xfId="11340" xr:uid="{99738FAC-1FCA-4EDC-BDC7-BEA6BA092DED}"/>
    <cellStyle name="Comma 6 3 2 2 2 2" xfId="11341" xr:uid="{A844ADA6-6D8E-47C7-B8D4-853829966E74}"/>
    <cellStyle name="Comma 6 3 2 2 2 2 2" xfId="11342" xr:uid="{FFC3F1AE-F0FE-4C48-88F8-1C476CFE1906}"/>
    <cellStyle name="Comma 6 3 2 2 2 2 2 2" xfId="11343" xr:uid="{A10E6EE0-E7FD-4ADD-AC56-54C1E2279C18}"/>
    <cellStyle name="Comma 6 3 2 2 2 2 2 3" xfId="54093" xr:uid="{FB7EC111-2B1E-467B-A2A4-6986C7DF7E26}"/>
    <cellStyle name="Comma 6 3 2 2 2 2 3" xfId="11344" xr:uid="{B987F751-3FD4-4954-A7FC-5B567A875176}"/>
    <cellStyle name="Comma 6 3 2 2 2 2 4" xfId="52582" xr:uid="{13E17B50-4438-43BB-B731-8A952A919AB3}"/>
    <cellStyle name="Comma 6 3 2 2 2 3" xfId="11345" xr:uid="{92BE15E0-1C9B-4F11-A8FC-9CB0BEE6E0AB}"/>
    <cellStyle name="Comma 6 3 2 2 2 3 2" xfId="11346" xr:uid="{B0EC8EEC-52D7-4908-83C8-DC05D1FB768E}"/>
    <cellStyle name="Comma 6 3 2 2 2 3 2 2" xfId="11347" xr:uid="{598C51A4-E25C-4DEC-83C2-E53533BA6F19}"/>
    <cellStyle name="Comma 6 3 2 2 2 3 3" xfId="11348" xr:uid="{42DFF80C-AA33-44CA-91A0-6DD48D632CCF}"/>
    <cellStyle name="Comma 6 3 2 2 2 3 4" xfId="53344" xr:uid="{F4DCFB65-6D57-44D0-8CEA-F3DDA5ECA51D}"/>
    <cellStyle name="Comma 6 3 2 2 2 4" xfId="11349" xr:uid="{E74EF4D9-0870-44AA-B26B-2CDA63ED0D1D}"/>
    <cellStyle name="Comma 6 3 2 2 2 4 2" xfId="11350" xr:uid="{2F3D6AA1-526C-4F65-ABB2-7F6F5537821C}"/>
    <cellStyle name="Comma 6 3 2 2 2 5" xfId="11351" xr:uid="{BC0BEA60-F146-4B60-A7B4-03EDD1D7A193}"/>
    <cellStyle name="Comma 6 3 2 2 2 6" xfId="51826" xr:uid="{5BF120F0-151E-4325-ADCC-1AC73A286919}"/>
    <cellStyle name="Comma 6 3 2 2 3" xfId="11352" xr:uid="{0B43F69A-93EC-444B-A7FE-66FDA730E012}"/>
    <cellStyle name="Comma 6 3 2 2 3 2" xfId="11353" xr:uid="{961FC30B-7C88-4BDA-8C27-79CFA4762B7A}"/>
    <cellStyle name="Comma 6 3 2 2 3 2 2" xfId="11354" xr:uid="{083B0C1B-C88A-4A08-AD77-5232A8C6C3CA}"/>
    <cellStyle name="Comma 6 3 2 2 3 2 2 2" xfId="54337" xr:uid="{63B09EFF-93A3-4177-B26D-96878AE2F949}"/>
    <cellStyle name="Comma 6 3 2 2 3 2 3" xfId="52826" xr:uid="{66ED9177-2F1E-480A-9FAC-BA80FA53CAAB}"/>
    <cellStyle name="Comma 6 3 2 2 3 3" xfId="11355" xr:uid="{C8DFE7F7-9373-49E4-ABAF-C26AFA85725C}"/>
    <cellStyle name="Comma 6 3 2 2 3 3 2" xfId="53588" xr:uid="{B1DB84C8-4CBA-46E8-8C10-560AB09B47B4}"/>
    <cellStyle name="Comma 6 3 2 2 3 4" xfId="52074" xr:uid="{1D9826A5-EFA7-413B-9225-696B4406D7FD}"/>
    <cellStyle name="Comma 6 3 2 2 4" xfId="11356" xr:uid="{0F9BAC96-EC1B-445E-A133-FAFA1241B550}"/>
    <cellStyle name="Comma 6 3 2 2 4 2" xfId="11357" xr:uid="{B5A0743D-346F-4788-89F2-A6B146D2025A}"/>
    <cellStyle name="Comma 6 3 2 2 4 2 2" xfId="11358" xr:uid="{49999307-7ADD-4DD2-9AAC-8BFDE4CE95B3}"/>
    <cellStyle name="Comma 6 3 2 2 4 2 3" xfId="53835" xr:uid="{9A399FED-AC8B-48AE-B8D3-207FA6ABE707}"/>
    <cellStyle name="Comma 6 3 2 2 4 3" xfId="11359" xr:uid="{1409752B-05C5-4C78-93CD-4DFD421C3C37}"/>
    <cellStyle name="Comma 6 3 2 2 4 4" xfId="52323" xr:uid="{77B14CB4-DB60-42D8-A43B-E83C43200605}"/>
    <cellStyle name="Comma 6 3 2 2 5" xfId="11360" xr:uid="{96367628-00D4-4169-B706-92EE6BC615CE}"/>
    <cellStyle name="Comma 6 3 2 2 5 2" xfId="11361" xr:uid="{482A5BF0-49CB-411A-A4AD-CBBB47FAFDF8}"/>
    <cellStyle name="Comma 6 3 2 2 5 3" xfId="53086" xr:uid="{474E2BCE-1A0B-4CA4-B463-07528245E4A6}"/>
    <cellStyle name="Comma 6 3 2 2 6" xfId="11362" xr:uid="{D6D6A752-00EF-4933-ABD2-E07859C5C516}"/>
    <cellStyle name="Comma 6 3 2 2 7" xfId="51556" xr:uid="{89E8564D-55BD-47B4-93B5-A374A600AD6B}"/>
    <cellStyle name="Comma 6 3 2 3" xfId="11363" xr:uid="{D8591E5E-CC7A-49E8-9612-986CB3404946}"/>
    <cellStyle name="Comma 6 3 2 3 2" xfId="51884" xr:uid="{E59ED7CE-7B1B-482D-A09F-3380B2093D0D}"/>
    <cellStyle name="Comma 6 3 2 3 2 2" xfId="52640" xr:uid="{2B963069-F81B-4D51-923B-4EC3447C2057}"/>
    <cellStyle name="Comma 6 3 2 3 2 2 2" xfId="54151" xr:uid="{499DC563-930A-448C-9C7E-020407AC6D14}"/>
    <cellStyle name="Comma 6 3 2 3 2 3" xfId="53402" xr:uid="{9698F621-2D31-4946-A62D-0424DD847515}"/>
    <cellStyle name="Comma 6 3 2 3 3" xfId="52132" xr:uid="{78DBB52D-8455-442A-B1D8-AA3E4115E0CC}"/>
    <cellStyle name="Comma 6 3 2 3 3 2" xfId="52884" xr:uid="{705D61E2-B3A2-40EF-A1D9-9D472BCEA6BC}"/>
    <cellStyle name="Comma 6 3 2 3 3 2 2" xfId="54395" xr:uid="{D3BF03E9-B75C-4DB3-9E3A-E99E19A24B5A}"/>
    <cellStyle name="Comma 6 3 2 3 3 3" xfId="53646" xr:uid="{AE2298A8-AF87-426B-9034-50F65F99910B}"/>
    <cellStyle name="Comma 6 3 2 3 4" xfId="52381" xr:uid="{4974C627-6F06-4A89-B52F-0BCBF0A1C40C}"/>
    <cellStyle name="Comma 6 3 2 3 4 2" xfId="53893" xr:uid="{D0DE1010-E9D8-4FC9-8F70-1F37EC41C9E4}"/>
    <cellStyle name="Comma 6 3 2 3 5" xfId="53144" xr:uid="{A086CB1D-7744-40E0-87B3-0AB7669FF010}"/>
    <cellStyle name="Comma 6 3 2 3 6" xfId="51617" xr:uid="{6D1BEFA7-421B-4B0B-960C-2C7ED7D7545A}"/>
    <cellStyle name="Comma 6 3 2 4" xfId="11364" xr:uid="{1F28FCCD-D675-4F0F-83F9-371654D7D8C3}"/>
    <cellStyle name="Comma 6 3 2 4 2" xfId="11365" xr:uid="{3C6F9705-6674-4FDF-8A3E-92FE27AD18DA}"/>
    <cellStyle name="Comma 6 3 2 4 2 2" xfId="11366" xr:uid="{6F5F0C7C-4AC4-422A-84CE-7E19F0A8B759}"/>
    <cellStyle name="Comma 6 3 2 4 2 2 2" xfId="11367" xr:uid="{2989B3A4-0884-4624-8527-F5E76E11AC69}"/>
    <cellStyle name="Comma 6 3 2 4 2 2 3" xfId="53974" xr:uid="{302B2D7C-82A9-42FC-9DC5-98530B51F723}"/>
    <cellStyle name="Comma 6 3 2 4 2 3" xfId="11368" xr:uid="{029BF178-1753-4C84-87EF-58A47723F312}"/>
    <cellStyle name="Comma 6 3 2 4 2 4" xfId="52463" xr:uid="{FB7F604A-B0D5-4D74-B07B-506E83091869}"/>
    <cellStyle name="Comma 6 3 2 4 3" xfId="11369" xr:uid="{9CA5FB19-3A4A-4283-853C-43F381B7F8AD}"/>
    <cellStyle name="Comma 6 3 2 4 3 2" xfId="11370" xr:uid="{274AAB79-56A8-4788-93BC-D591DDCC2D47}"/>
    <cellStyle name="Comma 6 3 2 4 3 2 2" xfId="11371" xr:uid="{3AB59889-18BB-4CA6-A38B-C27B8E909CC3}"/>
    <cellStyle name="Comma 6 3 2 4 3 3" xfId="11372" xr:uid="{4530B230-2F9A-4409-9CBF-42EBEEE68AE5}"/>
    <cellStyle name="Comma 6 3 2 4 3 4" xfId="53225" xr:uid="{0CABA340-3859-4887-BDCD-2836FAAFD783}"/>
    <cellStyle name="Comma 6 3 2 4 4" xfId="11373" xr:uid="{7F9E640C-3DF9-4101-827A-362A04B4B4B3}"/>
    <cellStyle name="Comma 6 3 2 4 4 2" xfId="11374" xr:uid="{9F3CF1E5-67CF-4BC6-A356-279BFD9446A6}"/>
    <cellStyle name="Comma 6 3 2 4 5" xfId="11375" xr:uid="{42A9E488-0A30-44C9-9A0D-DD5A1D4F8DE1}"/>
    <cellStyle name="Comma 6 3 2 4 6" xfId="51707" xr:uid="{B3D05DE2-DC5F-4B64-ACCF-46B6F0F4CBA7}"/>
    <cellStyle name="Comma 6 3 2 5" xfId="11376" xr:uid="{205A072A-CE5E-41E2-B355-768D31A685C0}"/>
    <cellStyle name="Comma 6 3 2 5 2" xfId="11377" xr:uid="{B972FE18-CCA4-4514-9DCD-743BDCC538A4}"/>
    <cellStyle name="Comma 6 3 2 5 2 2" xfId="11378" xr:uid="{2D80EAD0-4B29-435C-9A5E-E435265AF0EE}"/>
    <cellStyle name="Comma 6 3 2 5 2 2 2" xfId="54218" xr:uid="{521E9A06-4F99-4781-A429-B838C84354C6}"/>
    <cellStyle name="Comma 6 3 2 5 2 3" xfId="52707" xr:uid="{4635A138-276F-4DFF-84BE-9BB5EC52C337}"/>
    <cellStyle name="Comma 6 3 2 5 3" xfId="11379" xr:uid="{B1836ED9-F175-4043-90B6-7BC4F03FEF72}"/>
    <cellStyle name="Comma 6 3 2 5 3 2" xfId="53469" xr:uid="{F83620C7-87F8-475F-9321-4AF43C74CEE2}"/>
    <cellStyle name="Comma 6 3 2 5 4" xfId="51955" xr:uid="{D248FE12-69DF-4021-820D-5C75B1D2AD28}"/>
    <cellStyle name="Comma 6 3 2 6" xfId="11380" xr:uid="{45221895-DB3D-4547-98D0-C317B9A73726}"/>
    <cellStyle name="Comma 6 3 2 6 2" xfId="11381" xr:uid="{36BE7FC9-291D-411A-B3F3-57FA37E07E5E}"/>
    <cellStyle name="Comma 6 3 2 6 2 2" xfId="11382" xr:uid="{5C17D02D-15E9-4EB6-8F60-4F0A1D2C1F70}"/>
    <cellStyle name="Comma 6 3 2 6 2 3" xfId="53716" xr:uid="{B175D748-3006-4494-AA4F-86FB2EEA6256}"/>
    <cellStyle name="Comma 6 3 2 6 3" xfId="11383" xr:uid="{EB3028EC-5CF3-4E9D-A4DC-372760EBF68D}"/>
    <cellStyle name="Comma 6 3 2 6 4" xfId="52204" xr:uid="{C29A3DB6-D555-401D-A775-D32CE36215E8}"/>
    <cellStyle name="Comma 6 3 2 7" xfId="11384" xr:uid="{85F31914-7687-4175-8AD4-97779B7D9B2D}"/>
    <cellStyle name="Comma 6 3 2 7 2" xfId="11385" xr:uid="{2C892895-8778-470A-B421-C88F77D201E1}"/>
    <cellStyle name="Comma 6 3 2 7 2 2" xfId="11386" xr:uid="{ABCD1C0F-B523-4F29-A2CA-24A2640576D4}"/>
    <cellStyle name="Comma 6 3 2 7 3" xfId="11387" xr:uid="{10882233-C70F-4D6A-A9B1-C080860B7095}"/>
    <cellStyle name="Comma 6 3 2 7 4" xfId="52967" xr:uid="{8AAAE69C-897E-4A15-B9A4-2793DC15E3A6}"/>
    <cellStyle name="Comma 6 3 2 8" xfId="11388" xr:uid="{8EDB1D1B-A851-442E-8AF0-A076EF9E31A4}"/>
    <cellStyle name="Comma 6 3 2 8 2" xfId="11389" xr:uid="{1261E051-469E-4E0B-826C-7E74204F804E}"/>
    <cellStyle name="Comma 6 3 2 9" xfId="11390" xr:uid="{9AA43DBC-336E-4252-87DF-1CD775F6567C}"/>
    <cellStyle name="Comma 6 3 3" xfId="147" xr:uid="{84276CD9-FAD9-49FA-8404-1D7A63CB36D1}"/>
    <cellStyle name="Comma 6 3 3 10" xfId="51386" xr:uid="{B6BE1DB2-86F2-4B43-A684-AAC62AF20876}"/>
    <cellStyle name="Comma 6 3 3 11" xfId="54442" xr:uid="{28D94ECB-DA45-4771-9D39-A513B4359354}"/>
    <cellStyle name="Comma 6 3 3 12" xfId="11391" xr:uid="{2F78DB1E-6279-403E-A5DC-869699AE8660}"/>
    <cellStyle name="Comma 6 3 3 2" xfId="11392" xr:uid="{E52F5D36-4D13-408A-866E-4EE0BDF7FE4A}"/>
    <cellStyle name="Comma 6 3 3 2 2" xfId="11393" xr:uid="{BFE75F9A-DA93-4BFD-BEDB-00C45B97BBDD}"/>
    <cellStyle name="Comma 6 3 3 2 2 2" xfId="11394" xr:uid="{FBD8260E-6FA0-4559-A4E9-07944C328744}"/>
    <cellStyle name="Comma 6 3 3 2 2 2 2" xfId="11395" xr:uid="{B7995495-9E4E-47B4-856F-FC746918BB23}"/>
    <cellStyle name="Comma 6 3 3 2 2 2 2 2" xfId="11396" xr:uid="{8B0F47FC-4CF2-4DBC-B1C8-0251054BB419}"/>
    <cellStyle name="Comma 6 3 3 2 2 2 3" xfId="11397" xr:uid="{70AA9F28-FC29-43FF-A507-0B6CD92F17A2}"/>
    <cellStyle name="Comma 6 3 3 2 2 2 4" xfId="53947" xr:uid="{00666662-B321-4DEC-9449-3AFA3A3B82C5}"/>
    <cellStyle name="Comma 6 3 3 2 2 3" xfId="11398" xr:uid="{D91E935F-A583-4A6E-9A8F-E54DCC883C11}"/>
    <cellStyle name="Comma 6 3 3 2 2 3 2" xfId="11399" xr:uid="{1AB3506C-8E69-425E-A23F-DA3A56804F22}"/>
    <cellStyle name="Comma 6 3 3 2 2 3 2 2" xfId="11400" xr:uid="{BFD4AFFA-D921-4F17-8ED6-12F2001DD32E}"/>
    <cellStyle name="Comma 6 3 3 2 2 3 3" xfId="11401" xr:uid="{721AF50F-02F0-442D-9167-B0FFFE86A56F}"/>
    <cellStyle name="Comma 6 3 3 2 2 4" xfId="11402" xr:uid="{BA6A3D30-E3CD-4F95-953D-B96D99BFBCB6}"/>
    <cellStyle name="Comma 6 3 3 2 2 4 2" xfId="11403" xr:uid="{071F4E5D-9BF8-48D3-A807-5BA960771777}"/>
    <cellStyle name="Comma 6 3 3 2 2 5" xfId="11404" xr:uid="{94546845-F298-4DE4-A351-857C0DC4B12F}"/>
    <cellStyle name="Comma 6 3 3 2 2 6" xfId="52436" xr:uid="{AD7801DB-E706-4596-9378-E56387B25A17}"/>
    <cellStyle name="Comma 6 3 3 2 3" xfId="11405" xr:uid="{4E346460-31D4-4A1D-9350-64FF3126D88F}"/>
    <cellStyle name="Comma 6 3 3 2 3 2" xfId="11406" xr:uid="{31D82B96-C52E-44E6-B0EF-356132ED71F1}"/>
    <cellStyle name="Comma 6 3 3 2 3 2 2" xfId="11407" xr:uid="{9810FAA1-217E-44E2-8061-B2340354CDB1}"/>
    <cellStyle name="Comma 6 3 3 2 3 3" xfId="11408" xr:uid="{3460D4B7-7265-4CEE-BAC2-086AC7384377}"/>
    <cellStyle name="Comma 6 3 3 2 3 4" xfId="53198" xr:uid="{B170DFF2-BDAC-4DCB-8175-66461CD605EA}"/>
    <cellStyle name="Comma 6 3 3 2 4" xfId="11409" xr:uid="{15E9CB98-47A3-4013-AB81-B57545F7735B}"/>
    <cellStyle name="Comma 6 3 3 2 4 2" xfId="11410" xr:uid="{0A2135C6-E244-4B01-B675-D6218DAF51B9}"/>
    <cellStyle name="Comma 6 3 3 2 4 2 2" xfId="11411" xr:uid="{C7565A9C-3C86-43CD-83CD-8AEDC71B30C8}"/>
    <cellStyle name="Comma 6 3 3 2 4 3" xfId="11412" xr:uid="{4AF9E3C6-C5EF-44F0-B9F7-D4EEB9E2731A}"/>
    <cellStyle name="Comma 6 3 3 2 5" xfId="11413" xr:uid="{C0481993-ED15-4C22-9E59-0AB93109B21B}"/>
    <cellStyle name="Comma 6 3 3 2 5 2" xfId="11414" xr:uid="{E59F7721-FA47-4EAD-B9D9-F4286232F4A0}"/>
    <cellStyle name="Comma 6 3 3 2 6" xfId="11415" xr:uid="{36337DC3-8EF3-4259-8C1E-045F3590EC6E}"/>
    <cellStyle name="Comma 6 3 3 2 7" xfId="51680" xr:uid="{B368363E-7F2E-4D69-8B05-B5BB24FFA5AF}"/>
    <cellStyle name="Comma 6 3 3 3" xfId="11416" xr:uid="{6DED7038-6EC6-446D-B2D5-7A8FC6FBD1FF}"/>
    <cellStyle name="Comma 6 3 3 3 2" xfId="52680" xr:uid="{A8688C6D-2E8A-4742-B0A7-F31022D00D2C}"/>
    <cellStyle name="Comma 6 3 3 3 2 2" xfId="54191" xr:uid="{E2359A29-C7E3-44E1-A846-64F6A96D6D41}"/>
    <cellStyle name="Comma 6 3 3 3 3" xfId="53442" xr:uid="{D374EFCE-35D0-468B-9FFE-76853F3F2DF8}"/>
    <cellStyle name="Comma 6 3 3 3 4" xfId="51927" xr:uid="{0D343B24-551B-48DA-8CC8-B5AF013C5130}"/>
    <cellStyle name="Comma 6 3 3 4" xfId="11417" xr:uid="{490A4EF6-E967-4E04-8B27-88AED716CEBF}"/>
    <cellStyle name="Comma 6 3 3 4 2" xfId="11418" xr:uid="{5423AFBD-2C63-450F-A8A8-B8437D93AACD}"/>
    <cellStyle name="Comma 6 3 3 4 2 2" xfId="11419" xr:uid="{CF724108-DFCB-443C-8646-3A74713C6503}"/>
    <cellStyle name="Comma 6 3 3 4 2 2 2" xfId="11420" xr:uid="{DC7E8CD5-8BC1-44F3-8117-182E778563AE}"/>
    <cellStyle name="Comma 6 3 3 4 2 3" xfId="11421" xr:uid="{AF82A2B6-51C3-4C3E-B17B-C971BFF83425}"/>
    <cellStyle name="Comma 6 3 3 4 2 4" xfId="53689" xr:uid="{C2DB0B13-B4A5-4D6B-8CA6-EC9148DD57A4}"/>
    <cellStyle name="Comma 6 3 3 4 3" xfId="11422" xr:uid="{4698C23A-6D0A-42C2-A316-3BC0AF8B38DD}"/>
    <cellStyle name="Comma 6 3 3 4 3 2" xfId="11423" xr:uid="{816819FF-9187-49B5-AC24-231378CC0C59}"/>
    <cellStyle name="Comma 6 3 3 4 3 2 2" xfId="11424" xr:uid="{B815A3CD-5683-4924-88CB-CC7E7F6CF54B}"/>
    <cellStyle name="Comma 6 3 3 4 3 3" xfId="11425" xr:uid="{51CA6A2E-1F09-4098-8BAF-8C7E7BDEB642}"/>
    <cellStyle name="Comma 6 3 3 4 4" xfId="11426" xr:uid="{C787A91E-6834-4520-A77F-B92276998C30}"/>
    <cellStyle name="Comma 6 3 3 4 4 2" xfId="11427" xr:uid="{AADDD75D-E7B9-4A5D-A5CD-250C6990941C}"/>
    <cellStyle name="Comma 6 3 3 4 5" xfId="11428" xr:uid="{093906CC-FBEF-4AD7-9A5D-264E4902093B}"/>
    <cellStyle name="Comma 6 3 3 4 6" xfId="52177" xr:uid="{B3A06099-EFA2-4BF9-8271-E64DF9E8F25A}"/>
    <cellStyle name="Comma 6 3 3 5" xfId="11429" xr:uid="{5406DE77-21EF-49F5-8959-2485A6739F79}"/>
    <cellStyle name="Comma 6 3 3 5 2" xfId="11430" xr:uid="{0D540552-6D5F-4FE0-A110-D36A5087A0EF}"/>
    <cellStyle name="Comma 6 3 3 5 2 2" xfId="11431" xr:uid="{BB655747-5C0E-4B6F-95C7-8D2208F0B51A}"/>
    <cellStyle name="Comma 6 3 3 5 3" xfId="11432" xr:uid="{060D9630-FA98-4738-8743-439AC0A23AC7}"/>
    <cellStyle name="Comma 6 3 3 5 4" xfId="52940" xr:uid="{EE3AE812-C737-487E-A7A5-1FC949BAF1A0}"/>
    <cellStyle name="Comma 6 3 3 6" xfId="11433" xr:uid="{47BFD9B2-3BF0-46C6-952C-3B6C62F1E8B5}"/>
    <cellStyle name="Comma 6 3 3 6 2" xfId="11434" xr:uid="{8B8A5060-6D7E-4C0E-84EC-55C4B321E688}"/>
    <cellStyle name="Comma 6 3 3 6 2 2" xfId="11435" xr:uid="{58675BE5-6C39-4B29-A15D-A6D86AA45D96}"/>
    <cellStyle name="Comma 6 3 3 6 3" xfId="11436" xr:uid="{50122D42-9BBB-4041-97AC-3773EF641252}"/>
    <cellStyle name="Comma 6 3 3 7" xfId="11437" xr:uid="{C0D88299-E75A-42F0-B734-7E46DE742356}"/>
    <cellStyle name="Comma 6 3 3 7 2" xfId="11438" xr:uid="{6A149848-7D5C-4DF0-89BE-9DA5240630D5}"/>
    <cellStyle name="Comma 6 3 3 7 2 2" xfId="11439" xr:uid="{14BBF15A-D0E7-4D47-B806-110CA33C6FAA}"/>
    <cellStyle name="Comma 6 3 3 7 3" xfId="11440" xr:uid="{3EB2607F-2B93-4710-8E2E-04BFF513D199}"/>
    <cellStyle name="Comma 6 3 3 8" xfId="11441" xr:uid="{60BF0A9D-3D0D-42FD-888F-1FDD2DFD3CE9}"/>
    <cellStyle name="Comma 6 3 3 8 2" xfId="11442" xr:uid="{C88E973F-6477-4330-A2DA-CFD2B260F0B4}"/>
    <cellStyle name="Comma 6 3 3 9" xfId="11443" xr:uid="{78BC43D0-5FC5-4521-858B-E315E3F90CE3}"/>
    <cellStyle name="Comma 6 3 4" xfId="11444" xr:uid="{E1C681A3-0ECF-490E-BDA7-D513168DFD4A}"/>
    <cellStyle name="Comma 6 3 4 2" xfId="11445" xr:uid="{7980B8F1-5A7C-4FC3-8D76-5E106D8512C5}"/>
    <cellStyle name="Comma 6 3 4 2 2" xfId="11446" xr:uid="{50DE2EFD-AA89-4C49-83B4-40E9F01CA224}"/>
    <cellStyle name="Comma 6 3 4 2 2 2" xfId="11447" xr:uid="{85B147F9-50B7-4BCE-960D-D8CB8E871F1D}"/>
    <cellStyle name="Comma 6 3 4 2 2 2 2" xfId="11448" xr:uid="{3A88D174-7526-414F-8F01-C754A72C2C69}"/>
    <cellStyle name="Comma 6 3 4 2 2 3" xfId="11449" xr:uid="{2D6509A7-8925-47FB-9048-F4CC40312BD0}"/>
    <cellStyle name="Comma 6 3 4 2 3" xfId="11450" xr:uid="{DA74FF73-133D-4761-AACC-D93D9036ECB4}"/>
    <cellStyle name="Comma 6 3 4 2 3 2" xfId="11451" xr:uid="{249A07A8-7DFD-4620-B5FB-6CADEE909670}"/>
    <cellStyle name="Comma 6 3 4 2 3 2 2" xfId="11452" xr:uid="{22056D13-32AF-4434-BC9B-078F4B0C5831}"/>
    <cellStyle name="Comma 6 3 4 2 3 3" xfId="11453" xr:uid="{1E5C1329-EADD-4084-B5DB-457136FF6545}"/>
    <cellStyle name="Comma 6 3 4 2 4" xfId="11454" xr:uid="{739A6410-74F5-4D2A-A1A6-041294A3F79A}"/>
    <cellStyle name="Comma 6 3 4 2 4 2" xfId="11455" xr:uid="{CFD12A54-EF7C-4B35-B64A-3365AA06C095}"/>
    <cellStyle name="Comma 6 3 4 2 5" xfId="11456" xr:uid="{61240EA0-9918-45AF-A381-9FF57C870966}"/>
    <cellStyle name="Comma 6 3 4 3" xfId="11457" xr:uid="{3CE1BF99-6C53-4354-B5E2-BC07617EDFD4}"/>
    <cellStyle name="Comma 6 3 4 3 2" xfId="11458" xr:uid="{8AD4D366-7D4F-4E5B-A372-EF156FA5F9E2}"/>
    <cellStyle name="Comma 6 3 4 3 2 2" xfId="11459" xr:uid="{6C8FC22A-2C14-4BFC-B51E-224B198508DE}"/>
    <cellStyle name="Comma 6 3 4 3 3" xfId="11460" xr:uid="{293B2444-6798-4721-8DA3-9C37A4CD36F1}"/>
    <cellStyle name="Comma 6 3 4 4" xfId="11461" xr:uid="{458FCF72-A769-4F0C-8F29-2AD3642E46E9}"/>
    <cellStyle name="Comma 6 3 4 4 2" xfId="11462" xr:uid="{78CB4784-45C8-482F-BBC1-A4E160353ECC}"/>
    <cellStyle name="Comma 6 3 4 4 2 2" xfId="11463" xr:uid="{6D26AF86-F00B-4530-8B8A-2E904C39EFDF}"/>
    <cellStyle name="Comma 6 3 4 4 3" xfId="11464" xr:uid="{D37C3E21-F24F-41CD-9BC3-7D3FA0ECE352}"/>
    <cellStyle name="Comma 6 3 4 5" xfId="11465" xr:uid="{B7D92C93-87A1-446E-9B59-44F632944659}"/>
    <cellStyle name="Comma 6 3 4 5 2" xfId="11466" xr:uid="{1251F2EE-7A7F-4965-B969-933AAA989955}"/>
    <cellStyle name="Comma 6 3 4 6" xfId="11467" xr:uid="{9EABE422-343C-4361-9E57-1F701D7F3C94}"/>
    <cellStyle name="Comma 6 3 5" xfId="11468" xr:uid="{46937EAD-0662-440A-BDD3-FD412091487F}"/>
    <cellStyle name="Comma 6 3 6" xfId="11469" xr:uid="{F0A39E4A-054E-4BFA-8307-F9095D64F0D7}"/>
    <cellStyle name="Comma 6 3 6 2" xfId="11470" xr:uid="{88BFE941-AB38-4CC8-9A3A-3933BE31DF78}"/>
    <cellStyle name="Comma 6 3 6 2 2" xfId="11471" xr:uid="{BEFC75C1-08E9-4546-A989-3317FFBD7884}"/>
    <cellStyle name="Comma 6 3 6 2 2 2" xfId="11472" xr:uid="{CBCC51F1-0755-4BAF-A7EF-67B58F7D6FB0}"/>
    <cellStyle name="Comma 6 3 6 2 3" xfId="11473" xr:uid="{3F1005FD-805B-49AC-A6C0-8C2005813A6E}"/>
    <cellStyle name="Comma 6 3 6 3" xfId="11474" xr:uid="{CA8A8EE3-E3A7-4D96-802B-DBC32114DC5E}"/>
    <cellStyle name="Comma 6 3 6 3 2" xfId="11475" xr:uid="{D75A2558-1BDB-4F6C-AE99-D7F94E6D0849}"/>
    <cellStyle name="Comma 6 3 6 3 2 2" xfId="11476" xr:uid="{98B6E3A8-42A4-4A01-B548-CD9B428C15A3}"/>
    <cellStyle name="Comma 6 3 6 3 3" xfId="11477" xr:uid="{0725CA00-B284-4585-A54F-731760706B9E}"/>
    <cellStyle name="Comma 6 3 6 4" xfId="11478" xr:uid="{FC80EC31-011B-4CA5-A2DB-2C4D7DFB6CEF}"/>
    <cellStyle name="Comma 6 3 6 4 2" xfId="11479" xr:uid="{38002982-9A04-4CB9-8826-11ABEC5D857F}"/>
    <cellStyle name="Comma 6 3 6 5" xfId="11480" xr:uid="{786C287D-2EDC-4DE0-BD45-0EF46CA8267A}"/>
    <cellStyle name="Comma 6 3 7" xfId="11481" xr:uid="{18991B2D-EC7F-4814-B721-5E4650C7002C}"/>
    <cellStyle name="Comma 6 3 7 2" xfId="11482" xr:uid="{ACC89ED9-EA4D-414E-AB48-9CAA0112A6FF}"/>
    <cellStyle name="Comma 6 3 7 2 2" xfId="11483" xr:uid="{DF94F4F9-0050-496E-ADAA-E3EE9404E52A}"/>
    <cellStyle name="Comma 6 3 7 3" xfId="11484" xr:uid="{0E611C63-9631-43CD-A873-BB0A1EB1A35F}"/>
    <cellStyle name="Comma 6 3 8" xfId="11485" xr:uid="{1BBED908-E6F7-487C-AC96-F0DA0AE941E1}"/>
    <cellStyle name="Comma 6 3 8 2" xfId="11486" xr:uid="{9B02965C-6025-44D0-A88E-0A95D1A18CE0}"/>
    <cellStyle name="Comma 6 3 8 2 2" xfId="11487" xr:uid="{22DFD640-218D-4BD6-9493-23960CB769E5}"/>
    <cellStyle name="Comma 6 3 8 3" xfId="11488" xr:uid="{1AC2B8F6-9C5F-487D-96FB-6876E4DEF97E}"/>
    <cellStyle name="Comma 6 3 9" xfId="11489" xr:uid="{294E229C-06AF-402B-9933-D9E9074FB11F}"/>
    <cellStyle name="Comma 6 3 9 2" xfId="11490" xr:uid="{11AAB35E-C530-489D-9868-BB378A03BE93}"/>
    <cellStyle name="Comma 6 3 9 2 2" xfId="11491" xr:uid="{B6B9E082-DF8B-4E81-B03C-50AD668F95F1}"/>
    <cellStyle name="Comma 6 3 9 3" xfId="11492" xr:uid="{A75AFD48-FBD2-459E-9C46-E1A189C9722A}"/>
    <cellStyle name="Comma 6 4" xfId="11493" xr:uid="{B6F93108-FE7D-45AB-BF2E-038D364D2559}"/>
    <cellStyle name="Comma 6 4 10" xfId="11494" xr:uid="{B6A99A74-8BFC-4C93-9E83-95C066C5C382}"/>
    <cellStyle name="Comma 6 4 10 2" xfId="11495" xr:uid="{6E871B29-3EB6-47EB-8D12-A9889E7B3B52}"/>
    <cellStyle name="Comma 6 4 11" xfId="11496" xr:uid="{ECCB6032-C4D1-4D62-8EE4-BD40313E4FE1}"/>
    <cellStyle name="Comma 6 4 2" xfId="11497" xr:uid="{FE64A632-4E06-4F50-85D4-D267E17752C6}"/>
    <cellStyle name="Comma 6 4 2 2" xfId="11498" xr:uid="{849055E0-5E6D-4AEB-9822-4327EE8B317D}"/>
    <cellStyle name="Comma 6 4 2 2 2" xfId="11499" xr:uid="{D144C017-4CA2-4D46-A628-49EB7D3B5B03}"/>
    <cellStyle name="Comma 6 4 2 2 2 2" xfId="11500" xr:uid="{7320AD17-0FA7-4175-8622-DDFD9970E94A}"/>
    <cellStyle name="Comma 6 4 2 2 2 2 2" xfId="11501" xr:uid="{48C20AB4-55DA-4702-954C-2AC3B98F6AE8}"/>
    <cellStyle name="Comma 6 4 2 2 2 2 2 2" xfId="11502" xr:uid="{99A5FD37-A619-491B-874E-227282080524}"/>
    <cellStyle name="Comma 6 4 2 2 2 2 3" xfId="11503" xr:uid="{C169B5D9-BB97-4851-BA0A-084FAFA6B65D}"/>
    <cellStyle name="Comma 6 4 2 2 2 3" xfId="11504" xr:uid="{AA2A8E6B-6E88-4D0E-9CD8-7A2A4EE17C30}"/>
    <cellStyle name="Comma 6 4 2 2 2 3 2" xfId="11505" xr:uid="{DBE9CAF5-7680-474E-B98E-DB66622F8460}"/>
    <cellStyle name="Comma 6 4 2 2 2 3 2 2" xfId="11506" xr:uid="{07748435-73E0-4681-8F19-3B8BB8A4EF72}"/>
    <cellStyle name="Comma 6 4 2 2 2 3 3" xfId="11507" xr:uid="{CFBE245F-A708-4FE8-8B6C-E0E6A76A9918}"/>
    <cellStyle name="Comma 6 4 2 2 2 4" xfId="11508" xr:uid="{3A74A66F-30F5-44A9-961B-C7D287AF2D70}"/>
    <cellStyle name="Comma 6 4 2 2 2 4 2" xfId="11509" xr:uid="{C0442972-1E01-4A8B-BEEA-BA7A67C4D83B}"/>
    <cellStyle name="Comma 6 4 2 2 2 5" xfId="11510" xr:uid="{BC62DA24-3443-46D6-BBE9-89E907166CD0}"/>
    <cellStyle name="Comma 6 4 2 2 3" xfId="11511" xr:uid="{0E1F893E-2DDA-41B3-AF26-994FE8D55A1C}"/>
    <cellStyle name="Comma 6 4 2 2 3 2" xfId="11512" xr:uid="{5136E465-92C6-4CF5-9A9A-1EAE90378863}"/>
    <cellStyle name="Comma 6 4 2 2 3 2 2" xfId="11513" xr:uid="{AB6EB7A4-8C05-4F26-8F23-5C3A71F90B48}"/>
    <cellStyle name="Comma 6 4 2 2 3 3" xfId="11514" xr:uid="{DEC19DE6-057C-4856-B99F-BDC7082DF62A}"/>
    <cellStyle name="Comma 6 4 2 2 4" xfId="11515" xr:uid="{3248453C-8F67-40A9-AC56-E8AF13DC3343}"/>
    <cellStyle name="Comma 6 4 2 2 4 2" xfId="11516" xr:uid="{B4859747-6CB7-4EEF-A8DE-9E42D5322E6F}"/>
    <cellStyle name="Comma 6 4 2 2 4 2 2" xfId="11517" xr:uid="{529F5B33-B659-4715-9A83-3BBA4C982EE6}"/>
    <cellStyle name="Comma 6 4 2 2 4 3" xfId="11518" xr:uid="{02651F0A-69B4-427F-B882-73CD73683DBC}"/>
    <cellStyle name="Comma 6 4 2 2 5" xfId="11519" xr:uid="{236E7A9F-A699-4E73-B9D0-AB2BA2620E41}"/>
    <cellStyle name="Comma 6 4 2 2 5 2" xfId="11520" xr:uid="{8F58D5CE-9407-485B-B020-98858315BA4A}"/>
    <cellStyle name="Comma 6 4 2 2 6" xfId="11521" xr:uid="{AC681AC6-F2C8-4D60-A905-729DA3A66269}"/>
    <cellStyle name="Comma 6 4 2 3" xfId="11522" xr:uid="{BE4F1DD2-A85A-49EA-BF8C-3ACB9ADF19A1}"/>
    <cellStyle name="Comma 6 4 2 4" xfId="11523" xr:uid="{86D2FE7A-2C76-4A7C-A605-1E067067B24F}"/>
    <cellStyle name="Comma 6 4 2 4 2" xfId="11524" xr:uid="{A624AC7A-8E0A-4DC1-952B-C21493E40841}"/>
    <cellStyle name="Comma 6 4 2 4 2 2" xfId="11525" xr:uid="{98F34237-37FE-4DF0-842F-CBF2A5310FD5}"/>
    <cellStyle name="Comma 6 4 2 4 2 2 2" xfId="11526" xr:uid="{3A3C9922-8E21-4E34-BB48-B77EF19CEC43}"/>
    <cellStyle name="Comma 6 4 2 4 2 3" xfId="11527" xr:uid="{4BB7A389-0305-49F5-A5F0-353144C74780}"/>
    <cellStyle name="Comma 6 4 2 4 3" xfId="11528" xr:uid="{3C597871-CDCF-446B-9C69-A2925D8A7DAF}"/>
    <cellStyle name="Comma 6 4 2 4 3 2" xfId="11529" xr:uid="{11FA2BFE-1C80-4ED5-AE57-8D39AF76C55D}"/>
    <cellStyle name="Comma 6 4 2 4 3 2 2" xfId="11530" xr:uid="{E1E97DEF-6203-465D-87FD-43F0AA9DB871}"/>
    <cellStyle name="Comma 6 4 2 4 3 3" xfId="11531" xr:uid="{18449AB2-1231-45D6-B0A2-91A4C00B8A33}"/>
    <cellStyle name="Comma 6 4 2 4 4" xfId="11532" xr:uid="{5AFE3169-316C-4523-B219-52AC8E6C46C8}"/>
    <cellStyle name="Comma 6 4 2 4 4 2" xfId="11533" xr:uid="{E8ABBD01-C20E-4163-A08C-84F9DAD7BB3C}"/>
    <cellStyle name="Comma 6 4 2 4 5" xfId="11534" xr:uid="{B3B13A61-C470-4D17-9052-59461898A598}"/>
    <cellStyle name="Comma 6 4 2 5" xfId="11535" xr:uid="{2B1A407E-0939-4011-9E83-A0D85F3E1F0E}"/>
    <cellStyle name="Comma 6 4 2 5 2" xfId="11536" xr:uid="{07444CDC-53B6-4F9F-AD33-2BA67C59A441}"/>
    <cellStyle name="Comma 6 4 2 5 2 2" xfId="11537" xr:uid="{F568B663-D800-4020-94C2-B70F20E5DCE2}"/>
    <cellStyle name="Comma 6 4 2 5 3" xfId="11538" xr:uid="{557E6065-18E5-4F3C-9AF1-9C1FDED1D826}"/>
    <cellStyle name="Comma 6 4 2 6" xfId="11539" xr:uid="{80B044F9-183D-47A8-8E31-CF0F95C8C7DB}"/>
    <cellStyle name="Comma 6 4 2 6 2" xfId="11540" xr:uid="{F79A30E2-7225-4D3C-892F-A952991B2926}"/>
    <cellStyle name="Comma 6 4 2 6 2 2" xfId="11541" xr:uid="{1D53537C-CBAC-4C94-B194-70F07518E74B}"/>
    <cellStyle name="Comma 6 4 2 6 3" xfId="11542" xr:uid="{FA8FFC76-5629-4013-B5CE-E93CAF5C797D}"/>
    <cellStyle name="Comma 6 4 2 7" xfId="11543" xr:uid="{93671499-41CE-4ABB-A61D-7F887E8DB965}"/>
    <cellStyle name="Comma 6 4 2 7 2" xfId="11544" xr:uid="{39347442-CBB0-427B-8556-4E6BB7475177}"/>
    <cellStyle name="Comma 6 4 2 7 2 2" xfId="11545" xr:uid="{61340102-D609-4D0E-84D6-0EACFC055B62}"/>
    <cellStyle name="Comma 6 4 2 7 3" xfId="11546" xr:uid="{9D0F3CD5-1835-4A67-BDC7-114CB761F0F8}"/>
    <cellStyle name="Comma 6 4 2 8" xfId="11547" xr:uid="{E21E77B8-D396-43DD-B2EB-EFA38D186953}"/>
    <cellStyle name="Comma 6 4 2 8 2" xfId="11548" xr:uid="{C1E5422B-2DD8-4C90-99E7-5478C194D9B2}"/>
    <cellStyle name="Comma 6 4 2 9" xfId="11549" xr:uid="{3DBE262A-CB19-45BF-BE7D-9537DC7E81C2}"/>
    <cellStyle name="Comma 6 4 3" xfId="11550" xr:uid="{E1ECF413-C829-4769-B379-B3BDED5596A3}"/>
    <cellStyle name="Comma 6 4 3 2" xfId="11551" xr:uid="{7815D290-C368-4528-9161-0B35C4D6A1B1}"/>
    <cellStyle name="Comma 6 4 3 2 2" xfId="11552" xr:uid="{E6AC9BD0-785A-4C71-991E-EAE95372ABBF}"/>
    <cellStyle name="Comma 6 4 3 2 2 2" xfId="11553" xr:uid="{5CF1B8FC-2952-47E0-A283-D93865C80D8B}"/>
    <cellStyle name="Comma 6 4 3 2 2 2 2" xfId="11554" xr:uid="{8B171670-EC96-4169-AC9F-6E126AF48854}"/>
    <cellStyle name="Comma 6 4 3 2 2 2 2 2" xfId="11555" xr:uid="{61BA2D6D-A237-4920-90BF-6A54ADF431F5}"/>
    <cellStyle name="Comma 6 4 3 2 2 2 3" xfId="11556" xr:uid="{147A98DA-11BF-4993-A754-146D6EC296DF}"/>
    <cellStyle name="Comma 6 4 3 2 2 3" xfId="11557" xr:uid="{4952DFAD-C6F9-41A8-B1E9-C741C4E43220}"/>
    <cellStyle name="Comma 6 4 3 2 2 3 2" xfId="11558" xr:uid="{F6308285-16A1-490E-AD22-D8DC1E5EBDF8}"/>
    <cellStyle name="Comma 6 4 3 2 2 3 2 2" xfId="11559" xr:uid="{CDDF000E-5CBF-4E99-83EA-B609B797F66B}"/>
    <cellStyle name="Comma 6 4 3 2 2 3 3" xfId="11560" xr:uid="{5E257CD8-0DFF-47D5-A5CA-DBB5E49AFFC1}"/>
    <cellStyle name="Comma 6 4 3 2 2 4" xfId="11561" xr:uid="{88134994-8F02-4B85-B6E1-8AA5A78E7E5F}"/>
    <cellStyle name="Comma 6 4 3 2 2 4 2" xfId="11562" xr:uid="{52125FCC-FF14-48F6-83C2-DCE77C2A6318}"/>
    <cellStyle name="Comma 6 4 3 2 2 5" xfId="11563" xr:uid="{1EE1F770-B700-4B71-BCFC-83F291FB42E0}"/>
    <cellStyle name="Comma 6 4 3 2 3" xfId="11564" xr:uid="{31A09355-6E8B-46AB-B295-235AE5C7067D}"/>
    <cellStyle name="Comma 6 4 3 2 3 2" xfId="11565" xr:uid="{B0572754-847B-427A-939C-500265F56F97}"/>
    <cellStyle name="Comma 6 4 3 2 3 2 2" xfId="11566" xr:uid="{EBBA3277-E501-404F-A731-5C4986FE84D4}"/>
    <cellStyle name="Comma 6 4 3 2 3 3" xfId="11567" xr:uid="{B60B8C95-519E-4E4C-A8AE-1B633AD2D560}"/>
    <cellStyle name="Comma 6 4 3 2 4" xfId="11568" xr:uid="{9E51461A-51F8-4B0D-89D1-10B7A8883FE4}"/>
    <cellStyle name="Comma 6 4 3 2 4 2" xfId="11569" xr:uid="{0C4C8C7D-6A9E-4DEF-AD46-01EBDDBEBA00}"/>
    <cellStyle name="Comma 6 4 3 2 4 2 2" xfId="11570" xr:uid="{18067ABC-1717-40F8-B6D3-FF1F0C257DE5}"/>
    <cellStyle name="Comma 6 4 3 2 4 3" xfId="11571" xr:uid="{8B41699E-C2BA-4D8C-AE79-E52595BB29C5}"/>
    <cellStyle name="Comma 6 4 3 2 5" xfId="11572" xr:uid="{E91F0413-E7C1-4551-B6E1-2BCE9E83EC1B}"/>
    <cellStyle name="Comma 6 4 3 2 5 2" xfId="11573" xr:uid="{CD9FD62A-A776-4A1D-A50F-595D2D8494EB}"/>
    <cellStyle name="Comma 6 4 3 2 6" xfId="11574" xr:uid="{7547138F-AED0-4A6A-8F39-3B2BDED8E84B}"/>
    <cellStyle name="Comma 6 4 3 3" xfId="11575" xr:uid="{11B0D13E-B6A7-4C6C-834E-1A814F151BE2}"/>
    <cellStyle name="Comma 6 4 3 4" xfId="11576" xr:uid="{31C1C6F2-3374-4063-B4E3-EFD09471270D}"/>
    <cellStyle name="Comma 6 4 3 4 2" xfId="11577" xr:uid="{F884EB99-F666-47B4-B989-DA96FF767067}"/>
    <cellStyle name="Comma 6 4 3 4 2 2" xfId="11578" xr:uid="{22CDDFB9-25BA-4438-B0C3-AE5F7772B219}"/>
    <cellStyle name="Comma 6 4 3 4 2 2 2" xfId="11579" xr:uid="{051E2C16-D9F8-4A02-98FB-435ACD22BC2C}"/>
    <cellStyle name="Comma 6 4 3 4 2 3" xfId="11580" xr:uid="{5605AC75-918C-4168-BA9D-C1CF56D50542}"/>
    <cellStyle name="Comma 6 4 3 4 3" xfId="11581" xr:uid="{42F7A203-FBAB-46D3-8A09-7B898FFF4AB0}"/>
    <cellStyle name="Comma 6 4 3 4 3 2" xfId="11582" xr:uid="{87722D47-9EE8-4404-837A-02E5EAABBFF9}"/>
    <cellStyle name="Comma 6 4 3 4 3 2 2" xfId="11583" xr:uid="{F93CA4FA-07BA-4744-BA02-6BF8385FE025}"/>
    <cellStyle name="Comma 6 4 3 4 3 3" xfId="11584" xr:uid="{6A51689C-D6B4-48DC-A131-E1728C8A4DE9}"/>
    <cellStyle name="Comma 6 4 3 4 4" xfId="11585" xr:uid="{F57D682A-2A69-4DDB-AEDE-D11180AAEA14}"/>
    <cellStyle name="Comma 6 4 3 4 4 2" xfId="11586" xr:uid="{B1A8E680-6F21-4395-BD5C-6C54A9184B6A}"/>
    <cellStyle name="Comma 6 4 3 4 5" xfId="11587" xr:uid="{D8B0B8C9-0ADC-41CF-8855-041909B4EF03}"/>
    <cellStyle name="Comma 6 4 3 5" xfId="11588" xr:uid="{82D3F587-7DA2-48B2-BF77-198FA799A61B}"/>
    <cellStyle name="Comma 6 4 3 5 2" xfId="11589" xr:uid="{16A7926F-B20B-46E0-9B58-390CD831B67F}"/>
    <cellStyle name="Comma 6 4 3 5 2 2" xfId="11590" xr:uid="{266F5ABA-4923-46FE-BDB5-7A76AB34176D}"/>
    <cellStyle name="Comma 6 4 3 5 3" xfId="11591" xr:uid="{11B23EC1-684F-434B-8536-2B63A2FA9FAB}"/>
    <cellStyle name="Comma 6 4 3 6" xfId="11592" xr:uid="{42B42742-6555-40D6-8435-41AEA367DF7C}"/>
    <cellStyle name="Comma 6 4 3 6 2" xfId="11593" xr:uid="{13798407-4102-4090-92FD-5657E4CB06C2}"/>
    <cellStyle name="Comma 6 4 3 6 2 2" xfId="11594" xr:uid="{A6F3CAE3-3A4C-4295-941E-D22DD44EFBC7}"/>
    <cellStyle name="Comma 6 4 3 6 3" xfId="11595" xr:uid="{8008E8C2-F075-4AF0-8142-88C56627FF8F}"/>
    <cellStyle name="Comma 6 4 3 7" xfId="11596" xr:uid="{AA950F80-D8B2-4C4E-A4E3-1FAD08613E07}"/>
    <cellStyle name="Comma 6 4 3 7 2" xfId="11597" xr:uid="{DDDBAC2A-2E1F-4DA6-B3C6-1C94F880BDE6}"/>
    <cellStyle name="Comma 6 4 3 7 2 2" xfId="11598" xr:uid="{0726287D-BB5C-4B64-B710-C9FCD215325E}"/>
    <cellStyle name="Comma 6 4 3 7 3" xfId="11599" xr:uid="{7BE45450-258D-49B5-9164-13A47D8F7687}"/>
    <cellStyle name="Comma 6 4 3 8" xfId="11600" xr:uid="{77C9E524-356D-4032-82D4-A883553CB1C1}"/>
    <cellStyle name="Comma 6 4 3 8 2" xfId="11601" xr:uid="{61132C3E-D0D6-4709-B59A-915D57BD4F5B}"/>
    <cellStyle name="Comma 6 4 3 9" xfId="11602" xr:uid="{B0E622E2-7450-4364-A5C0-044B07AF022E}"/>
    <cellStyle name="Comma 6 4 4" xfId="11603" xr:uid="{979E4D7A-E301-4124-AF2D-67D8001EB3C8}"/>
    <cellStyle name="Comma 6 4 4 2" xfId="11604" xr:uid="{6D27AB57-B6CF-4AD7-80D7-7A953CCFE70E}"/>
    <cellStyle name="Comma 6 4 4 2 2" xfId="11605" xr:uid="{B2B54907-E758-4034-92FB-7C51EE1F2725}"/>
    <cellStyle name="Comma 6 4 4 2 2 2" xfId="11606" xr:uid="{917BDB5C-DF90-4C8C-8737-0735A9B4FF93}"/>
    <cellStyle name="Comma 6 4 4 2 2 2 2" xfId="11607" xr:uid="{6099A97C-E6DE-4F7C-9DDB-A4AE5E6F79BC}"/>
    <cellStyle name="Comma 6 4 4 2 2 3" xfId="11608" xr:uid="{B87DC058-DFFF-498B-8F0E-BBD0A4415F0C}"/>
    <cellStyle name="Comma 6 4 4 2 3" xfId="11609" xr:uid="{4B3147D1-E606-46AD-A370-393305DA5D47}"/>
    <cellStyle name="Comma 6 4 4 2 3 2" xfId="11610" xr:uid="{F41EC0BA-F1CE-433F-BA7B-251856B273B2}"/>
    <cellStyle name="Comma 6 4 4 2 3 2 2" xfId="11611" xr:uid="{39EDA821-AA3F-4225-B719-F1B8512753E4}"/>
    <cellStyle name="Comma 6 4 4 2 3 3" xfId="11612" xr:uid="{EE1EA117-9593-49FC-90F3-36CB341E43B2}"/>
    <cellStyle name="Comma 6 4 4 2 4" xfId="11613" xr:uid="{204F0479-1293-4C63-8427-54D3A6AF1EC1}"/>
    <cellStyle name="Comma 6 4 4 2 4 2" xfId="11614" xr:uid="{BD61F1D6-83D8-4CBF-B7EF-8DA56BAB58F6}"/>
    <cellStyle name="Comma 6 4 4 2 5" xfId="11615" xr:uid="{1FDEDCCE-4F4C-4071-AFBA-F3A496F47A3F}"/>
    <cellStyle name="Comma 6 4 4 3" xfId="11616" xr:uid="{E5550D03-6D6E-4400-AB73-172133954292}"/>
    <cellStyle name="Comma 6 4 4 3 2" xfId="11617" xr:uid="{4152882E-336C-425F-A549-372D88A66A71}"/>
    <cellStyle name="Comma 6 4 4 3 2 2" xfId="11618" xr:uid="{86636753-2784-4EBD-8D6E-74E9FC9DE533}"/>
    <cellStyle name="Comma 6 4 4 3 3" xfId="11619" xr:uid="{174FB3F4-ECF8-422F-916A-FD708F4A161C}"/>
    <cellStyle name="Comma 6 4 4 4" xfId="11620" xr:uid="{B1BDCAEA-077D-4EEA-BA6B-1E190475CD9E}"/>
    <cellStyle name="Comma 6 4 4 4 2" xfId="11621" xr:uid="{B3DE6BF2-F1A0-4226-8BAB-CFDCC3A016E7}"/>
    <cellStyle name="Comma 6 4 4 4 2 2" xfId="11622" xr:uid="{EC803A19-564F-4874-B33F-FF1D776C5473}"/>
    <cellStyle name="Comma 6 4 4 4 3" xfId="11623" xr:uid="{8228D0EF-C8AC-4580-81EC-C700B52746DA}"/>
    <cellStyle name="Comma 6 4 4 5" xfId="11624" xr:uid="{65479F84-D5B7-4C75-B339-9490ABC26CA6}"/>
    <cellStyle name="Comma 6 4 4 5 2" xfId="11625" xr:uid="{A83A765C-0DF1-4DCE-BFAD-9DAA0213B7D0}"/>
    <cellStyle name="Comma 6 4 4 6" xfId="11626" xr:uid="{9292B390-FC35-4CFA-8AA1-057DC1EE4989}"/>
    <cellStyle name="Comma 6 4 5" xfId="11627" xr:uid="{9408BB46-842D-46DE-A153-5FEF537B4235}"/>
    <cellStyle name="Comma 6 4 6" xfId="11628" xr:uid="{CCD501E4-7540-4214-B09D-1F2784935E0B}"/>
    <cellStyle name="Comma 6 4 6 2" xfId="11629" xr:uid="{B9C10620-8D32-40D1-8D8C-9BE1C6B41E88}"/>
    <cellStyle name="Comma 6 4 6 2 2" xfId="11630" xr:uid="{38FCAF64-798B-453C-9791-05ED0B9447B2}"/>
    <cellStyle name="Comma 6 4 6 2 2 2" xfId="11631" xr:uid="{93864BE6-1282-40FB-9744-9D94D6B3B3F2}"/>
    <cellStyle name="Comma 6 4 6 2 3" xfId="11632" xr:uid="{72EF6C0F-8A71-4098-B9D2-BC9582E3D846}"/>
    <cellStyle name="Comma 6 4 6 3" xfId="11633" xr:uid="{80E47D09-BD84-4C2B-B539-37D9BBB47703}"/>
    <cellStyle name="Comma 6 4 6 3 2" xfId="11634" xr:uid="{24F4E961-1762-42A7-B389-454A8191A8BA}"/>
    <cellStyle name="Comma 6 4 6 3 2 2" xfId="11635" xr:uid="{E40FAE7D-C497-4118-8D94-34DA6B46BC20}"/>
    <cellStyle name="Comma 6 4 6 3 3" xfId="11636" xr:uid="{8476BC3D-EEB4-4701-A3E6-30BBA431D2F4}"/>
    <cellStyle name="Comma 6 4 6 4" xfId="11637" xr:uid="{A1A11F38-A62A-4BB3-A55B-C9664559E3A3}"/>
    <cellStyle name="Comma 6 4 6 4 2" xfId="11638" xr:uid="{516C82D7-307E-4383-B3E8-93C14B9060A8}"/>
    <cellStyle name="Comma 6 4 6 5" xfId="11639" xr:uid="{2AE5A220-2D9E-41AF-A877-026E0B974CE5}"/>
    <cellStyle name="Comma 6 4 7" xfId="11640" xr:uid="{E71AFF8E-4466-42AC-89FF-F61385D414A1}"/>
    <cellStyle name="Comma 6 4 7 2" xfId="11641" xr:uid="{49D7B2BD-568F-42F1-AAF1-4B50A3F7E722}"/>
    <cellStyle name="Comma 6 4 7 2 2" xfId="11642" xr:uid="{DAF095B9-0FC3-454E-89A7-F7CAA3687783}"/>
    <cellStyle name="Comma 6 4 7 3" xfId="11643" xr:uid="{EA3356CE-F16C-4964-83E8-979E40466391}"/>
    <cellStyle name="Comma 6 4 8" xfId="11644" xr:uid="{592D2539-0B8A-4CE2-8A22-8EC660666901}"/>
    <cellStyle name="Comma 6 4 8 2" xfId="11645" xr:uid="{5F0AC496-D9C7-4280-A052-B4043E2E2ACC}"/>
    <cellStyle name="Comma 6 4 8 2 2" xfId="11646" xr:uid="{B220592D-45C1-427C-A1CA-48D2CA076AB5}"/>
    <cellStyle name="Comma 6 4 8 3" xfId="11647" xr:uid="{901D66EF-7B8E-408C-9AAC-113636A4984D}"/>
    <cellStyle name="Comma 6 4 9" xfId="11648" xr:uid="{05E59F04-5BB3-4902-AB6A-34A437754024}"/>
    <cellStyle name="Comma 6 4 9 2" xfId="11649" xr:uid="{270EC6BD-89F6-4A22-A982-1F1279DB0CD6}"/>
    <cellStyle name="Comma 6 4 9 2 2" xfId="11650" xr:uid="{CAD93D96-E4FB-4AB9-A2D4-4D9C8E0E744D}"/>
    <cellStyle name="Comma 6 4 9 3" xfId="11651" xr:uid="{0EA086ED-02A2-42C6-B49B-E421E46C676B}"/>
    <cellStyle name="Comma 6 5" xfId="11652" xr:uid="{FA36C46C-ED12-4393-BFEA-10EDC66A2BF2}"/>
    <cellStyle name="Comma 6 5 10" xfId="11653" xr:uid="{5395FCF6-95F6-424D-96EE-95096DA15B5C}"/>
    <cellStyle name="Comma 6 5 10 2" xfId="11654" xr:uid="{06443D99-2B62-4AB6-B1F9-EF661833888E}"/>
    <cellStyle name="Comma 6 5 11" xfId="11655" xr:uid="{EC45C5D2-4BAD-4707-A31A-55252A2024EE}"/>
    <cellStyle name="Comma 6 5 2" xfId="11656" xr:uid="{CAD74C5A-DC39-45CB-A0CA-A9C64C143BE3}"/>
    <cellStyle name="Comma 6 5 2 2" xfId="11657" xr:uid="{BEF631B5-C20F-4D8E-B120-F257B48672F8}"/>
    <cellStyle name="Comma 6 5 2 2 2" xfId="11658" xr:uid="{D9CD3A7D-F325-413D-A53D-4F02810A69AB}"/>
    <cellStyle name="Comma 6 5 2 2 2 2" xfId="11659" xr:uid="{B96B33D7-B6C5-4634-8B80-389969F95440}"/>
    <cellStyle name="Comma 6 5 2 2 2 2 2" xfId="11660" xr:uid="{FBEA5FF5-99E1-4428-BD4A-D7790F091115}"/>
    <cellStyle name="Comma 6 5 2 2 2 2 2 2" xfId="11661" xr:uid="{F33F4174-400D-4A88-ACC4-4253E06BCE1F}"/>
    <cellStyle name="Comma 6 5 2 2 2 2 3" xfId="11662" xr:uid="{D63741CF-199C-4C3F-90A9-C316EC026E51}"/>
    <cellStyle name="Comma 6 5 2 2 2 3" xfId="11663" xr:uid="{D09B105A-25BC-4566-A6F0-F9CC584352F9}"/>
    <cellStyle name="Comma 6 5 2 2 2 3 2" xfId="11664" xr:uid="{3F30501C-F0C4-4D9F-8B32-EDB43B33E108}"/>
    <cellStyle name="Comma 6 5 2 2 2 3 2 2" xfId="11665" xr:uid="{AA1D5C92-A552-4177-B565-D73493329842}"/>
    <cellStyle name="Comma 6 5 2 2 2 3 3" xfId="11666" xr:uid="{CB1FE1AC-7BB8-4F94-8E17-00ECBA174FD1}"/>
    <cellStyle name="Comma 6 5 2 2 2 4" xfId="11667" xr:uid="{04B42388-6FCE-4008-8ACE-C18170AF0BBC}"/>
    <cellStyle name="Comma 6 5 2 2 2 4 2" xfId="11668" xr:uid="{501C1BE8-E8DB-4D05-8529-3FAFB0100E6B}"/>
    <cellStyle name="Comma 6 5 2 2 2 5" xfId="11669" xr:uid="{AB86F0DE-CD17-4C91-BB62-0295630801C9}"/>
    <cellStyle name="Comma 6 5 2 2 3" xfId="11670" xr:uid="{67ACE628-77EB-4342-98DE-456F3C10D1E6}"/>
    <cellStyle name="Comma 6 5 2 2 3 2" xfId="11671" xr:uid="{3B2EA0A7-A0C3-4B46-9F3C-73A8BF357EDE}"/>
    <cellStyle name="Comma 6 5 2 2 3 2 2" xfId="11672" xr:uid="{4AFD6A31-92AC-452E-9598-A7228F56021C}"/>
    <cellStyle name="Comma 6 5 2 2 3 3" xfId="11673" xr:uid="{7EFB3D8D-6A5F-4386-822E-02107D0BFF76}"/>
    <cellStyle name="Comma 6 5 2 2 4" xfId="11674" xr:uid="{895E0EA1-895C-454B-A2F0-A8D688B18482}"/>
    <cellStyle name="Comma 6 5 2 2 4 2" xfId="11675" xr:uid="{8C54851A-B8B4-4147-9C7A-690360313EE0}"/>
    <cellStyle name="Comma 6 5 2 2 4 2 2" xfId="11676" xr:uid="{5BE64A2C-0982-49D1-A9F1-DD080BCDA9EC}"/>
    <cellStyle name="Comma 6 5 2 2 4 3" xfId="11677" xr:uid="{5370A9E6-2F50-4377-8BA0-F8AEE1F65A23}"/>
    <cellStyle name="Comma 6 5 2 2 5" xfId="11678" xr:uid="{D3FBECE1-2036-4917-8580-D0C22FD9E949}"/>
    <cellStyle name="Comma 6 5 2 2 5 2" xfId="11679" xr:uid="{0E6E74F8-C67A-48D0-95D2-B1FE48FC11CA}"/>
    <cellStyle name="Comma 6 5 2 2 6" xfId="11680" xr:uid="{9E747624-B1D0-4A87-8EBA-86CB4B4E4EA0}"/>
    <cellStyle name="Comma 6 5 2 3" xfId="11681" xr:uid="{297ACD60-2C73-4246-861E-E9A897C590BD}"/>
    <cellStyle name="Comma 6 5 2 4" xfId="11682" xr:uid="{4A4C1886-7D82-4AE2-B12D-918E2565EC0E}"/>
    <cellStyle name="Comma 6 5 2 4 2" xfId="11683" xr:uid="{4F402443-FEFB-4D90-BA70-EC0C1AB6E35A}"/>
    <cellStyle name="Comma 6 5 2 4 2 2" xfId="11684" xr:uid="{583A3990-CFB0-4E8F-860A-2887317FA1CB}"/>
    <cellStyle name="Comma 6 5 2 4 2 2 2" xfId="11685" xr:uid="{93EA2286-FDED-4C4C-96B0-CC05B13B6B1A}"/>
    <cellStyle name="Comma 6 5 2 4 2 3" xfId="11686" xr:uid="{338436C0-4E49-42EA-8B24-9719AE4D7AF8}"/>
    <cellStyle name="Comma 6 5 2 4 3" xfId="11687" xr:uid="{8F08D751-B144-461C-BDCB-B613DD4DFE97}"/>
    <cellStyle name="Comma 6 5 2 4 3 2" xfId="11688" xr:uid="{C02746FA-157B-4684-A3E3-A5BFA1E870BB}"/>
    <cellStyle name="Comma 6 5 2 4 3 2 2" xfId="11689" xr:uid="{1A706B30-4961-4DF0-8878-33D9E10DB3F9}"/>
    <cellStyle name="Comma 6 5 2 4 3 3" xfId="11690" xr:uid="{E49D6FD2-1844-42AB-B987-E5E188F4A358}"/>
    <cellStyle name="Comma 6 5 2 4 4" xfId="11691" xr:uid="{FDEDA8E2-77E8-4A03-B189-498BA236FAFC}"/>
    <cellStyle name="Comma 6 5 2 4 4 2" xfId="11692" xr:uid="{C1D40862-C58D-4CB0-8573-F4A4CE222065}"/>
    <cellStyle name="Comma 6 5 2 4 5" xfId="11693" xr:uid="{7E2735BA-E687-4C80-82EC-135DDA789BF3}"/>
    <cellStyle name="Comma 6 5 2 5" xfId="11694" xr:uid="{68D81382-2CB7-4C12-A353-A6FC3EF9397B}"/>
    <cellStyle name="Comma 6 5 2 5 2" xfId="11695" xr:uid="{6EC06FA4-CC6D-4B13-9BB0-F1BE859E5253}"/>
    <cellStyle name="Comma 6 5 2 5 2 2" xfId="11696" xr:uid="{B6332707-C7AC-432D-B57F-73B22432C313}"/>
    <cellStyle name="Comma 6 5 2 5 3" xfId="11697" xr:uid="{A0240281-2CAD-4362-86C9-8657C829A7EA}"/>
    <cellStyle name="Comma 6 5 2 6" xfId="11698" xr:uid="{9A552DCF-E9FD-4C0E-BC56-7B567E9A6236}"/>
    <cellStyle name="Comma 6 5 2 6 2" xfId="11699" xr:uid="{0F3C7416-C9C4-451F-92FC-35E91910010C}"/>
    <cellStyle name="Comma 6 5 2 6 2 2" xfId="11700" xr:uid="{0F3DFCDA-764C-45C3-A6E8-547043FE1F6D}"/>
    <cellStyle name="Comma 6 5 2 6 3" xfId="11701" xr:uid="{92DA1ACC-98F2-4FAA-BC69-2FE643BCC214}"/>
    <cellStyle name="Comma 6 5 2 7" xfId="11702" xr:uid="{2103359D-E145-4CE0-962B-F072C753E3E4}"/>
    <cellStyle name="Comma 6 5 2 7 2" xfId="11703" xr:uid="{2C057249-6210-49C2-92F3-44BB765F2600}"/>
    <cellStyle name="Comma 6 5 2 7 2 2" xfId="11704" xr:uid="{B8AAFFFD-E9FB-423D-9F2E-2D77DBA37D45}"/>
    <cellStyle name="Comma 6 5 2 7 3" xfId="11705" xr:uid="{753E005B-8693-43AC-AD62-310891F42D70}"/>
    <cellStyle name="Comma 6 5 2 8" xfId="11706" xr:uid="{3D3CBD0A-5867-4DF9-8F30-CC267F745D6A}"/>
    <cellStyle name="Comma 6 5 2 8 2" xfId="11707" xr:uid="{50F57665-3EEA-4DE1-A262-9554D439CEB1}"/>
    <cellStyle name="Comma 6 5 2 9" xfId="11708" xr:uid="{60B914EE-2BD6-43FF-AB7D-93006FADCF81}"/>
    <cellStyle name="Comma 6 5 3" xfId="11709" xr:uid="{3BE5F88D-AC6A-42D8-AE15-7CF465580252}"/>
    <cellStyle name="Comma 6 5 3 2" xfId="11710" xr:uid="{AE1E6E7B-86FF-4CEF-924D-062271DE8E6A}"/>
    <cellStyle name="Comma 6 5 3 2 2" xfId="11711" xr:uid="{64316481-0B3D-4A9D-9706-897E584390AA}"/>
    <cellStyle name="Comma 6 5 3 2 2 2" xfId="11712" xr:uid="{73EA1D2D-A565-48CD-9529-9EA354968D06}"/>
    <cellStyle name="Comma 6 5 3 2 2 2 2" xfId="11713" xr:uid="{8E8D0456-FFD2-48D3-A9F6-F3F3CD03BAFC}"/>
    <cellStyle name="Comma 6 5 3 2 2 2 2 2" xfId="11714" xr:uid="{AA3BED8C-7343-4D94-ADC5-85D3B19ED753}"/>
    <cellStyle name="Comma 6 5 3 2 2 2 3" xfId="11715" xr:uid="{8A3DB76F-A2AC-472B-A342-8F4EA32EB9B6}"/>
    <cellStyle name="Comma 6 5 3 2 2 3" xfId="11716" xr:uid="{AB75E932-5080-471E-BD88-BB224C7AF298}"/>
    <cellStyle name="Comma 6 5 3 2 2 3 2" xfId="11717" xr:uid="{CB70EFFD-7263-4745-B97A-D8E743DFAEA1}"/>
    <cellStyle name="Comma 6 5 3 2 2 3 2 2" xfId="11718" xr:uid="{A745AABD-B129-4330-9927-90B4155BE261}"/>
    <cellStyle name="Comma 6 5 3 2 2 3 3" xfId="11719" xr:uid="{BE81C82C-2CFD-4DD2-9B96-EC8DA6A8F6EB}"/>
    <cellStyle name="Comma 6 5 3 2 2 4" xfId="11720" xr:uid="{26B54A0F-4139-4EA1-9156-0CBA2B0D79AA}"/>
    <cellStyle name="Comma 6 5 3 2 2 4 2" xfId="11721" xr:uid="{3A18B6A0-1308-4394-8BB6-0A28A8AEFB63}"/>
    <cellStyle name="Comma 6 5 3 2 2 5" xfId="11722" xr:uid="{717E15B0-3A6B-4BEE-B447-EC786FE4954C}"/>
    <cellStyle name="Comma 6 5 3 2 3" xfId="11723" xr:uid="{8956B138-825D-42F4-B379-79F4C3B56FFC}"/>
    <cellStyle name="Comma 6 5 3 2 3 2" xfId="11724" xr:uid="{78E6C1AD-8EB9-4E0C-B7CD-53BD4AB3D555}"/>
    <cellStyle name="Comma 6 5 3 2 3 2 2" xfId="11725" xr:uid="{725D8994-4743-45BD-B521-DE6043E29662}"/>
    <cellStyle name="Comma 6 5 3 2 3 3" xfId="11726" xr:uid="{152F1BA3-40DF-40AE-90F8-6ECF0FCA983C}"/>
    <cellStyle name="Comma 6 5 3 2 4" xfId="11727" xr:uid="{9F28CA43-DD78-41D5-9060-D8813EDB8DE1}"/>
    <cellStyle name="Comma 6 5 3 2 4 2" xfId="11728" xr:uid="{66224912-8482-4B25-B7A4-5B93E6CD1455}"/>
    <cellStyle name="Comma 6 5 3 2 4 2 2" xfId="11729" xr:uid="{03DEE64F-4831-46B1-B6EB-A416DDEF58CE}"/>
    <cellStyle name="Comma 6 5 3 2 4 3" xfId="11730" xr:uid="{2F2DA6EE-D9DD-4970-B129-F399B01C8435}"/>
    <cellStyle name="Comma 6 5 3 2 5" xfId="11731" xr:uid="{8BCBFEC7-1C24-478F-A9A0-9132B049D1FC}"/>
    <cellStyle name="Comma 6 5 3 2 5 2" xfId="11732" xr:uid="{A133D021-6DCA-4329-B562-8BC03F3BD572}"/>
    <cellStyle name="Comma 6 5 3 2 6" xfId="11733" xr:uid="{FB82ABB2-B0F5-4971-A528-624761679785}"/>
    <cellStyle name="Comma 6 5 3 3" xfId="11734" xr:uid="{B71F31C9-BE41-4EC6-BCD5-3587D066E90E}"/>
    <cellStyle name="Comma 6 5 3 4" xfId="11735" xr:uid="{64DEB6A5-32FA-4B9D-B4B3-713A46B6803B}"/>
    <cellStyle name="Comma 6 5 3 4 2" xfId="11736" xr:uid="{BB542A16-C97B-4277-BF23-6EF72D92FC7A}"/>
    <cellStyle name="Comma 6 5 3 4 2 2" xfId="11737" xr:uid="{C384C6E2-97DD-4F72-BF95-0D5B7BF815E0}"/>
    <cellStyle name="Comma 6 5 3 4 2 2 2" xfId="11738" xr:uid="{1FE3E791-511A-48FA-A5D5-D0EFEEDFCC59}"/>
    <cellStyle name="Comma 6 5 3 4 2 3" xfId="11739" xr:uid="{FA6C6BF7-68F2-4FBB-BE07-4AE278310141}"/>
    <cellStyle name="Comma 6 5 3 4 3" xfId="11740" xr:uid="{677525B9-19F8-4E20-88F8-183EFBA151EC}"/>
    <cellStyle name="Comma 6 5 3 4 3 2" xfId="11741" xr:uid="{88BFAE5F-E983-4AE2-8DAE-DD4D9DBDEF4B}"/>
    <cellStyle name="Comma 6 5 3 4 3 2 2" xfId="11742" xr:uid="{5950EF4B-B9B4-475D-8610-39203C9B24C0}"/>
    <cellStyle name="Comma 6 5 3 4 3 3" xfId="11743" xr:uid="{F58710E4-3241-47DB-8867-E6955E75CD20}"/>
    <cellStyle name="Comma 6 5 3 4 4" xfId="11744" xr:uid="{01DC637F-1F78-4646-8837-49321828CF01}"/>
    <cellStyle name="Comma 6 5 3 4 4 2" xfId="11745" xr:uid="{A8B92DCE-349A-4FEF-BB7E-962EB9AC62FB}"/>
    <cellStyle name="Comma 6 5 3 4 5" xfId="11746" xr:uid="{82019B00-C12A-4D12-916B-7918301B57D6}"/>
    <cellStyle name="Comma 6 5 3 5" xfId="11747" xr:uid="{FC3BEFC4-B3CA-4D28-B0E6-FB81CDAB30A8}"/>
    <cellStyle name="Comma 6 5 3 5 2" xfId="11748" xr:uid="{2BFEA350-60C9-42B4-9D60-F07EC12AB554}"/>
    <cellStyle name="Comma 6 5 3 5 2 2" xfId="11749" xr:uid="{3CC9C7F6-E349-4230-BD0E-948B1AC41F79}"/>
    <cellStyle name="Comma 6 5 3 5 3" xfId="11750" xr:uid="{4E8B39CE-7FB3-474E-973A-ED4C0A4B0C73}"/>
    <cellStyle name="Comma 6 5 3 6" xfId="11751" xr:uid="{127E6E98-0AB2-4BBF-A050-03499EA53613}"/>
    <cellStyle name="Comma 6 5 3 6 2" xfId="11752" xr:uid="{0E7CFA83-08B4-43BD-BA07-E0B76E4039CE}"/>
    <cellStyle name="Comma 6 5 3 6 2 2" xfId="11753" xr:uid="{5BB0FDD8-2DB8-4B39-A54A-99B063BE1295}"/>
    <cellStyle name="Comma 6 5 3 6 3" xfId="11754" xr:uid="{BA4F2C83-B36A-4AF2-BE2E-18943C32E849}"/>
    <cellStyle name="Comma 6 5 3 7" xfId="11755" xr:uid="{9AB7390E-FB88-441B-A597-8C7033C342EC}"/>
    <cellStyle name="Comma 6 5 3 7 2" xfId="11756" xr:uid="{3DF905DB-2CF0-41CD-8B85-8B127F4D40D8}"/>
    <cellStyle name="Comma 6 5 3 7 2 2" xfId="11757" xr:uid="{E57E7D83-4A0D-46CB-AD69-9488083AA9F4}"/>
    <cellStyle name="Comma 6 5 3 7 3" xfId="11758" xr:uid="{4D0080F6-0D58-42B6-8C3E-5E8EE7897703}"/>
    <cellStyle name="Comma 6 5 3 8" xfId="11759" xr:uid="{D47330D9-C320-428E-91DE-D8875434865A}"/>
    <cellStyle name="Comma 6 5 3 8 2" xfId="11760" xr:uid="{F49C7A64-1CD2-49E2-B5E9-95AE9F73DE7B}"/>
    <cellStyle name="Comma 6 5 3 9" xfId="11761" xr:uid="{A7CC2E33-626B-489E-897E-36BFB4862725}"/>
    <cellStyle name="Comma 6 5 4" xfId="11762" xr:uid="{3E5FC1E8-0858-48C7-B343-CA5C0AA10C51}"/>
    <cellStyle name="Comma 6 5 4 2" xfId="11763" xr:uid="{1822124B-2C38-40C5-9ED5-19A66CE7E845}"/>
    <cellStyle name="Comma 6 5 4 2 2" xfId="11764" xr:uid="{5122650F-9858-4196-8D7F-54E75AA66C34}"/>
    <cellStyle name="Comma 6 5 4 2 2 2" xfId="11765" xr:uid="{FD2C9565-C0C0-435E-85F9-9FBC04CD72CF}"/>
    <cellStyle name="Comma 6 5 4 2 2 2 2" xfId="11766" xr:uid="{AC2D102C-2EC3-419A-BF49-8E2321A0AF4B}"/>
    <cellStyle name="Comma 6 5 4 2 2 3" xfId="11767" xr:uid="{90B87630-30C0-4170-BC54-1BB7507AA8F0}"/>
    <cellStyle name="Comma 6 5 4 2 3" xfId="11768" xr:uid="{0EC1FE68-16D2-4417-A415-F8B24E768F3C}"/>
    <cellStyle name="Comma 6 5 4 2 3 2" xfId="11769" xr:uid="{20F92E57-DB4D-4326-97EC-F85B7D6A2623}"/>
    <cellStyle name="Comma 6 5 4 2 3 2 2" xfId="11770" xr:uid="{DFD59FA4-3D3C-47CC-A803-45331C1BF03A}"/>
    <cellStyle name="Comma 6 5 4 2 3 3" xfId="11771" xr:uid="{31C773F1-E975-46A8-B4E5-43E905ECF1AF}"/>
    <cellStyle name="Comma 6 5 4 2 4" xfId="11772" xr:uid="{E600C744-B18D-4629-992A-EA120BBFD8CA}"/>
    <cellStyle name="Comma 6 5 4 2 4 2" xfId="11773" xr:uid="{E86A0269-80B6-4ACF-BB70-831A44726BDA}"/>
    <cellStyle name="Comma 6 5 4 2 5" xfId="11774" xr:uid="{E7ABC6EC-06A6-48AE-B52C-20EE67AD4848}"/>
    <cellStyle name="Comma 6 5 4 3" xfId="11775" xr:uid="{2BEF2732-0063-4E27-8ED3-D17101001BA0}"/>
    <cellStyle name="Comma 6 5 4 3 2" xfId="11776" xr:uid="{EF88438D-1303-4433-B976-24792B63C19D}"/>
    <cellStyle name="Comma 6 5 4 3 2 2" xfId="11777" xr:uid="{68154558-6499-4AC8-B668-8AB7F5E5BB59}"/>
    <cellStyle name="Comma 6 5 4 3 3" xfId="11778" xr:uid="{CEAA97F8-2E26-478D-AA42-797FA41CCC01}"/>
    <cellStyle name="Comma 6 5 4 4" xfId="11779" xr:uid="{50080221-BD78-4225-B207-C752E81F9A01}"/>
    <cellStyle name="Comma 6 5 4 4 2" xfId="11780" xr:uid="{C8E00947-3DE5-488C-8FA9-41629497785A}"/>
    <cellStyle name="Comma 6 5 4 4 2 2" xfId="11781" xr:uid="{E2EA26C3-13EE-4600-AF01-E5A61606FF3A}"/>
    <cellStyle name="Comma 6 5 4 4 3" xfId="11782" xr:uid="{422967A1-AF73-41DD-86B6-B8B8D589DCEA}"/>
    <cellStyle name="Comma 6 5 4 5" xfId="11783" xr:uid="{D85CFC0F-647C-4135-A8E4-5BC5F7277A4B}"/>
    <cellStyle name="Comma 6 5 4 5 2" xfId="11784" xr:uid="{A34611B5-4934-4E6D-B6B5-9ABC6739B499}"/>
    <cellStyle name="Comma 6 5 4 6" xfId="11785" xr:uid="{888D9493-4228-4351-8F69-3218ACDDBD16}"/>
    <cellStyle name="Comma 6 5 5" xfId="11786" xr:uid="{D5F0955F-4EBC-4412-B04B-9C1E90DD3F86}"/>
    <cellStyle name="Comma 6 5 6" xfId="11787" xr:uid="{05676A6F-EBD6-44A6-B47F-97201A53B6C1}"/>
    <cellStyle name="Comma 6 5 6 2" xfId="11788" xr:uid="{710AF62D-C29F-4E25-9410-58B91D612BFD}"/>
    <cellStyle name="Comma 6 5 6 2 2" xfId="11789" xr:uid="{216C90C5-0BF2-408F-8230-376836D49F35}"/>
    <cellStyle name="Comma 6 5 6 2 2 2" xfId="11790" xr:uid="{9FD578FE-9B20-4EFD-B911-817E9B92EB99}"/>
    <cellStyle name="Comma 6 5 6 2 3" xfId="11791" xr:uid="{73A8B7CB-3EB5-47AC-A0F6-32372A7431A6}"/>
    <cellStyle name="Comma 6 5 6 3" xfId="11792" xr:uid="{310764F7-C333-4A26-A372-D902AD5A6ABB}"/>
    <cellStyle name="Comma 6 5 6 3 2" xfId="11793" xr:uid="{95851AD1-E1E7-45F4-9EEB-3A71193A103D}"/>
    <cellStyle name="Comma 6 5 6 3 2 2" xfId="11794" xr:uid="{5BFE7C07-A8C5-4022-A896-C25C6E30A3F0}"/>
    <cellStyle name="Comma 6 5 6 3 3" xfId="11795" xr:uid="{BAE74C30-3285-45FA-BCE5-F4DA3145069F}"/>
    <cellStyle name="Comma 6 5 6 4" xfId="11796" xr:uid="{337B6DB8-144A-482D-B011-DEA0FA3A8DFA}"/>
    <cellStyle name="Comma 6 5 6 4 2" xfId="11797" xr:uid="{F293E08A-EC9E-4F12-94C6-FE9078C84E25}"/>
    <cellStyle name="Comma 6 5 6 5" xfId="11798" xr:uid="{79833221-A214-455A-BDA2-4FF219EF0BEC}"/>
    <cellStyle name="Comma 6 5 7" xfId="11799" xr:uid="{EC45176E-81BF-4444-898C-7D9DC173CBA7}"/>
    <cellStyle name="Comma 6 5 7 2" xfId="11800" xr:uid="{C3EF4FA0-E9B2-47EC-8681-98DF84E37C40}"/>
    <cellStyle name="Comma 6 5 7 2 2" xfId="11801" xr:uid="{EC0E4384-54E0-40A7-8D33-E8079E6AA3FB}"/>
    <cellStyle name="Comma 6 5 7 3" xfId="11802" xr:uid="{22592802-8BD4-41B2-8B31-0F585F93C617}"/>
    <cellStyle name="Comma 6 5 8" xfId="11803" xr:uid="{3382C8C9-B1F5-4BAC-B1F5-D81F24BDC1C5}"/>
    <cellStyle name="Comma 6 5 8 2" xfId="11804" xr:uid="{4DD6C3E8-0E5F-48C5-BA73-71740B91AFD2}"/>
    <cellStyle name="Comma 6 5 8 2 2" xfId="11805" xr:uid="{09A96EC6-B4D8-4C8E-AD98-E126B22A6D3E}"/>
    <cellStyle name="Comma 6 5 8 3" xfId="11806" xr:uid="{E7D4C218-27EB-47F6-A96D-DDB0100FF9C9}"/>
    <cellStyle name="Comma 6 5 9" xfId="11807" xr:uid="{C2D07EFC-C65F-4191-89B3-710746BC56AF}"/>
    <cellStyle name="Comma 6 5 9 2" xfId="11808" xr:uid="{5CB331CA-D56C-46C9-8A63-BA2EAB67DFA4}"/>
    <cellStyle name="Comma 6 5 9 2 2" xfId="11809" xr:uid="{474E5E1C-856F-4FB6-B920-65686C90F697}"/>
    <cellStyle name="Comma 6 5 9 3" xfId="11810" xr:uid="{28EF552A-9D92-4515-AA6E-D52B76D8C2F8}"/>
    <cellStyle name="Comma 6 6" xfId="11811" xr:uid="{50762625-9A3A-4FAC-A63E-D958BAA314BC}"/>
    <cellStyle name="Comma 6 6 10" xfId="11812" xr:uid="{BFB142B6-C57F-41CE-A1BD-3496E93936A9}"/>
    <cellStyle name="Comma 6 6 10 2" xfId="11813" xr:uid="{79F2C067-58DD-4280-9CA6-0078A4742C14}"/>
    <cellStyle name="Comma 6 6 11" xfId="11814" xr:uid="{6AC38CDD-DC7F-4A19-9DD9-C52AD4445818}"/>
    <cellStyle name="Comma 6 6 2" xfId="11815" xr:uid="{75636244-6BEE-4B53-B3A9-53FC20E433EE}"/>
    <cellStyle name="Comma 6 6 2 2" xfId="11816" xr:uid="{9F28CDD3-096D-4A93-9953-760D55D3AC09}"/>
    <cellStyle name="Comma 6 6 2 2 2" xfId="11817" xr:uid="{37CFE332-50B9-4B33-A310-290A3C888BDE}"/>
    <cellStyle name="Comma 6 6 2 2 2 2" xfId="11818" xr:uid="{D204EA2B-B342-49EF-93EC-F1779B61A968}"/>
    <cellStyle name="Comma 6 6 2 2 2 2 2" xfId="11819" xr:uid="{37D180E0-B0E1-453F-BB95-C3885BF6662E}"/>
    <cellStyle name="Comma 6 6 2 2 2 2 2 2" xfId="11820" xr:uid="{E473C82D-214E-4CFF-90E2-190060CD9108}"/>
    <cellStyle name="Comma 6 6 2 2 2 2 3" xfId="11821" xr:uid="{8EC27432-9E74-4DCF-B340-9EA13B099CBA}"/>
    <cellStyle name="Comma 6 6 2 2 2 3" xfId="11822" xr:uid="{3A14076F-6DC8-42C1-B505-2733691D6F84}"/>
    <cellStyle name="Comma 6 6 2 2 2 3 2" xfId="11823" xr:uid="{DC579EF2-8C8B-4836-899B-108B4B62E654}"/>
    <cellStyle name="Comma 6 6 2 2 2 3 2 2" xfId="11824" xr:uid="{A79F8D6C-43F5-415D-B9DE-2BA4DD4071CE}"/>
    <cellStyle name="Comma 6 6 2 2 2 3 3" xfId="11825" xr:uid="{10E9AE29-F776-4D56-A30C-1A3B0EA7AF7F}"/>
    <cellStyle name="Comma 6 6 2 2 2 4" xfId="11826" xr:uid="{FD70B743-0970-4652-BCC9-034AD79A9CD6}"/>
    <cellStyle name="Comma 6 6 2 2 2 4 2" xfId="11827" xr:uid="{7199648F-DE6A-4B58-B321-C57C82B400EA}"/>
    <cellStyle name="Comma 6 6 2 2 2 5" xfId="11828" xr:uid="{FCD4825C-5E25-4DF8-B154-4DB6247FF613}"/>
    <cellStyle name="Comma 6 6 2 2 3" xfId="11829" xr:uid="{1A11B008-DBB6-4519-9E22-22727579DA85}"/>
    <cellStyle name="Comma 6 6 2 2 3 2" xfId="11830" xr:uid="{C494DF3A-251A-4238-8AE1-05D6BBDFF3F8}"/>
    <cellStyle name="Comma 6 6 2 2 3 2 2" xfId="11831" xr:uid="{012960F2-463B-4734-9F8A-66EE05138736}"/>
    <cellStyle name="Comma 6 6 2 2 3 3" xfId="11832" xr:uid="{527A67E4-195B-4EA8-98B6-4AB32DFF2E8F}"/>
    <cellStyle name="Comma 6 6 2 2 4" xfId="11833" xr:uid="{EA6E49F9-B1E9-443A-93E6-349D08009AC0}"/>
    <cellStyle name="Comma 6 6 2 2 4 2" xfId="11834" xr:uid="{2CB24305-C641-46A8-B7CE-6E5C2EFB1E41}"/>
    <cellStyle name="Comma 6 6 2 2 4 2 2" xfId="11835" xr:uid="{697E61ED-3096-4709-BDD2-ACDAC9A7F1E8}"/>
    <cellStyle name="Comma 6 6 2 2 4 3" xfId="11836" xr:uid="{CC527406-835E-49D8-8A4D-0146A0737737}"/>
    <cellStyle name="Comma 6 6 2 2 5" xfId="11837" xr:uid="{00B9C7CB-986E-4A5D-AB4B-C531610845A4}"/>
    <cellStyle name="Comma 6 6 2 2 5 2" xfId="11838" xr:uid="{D46FD04D-2879-42D2-AC24-0284A0C75805}"/>
    <cellStyle name="Comma 6 6 2 2 6" xfId="11839" xr:uid="{C0AFB173-4AE3-44FC-8968-72EB82EA8158}"/>
    <cellStyle name="Comma 6 6 2 3" xfId="11840" xr:uid="{1F6B00E0-52C3-4969-BC16-95ADF6CDB1E0}"/>
    <cellStyle name="Comma 6 6 2 4" xfId="11841" xr:uid="{F83EA986-D16F-4683-ABBC-1A8AE78E4E7C}"/>
    <cellStyle name="Comma 6 6 2 4 2" xfId="11842" xr:uid="{15F1914B-4031-4DC8-9004-CB727714770C}"/>
    <cellStyle name="Comma 6 6 2 4 2 2" xfId="11843" xr:uid="{FB506E1C-FE35-4814-A6AF-79A92841B976}"/>
    <cellStyle name="Comma 6 6 2 4 2 2 2" xfId="11844" xr:uid="{A0945F93-992F-4ECA-A6EE-C5A04A487DDD}"/>
    <cellStyle name="Comma 6 6 2 4 2 3" xfId="11845" xr:uid="{BB455A23-CDA9-4562-9BEF-B01DC2439FBD}"/>
    <cellStyle name="Comma 6 6 2 4 3" xfId="11846" xr:uid="{A5A3B462-6833-46C0-BB42-075BDB8DBAAD}"/>
    <cellStyle name="Comma 6 6 2 4 3 2" xfId="11847" xr:uid="{B7498EBD-8B60-448F-BE0D-622561D16BBF}"/>
    <cellStyle name="Comma 6 6 2 4 3 2 2" xfId="11848" xr:uid="{C8480E45-8C39-4192-84E0-78C53F8450B8}"/>
    <cellStyle name="Comma 6 6 2 4 3 3" xfId="11849" xr:uid="{D9BA20DC-53A3-46CC-AE0C-8D1EA51E2463}"/>
    <cellStyle name="Comma 6 6 2 4 4" xfId="11850" xr:uid="{22B97362-C83F-466F-AB21-A73B39BC8202}"/>
    <cellStyle name="Comma 6 6 2 4 4 2" xfId="11851" xr:uid="{26F8F5DD-1948-459D-ADEF-3AFFD8813465}"/>
    <cellStyle name="Comma 6 6 2 4 5" xfId="11852" xr:uid="{B5AD5996-6D4C-48FE-85BF-DD6813AA62E8}"/>
    <cellStyle name="Comma 6 6 2 5" xfId="11853" xr:uid="{88834398-A248-4F30-ABD7-99CC4F9C038B}"/>
    <cellStyle name="Comma 6 6 2 5 2" xfId="11854" xr:uid="{7BEEF728-3918-4DDA-83B3-789B0D575FAF}"/>
    <cellStyle name="Comma 6 6 2 5 2 2" xfId="11855" xr:uid="{46748B65-4CF5-468B-A9B6-AEA82F731CA7}"/>
    <cellStyle name="Comma 6 6 2 5 3" xfId="11856" xr:uid="{F16DA0D8-37D8-44B4-B465-6A5668ABDB25}"/>
    <cellStyle name="Comma 6 6 2 6" xfId="11857" xr:uid="{78C57846-E346-4EEE-95E8-E0F1498D6A54}"/>
    <cellStyle name="Comma 6 6 2 6 2" xfId="11858" xr:uid="{6E6D8714-6AC1-465E-9145-99EADCC26255}"/>
    <cellStyle name="Comma 6 6 2 6 2 2" xfId="11859" xr:uid="{7D8410CF-1366-44F1-BD1E-B335B8E775B4}"/>
    <cellStyle name="Comma 6 6 2 6 3" xfId="11860" xr:uid="{5850E87A-9710-41DF-803A-30899E632413}"/>
    <cellStyle name="Comma 6 6 2 7" xfId="11861" xr:uid="{3E79F353-5FB0-4F1E-A3F9-F8989EAB2CD5}"/>
    <cellStyle name="Comma 6 6 2 7 2" xfId="11862" xr:uid="{3BD5D921-0A0F-436B-8BF1-153297756EB8}"/>
    <cellStyle name="Comma 6 6 2 7 2 2" xfId="11863" xr:uid="{A12D0668-FC8E-41AE-ABD6-B432D9461180}"/>
    <cellStyle name="Comma 6 6 2 7 3" xfId="11864" xr:uid="{D5A19887-09F1-4386-B5D8-DF4385BDE280}"/>
    <cellStyle name="Comma 6 6 2 8" xfId="11865" xr:uid="{25647CA9-D089-4932-B867-98B9DF9AC8CD}"/>
    <cellStyle name="Comma 6 6 2 8 2" xfId="11866" xr:uid="{49E5E088-636F-4F33-9E3B-285202912815}"/>
    <cellStyle name="Comma 6 6 2 9" xfId="11867" xr:uid="{86FFB685-A25C-4D39-89F5-D3E842215C49}"/>
    <cellStyle name="Comma 6 6 3" xfId="11868" xr:uid="{42535996-7E7E-4A89-94CE-B5421A67F5F0}"/>
    <cellStyle name="Comma 6 6 3 2" xfId="11869" xr:uid="{033ED2C8-4A98-4A9C-B255-3271F0B8F04C}"/>
    <cellStyle name="Comma 6 6 3 2 2" xfId="11870" xr:uid="{97B07FA3-4198-4E9B-9505-2C7D57CD6D35}"/>
    <cellStyle name="Comma 6 6 3 2 2 2" xfId="11871" xr:uid="{46201578-6987-4943-A8E2-0487C1703D7A}"/>
    <cellStyle name="Comma 6 6 3 2 2 2 2" xfId="11872" xr:uid="{EBFB8EA8-8283-4F04-AD5B-F7DDABAE460A}"/>
    <cellStyle name="Comma 6 6 3 2 2 2 2 2" xfId="11873" xr:uid="{540BB381-234F-49EC-9001-314409EF8E60}"/>
    <cellStyle name="Comma 6 6 3 2 2 2 3" xfId="11874" xr:uid="{F12FAE69-898D-4E73-933F-438009EB1F60}"/>
    <cellStyle name="Comma 6 6 3 2 2 3" xfId="11875" xr:uid="{E183BAA6-5111-457B-B1C2-59207DF9D2AA}"/>
    <cellStyle name="Comma 6 6 3 2 2 3 2" xfId="11876" xr:uid="{7A0312FA-652D-40DF-B1BF-7550110920DA}"/>
    <cellStyle name="Comma 6 6 3 2 2 3 2 2" xfId="11877" xr:uid="{D59C604A-B114-4B24-8E6F-BDB19DE5E738}"/>
    <cellStyle name="Comma 6 6 3 2 2 3 3" xfId="11878" xr:uid="{2D5EB0B2-EE7B-4BF9-9C7B-D2AF081E30F1}"/>
    <cellStyle name="Comma 6 6 3 2 2 4" xfId="11879" xr:uid="{F827B422-DC70-44C0-AF10-D8554C470067}"/>
    <cellStyle name="Comma 6 6 3 2 2 4 2" xfId="11880" xr:uid="{9D7BF98F-0039-49B7-971E-A70E96032F41}"/>
    <cellStyle name="Comma 6 6 3 2 2 5" xfId="11881" xr:uid="{4F889649-4B60-491A-B358-D8DF67B860DD}"/>
    <cellStyle name="Comma 6 6 3 2 3" xfId="11882" xr:uid="{560FE197-4AF3-4802-AB6F-577DFBCCBEAF}"/>
    <cellStyle name="Comma 6 6 3 2 3 2" xfId="11883" xr:uid="{A24797D0-4F9F-4AFE-B646-595C73999D20}"/>
    <cellStyle name="Comma 6 6 3 2 3 2 2" xfId="11884" xr:uid="{E5D5F684-2E72-498C-9745-DF758D1291D4}"/>
    <cellStyle name="Comma 6 6 3 2 3 3" xfId="11885" xr:uid="{80570270-5F15-4A76-89F8-3F31C2F7C0E2}"/>
    <cellStyle name="Comma 6 6 3 2 4" xfId="11886" xr:uid="{EC697F4F-AF96-46B9-9AFB-B12AC0521CCB}"/>
    <cellStyle name="Comma 6 6 3 2 4 2" xfId="11887" xr:uid="{CEA50B78-0999-4E1F-BA3F-133BAD6F36A4}"/>
    <cellStyle name="Comma 6 6 3 2 4 2 2" xfId="11888" xr:uid="{A49990E2-C4C7-4FDA-8AEC-2D37D8D81AFC}"/>
    <cellStyle name="Comma 6 6 3 2 4 3" xfId="11889" xr:uid="{B2D36DDE-2606-4351-A8D6-50C2DF000189}"/>
    <cellStyle name="Comma 6 6 3 2 5" xfId="11890" xr:uid="{E55796ED-6011-4426-B377-4A1999FCD2D9}"/>
    <cellStyle name="Comma 6 6 3 2 5 2" xfId="11891" xr:uid="{F8FE3A41-ABF4-44A8-BAA5-15A75D9F0F45}"/>
    <cellStyle name="Comma 6 6 3 2 6" xfId="11892" xr:uid="{C509A594-755E-4803-A9A3-EC10F7663887}"/>
    <cellStyle name="Comma 6 6 3 3" xfId="11893" xr:uid="{D257A35E-03B2-4D1A-B2D2-ABF891870A0C}"/>
    <cellStyle name="Comma 6 6 3 4" xfId="11894" xr:uid="{11325308-0987-4D0C-A602-F4529B5233BB}"/>
    <cellStyle name="Comma 6 6 3 4 2" xfId="11895" xr:uid="{507604B5-F579-40A9-A133-FFF01A92A049}"/>
    <cellStyle name="Comma 6 6 3 4 2 2" xfId="11896" xr:uid="{E3C3567F-3C0A-43CA-9123-282DA296436A}"/>
    <cellStyle name="Comma 6 6 3 4 2 2 2" xfId="11897" xr:uid="{B41C978C-1363-40DE-9CA5-3A3B2C45AF10}"/>
    <cellStyle name="Comma 6 6 3 4 2 3" xfId="11898" xr:uid="{6FC20D0B-BB47-43C0-8EB6-1395C60E582C}"/>
    <cellStyle name="Comma 6 6 3 4 3" xfId="11899" xr:uid="{0EE678F0-9ED7-48D4-8AFC-C134F0E24605}"/>
    <cellStyle name="Comma 6 6 3 4 3 2" xfId="11900" xr:uid="{48048F38-7E8A-438B-9196-3CC41D73055E}"/>
    <cellStyle name="Comma 6 6 3 4 3 2 2" xfId="11901" xr:uid="{0D0C512A-7A9C-4A28-931A-A2CAD66C1287}"/>
    <cellStyle name="Comma 6 6 3 4 3 3" xfId="11902" xr:uid="{B535DC74-4D82-445B-B4A4-77EBDDA2278F}"/>
    <cellStyle name="Comma 6 6 3 4 4" xfId="11903" xr:uid="{98CAC0D8-8AF8-4312-9965-6BB81E96AB2F}"/>
    <cellStyle name="Comma 6 6 3 4 4 2" xfId="11904" xr:uid="{221A2333-807F-44BC-B37C-742A833EAA72}"/>
    <cellStyle name="Comma 6 6 3 4 5" xfId="11905" xr:uid="{53AB711C-98FD-496F-A29F-696AE11616AD}"/>
    <cellStyle name="Comma 6 6 3 5" xfId="11906" xr:uid="{EEC97A0B-4A02-4BE0-A91B-FE4071A7248B}"/>
    <cellStyle name="Comma 6 6 3 5 2" xfId="11907" xr:uid="{02A7B582-E0E0-448D-AF08-E88FD391043E}"/>
    <cellStyle name="Comma 6 6 3 5 2 2" xfId="11908" xr:uid="{B3CCC405-6408-422C-B93D-13A4E0C1B6AB}"/>
    <cellStyle name="Comma 6 6 3 5 3" xfId="11909" xr:uid="{533100DB-0E4E-4FF1-B298-6F48AD116073}"/>
    <cellStyle name="Comma 6 6 3 6" xfId="11910" xr:uid="{B85084EB-7F8E-4E19-9F2E-BBB9EAB23F2C}"/>
    <cellStyle name="Comma 6 6 3 6 2" xfId="11911" xr:uid="{58403733-E16E-4645-9C35-B86C535F74E3}"/>
    <cellStyle name="Comma 6 6 3 6 2 2" xfId="11912" xr:uid="{E88E83D8-FB26-4823-8E86-74AAF598419B}"/>
    <cellStyle name="Comma 6 6 3 6 3" xfId="11913" xr:uid="{F50F21CD-DA63-4D14-A76E-DDEEED0E7B17}"/>
    <cellStyle name="Comma 6 6 3 7" xfId="11914" xr:uid="{FAEC283A-8047-4871-A6E5-9E8CFD58DA95}"/>
    <cellStyle name="Comma 6 6 3 7 2" xfId="11915" xr:uid="{A41423DA-BDAB-490F-9C47-38F870D6C09F}"/>
    <cellStyle name="Comma 6 6 3 7 2 2" xfId="11916" xr:uid="{73498DB2-B0D3-4705-96A2-90A149AD3425}"/>
    <cellStyle name="Comma 6 6 3 7 3" xfId="11917" xr:uid="{29FA1A3C-6AF5-49E2-A9E1-02A176F36FA1}"/>
    <cellStyle name="Comma 6 6 3 8" xfId="11918" xr:uid="{B37F8C95-63CF-4E6D-8F5F-284A585E5FB3}"/>
    <cellStyle name="Comma 6 6 3 8 2" xfId="11919" xr:uid="{E762E6ED-D09B-465A-829C-A7FB5E1050ED}"/>
    <cellStyle name="Comma 6 6 3 9" xfId="11920" xr:uid="{DC1A5E16-2E92-483B-B453-04CC49B9ED61}"/>
    <cellStyle name="Comma 6 6 4" xfId="11921" xr:uid="{78C9CA98-9ABB-450E-89DD-2804500F9035}"/>
    <cellStyle name="Comma 6 6 4 2" xfId="11922" xr:uid="{8621F048-C74B-4A3D-835C-FC688A993E0D}"/>
    <cellStyle name="Comma 6 6 4 2 2" xfId="11923" xr:uid="{4CDD983C-D15E-49B6-8EC6-03CEB97358E7}"/>
    <cellStyle name="Comma 6 6 4 2 2 2" xfId="11924" xr:uid="{30C73A58-A38A-43E7-A8DF-B79F72E769E7}"/>
    <cellStyle name="Comma 6 6 4 2 2 2 2" xfId="11925" xr:uid="{F2BA99A8-76BB-4A72-91B4-8F86CCF4D297}"/>
    <cellStyle name="Comma 6 6 4 2 2 3" xfId="11926" xr:uid="{A1A54D41-3F21-4CB9-88D3-1A05CF6E6513}"/>
    <cellStyle name="Comma 6 6 4 2 3" xfId="11927" xr:uid="{33A469B6-9933-4D16-BE48-032674984D6E}"/>
    <cellStyle name="Comma 6 6 4 2 3 2" xfId="11928" xr:uid="{19F1B6A7-7CF0-41D3-976E-BEB298F7DBE5}"/>
    <cellStyle name="Comma 6 6 4 2 3 2 2" xfId="11929" xr:uid="{424B95E5-B2E4-46A8-ACD9-14B0476FB243}"/>
    <cellStyle name="Comma 6 6 4 2 3 3" xfId="11930" xr:uid="{958BB53A-517E-4A0D-AE42-6272A2144418}"/>
    <cellStyle name="Comma 6 6 4 2 4" xfId="11931" xr:uid="{F69F4B84-5D1D-421C-BA1A-3FEE75B20213}"/>
    <cellStyle name="Comma 6 6 4 2 4 2" xfId="11932" xr:uid="{1FEABA6F-4289-4C5A-8CBD-B2B00FEE9928}"/>
    <cellStyle name="Comma 6 6 4 2 5" xfId="11933" xr:uid="{40CF0F1C-D3BB-4777-9CA6-6BAE46729F70}"/>
    <cellStyle name="Comma 6 6 4 3" xfId="11934" xr:uid="{B6AF137A-37E0-455D-9DEF-91CE2F38ED94}"/>
    <cellStyle name="Comma 6 6 4 3 2" xfId="11935" xr:uid="{EE3122A0-BB8F-4E61-B971-A316C893E493}"/>
    <cellStyle name="Comma 6 6 4 3 2 2" xfId="11936" xr:uid="{25CCA830-8C2E-41E4-AC08-50E724876267}"/>
    <cellStyle name="Comma 6 6 4 3 3" xfId="11937" xr:uid="{CFD74E5F-90C6-44ED-8123-7B8465ACC8BA}"/>
    <cellStyle name="Comma 6 6 4 4" xfId="11938" xr:uid="{544574A4-55F5-41E6-99E3-71E618CB4C51}"/>
    <cellStyle name="Comma 6 6 4 4 2" xfId="11939" xr:uid="{FC7089D6-E39D-4C4A-8F9C-812F5F1F2CB6}"/>
    <cellStyle name="Comma 6 6 4 4 2 2" xfId="11940" xr:uid="{0A2384CA-7DD4-4E1F-B706-4F49AD81DA55}"/>
    <cellStyle name="Comma 6 6 4 4 3" xfId="11941" xr:uid="{D27BBD8A-D99B-4959-B28B-9999337384F1}"/>
    <cellStyle name="Comma 6 6 4 5" xfId="11942" xr:uid="{226FCC88-7E9B-42F8-A1B6-782AD045A955}"/>
    <cellStyle name="Comma 6 6 4 5 2" xfId="11943" xr:uid="{CF74A80E-A991-44AC-B0F2-97E2F7EF326D}"/>
    <cellStyle name="Comma 6 6 4 6" xfId="11944" xr:uid="{4158BC78-9FD1-448D-81C7-8F6915D1C088}"/>
    <cellStyle name="Comma 6 6 5" xfId="11945" xr:uid="{02B1015D-C443-4455-AF19-8D06E54C7FA2}"/>
    <cellStyle name="Comma 6 6 6" xfId="11946" xr:uid="{FF056178-1D53-4C3B-B348-C354214DA6AF}"/>
    <cellStyle name="Comma 6 6 6 2" xfId="11947" xr:uid="{19800D48-1648-4980-AB14-2868FBDF5D91}"/>
    <cellStyle name="Comma 6 6 6 2 2" xfId="11948" xr:uid="{580108E9-B6AD-4F78-B681-2EF4E5EFD399}"/>
    <cellStyle name="Comma 6 6 6 2 2 2" xfId="11949" xr:uid="{85B7FD19-B5A1-46A7-BFB4-87538FA7FFED}"/>
    <cellStyle name="Comma 6 6 6 2 3" xfId="11950" xr:uid="{EF732F89-8AE3-4517-A032-A3C2E60F2A40}"/>
    <cellStyle name="Comma 6 6 6 3" xfId="11951" xr:uid="{A3AD050A-145E-4D48-8571-E139AD05C9FE}"/>
    <cellStyle name="Comma 6 6 6 3 2" xfId="11952" xr:uid="{1FB2C8D9-BC8A-4536-A879-1607BE793E0A}"/>
    <cellStyle name="Comma 6 6 6 3 2 2" xfId="11953" xr:uid="{9C9DB596-AD42-4EA3-B932-C2332F4F889F}"/>
    <cellStyle name="Comma 6 6 6 3 3" xfId="11954" xr:uid="{BB8824D8-628E-463F-8BA3-C1DA0525C111}"/>
    <cellStyle name="Comma 6 6 6 4" xfId="11955" xr:uid="{B5AE9D7A-D9D1-4C27-B5AD-ED7A1C711BB3}"/>
    <cellStyle name="Comma 6 6 6 4 2" xfId="11956" xr:uid="{27DD07E6-D119-4B38-9944-B2942768931B}"/>
    <cellStyle name="Comma 6 6 6 5" xfId="11957" xr:uid="{3DF6F358-F8F7-4025-9814-CDB574D064FC}"/>
    <cellStyle name="Comma 6 6 7" xfId="11958" xr:uid="{2D6EE50F-4646-4699-B411-CB4534FF0CB8}"/>
    <cellStyle name="Comma 6 6 7 2" xfId="11959" xr:uid="{C0731291-92AB-43D1-BE29-8BD4066E48C5}"/>
    <cellStyle name="Comma 6 6 7 2 2" xfId="11960" xr:uid="{20B340E4-3059-42FE-9A8D-88AF63AF2F94}"/>
    <cellStyle name="Comma 6 6 7 3" xfId="11961" xr:uid="{26694606-9528-48B5-AC75-CB8270ABAC92}"/>
    <cellStyle name="Comma 6 6 8" xfId="11962" xr:uid="{D4D0F7C5-2A02-49A2-A01B-1CF27E45A46B}"/>
    <cellStyle name="Comma 6 6 8 2" xfId="11963" xr:uid="{DA02CA6D-4991-4C6C-9287-157935ABAFA0}"/>
    <cellStyle name="Comma 6 6 8 2 2" xfId="11964" xr:uid="{2DEB38A9-FBE0-418A-A750-DAA95AB4B2D3}"/>
    <cellStyle name="Comma 6 6 8 3" xfId="11965" xr:uid="{A9CCBB06-8A0D-4250-9DC2-07BF3ED7D542}"/>
    <cellStyle name="Comma 6 6 9" xfId="11966" xr:uid="{ECCC8159-C959-4B88-9942-1118E902BB4F}"/>
    <cellStyle name="Comma 6 6 9 2" xfId="11967" xr:uid="{8A30E2E2-D935-4461-A930-78817927FDE2}"/>
    <cellStyle name="Comma 6 6 9 2 2" xfId="11968" xr:uid="{1698F281-6F10-420E-BF13-0DAF5909A5F9}"/>
    <cellStyle name="Comma 6 6 9 3" xfId="11969" xr:uid="{2AECCFF2-383F-42C1-BAA4-69E45D250B0B}"/>
    <cellStyle name="Comma 6 7" xfId="11970" xr:uid="{89BB8386-D645-49D3-9572-E08CD1A6FEE4}"/>
    <cellStyle name="Comma 6 7 10" xfId="11971" xr:uid="{377470EE-34D1-4B57-AE99-715D12998385}"/>
    <cellStyle name="Comma 6 7 10 2" xfId="11972" xr:uid="{D5407BC8-0703-40EC-B7B9-13129480481E}"/>
    <cellStyle name="Comma 6 7 11" xfId="11973" xr:uid="{6A21E670-5681-4ACA-8522-8D1D931FDACF}"/>
    <cellStyle name="Comma 6 7 2" xfId="11974" xr:uid="{20C826FD-60ED-48C5-9437-DE4E64E3D8A5}"/>
    <cellStyle name="Comma 6 7 2 2" xfId="11975" xr:uid="{48D9930B-AF4F-42B3-A44B-19E869551084}"/>
    <cellStyle name="Comma 6 7 2 2 2" xfId="11976" xr:uid="{B021283D-09CD-41C7-8F9A-BD9597BE5AB3}"/>
    <cellStyle name="Comma 6 7 2 2 2 2" xfId="11977" xr:uid="{BB3513C4-88CB-42C1-83F8-E70858EA55E5}"/>
    <cellStyle name="Comma 6 7 2 2 2 2 2" xfId="11978" xr:uid="{4D74D537-3DBA-42DB-946B-9E1B442D635D}"/>
    <cellStyle name="Comma 6 7 2 2 2 2 2 2" xfId="11979" xr:uid="{5AFD3333-F394-4DB0-8BBF-B779CB00F39B}"/>
    <cellStyle name="Comma 6 7 2 2 2 2 3" xfId="11980" xr:uid="{CD20077D-544C-4208-BE92-7AB62A1BE7D1}"/>
    <cellStyle name="Comma 6 7 2 2 2 3" xfId="11981" xr:uid="{4EDD1BD9-67A0-4FA5-A587-BBAF0C7D8D1F}"/>
    <cellStyle name="Comma 6 7 2 2 2 3 2" xfId="11982" xr:uid="{9D1C6565-50AE-4489-AB7F-024F0D31E949}"/>
    <cellStyle name="Comma 6 7 2 2 2 3 2 2" xfId="11983" xr:uid="{3993D189-BBBB-4621-87C6-4CE6BFF263CA}"/>
    <cellStyle name="Comma 6 7 2 2 2 3 3" xfId="11984" xr:uid="{58985CAC-9DDA-41E1-83BD-467FFE315855}"/>
    <cellStyle name="Comma 6 7 2 2 2 4" xfId="11985" xr:uid="{2F2891BA-1A7F-4D6F-9E4B-7C9A01FD5AB9}"/>
    <cellStyle name="Comma 6 7 2 2 2 4 2" xfId="11986" xr:uid="{44023929-4BDC-439C-8D6C-1243D0C54680}"/>
    <cellStyle name="Comma 6 7 2 2 2 5" xfId="11987" xr:uid="{92134982-4967-4E92-B616-6E1CFC6714C7}"/>
    <cellStyle name="Comma 6 7 2 2 3" xfId="11988" xr:uid="{1D902CA8-E28A-4A81-85BE-FBF21CDDAE61}"/>
    <cellStyle name="Comma 6 7 2 2 3 2" xfId="11989" xr:uid="{BF430FD2-F565-4EA7-B318-3316FBD95AAE}"/>
    <cellStyle name="Comma 6 7 2 2 3 2 2" xfId="11990" xr:uid="{D6A126BA-062D-4CFB-91D9-53BE30ACCFE6}"/>
    <cellStyle name="Comma 6 7 2 2 3 3" xfId="11991" xr:uid="{71FB2E9B-8C02-47CC-B68D-F711A58F50B1}"/>
    <cellStyle name="Comma 6 7 2 2 4" xfId="11992" xr:uid="{D6A9CC43-BF3E-4ABC-B2BB-A6789ABF99BA}"/>
    <cellStyle name="Comma 6 7 2 2 4 2" xfId="11993" xr:uid="{11EB0118-985A-479D-8406-1810C2D93F42}"/>
    <cellStyle name="Comma 6 7 2 2 4 2 2" xfId="11994" xr:uid="{5968A7C4-B07B-4C79-BC4F-B346F0F04271}"/>
    <cellStyle name="Comma 6 7 2 2 4 3" xfId="11995" xr:uid="{F6268479-9D2D-43D3-9C1F-5EF94BFD9894}"/>
    <cellStyle name="Comma 6 7 2 2 5" xfId="11996" xr:uid="{D864C3F3-6A3E-489D-BE52-C9D79C7FD9B9}"/>
    <cellStyle name="Comma 6 7 2 2 5 2" xfId="11997" xr:uid="{8C513687-1AB6-41D5-8E9C-39B1758998EB}"/>
    <cellStyle name="Comma 6 7 2 2 6" xfId="11998" xr:uid="{E531E7DC-A6CB-4E3B-8861-C6DD1A80A359}"/>
    <cellStyle name="Comma 6 7 2 3" xfId="11999" xr:uid="{B9BBF322-1641-4F66-A2DB-21003CE4EBCD}"/>
    <cellStyle name="Comma 6 7 2 4" xfId="12000" xr:uid="{C389945A-CAC5-4D34-95F5-4DF487BA2BB6}"/>
    <cellStyle name="Comma 6 7 2 4 2" xfId="12001" xr:uid="{EFBFAF58-6BE4-4CF3-A7D3-9D32448D2F06}"/>
    <cellStyle name="Comma 6 7 2 4 2 2" xfId="12002" xr:uid="{8EADA03A-024B-46CF-9643-7EFCA366F295}"/>
    <cellStyle name="Comma 6 7 2 4 2 2 2" xfId="12003" xr:uid="{1E0073D1-0DD3-45B3-8325-3E6698C87475}"/>
    <cellStyle name="Comma 6 7 2 4 2 3" xfId="12004" xr:uid="{415682CA-8B57-48EE-B2C5-BC450E643FDD}"/>
    <cellStyle name="Comma 6 7 2 4 3" xfId="12005" xr:uid="{19AC8124-331C-47BD-BAAD-B00EC64C32DC}"/>
    <cellStyle name="Comma 6 7 2 4 3 2" xfId="12006" xr:uid="{3F002310-26AF-4FA0-9328-DA578C79716F}"/>
    <cellStyle name="Comma 6 7 2 4 3 2 2" xfId="12007" xr:uid="{843BABCB-7FB6-45B3-A892-81762DFB2898}"/>
    <cellStyle name="Comma 6 7 2 4 3 3" xfId="12008" xr:uid="{336C3847-B55B-4F6A-A786-C821DCCFE7B2}"/>
    <cellStyle name="Comma 6 7 2 4 4" xfId="12009" xr:uid="{C1E32F08-0B0E-4FB6-ABD4-3A23CFB37E15}"/>
    <cellStyle name="Comma 6 7 2 4 4 2" xfId="12010" xr:uid="{44377DE7-3E32-4279-9978-F5208EC0CAA9}"/>
    <cellStyle name="Comma 6 7 2 4 5" xfId="12011" xr:uid="{B0AEA7E3-AFCC-4156-8352-C3F1DBC7DCC2}"/>
    <cellStyle name="Comma 6 7 2 5" xfId="12012" xr:uid="{407A351A-40E6-4BC1-A4BA-E81A5895508C}"/>
    <cellStyle name="Comma 6 7 2 5 2" xfId="12013" xr:uid="{561E5095-7C82-439A-B42B-D262EEA14E93}"/>
    <cellStyle name="Comma 6 7 2 5 2 2" xfId="12014" xr:uid="{0568E332-D281-46D1-8008-2E60B458D322}"/>
    <cellStyle name="Comma 6 7 2 5 3" xfId="12015" xr:uid="{4F540133-C24C-4E37-ADBE-04059EF0A2B0}"/>
    <cellStyle name="Comma 6 7 2 6" xfId="12016" xr:uid="{818BB034-E77F-41C4-89DE-2623C6D1F2D8}"/>
    <cellStyle name="Comma 6 7 2 6 2" xfId="12017" xr:uid="{C4428570-8703-40C0-BBA1-90CFF17CBC0A}"/>
    <cellStyle name="Comma 6 7 2 6 2 2" xfId="12018" xr:uid="{5E38282B-5BEA-4D51-A314-7A59AE80A0B6}"/>
    <cellStyle name="Comma 6 7 2 6 3" xfId="12019" xr:uid="{0BA143FA-99EE-471C-BFB2-8BCD1F40D4E4}"/>
    <cellStyle name="Comma 6 7 2 7" xfId="12020" xr:uid="{62DEA843-2EE2-4670-B928-ABAC0DF88305}"/>
    <cellStyle name="Comma 6 7 2 7 2" xfId="12021" xr:uid="{8648BCD9-C2D1-4635-AF97-8CCEC64FA2B7}"/>
    <cellStyle name="Comma 6 7 2 7 2 2" xfId="12022" xr:uid="{24E9CCB2-0487-4A0A-B78C-76DEB29667B4}"/>
    <cellStyle name="Comma 6 7 2 7 3" xfId="12023" xr:uid="{5A2CD46B-04EA-4B7B-B99D-07843E333736}"/>
    <cellStyle name="Comma 6 7 2 8" xfId="12024" xr:uid="{B9BC799E-C1C6-40DC-B979-4BB7AAEC53CF}"/>
    <cellStyle name="Comma 6 7 2 8 2" xfId="12025" xr:uid="{AA34A1BD-B6A5-46F4-9ABC-921229C31642}"/>
    <cellStyle name="Comma 6 7 2 9" xfId="12026" xr:uid="{61D10DD7-228F-4EE2-9BDD-E21E0082D4F0}"/>
    <cellStyle name="Comma 6 7 3" xfId="12027" xr:uid="{4438A998-CC61-498E-9386-3A31F82C9A34}"/>
    <cellStyle name="Comma 6 7 3 2" xfId="12028" xr:uid="{A82CB0CD-A5C7-4269-9B28-47F6CEE189C3}"/>
    <cellStyle name="Comma 6 7 3 2 2" xfId="12029" xr:uid="{D5041E26-13FC-4406-895F-044C8DB760E0}"/>
    <cellStyle name="Comma 6 7 3 2 2 2" xfId="12030" xr:uid="{C209B7D9-2BC9-4638-81AA-940FFFBB3C99}"/>
    <cellStyle name="Comma 6 7 3 2 2 2 2" xfId="12031" xr:uid="{E77DD09E-473C-4743-A5DF-2506785FCC57}"/>
    <cellStyle name="Comma 6 7 3 2 2 2 2 2" xfId="12032" xr:uid="{A915A147-B88B-4DB5-B444-DE060721D5E1}"/>
    <cellStyle name="Comma 6 7 3 2 2 2 3" xfId="12033" xr:uid="{BC4554E6-4008-4918-9583-530441F98F31}"/>
    <cellStyle name="Comma 6 7 3 2 2 3" xfId="12034" xr:uid="{92198942-7780-4EE6-9A53-2D806D809366}"/>
    <cellStyle name="Comma 6 7 3 2 2 3 2" xfId="12035" xr:uid="{232A9C2F-8FC9-4C57-8BE6-68C950513BDC}"/>
    <cellStyle name="Comma 6 7 3 2 2 3 2 2" xfId="12036" xr:uid="{4C6D5681-6986-4118-A758-AECECC288C3C}"/>
    <cellStyle name="Comma 6 7 3 2 2 3 3" xfId="12037" xr:uid="{28FC8A8B-6A54-4A26-A76A-D8E0AE99C1FE}"/>
    <cellStyle name="Comma 6 7 3 2 2 4" xfId="12038" xr:uid="{BB4FB116-9698-40EA-AED1-D827B3D13640}"/>
    <cellStyle name="Comma 6 7 3 2 2 4 2" xfId="12039" xr:uid="{89A4D8DE-F5B1-4D61-9A40-7C3D13618F03}"/>
    <cellStyle name="Comma 6 7 3 2 2 5" xfId="12040" xr:uid="{3A88E2C3-B775-4841-9401-3149EF31344F}"/>
    <cellStyle name="Comma 6 7 3 2 3" xfId="12041" xr:uid="{EB0E1CB8-9464-4D80-B37A-C6707A042131}"/>
    <cellStyle name="Comma 6 7 3 2 3 2" xfId="12042" xr:uid="{3D58087B-F14C-4311-85CB-E92F9398DF64}"/>
    <cellStyle name="Comma 6 7 3 2 3 2 2" xfId="12043" xr:uid="{C4FF8EB8-81A5-4767-A834-B2A454F37FFE}"/>
    <cellStyle name="Comma 6 7 3 2 3 3" xfId="12044" xr:uid="{0B62A69A-CD46-41E6-B7BC-E36A7E87F79D}"/>
    <cellStyle name="Comma 6 7 3 2 4" xfId="12045" xr:uid="{1C7F5492-725D-42D0-812A-17F52FDAD7ED}"/>
    <cellStyle name="Comma 6 7 3 2 4 2" xfId="12046" xr:uid="{2F9A2C0E-200F-4C83-B08D-C1713B313591}"/>
    <cellStyle name="Comma 6 7 3 2 4 2 2" xfId="12047" xr:uid="{1D87305E-CAFD-4630-AC59-1589335D148B}"/>
    <cellStyle name="Comma 6 7 3 2 4 3" xfId="12048" xr:uid="{8C5B666D-83BB-46EE-82CB-C28D9ADE2ED4}"/>
    <cellStyle name="Comma 6 7 3 2 5" xfId="12049" xr:uid="{32FE9556-EC0F-4E4D-9D66-B5F756BB9FD5}"/>
    <cellStyle name="Comma 6 7 3 2 5 2" xfId="12050" xr:uid="{968F155A-0561-4C0D-8E8C-12E8CD70E6B8}"/>
    <cellStyle name="Comma 6 7 3 2 6" xfId="12051" xr:uid="{FB2C6F41-A71A-4CF1-9580-210751DEAA95}"/>
    <cellStyle name="Comma 6 7 3 3" xfId="12052" xr:uid="{40426646-99AD-440C-946C-D8C1482A1439}"/>
    <cellStyle name="Comma 6 7 3 4" xfId="12053" xr:uid="{8513656E-A7F1-488C-9552-689E40CB6B0A}"/>
    <cellStyle name="Comma 6 7 3 4 2" xfId="12054" xr:uid="{BA20A786-235F-4C20-BA45-CA417E07833F}"/>
    <cellStyle name="Comma 6 7 3 4 2 2" xfId="12055" xr:uid="{3D302894-ECC7-4580-B5D4-4B61636420A7}"/>
    <cellStyle name="Comma 6 7 3 4 2 2 2" xfId="12056" xr:uid="{07C21ACD-A84E-4F91-B250-FEE519B94A2B}"/>
    <cellStyle name="Comma 6 7 3 4 2 3" xfId="12057" xr:uid="{6A18A98B-9C19-47C9-8854-E089121C349B}"/>
    <cellStyle name="Comma 6 7 3 4 3" xfId="12058" xr:uid="{DA76FD7E-0264-485C-B75F-B7B8A81E1846}"/>
    <cellStyle name="Comma 6 7 3 4 3 2" xfId="12059" xr:uid="{00E8D062-7787-4DEC-AABB-57F25250AF0D}"/>
    <cellStyle name="Comma 6 7 3 4 3 2 2" xfId="12060" xr:uid="{FC1F8029-F587-42EF-8BCC-F40A25743D6D}"/>
    <cellStyle name="Comma 6 7 3 4 3 3" xfId="12061" xr:uid="{D25EB091-9EF5-4B55-8DFA-14714671CBF6}"/>
    <cellStyle name="Comma 6 7 3 4 4" xfId="12062" xr:uid="{30D0C0AC-6B07-48A9-841E-EB419A6DA3B3}"/>
    <cellStyle name="Comma 6 7 3 4 4 2" xfId="12063" xr:uid="{158F7EB1-D4AC-4F32-9862-185B4ABB9F7C}"/>
    <cellStyle name="Comma 6 7 3 4 5" xfId="12064" xr:uid="{A995791E-847F-4536-809A-3EBE544F70CA}"/>
    <cellStyle name="Comma 6 7 3 5" xfId="12065" xr:uid="{08D32C58-5A29-4F12-B0A4-7D709C370B2D}"/>
    <cellStyle name="Comma 6 7 3 5 2" xfId="12066" xr:uid="{0456C5D0-0A42-4CB5-A1D2-21A7B2728B67}"/>
    <cellStyle name="Comma 6 7 3 5 2 2" xfId="12067" xr:uid="{8809FC49-6B89-4489-90BB-36F027DC3741}"/>
    <cellStyle name="Comma 6 7 3 5 3" xfId="12068" xr:uid="{D9FBBAFF-58CA-4CF8-A07B-8299850986F1}"/>
    <cellStyle name="Comma 6 7 3 6" xfId="12069" xr:uid="{C8E61A65-4097-464A-998A-5AE6937FFE79}"/>
    <cellStyle name="Comma 6 7 3 6 2" xfId="12070" xr:uid="{399BD4BC-8D55-4E0D-8DA0-FDA8EC456C9C}"/>
    <cellStyle name="Comma 6 7 3 6 2 2" xfId="12071" xr:uid="{259F066E-A033-44EF-9555-02031F8FA4C0}"/>
    <cellStyle name="Comma 6 7 3 6 3" xfId="12072" xr:uid="{2B089E14-A539-49DF-8B19-F35B6F37A234}"/>
    <cellStyle name="Comma 6 7 3 7" xfId="12073" xr:uid="{3765188B-DC32-4E7C-9DD6-D98FF7C8D018}"/>
    <cellStyle name="Comma 6 7 3 7 2" xfId="12074" xr:uid="{1DC3D083-A537-4316-9EB5-A13C0D9A9D82}"/>
    <cellStyle name="Comma 6 7 3 7 2 2" xfId="12075" xr:uid="{78E7C929-F117-4405-B6E6-DDF212206D4A}"/>
    <cellStyle name="Comma 6 7 3 7 3" xfId="12076" xr:uid="{11EE62E7-9936-4211-855A-B12E9D31C87B}"/>
    <cellStyle name="Comma 6 7 3 8" xfId="12077" xr:uid="{ABF7099C-FDF0-4D9A-A48D-14AB5A0DBFAB}"/>
    <cellStyle name="Comma 6 7 3 8 2" xfId="12078" xr:uid="{5304935E-E5EA-4BE7-9E15-91707F88332E}"/>
    <cellStyle name="Comma 6 7 3 9" xfId="12079" xr:uid="{A5E9A43D-1A80-4988-A764-E57C2E48803B}"/>
    <cellStyle name="Comma 6 7 4" xfId="12080" xr:uid="{AA635E22-39D1-474F-8968-94DBE9E8694D}"/>
    <cellStyle name="Comma 6 7 4 2" xfId="12081" xr:uid="{7057B384-A2E8-4B31-B15F-C4DA86C4313C}"/>
    <cellStyle name="Comma 6 7 4 2 2" xfId="12082" xr:uid="{311D4F18-3C80-4308-9B42-1B7F5C754CBD}"/>
    <cellStyle name="Comma 6 7 4 2 2 2" xfId="12083" xr:uid="{2D7EC5A7-9D8E-4122-A87E-B6B656BB2DA8}"/>
    <cellStyle name="Comma 6 7 4 2 2 2 2" xfId="12084" xr:uid="{1FD2E06A-57B2-412A-90B2-8DA293CDEEFC}"/>
    <cellStyle name="Comma 6 7 4 2 2 3" xfId="12085" xr:uid="{D6244AD1-D6F2-4A0E-B80F-DA32935CC169}"/>
    <cellStyle name="Comma 6 7 4 2 3" xfId="12086" xr:uid="{506DFF0B-7060-4E69-8BF8-B6799C8A6712}"/>
    <cellStyle name="Comma 6 7 4 2 3 2" xfId="12087" xr:uid="{F2B0FD0A-7DB1-48B5-B0C4-F5E919BE5C48}"/>
    <cellStyle name="Comma 6 7 4 2 3 2 2" xfId="12088" xr:uid="{45B394BD-A63B-4542-81A4-50DD33C9397D}"/>
    <cellStyle name="Comma 6 7 4 2 3 3" xfId="12089" xr:uid="{B0830850-FCB3-47C0-A78A-ACB7A6BE13D6}"/>
    <cellStyle name="Comma 6 7 4 2 4" xfId="12090" xr:uid="{660AF6C5-E5BD-44F0-9CE0-8BD99AC18EAD}"/>
    <cellStyle name="Comma 6 7 4 2 4 2" xfId="12091" xr:uid="{78DF6C0E-3AC1-4A7C-8B07-59BBEB125870}"/>
    <cellStyle name="Comma 6 7 4 2 5" xfId="12092" xr:uid="{3BCEA553-8785-43D2-8D5A-9E0EED7BC3DD}"/>
    <cellStyle name="Comma 6 7 4 3" xfId="12093" xr:uid="{FA98AAAC-04BE-4786-8435-806DFCA69D17}"/>
    <cellStyle name="Comma 6 7 4 3 2" xfId="12094" xr:uid="{EA462271-486E-433B-B095-13DB87F8CC72}"/>
    <cellStyle name="Comma 6 7 4 3 2 2" xfId="12095" xr:uid="{DA5EAABA-256D-482D-B8F5-87B69CEBD44D}"/>
    <cellStyle name="Comma 6 7 4 3 3" xfId="12096" xr:uid="{AC2CABE2-ABFA-4A3C-85CA-C45F1E78932E}"/>
    <cellStyle name="Comma 6 7 4 4" xfId="12097" xr:uid="{7281123A-067F-4D9A-8A0F-F761CA99E3B7}"/>
    <cellStyle name="Comma 6 7 4 4 2" xfId="12098" xr:uid="{CC61F41A-9C8D-4B87-9C2C-3D4091466410}"/>
    <cellStyle name="Comma 6 7 4 4 2 2" xfId="12099" xr:uid="{A579F1EE-5252-481D-9B60-6E8E98E66AA7}"/>
    <cellStyle name="Comma 6 7 4 4 3" xfId="12100" xr:uid="{A3D56C2E-2758-4BFD-885C-DC2AA42F8371}"/>
    <cellStyle name="Comma 6 7 4 5" xfId="12101" xr:uid="{E561FCBA-3CD1-49EE-AF00-B0C7EE4648C3}"/>
    <cellStyle name="Comma 6 7 4 5 2" xfId="12102" xr:uid="{E8CEAFB9-8DDE-484B-A0BF-E9706ABA1534}"/>
    <cellStyle name="Comma 6 7 4 6" xfId="12103" xr:uid="{A7D96EBF-33A1-4A5D-9E44-9B5EBDC002C5}"/>
    <cellStyle name="Comma 6 7 5" xfId="12104" xr:uid="{F9BE1A15-1210-4888-9FC1-DA46BEB9DDA8}"/>
    <cellStyle name="Comma 6 7 6" xfId="12105" xr:uid="{AEFA524F-5EE8-457E-9D47-8C4907074638}"/>
    <cellStyle name="Comma 6 7 6 2" xfId="12106" xr:uid="{F31201E5-8BEF-4142-93F2-D8280E9917FA}"/>
    <cellStyle name="Comma 6 7 6 2 2" xfId="12107" xr:uid="{92E47C1C-7275-4058-939C-BF5DDC789F60}"/>
    <cellStyle name="Comma 6 7 6 2 2 2" xfId="12108" xr:uid="{AC9E9EF3-5D6D-4828-83D0-0ADACF9F0A74}"/>
    <cellStyle name="Comma 6 7 6 2 3" xfId="12109" xr:uid="{A9992AE4-4484-4305-B952-584A2CB817E8}"/>
    <cellStyle name="Comma 6 7 6 3" xfId="12110" xr:uid="{061C782B-2A58-472D-A3DF-B2217EB2B70F}"/>
    <cellStyle name="Comma 6 7 6 3 2" xfId="12111" xr:uid="{309397CF-7028-4350-A31A-1EEAD9FCC00F}"/>
    <cellStyle name="Comma 6 7 6 3 2 2" xfId="12112" xr:uid="{454C42FC-C0C4-478A-A35D-BDA7E06DA4AD}"/>
    <cellStyle name="Comma 6 7 6 3 3" xfId="12113" xr:uid="{5D7AFC1F-6D11-40A2-8A24-4132D6E984E3}"/>
    <cellStyle name="Comma 6 7 6 4" xfId="12114" xr:uid="{46E12F8C-4C07-45DD-9F75-DF92CEC82F22}"/>
    <cellStyle name="Comma 6 7 6 4 2" xfId="12115" xr:uid="{59AE3597-1812-4C4E-B4EA-C382F41EEC18}"/>
    <cellStyle name="Comma 6 7 6 5" xfId="12116" xr:uid="{3D203DCB-6C85-440D-87A4-EFBD63CBF102}"/>
    <cellStyle name="Comma 6 7 7" xfId="12117" xr:uid="{04744C1D-3067-4C25-B381-9BBF8C721CE3}"/>
    <cellStyle name="Comma 6 7 7 2" xfId="12118" xr:uid="{9F52FA22-8369-45A5-8C73-ED7F9D260470}"/>
    <cellStyle name="Comma 6 7 7 2 2" xfId="12119" xr:uid="{9D1825F7-9554-418A-AD16-F5E4C95FFBD2}"/>
    <cellStyle name="Comma 6 7 7 3" xfId="12120" xr:uid="{0AC1FA53-8621-4928-A16F-BC1516E6490F}"/>
    <cellStyle name="Comma 6 7 8" xfId="12121" xr:uid="{4DE6E159-1332-44E7-98B0-78CEF7F69971}"/>
    <cellStyle name="Comma 6 7 8 2" xfId="12122" xr:uid="{12F167C7-DFCC-4EC2-9CA1-81429058BAB9}"/>
    <cellStyle name="Comma 6 7 8 2 2" xfId="12123" xr:uid="{DCA25999-58DC-4695-A222-DBB307AE5168}"/>
    <cellStyle name="Comma 6 7 8 3" xfId="12124" xr:uid="{04563CFE-5FC3-47B1-82C0-5EA988BA1B0A}"/>
    <cellStyle name="Comma 6 7 9" xfId="12125" xr:uid="{0BB925D2-23E5-4B3C-9354-4B48F895756B}"/>
    <cellStyle name="Comma 6 7 9 2" xfId="12126" xr:uid="{FE09C561-E4AC-4AC3-8BED-A5FE400BEC16}"/>
    <cellStyle name="Comma 6 7 9 2 2" xfId="12127" xr:uid="{67F31651-E480-4A81-97C5-95E2118D4D53}"/>
    <cellStyle name="Comma 6 7 9 3" xfId="12128" xr:uid="{6722550F-6241-4E77-A8E0-9B44B686D189}"/>
    <cellStyle name="Comma 6 8" xfId="12129" xr:uid="{239BE42F-B14E-4B3C-A2FE-D1F327512145}"/>
    <cellStyle name="Comma 6 8 10" xfId="12130" xr:uid="{E1CDBD9E-2DF7-4FC4-B564-A6C788577B6B}"/>
    <cellStyle name="Comma 6 8 10 2" xfId="12131" xr:uid="{B44D252F-6BCE-49EF-BAE8-A2ADD438AE4D}"/>
    <cellStyle name="Comma 6 8 11" xfId="12132" xr:uid="{F1C247D3-6E6C-4746-9A46-0CE8B7830A94}"/>
    <cellStyle name="Comma 6 8 2" xfId="12133" xr:uid="{EBA80B25-11BB-460F-9604-A88E8FFFF23D}"/>
    <cellStyle name="Comma 6 8 2 2" xfId="12134" xr:uid="{CD847871-FCD0-4543-A30C-759DECDEB858}"/>
    <cellStyle name="Comma 6 8 2 2 2" xfId="12135" xr:uid="{FBEFDCF8-4A93-465B-9671-582A88B17AD3}"/>
    <cellStyle name="Comma 6 8 2 2 2 2" xfId="12136" xr:uid="{DE4A4A96-E7EE-4AA7-8FDE-5EB2BEAF9E79}"/>
    <cellStyle name="Comma 6 8 2 2 2 2 2" xfId="12137" xr:uid="{36C66BF4-D1DC-46C3-9970-51CAB2956D89}"/>
    <cellStyle name="Comma 6 8 2 2 2 2 2 2" xfId="12138" xr:uid="{9447FD7B-0A64-48CA-AD23-3E187EFCD529}"/>
    <cellStyle name="Comma 6 8 2 2 2 2 3" xfId="12139" xr:uid="{13256C90-7E18-497D-A75D-BC1297EAC265}"/>
    <cellStyle name="Comma 6 8 2 2 2 3" xfId="12140" xr:uid="{D7216A40-3EE8-4B96-8ADA-388F5A3070B0}"/>
    <cellStyle name="Comma 6 8 2 2 2 3 2" xfId="12141" xr:uid="{17D3F1E5-3BA7-407E-B7E0-BBF694552FC7}"/>
    <cellStyle name="Comma 6 8 2 2 2 3 2 2" xfId="12142" xr:uid="{B1DA6C52-B49C-4887-9486-8051183FA16E}"/>
    <cellStyle name="Comma 6 8 2 2 2 3 3" xfId="12143" xr:uid="{E0E8C642-C942-4F35-B1E3-6AC0B8508EF5}"/>
    <cellStyle name="Comma 6 8 2 2 2 4" xfId="12144" xr:uid="{9F6EEC98-3A0A-4933-B20B-A3A1E8DB4F01}"/>
    <cellStyle name="Comma 6 8 2 2 2 4 2" xfId="12145" xr:uid="{DC492552-E942-4779-806E-A443ED19E54F}"/>
    <cellStyle name="Comma 6 8 2 2 2 5" xfId="12146" xr:uid="{AFB3D688-7AFE-4D07-9F26-F3FA59C55C1C}"/>
    <cellStyle name="Comma 6 8 2 2 3" xfId="12147" xr:uid="{FE7D99DD-2BE4-407B-A618-DA5B0ED0AC2B}"/>
    <cellStyle name="Comma 6 8 2 2 3 2" xfId="12148" xr:uid="{3D948E9C-7F41-4D4A-9AE8-F3EBA3D9BB9B}"/>
    <cellStyle name="Comma 6 8 2 2 3 2 2" xfId="12149" xr:uid="{6AA94A1A-1C3D-4369-8B3A-0384F60DDA9C}"/>
    <cellStyle name="Comma 6 8 2 2 3 3" xfId="12150" xr:uid="{86DF5AB4-A45F-4D09-9729-981DC0155C9A}"/>
    <cellStyle name="Comma 6 8 2 2 4" xfId="12151" xr:uid="{240F482C-C8B3-4F3D-B47F-38F0537748BE}"/>
    <cellStyle name="Comma 6 8 2 2 4 2" xfId="12152" xr:uid="{3B7F9DFD-F596-41D9-899D-E58B10EA9E2A}"/>
    <cellStyle name="Comma 6 8 2 2 4 2 2" xfId="12153" xr:uid="{C2409784-5A04-4D7D-9D12-24992AFC0429}"/>
    <cellStyle name="Comma 6 8 2 2 4 3" xfId="12154" xr:uid="{DA5659C3-1034-4880-9783-050FC7CB3658}"/>
    <cellStyle name="Comma 6 8 2 2 5" xfId="12155" xr:uid="{CB81B9DF-8295-4AD1-8BB6-EEE940ED0B36}"/>
    <cellStyle name="Comma 6 8 2 2 5 2" xfId="12156" xr:uid="{6772C0EE-25F4-482F-84B8-CD706135632C}"/>
    <cellStyle name="Comma 6 8 2 2 6" xfId="12157" xr:uid="{CE7CD0E5-FD83-4754-A641-65BD89488F43}"/>
    <cellStyle name="Comma 6 8 2 3" xfId="12158" xr:uid="{D91035AE-C63F-42E4-8B85-25BF85D15C27}"/>
    <cellStyle name="Comma 6 8 2 4" xfId="12159" xr:uid="{0626A3B6-3067-4839-99DF-DC273CBC2B8A}"/>
    <cellStyle name="Comma 6 8 2 4 2" xfId="12160" xr:uid="{93317A33-F311-454A-A629-33618B60356C}"/>
    <cellStyle name="Comma 6 8 2 4 2 2" xfId="12161" xr:uid="{BAD785F4-EC85-4D82-9F9D-6EB991ED0702}"/>
    <cellStyle name="Comma 6 8 2 4 2 2 2" xfId="12162" xr:uid="{2E3502CB-2B44-4C2D-B7FC-219A757BF5CA}"/>
    <cellStyle name="Comma 6 8 2 4 2 3" xfId="12163" xr:uid="{8BE332D0-3CC8-4811-8EF9-FC0C3AE40578}"/>
    <cellStyle name="Comma 6 8 2 4 3" xfId="12164" xr:uid="{1F120F9A-D053-4E8E-B21A-9F7A29E7F197}"/>
    <cellStyle name="Comma 6 8 2 4 3 2" xfId="12165" xr:uid="{B56F9F7A-CEE4-4178-B880-9CC717EAD16E}"/>
    <cellStyle name="Comma 6 8 2 4 3 2 2" xfId="12166" xr:uid="{1DF472D8-BEE1-44EE-913A-7B236B71D0D2}"/>
    <cellStyle name="Comma 6 8 2 4 3 3" xfId="12167" xr:uid="{991A3593-2486-460D-B082-80FE5DF20248}"/>
    <cellStyle name="Comma 6 8 2 4 4" xfId="12168" xr:uid="{2F623F1F-F987-45FF-8D21-7CC93CA46D05}"/>
    <cellStyle name="Comma 6 8 2 4 4 2" xfId="12169" xr:uid="{47B22A68-DDFB-43F4-961D-931ECEF0E2F2}"/>
    <cellStyle name="Comma 6 8 2 4 5" xfId="12170" xr:uid="{650BE089-768F-4E9C-AF40-F2BA71E97EF8}"/>
    <cellStyle name="Comma 6 8 2 5" xfId="12171" xr:uid="{91FA6AB8-41A4-465E-B7A0-83AD5C1A094C}"/>
    <cellStyle name="Comma 6 8 2 5 2" xfId="12172" xr:uid="{658EF064-FD7B-4439-A710-0ABC9C7C055C}"/>
    <cellStyle name="Comma 6 8 2 5 2 2" xfId="12173" xr:uid="{AC1769E4-D40D-46B7-9217-BE4B784679AD}"/>
    <cellStyle name="Comma 6 8 2 5 3" xfId="12174" xr:uid="{B4F05E76-94AB-40F1-82FD-A9FA50D09BD5}"/>
    <cellStyle name="Comma 6 8 2 6" xfId="12175" xr:uid="{CF0FE399-D91B-4AFE-A529-9C966CDA82CA}"/>
    <cellStyle name="Comma 6 8 2 6 2" xfId="12176" xr:uid="{82A768CD-1E3C-4964-AA9B-8173D1F924B2}"/>
    <cellStyle name="Comma 6 8 2 6 2 2" xfId="12177" xr:uid="{75C43A1B-8ADA-4C28-A1C0-1B6936048900}"/>
    <cellStyle name="Comma 6 8 2 6 3" xfId="12178" xr:uid="{1D2BA9D3-9BDB-49F9-8ED6-C181EF9807B2}"/>
    <cellStyle name="Comma 6 8 2 7" xfId="12179" xr:uid="{526DDE88-B929-40D0-A82F-308C635E6F6C}"/>
    <cellStyle name="Comma 6 8 2 7 2" xfId="12180" xr:uid="{82BF0A90-2DEA-4622-BFB3-2DA1E84DE430}"/>
    <cellStyle name="Comma 6 8 2 7 2 2" xfId="12181" xr:uid="{04F01F05-1AF2-410A-B26A-80E84A415F3E}"/>
    <cellStyle name="Comma 6 8 2 7 3" xfId="12182" xr:uid="{5396852E-35C8-4741-A669-7D9396411931}"/>
    <cellStyle name="Comma 6 8 2 8" xfId="12183" xr:uid="{52A4A074-4085-4FD6-9FD8-25E4760EDD68}"/>
    <cellStyle name="Comma 6 8 2 8 2" xfId="12184" xr:uid="{8EB3D1E9-D005-4C78-A38F-BC73539DF3CB}"/>
    <cellStyle name="Comma 6 8 2 9" xfId="12185" xr:uid="{44AA3F5E-B71D-4467-A618-DA1A62D1DF62}"/>
    <cellStyle name="Comma 6 8 3" xfId="12186" xr:uid="{9C41ECE6-D49A-405D-87AD-A3221F0C5B73}"/>
    <cellStyle name="Comma 6 8 3 2" xfId="12187" xr:uid="{6D4A52DE-0E6E-44B1-B0D6-1F46E428F061}"/>
    <cellStyle name="Comma 6 8 3 2 2" xfId="12188" xr:uid="{0B3FDBF6-FEF3-4B71-AA0E-0BE361057225}"/>
    <cellStyle name="Comma 6 8 3 2 2 2" xfId="12189" xr:uid="{77B33393-2A7B-4028-84CC-E0AA9B815D13}"/>
    <cellStyle name="Comma 6 8 3 2 2 2 2" xfId="12190" xr:uid="{0B35A4C8-EEEA-4EEA-AF05-226EC66BD0D9}"/>
    <cellStyle name="Comma 6 8 3 2 2 2 2 2" xfId="12191" xr:uid="{E74F1D6D-9C8D-4C36-BE59-4B58353E4C87}"/>
    <cellStyle name="Comma 6 8 3 2 2 2 3" xfId="12192" xr:uid="{590CBF3B-E68D-4179-BE31-53B0CFB0CC1C}"/>
    <cellStyle name="Comma 6 8 3 2 2 3" xfId="12193" xr:uid="{789C7AF0-283A-4BCF-948A-7036552CCE95}"/>
    <cellStyle name="Comma 6 8 3 2 2 3 2" xfId="12194" xr:uid="{8F5B045F-09AA-4B0C-9084-3BAC48440E9A}"/>
    <cellStyle name="Comma 6 8 3 2 2 3 2 2" xfId="12195" xr:uid="{B30EF503-07FE-4548-8F91-3E652C9D90D1}"/>
    <cellStyle name="Comma 6 8 3 2 2 3 3" xfId="12196" xr:uid="{C47A55FA-9BEA-4C7C-88BA-45FB6DC00732}"/>
    <cellStyle name="Comma 6 8 3 2 2 4" xfId="12197" xr:uid="{FA691202-B60A-4079-B51D-D26D8830E6A5}"/>
    <cellStyle name="Comma 6 8 3 2 2 4 2" xfId="12198" xr:uid="{6A4EA487-EB5A-49EE-B884-211A9A85C734}"/>
    <cellStyle name="Comma 6 8 3 2 2 5" xfId="12199" xr:uid="{AE4378A5-4B30-4F2A-A2B0-FC256C76D9E5}"/>
    <cellStyle name="Comma 6 8 3 2 3" xfId="12200" xr:uid="{A3D138A2-1A42-430E-B3C8-49B04BB7E924}"/>
    <cellStyle name="Comma 6 8 3 2 3 2" xfId="12201" xr:uid="{AA735C3E-70C3-42C1-A710-0E3CEFD96288}"/>
    <cellStyle name="Comma 6 8 3 2 3 2 2" xfId="12202" xr:uid="{CA76942B-C283-4460-AA3D-F579B48CFF86}"/>
    <cellStyle name="Comma 6 8 3 2 3 3" xfId="12203" xr:uid="{4FC5FE7B-C43A-4A93-AD17-27388F0D3CC2}"/>
    <cellStyle name="Comma 6 8 3 2 4" xfId="12204" xr:uid="{4F851380-4D1F-49FD-9132-2DE03C9BEA9F}"/>
    <cellStyle name="Comma 6 8 3 2 4 2" xfId="12205" xr:uid="{A343D628-EDB9-4B85-BDB8-6C3864DF1097}"/>
    <cellStyle name="Comma 6 8 3 2 4 2 2" xfId="12206" xr:uid="{1F7D6E0B-ADE9-4100-AC79-96CA419EE141}"/>
    <cellStyle name="Comma 6 8 3 2 4 3" xfId="12207" xr:uid="{68010289-9442-4364-9CA3-D6E4F1AA9841}"/>
    <cellStyle name="Comma 6 8 3 2 5" xfId="12208" xr:uid="{273E4AA2-3E6D-40CD-8EDD-81C060E142DC}"/>
    <cellStyle name="Comma 6 8 3 2 5 2" xfId="12209" xr:uid="{9654AF3E-C171-42C4-9AF3-FFE0F9E66658}"/>
    <cellStyle name="Comma 6 8 3 2 6" xfId="12210" xr:uid="{8B292D63-4DA3-4897-A66A-8E19BD31253D}"/>
    <cellStyle name="Comma 6 8 3 3" xfId="12211" xr:uid="{D497A729-1CFA-4A4F-938E-BC27B0C9F990}"/>
    <cellStyle name="Comma 6 8 3 4" xfId="12212" xr:uid="{3A2007C6-DE54-4763-8070-8F288007D03D}"/>
    <cellStyle name="Comma 6 8 3 4 2" xfId="12213" xr:uid="{BD48FCE7-552F-4DDD-AF2C-7408F05CBB89}"/>
    <cellStyle name="Comma 6 8 3 4 2 2" xfId="12214" xr:uid="{5BF0AB87-9A16-4181-B8FD-DF0337386021}"/>
    <cellStyle name="Comma 6 8 3 4 2 2 2" xfId="12215" xr:uid="{E3230A93-53DD-42C1-A73F-52C32B8EB974}"/>
    <cellStyle name="Comma 6 8 3 4 2 3" xfId="12216" xr:uid="{BD214B57-C402-4C73-B0B5-5BD633E2448C}"/>
    <cellStyle name="Comma 6 8 3 4 3" xfId="12217" xr:uid="{563D0E4A-174C-4C54-B342-A4E789F1E666}"/>
    <cellStyle name="Comma 6 8 3 4 3 2" xfId="12218" xr:uid="{73FC46D5-1083-48D9-869D-E32CC942EBB7}"/>
    <cellStyle name="Comma 6 8 3 4 3 2 2" xfId="12219" xr:uid="{17341D4D-13EE-47FD-B010-499965367FD5}"/>
    <cellStyle name="Comma 6 8 3 4 3 3" xfId="12220" xr:uid="{F6D117E5-BDB8-4A4C-8DC4-B37F10D95649}"/>
    <cellStyle name="Comma 6 8 3 4 4" xfId="12221" xr:uid="{EEB6CFC1-B34B-478E-ABCB-D2FCA6BBDCE6}"/>
    <cellStyle name="Comma 6 8 3 4 4 2" xfId="12222" xr:uid="{9B2E9022-E2E5-4BD7-8C8A-22B85E2059DE}"/>
    <cellStyle name="Comma 6 8 3 4 5" xfId="12223" xr:uid="{0D418AFE-985B-40BE-A83A-26DC34D8375E}"/>
    <cellStyle name="Comma 6 8 3 5" xfId="12224" xr:uid="{9273F3AD-DCA5-4E6E-A483-956B8DCA9F50}"/>
    <cellStyle name="Comma 6 8 3 5 2" xfId="12225" xr:uid="{4A1E0D33-DF64-4994-B366-8C9FDEC92768}"/>
    <cellStyle name="Comma 6 8 3 5 2 2" xfId="12226" xr:uid="{987CFA86-582D-4011-92F4-51DCD7985316}"/>
    <cellStyle name="Comma 6 8 3 5 3" xfId="12227" xr:uid="{7145BB58-04D5-4032-AE57-AFBC3C105C3E}"/>
    <cellStyle name="Comma 6 8 3 6" xfId="12228" xr:uid="{FAACE0F3-D68F-4647-93A7-E6C5C1F5D0C6}"/>
    <cellStyle name="Comma 6 8 3 6 2" xfId="12229" xr:uid="{7EF7499E-F047-469C-AF2A-66FDA0FF8132}"/>
    <cellStyle name="Comma 6 8 3 6 2 2" xfId="12230" xr:uid="{A86F46F2-0A7A-4AF3-8DDF-8AC2DC3CB07D}"/>
    <cellStyle name="Comma 6 8 3 6 3" xfId="12231" xr:uid="{6672F443-4419-4143-BFAB-85D41966D9A5}"/>
    <cellStyle name="Comma 6 8 3 7" xfId="12232" xr:uid="{C1A9F6B7-FD4B-4837-B310-2E539C4F6217}"/>
    <cellStyle name="Comma 6 8 3 7 2" xfId="12233" xr:uid="{EC5B56A1-7E15-47DF-8617-D67AD0262A4B}"/>
    <cellStyle name="Comma 6 8 3 7 2 2" xfId="12234" xr:uid="{53D154D9-5F68-4953-9990-1459AAFDBF94}"/>
    <cellStyle name="Comma 6 8 3 7 3" xfId="12235" xr:uid="{B38DD267-D19E-43AF-B027-1CC750644DEA}"/>
    <cellStyle name="Comma 6 8 3 8" xfId="12236" xr:uid="{471BD5EA-3626-47EC-8D36-BDCD3C78B4F2}"/>
    <cellStyle name="Comma 6 8 3 8 2" xfId="12237" xr:uid="{B30BFEAD-BC39-445F-9067-2D97850E61AE}"/>
    <cellStyle name="Comma 6 8 3 9" xfId="12238" xr:uid="{CBE6FAF1-7F1D-4A80-ABBC-026A6E6AADAA}"/>
    <cellStyle name="Comma 6 8 4" xfId="12239" xr:uid="{4F5F35BB-517A-4898-8C1E-8E14B0D9909A}"/>
    <cellStyle name="Comma 6 8 4 2" xfId="12240" xr:uid="{1271A7E7-6B8D-454B-889C-109EB2FEFF96}"/>
    <cellStyle name="Comma 6 8 4 2 2" xfId="12241" xr:uid="{6244A035-F487-4554-BD6E-2A357FFAEF61}"/>
    <cellStyle name="Comma 6 8 4 2 2 2" xfId="12242" xr:uid="{8309FD4F-3636-4141-9C8A-EC4628FF11F8}"/>
    <cellStyle name="Comma 6 8 4 2 2 2 2" xfId="12243" xr:uid="{7F704E21-9F7C-4694-9A7C-6F20BF83D666}"/>
    <cellStyle name="Comma 6 8 4 2 2 3" xfId="12244" xr:uid="{6926B684-0B9E-42BF-8EFB-2B5D78C1455D}"/>
    <cellStyle name="Comma 6 8 4 2 3" xfId="12245" xr:uid="{FCF02A18-D5A9-4F7E-9DCF-E20B2CD333C4}"/>
    <cellStyle name="Comma 6 8 4 2 3 2" xfId="12246" xr:uid="{EA7CB108-8666-4200-9C45-85765D60E34F}"/>
    <cellStyle name="Comma 6 8 4 2 3 2 2" xfId="12247" xr:uid="{B0E48E87-D597-4AA0-886A-30C09B81F982}"/>
    <cellStyle name="Comma 6 8 4 2 3 3" xfId="12248" xr:uid="{432A17F4-60D8-4269-A33D-100D33D01EC8}"/>
    <cellStyle name="Comma 6 8 4 2 4" xfId="12249" xr:uid="{E75526A1-1E94-4F10-9CE1-B66D97C12B5A}"/>
    <cellStyle name="Comma 6 8 4 2 4 2" xfId="12250" xr:uid="{4F99B260-066F-42B6-AEC3-362DBFA16967}"/>
    <cellStyle name="Comma 6 8 4 2 5" xfId="12251" xr:uid="{9F66FF7F-6964-4DA4-BAF0-51747CC214E1}"/>
    <cellStyle name="Comma 6 8 4 3" xfId="12252" xr:uid="{EADBFB1C-EC72-497D-9C6D-86D5F73E2E3B}"/>
    <cellStyle name="Comma 6 8 4 3 2" xfId="12253" xr:uid="{FF44A3CA-740D-4D56-B747-A7DC1B4210EE}"/>
    <cellStyle name="Comma 6 8 4 3 2 2" xfId="12254" xr:uid="{F4AFA88D-FC5C-476F-9531-E7B2B1EC86CD}"/>
    <cellStyle name="Comma 6 8 4 3 3" xfId="12255" xr:uid="{B653456C-9F56-49C7-8858-4798F15B8315}"/>
    <cellStyle name="Comma 6 8 4 4" xfId="12256" xr:uid="{7E5E6BED-6C75-422E-9E90-B74A5D0CB46D}"/>
    <cellStyle name="Comma 6 8 4 4 2" xfId="12257" xr:uid="{A006A6B6-D6B4-44E2-8CEF-9B87BD5A5BDD}"/>
    <cellStyle name="Comma 6 8 4 4 2 2" xfId="12258" xr:uid="{9ECD972A-3695-484B-A05D-FA60AD419849}"/>
    <cellStyle name="Comma 6 8 4 4 3" xfId="12259" xr:uid="{997F4852-50B9-4973-813A-2D11DBAA09A7}"/>
    <cellStyle name="Comma 6 8 4 5" xfId="12260" xr:uid="{A71DE165-D9D4-4E85-B509-52091E44E259}"/>
    <cellStyle name="Comma 6 8 4 5 2" xfId="12261" xr:uid="{1F0F6F38-FDF4-4557-819D-4EAA4D203E14}"/>
    <cellStyle name="Comma 6 8 4 6" xfId="12262" xr:uid="{9530FBF8-A203-4E78-8B12-0B79EDD43512}"/>
    <cellStyle name="Comma 6 8 5" xfId="12263" xr:uid="{F554E541-BEEA-4322-9F61-183E43185B3A}"/>
    <cellStyle name="Comma 6 8 6" xfId="12264" xr:uid="{341DA176-CC32-4C9F-A696-59A6C8F78C51}"/>
    <cellStyle name="Comma 6 8 6 2" xfId="12265" xr:uid="{571FE2D9-3BE2-4424-B1CA-385BD3919DF4}"/>
    <cellStyle name="Comma 6 8 6 2 2" xfId="12266" xr:uid="{96EE1D7F-1E0F-47AF-BD75-FF211C8A798E}"/>
    <cellStyle name="Comma 6 8 6 2 2 2" xfId="12267" xr:uid="{B7405932-E105-44DA-9F5E-2E2BE1AB03D7}"/>
    <cellStyle name="Comma 6 8 6 2 3" xfId="12268" xr:uid="{64AB91FF-ACFD-45C1-8F88-8CE8AC39849E}"/>
    <cellStyle name="Comma 6 8 6 3" xfId="12269" xr:uid="{B6746FAD-287D-4FD8-A1A5-78028B60522E}"/>
    <cellStyle name="Comma 6 8 6 3 2" xfId="12270" xr:uid="{1A81A333-BFBB-40EC-B686-150EAE096A14}"/>
    <cellStyle name="Comma 6 8 6 3 2 2" xfId="12271" xr:uid="{51E2B517-3964-43ED-8D2E-ED19820203AC}"/>
    <cellStyle name="Comma 6 8 6 3 3" xfId="12272" xr:uid="{06E3DD2A-5E21-49B6-BE99-20CAC8BBF701}"/>
    <cellStyle name="Comma 6 8 6 4" xfId="12273" xr:uid="{6C1A07D6-6682-4281-B4AE-56BBE4F32136}"/>
    <cellStyle name="Comma 6 8 6 4 2" xfId="12274" xr:uid="{FA37C15A-AAD3-47FB-BABD-63AA84F1D597}"/>
    <cellStyle name="Comma 6 8 6 5" xfId="12275" xr:uid="{7AD2454E-8E9F-4A13-9A4D-0168A2373FB1}"/>
    <cellStyle name="Comma 6 8 7" xfId="12276" xr:uid="{AE9D5A3E-E45F-45DD-AC62-6B4A77F31DEC}"/>
    <cellStyle name="Comma 6 8 7 2" xfId="12277" xr:uid="{57E5B109-C42B-4EAE-8D27-A73C2882C66B}"/>
    <cellStyle name="Comma 6 8 7 2 2" xfId="12278" xr:uid="{D6D0A62F-CCC6-4DB6-8070-995A1C594143}"/>
    <cellStyle name="Comma 6 8 7 3" xfId="12279" xr:uid="{D4DCE4B1-5C32-45D0-A0CE-6E40A54EFA8E}"/>
    <cellStyle name="Comma 6 8 8" xfId="12280" xr:uid="{51505A77-81A7-496A-B589-B8F7AEDDE795}"/>
    <cellStyle name="Comma 6 8 8 2" xfId="12281" xr:uid="{B581E515-985B-4EA5-8FFA-426298E3ABBA}"/>
    <cellStyle name="Comma 6 8 8 2 2" xfId="12282" xr:uid="{5241FB5F-ED8F-45F9-A480-C42BFFE368DF}"/>
    <cellStyle name="Comma 6 8 8 3" xfId="12283" xr:uid="{932590D5-12CE-458C-B24B-9FC84D476947}"/>
    <cellStyle name="Comma 6 8 9" xfId="12284" xr:uid="{397E917F-7C84-44DB-85CE-1E36A83E5305}"/>
    <cellStyle name="Comma 6 8 9 2" xfId="12285" xr:uid="{041FF5E3-7760-4D32-97B1-40397EB6233D}"/>
    <cellStyle name="Comma 6 8 9 2 2" xfId="12286" xr:uid="{543D8AF0-9A54-4A79-AA3B-91C5CF5076EB}"/>
    <cellStyle name="Comma 6 8 9 3" xfId="12287" xr:uid="{AB61F3E0-D2A6-4194-BD41-BAC67957CF20}"/>
    <cellStyle name="Comma 6 9" xfId="12288" xr:uid="{692F9CDB-E9CE-4358-9031-1DF0763492E3}"/>
    <cellStyle name="Comma 6 9 10" xfId="12289" xr:uid="{8711A90E-3A26-4F92-9262-9EBFC753EE1F}"/>
    <cellStyle name="Comma 6 9 10 2" xfId="12290" xr:uid="{0017B9AF-8410-46FE-B4D5-7C11343E9CE4}"/>
    <cellStyle name="Comma 6 9 11" xfId="12291" xr:uid="{8A9770EC-F603-4BAA-8FC0-BEC45B149D7A}"/>
    <cellStyle name="Comma 6 9 2" xfId="12292" xr:uid="{11386323-1994-4A79-BF99-BA2881EB2965}"/>
    <cellStyle name="Comma 6 9 2 2" xfId="12293" xr:uid="{511830F5-9A3B-49D7-8929-8BD3889CB5A0}"/>
    <cellStyle name="Comma 6 9 2 2 2" xfId="12294" xr:uid="{FFD7E47C-6E44-4FBC-981E-ACA6B0075E94}"/>
    <cellStyle name="Comma 6 9 2 2 2 2" xfId="12295" xr:uid="{21C0485C-8B83-46F8-9019-CAF536374E9A}"/>
    <cellStyle name="Comma 6 9 2 2 2 2 2" xfId="12296" xr:uid="{A4625E80-5942-45FF-9AEB-EB227F0193C4}"/>
    <cellStyle name="Comma 6 9 2 2 2 2 2 2" xfId="12297" xr:uid="{3FB0BA60-13F8-4B8C-830E-90C30D87C04A}"/>
    <cellStyle name="Comma 6 9 2 2 2 2 3" xfId="12298" xr:uid="{867BC0DF-FC83-47B2-850A-EC4ED446D981}"/>
    <cellStyle name="Comma 6 9 2 2 2 3" xfId="12299" xr:uid="{59D506CE-1440-48A0-A013-7E1C1758A134}"/>
    <cellStyle name="Comma 6 9 2 2 2 3 2" xfId="12300" xr:uid="{AD8A8D98-769B-40CF-883E-1FEB13094C5E}"/>
    <cellStyle name="Comma 6 9 2 2 2 3 2 2" xfId="12301" xr:uid="{ED3BC09E-01AF-4651-9925-201F8FF577F9}"/>
    <cellStyle name="Comma 6 9 2 2 2 3 3" xfId="12302" xr:uid="{8F3FCFF1-DB9E-4EF9-B9BB-E06248CB7D57}"/>
    <cellStyle name="Comma 6 9 2 2 2 4" xfId="12303" xr:uid="{3FB81D88-4E78-4A1A-8DAD-CD0F1960A792}"/>
    <cellStyle name="Comma 6 9 2 2 2 4 2" xfId="12304" xr:uid="{7FB63A1E-40BC-4DC3-AA80-F33BDE1C0E30}"/>
    <cellStyle name="Comma 6 9 2 2 2 5" xfId="12305" xr:uid="{7BF6C5F4-D09D-4C63-9030-F0071876E869}"/>
    <cellStyle name="Comma 6 9 2 2 3" xfId="12306" xr:uid="{E3658A97-C3BA-46C5-A5C3-4C69EA02A1EF}"/>
    <cellStyle name="Comma 6 9 2 2 3 2" xfId="12307" xr:uid="{86E4C3CF-F1D2-4C06-BD7C-6A3EFEA292FD}"/>
    <cellStyle name="Comma 6 9 2 2 3 2 2" xfId="12308" xr:uid="{E6EA7480-0660-4CFD-B839-E4B783DB0905}"/>
    <cellStyle name="Comma 6 9 2 2 3 3" xfId="12309" xr:uid="{AB93CF2A-D0AD-4D13-8875-DA1289FEDD96}"/>
    <cellStyle name="Comma 6 9 2 2 4" xfId="12310" xr:uid="{C86D9792-6897-49B6-9A57-FF995223879C}"/>
    <cellStyle name="Comma 6 9 2 2 4 2" xfId="12311" xr:uid="{CCF7C022-A465-4F6E-B2A3-616309003487}"/>
    <cellStyle name="Comma 6 9 2 2 4 2 2" xfId="12312" xr:uid="{CCF9A7D7-AF51-4FC9-99BF-2373AE750A05}"/>
    <cellStyle name="Comma 6 9 2 2 4 3" xfId="12313" xr:uid="{39599925-715A-4E3E-8C7C-7AF2691B3C84}"/>
    <cellStyle name="Comma 6 9 2 2 5" xfId="12314" xr:uid="{F24ECDB9-E10B-4E8D-9065-E858B26AADA4}"/>
    <cellStyle name="Comma 6 9 2 2 5 2" xfId="12315" xr:uid="{F2330A7E-E281-409F-97E3-FDC69C04DFDE}"/>
    <cellStyle name="Comma 6 9 2 2 6" xfId="12316" xr:uid="{DC746A06-DD16-4752-A3A3-DB4F4FC5FD0C}"/>
    <cellStyle name="Comma 6 9 2 3" xfId="12317" xr:uid="{EDBB9B42-123D-46DB-A71D-42A5A1443521}"/>
    <cellStyle name="Comma 6 9 2 4" xfId="12318" xr:uid="{FE15D5F8-E59E-4AC5-9463-310E15FC065F}"/>
    <cellStyle name="Comma 6 9 2 4 2" xfId="12319" xr:uid="{933659FC-64F2-4199-A9E7-F4DE864D4CD5}"/>
    <cellStyle name="Comma 6 9 2 4 2 2" xfId="12320" xr:uid="{15C78AA4-CFBC-4951-80EA-FD3DCF23DD32}"/>
    <cellStyle name="Comma 6 9 2 4 2 2 2" xfId="12321" xr:uid="{92D58965-9AA7-4081-8D00-3DD7050E4C7B}"/>
    <cellStyle name="Comma 6 9 2 4 2 3" xfId="12322" xr:uid="{1BADFF97-CF4E-4F47-BF1B-C08DF5C797B4}"/>
    <cellStyle name="Comma 6 9 2 4 3" xfId="12323" xr:uid="{52C86063-4650-4A35-8F01-4DFDAB1508B5}"/>
    <cellStyle name="Comma 6 9 2 4 3 2" xfId="12324" xr:uid="{A9CCA88B-DACA-46CA-B4CE-DF405B89D870}"/>
    <cellStyle name="Comma 6 9 2 4 3 2 2" xfId="12325" xr:uid="{42BBF632-CF46-463F-A67B-99DE6843110C}"/>
    <cellStyle name="Comma 6 9 2 4 3 3" xfId="12326" xr:uid="{60B9C153-B95A-4D87-8DC7-745022BCE8CE}"/>
    <cellStyle name="Comma 6 9 2 4 4" xfId="12327" xr:uid="{FD4557F6-FE35-4D78-A917-8BBA152AB9B8}"/>
    <cellStyle name="Comma 6 9 2 4 4 2" xfId="12328" xr:uid="{F9E2E7DA-D888-438C-91E9-14FF546E4FFC}"/>
    <cellStyle name="Comma 6 9 2 4 5" xfId="12329" xr:uid="{E25B69BB-6B95-41A7-8681-180BCBAEEE10}"/>
    <cellStyle name="Comma 6 9 2 5" xfId="12330" xr:uid="{295CD05D-43D2-4514-9BED-86343EF4F32A}"/>
    <cellStyle name="Comma 6 9 2 5 2" xfId="12331" xr:uid="{51334BE4-B910-491B-A276-20F17BA67711}"/>
    <cellStyle name="Comma 6 9 2 5 2 2" xfId="12332" xr:uid="{15C299C9-E1BB-415B-9080-8215077A12C7}"/>
    <cellStyle name="Comma 6 9 2 5 3" xfId="12333" xr:uid="{503A9028-51CD-4C52-818C-DA1A0E3FF057}"/>
    <cellStyle name="Comma 6 9 2 6" xfId="12334" xr:uid="{B6451A65-F711-47B7-875E-DE2B5A8D6047}"/>
    <cellStyle name="Comma 6 9 2 6 2" xfId="12335" xr:uid="{EE7CA60D-F545-4727-BC55-8E14BA10752D}"/>
    <cellStyle name="Comma 6 9 2 6 2 2" xfId="12336" xr:uid="{CAB043E6-E2A6-46D0-8DBA-4FAE8E38FCAB}"/>
    <cellStyle name="Comma 6 9 2 6 3" xfId="12337" xr:uid="{05A50583-EB5A-49E3-919C-FC28EC06C676}"/>
    <cellStyle name="Comma 6 9 2 7" xfId="12338" xr:uid="{A5E13582-743A-4F19-8FF6-E843B18A402D}"/>
    <cellStyle name="Comma 6 9 2 7 2" xfId="12339" xr:uid="{05137B58-97F6-486F-BA22-99F800495194}"/>
    <cellStyle name="Comma 6 9 2 7 2 2" xfId="12340" xr:uid="{9580072D-B216-4701-ADA9-173D90049F5C}"/>
    <cellStyle name="Comma 6 9 2 7 3" xfId="12341" xr:uid="{D4D89B31-F444-4B87-A4CF-B371582BF224}"/>
    <cellStyle name="Comma 6 9 2 8" xfId="12342" xr:uid="{9BD991C4-5EF5-4957-9C80-CD647CAAA305}"/>
    <cellStyle name="Comma 6 9 2 8 2" xfId="12343" xr:uid="{6DEE8824-7E6D-44B1-ACFC-47896A6A4C35}"/>
    <cellStyle name="Comma 6 9 2 9" xfId="12344" xr:uid="{3BE0F03E-8DAF-455E-80BB-35C648142131}"/>
    <cellStyle name="Comma 6 9 3" xfId="12345" xr:uid="{5EA62FDE-092B-4F7E-8000-7FA1B450ADF7}"/>
    <cellStyle name="Comma 6 9 3 2" xfId="12346" xr:uid="{659E3AAC-AA92-4725-AD8C-8EAE193AD6DF}"/>
    <cellStyle name="Comma 6 9 3 2 2" xfId="12347" xr:uid="{A531D292-E1BE-4F6B-8AFE-7BED4FA9A237}"/>
    <cellStyle name="Comma 6 9 3 2 2 2" xfId="12348" xr:uid="{F8068DED-3B02-4C93-9DBE-4DD3637536CF}"/>
    <cellStyle name="Comma 6 9 3 2 2 2 2" xfId="12349" xr:uid="{49D4988F-43EB-4A37-9CC6-62865D9219AC}"/>
    <cellStyle name="Comma 6 9 3 2 2 2 2 2" xfId="12350" xr:uid="{C54AB2DA-88AD-4700-991A-E91E23E23834}"/>
    <cellStyle name="Comma 6 9 3 2 2 2 3" xfId="12351" xr:uid="{783A9B9D-584F-4E85-AA99-248E953CC563}"/>
    <cellStyle name="Comma 6 9 3 2 2 3" xfId="12352" xr:uid="{87E9B517-3763-4786-A4BC-20DD35F251DE}"/>
    <cellStyle name="Comma 6 9 3 2 2 3 2" xfId="12353" xr:uid="{7222C120-7E11-4B1A-9402-26B4258D6309}"/>
    <cellStyle name="Comma 6 9 3 2 2 3 2 2" xfId="12354" xr:uid="{C756DAA1-9856-4645-9227-A1BAA60B0435}"/>
    <cellStyle name="Comma 6 9 3 2 2 3 3" xfId="12355" xr:uid="{11551405-D16D-4CF0-AA58-E0050ADC8CB9}"/>
    <cellStyle name="Comma 6 9 3 2 2 4" xfId="12356" xr:uid="{B0CCAE2E-B894-4518-8CF5-8A3BFD258160}"/>
    <cellStyle name="Comma 6 9 3 2 2 4 2" xfId="12357" xr:uid="{08E77DE8-4195-456F-8F2C-50EBE11B8C92}"/>
    <cellStyle name="Comma 6 9 3 2 2 5" xfId="12358" xr:uid="{B310B3DC-1383-4E07-A2F2-036703F7259C}"/>
    <cellStyle name="Comma 6 9 3 2 3" xfId="12359" xr:uid="{AD336A69-895A-438C-9043-CE92ABB7CED8}"/>
    <cellStyle name="Comma 6 9 3 2 3 2" xfId="12360" xr:uid="{C019CF96-E481-4E88-9C4D-D8C1EE15B4FC}"/>
    <cellStyle name="Comma 6 9 3 2 3 2 2" xfId="12361" xr:uid="{01F14154-C62A-46A8-9235-645DCDC5964F}"/>
    <cellStyle name="Comma 6 9 3 2 3 3" xfId="12362" xr:uid="{1C4EA07B-3C33-4581-B1EA-2C5B9626BE17}"/>
    <cellStyle name="Comma 6 9 3 2 4" xfId="12363" xr:uid="{2D47AE8B-072E-4207-A8D5-9D1A078FE9FE}"/>
    <cellStyle name="Comma 6 9 3 2 4 2" xfId="12364" xr:uid="{4D597688-24B9-480D-993B-978A342687B6}"/>
    <cellStyle name="Comma 6 9 3 2 4 2 2" xfId="12365" xr:uid="{6B9038BC-BA76-4840-8B95-F4605528454C}"/>
    <cellStyle name="Comma 6 9 3 2 4 3" xfId="12366" xr:uid="{79B09E43-AF38-45EC-BF9C-FEEAE65A06E6}"/>
    <cellStyle name="Comma 6 9 3 2 5" xfId="12367" xr:uid="{0836514A-319F-4595-BA9C-AE81CB746FD9}"/>
    <cellStyle name="Comma 6 9 3 2 5 2" xfId="12368" xr:uid="{C84E5E96-BF1B-4E34-8181-807E41E685AE}"/>
    <cellStyle name="Comma 6 9 3 2 6" xfId="12369" xr:uid="{C10F02EA-A59D-452B-8A4F-50DB56D55044}"/>
    <cellStyle name="Comma 6 9 3 3" xfId="12370" xr:uid="{0017CCD7-85CC-4A60-A3BC-5FCEA91B8E87}"/>
    <cellStyle name="Comma 6 9 3 4" xfId="12371" xr:uid="{CB9EE64B-638F-427C-B35F-7FCFD7013CBB}"/>
    <cellStyle name="Comma 6 9 3 4 2" xfId="12372" xr:uid="{21141C13-2914-425C-A16C-452732B86DFE}"/>
    <cellStyle name="Comma 6 9 3 4 2 2" xfId="12373" xr:uid="{BA17F98C-6181-4D81-A1BC-5B6333ACEE25}"/>
    <cellStyle name="Comma 6 9 3 4 2 2 2" xfId="12374" xr:uid="{34FDEC67-6F89-493B-8CE3-29EA5D83071D}"/>
    <cellStyle name="Comma 6 9 3 4 2 3" xfId="12375" xr:uid="{B6D4E60B-5F3B-49D4-857A-6C9E474B5942}"/>
    <cellStyle name="Comma 6 9 3 4 3" xfId="12376" xr:uid="{49F1F692-442B-410C-9FD2-0CCFDFB1CD25}"/>
    <cellStyle name="Comma 6 9 3 4 3 2" xfId="12377" xr:uid="{97AFCEA1-7946-4D5E-8A00-9911092574F6}"/>
    <cellStyle name="Comma 6 9 3 4 3 2 2" xfId="12378" xr:uid="{5BFA2CFD-D8BF-4C5E-98EC-0CABEE303F5B}"/>
    <cellStyle name="Comma 6 9 3 4 3 3" xfId="12379" xr:uid="{8C7E4F41-B198-4854-8830-E95B7506E0F1}"/>
    <cellStyle name="Comma 6 9 3 4 4" xfId="12380" xr:uid="{9AA2B494-41A0-45DF-94F5-EBF81EA75675}"/>
    <cellStyle name="Comma 6 9 3 4 4 2" xfId="12381" xr:uid="{FD0584D9-E170-4C5A-AA20-2E7842F7A80E}"/>
    <cellStyle name="Comma 6 9 3 4 5" xfId="12382" xr:uid="{D004CC30-8C6A-4AA7-A039-CA3A536282E9}"/>
    <cellStyle name="Comma 6 9 3 5" xfId="12383" xr:uid="{008DCD3D-DF09-41AC-BC1D-5104C35BC2DA}"/>
    <cellStyle name="Comma 6 9 3 5 2" xfId="12384" xr:uid="{114D86F4-822D-4AD1-9749-BD2FEA0015B3}"/>
    <cellStyle name="Comma 6 9 3 5 2 2" xfId="12385" xr:uid="{1F20DC31-5783-47BE-938A-D2939059A069}"/>
    <cellStyle name="Comma 6 9 3 5 3" xfId="12386" xr:uid="{10ABD2EE-8177-4CF6-8696-221B8BA5BF3D}"/>
    <cellStyle name="Comma 6 9 3 6" xfId="12387" xr:uid="{0DC575F3-54DD-47E5-BFAD-25CA65C7F448}"/>
    <cellStyle name="Comma 6 9 3 6 2" xfId="12388" xr:uid="{CE773F82-A672-4731-B3FA-C0C447AFE960}"/>
    <cellStyle name="Comma 6 9 3 6 2 2" xfId="12389" xr:uid="{02B86EE4-152C-471B-89FB-9FA452B70225}"/>
    <cellStyle name="Comma 6 9 3 6 3" xfId="12390" xr:uid="{F88F98FF-F592-453A-838C-8D0E2DE6058E}"/>
    <cellStyle name="Comma 6 9 3 7" xfId="12391" xr:uid="{D8A59E14-1005-4F01-A436-D201DC8CCFA2}"/>
    <cellStyle name="Comma 6 9 3 7 2" xfId="12392" xr:uid="{76451452-1D8D-4D09-B622-8A58E501D2B6}"/>
    <cellStyle name="Comma 6 9 3 7 2 2" xfId="12393" xr:uid="{53D414EE-744A-4B4B-84D3-56E14D9711E8}"/>
    <cellStyle name="Comma 6 9 3 7 3" xfId="12394" xr:uid="{FDFA7415-9DC4-4D87-8C99-F49A7E51F4E6}"/>
    <cellStyle name="Comma 6 9 3 8" xfId="12395" xr:uid="{CFEE071B-4AF4-4F14-A12F-1FE2D624E5F3}"/>
    <cellStyle name="Comma 6 9 3 8 2" xfId="12396" xr:uid="{65E61FB1-1652-4967-96D5-8D1566936BA7}"/>
    <cellStyle name="Comma 6 9 3 9" xfId="12397" xr:uid="{90923CC1-A3CA-4F12-8E07-24B8B196F410}"/>
    <cellStyle name="Comma 6 9 4" xfId="12398" xr:uid="{1B0F9BEA-1EA0-4735-BDD6-BC8C6BDB317F}"/>
    <cellStyle name="Comma 6 9 4 2" xfId="12399" xr:uid="{1342671A-98E3-40D1-AF77-1397297B5246}"/>
    <cellStyle name="Comma 6 9 4 2 2" xfId="12400" xr:uid="{7299BED4-33F3-410A-9382-09EEBEDC7ED4}"/>
    <cellStyle name="Comma 6 9 4 2 2 2" xfId="12401" xr:uid="{528105B1-9027-4D6E-9434-3B8B94FDA745}"/>
    <cellStyle name="Comma 6 9 4 2 2 2 2" xfId="12402" xr:uid="{248AF8AB-4C91-44DF-990B-917E8745E9B8}"/>
    <cellStyle name="Comma 6 9 4 2 2 3" xfId="12403" xr:uid="{FF8CA04A-B950-443A-A119-65621B60C74C}"/>
    <cellStyle name="Comma 6 9 4 2 3" xfId="12404" xr:uid="{A330EA64-240A-43C3-A97E-4D98B37453E3}"/>
    <cellStyle name="Comma 6 9 4 2 3 2" xfId="12405" xr:uid="{24F19C6F-F133-42C2-BBA7-F658C2E69513}"/>
    <cellStyle name="Comma 6 9 4 2 3 2 2" xfId="12406" xr:uid="{A078F399-53A3-4A5B-A8A4-6E6DBE8FF863}"/>
    <cellStyle name="Comma 6 9 4 2 3 3" xfId="12407" xr:uid="{803B53D8-447C-45B9-842C-62018551BB10}"/>
    <cellStyle name="Comma 6 9 4 2 4" xfId="12408" xr:uid="{99D80FBD-5051-4129-B722-9B478560D398}"/>
    <cellStyle name="Comma 6 9 4 2 4 2" xfId="12409" xr:uid="{5B636842-584E-438D-9E05-DBE95E5D472C}"/>
    <cellStyle name="Comma 6 9 4 2 5" xfId="12410" xr:uid="{51E74EF9-DA18-494D-ADFD-218E35461C25}"/>
    <cellStyle name="Comma 6 9 4 3" xfId="12411" xr:uid="{F3DAC2EC-6BBB-4B5F-90A2-8F7BFB86F868}"/>
    <cellStyle name="Comma 6 9 4 3 2" xfId="12412" xr:uid="{A23E8D8B-F7DA-4872-BCD4-268748326091}"/>
    <cellStyle name="Comma 6 9 4 3 2 2" xfId="12413" xr:uid="{FA8A2BC3-72B7-4EEB-96E3-69D08CB75F20}"/>
    <cellStyle name="Comma 6 9 4 3 3" xfId="12414" xr:uid="{F3CF677F-6D52-46D0-8299-92E048F63E4A}"/>
    <cellStyle name="Comma 6 9 4 4" xfId="12415" xr:uid="{330B9201-ED33-4450-A76B-4EC887597370}"/>
    <cellStyle name="Comma 6 9 4 4 2" xfId="12416" xr:uid="{C04C3E82-A405-4A56-99B9-EF1220357577}"/>
    <cellStyle name="Comma 6 9 4 4 2 2" xfId="12417" xr:uid="{EDE21F0B-580E-4F1B-ADB3-D751A19B156B}"/>
    <cellStyle name="Comma 6 9 4 4 3" xfId="12418" xr:uid="{ACF7EBF4-17B2-4BD5-8FC4-5640F4DAC34B}"/>
    <cellStyle name="Comma 6 9 4 5" xfId="12419" xr:uid="{4B636C76-D8AA-4E41-9D7E-04A39CD12A20}"/>
    <cellStyle name="Comma 6 9 4 5 2" xfId="12420" xr:uid="{598278E3-E968-466A-BB65-640154C474D5}"/>
    <cellStyle name="Comma 6 9 4 6" xfId="12421" xr:uid="{9FACF020-A9D4-418F-AB9A-292094BEAB07}"/>
    <cellStyle name="Comma 6 9 5" xfId="12422" xr:uid="{96442196-F245-4473-9D72-92B82215416B}"/>
    <cellStyle name="Comma 6 9 6" xfId="12423" xr:uid="{D420F0D6-CBB6-4B6E-A649-37B3E5D5CEAA}"/>
    <cellStyle name="Comma 6 9 6 2" xfId="12424" xr:uid="{C15E3E24-0F98-4F73-A285-6915E63D69F1}"/>
    <cellStyle name="Comma 6 9 6 2 2" xfId="12425" xr:uid="{EC2E7DC5-AB8D-40D8-9091-B2094CFE6DC4}"/>
    <cellStyle name="Comma 6 9 6 2 2 2" xfId="12426" xr:uid="{F043CB11-C575-49F9-B35A-4E3F3E56BB4F}"/>
    <cellStyle name="Comma 6 9 6 2 3" xfId="12427" xr:uid="{0E09B185-E8A6-4F0D-82D4-47F179327FF1}"/>
    <cellStyle name="Comma 6 9 6 3" xfId="12428" xr:uid="{0718A8A3-3EE6-4F3B-8DF0-CF7FE2D64A47}"/>
    <cellStyle name="Comma 6 9 6 3 2" xfId="12429" xr:uid="{879406AA-C36A-4F66-BE31-50CEE96C9116}"/>
    <cellStyle name="Comma 6 9 6 3 2 2" xfId="12430" xr:uid="{2137F2A8-ECA0-4931-8EE5-A76CFF7A284F}"/>
    <cellStyle name="Comma 6 9 6 3 3" xfId="12431" xr:uid="{D5EF589C-944D-499E-9427-0C1D131F0FAE}"/>
    <cellStyle name="Comma 6 9 6 4" xfId="12432" xr:uid="{EA0CD945-ED37-4490-AD43-B505B75E3264}"/>
    <cellStyle name="Comma 6 9 6 4 2" xfId="12433" xr:uid="{0711C473-54A0-43DC-806F-0216B082371A}"/>
    <cellStyle name="Comma 6 9 6 5" xfId="12434" xr:uid="{734530DE-9F49-49DE-BB32-545FC3E86ED4}"/>
    <cellStyle name="Comma 6 9 7" xfId="12435" xr:uid="{B3768155-AA93-42C0-8984-181AB66A6D5D}"/>
    <cellStyle name="Comma 6 9 7 2" xfId="12436" xr:uid="{766278CC-E01F-46D4-9287-914EF49E87DB}"/>
    <cellStyle name="Comma 6 9 7 2 2" xfId="12437" xr:uid="{7EDD4725-147A-4D63-BFC3-A602E3738056}"/>
    <cellStyle name="Comma 6 9 7 3" xfId="12438" xr:uid="{2C949133-7385-48AB-8C3D-589567E2D5E7}"/>
    <cellStyle name="Comma 6 9 8" xfId="12439" xr:uid="{E29BFB8F-8458-4F61-BD03-CB15E3B98E9F}"/>
    <cellStyle name="Comma 6 9 8 2" xfId="12440" xr:uid="{EBEFDCAD-60A8-498E-AA86-AE995A42CCD7}"/>
    <cellStyle name="Comma 6 9 8 2 2" xfId="12441" xr:uid="{8398AD0B-D3EF-4F5C-9493-CC9FF676BE2A}"/>
    <cellStyle name="Comma 6 9 8 3" xfId="12442" xr:uid="{78FE2357-5127-49F9-8D35-677002CB1D2A}"/>
    <cellStyle name="Comma 6 9 9" xfId="12443" xr:uid="{38417AB5-6A76-4B9A-BFA1-77D20C484506}"/>
    <cellStyle name="Comma 6 9 9 2" xfId="12444" xr:uid="{6BA67BC5-36B7-4415-B093-8401990F7890}"/>
    <cellStyle name="Comma 6 9 9 2 2" xfId="12445" xr:uid="{4820AF13-CDC6-4A52-A13E-452BD988B2A4}"/>
    <cellStyle name="Comma 6 9 9 3" xfId="12446" xr:uid="{A84372C8-F8BB-454F-A855-78DAE76F3B04}"/>
    <cellStyle name="Comma 60" xfId="12447" xr:uid="{85A2EA90-9094-4569-BF5D-0B3202B30F57}"/>
    <cellStyle name="Comma 61" xfId="12448" xr:uid="{0A006F8B-61B8-4147-8EA6-CC365F1BBCB2}"/>
    <cellStyle name="Comma 62" xfId="12449" xr:uid="{B4CDD9BA-29E9-415A-8EE1-F4990229E94B}"/>
    <cellStyle name="Comma 63" xfId="12450" xr:uid="{B1FAC823-7C7B-446D-92CC-D236E0126B53}"/>
    <cellStyle name="Comma 64" xfId="12451" xr:uid="{E3781DE8-B5C4-43DD-B181-8D95A3F03353}"/>
    <cellStyle name="Comma 65" xfId="12452" xr:uid="{03A63CCF-DCF6-4352-9841-E4B414465EAF}"/>
    <cellStyle name="Comma 66" xfId="12453" xr:uid="{30665AAA-13CE-4657-9F8C-0A7EC5F19999}"/>
    <cellStyle name="Comma 67" xfId="12454" xr:uid="{C7EB0AD6-5AE7-4319-8ECC-D228595E389F}"/>
    <cellStyle name="Comma 68" xfId="12455" xr:uid="{CEB9E79B-719F-4ADB-A38E-0C2A7128CE08}"/>
    <cellStyle name="Comma 69" xfId="12456" xr:uid="{206B576E-22F3-4030-BD86-C377AE187E92}"/>
    <cellStyle name="Comma 7" xfId="14" xr:uid="{00000000-0005-0000-0000-00000E000000}"/>
    <cellStyle name="Comma 7 10" xfId="51671" xr:uid="{5FB34307-D94D-40D2-96D3-DEA809C65315}"/>
    <cellStyle name="Comma 7 10 2" xfId="52427" xr:uid="{A79F3C39-E264-492D-A6FF-8F87B066C39E}"/>
    <cellStyle name="Comma 7 10 2 2" xfId="53938" xr:uid="{2E914F07-D43B-40E8-B954-9F962830D4FD}"/>
    <cellStyle name="Comma 7 10 3" xfId="53189" xr:uid="{A0BA3F21-BC5F-4637-9626-27EFB7DD3CBC}"/>
    <cellStyle name="Comma 7 11" xfId="51916" xr:uid="{D41BF5ED-0C12-46E6-85F1-2537DD3C789C}"/>
    <cellStyle name="Comma 7 11 2" xfId="52671" xr:uid="{C663CC99-FFDD-4A82-A553-D0184A3BEEA6}"/>
    <cellStyle name="Comma 7 11 2 2" xfId="54182" xr:uid="{3D142EC6-B9E9-40D8-B8FC-31E8CDCD77D0}"/>
    <cellStyle name="Comma 7 11 3" xfId="53433" xr:uid="{D82101AD-0306-44B7-81B1-A9E86B8485CF}"/>
    <cellStyle name="Comma 7 12" xfId="52168" xr:uid="{CD6C7507-792C-494B-8D59-C94BC086D50B}"/>
    <cellStyle name="Comma 7 12 2" xfId="53680" xr:uid="{D1151496-B33F-4193-BD43-23D52BA4B991}"/>
    <cellStyle name="Comma 7 13" xfId="52931" xr:uid="{EB613358-8010-4A7A-8ED1-A3C0635F690F}"/>
    <cellStyle name="Comma 7 14" xfId="51369" xr:uid="{A56689F8-3E06-4A12-802F-5F5F1B2D2540}"/>
    <cellStyle name="Comma 7 15" xfId="54433" xr:uid="{18CFDFC5-0B77-42A0-A1DD-7D8E6772F261}"/>
    <cellStyle name="Comma 7 16" xfId="301" xr:uid="{29E82554-08FC-400D-8B19-3F5C9E1BADD8}"/>
    <cellStyle name="Comma 7 2" xfId="15" xr:uid="{00000000-0005-0000-0000-00000F000000}"/>
    <cellStyle name="Comma 7 2 2" xfId="16" xr:uid="{00000000-0005-0000-0000-000010000000}"/>
    <cellStyle name="Comma 7 2 2 2" xfId="253" xr:uid="{960B3808-1CFA-40FF-8A13-E5626D0AE297}"/>
    <cellStyle name="Comma 7 2 2 2 10" xfId="328" xr:uid="{5A7EAA55-C698-4276-B12C-78646DDC2FD7}"/>
    <cellStyle name="Comma 7 2 2 2 2" xfId="51336" xr:uid="{8B73B1F1-518D-4836-9021-17E7E90139AB}"/>
    <cellStyle name="Comma 7 2 2 2 2 2" xfId="51827" xr:uid="{53140764-89CD-4F92-BF30-D691A27BB987}"/>
    <cellStyle name="Comma 7 2 2 2 2 2 2" xfId="52583" xr:uid="{8C8E212C-AD49-4B07-8CF8-D34EE4D8C11E}"/>
    <cellStyle name="Comma 7 2 2 2 2 2 2 2" xfId="54094" xr:uid="{DE3D6D8B-7A1B-4028-B98F-548AFE5446AD}"/>
    <cellStyle name="Comma 7 2 2 2 2 2 3" xfId="53345" xr:uid="{B24F0F1C-1B3F-48E6-946A-382372AE9F00}"/>
    <cellStyle name="Comma 7 2 2 2 2 3" xfId="52075" xr:uid="{C0DFBEE8-EA47-41B7-A811-75BF14ECB625}"/>
    <cellStyle name="Comma 7 2 2 2 2 3 2" xfId="52827" xr:uid="{2C3D8367-0CB1-4F9A-B9D9-A2A28BB8F211}"/>
    <cellStyle name="Comma 7 2 2 2 2 3 2 2" xfId="54338" xr:uid="{3F18C76B-67D0-4266-9152-6A2B5DCC6294}"/>
    <cellStyle name="Comma 7 2 2 2 2 3 3" xfId="53589" xr:uid="{50E20B6C-B293-4167-BB97-42C5EDADAEC2}"/>
    <cellStyle name="Comma 7 2 2 2 2 4" xfId="52324" xr:uid="{CCD747C9-BF40-4512-9173-1CFC6733C1C8}"/>
    <cellStyle name="Comma 7 2 2 2 2 4 2" xfId="53836" xr:uid="{2546D57D-59B5-4359-B0C9-4DBC8A4A9132}"/>
    <cellStyle name="Comma 7 2 2 2 2 5" xfId="53087" xr:uid="{111D6D8A-4389-4E6D-9F19-3E62EDE62803}"/>
    <cellStyle name="Comma 7 2 2 2 2 6" xfId="51557" xr:uid="{31D5258F-70FC-4F50-AD2B-00F31D2C6BC2}"/>
    <cellStyle name="Comma 7 2 2 2 3" xfId="51618" xr:uid="{7EF6F032-BF74-44F5-B562-E6F4AABC918B}"/>
    <cellStyle name="Comma 7 2 2 2 3 2" xfId="51885" xr:uid="{27F93D69-99A3-4110-8C54-DF0A2663AB13}"/>
    <cellStyle name="Comma 7 2 2 2 3 2 2" xfId="52641" xr:uid="{364D540F-B75E-48FA-B202-9DFBFD317BA2}"/>
    <cellStyle name="Comma 7 2 2 2 3 2 2 2" xfId="54152" xr:uid="{3B145819-3B16-433B-B4BF-28844B69F5D8}"/>
    <cellStyle name="Comma 7 2 2 2 3 2 3" xfId="53403" xr:uid="{38D28FC6-BFA3-4BE8-92AA-1DA09EA51FE8}"/>
    <cellStyle name="Comma 7 2 2 2 3 3" xfId="52133" xr:uid="{E2913D4F-31C8-477E-A290-C4DA550DE439}"/>
    <cellStyle name="Comma 7 2 2 2 3 3 2" xfId="52885" xr:uid="{9A348402-2A01-4514-99B4-14668054F02E}"/>
    <cellStyle name="Comma 7 2 2 2 3 3 2 2" xfId="54396" xr:uid="{3E27DCCE-656F-4990-8A62-5F53756BF29C}"/>
    <cellStyle name="Comma 7 2 2 2 3 3 3" xfId="53647" xr:uid="{C6337A8D-01EF-4A81-8AC5-6B5BA5147897}"/>
    <cellStyle name="Comma 7 2 2 2 3 4" xfId="52382" xr:uid="{F34917D0-6E72-4F6E-A654-A04ED2D8CD8E}"/>
    <cellStyle name="Comma 7 2 2 2 3 4 2" xfId="53894" xr:uid="{69FFE69D-C024-4292-930F-39B634343E1D}"/>
    <cellStyle name="Comma 7 2 2 2 3 5" xfId="53145" xr:uid="{C0B373CE-6392-4AEC-B66C-FFDC7245054F}"/>
    <cellStyle name="Comma 7 2 2 2 4" xfId="51708" xr:uid="{0EB28315-4A76-4E37-9D19-04E050B9B3D6}"/>
    <cellStyle name="Comma 7 2 2 2 4 2" xfId="52464" xr:uid="{6960963D-2359-49DA-969A-A5C703087063}"/>
    <cellStyle name="Comma 7 2 2 2 4 2 2" xfId="53975" xr:uid="{3FFBA85E-86FB-4862-B9C9-D59532C4A9CE}"/>
    <cellStyle name="Comma 7 2 2 2 4 3" xfId="53226" xr:uid="{6B12E140-6497-4F41-BED8-ABA33386F643}"/>
    <cellStyle name="Comma 7 2 2 2 5" xfId="51956" xr:uid="{12792987-8769-4B81-9B20-260184873C3C}"/>
    <cellStyle name="Comma 7 2 2 2 5 2" xfId="52708" xr:uid="{EB56A55F-6345-417E-B330-619E972182C4}"/>
    <cellStyle name="Comma 7 2 2 2 5 2 2" xfId="54219" xr:uid="{F1249DA2-201C-4290-BCE4-CF285D2E4FD4}"/>
    <cellStyle name="Comma 7 2 2 2 5 3" xfId="53470" xr:uid="{F296D16C-0084-440C-8F5E-58CA0B4CC4B6}"/>
    <cellStyle name="Comma 7 2 2 2 6" xfId="52205" xr:uid="{43F6BBDA-A6E6-4C47-8356-4D63889F23DE}"/>
    <cellStyle name="Comma 7 2 2 2 6 2" xfId="53717" xr:uid="{8BB399F8-FE13-4D89-A315-D52F374C4148}"/>
    <cellStyle name="Comma 7 2 2 2 7" xfId="52968" xr:uid="{7D9884A3-4253-477E-ACB4-1ADE8263BA10}"/>
    <cellStyle name="Comma 7 2 2 2 8" xfId="51421" xr:uid="{0F3AE7E2-7748-4DE0-B942-16A981A90814}"/>
    <cellStyle name="Comma 7 2 2 2 9" xfId="54470" xr:uid="{835E469D-85C6-4213-8DB3-FC2E9DEA90AC}"/>
    <cellStyle name="Comma 7 2 2 3" xfId="279" xr:uid="{BC7F8A02-5A33-4792-8C97-FC1B2671B920}"/>
    <cellStyle name="Comma 7 2 2 4" xfId="149" xr:uid="{A9111F91-13C9-4C11-9AF5-EC0349CFA483}"/>
    <cellStyle name="Comma 7 2 2 4 2" xfId="51682" xr:uid="{8ACDB21B-38EE-4110-B856-809BE9CD8E9D}"/>
    <cellStyle name="Comma 7 2 2 4 2 2" xfId="52438" xr:uid="{1D0F0DE1-4A37-4458-8F52-C33E9EE5BFD5}"/>
    <cellStyle name="Comma 7 2 2 4 2 2 2" xfId="53949" xr:uid="{F897E9E4-F70B-4B6E-8A46-67B7E719F2BB}"/>
    <cellStyle name="Comma 7 2 2 4 2 3" xfId="53200" xr:uid="{484D08F7-3905-4DBD-89D5-49032707FD0E}"/>
    <cellStyle name="Comma 7 2 2 4 3" xfId="51929" xr:uid="{95ED7AB2-30FC-4486-B0FE-A2BC0B0A221C}"/>
    <cellStyle name="Comma 7 2 2 4 3 2" xfId="52682" xr:uid="{2E146179-0E9D-420F-A86E-8BA9F2E16304}"/>
    <cellStyle name="Comma 7 2 2 4 3 2 2" xfId="54193" xr:uid="{A7C88A3D-4C14-48DF-BBB8-57EC5CBC7969}"/>
    <cellStyle name="Comma 7 2 2 4 3 3" xfId="53444" xr:uid="{A532B1A2-68E0-4906-A56B-B71DB7D9DFCF}"/>
    <cellStyle name="Comma 7 2 2 4 4" xfId="52179" xr:uid="{9BBEDEEA-E7D8-45CB-940B-E65DAABA7A2E}"/>
    <cellStyle name="Comma 7 2 2 4 4 2" xfId="53691" xr:uid="{97D7A4B1-8019-481D-AF91-93C55AE69952}"/>
    <cellStyle name="Comma 7 2 2 4 5" xfId="52942" xr:uid="{0C3160D6-8854-42CE-B548-8F0CA72CC940}"/>
    <cellStyle name="Comma 7 2 2 4 6" xfId="51388" xr:uid="{27FDB61A-ECCC-44A4-B4F1-E2F384C21B04}"/>
    <cellStyle name="Comma 7 2 2 4 7" xfId="54444" xr:uid="{543D9C92-104C-4E7E-A02F-C05505E439C1}"/>
    <cellStyle name="Comma 7 2 2 4 8" xfId="12458" xr:uid="{0AAD5289-608A-40DD-80EA-32C48A225CAE}"/>
    <cellStyle name="Comma 7 2 2 5" xfId="51310" xr:uid="{AC48027F-41C8-468F-AF49-BE43EBABAB45}"/>
    <cellStyle name="Comma 7 2 2 5 2" xfId="51801" xr:uid="{2EFDCAD7-6F9E-44CD-8719-A7BCC6A89AEC}"/>
    <cellStyle name="Comma 7 2 2 5 2 2" xfId="52557" xr:uid="{4BC58E8C-B68E-41EA-844F-4FAE895047BA}"/>
    <cellStyle name="Comma 7 2 2 5 2 2 2" xfId="54068" xr:uid="{1AA5D13B-2D08-4355-8D8C-ADA8C83E0AD4}"/>
    <cellStyle name="Comma 7 2 2 5 2 3" xfId="53319" xr:uid="{479FB801-B1F5-466C-82D1-6FD50094216D}"/>
    <cellStyle name="Comma 7 2 2 5 3" xfId="52049" xr:uid="{7D7633C6-3DEF-40AF-A236-5560A11D6804}"/>
    <cellStyle name="Comma 7 2 2 5 3 2" xfId="52801" xr:uid="{27D09B02-1026-4F03-81F8-F38EC95AFA01}"/>
    <cellStyle name="Comma 7 2 2 5 3 2 2" xfId="54312" xr:uid="{FFC3AB76-6D3E-4C3A-96E7-63162BC5CF35}"/>
    <cellStyle name="Comma 7 2 2 5 3 3" xfId="53563" xr:uid="{DB940413-0A55-410F-8A8D-2D942C44BC55}"/>
    <cellStyle name="Comma 7 2 2 5 4" xfId="52298" xr:uid="{D17DF9C0-7E18-490B-B8DF-A2259B45AF15}"/>
    <cellStyle name="Comma 7 2 2 5 4 2" xfId="53810" xr:uid="{6A7DDDB3-DE0E-4FE4-88C8-1EF8ED5BBDEA}"/>
    <cellStyle name="Comma 7 2 2 5 5" xfId="53061" xr:uid="{F95D66A1-17DD-4892-8EC4-B32C0E360525}"/>
    <cellStyle name="Comma 7 2 2 5 6" xfId="51528" xr:uid="{6E1560E4-C268-49E2-81D1-2E63C0AF47FE}"/>
    <cellStyle name="Comma 7 2 2 6" xfId="51592" xr:uid="{2D48FC15-E7CB-47B8-8588-7C4F0C913B65}"/>
    <cellStyle name="Comma 7 2 2 6 2" xfId="51859" xr:uid="{0F2EA614-25D5-4EE7-B348-2F4FD5188B9C}"/>
    <cellStyle name="Comma 7 2 2 6 2 2" xfId="52615" xr:uid="{6E290CAF-F966-4143-8650-B782B96C64E5}"/>
    <cellStyle name="Comma 7 2 2 6 2 2 2" xfId="54126" xr:uid="{4EE0DB44-AB7B-4AE3-BFC3-934FD2F92ACC}"/>
    <cellStyle name="Comma 7 2 2 6 2 3" xfId="53377" xr:uid="{9F78E4C2-6673-4207-898E-A4CF2066F5B3}"/>
    <cellStyle name="Comma 7 2 2 6 3" xfId="52107" xr:uid="{CF27197B-AEC6-4F7B-B43A-74B71F55FC34}"/>
    <cellStyle name="Comma 7 2 2 6 3 2" xfId="52859" xr:uid="{E1F5D86F-BF2A-4CF5-9FC0-9C241DA6F66B}"/>
    <cellStyle name="Comma 7 2 2 6 3 2 2" xfId="54370" xr:uid="{98EB0265-C70F-4C4C-9D17-50FBEB3C8498}"/>
    <cellStyle name="Comma 7 2 2 6 3 3" xfId="53621" xr:uid="{576E4F2A-2479-4A7B-AB4A-B9150AF2E5B5}"/>
    <cellStyle name="Comma 7 2 2 6 4" xfId="52356" xr:uid="{49FFBEEB-3301-491D-AB80-57BC9F2A8407}"/>
    <cellStyle name="Comma 7 2 2 6 4 2" xfId="53868" xr:uid="{8B89731F-FE68-4832-8E9C-DCBE006DAFAF}"/>
    <cellStyle name="Comma 7 2 2 6 5" xfId="53119" xr:uid="{D8B3C7B1-5DEC-4D08-BDF0-664079238FB5}"/>
    <cellStyle name="Comma 7 2 2 7" xfId="302" xr:uid="{E79B785D-3C14-4CF1-823A-63373D3010EA}"/>
    <cellStyle name="Comma 7 2 3" xfId="278" xr:uid="{C92A461C-4C02-438A-873D-2DE63A5A7C94}"/>
    <cellStyle name="Comma 7 2 3 2" xfId="51581" xr:uid="{590DE724-4EFF-4790-B330-7083EB91E8F2}"/>
    <cellStyle name="Comma 7 2 3 2 2" xfId="51851" xr:uid="{4316E024-5A0B-40DA-9BAF-412058273760}"/>
    <cellStyle name="Comma 7 2 3 2 2 2" xfId="52607" xr:uid="{C7C1940E-8E90-4780-939F-72461779EE5F}"/>
    <cellStyle name="Comma 7 2 3 2 2 2 2" xfId="54118" xr:uid="{BE96F18C-F93C-4FC3-A446-822F992DEE21}"/>
    <cellStyle name="Comma 7 2 3 2 2 3" xfId="53369" xr:uid="{1970D4AE-074E-4027-BD34-64CCAA6B7526}"/>
    <cellStyle name="Comma 7 2 3 2 3" xfId="52099" xr:uid="{17CBFBA1-757F-45A9-96E3-F922A11BCC0E}"/>
    <cellStyle name="Comma 7 2 3 2 3 2" xfId="52851" xr:uid="{AA23BB1A-91EB-403B-9923-B6E6A8AA7E4B}"/>
    <cellStyle name="Comma 7 2 3 2 3 2 2" xfId="54362" xr:uid="{434F4401-F37B-4922-9B45-5BF0C88CF7AF}"/>
    <cellStyle name="Comma 7 2 3 2 3 3" xfId="53613" xr:uid="{AEC83632-B173-47B8-965D-60B98FAB4EF5}"/>
    <cellStyle name="Comma 7 2 3 2 4" xfId="52348" xr:uid="{FEED8377-73D4-435A-91DC-A55A5BA5D881}"/>
    <cellStyle name="Comma 7 2 3 2 4 2" xfId="53860" xr:uid="{C843AAAB-AA58-4DE9-98AF-DD17B4CEC871}"/>
    <cellStyle name="Comma 7 2 3 2 5" xfId="53111" xr:uid="{515EF119-F76D-4DA8-85DD-637EB16C7D19}"/>
    <cellStyle name="Comma 7 2 3 3" xfId="51732" xr:uid="{F93586D4-4142-43E4-ADE6-DAF30D182A6A}"/>
    <cellStyle name="Comma 7 2 3 3 2" xfId="52488" xr:uid="{07271E5C-8F6B-400E-9BE8-1410AF50495B}"/>
    <cellStyle name="Comma 7 2 3 3 2 2" xfId="53999" xr:uid="{91AF2CB6-157E-4CE2-9085-77538420568A}"/>
    <cellStyle name="Comma 7 2 3 3 3" xfId="53250" xr:uid="{57DB8FA0-F01A-4224-9470-A7651D517A36}"/>
    <cellStyle name="Comma 7 2 3 4" xfId="51980" xr:uid="{CFBE5238-43E0-4F5F-9AC4-6FA942D331C7}"/>
    <cellStyle name="Comma 7 2 3 4 2" xfId="52732" xr:uid="{1598C87A-7091-41BF-90E7-600B6315AA8E}"/>
    <cellStyle name="Comma 7 2 3 4 2 2" xfId="54243" xr:uid="{03626514-B251-4AF7-BE8F-D93E3E3143C1}"/>
    <cellStyle name="Comma 7 2 3 4 3" xfId="53494" xr:uid="{FE12D156-1B0C-40C2-B32A-1242D86D921C}"/>
    <cellStyle name="Comma 7 2 3 5" xfId="52229" xr:uid="{B1C719E7-35DF-4A57-A159-8BE379FF242F}"/>
    <cellStyle name="Comma 7 2 3 5 2" xfId="53741" xr:uid="{236DB031-A1D3-46F4-B81C-C2F210555C30}"/>
    <cellStyle name="Comma 7 2 3 6" xfId="52992" xr:uid="{5E747D1C-29CB-4B6D-9850-CF71BEB75140}"/>
    <cellStyle name="Comma 7 2 3 7" xfId="51445" xr:uid="{41D98FD7-B83A-4F7E-B7DC-4224B8345B17}"/>
    <cellStyle name="Comma 7 2 3 8" xfId="54494" xr:uid="{72FFDD9F-7491-44CE-BBE5-7F9AED20439D}"/>
    <cellStyle name="Comma 7 2 3 9" xfId="352" xr:uid="{DA49B8B4-2799-435C-94FD-163A313D9D0A}"/>
    <cellStyle name="Comma 7 2 4" xfId="12457" xr:uid="{56B87D09-D872-4C6F-AE71-00F0DA949F3A}"/>
    <cellStyle name="Comma 7 3" xfId="254" xr:uid="{CB726532-20C1-422D-A5F0-35AE25E9E9EC}"/>
    <cellStyle name="Comma 7 3 10" xfId="329" xr:uid="{CD9EDBC3-F5FD-4FFA-A8EE-E4D7DB9489D5}"/>
    <cellStyle name="Comma 7 3 2" xfId="12459" xr:uid="{1982E832-1682-4014-AA9A-0FDC5305947D}"/>
    <cellStyle name="Comma 7 3 2 2" xfId="51828" xr:uid="{17028E50-CC76-4D37-99A8-79B2A4D5515B}"/>
    <cellStyle name="Comma 7 3 2 2 2" xfId="52584" xr:uid="{4E72FBF0-F5F8-4F6D-88E1-D60CAA62C8E0}"/>
    <cellStyle name="Comma 7 3 2 2 2 2" xfId="54095" xr:uid="{13D1DAC2-889D-4A04-ADF7-096576EAC04F}"/>
    <cellStyle name="Comma 7 3 2 2 3" xfId="53346" xr:uid="{FBFDD6DC-DAE3-4553-9C13-AFA4878C7663}"/>
    <cellStyle name="Comma 7 3 2 3" xfId="52076" xr:uid="{EBB08238-89FF-402C-8333-B03C997401AB}"/>
    <cellStyle name="Comma 7 3 2 3 2" xfId="52828" xr:uid="{6CB57E7A-BCA8-4A66-958B-B55D5E660589}"/>
    <cellStyle name="Comma 7 3 2 3 2 2" xfId="54339" xr:uid="{E762A458-BE34-42E3-ACDE-9BAABFB3ACC6}"/>
    <cellStyle name="Comma 7 3 2 3 3" xfId="53590" xr:uid="{60DB5E4C-F5AB-4E6A-BD10-BD509437F2B9}"/>
    <cellStyle name="Comma 7 3 2 4" xfId="52325" xr:uid="{80A6BFB9-C83D-4C90-BDC0-CA2478228C7E}"/>
    <cellStyle name="Comma 7 3 2 4 2" xfId="53837" xr:uid="{FF23824C-4324-4F15-B61A-7045BDF2E18D}"/>
    <cellStyle name="Comma 7 3 2 5" xfId="53088" xr:uid="{CDC0730B-9D55-443E-A949-D524BA0CE8EE}"/>
    <cellStyle name="Comma 7 3 2 6" xfId="51558" xr:uid="{6EA0BCE4-68D5-41DA-B5A9-82538F9C0CE0}"/>
    <cellStyle name="Comma 7 3 3" xfId="51337" xr:uid="{AA1584BD-7A9E-436E-8B38-0ADC5249CF6B}"/>
    <cellStyle name="Comma 7 3 3 2" xfId="51886" xr:uid="{8CCAC457-A72C-4C62-BB6B-8A595E3F6679}"/>
    <cellStyle name="Comma 7 3 3 2 2" xfId="52642" xr:uid="{FF9D740F-11E0-443C-9A4A-FE2C5E0566F2}"/>
    <cellStyle name="Comma 7 3 3 2 2 2" xfId="54153" xr:uid="{F88E984B-2A29-409D-88FD-4984467F3704}"/>
    <cellStyle name="Comma 7 3 3 2 3" xfId="53404" xr:uid="{295A442F-10A9-4336-A844-12DC520C3194}"/>
    <cellStyle name="Comma 7 3 3 3" xfId="52134" xr:uid="{6C08AD77-ED48-43F5-8571-B0D6F972EACE}"/>
    <cellStyle name="Comma 7 3 3 3 2" xfId="52886" xr:uid="{D116CC7D-3E4E-4457-82C7-7181FACEF196}"/>
    <cellStyle name="Comma 7 3 3 3 2 2" xfId="54397" xr:uid="{85941106-FBEA-4A0F-A743-C69C3D91A1B6}"/>
    <cellStyle name="Comma 7 3 3 3 3" xfId="53648" xr:uid="{FE59B2B6-D59C-4F02-8459-750A73CC768B}"/>
    <cellStyle name="Comma 7 3 3 4" xfId="52383" xr:uid="{FE2E69AE-F0CF-4ED7-9E23-2C983BE6050A}"/>
    <cellStyle name="Comma 7 3 3 4 2" xfId="53895" xr:uid="{951DD124-0395-4776-B866-8D76CFAA53C6}"/>
    <cellStyle name="Comma 7 3 3 5" xfId="53146" xr:uid="{9BC318CD-A6CF-4DE1-8737-0070907810BA}"/>
    <cellStyle name="Comma 7 3 3 6" xfId="51619" xr:uid="{7791A127-4BE6-4917-8571-F58E56B055EC}"/>
    <cellStyle name="Comma 7 3 4" xfId="51709" xr:uid="{61A1BAB8-5D02-4E57-9B18-748A0215CF2E}"/>
    <cellStyle name="Comma 7 3 4 2" xfId="52465" xr:uid="{F5BC1F10-4BFE-489D-BF07-1C0B843B395B}"/>
    <cellStyle name="Comma 7 3 4 2 2" xfId="53976" xr:uid="{DB6A669C-CED3-42E4-924F-0D9A473644E1}"/>
    <cellStyle name="Comma 7 3 4 3" xfId="53227" xr:uid="{505A99AD-1CFF-443C-8C71-73A57B8A75B6}"/>
    <cellStyle name="Comma 7 3 5" xfId="51957" xr:uid="{819DB8E3-7B71-4A0F-9E7E-5566750548E8}"/>
    <cellStyle name="Comma 7 3 5 2" xfId="52709" xr:uid="{522F5258-550A-41E8-A380-1ED67EF1ECF7}"/>
    <cellStyle name="Comma 7 3 5 2 2" xfId="54220" xr:uid="{DF7A0C5F-09CF-4F18-9498-8324B800D5B7}"/>
    <cellStyle name="Comma 7 3 5 3" xfId="53471" xr:uid="{8ADD28FB-1453-4EC1-A309-FDF1137058F8}"/>
    <cellStyle name="Comma 7 3 6" xfId="52206" xr:uid="{1B9FC03E-F318-4909-8CDF-8B959C24C586}"/>
    <cellStyle name="Comma 7 3 6 2" xfId="53718" xr:uid="{E71D849E-EB10-4FD5-9491-0B8DC5D5EBEC}"/>
    <cellStyle name="Comma 7 3 7" xfId="52969" xr:uid="{B4969E52-F831-41EE-87C6-1E65D4305F2D}"/>
    <cellStyle name="Comma 7 3 8" xfId="51422" xr:uid="{DA9995A7-BC99-4667-AF2D-2F4CFDA576BB}"/>
    <cellStyle name="Comma 7 3 9" xfId="54471" xr:uid="{97E60B6C-E98F-4DBC-B86E-BE020F1222B3}"/>
    <cellStyle name="Comma 7 4" xfId="148" xr:uid="{A174D84F-8D42-499E-8565-FA40DB5E18CB}"/>
    <cellStyle name="Comma 7 4 2" xfId="12461" xr:uid="{59BD9B67-07C4-4A99-8C64-79861C23C3B0}"/>
    <cellStyle name="Comma 7 4 2 2" xfId="52437" xr:uid="{363B1B5A-9B3E-413E-BAD4-CE3525930B70}"/>
    <cellStyle name="Comma 7 4 2 2 2" xfId="53948" xr:uid="{3793BA62-9BB3-4015-BF65-12A1C2B5862D}"/>
    <cellStyle name="Comma 7 4 2 3" xfId="53199" xr:uid="{E86CE9E4-F3E1-4923-8104-FB21F537D62E}"/>
    <cellStyle name="Comma 7 4 2 4" xfId="51681" xr:uid="{B836368A-8DD1-47D3-8847-F3A656CAC804}"/>
    <cellStyle name="Comma 7 4 3" xfId="51928" xr:uid="{A92E1E43-00D5-421F-A871-4DC76F9E3C28}"/>
    <cellStyle name="Comma 7 4 3 2" xfId="52681" xr:uid="{8E92E856-563B-448C-9602-1FA1463C0963}"/>
    <cellStyle name="Comma 7 4 3 2 2" xfId="54192" xr:uid="{4D8A860A-2082-4EA5-ACD9-89805C005B13}"/>
    <cellStyle name="Comma 7 4 3 3" xfId="53443" xr:uid="{98051F1C-A06C-47CA-9EE4-43E1B6A737C1}"/>
    <cellStyle name="Comma 7 4 4" xfId="52178" xr:uid="{791F262A-D9F7-4A8A-BAAA-303EE79909B6}"/>
    <cellStyle name="Comma 7 4 4 2" xfId="53690" xr:uid="{783C8102-D11B-4E66-BA25-F2E269410C60}"/>
    <cellStyle name="Comma 7 4 5" xfId="52941" xr:uid="{8C7EA9BC-50A5-448C-A58D-79E3CF7CB590}"/>
    <cellStyle name="Comma 7 4 6" xfId="51387" xr:uid="{E0F203AD-1FE7-43B2-86C6-C1C8B3E35579}"/>
    <cellStyle name="Comma 7 4 7" xfId="54443" xr:uid="{3A6460C9-A511-4701-BD5B-8BCE7FE84EFC}"/>
    <cellStyle name="Comma 7 4 8" xfId="12460" xr:uid="{8A078406-8836-4FED-A64D-2A99D09C7766}"/>
    <cellStyle name="Comma 7 5" xfId="291" xr:uid="{7616C383-0998-4E86-A0EE-22CD254707E7}"/>
    <cellStyle name="Comma 7 5 2" xfId="51739" xr:uid="{8AFE52DE-C681-4104-A681-0548F818FB62}"/>
    <cellStyle name="Comma 7 5 2 2" xfId="52495" xr:uid="{20B4ECD2-7F40-4881-B5CB-098A5FB465A9}"/>
    <cellStyle name="Comma 7 5 2 2 2" xfId="54006" xr:uid="{8DE370D5-42C2-40B9-BFC0-BB2BAAED4487}"/>
    <cellStyle name="Comma 7 5 2 3" xfId="53257" xr:uid="{C79BAA37-7621-421B-8FE5-E6FF6B74200D}"/>
    <cellStyle name="Comma 7 5 3" xfId="51987" xr:uid="{FD941DA9-2334-4B57-9BAC-26EA0819F9E8}"/>
    <cellStyle name="Comma 7 5 3 2" xfId="52739" xr:uid="{8ABFB281-3D2F-4DE6-A5EF-50C8F5D86D7E}"/>
    <cellStyle name="Comma 7 5 3 2 2" xfId="54250" xr:uid="{9FFD4707-40FE-4FF9-9A1B-D9467FE3389F}"/>
    <cellStyle name="Comma 7 5 3 3" xfId="53501" xr:uid="{F2D206A3-6C3C-4B00-9102-3E6725BADF4A}"/>
    <cellStyle name="Comma 7 5 4" xfId="52236" xr:uid="{F7A4975A-8A71-4DAD-A473-8D4DCF1C121D}"/>
    <cellStyle name="Comma 7 5 4 2" xfId="53748" xr:uid="{EEE9A45B-3D84-4EEF-9013-64B1BB446680}"/>
    <cellStyle name="Comma 7 5 5" xfId="52999" xr:uid="{54E2797E-C7B8-454D-A4B3-8A17CCC62E13}"/>
    <cellStyle name="Comma 7 5 6" xfId="51452" xr:uid="{5F20A34E-183B-4313-8989-C698CCB418AA}"/>
    <cellStyle name="Comma 7 5 7" xfId="54501" xr:uid="{9297D25D-417F-4ABE-9958-96B633EF37C8}"/>
    <cellStyle name="Comma 7 5 8" xfId="12462" xr:uid="{6E46D897-5221-4B54-916B-FB87F27C9B0B}"/>
    <cellStyle name="Comma 7 6" xfId="12463" xr:uid="{6B9CB6DD-FADF-446B-B70E-57773573DDA5}"/>
    <cellStyle name="Comma 7 6 2" xfId="51777" xr:uid="{519BFDA9-AC34-4505-B50A-C95D9146B8D4}"/>
    <cellStyle name="Comma 7 6 2 2" xfId="52533" xr:uid="{5AE50773-31F7-42B3-8948-C06E59FA83FE}"/>
    <cellStyle name="Comma 7 6 2 2 2" xfId="54044" xr:uid="{CC17D3EA-88A8-48B4-B978-1A17E77FFE7D}"/>
    <cellStyle name="Comma 7 6 2 3" xfId="53295" xr:uid="{2CB715CB-88A9-424D-94F0-D3EDFF2F3928}"/>
    <cellStyle name="Comma 7 6 3" xfId="52025" xr:uid="{DF1BB167-198C-4F78-B7BB-5883CFE988D7}"/>
    <cellStyle name="Comma 7 6 3 2" xfId="52777" xr:uid="{C6E301D0-FF80-464D-98C9-B2B3286E2FEB}"/>
    <cellStyle name="Comma 7 6 3 2 2" xfId="54288" xr:uid="{ABCB7C63-9497-43D4-B29A-D5641CE944EF}"/>
    <cellStyle name="Comma 7 6 3 3" xfId="53539" xr:uid="{EEC0CC91-E788-4FED-8CC1-0A720B4D7A00}"/>
    <cellStyle name="Comma 7 6 4" xfId="52274" xr:uid="{EDF09551-48E4-4068-B00F-C1453B80B0E8}"/>
    <cellStyle name="Comma 7 6 4 2" xfId="53786" xr:uid="{AC69D8AA-E251-4AF2-A7AD-A49B7E457019}"/>
    <cellStyle name="Comma 7 6 5" xfId="53037" xr:uid="{B0A59F20-07F2-40F3-852D-CA609AA48D21}"/>
    <cellStyle name="Comma 7 6 6" xfId="51501" xr:uid="{2F238793-F31E-4FD9-8D40-705DED18A470}"/>
    <cellStyle name="Comma 7 7" xfId="1104" xr:uid="{9D9720C1-472E-42E9-9421-804978EAF80F}"/>
    <cellStyle name="Comma 7 7 2" xfId="51800" xr:uid="{E8D8CF40-01FD-4C24-B34B-A0E120F60EB4}"/>
    <cellStyle name="Comma 7 7 2 2" xfId="52556" xr:uid="{0655C2A6-43B0-47AF-B283-FB01D4DAF90D}"/>
    <cellStyle name="Comma 7 7 2 2 2" xfId="54067" xr:uid="{045D1347-EBCC-4ECC-93F0-8FD587FD23BF}"/>
    <cellStyle name="Comma 7 7 2 3" xfId="53318" xr:uid="{01FDC1B2-8C4D-421F-8974-F94F9E5FFD36}"/>
    <cellStyle name="Comma 7 7 3" xfId="52048" xr:uid="{E6B3F3A2-AA0C-47CF-83BE-08BF59998448}"/>
    <cellStyle name="Comma 7 7 3 2" xfId="52800" xr:uid="{E5872A80-333A-4285-A669-32BA35E25697}"/>
    <cellStyle name="Comma 7 7 3 2 2" xfId="54311" xr:uid="{2ECF35F4-ACDC-44ED-A7A9-FCEE82A70C54}"/>
    <cellStyle name="Comma 7 7 3 3" xfId="53562" xr:uid="{31EC6353-EA6E-4821-B5E6-207D5A20EC00}"/>
    <cellStyle name="Comma 7 7 4" xfId="52297" xr:uid="{66338E29-F4A3-480F-BEEC-F83B0951C128}"/>
    <cellStyle name="Comma 7 7 4 2" xfId="53809" xr:uid="{45D8F9FF-799F-4F43-8738-56BBA75B345C}"/>
    <cellStyle name="Comma 7 7 5" xfId="53060" xr:uid="{337E7A51-25F6-4FA1-ACA1-01B701CB60F3}"/>
    <cellStyle name="Comma 7 7 6" xfId="51527" xr:uid="{1AB846B9-BA85-4CDE-AEA5-A5B4A897C811}"/>
    <cellStyle name="Comma 7 8" xfId="51309" xr:uid="{9ED23BE7-EB10-44F8-A95A-337C432AD564}"/>
    <cellStyle name="Comma 7 8 2" xfId="51858" xr:uid="{C4FBDD69-2437-4BEF-A045-FCC49DDE8C75}"/>
    <cellStyle name="Comma 7 8 2 2" xfId="52614" xr:uid="{8A764E39-E031-4C21-9006-9B499A9D8AC2}"/>
    <cellStyle name="Comma 7 8 2 2 2" xfId="54125" xr:uid="{FD109E62-C261-4ADB-9ABF-F7550D5DDA78}"/>
    <cellStyle name="Comma 7 8 2 3" xfId="53376" xr:uid="{D106FAB0-CFCD-4F98-9EF0-074D2231D8F3}"/>
    <cellStyle name="Comma 7 8 3" xfId="52106" xr:uid="{D91B3452-F8BF-479A-80A6-9CE759EC4B5A}"/>
    <cellStyle name="Comma 7 8 3 2" xfId="52858" xr:uid="{1FA5D061-BCD3-4605-A8FB-267D1A69F957}"/>
    <cellStyle name="Comma 7 8 3 2 2" xfId="54369" xr:uid="{B846C72F-1B60-4436-84A6-CCB85A89E9C0}"/>
    <cellStyle name="Comma 7 8 3 3" xfId="53620" xr:uid="{FDDE45A0-89F8-4FA1-AE82-F09D2E90A6F3}"/>
    <cellStyle name="Comma 7 8 4" xfId="52355" xr:uid="{2F22AFAE-D5D0-4914-BCE9-F6A3E7C827DF}"/>
    <cellStyle name="Comma 7 8 4 2" xfId="53867" xr:uid="{09F8F85D-D8B1-4A4D-BCB2-BA712EDCBE10}"/>
    <cellStyle name="Comma 7 8 5" xfId="53118" xr:uid="{456DB148-A99E-43C3-BB9A-71F3A4A0187B}"/>
    <cellStyle name="Comma 7 8 6" xfId="51591" xr:uid="{6469468D-AFB3-4038-B802-7CEE91FF0969}"/>
    <cellStyle name="Comma 7 9" xfId="51652" xr:uid="{3B89E5FE-8C8D-4E7D-B334-78E8340EF317}"/>
    <cellStyle name="Comma 7 9 2" xfId="52414" xr:uid="{B4EE9631-66ED-4EF3-8683-D5C42533DE3D}"/>
    <cellStyle name="Comma 7 9 2 2" xfId="53925" xr:uid="{15971A35-AFC6-4A0D-ABEF-037D1FEFBD35}"/>
    <cellStyle name="Comma 7 9 3" xfId="53176" xr:uid="{38E34CB1-6DD6-45BB-9F8C-33A9ACEF8974}"/>
    <cellStyle name="Comma 70" xfId="12464" xr:uid="{F6982A5C-93BC-4A6F-B28D-FF950BE4BD6D}"/>
    <cellStyle name="Comma 71" xfId="12465" xr:uid="{00963950-E5AF-40B1-B9C7-2C5A9A53CDCB}"/>
    <cellStyle name="Comma 72" xfId="12466" xr:uid="{57C6A9FB-B34D-401B-A856-0BB129E21C13}"/>
    <cellStyle name="Comma 73" xfId="12467" xr:uid="{91F329DB-0448-4C65-9D7E-31A3880D208D}"/>
    <cellStyle name="Comma 74" xfId="51359" xr:uid="{07D84E7C-3CF1-4C3D-9258-36C5FA114A9A}"/>
    <cellStyle name="Comma 75" xfId="51414" xr:uid="{03400A91-EFA9-4AB5-9557-547AEF201ABB}"/>
    <cellStyle name="Comma 76" xfId="51371" xr:uid="{73B969C8-273B-474C-BE15-04218D6711B9}"/>
    <cellStyle name="Comma 8" xfId="17" xr:uid="{00000000-0005-0000-0000-000011000000}"/>
    <cellStyle name="Comma 8 10" xfId="51593" xr:uid="{F66833B0-7F07-4B51-9ABB-F0C9067B6E7E}"/>
    <cellStyle name="Comma 8 10 2" xfId="51860" xr:uid="{49E60CD8-3900-49CA-BB1F-E7FEB8CB5E53}"/>
    <cellStyle name="Comma 8 10 2 2" xfId="52616" xr:uid="{11084C4F-7641-435B-86E8-8498A51D46B6}"/>
    <cellStyle name="Comma 8 10 2 2 2" xfId="54127" xr:uid="{D35D0B68-32FF-43C1-86B2-AFB876087EAE}"/>
    <cellStyle name="Comma 8 10 2 3" xfId="53378" xr:uid="{17449BD4-0698-4C82-B7FF-711FC55952C5}"/>
    <cellStyle name="Comma 8 10 3" xfId="52108" xr:uid="{32C6CB23-FC2D-4094-B005-5691B2B9C9DE}"/>
    <cellStyle name="Comma 8 10 3 2" xfId="52860" xr:uid="{E7042A53-1BAB-4DAE-8529-E91538893AC0}"/>
    <cellStyle name="Comma 8 10 3 2 2" xfId="54371" xr:uid="{F6A562D3-E352-48DD-8C62-41A589FC3089}"/>
    <cellStyle name="Comma 8 10 3 3" xfId="53622" xr:uid="{8FA7E647-7B51-450B-AF13-9679AE0F6050}"/>
    <cellStyle name="Comma 8 10 4" xfId="52357" xr:uid="{B8C36454-1C29-4485-9DEB-8E20815E62C6}"/>
    <cellStyle name="Comma 8 10 4 2" xfId="53869" xr:uid="{3325A9F9-7241-423A-80EF-AF92401CE2DD}"/>
    <cellStyle name="Comma 8 10 5" xfId="53120" xr:uid="{3B3C922A-9E4E-4572-A928-6F2CC5AA6044}"/>
    <cellStyle name="Comma 8 11" xfId="51653" xr:uid="{25EF5185-8A09-4451-B01B-6DC9A3A18C3B}"/>
    <cellStyle name="Comma 8 11 2" xfId="52415" xr:uid="{A149A42E-CC33-4B8A-94D7-D27275D9371A}"/>
    <cellStyle name="Comma 8 11 2 2" xfId="53926" xr:uid="{2655435E-9105-4789-B147-613D47112C81}"/>
    <cellStyle name="Comma 8 11 3" xfId="53177" xr:uid="{F98CFD0C-B1EB-4A4C-AFAE-C862B6203B98}"/>
    <cellStyle name="Comma 8 12" xfId="51672" xr:uid="{AC080CD4-3B88-4AA7-B806-BDFC0F430029}"/>
    <cellStyle name="Comma 8 12 2" xfId="52428" xr:uid="{8EE86E89-3A9A-4033-992B-56953FFA6B36}"/>
    <cellStyle name="Comma 8 12 2 2" xfId="53939" xr:uid="{CF78F225-1F60-4BEE-AAB9-08976EA9C5AE}"/>
    <cellStyle name="Comma 8 12 3" xfId="53190" xr:uid="{0DA7A439-596E-44F5-88CB-63CF60CDBED4}"/>
    <cellStyle name="Comma 8 13" xfId="51917" xr:uid="{F97C9E4E-2C6C-4B53-B197-D16386F0D7E9}"/>
    <cellStyle name="Comma 8 13 2" xfId="52672" xr:uid="{04D7DB6E-7B27-40F1-A7A8-D65D98DD0223}"/>
    <cellStyle name="Comma 8 13 2 2" xfId="54183" xr:uid="{479471C1-B2BD-4CAB-9AAB-2E4B2A1D0402}"/>
    <cellStyle name="Comma 8 13 3" xfId="53434" xr:uid="{5876F6AF-CEAF-4C73-A094-DD28EC237405}"/>
    <cellStyle name="Comma 8 14" xfId="52169" xr:uid="{5928BD50-F027-4891-880C-753C590708EE}"/>
    <cellStyle name="Comma 8 14 2" xfId="53681" xr:uid="{12C1106D-59B3-41F4-A566-FB0EDF24F383}"/>
    <cellStyle name="Comma 8 15" xfId="52932" xr:uid="{BA157D7A-A875-43B0-91D6-F6AB4178A471}"/>
    <cellStyle name="Comma 8 16" xfId="51370" xr:uid="{3F90FAF6-82A3-4D8A-AFE0-EF8C20B180B1}"/>
    <cellStyle name="Comma 8 17" xfId="54434" xr:uid="{9B8531FD-8664-43C1-A320-8828A9F6D1F8}"/>
    <cellStyle name="Comma 8 18" xfId="303" xr:uid="{FE3412F3-53DE-4AD3-9C63-7B8B07B120E8}"/>
    <cellStyle name="Comma 8 2" xfId="18" xr:uid="{00000000-0005-0000-0000-000012000000}"/>
    <cellStyle name="Comma 8 2 2" xfId="12468" xr:uid="{D9848F22-1455-47DE-9E34-CD0AF7B1F695}"/>
    <cellStyle name="Comma 8 3" xfId="255" xr:uid="{D5E84285-05F8-4E1D-99CD-EFDF7617D2E3}"/>
    <cellStyle name="Comma 8 3 10" xfId="330" xr:uid="{95EAEBC7-7C9C-499D-93E0-2D9F12402F22}"/>
    <cellStyle name="Comma 8 3 2" xfId="51338" xr:uid="{8BBA1773-4673-4CDB-B21A-82AEC0266958}"/>
    <cellStyle name="Comma 8 3 2 2" xfId="51829" xr:uid="{8A822D3A-2267-449F-B57A-9CCBF39BA84B}"/>
    <cellStyle name="Comma 8 3 2 2 2" xfId="52585" xr:uid="{398B3B31-0DAB-4187-A1DA-322C287BFF30}"/>
    <cellStyle name="Comma 8 3 2 2 2 2" xfId="54096" xr:uid="{B69A67FD-1A98-4669-B6A6-7EAB45A73C9E}"/>
    <cellStyle name="Comma 8 3 2 2 3" xfId="53347" xr:uid="{B5139DE6-E8C9-49E1-9BA0-F0FA6701A3A3}"/>
    <cellStyle name="Comma 8 3 2 3" xfId="52077" xr:uid="{78DE3F82-108D-42FD-9C18-FB7091934DBC}"/>
    <cellStyle name="Comma 8 3 2 3 2" xfId="52829" xr:uid="{2197DAD0-0AB3-4F18-BEDC-8DF0A245B9B9}"/>
    <cellStyle name="Comma 8 3 2 3 2 2" xfId="54340" xr:uid="{1901089A-0799-4620-B03D-0068C27F703C}"/>
    <cellStyle name="Comma 8 3 2 3 3" xfId="53591" xr:uid="{45FA42A8-F83E-41CF-A38F-D28C3F69114B}"/>
    <cellStyle name="Comma 8 3 2 4" xfId="52326" xr:uid="{8538A617-0662-4864-B8F7-C5C38071F3D7}"/>
    <cellStyle name="Comma 8 3 2 4 2" xfId="53838" xr:uid="{62A7CEF0-48F3-4DF3-A32B-D70FC4C1372D}"/>
    <cellStyle name="Comma 8 3 2 5" xfId="53089" xr:uid="{A9005E82-1D4E-44F7-B766-3EB0DC22F0FA}"/>
    <cellStyle name="Comma 8 3 2 6" xfId="51559" xr:uid="{516DD4CB-27D7-4CCD-83F7-F3A82F3E6549}"/>
    <cellStyle name="Comma 8 3 3" xfId="51620" xr:uid="{FDB8E4D0-4B20-43F1-86D0-307AC7025019}"/>
    <cellStyle name="Comma 8 3 3 2" xfId="51887" xr:uid="{112C1A99-50AF-48AB-AD7D-E77240689D34}"/>
    <cellStyle name="Comma 8 3 3 2 2" xfId="52643" xr:uid="{B612D774-E900-4DF5-AEE4-530445BDFF50}"/>
    <cellStyle name="Comma 8 3 3 2 2 2" xfId="54154" xr:uid="{0DD94966-57D0-40EC-9B38-8917F312E62B}"/>
    <cellStyle name="Comma 8 3 3 2 3" xfId="53405" xr:uid="{7D501BAC-9DB3-487B-A4EB-59E1B0954295}"/>
    <cellStyle name="Comma 8 3 3 3" xfId="52135" xr:uid="{1452C29F-BB6F-45D3-B3B9-556AA0E36BAF}"/>
    <cellStyle name="Comma 8 3 3 3 2" xfId="52887" xr:uid="{23708D6D-20D8-4E94-B5B2-5903F5D0C90E}"/>
    <cellStyle name="Comma 8 3 3 3 2 2" xfId="54398" xr:uid="{198CD520-2351-490B-AC76-A7AA5D427300}"/>
    <cellStyle name="Comma 8 3 3 3 3" xfId="53649" xr:uid="{B59D678B-5811-4C91-8802-9809ED79D5A1}"/>
    <cellStyle name="Comma 8 3 3 4" xfId="52384" xr:uid="{2E9E1F6B-B42C-422A-B0E6-3E4D0453DB8A}"/>
    <cellStyle name="Comma 8 3 3 4 2" xfId="53896" xr:uid="{4CB794A3-B32F-4974-A909-E1132E660298}"/>
    <cellStyle name="Comma 8 3 3 5" xfId="53147" xr:uid="{3ACF033C-6A99-4D41-87CC-100E0E45A176}"/>
    <cellStyle name="Comma 8 3 4" xfId="51710" xr:uid="{9F82D1AB-C44B-4672-AE4B-ED6BB679F4A9}"/>
    <cellStyle name="Comma 8 3 4 2" xfId="52466" xr:uid="{4F3AE4B0-889B-4C96-AA58-CDFADA5CFB1A}"/>
    <cellStyle name="Comma 8 3 4 2 2" xfId="53977" xr:uid="{95D7017E-20FA-40B4-981D-D1DB9614876D}"/>
    <cellStyle name="Comma 8 3 4 3" xfId="53228" xr:uid="{B0A243EA-09B5-4524-A1EA-2B380A9EE9CB}"/>
    <cellStyle name="Comma 8 3 5" xfId="51958" xr:uid="{F923B24B-F189-44F2-BB65-87E8B74CB807}"/>
    <cellStyle name="Comma 8 3 5 2" xfId="52710" xr:uid="{04EF8338-3656-48B5-BFA3-FCB087191537}"/>
    <cellStyle name="Comma 8 3 5 2 2" xfId="54221" xr:uid="{85788B7B-4B98-4C73-99C2-1D1C911C43F1}"/>
    <cellStyle name="Comma 8 3 5 3" xfId="53472" xr:uid="{BF6E6E80-A36B-4A14-9260-78B6B9D7F17C}"/>
    <cellStyle name="Comma 8 3 6" xfId="52207" xr:uid="{663A3BBD-0CF7-48EF-AF09-BA7B80C6A245}"/>
    <cellStyle name="Comma 8 3 6 2" xfId="53719" xr:uid="{074DBE96-F072-43BE-8A65-AFDEC75E484F}"/>
    <cellStyle name="Comma 8 3 7" xfId="52970" xr:uid="{F7FA4EDB-B153-44A8-BB4E-511DA91ACEB4}"/>
    <cellStyle name="Comma 8 3 8" xfId="51423" xr:uid="{D7AD31A6-6F80-428D-ACD4-1A312558EB25}"/>
    <cellStyle name="Comma 8 3 9" xfId="54472" xr:uid="{19765F9B-FA33-4BD2-9F4B-4950E3B6EBEA}"/>
    <cellStyle name="Comma 8 4" xfId="280" xr:uid="{7E7FCA62-A395-447A-AB41-289F79F413FF}"/>
    <cellStyle name="Comma 8 4 2" xfId="51582" xr:uid="{54607459-3F00-4F5A-819F-79615D9E7945}"/>
    <cellStyle name="Comma 8 4 2 2" xfId="51852" xr:uid="{26529CD1-3E6B-40B3-9474-78EF71E9D7C4}"/>
    <cellStyle name="Comma 8 4 2 2 2" xfId="52608" xr:uid="{337B4239-B0BA-4845-9792-8CC08E0C699B}"/>
    <cellStyle name="Comma 8 4 2 2 2 2" xfId="54119" xr:uid="{C6E274FD-5BEC-4C5C-9FC7-99E7FC465872}"/>
    <cellStyle name="Comma 8 4 2 2 3" xfId="53370" xr:uid="{DBEF56EB-25F6-4FB2-BE94-803116844A0C}"/>
    <cellStyle name="Comma 8 4 2 3" xfId="52100" xr:uid="{34489623-EA3B-4B66-9395-53DA6A02844A}"/>
    <cellStyle name="Comma 8 4 2 3 2" xfId="52852" xr:uid="{9A9FE83B-9AE7-4336-8AD6-D9296F6D2A30}"/>
    <cellStyle name="Comma 8 4 2 3 2 2" xfId="54363" xr:uid="{6866FAC5-9278-4921-B7CE-54EC6DFF201B}"/>
    <cellStyle name="Comma 8 4 2 3 3" xfId="53614" xr:uid="{1CFA1B3D-BF7D-455D-8BBC-715F23611BDB}"/>
    <cellStyle name="Comma 8 4 2 4" xfId="52349" xr:uid="{258E40EE-4AEB-4D5C-8460-C245EEA506FD}"/>
    <cellStyle name="Comma 8 4 2 4 2" xfId="53861" xr:uid="{1AE36AB8-7807-4AED-AB68-A16CB95D0585}"/>
    <cellStyle name="Comma 8 4 2 5" xfId="53112" xr:uid="{4661DF32-BC1B-4641-B554-5E0614BF7614}"/>
    <cellStyle name="Comma 8 4 3" xfId="51733" xr:uid="{35492085-E356-49C6-A034-966F04C0AFF4}"/>
    <cellStyle name="Comma 8 4 3 2" xfId="52489" xr:uid="{986301DD-44CB-465D-86A3-24D1EDC84CAE}"/>
    <cellStyle name="Comma 8 4 3 2 2" xfId="54000" xr:uid="{EF9049F0-264D-4326-A539-A78C8BD975C1}"/>
    <cellStyle name="Comma 8 4 3 3" xfId="53251" xr:uid="{FA7F125C-7E06-42A5-B598-86E6483F6C12}"/>
    <cellStyle name="Comma 8 4 4" xfId="51981" xr:uid="{8E16C759-EF29-413C-BA70-084E1BC65F64}"/>
    <cellStyle name="Comma 8 4 4 2" xfId="52733" xr:uid="{01CA7BEE-3C6C-48F5-B71E-38AC271DE62F}"/>
    <cellStyle name="Comma 8 4 4 2 2" xfId="54244" xr:uid="{3B055A63-8FB5-4BA9-99B7-E589926465BC}"/>
    <cellStyle name="Comma 8 4 4 3" xfId="53495" xr:uid="{875941C7-62C3-4A71-ACD7-1FAB21D4925E}"/>
    <cellStyle name="Comma 8 4 5" xfId="52230" xr:uid="{07F645CC-8511-4CDA-BFD3-6334C3553F4C}"/>
    <cellStyle name="Comma 8 4 5 2" xfId="53742" xr:uid="{4B45DEE0-EE9B-45B5-8380-3635E25F0988}"/>
    <cellStyle name="Comma 8 4 6" xfId="52993" xr:uid="{5ADCF598-29A1-4398-B99C-D7C203689FE7}"/>
    <cellStyle name="Comma 8 4 7" xfId="51446" xr:uid="{D625AB8F-CC38-43F3-9F4B-3BA160FC1A00}"/>
    <cellStyle name="Comma 8 4 8" xfId="54495" xr:uid="{CF40D470-D758-40BE-8DBE-3DA55DD296E2}"/>
    <cellStyle name="Comma 8 4 9" xfId="353" xr:uid="{7B6AED6E-0C02-448C-B6A9-36C1DE5AE09E}"/>
    <cellStyle name="Comma 8 5" xfId="150" xr:uid="{A4F54D1A-F76C-44C1-99DA-AF2D9C4B0D2E}"/>
    <cellStyle name="Comma 8 5 2" xfId="51683" xr:uid="{FDEE532C-5EA2-4B55-ADBE-85BC66D1F785}"/>
    <cellStyle name="Comma 8 5 2 2" xfId="52439" xr:uid="{2251AE1E-DBE0-4941-9122-420C83A3F089}"/>
    <cellStyle name="Comma 8 5 2 2 2" xfId="53950" xr:uid="{541B0DA7-40D3-4516-9ED4-63934B5C9D3B}"/>
    <cellStyle name="Comma 8 5 2 3" xfId="53201" xr:uid="{95235CEB-C6E7-4BB6-A663-86E778808553}"/>
    <cellStyle name="Comma 8 5 3" xfId="51930" xr:uid="{1C445EC8-3AC0-4D52-B08F-8A3B3BC889BA}"/>
    <cellStyle name="Comma 8 5 3 2" xfId="52683" xr:uid="{517350D0-96CA-4721-9F3B-640311D50BBA}"/>
    <cellStyle name="Comma 8 5 3 2 2" xfId="54194" xr:uid="{BE75F4F3-6CB2-4443-AF9B-9DB3DCD2A01F}"/>
    <cellStyle name="Comma 8 5 3 3" xfId="53445" xr:uid="{D5D0627D-3446-4ECE-8424-CDC411375C98}"/>
    <cellStyle name="Comma 8 5 4" xfId="52180" xr:uid="{1CC9D7B9-2519-4C7F-8EB3-B0AB4CF86551}"/>
    <cellStyle name="Comma 8 5 4 2" xfId="53692" xr:uid="{DF2B5C88-2357-4AFA-8579-DC9305777CE0}"/>
    <cellStyle name="Comma 8 5 5" xfId="52943" xr:uid="{8FD842D6-4B8B-41D2-8183-8805E2E68509}"/>
    <cellStyle name="Comma 8 5 6" xfId="51389" xr:uid="{FE755E89-A227-49E7-9E58-E2F23ADF2D01}"/>
    <cellStyle name="Comma 8 5 7" xfId="54445" xr:uid="{8ED0AB1E-73E9-4946-BF45-6B1D1EA05C1F}"/>
    <cellStyle name="Comma 8 5 8" xfId="1105" xr:uid="{EBF257EF-9F9F-4C54-B19B-78B2179BC7D2}"/>
    <cellStyle name="Comma 8 6" xfId="292" xr:uid="{3AEBF876-DD9E-4BBF-AEFD-F97B2CA55647}"/>
    <cellStyle name="Comma 8 6 2" xfId="51740" xr:uid="{77D876CE-B097-4F93-9CEA-FA17F390C4FA}"/>
    <cellStyle name="Comma 8 6 2 2" xfId="52496" xr:uid="{99EDE9B5-C817-4992-970B-E37BC520F467}"/>
    <cellStyle name="Comma 8 6 2 2 2" xfId="54007" xr:uid="{31FE922C-1726-4645-A5EF-65B30BC741C0}"/>
    <cellStyle name="Comma 8 6 2 3" xfId="53258" xr:uid="{C90106E8-4653-41F3-804F-874D4225B845}"/>
    <cellStyle name="Comma 8 6 3" xfId="51988" xr:uid="{9DF170F6-6841-4921-8B26-31E098A798BD}"/>
    <cellStyle name="Comma 8 6 3 2" xfId="52740" xr:uid="{EE08FDED-D09A-4E4F-B502-AC0EC8C867D5}"/>
    <cellStyle name="Comma 8 6 3 2 2" xfId="54251" xr:uid="{A0D2F7D2-B78B-4161-B74E-DB327F86BDF0}"/>
    <cellStyle name="Comma 8 6 3 3" xfId="53502" xr:uid="{60D8D7B8-F3E8-424E-910B-4F295F7E39EC}"/>
    <cellStyle name="Comma 8 6 4" xfId="52237" xr:uid="{40A70010-1B19-4FD5-89BF-460A3B52F771}"/>
    <cellStyle name="Comma 8 6 4 2" xfId="53749" xr:uid="{B79683B5-D5DF-4D27-9C4C-6372F511EA37}"/>
    <cellStyle name="Comma 8 6 5" xfId="53000" xr:uid="{A39976F1-B9EB-4D1E-B423-4A3E1E249000}"/>
    <cellStyle name="Comma 8 6 6" xfId="51453" xr:uid="{0855F93A-5980-4E99-9899-83DCC291818E}"/>
    <cellStyle name="Comma 8 6 7" xfId="54502" xr:uid="{CE7090D5-E5B3-4255-96B5-2B717C40BE40}"/>
    <cellStyle name="Comma 8 6 8" xfId="51311" xr:uid="{FCF2BF6C-3BBE-47FA-8725-D50701238E65}"/>
    <cellStyle name="Comma 8 7" xfId="51484" xr:uid="{AC9CC0B0-E7E0-47E6-8445-D253FFA86DE8}"/>
    <cellStyle name="Comma 8 7 2" xfId="51764" xr:uid="{D7480D3A-FF8D-4BC7-B7B5-9D4127B4EDC3}"/>
    <cellStyle name="Comma 8 7 2 2" xfId="52520" xr:uid="{E8A22A33-51EB-4DCE-AE16-40510479155A}"/>
    <cellStyle name="Comma 8 7 2 2 2" xfId="54031" xr:uid="{938EFA18-6FEC-46E7-BC9F-FE548D58DDDA}"/>
    <cellStyle name="Comma 8 7 2 3" xfId="53282" xr:uid="{103167ED-FB27-4EE0-A838-9E54EC683DE8}"/>
    <cellStyle name="Comma 8 7 3" xfId="52012" xr:uid="{647FE0B1-B2EA-4715-A7BD-368E32F860D7}"/>
    <cellStyle name="Comma 8 7 3 2" xfId="52764" xr:uid="{5F2932AC-5691-4E4E-B333-5C58FB79A7D7}"/>
    <cellStyle name="Comma 8 7 3 2 2" xfId="54275" xr:uid="{B65F651D-B9C4-4045-9D6D-7B57C0E78B10}"/>
    <cellStyle name="Comma 8 7 3 3" xfId="53526" xr:uid="{A1F5BFA8-5A5E-445E-91E3-629F3FE8B4F2}"/>
    <cellStyle name="Comma 8 7 4" xfId="52261" xr:uid="{745909EC-3871-430E-9067-876ED3F17E1B}"/>
    <cellStyle name="Comma 8 7 4 2" xfId="53773" xr:uid="{AAC2553D-E103-4428-962A-E767F5F3749F}"/>
    <cellStyle name="Comma 8 7 5" xfId="53024" xr:uid="{D5FAFAAF-3C6E-42B4-8913-87260EF625BE}"/>
    <cellStyle name="Comma 8 8" xfId="51502" xr:uid="{4E538355-AAE2-478D-AE9C-A23DE0D84E0F}"/>
    <cellStyle name="Comma 8 8 2" xfId="51778" xr:uid="{21036082-4206-4C19-BE62-4B778FF611EC}"/>
    <cellStyle name="Comma 8 8 2 2" xfId="52534" xr:uid="{83E962E0-F96F-4AEA-A7BA-456828D64442}"/>
    <cellStyle name="Comma 8 8 2 2 2" xfId="54045" xr:uid="{A52D632A-10D1-49D4-B61A-472524F0528B}"/>
    <cellStyle name="Comma 8 8 2 3" xfId="53296" xr:uid="{76F1B1E7-591E-43AE-96E6-CB6E4180ECC3}"/>
    <cellStyle name="Comma 8 8 3" xfId="52026" xr:uid="{A71E153A-3FD5-4965-9119-44EB4A15724C}"/>
    <cellStyle name="Comma 8 8 3 2" xfId="52778" xr:uid="{614A25C1-4409-418B-83F1-53A625A806A9}"/>
    <cellStyle name="Comma 8 8 3 2 2" xfId="54289" xr:uid="{C242B6DC-CF8A-413F-ADF0-033B981FF622}"/>
    <cellStyle name="Comma 8 8 3 3" xfId="53540" xr:uid="{1727EF03-B12E-449B-8AA7-031D94A2F603}"/>
    <cellStyle name="Comma 8 8 4" xfId="52275" xr:uid="{FA84B607-41A1-4838-89FD-F8C7421F89FF}"/>
    <cellStyle name="Comma 8 8 4 2" xfId="53787" xr:uid="{7F8ADA92-9390-4598-92AF-325595B270E2}"/>
    <cellStyle name="Comma 8 8 5" xfId="53038" xr:uid="{2A0E7D7D-8D80-4A3E-8F91-AE35258F82A9}"/>
    <cellStyle name="Comma 8 9" xfId="51529" xr:uid="{BA2B7FD5-91C1-4924-857C-AF43954B2BEA}"/>
    <cellStyle name="Comma 8 9 2" xfId="51802" xr:uid="{F6E2516A-04B2-4A74-BE01-1737A60275AA}"/>
    <cellStyle name="Comma 8 9 2 2" xfId="52558" xr:uid="{54F4AE80-0EDE-4CF5-A474-C1573903BF11}"/>
    <cellStyle name="Comma 8 9 2 2 2" xfId="54069" xr:uid="{1C1437F0-9D2B-410E-B1CA-E9B71EB3E149}"/>
    <cellStyle name="Comma 8 9 2 3" xfId="53320" xr:uid="{32835860-9DF0-4887-A6AA-33E93930DE2C}"/>
    <cellStyle name="Comma 8 9 3" xfId="52050" xr:uid="{49375CFB-6709-4971-9C9E-54E0F52FC704}"/>
    <cellStyle name="Comma 8 9 3 2" xfId="52802" xr:uid="{9A36A708-BDB7-4492-B3F8-1B5A775468CB}"/>
    <cellStyle name="Comma 8 9 3 2 2" xfId="54313" xr:uid="{E3FC99BC-211A-407E-8318-9BD568B6E53C}"/>
    <cellStyle name="Comma 8 9 3 3" xfId="53564" xr:uid="{8D2DE59C-6111-4CA6-9D52-B0BD0C94F194}"/>
    <cellStyle name="Comma 8 9 4" xfId="52299" xr:uid="{C9B6C980-F4DC-43A6-A7FD-236BEEFB826E}"/>
    <cellStyle name="Comma 8 9 4 2" xfId="53811" xr:uid="{36A88132-5F7B-4B7F-A3BA-AF95E46F41E3}"/>
    <cellStyle name="Comma 8 9 5" xfId="53062" xr:uid="{56BAA6C8-A2FC-48AA-BA05-AEE28DF3FFBD}"/>
    <cellStyle name="Comma 9" xfId="19" xr:uid="{00000000-0005-0000-0000-000013000000}"/>
    <cellStyle name="Comma 9 10" xfId="1107" xr:uid="{24E9FD30-A893-4D45-A987-58937991F85D}"/>
    <cellStyle name="Comma 9 11" xfId="1108" xr:uid="{07FF99C2-BA81-4C16-BDFA-6D5CE0A58DD9}"/>
    <cellStyle name="Comma 9 12" xfId="12469" xr:uid="{E6E7C118-1F75-4188-937B-08D4A1D009B8}"/>
    <cellStyle name="Comma 9 13" xfId="12470" xr:uid="{E057CBA5-DEAB-4737-BDDD-33298F52DEB0}"/>
    <cellStyle name="Comma 9 14" xfId="51254" xr:uid="{C374969E-1F42-4F47-9C76-68B4FB68920E}"/>
    <cellStyle name="Comma 9 15" xfId="1106" xr:uid="{007B1FD4-DF54-4E73-B767-1FABFD4A558A}"/>
    <cellStyle name="Comma 9 16" xfId="51312" xr:uid="{3CED50C9-B2B6-461B-9CED-2371FC8EE23A}"/>
    <cellStyle name="Comma 9 17" xfId="304" xr:uid="{1227FB74-1540-49EC-B2BC-D344221E33EE}"/>
    <cellStyle name="Comma 9 2" xfId="152" xr:uid="{A4C0D809-37C7-44A1-9B90-ADFA585F9F7C}"/>
    <cellStyle name="Comma 9 2 2" xfId="1109" xr:uid="{E3676A26-1F3F-4B69-B24E-42FB8B6BC777}"/>
    <cellStyle name="Comma 9 3" xfId="256" xr:uid="{89A36FDD-FDE7-4DB3-A939-557CD8C4C13F}"/>
    <cellStyle name="Comma 9 3 10" xfId="331" xr:uid="{115351B8-F19C-477C-965C-9CB18B7202E1}"/>
    <cellStyle name="Comma 9 3 2" xfId="1110" xr:uid="{EBE146AC-BAED-48AD-BE40-85C5D0C69849}"/>
    <cellStyle name="Comma 9 3 2 2" xfId="51830" xr:uid="{6610C7C6-0A77-4283-8C84-04600233B831}"/>
    <cellStyle name="Comma 9 3 2 2 2" xfId="52586" xr:uid="{655B9DFA-8674-4857-A3AF-4E00ED976D83}"/>
    <cellStyle name="Comma 9 3 2 2 2 2" xfId="54097" xr:uid="{5F937100-B523-4674-9D8C-878C1CA8C83E}"/>
    <cellStyle name="Comma 9 3 2 2 3" xfId="53348" xr:uid="{3B985DE5-DAED-4E4A-8088-444C989C090B}"/>
    <cellStyle name="Comma 9 3 2 3" xfId="52078" xr:uid="{841ACD30-877B-417A-81D7-03E5B115ED68}"/>
    <cellStyle name="Comma 9 3 2 3 2" xfId="52830" xr:uid="{F6346DE9-4D4A-4207-BDEE-DA7B06D6FAD0}"/>
    <cellStyle name="Comma 9 3 2 3 2 2" xfId="54341" xr:uid="{5962C15D-145A-47CF-ABB7-662708D9DD32}"/>
    <cellStyle name="Comma 9 3 2 3 3" xfId="53592" xr:uid="{BEFE02D2-E8AA-4ADC-A0CF-8F8668C1B6E5}"/>
    <cellStyle name="Comma 9 3 2 4" xfId="52327" xr:uid="{2C04ADF0-DF5F-4FD6-A957-7CBF1741AB8A}"/>
    <cellStyle name="Comma 9 3 2 4 2" xfId="53839" xr:uid="{9E8DD2FC-E34A-48FD-917C-6823A174A04E}"/>
    <cellStyle name="Comma 9 3 2 5" xfId="53090" xr:uid="{8B745E6C-C4CD-4105-9530-FD89D1B29114}"/>
    <cellStyle name="Comma 9 3 2 6" xfId="51560" xr:uid="{B66DA6ED-1188-4743-ADB1-DC9FAD8B4089}"/>
    <cellStyle name="Comma 9 3 3" xfId="51339" xr:uid="{D66752D7-AEB2-49AA-80FB-86F211236182}"/>
    <cellStyle name="Comma 9 3 3 2" xfId="51888" xr:uid="{C09000C9-1395-47BA-BEB4-1973F6128FB6}"/>
    <cellStyle name="Comma 9 3 3 2 2" xfId="52644" xr:uid="{9093F115-A614-4870-A499-D8096CF457BC}"/>
    <cellStyle name="Comma 9 3 3 2 2 2" xfId="54155" xr:uid="{345C0E07-67EA-4B93-B5F1-FF5E4A0DCD99}"/>
    <cellStyle name="Comma 9 3 3 2 3" xfId="53406" xr:uid="{13F7D9A1-914C-413C-ADB7-ADC01441F97F}"/>
    <cellStyle name="Comma 9 3 3 3" xfId="52136" xr:uid="{A0250303-54F7-44DC-BB29-3F3ADC1CEACC}"/>
    <cellStyle name="Comma 9 3 3 3 2" xfId="52888" xr:uid="{02C91000-2045-40FB-A02D-B1FA7EE2DC16}"/>
    <cellStyle name="Comma 9 3 3 3 2 2" xfId="54399" xr:uid="{881B9A61-07B1-4056-9C13-FDA401CAF31E}"/>
    <cellStyle name="Comma 9 3 3 3 3" xfId="53650" xr:uid="{8B55669C-BFF8-4970-9C70-406398BD302E}"/>
    <cellStyle name="Comma 9 3 3 4" xfId="52385" xr:uid="{7471E95B-CD18-4BC1-8BD4-C3E6CD0614C9}"/>
    <cellStyle name="Comma 9 3 3 4 2" xfId="53897" xr:uid="{AC76DC81-2ABB-4E88-AB0E-5D77601AE469}"/>
    <cellStyle name="Comma 9 3 3 5" xfId="53148" xr:uid="{116DDA56-161F-4AEC-89C5-5D2AD8FEA5FD}"/>
    <cellStyle name="Comma 9 3 3 6" xfId="51621" xr:uid="{9F931FCB-4F04-4883-BD06-37A546DF345D}"/>
    <cellStyle name="Comma 9 3 4" xfId="51711" xr:uid="{9FBF0242-A032-4668-A80C-026A14287489}"/>
    <cellStyle name="Comma 9 3 4 2" xfId="52467" xr:uid="{01AC138D-181A-4287-B97C-0EEBBF916BDC}"/>
    <cellStyle name="Comma 9 3 4 2 2" xfId="53978" xr:uid="{861FAFCA-879C-4A02-89B3-E82493AD20FE}"/>
    <cellStyle name="Comma 9 3 4 3" xfId="53229" xr:uid="{7CF120BE-8FA3-40AE-B9FB-73386C86C608}"/>
    <cellStyle name="Comma 9 3 5" xfId="51959" xr:uid="{A9F2069B-632C-4336-935B-3C5D4A480F5D}"/>
    <cellStyle name="Comma 9 3 5 2" xfId="52711" xr:uid="{87A59818-883F-4536-8752-59B248D9B57F}"/>
    <cellStyle name="Comma 9 3 5 2 2" xfId="54222" xr:uid="{3C69F2A6-8AA1-48B8-B704-2653813E7A4F}"/>
    <cellStyle name="Comma 9 3 5 3" xfId="53473" xr:uid="{7A72507B-114F-4AF3-B20B-9F2BB4C3998C}"/>
    <cellStyle name="Comma 9 3 6" xfId="52208" xr:uid="{8BD39A9B-3AF2-4CE2-8267-AD14FBD70EBF}"/>
    <cellStyle name="Comma 9 3 6 2" xfId="53720" xr:uid="{77794835-94E1-486C-BAC1-32AC46F38871}"/>
    <cellStyle name="Comma 9 3 7" xfId="52971" xr:uid="{749CB95F-5D44-425C-AD6E-11C2F75F3A5B}"/>
    <cellStyle name="Comma 9 3 8" xfId="51424" xr:uid="{0B2E1C06-FE9D-4D17-989B-B5662ED91208}"/>
    <cellStyle name="Comma 9 3 9" xfId="54473" xr:uid="{D1290A46-2A7D-4AC0-A81A-B974123B9326}"/>
    <cellStyle name="Comma 9 4" xfId="151" xr:uid="{65A49FA8-511F-4595-9C80-B2D941B42815}"/>
    <cellStyle name="Comma 9 4 2" xfId="51684" xr:uid="{35D13E44-A9CD-4515-82D6-A95FBC0C99FA}"/>
    <cellStyle name="Comma 9 4 2 2" xfId="52440" xr:uid="{0F092ADE-BF43-4354-B931-72E93B273C09}"/>
    <cellStyle name="Comma 9 4 2 2 2" xfId="53951" xr:uid="{79A7BB0D-CD11-49FE-A5D2-05F1B93A6B68}"/>
    <cellStyle name="Comma 9 4 2 3" xfId="53202" xr:uid="{FB10A780-17CB-4448-B710-42161DE99819}"/>
    <cellStyle name="Comma 9 4 3" xfId="51931" xr:uid="{159A133B-9CB5-4E7B-83D6-D6F42C6FCE7A}"/>
    <cellStyle name="Comma 9 4 3 2" xfId="52684" xr:uid="{55345E4B-CDA5-4331-A861-96CFAC6BDBA2}"/>
    <cellStyle name="Comma 9 4 3 2 2" xfId="54195" xr:uid="{CAFC40D0-A6B1-4675-A8B1-F553BEEE578B}"/>
    <cellStyle name="Comma 9 4 3 3" xfId="53446" xr:uid="{74C536AF-7021-43C8-B503-9B5CFD69D84A}"/>
    <cellStyle name="Comma 9 4 4" xfId="52181" xr:uid="{5B3B68D3-A958-44A4-A483-5A7B764A4019}"/>
    <cellStyle name="Comma 9 4 4 2" xfId="53693" xr:uid="{3D75D265-DDDD-4702-B7D7-5BDFABDBCF1C}"/>
    <cellStyle name="Comma 9 4 5" xfId="52944" xr:uid="{23D8007E-43FA-448D-9F17-65F51E785D62}"/>
    <cellStyle name="Comma 9 4 6" xfId="51390" xr:uid="{A76E34E4-956C-4733-A123-80462E9B040C}"/>
    <cellStyle name="Comma 9 4 7" xfId="54446" xr:uid="{C7BD7672-B95B-4ACE-9870-AD465D9B5E32}"/>
    <cellStyle name="Comma 9 4 8" xfId="1111" xr:uid="{0B1C8272-A8D1-4EA1-8C59-45C0B7AEC522}"/>
    <cellStyle name="Comma 9 5" xfId="1112" xr:uid="{E4455DEA-9910-4EA3-AFE3-E6F448984C41}"/>
    <cellStyle name="Comma 9 5 2" xfId="51779" xr:uid="{A7E711DA-736C-4DBF-9192-5F03EE65C14D}"/>
    <cellStyle name="Comma 9 5 2 2" xfId="52535" xr:uid="{B6B691C1-347E-44B6-B2FD-FCE8756AC518}"/>
    <cellStyle name="Comma 9 5 2 2 2" xfId="54046" xr:uid="{D3199E07-AEA1-4D87-8D62-4034FB2802EB}"/>
    <cellStyle name="Comma 9 5 2 3" xfId="53297" xr:uid="{4DC3086F-C1CA-42C4-B805-E709D533E8FC}"/>
    <cellStyle name="Comma 9 5 3" xfId="52027" xr:uid="{98192C05-0C9D-4A8D-8E99-9856D94E09A9}"/>
    <cellStyle name="Comma 9 5 3 2" xfId="52779" xr:uid="{B2D434B8-3872-4420-9330-705FA393D24C}"/>
    <cellStyle name="Comma 9 5 3 2 2" xfId="54290" xr:uid="{A3A0FB88-AB3D-4E64-A37D-4E9050BE0ED1}"/>
    <cellStyle name="Comma 9 5 3 3" xfId="53541" xr:uid="{97945280-26B5-45C1-B2EF-AC7FA6ECE242}"/>
    <cellStyle name="Comma 9 5 4" xfId="52276" xr:uid="{A0D0BE31-8B6B-462B-BE61-3DE2CA870B90}"/>
    <cellStyle name="Comma 9 5 4 2" xfId="53788" xr:uid="{C9628BA4-56C8-46FC-AF63-9DE69C69AD8A}"/>
    <cellStyle name="Comma 9 5 5" xfId="53039" xr:uid="{86135740-9832-441A-AE6C-4C497236EAF3}"/>
    <cellStyle name="Comma 9 5 6" xfId="51503" xr:uid="{5A8C5EEB-CDF7-4578-BEB2-4FEF281C0064}"/>
    <cellStyle name="Comma 9 6" xfId="1113" xr:uid="{1FE15F34-9D68-4D3D-A116-A0F69C0A2C3F}"/>
    <cellStyle name="Comma 9 6 2" xfId="51803" xr:uid="{9D6E20DC-1FF6-429F-9E8E-C716FC9BC699}"/>
    <cellStyle name="Comma 9 6 2 2" xfId="52559" xr:uid="{B9B86EC5-F1F8-4A78-B29F-2506F3B9ECD3}"/>
    <cellStyle name="Comma 9 6 2 2 2" xfId="54070" xr:uid="{8C2593ED-2F0B-4675-B84E-94E5D12A1C23}"/>
    <cellStyle name="Comma 9 6 2 3" xfId="53321" xr:uid="{F170FD34-FDB3-4D4A-B366-F5782DA24090}"/>
    <cellStyle name="Comma 9 6 3" xfId="52051" xr:uid="{B6613E2A-EE5C-423D-BF08-7D772A1A6A7C}"/>
    <cellStyle name="Comma 9 6 3 2" xfId="52803" xr:uid="{6D3D05C8-7134-4147-8586-C1E9285B1632}"/>
    <cellStyle name="Comma 9 6 3 2 2" xfId="54314" xr:uid="{86ACE830-0960-4F1C-8A9D-39DA2F89EA88}"/>
    <cellStyle name="Comma 9 6 3 3" xfId="53565" xr:uid="{BF0D0176-FAA8-4C6E-8494-2753C411B071}"/>
    <cellStyle name="Comma 9 6 4" xfId="52300" xr:uid="{CEE8B4F1-33BF-4E11-A2FA-338257CC6A1D}"/>
    <cellStyle name="Comma 9 6 4 2" xfId="53812" xr:uid="{EF708AB1-5BF7-4DAB-B598-095D2B9DE71F}"/>
    <cellStyle name="Comma 9 6 5" xfId="53063" xr:uid="{D719BB63-6BD0-4B25-8DF1-3D55CD9F8DEF}"/>
    <cellStyle name="Comma 9 6 6" xfId="51530" xr:uid="{E2AA810E-57B0-4AB4-AC19-515D5C1CDE2C}"/>
    <cellStyle name="Comma 9 7" xfId="1114" xr:uid="{C99B660E-F458-4D52-A86C-21A8825ACA11}"/>
    <cellStyle name="Comma 9 7 2" xfId="51861" xr:uid="{FCD6FCBF-D91A-47AD-A0ED-3CEE4DA848E4}"/>
    <cellStyle name="Comma 9 7 2 2" xfId="52617" xr:uid="{A733E3CC-0492-4E9B-9CB3-8A0D1429CC05}"/>
    <cellStyle name="Comma 9 7 2 2 2" xfId="54128" xr:uid="{413D0161-93D3-43CE-B0D0-A760F4BA0BD3}"/>
    <cellStyle name="Comma 9 7 2 3" xfId="53379" xr:uid="{0280CD1D-4B2E-4EDF-8C37-D8716A82BFBF}"/>
    <cellStyle name="Comma 9 7 3" xfId="52109" xr:uid="{A7FF652B-40EA-4C4B-BE1B-E9AC798BCFF7}"/>
    <cellStyle name="Comma 9 7 3 2" xfId="52861" xr:uid="{E38631F2-9835-4FC8-9F81-796583A654B1}"/>
    <cellStyle name="Comma 9 7 3 2 2" xfId="54372" xr:uid="{C810AAA9-9D32-428E-9883-0F2F6DB23E45}"/>
    <cellStyle name="Comma 9 7 3 3" xfId="53623" xr:uid="{F587E69B-CCC8-440F-A28B-17D96099572D}"/>
    <cellStyle name="Comma 9 7 4" xfId="52358" xr:uid="{2F2D37FE-6353-46C8-BA8F-266950D48700}"/>
    <cellStyle name="Comma 9 7 4 2" xfId="53870" xr:uid="{5625E8D6-E679-412F-9E1E-75A2386BFB7B}"/>
    <cellStyle name="Comma 9 7 5" xfId="53121" xr:uid="{7357F883-9AAF-4FAC-A6B9-C1591D502EEC}"/>
    <cellStyle name="Comma 9 7 6" xfId="51594" xr:uid="{4A62A164-0A40-4ED1-A663-678E44E09CFD}"/>
    <cellStyle name="Comma 9 8" xfId="1115" xr:uid="{688E11B9-C83C-41C4-9CAA-B677F1B6D7B8}"/>
    <cellStyle name="Comma 9 9" xfId="1116" xr:uid="{EFF19C3B-036F-4315-A578-F5556B782DD8}"/>
    <cellStyle name="Comma_NWS Final Account B of Q -21 July 2009 2" xfId="20" xr:uid="{00000000-0005-0000-0000-000014000000}"/>
    <cellStyle name="Comma_NWS Final Account B of Q -21 July 2009 3 2" xfId="21" xr:uid="{00000000-0005-0000-0000-000015000000}"/>
    <cellStyle name="Comma_NWS Final Account B of Q -21 July 2009 4 2" xfId="22" xr:uid="{00000000-0005-0000-0000-000017000000}"/>
    <cellStyle name="Comma0" xfId="12471" xr:uid="{1265172F-75CC-47E9-9D20-462B29A6058F}"/>
    <cellStyle name="Comment" xfId="12472" xr:uid="{D758A228-07EC-4C81-97D8-FE3C75601F33}"/>
    <cellStyle name="ContentsHyperlink" xfId="12473" xr:uid="{E61AA466-DA5C-4D1E-B18A-014852CD9524}"/>
    <cellStyle name="Copied" xfId="1117" xr:uid="{5312B9A6-3E88-4D69-B494-EDF559121362}"/>
    <cellStyle name="Copied 2" xfId="12474" xr:uid="{579D86E7-5BFC-43CD-BC52-DF55B8402803}"/>
    <cellStyle name="Copied 3" xfId="12475" xr:uid="{70979F9C-FF7C-4CC6-9CF7-B782D591A2D7}"/>
    <cellStyle name="Copied 4" xfId="12476" xr:uid="{EF358ED2-E27E-4AF6-B130-98CE627B754D}"/>
    <cellStyle name="Copied 5" xfId="12477" xr:uid="{FA923A30-D415-499C-99A9-9150F37D7BB4}"/>
    <cellStyle name="Copied 6" xfId="12478" xr:uid="{5AD0CFA5-72A8-4498-AA50-A596FF2E8A5A}"/>
    <cellStyle name="Copied 7" xfId="12479" xr:uid="{47B5615C-67E5-47F8-B5E1-469AAA702B99}"/>
    <cellStyle name="Copied 8" xfId="12480" xr:uid="{41522B37-B6EE-4DEA-9A82-81EC38E61950}"/>
    <cellStyle name="Copied 9" xfId="12481" xr:uid="{A1845FAA-EA9B-4CF3-8007-509F70A67ECE}"/>
    <cellStyle name="COST1" xfId="1118" xr:uid="{520FBCE2-8707-48BE-995D-B8FFF741BEFD}"/>
    <cellStyle name="Currency (0.00)" xfId="12482" xr:uid="{14ABA5D8-DC53-4418-A554-9D9F7B55C61F}"/>
    <cellStyle name="Currency [00]" xfId="12483" xr:uid="{7AD12467-D479-4773-A91C-8E69B132595C}"/>
    <cellStyle name="Currency [1]" xfId="12484" xr:uid="{97E7F777-E81C-4914-81F4-78AA35F5081B}"/>
    <cellStyle name="Currency [2]" xfId="12485" xr:uid="{64F8DCAA-44C4-4187-8182-4D298FAB6F08}"/>
    <cellStyle name="Currency [3]" xfId="12486" xr:uid="{7C61EA4B-6835-41CF-9345-E26B92C2EF3C}"/>
    <cellStyle name="Currency [k]" xfId="12487" xr:uid="{B7D4BF10-4924-4BC3-85B7-5D2548AC6298}"/>
    <cellStyle name="Currency [m]" xfId="12488" xr:uid="{F6F6C86B-F038-4A19-9C25-A62C1898AB40}"/>
    <cellStyle name="Currency 0" xfId="12489" xr:uid="{5FD6E8CC-3D25-437C-9942-46889E361577}"/>
    <cellStyle name="Currency 2" xfId="1119" xr:uid="{4C47B89A-7A52-41C9-A7BF-05AF3B3205AF}"/>
    <cellStyle name="Currency 2 2" xfId="12490" xr:uid="{D54CD93A-09DF-42DD-AC26-50E7EEE77C6E}"/>
    <cellStyle name="Currency 2 2 2" xfId="12491" xr:uid="{5F52E1FD-3192-4EC3-9984-ECC772991812}"/>
    <cellStyle name="Currency 2 2 3" xfId="12492" xr:uid="{95C45C90-30BF-4C79-BD58-FF2790777D54}"/>
    <cellStyle name="Currency 2 2 4" xfId="12493" xr:uid="{1C23D8C2-F341-484D-97D7-9F5B56AAFEFB}"/>
    <cellStyle name="Currency 2 2 5" xfId="12494" xr:uid="{F3622FC0-FA4D-4D8F-B338-DF7C0CC14DA5}"/>
    <cellStyle name="Currency 2 2 6" xfId="12495" xr:uid="{235B491B-6C13-4E8D-B3AC-E74B2E6CC9FB}"/>
    <cellStyle name="Currency 2 2 7" xfId="12496" xr:uid="{2BCF3117-CD15-4211-8C44-43BB99D73220}"/>
    <cellStyle name="Currency 2 3" xfId="12497" xr:uid="{516A8F8C-36DD-4A6E-A892-C2E5788EC223}"/>
    <cellStyle name="Currency 2 4" xfId="12498" xr:uid="{A8D36864-1AE7-465C-868F-AF5CF4AFC7A3}"/>
    <cellStyle name="Currency 2 5" xfId="12499" xr:uid="{B0FE1DA6-03FC-4C2F-856B-554AB582EC3C}"/>
    <cellStyle name="Currency 2 6" xfId="12500" xr:uid="{35FA9F90-2E9E-4643-902D-721D2DB9632F}"/>
    <cellStyle name="Currency 2 7" xfId="12501" xr:uid="{AA7D8D30-56AB-4447-9987-053B33E3E332}"/>
    <cellStyle name="Currency 3" xfId="12502" xr:uid="{A1A2D1DD-7AF6-43FB-965B-932544A5249E}"/>
    <cellStyle name="Currency 4" xfId="12503" xr:uid="{78DC36C4-ADE9-45F1-A087-A9BDFBC50D7D}"/>
    <cellStyle name="Currency GB no Symbol [1]" xfId="12504" xr:uid="{9F0A3660-1BB1-4108-BB0A-D32B9616922F}"/>
    <cellStyle name="Currency0" xfId="12505" xr:uid="{382012EB-5FA8-4E9B-A092-271C634E2CE9}"/>
    <cellStyle name="Currency2" xfId="12506" xr:uid="{1959EEF0-22EA-46BB-9C36-1CF9FF6455FC}"/>
    <cellStyle name="Currency2 [0]" xfId="12507" xr:uid="{8958DCFB-B97F-482C-BB1D-CE2352E82188}"/>
    <cellStyle name="Currency2 [1]" xfId="12508" xr:uid="{A9759AC0-7B10-49FE-BCC5-C77A67DE3BB2}"/>
    <cellStyle name="Currency2 [2]" xfId="12509" xr:uid="{C30225A0-7255-4913-AE2D-8A28AB42F399}"/>
    <cellStyle name="Currency2 [3]" xfId="12510" xr:uid="{F5DA5F5B-25AD-47A4-9F16-A6DD02BE06AE}"/>
    <cellStyle name="_x0016_ð" xfId="12511" xr:uid="{CEDC234E-9C17-42C5-88A7-6DFA98C43050}"/>
    <cellStyle name="DataEntry" xfId="12512" xr:uid="{A9789A12-A1BB-4D73-9A24-0B9946F7FDE1}"/>
    <cellStyle name="DataEntry 2" xfId="12513" xr:uid="{B8566BF1-0019-4621-9FAB-32D3B0C89F5E}"/>
    <cellStyle name="DataEntry 3" xfId="12514" xr:uid="{3C2366C0-6407-4D3D-961E-94CE090178DE}"/>
    <cellStyle name="DataEntry 4" xfId="12515" xr:uid="{2AE39B3F-3815-41B4-870D-59894DFD839D}"/>
    <cellStyle name="DataEntry 5" xfId="12516" xr:uid="{D4A7810B-AAB7-4085-846F-C0FECD2DE185}"/>
    <cellStyle name="DataEntry 6" xfId="12517" xr:uid="{FEF095FE-943C-4D5F-B415-0F1041047E86}"/>
    <cellStyle name="DataEntry 7" xfId="12518" xr:uid="{6CA40593-1303-4C39-B43A-B1397333A0A1}"/>
    <cellStyle name="Date" xfId="12519" xr:uid="{670EB56C-3C63-4E79-AC07-48D169CA66A3}"/>
    <cellStyle name="Date [d-mmm-yy]" xfId="12520" xr:uid="{08D66475-5E2A-4D6E-93FF-AB7C50099D2C}"/>
    <cellStyle name="Date 2" xfId="12521" xr:uid="{1BD555EF-5872-4C22-B9DC-BF4EB7ED37B1}"/>
    <cellStyle name="Date 3" xfId="12522" xr:uid="{82B6D4AC-A78E-4456-90FE-96F6DF6124B8}"/>
    <cellStyle name="Date Aligned" xfId="12523" xr:uid="{111EBF47-9187-48B7-83BA-6F72DD049F01}"/>
    <cellStyle name="Date m/d/yy" xfId="12524" xr:uid="{95168B83-3C8E-4476-BD17-2A8A069F1C77}"/>
    <cellStyle name="Date Short" xfId="12525" xr:uid="{A8DC9324-A484-4F06-8623-BBCAA3099E4D}"/>
    <cellStyle name="Date_Dubai Properties.13" xfId="12526" xr:uid="{EF0EAE64-6A5E-4E62-9321-7BEA60B9CC6B}"/>
    <cellStyle name="DateInput" xfId="12527" xr:uid="{AC750533-A866-486D-BEF5-665E3E5EDE35}"/>
    <cellStyle name="datestyle" xfId="12528" xr:uid="{678AB286-F6AF-495D-8E7F-F718A06D4919}"/>
    <cellStyle name="Derived" xfId="12529" xr:uid="{781211D5-9B05-4F3C-96AD-944C9AFE7DD5}"/>
    <cellStyle name="Description" xfId="12530" xr:uid="{487E2776-FD94-48F4-9FDB-D9B48421B5A3}"/>
    <cellStyle name="Detail" xfId="12531" xr:uid="{609BA9C9-7FFE-46CB-AEF3-E1BFCC7ED5FA}"/>
    <cellStyle name="Detail 2" xfId="12532" xr:uid="{00B1FE29-0995-45FE-B693-AA791BB399BD}"/>
    <cellStyle name="Dezimal [0]_NEGS" xfId="12533" xr:uid="{DCFD85EE-B9DD-470B-9FDB-8E59832C7831}"/>
    <cellStyle name="Dezimal_NEGS" xfId="12534" xr:uid="{A6B773CB-B2E7-400B-AF53-C3B5D72286B0}"/>
    <cellStyle name="Directors" xfId="12535" xr:uid="{31BB66D8-2E87-4152-9023-801A65CEC19A}"/>
    <cellStyle name="Distribution" xfId="12536" xr:uid="{E43F3A9C-5DE2-488C-92A5-F0CD55119FEC}"/>
    <cellStyle name="Dollar" xfId="12537" xr:uid="{91A187C1-3C2D-40ED-A870-215CAA9F805D}"/>
    <cellStyle name="Dollar 2" xfId="12538" xr:uid="{FD220EBB-865C-4EB0-9A72-28E12CACB56F}"/>
    <cellStyle name="Dotted Line" xfId="12539" xr:uid="{65BB9087-3268-49ED-9F39-1FD31D35A526}"/>
    <cellStyle name="Eigabefeld &quot;Dezimalwert&quot;" xfId="12540" xr:uid="{8624C008-11D8-401B-AA18-C1AF41C89444}"/>
    <cellStyle name="Eigabefeld Text" xfId="12541" xr:uid="{2164801F-4232-4B98-90D0-1AD19EC0EC6D}"/>
    <cellStyle name="Eigabefeld Text 2" xfId="12542" xr:uid="{3C96AB5F-F550-4FC2-8682-C34B22740558}"/>
    <cellStyle name="Eingabefeld" xfId="12543" xr:uid="{D823F69F-2A0B-42DB-9C13-2B93AEBAB819}"/>
    <cellStyle name="Eingabefeld &quot;qm&quot;" xfId="12544" xr:uid="{D93954BF-13BD-4115-9D98-68438AF7C6DD}"/>
    <cellStyle name="Eingabefeld 2" xfId="12545" xr:uid="{3C554E47-9DD4-498A-AD42-E9251D4339B7}"/>
    <cellStyle name="Eingabefeld 3" xfId="12546" xr:uid="{C77EFCB4-9ADF-4E02-966A-72715FE72105}"/>
    <cellStyle name="Eingabefeld 4" xfId="12547" xr:uid="{24BEAA63-F761-48EE-BF8C-CF422FAAE524}"/>
    <cellStyle name="Eingabefeld&quot;Prozentwert&quot;" xfId="12548" xr:uid="{34CFE7E0-1729-48B7-AB57-8AF02006C844}"/>
    <cellStyle name="Eingabefeld&quot;WertinTDM&quot;" xfId="12549" xr:uid="{0BE396B3-9E17-41CB-85DD-4A3322A23310}"/>
    <cellStyle name="Eingabefeld_Financial Model - IAS 11 (updated)" xfId="12550" xr:uid="{27545459-8FCB-476B-B30D-FA3087F83DDD}"/>
    <cellStyle name="Enter Currency (0)" xfId="12551" xr:uid="{88E14060-3C11-46A2-91EA-EFD1C7F03122}"/>
    <cellStyle name="Enter Currency (2)" xfId="12552" xr:uid="{08D44AE7-8239-4E20-8E4A-7DD1464771AE}"/>
    <cellStyle name="Enter Units (0)" xfId="12553" xr:uid="{16DA5F97-A6EA-4D3C-B62C-4655C0EEA1D9}"/>
    <cellStyle name="Enter Units (1)" xfId="12554" xr:uid="{4E92115B-90F0-4CA5-BF6A-A550AD9AF10A}"/>
    <cellStyle name="Enter Units (1) 2" xfId="12555" xr:uid="{A12F8D0F-223B-49F6-AEE5-3AD7C608B466}"/>
    <cellStyle name="Enter Units (1) 3" xfId="12556" xr:uid="{CEC1851D-E0E3-45BE-9CEA-2E8AF59B0207}"/>
    <cellStyle name="Enter Units (2)" xfId="12557" xr:uid="{0F84FEA1-1B35-4C7C-9336-F4824392F191}"/>
    <cellStyle name="Entered" xfId="1120" xr:uid="{4A34EEE3-0513-4608-82F4-8A314DAC9F8B}"/>
    <cellStyle name="Entered 2" xfId="12558" xr:uid="{9A28E6CE-9319-4549-B7FD-23FD2444E130}"/>
    <cellStyle name="Entered 3" xfId="12559" xr:uid="{D6F65E41-17EA-4737-8DB8-0ADC6FC84207}"/>
    <cellStyle name="Entered 4" xfId="12560" xr:uid="{15E2C0E1-935E-4FBC-8DC0-105A2106F9D6}"/>
    <cellStyle name="Entered 5" xfId="12561" xr:uid="{9C70D43E-FE15-4FBD-A9C6-9E68968479D3}"/>
    <cellStyle name="Entered 6" xfId="12562" xr:uid="{0BE9A94E-5A2C-426E-A052-698324D6B8BD}"/>
    <cellStyle name="Entered 7" xfId="12563" xr:uid="{6D488744-775F-4A15-8418-3D883B14F1EB}"/>
    <cellStyle name="Entered 8" xfId="12564" xr:uid="{AB688FD2-286F-424B-B8DA-3545E5C8AE2F}"/>
    <cellStyle name="Entered 9" xfId="12565" xr:uid="{4AA1B977-C5C8-4FAF-BBC7-8FE97A764C3E}"/>
    <cellStyle name="En-tête 1" xfId="12566" xr:uid="{3BDE4CCC-0FDD-4945-8892-C1EA2FE371BA}"/>
    <cellStyle name="En-tête 2" xfId="12567" xr:uid="{59F2844E-8EE7-4039-8BBB-F3B2E47A1706}"/>
    <cellStyle name="entry" xfId="12568" xr:uid="{5D34FD35-0D0A-490B-951E-923F35DCF476}"/>
    <cellStyle name="Euro" xfId="12569" xr:uid="{8D5E312D-6917-469B-BDE9-15C03FB5EA20}"/>
    <cellStyle name="Euro 2" xfId="12570" xr:uid="{97DD110A-EDB8-446E-B789-D1A93A6FCD4B}"/>
    <cellStyle name="Euro 3" xfId="12571" xr:uid="{E86A91FB-1CC1-4093-9FC8-F8F9EB6DA5A5}"/>
    <cellStyle name="Explanatory Text 2" xfId="153" xr:uid="{648A4D61-21B9-4F79-83BB-BF50E4E9D97A}"/>
    <cellStyle name="Explanatory Text 3" xfId="1121" xr:uid="{D13BEE4F-982E-4775-8CC4-CD46B8E8E53A}"/>
    <cellStyle name="Explanatory Text 4" xfId="12572" xr:uid="{B4C57FC6-7CBB-43D2-A5F4-FDD882F3ED42}"/>
    <cellStyle name="Explanatory Text 5" xfId="12573" xr:uid="{1E4A4E2A-4536-4B40-8E27-4E1F7AF02F1E}"/>
    <cellStyle name="Explanatory Text 6" xfId="12574" xr:uid="{CEA421CC-77FE-4A3D-B1B9-B1F063563D02}"/>
    <cellStyle name="Explanatory Text 7" xfId="12575" xr:uid="{87945A08-8FBA-4F09-96FE-52685DD1AA12}"/>
    <cellStyle name="EY0dp" xfId="12576" xr:uid="{8B4EC68D-8BF7-4390-A5E7-F09A3E1FAE37}"/>
    <cellStyle name="F2" xfId="12577" xr:uid="{819F130C-6C3A-4B5D-8B7E-CA7BAB1B21DD}"/>
    <cellStyle name="F3" xfId="12578" xr:uid="{1D184D34-B2BD-40AE-B00C-8351E69F83CF}"/>
    <cellStyle name="F4" xfId="12579" xr:uid="{23A044ED-68DA-435F-9ED5-B707ADDDA837}"/>
    <cellStyle name="F5" xfId="12580" xr:uid="{2C65AB8B-0516-4172-84A6-7CE1563C0228}"/>
    <cellStyle name="F6" xfId="12581" xr:uid="{90F2CACF-CBB3-4C5B-A318-504DA04D03E1}"/>
    <cellStyle name="F7" xfId="12582" xr:uid="{2F459EB0-369A-4F58-96C8-4C457A313934}"/>
    <cellStyle name="F8" xfId="12583" xr:uid="{72866D58-2541-4389-AECD-A2C02A1A5557}"/>
    <cellStyle name="Factual - Not to be changed" xfId="12584" xr:uid="{0C4DF5FC-440F-45E1-A6BA-BF4A3F99D5A9}"/>
    <cellStyle name="Family_Option" xfId="12585" xr:uid="{5757E866-416A-444E-AE97-E121450F3770}"/>
    <cellStyle name="FieldName" xfId="12586" xr:uid="{221D3088-C259-4FDD-A253-986D8B77AD05}"/>
    <cellStyle name="FieldName 2" xfId="12587" xr:uid="{1D55BC54-815A-4464-AAFD-13A270705D06}"/>
    <cellStyle name="FieldName 3" xfId="12588" xr:uid="{F072A7FC-B8EF-4D73-AB70-22D3CCAA0B58}"/>
    <cellStyle name="Financier0" xfId="12589" xr:uid="{53958425-5E6A-4244-8B95-78D41AF28587}"/>
    <cellStyle name="Fixed" xfId="12590" xr:uid="{3DAFF909-E8FB-473B-8D6D-69F1A618C54B}"/>
    <cellStyle name="Fixed [0]" xfId="12591" xr:uid="{30A1558D-848B-49BD-A15B-4BDED6CE03BC}"/>
    <cellStyle name="Fixed 2" xfId="12592" xr:uid="{4E9BFB1C-A5C1-459B-B57B-C7153274C9D0}"/>
    <cellStyle name="Fixed 3" xfId="12593" xr:uid="{0AA0B8D6-2F25-4161-B15F-139676A8BF7F}"/>
    <cellStyle name="Fixed 4" xfId="12594" xr:uid="{B384A5C5-BBE7-495E-8295-E311765F161D}"/>
    <cellStyle name="Flag" xfId="12595" xr:uid="{DB6DB21E-8E67-4E82-815C-E1CE7DC5BE64}"/>
    <cellStyle name="Footnote" xfId="12596" xr:uid="{9F668665-E206-4C1B-8B1A-A04788650CB2}"/>
    <cellStyle name="FS_Headings" xfId="12597" xr:uid="{6054C6A3-42B7-44D1-8994-0E6EF1CF351A}"/>
    <cellStyle name="fy" xfId="12598" xr:uid="{D2ED7C78-1FB7-473E-8920-592284286575}"/>
    <cellStyle name="General" xfId="12599" xr:uid="{52BDA989-E9CF-4FDC-AE06-DC8879A598C9}"/>
    <cellStyle name="Good 2" xfId="154" xr:uid="{AB066F6C-E630-413B-928D-EBE045865BE3}"/>
    <cellStyle name="Good 2 2" xfId="1122" xr:uid="{489E334F-8C64-4D84-A47A-B210AAB734D1}"/>
    <cellStyle name="Good 3" xfId="1123" xr:uid="{AF5CFC88-E774-456E-8BAE-A36EB75DD517}"/>
    <cellStyle name="Good 4" xfId="12600" xr:uid="{EEF8A6C0-9F7D-4DC3-A491-0FC349133822}"/>
    <cellStyle name="Good 5" xfId="12601" xr:uid="{2079F7A3-1F9F-47D7-86AB-79AB5E1B2846}"/>
    <cellStyle name="Good 6" xfId="12602" xr:uid="{34E6CD6E-FF56-49D5-ABF6-DB3C037C2BD4}"/>
    <cellStyle name="Good 7" xfId="12603" xr:uid="{082B6CA5-C75F-40D8-BFD1-12C7F16BB9F3}"/>
    <cellStyle name="Grey" xfId="23" xr:uid="{00000000-0005-0000-0000-000018000000}"/>
    <cellStyle name="hard no" xfId="12604" xr:uid="{8D8E0238-A523-467B-AC1D-1B28D0A055F3}"/>
    <cellStyle name="hard no 2" xfId="12605" xr:uid="{0FCA697C-7EB1-401C-BBDD-982966B14162}"/>
    <cellStyle name="hard no 3" xfId="12606" xr:uid="{FED3E8B0-4AFE-4B47-B149-0BCD2C16B847}"/>
    <cellStyle name="Hard Percent" xfId="12607" xr:uid="{1FE0C533-F96D-478C-8E67-EF68E46ACE57}"/>
    <cellStyle name="hardno" xfId="12608" xr:uid="{6018E35A-534E-4405-8D7E-34E84C0AE467}"/>
    <cellStyle name="HEADER" xfId="24" xr:uid="{00000000-0005-0000-0000-000019000000}"/>
    <cellStyle name="Header 2" xfId="12609" xr:uid="{9892C815-3BBA-45E1-975C-C6B61B86CE8F}"/>
    <cellStyle name="Header1" xfId="25" xr:uid="{00000000-0005-0000-0000-00001A000000}"/>
    <cellStyle name="Header1 2" xfId="12610" xr:uid="{077307B1-E5FA-4BD1-AD51-300EA2680B8C}"/>
    <cellStyle name="Header1 3" xfId="1124" xr:uid="{A234924E-6BF9-4012-B1B1-AF8CF921B7F4}"/>
    <cellStyle name="Header2" xfId="26" xr:uid="{00000000-0005-0000-0000-00001B000000}"/>
    <cellStyle name="Header2 2" xfId="12611" xr:uid="{259AFD46-37DF-4FC5-8EB9-030C774A1936}"/>
    <cellStyle name="Header2 3" xfId="1125" xr:uid="{DF36D84F-FBBC-4040-B057-7B790B2BAF54}"/>
    <cellStyle name="Heading" xfId="12612" xr:uid="{E1C90B79-1DBF-4FD9-A80C-007F8995F933}"/>
    <cellStyle name="Heading 1 2" xfId="155" xr:uid="{BE6A5ACA-A17D-401B-BF35-858DCDDFAADD}"/>
    <cellStyle name="Heading 1 2 2" xfId="1126" xr:uid="{30EC3916-1C8C-47AB-8465-23261D2835AA}"/>
    <cellStyle name="Heading 1 3" xfId="1127" xr:uid="{AC4C4918-86A7-4E55-A878-EB73F536386A}"/>
    <cellStyle name="Heading 1 4" xfId="12613" xr:uid="{381D810B-A007-4E5A-8615-A95A07089683}"/>
    <cellStyle name="Heading 1 5" xfId="12614" xr:uid="{20CB587B-6F11-4342-80BB-3C25DEAF21CF}"/>
    <cellStyle name="Heading 1 6" xfId="12615" xr:uid="{ABD4F947-ED2A-4357-8484-11657570E6A6}"/>
    <cellStyle name="Heading 1 7" xfId="12616" xr:uid="{094DE38C-B7B5-4B02-A31E-BA308C729DFD}"/>
    <cellStyle name="Heading 2 2" xfId="156" xr:uid="{D9CBCD8C-F38F-4D49-B7FE-1278DABA6F5B}"/>
    <cellStyle name="Heading 2 2 2" xfId="1128" xr:uid="{A5587B51-1223-4BE2-AE29-1897C9CB7C7B}"/>
    <cellStyle name="Heading 2 3" xfId="1129" xr:uid="{FA7A6131-8D88-44DC-AC5C-F9133D6637D3}"/>
    <cellStyle name="Heading 2 4" xfId="12617" xr:uid="{C034F3A8-D83E-42F3-B2A0-02B894A9CE3D}"/>
    <cellStyle name="Heading 2 5" xfId="12618" xr:uid="{76CD34BE-893D-4973-92FA-F24BC70F5397}"/>
    <cellStyle name="Heading 2 6" xfId="12619" xr:uid="{094B5F8F-6259-4404-AE9D-DF6C0C405842}"/>
    <cellStyle name="Heading 2 7" xfId="12620" xr:uid="{FE75A98C-E9D3-438E-A9BA-29BCEB6CC46C}"/>
    <cellStyle name="Heading 3 2" xfId="157" xr:uid="{07A0ACDC-9D55-4E45-B401-A7605EC66C4C}"/>
    <cellStyle name="Heading 3 2 2" xfId="1130" xr:uid="{5E3D39B0-54C3-42EF-AEAC-6DF0E74E30D4}"/>
    <cellStyle name="Heading 3 3" xfId="1131" xr:uid="{E3F36C27-D2EB-4800-BD0F-DBD847834A9F}"/>
    <cellStyle name="Heading 3 4" xfId="12621" xr:uid="{1B7100E8-13F7-4F47-AD64-DE972F055A50}"/>
    <cellStyle name="Heading 3 5" xfId="12622" xr:uid="{AD24ACE4-5BFD-4C8B-B3B2-5E3BDEAEE7A2}"/>
    <cellStyle name="Heading 3 6" xfId="12623" xr:uid="{FDD77CA6-D8E5-490A-A86E-AF378FBD09BE}"/>
    <cellStyle name="Heading 3 7" xfId="12624" xr:uid="{DAA58086-AF85-4F7A-8A0D-CB51A2F25A29}"/>
    <cellStyle name="Heading 4 2" xfId="158" xr:uid="{81627CA7-1622-4996-A789-F2EB0736C6AE}"/>
    <cellStyle name="Heading 4 2 2" xfId="1132" xr:uid="{7DCB8EA0-F6B6-4BC4-A6D0-FC1241FD2BCE}"/>
    <cellStyle name="Heading 4 3" xfId="1133" xr:uid="{BFB06036-49C9-441A-A3E3-B46C493C296A}"/>
    <cellStyle name="Heading 4 4" xfId="12625" xr:uid="{19C4CBBE-365B-4AF0-BC76-FD2E1835CE6A}"/>
    <cellStyle name="Heading 4 5" xfId="12626" xr:uid="{E29202A6-9683-4D15-942A-F92DD36089D1}"/>
    <cellStyle name="Heading 4 6" xfId="12627" xr:uid="{03F4E4CE-575A-4138-BCC8-F019D961999F}"/>
    <cellStyle name="Heading 4 7" xfId="12628" xr:uid="{ECD505E8-6CE7-4B66-B224-38882CE41DB2}"/>
    <cellStyle name="Heading1" xfId="12629" xr:uid="{592B02DD-0AC1-4583-AB52-EA300C3979B7}"/>
    <cellStyle name="Heading1 2" xfId="12630" xr:uid="{BB03A4A7-1351-483B-9436-7F2BD2D5F0AD}"/>
    <cellStyle name="Heading1 3" xfId="12631" xr:uid="{E4059751-928E-4AA5-AD5D-CCF131CF9A5C}"/>
    <cellStyle name="Heading2" xfId="12632" xr:uid="{CFB96EB2-B7C9-4499-B6EA-B44246EEE675}"/>
    <cellStyle name="Heading2 2" xfId="12633" xr:uid="{06323D4E-36E1-48D8-934E-26E8F81F77B2}"/>
    <cellStyle name="Heading2 3" xfId="12634" xr:uid="{6D345DC9-EAFC-47D5-BD2B-E3F9EA61D365}"/>
    <cellStyle name="Heading3" xfId="12635" xr:uid="{D6097A7A-A69A-48D8-ABE4-22413CDE7B01}"/>
    <cellStyle name="Heading4" xfId="12636" xr:uid="{8DEB992B-FB81-4D61-AE5B-304AFE439031}"/>
    <cellStyle name="Heading5" xfId="12637" xr:uid="{44C25BE2-9C67-4848-8DBF-7C8276FDB728}"/>
    <cellStyle name="Heading6" xfId="12638" xr:uid="{1419B578-45CD-46EA-92A6-5797C8A450FF}"/>
    <cellStyle name="headingM" xfId="12639" xr:uid="{EE1FC09B-FDF1-496D-B461-C3862F1B2ADF}"/>
    <cellStyle name="headingM 2" xfId="12640" xr:uid="{FFCACEB7-1BB9-42D0-AD0A-4622FA5452FE}"/>
    <cellStyle name="headingM 3" xfId="12641" xr:uid="{56FE3996-87DA-4F7F-B0B2-76B4ECCD45AD}"/>
    <cellStyle name="headingM 4" xfId="12642" xr:uid="{BFB42371-01BD-4164-A03A-DE0D34941487}"/>
    <cellStyle name="headingM 5" xfId="12643" xr:uid="{6F0BE23B-E806-4D1C-BFD5-3C9ECECC502A}"/>
    <cellStyle name="Hidden" xfId="12644" xr:uid="{CE75E7D9-B6B7-4F4A-B10C-14B43E5211B8}"/>
    <cellStyle name="Historical" xfId="12645" xr:uid="{2B90230B-CF6F-48CF-891F-3FD08F477F83}"/>
    <cellStyle name="Horizontal" xfId="12646" xr:uid="{D80FFA21-6BDB-4059-9E45-079D1D452591}"/>
    <cellStyle name="HSBC Input Date" xfId="12647" xr:uid="{0B11234E-B33F-4345-8636-BBBDB2D1BEE6}"/>
    <cellStyle name="HSBC Input Date 2" xfId="12648" xr:uid="{80F27FD7-FD70-4541-9A95-7AEC9D61D676}"/>
    <cellStyle name="HSBC Input Date Link" xfId="12649" xr:uid="{FC63BFAD-8798-4D55-AD71-A3BB60C128B6}"/>
    <cellStyle name="HSBC Input Date_Financial Model - NATPET V7.24- Revised - 13August2008" xfId="12650" xr:uid="{BB3CFA19-ACA0-42DA-8E08-E0A365FB8C8C}"/>
    <cellStyle name="HSBC Input Label" xfId="12651" xr:uid="{919B35B6-4ABD-43A0-B181-39EA786FB4F0}"/>
    <cellStyle name="HSBC Input Label Link" xfId="12652" xr:uid="{BD0A6930-CF4F-4B2B-A53A-C922382F37DC}"/>
    <cellStyle name="HSBC Input Logical" xfId="12653" xr:uid="{58BA0880-03CA-4AC5-B1FC-539F593ECE20}"/>
    <cellStyle name="HSBC Input Logical 1" xfId="12654" xr:uid="{65350599-E950-4B8F-98DE-A7829A72530E}"/>
    <cellStyle name="HSBC Input Logical 1 2" xfId="12655" xr:uid="{CCEA9998-92B2-45BF-801E-5DFD7347C19A}"/>
    <cellStyle name="HSBC Input Logical 2" xfId="12656" xr:uid="{38DF9386-4CAE-413B-8046-8211D40F416C}"/>
    <cellStyle name="HSBC Input Logical Link" xfId="12657" xr:uid="{C1FCD852-B5C7-422B-A356-081464BF62E4}"/>
    <cellStyle name="HSBC Input Number 1" xfId="12658" xr:uid="{79CC42D2-99A9-488B-BB6F-6D4ABFE55329}"/>
    <cellStyle name="HSBC Input Number 1 Link" xfId="12659" xr:uid="{1A9A431E-AA57-478E-8819-EA292F75AD3B}"/>
    <cellStyle name="HSBC Input Number 2" xfId="12660" xr:uid="{564E9B62-3829-4942-8D88-0BC9D7FBC1EB}"/>
    <cellStyle name="HSBC Input Number 2 Link" xfId="12661" xr:uid="{A7D3B118-6428-41EE-B95A-4F3358459728}"/>
    <cellStyle name="HSBC Input Number Link" xfId="12662" xr:uid="{5D8494BF-2869-459E-BC3D-192C4A14E7D4}"/>
    <cellStyle name="HSBC Input Number Link 2" xfId="12663" xr:uid="{7AB56C28-23A7-463B-B045-0BAEF7160705}"/>
    <cellStyle name="HSBC Input Percent" xfId="12664" xr:uid="{29E3E770-0C61-4228-84DC-A49CB21A70DF}"/>
    <cellStyle name="HSBC Input Percent Link" xfId="12665" xr:uid="{AE535C35-E17A-4AA3-9C59-B87C08AD8745}"/>
    <cellStyle name="HSBC Input Ratio" xfId="12666" xr:uid="{FB5C675F-9AD4-4940-96C4-0353AC06DA34}"/>
    <cellStyle name="HSBC Input Ratio Link" xfId="12667" xr:uid="{1D4523FB-41DC-4AA9-8D4E-FE95E74E7182}"/>
    <cellStyle name="HSBC Input Text" xfId="12668" xr:uid="{FD7D8540-7A03-4CDE-8499-6F2BB1E1DF17}"/>
    <cellStyle name="HSBC Input Year Format" xfId="12669" xr:uid="{AD2EBA10-A2AE-4549-8ED2-8D85443F7542}"/>
    <cellStyle name="HSBC Input Year Format Link" xfId="12670" xr:uid="{6DC891FC-0AAE-459E-9E83-56A7B7A1C91A}"/>
    <cellStyle name="HSBC Report Number" xfId="12671" xr:uid="{7DF69402-E8ED-44DF-903D-917D26F1AC9B}"/>
    <cellStyle name="HSBC Report Number 2" xfId="12672" xr:uid="{559F94CD-22DD-4F70-8D59-DFEAD1FA13E5}"/>
    <cellStyle name="HSBC Report Total" xfId="12673" xr:uid="{6FC9BEFB-749C-4E11-983A-1E319A0FF813}"/>
    <cellStyle name="HSBC Report Total Main" xfId="12674" xr:uid="{B268C1B8-0DA6-49E5-9FAC-563272228337}"/>
    <cellStyle name="HSBC Report Total Main 2" xfId="12675" xr:uid="{ADF49D0D-0BB9-40C3-8050-E9A68742FF4A}"/>
    <cellStyle name="HSBC Report Total Main 3" xfId="12676" xr:uid="{0BDF7A4C-2C2B-4ED8-BBF5-2C21E27BC194}"/>
    <cellStyle name="HSBC Title Main" xfId="12677" xr:uid="{971F72E2-1EEC-43F7-AE87-2848674B568F}"/>
    <cellStyle name="HSBC Title Main Sub" xfId="12678" xr:uid="{F34348F4-83D7-4E5C-A56C-ABA1B7E547FD}"/>
    <cellStyle name="HSBC Title Module" xfId="12679" xr:uid="{2F0CB24D-4455-4635-9761-31D01429FC39}"/>
    <cellStyle name="HSBC WK Date" xfId="12680" xr:uid="{00D04CBE-1C71-424D-84AE-10306B21958E}"/>
    <cellStyle name="HSBC WK Date 2" xfId="12681" xr:uid="{35C9DF49-74D6-4DD9-9020-BBDC048E8B57}"/>
    <cellStyle name="HSBC WK Date 2 2" xfId="12682" xr:uid="{D210E701-317A-4EA9-9A4B-D173227AF401}"/>
    <cellStyle name="HSBC WK Date 3" xfId="12683" xr:uid="{E35B4135-250E-4515-928B-FD2DAC724637}"/>
    <cellStyle name="HSBC WK Date_Financial Model - NATPET V7.24- Revised - 13August2008" xfId="12684" xr:uid="{01FF1008-6DB3-4536-9411-DF17B43E3FE7}"/>
    <cellStyle name="HSBC WK Logical 1" xfId="12685" xr:uid="{37AF8BDB-2F57-4F1E-B489-69FB69F36C51}"/>
    <cellStyle name="HSBC WK Logical 1 2" xfId="12686" xr:uid="{B3C30354-9464-4FB4-96C0-DE36C2C4E3D6}"/>
    <cellStyle name="HSBC WK Logical 2" xfId="12687" xr:uid="{6A7DEA3D-6F59-4F67-8190-19C06309EACA}"/>
    <cellStyle name="HSBC WK Logical 2 2" xfId="12688" xr:uid="{5CE994A7-0481-4324-9C8E-7599C6C311E6}"/>
    <cellStyle name="HSBC WK Number 1" xfId="12689" xr:uid="{128EEC4E-8A20-4B40-9D84-ECD02567B407}"/>
    <cellStyle name="HSBC WK Number 1 2" xfId="12690" xr:uid="{8552E6E3-532B-4FD4-85AD-74C76F4DE0B7}"/>
    <cellStyle name="HSBC WK Number 2" xfId="12691" xr:uid="{C924D6A0-68FB-4653-8D8C-3BEB372CF4C9}"/>
    <cellStyle name="HSBC WK Number 2 2" xfId="12692" xr:uid="{B34044E4-31B0-464D-AAC0-D0C7FA72EBB6}"/>
    <cellStyle name="HSBC WK Number 2 FStatment" xfId="12693" xr:uid="{6ED82C18-A877-46B5-989C-C28D4F46A74F}"/>
    <cellStyle name="HSBC WK Number 2 FStatment 2" xfId="12694" xr:uid="{2C736BBA-3E16-4A2E-8252-C2558C0AF20B}"/>
    <cellStyle name="HSBC WK Number 2 T" xfId="12695" xr:uid="{8CD0981D-04FC-42C9-B249-E2FB472D6343}"/>
    <cellStyle name="HSBC WK Number 4" xfId="12696" xr:uid="{5FA8E65A-0C70-4CB0-9C94-788F80663117}"/>
    <cellStyle name="HSBC WK Number 4 2" xfId="12697" xr:uid="{DD4D36E0-2D96-48F4-A807-57C0E759F1D4}"/>
    <cellStyle name="HSBC WK Percent" xfId="12698" xr:uid="{2176E286-C951-4740-A312-E690C63A2E98}"/>
    <cellStyle name="HSBC WK Percent 2" xfId="12699" xr:uid="{FB244B05-3D6F-487C-8352-FF823B320AF4}"/>
    <cellStyle name="HSBC WK Ratios" xfId="12700" xr:uid="{8E83BF51-D1A2-47BA-BFF6-D120EF377783}"/>
    <cellStyle name="HSBC WK Ratios 2" xfId="12701" xr:uid="{C184EA0E-F7B9-416F-AB19-CFD364696AE3}"/>
    <cellStyle name="HSBC WK Year Format" xfId="12702" xr:uid="{A87ED4DD-D4D8-44E7-8F9F-6558751C7FA6}"/>
    <cellStyle name="HSBC WK Year Format 2" xfId="12703" xr:uid="{BF1E84DB-B423-4614-9430-BB2B6D6E1C88}"/>
    <cellStyle name="Îáû÷íûé_PERSONAL" xfId="12704" xr:uid="{8428EDF6-BD10-41F3-B2F6-8CD14FC1DFF4}"/>
    <cellStyle name="Input - Can be changed" xfId="12705" xr:uid="{8FAEAA32-97D3-4119-A2BA-994DB8CA9621}"/>
    <cellStyle name="Input [yellow]" xfId="27" xr:uid="{00000000-0005-0000-0000-00001C000000}"/>
    <cellStyle name="Input [yellow] 2" xfId="12706" xr:uid="{1C7AE9DD-97AC-46B7-A99F-E57113091B6E}"/>
    <cellStyle name="Input 10" xfId="12707" xr:uid="{08942E47-A6E4-4813-B4EA-EFFC80FE61D8}"/>
    <cellStyle name="Input 11" xfId="12708" xr:uid="{DEA137C0-7434-4FC2-9E39-CC811717A514}"/>
    <cellStyle name="Input 12" xfId="12709" xr:uid="{CF97EF03-E5A6-47C4-8D9D-47A6B318809C}"/>
    <cellStyle name="Input 13" xfId="12710" xr:uid="{D0968874-7375-4E69-94FD-55AF390E3F35}"/>
    <cellStyle name="Input 14" xfId="12711" xr:uid="{733D7EBF-2868-4424-8D47-41CD7311A02D}"/>
    <cellStyle name="Input 15" xfId="12712" xr:uid="{74597C65-5D91-4D58-8C3D-ECE9F209F7AB}"/>
    <cellStyle name="Input 16" xfId="12713" xr:uid="{479AB02B-81F5-44F8-9D73-74CA994E3E64}"/>
    <cellStyle name="Input 17" xfId="12714" xr:uid="{A6B910E5-143C-4B8E-B892-AF1B3E183E5B}"/>
    <cellStyle name="Input 18" xfId="12715" xr:uid="{BC597DEF-9E68-4C7D-950F-48A1D2B60EAB}"/>
    <cellStyle name="Input 19" xfId="12716" xr:uid="{217A9825-FEA7-4E6E-953F-5B1BD85B9B97}"/>
    <cellStyle name="Input 2" xfId="159" xr:uid="{C5D27F87-4CF3-4594-AB76-04EDEDACDD1C}"/>
    <cellStyle name="Input 2 2" xfId="1134" xr:uid="{2E44C931-F245-4C33-A356-7EEB7BC6CE7C}"/>
    <cellStyle name="Input 20" xfId="12717" xr:uid="{D30709C3-ED13-40DA-A006-B996A4EA7136}"/>
    <cellStyle name="Input 21" xfId="12718" xr:uid="{989DFE88-A004-4DCF-A094-D03473F86F94}"/>
    <cellStyle name="Input 22" xfId="12719" xr:uid="{82B6EF3B-CF8C-4A1A-9205-8F3FAC6A392D}"/>
    <cellStyle name="Input 23" xfId="12720" xr:uid="{4AD8A395-3731-41FE-B7B6-75AF80826792}"/>
    <cellStyle name="Input 3" xfId="160" xr:uid="{D04D266B-ED88-4CA5-8ECB-9DA5F0D12743}"/>
    <cellStyle name="Input 3 2" xfId="1135" xr:uid="{300DC649-8584-425F-828C-B4D394C92BD3}"/>
    <cellStyle name="Input 4" xfId="161" xr:uid="{88AD3C6C-8AAB-4B4C-A3C6-BF14ABDD3C66}"/>
    <cellStyle name="Input 5" xfId="12721" xr:uid="{4F9FE9FD-9EC4-42BF-B9D9-933DDED25975}"/>
    <cellStyle name="Input 5 2" xfId="51504" xr:uid="{B5B149A5-22AE-4598-A0AE-EC7DCE232553}"/>
    <cellStyle name="Input 6" xfId="12722" xr:uid="{7AA78016-0D8C-4DA8-ADBB-3B5256EDDCB9}"/>
    <cellStyle name="Input 6 2" xfId="51547" xr:uid="{25249094-33E1-438F-970C-7F37CF694CC8}"/>
    <cellStyle name="Input 7" xfId="12723" xr:uid="{F2B9B017-2B74-42E1-9272-17D1014C72A1}"/>
    <cellStyle name="Input 7 2" xfId="51550" xr:uid="{BCFA5514-1021-4DF9-8A27-8DB6CDE5B35A}"/>
    <cellStyle name="Input 8" xfId="12724" xr:uid="{7E215317-BE1B-4A67-A5D5-312B5FFFF785}"/>
    <cellStyle name="Input 9" xfId="12725" xr:uid="{C9CF98E8-CA91-4E6F-B2B6-712F372F8CE8}"/>
    <cellStyle name="Input Cells" xfId="1136" xr:uid="{A9404100-0C72-42C8-BE0C-2CE8B8A3B911}"/>
    <cellStyle name="Input Cells 2" xfId="12726" xr:uid="{86A2046F-C1C5-4D85-AA28-84EA2870DC3E}"/>
    <cellStyle name="Input Cells 2 2" xfId="12727" xr:uid="{0B656E58-FC73-4C7A-9F1C-486AFB551F27}"/>
    <cellStyle name="Input Cells 2 3" xfId="12728" xr:uid="{7EB4DBD1-70EB-4EF0-9DF5-C24282DF424A}"/>
    <cellStyle name="Input Cells 2 4" xfId="12729" xr:uid="{9ECF5439-DCEF-4B6E-8A60-8A4DD2C2DCB7}"/>
    <cellStyle name="Input Cells 2 5" xfId="12730" xr:uid="{F9BA59A7-5820-4496-B1CE-8FB4989A7524}"/>
    <cellStyle name="Input Cells 2 6" xfId="12731" xr:uid="{C99AA49D-4BF2-4051-A24F-369BA38DD729}"/>
    <cellStyle name="Input Cells 2 7" xfId="12732" xr:uid="{6422649A-A055-4C15-AE35-2B2B2A55F246}"/>
    <cellStyle name="Input Cells 2 8" xfId="12733" xr:uid="{A3770F9A-DEE7-45C0-A605-C46CE1D7BC25}"/>
    <cellStyle name="Input Cells 3" xfId="12734" xr:uid="{EE9C6FFB-3195-46E5-B029-6C2FE58B8930}"/>
    <cellStyle name="Input Cells 3 2" xfId="12735" xr:uid="{6EECCEC2-20F4-42DC-B416-E91C3D07579B}"/>
    <cellStyle name="Input Cells 3 3" xfId="12736" xr:uid="{50838C26-5717-4632-A8BE-DD3DAB8D3CF7}"/>
    <cellStyle name="Input Cells 3 4" xfId="12737" xr:uid="{982D54AB-D387-4D1A-B6D8-7CF5A0DD87C3}"/>
    <cellStyle name="Input Cells 3 5" xfId="12738" xr:uid="{649B969E-E403-4A7B-A0DD-778DA2B092A6}"/>
    <cellStyle name="Input Cells 3 6" xfId="12739" xr:uid="{A0B1BB63-8ADB-42EE-A603-D168C309181C}"/>
    <cellStyle name="Input Cells 3 7" xfId="12740" xr:uid="{141A3010-8ED6-46D2-9B17-A77CF7F58D61}"/>
    <cellStyle name="Input Cells 3 8" xfId="12741" xr:uid="{BF3F3934-4ED9-41F3-97E6-D48545C813A1}"/>
    <cellStyle name="Input Cells 4" xfId="12742" xr:uid="{003C336F-C4A3-41F3-A24F-2423FC80F6EB}"/>
    <cellStyle name="Input Cells 5" xfId="12743" xr:uid="{7FEF5FCF-7560-4D58-8688-CBC1D7E71F49}"/>
    <cellStyle name="Input Cells 6" xfId="12744" xr:uid="{2F400FF2-3F4A-4FCD-8CFB-D489BED4A934}"/>
    <cellStyle name="Input Cells 7" xfId="12745" xr:uid="{4C375E1A-B147-4AB6-BCDC-26A8CD55EF7F}"/>
    <cellStyle name="Input Cells 8" xfId="12746" xr:uid="{1465AF6B-06CB-4399-AECE-308762905106}"/>
    <cellStyle name="Input Cells 9" xfId="12747" xr:uid="{A075D4CB-8F52-4C1F-8B6D-53A4940F8E8A}"/>
    <cellStyle name="Input Percent [2]" xfId="12748" xr:uid="{247476E2-DC38-46A1-B693-1B6EFC35ECC8}"/>
    <cellStyle name="InputNumbers" xfId="12749" xr:uid="{A1FC9AB3-4C55-4918-A698-4F7E5483FB40}"/>
    <cellStyle name="InputNumbers 2" xfId="12750" xr:uid="{E13019FA-8E5B-4FEB-B3A0-1171A71F8470}"/>
    <cellStyle name="Iun" xfId="12751" xr:uid="{338C219D-DFB0-4C31-B347-BDA7F4A12643}"/>
    <cellStyle name="İzlenen Köprü" xfId="12752" xr:uid="{FDDBB431-1F1B-479B-A33E-715B0D974728}"/>
    <cellStyle name="KF" xfId="12753" xr:uid="{48DA703B-57CB-450D-93B1-E7E5BDF247B8}"/>
    <cellStyle name="Kolumnrubrik" xfId="12754" xr:uid="{63A65359-18F6-4165-92E5-89C76B648EBA}"/>
    <cellStyle name="Kolumnrubrik 2" xfId="12755" xr:uid="{62D840DA-1209-4713-AD1F-0BBB9B14AD0B}"/>
    <cellStyle name="Köprü" xfId="12756" xr:uid="{D7B76D8F-CEDB-458F-B1BF-B3B1D658A252}"/>
    <cellStyle name="KRADSFI" xfId="12757" xr:uid="{B75CB1AC-10FD-40E1-A3B4-5D32E0BC5F81}"/>
    <cellStyle name="KRADSFI 2" xfId="12758" xr:uid="{689CDA4D-0328-4B4F-AE58-AB59432D6F69}"/>
    <cellStyle name="left" xfId="12759" xr:uid="{58C1285A-0198-4CC7-98B0-C66B5D88D08D}"/>
    <cellStyle name="Lien hypertexte" xfId="12760" xr:uid="{F1FA601B-36ED-463F-82FE-7E70EC133605}"/>
    <cellStyle name="Link" xfId="12761" xr:uid="{10D65C47-576F-4B47-834A-BC64CF388DFC}"/>
    <cellStyle name="Link Currency (0)" xfId="12762" xr:uid="{6118B68E-7A94-4D4B-942B-62D4B025B854}"/>
    <cellStyle name="Link Currency (2)" xfId="12763" xr:uid="{F810F8C4-09FD-4D5A-BE7E-53579A10C0E0}"/>
    <cellStyle name="Link Units (0)" xfId="12764" xr:uid="{E0D9F45B-2343-4EA3-9296-B8BF5FF5FA77}"/>
    <cellStyle name="Link Units (1)" xfId="12765" xr:uid="{15194853-F2BD-4968-BDD5-13E2787D3DC8}"/>
    <cellStyle name="Link Units (1) 2" xfId="12766" xr:uid="{06B7D26A-7B98-437E-BA61-71CF211A19A0}"/>
    <cellStyle name="Link Units (1) 3" xfId="12767" xr:uid="{443AEF9E-ECB4-4FF1-B05D-074955444D1F}"/>
    <cellStyle name="Link Units (2)" xfId="12768" xr:uid="{ACC86A80-51F9-4819-AF4B-F8635E05706E}"/>
    <cellStyle name="Linked Cell 2" xfId="162" xr:uid="{E6F09A02-A79B-4D78-9BBC-DC2BF56B2C7C}"/>
    <cellStyle name="Linked Cell 2 2" xfId="1137" xr:uid="{356EBF9E-9778-4C16-9200-9FBE7C2F6407}"/>
    <cellStyle name="Linked Cell 3" xfId="1138" xr:uid="{9406B439-A6FF-447D-B024-063613592731}"/>
    <cellStyle name="Linked Cell 4" xfId="12769" xr:uid="{0C60C71B-796A-4CF8-8CE8-34776A642B9F}"/>
    <cellStyle name="Linked Cell 5" xfId="12770" xr:uid="{877F8252-DB45-4F9A-B579-E2C6533C6483}"/>
    <cellStyle name="Linked Cell 6" xfId="12771" xr:uid="{5EECACD5-0EAE-4CF9-B61C-804313DE7BC4}"/>
    <cellStyle name="Linked Cell 7" xfId="12772" xr:uid="{5409C665-3B29-40AC-833B-9F10E4EBA48D}"/>
    <cellStyle name="Linked Cells" xfId="1139" xr:uid="{70E63102-7C5C-4274-A01B-1A9E4C834EAE}"/>
    <cellStyle name="Linked Cells 2" xfId="12773" xr:uid="{2CD66910-8357-4259-B394-AE82D6EE1D9C}"/>
    <cellStyle name="Linked Cells 2 2" xfId="12774" xr:uid="{7A3A53B6-DABB-47D2-A6F9-00AAFE061E8F}"/>
    <cellStyle name="Linked Cells 2 3" xfId="12775" xr:uid="{528D6DE1-21D3-458F-B8DB-846099A83974}"/>
    <cellStyle name="Linked Cells 2 4" xfId="12776" xr:uid="{7F252F22-980B-47E4-B102-5B66B9A02B67}"/>
    <cellStyle name="Linked Cells 2 5" xfId="12777" xr:uid="{BA7787E6-FAC2-4744-9823-4EA9680EAB9F}"/>
    <cellStyle name="Linked Cells 2 6" xfId="12778" xr:uid="{A529AAAC-BB42-44E3-9CE7-ED3A33DE73F5}"/>
    <cellStyle name="Linked Cells 2 7" xfId="12779" xr:uid="{0F47416D-30FD-4B7A-90FF-5EDFAF38E21C}"/>
    <cellStyle name="Linked Cells 2 8" xfId="12780" xr:uid="{FEB28A40-A6FC-4973-9EAF-204E8DCD2122}"/>
    <cellStyle name="Linked Cells 3" xfId="12781" xr:uid="{3C5B5912-B058-4E8E-B91E-1482FBBF53BE}"/>
    <cellStyle name="Linked Cells 3 2" xfId="12782" xr:uid="{BCB16426-7F11-4099-88C3-92ACCED6A75D}"/>
    <cellStyle name="Linked Cells 3 3" xfId="12783" xr:uid="{059D6026-EA85-4D31-B5DE-D13AC7AD4905}"/>
    <cellStyle name="Linked Cells 3 4" xfId="12784" xr:uid="{D7DEF76A-CC87-47E0-AC61-7EA37D86C31D}"/>
    <cellStyle name="Linked Cells 3 5" xfId="12785" xr:uid="{9B7FD7F2-55BE-4542-A75D-0057B9EF0538}"/>
    <cellStyle name="Linked Cells 3 6" xfId="12786" xr:uid="{37E9ABFA-AEFF-441F-81E7-4A43A7D7A4F1}"/>
    <cellStyle name="Linked Cells 3 7" xfId="12787" xr:uid="{4F25BCFB-5752-400D-85A6-A65457318296}"/>
    <cellStyle name="Linked Cells 3 8" xfId="12788" xr:uid="{EB0970AA-E39A-444F-8DD3-77A5D0C04C8D}"/>
    <cellStyle name="Linked Cells 4" xfId="12789" xr:uid="{027BFA13-6F75-44B4-9C7D-9D3DC02B6E71}"/>
    <cellStyle name="Linked Cells 5" xfId="12790" xr:uid="{09A1032B-F590-417C-AA80-6B020D323BFF}"/>
    <cellStyle name="Linked Cells 6" xfId="12791" xr:uid="{AAB1A871-36E0-4C1E-9457-89F5180919D1}"/>
    <cellStyle name="Linked Cells 7" xfId="12792" xr:uid="{90979D72-5D42-4255-839A-56EAE4E3161F}"/>
    <cellStyle name="Linked Cells 8" xfId="12793" xr:uid="{887F3B5B-1240-4A16-BA4D-BCA2B8B58A22}"/>
    <cellStyle name="Linked Cells 9" xfId="12794" xr:uid="{A523090E-2B42-45F5-BAD5-BA7C3620BDE7}"/>
    <cellStyle name="Locked" xfId="12795" xr:uid="{2F6D9ADC-AB98-46F2-AB2F-F1A8664606F8}"/>
    <cellStyle name="Magic" xfId="12796" xr:uid="{3648D993-90B5-468D-A2DB-DC5A8C5DACC4}"/>
    <cellStyle name="Magic 2" xfId="12797" xr:uid="{FF6C2314-DDF6-4A14-B493-CA7AF596CECF}"/>
    <cellStyle name="Magic 2 2" xfId="12798" xr:uid="{388CA2AB-BA87-4A4A-BD50-327537248B8A}"/>
    <cellStyle name="Magic 3" xfId="12799" xr:uid="{B2D990F5-637C-40EA-9C88-7AC098C002CC}"/>
    <cellStyle name="MainData" xfId="12800" xr:uid="{B7B0B8F4-53F5-4F6C-99B4-A6412E529715}"/>
    <cellStyle name="MainData 2" xfId="12801" xr:uid="{3A3DF5FE-2AA8-4F13-88A4-775B967AC038}"/>
    <cellStyle name="MajorTotal" xfId="12802" xr:uid="{636C6FB1-CBB7-48DF-845B-68DF17534C1A}"/>
    <cellStyle name="MajorTotal 2" xfId="12803" xr:uid="{0A236D58-7A8E-434A-877E-790C055729A8}"/>
    <cellStyle name="MAND_x000a_CHECK.COMMAND_x000e_RENAME.COMMAND_x0008_SHOW.BAR_x000b_DELETE.MENU_x000e_DELETE.COMMAND_x000e_GET.CHA" xfId="12804" xr:uid="{BFCB551B-DB5B-4F0C-B228-1C70D8003110}"/>
    <cellStyle name="MAND_x000d_CHECK.COMMAND_x000e_RENAME.COMMAND_x0008_SHOW.BAR_x000b_DELETE.MENU_x000e_DELETE.COMMAND_x000e_GET.CHA" xfId="12805" xr:uid="{79A3D9B8-A46C-4FEA-8D7F-BB3D9926029A}"/>
    <cellStyle name="Margin with x [1]" xfId="12806" xr:uid="{CB6CF9CE-FF96-4B42-8200-6DFE16FEC842}"/>
    <cellStyle name="Margin without x [1]" xfId="12807" xr:uid="{F4610C1C-0DD1-4FF9-A29D-A1777AF8BD77}"/>
    <cellStyle name="Matrix" xfId="12808" xr:uid="{E73DE29D-7886-4A1E-A58E-51A9D9B692EC}"/>
    <cellStyle name="Migliaia (0)_RESULTS" xfId="12809" xr:uid="{4569A1F2-5384-4A4E-846B-DFDDC956E610}"/>
    <cellStyle name="Migliaia_RESULTS" xfId="12810" xr:uid="{C38C4B9E-2142-4A25-84AA-3321BF782976}"/>
    <cellStyle name="Millares [0]_Banco Brasil" xfId="12811" xr:uid="{32AA3DD8-C722-4972-8CB1-50EBB8312745}"/>
    <cellStyle name="Millares_Banco Brasil" xfId="12812" xr:uid="{A8B4EE5E-AEEA-47F7-8DCE-5D492DCF2D1B}"/>
    <cellStyle name="Milliers [0]_!!!GO" xfId="1140" xr:uid="{2CC91D87-1FD6-4A71-A31A-3891BBB19BF6}"/>
    <cellStyle name="Milliers_!!!GO" xfId="1141" xr:uid="{C90616E2-A5B3-412C-9FF2-4F3B5CFD896E}"/>
    <cellStyle name="Millions" xfId="12813" xr:uid="{50920BE3-05AD-4211-B781-74287A8A13F9}"/>
    <cellStyle name="Millions 2" xfId="12814" xr:uid="{BBB952B2-F633-42CA-8D74-45D1C885BA57}"/>
    <cellStyle name="Model" xfId="28" xr:uid="{00000000-0005-0000-0000-00001F000000}"/>
    <cellStyle name="MONACO" xfId="12815" xr:uid="{88E237B2-4CDD-49AC-A96E-5BAE565C1661}"/>
    <cellStyle name="Moneda [0]_Banco Brasil" xfId="12816" xr:uid="{FE97E3EC-820F-41A2-BE49-963C392BAF70}"/>
    <cellStyle name="Moneda_Banco Brasil" xfId="12817" xr:uid="{191057DD-7C49-4FE3-BD3E-124EA9D2F842}"/>
    <cellStyle name="Monétaire [0]_!!!GO" xfId="1142" xr:uid="{9A0E252D-5F96-4B42-837C-7844D54648FC}"/>
    <cellStyle name="Monétaire_!!!GO" xfId="1143" xr:uid="{ECC592BF-3669-4BBB-978D-F3DE2758A646}"/>
    <cellStyle name="Monétaire0" xfId="12818" xr:uid="{02B6E0E6-AA19-4B67-862C-F7733F8A2C02}"/>
    <cellStyle name="Money" xfId="12819" xr:uid="{9A2B3696-6218-4FBD-A422-83456352CA30}"/>
    <cellStyle name="Money 2" xfId="12820" xr:uid="{D1E133D1-95F4-4A33-8225-D3261F8A6494}"/>
    <cellStyle name="MonthYears" xfId="12821" xr:uid="{4A1077CC-556E-47A2-961E-3354346CB4DA}"/>
    <cellStyle name="MS_Arabic" xfId="29" xr:uid="{00000000-0005-0000-0000-000022000000}"/>
    <cellStyle name="Multiple" xfId="12822" xr:uid="{0E76BD5E-195D-4DE2-AE6E-B41E4A5F0047}"/>
    <cellStyle name="Multiple (no x)" xfId="12823" xr:uid="{5717F30A-26B7-40A3-B8C1-C1922D7BEC15}"/>
    <cellStyle name="Multiple (x)" xfId="12824" xr:uid="{508288D9-B373-44D1-B332-E4388AA7A374}"/>
    <cellStyle name="Multiple_Aerial_Equity6" xfId="12825" xr:uid="{80214376-99B6-4A00-96E6-2A2754713A50}"/>
    <cellStyle name="Neutral 2" xfId="163" xr:uid="{94FE9EF2-6A38-4B65-BDD0-2CBF0A3F51A3}"/>
    <cellStyle name="Neutral 2 2" xfId="1144" xr:uid="{CD722BCA-7AFB-45B7-8EB0-A4DA70CE0759}"/>
    <cellStyle name="Neutral 3" xfId="1145" xr:uid="{6973DA44-6854-4768-A578-3E0B02962782}"/>
    <cellStyle name="Neutral 4" xfId="12826" xr:uid="{6CFCF63C-8209-4F2B-A1A6-B06DA8F510CA}"/>
    <cellStyle name="Neutral 5" xfId="12827" xr:uid="{52191667-AA4A-40EB-AF8F-AD1ED24B4222}"/>
    <cellStyle name="Neutral 6" xfId="12828" xr:uid="{A8069D35-6D64-46D9-ACBD-5FE37323ECFC}"/>
    <cellStyle name="Neutral 7" xfId="12829" xr:uid="{3BEC2F84-0906-4CCF-9189-B867DD1AA166}"/>
    <cellStyle name="no dec" xfId="30" xr:uid="{00000000-0005-0000-0000-000023000000}"/>
    <cellStyle name="Normal" xfId="0" builtinId="0"/>
    <cellStyle name="Normal - Style1" xfId="31" xr:uid="{00000000-0005-0000-0000-000025000000}"/>
    <cellStyle name="Normal - Style1 2" xfId="297" xr:uid="{B81BCEA7-C9D9-4D79-ABB5-42A987A282E3}"/>
    <cellStyle name="Normal - Style1 2 2" xfId="1146" xr:uid="{CD085505-97DD-49C5-917C-6C804B79F5FF}"/>
    <cellStyle name="Normal - Style1 3" xfId="1147" xr:uid="{9CD18DB5-21D1-47AF-B61A-D1E8011E09BE}"/>
    <cellStyle name="Normal - Style1 4" xfId="12830" xr:uid="{F9BB3D54-A15E-44C9-8F67-EB4EC680A12F}"/>
    <cellStyle name="Normal - Style1 5" xfId="12831" xr:uid="{23B0574F-5078-489A-ABCF-3661474DCA47}"/>
    <cellStyle name="Normal [2]" xfId="12832" xr:uid="{3F15A06A-8495-4B26-B0E8-F4854666D487}"/>
    <cellStyle name="Normal 10" xfId="32" xr:uid="{00000000-0005-0000-0000-000026000000}"/>
    <cellStyle name="Normal 10 10" xfId="1148" xr:uid="{DE27B615-E9FE-422E-A2A7-A43230F2EBEA}"/>
    <cellStyle name="Normal 10 11" xfId="1149" xr:uid="{0472471A-22DD-4F2A-9344-7B325D2C7C4A}"/>
    <cellStyle name="Normal 10 12" xfId="1150" xr:uid="{083994E9-5561-429C-A5EB-DC746C381E59}"/>
    <cellStyle name="Normal 10 13" xfId="1151" xr:uid="{755434B4-FF1E-483B-9F3B-66BDB63922D8}"/>
    <cellStyle name="Normal 10 14" xfId="1152" xr:uid="{B3EF79F4-68CC-411F-8B2E-D589ABE01F76}"/>
    <cellStyle name="Normal 10 15" xfId="1153" xr:uid="{C994EF2B-B46A-411B-A46E-63F0B6252F73}"/>
    <cellStyle name="Normal 10 16" xfId="1154" xr:uid="{B6A308A2-E32E-403A-85CA-0589583D1B84}"/>
    <cellStyle name="Normal 10 17" xfId="1155" xr:uid="{DA9B2F2D-BE05-4846-AEB6-C8D1D930A5D4}"/>
    <cellStyle name="Normal 10 18" xfId="1156" xr:uid="{A4F49697-DEBE-41A0-A7E4-96154C7DA908}"/>
    <cellStyle name="Normal 10 19" xfId="359" xr:uid="{786BEEDE-4C84-4CD4-BDBA-80CAD321024F}"/>
    <cellStyle name="Normal 10 2" xfId="1157" xr:uid="{FE1DC40F-895B-4F51-B089-855E98D214C6}"/>
    <cellStyle name="Normal 10 2 10" xfId="1158" xr:uid="{A08EAE01-109F-43D9-B6CB-E2639A92F3D8}"/>
    <cellStyle name="Normal 10 2 11" xfId="1159" xr:uid="{BEC17607-59EA-4095-AEDC-1F500A9F5396}"/>
    <cellStyle name="Normal 10 2 12" xfId="1160" xr:uid="{8557EC75-0224-4FEC-9447-B1A0EB343B16}"/>
    <cellStyle name="Normal 10 2 13" xfId="1161" xr:uid="{024C04A4-99F7-4B4B-B0D6-E7D398AA7E7C}"/>
    <cellStyle name="Normal 10 2 14" xfId="1162" xr:uid="{CF4A940F-CB02-4C1E-AEBD-6F1FD18517B9}"/>
    <cellStyle name="Normal 10 2 15" xfId="1163" xr:uid="{0C7BCC5D-43B9-4E10-A558-4D938C5FEC6E}"/>
    <cellStyle name="Normal 10 2 16" xfId="1164" xr:uid="{52DFAB8A-F943-4282-9964-F06708A04B25}"/>
    <cellStyle name="Normal 10 2 17" xfId="1165" xr:uid="{AC37433C-7CA5-44DE-8780-10B2512839F8}"/>
    <cellStyle name="Normal 10 2 2" xfId="1166" xr:uid="{B863ED8C-FEBE-422D-9633-9832BB7D5775}"/>
    <cellStyle name="Normal 10 2 2 2" xfId="1167" xr:uid="{B6A441F1-1446-402D-B612-33CD5DF77A9A}"/>
    <cellStyle name="Normal 10 2 2 2 10" xfId="1168" xr:uid="{2E679BBC-4FF4-407C-A67D-6EB8C62D2382}"/>
    <cellStyle name="Normal 10 2 2 2 11" xfId="1169" xr:uid="{81772BEE-3C3D-40FE-9023-0E201DBB944C}"/>
    <cellStyle name="Normal 10 2 2 2 12" xfId="1170" xr:uid="{469E6453-BF4A-4445-971F-69ACA3B13EF8}"/>
    <cellStyle name="Normal 10 2 2 2 13" xfId="1171" xr:uid="{4D25D527-93F4-4A04-BC83-F9780BF36229}"/>
    <cellStyle name="Normal 10 2 2 2 14" xfId="1172" xr:uid="{6D45692D-9AA4-421C-B35D-FE262918C611}"/>
    <cellStyle name="Normal 10 2 2 2 15" xfId="1173" xr:uid="{6208C0BA-9846-481A-B81E-945BCA02CD2D}"/>
    <cellStyle name="Normal 10 2 2 2 16" xfId="1174" xr:uid="{E2D28006-11C3-4EAF-A355-7E65C8233501}"/>
    <cellStyle name="Normal 10 2 2 2 2" xfId="1175" xr:uid="{00C630B4-1EF9-4421-988C-957BB84CDA07}"/>
    <cellStyle name="Normal 10 2 2 2 2 10" xfId="1176" xr:uid="{4A1E9335-AC8B-4CD8-BFF9-A3D2D0DD9E75}"/>
    <cellStyle name="Normal 10 2 2 2 2 11" xfId="1177" xr:uid="{00767725-FF2A-417B-8F3C-B8D90B1B90AA}"/>
    <cellStyle name="Normal 10 2 2 2 2 12" xfId="1178" xr:uid="{482DA0A7-92B1-4610-9301-33D6D42A6F33}"/>
    <cellStyle name="Normal 10 2 2 2 2 13" xfId="1179" xr:uid="{BA3B6449-B40B-4488-A2FF-4A3766B2CD7B}"/>
    <cellStyle name="Normal 10 2 2 2 2 14" xfId="1180" xr:uid="{288B398E-870A-4B76-ACB6-1E19F853D9A1}"/>
    <cellStyle name="Normal 10 2 2 2 2 15" xfId="1181" xr:uid="{2336819A-2CF9-4A28-BC1B-0D14E282CEAF}"/>
    <cellStyle name="Normal 10 2 2 2 2 2" xfId="1182" xr:uid="{E7446CEC-60EB-4278-A352-2A2C777D9FB1}"/>
    <cellStyle name="Normal 10 2 2 2 2 3" xfId="1183" xr:uid="{9D776C72-F4AE-4E15-A08B-484D862D9C3F}"/>
    <cellStyle name="Normal 10 2 2 2 2 4" xfId="1184" xr:uid="{537666DA-B92A-40DE-9715-597AA043617F}"/>
    <cellStyle name="Normal 10 2 2 2 2 5" xfId="1185" xr:uid="{8B24DDB1-4DC6-46FD-8391-53C5BAEBA635}"/>
    <cellStyle name="Normal 10 2 2 2 2 6" xfId="1186" xr:uid="{B038C827-BB87-4CB0-8995-A786271CFDDC}"/>
    <cellStyle name="Normal 10 2 2 2 2 7" xfId="1187" xr:uid="{4396E65E-999A-4E6F-A5BE-8A07443D43EE}"/>
    <cellStyle name="Normal 10 2 2 2 2 8" xfId="1188" xr:uid="{DA210CDE-EC3F-4AAB-B6D1-028123088F33}"/>
    <cellStyle name="Normal 10 2 2 2 2 9" xfId="1189" xr:uid="{46617203-0B61-4F8B-A0A0-FEA95201C8F9}"/>
    <cellStyle name="Normal 10 2 2 2 3" xfId="1190" xr:uid="{F30C8184-A656-499A-BF3E-9A1CF5E338E7}"/>
    <cellStyle name="Normal 10 2 2 2 4" xfId="1191" xr:uid="{B09AA85F-4118-485A-9B82-EDD77E8990AB}"/>
    <cellStyle name="Normal 10 2 2 2 5" xfId="1192" xr:uid="{730CF059-8DCC-473B-83C9-899D208B2729}"/>
    <cellStyle name="Normal 10 2 2 2 6" xfId="1193" xr:uid="{051CE8A1-C581-4EC7-9586-BCA2FE6A3662}"/>
    <cellStyle name="Normal 10 2 2 2 7" xfId="1194" xr:uid="{3504DD1E-09E5-4B7F-B9DE-2E5B78FBC7F5}"/>
    <cellStyle name="Normal 10 2 2 2 8" xfId="1195" xr:uid="{F2A89EBF-A87E-4CB1-8B36-500F8A0FB3AA}"/>
    <cellStyle name="Normal 10 2 2 2 9" xfId="1196" xr:uid="{4B03EB90-BA97-4D5E-881C-D1E0E2D3A626}"/>
    <cellStyle name="Normal 10 2 2 3" xfId="12833" xr:uid="{C7F05E0F-19FD-4475-90D8-3DA91CE89788}"/>
    <cellStyle name="Normal 10 2 3" xfId="1197" xr:uid="{13D2F169-93FF-419D-92EC-45635296F26D}"/>
    <cellStyle name="Normal 10 2 3 10" xfId="1198" xr:uid="{AA1F73CF-9F9E-4086-9421-CE00E6B590EE}"/>
    <cellStyle name="Normal 10 2 3 11" xfId="1199" xr:uid="{9872EA19-82FD-4937-B779-76C58150E236}"/>
    <cellStyle name="Normal 10 2 3 12" xfId="1200" xr:uid="{16166036-4987-42D9-B4AA-92A702B20E94}"/>
    <cellStyle name="Normal 10 2 3 13" xfId="1201" xr:uid="{3241A1D4-ACF2-48F0-9029-3ADB2866F77A}"/>
    <cellStyle name="Normal 10 2 3 14" xfId="1202" xr:uid="{F424B03E-4EDE-4CEE-A73D-C751F5298665}"/>
    <cellStyle name="Normal 10 2 3 15" xfId="1203" xr:uid="{279AE67A-603E-4D31-893C-B97287B3271A}"/>
    <cellStyle name="Normal 10 2 3 16" xfId="1204" xr:uid="{9158238B-32B1-49A3-9169-8D8F00AC5DCB}"/>
    <cellStyle name="Normal 10 2 3 2" xfId="1205" xr:uid="{1BE5129D-8C1A-408D-90F6-DD759C69C7AE}"/>
    <cellStyle name="Normal 10 2 3 2 10" xfId="1206" xr:uid="{0B3B10DA-CF23-4948-B544-CFA77193F1FB}"/>
    <cellStyle name="Normal 10 2 3 2 11" xfId="1207" xr:uid="{558B8685-E7C3-448E-94AF-1CA3CDEE5908}"/>
    <cellStyle name="Normal 10 2 3 2 12" xfId="1208" xr:uid="{F3F1A56A-2BC4-4D22-9E58-EFFD14EBF8E5}"/>
    <cellStyle name="Normal 10 2 3 2 13" xfId="1209" xr:uid="{1A126692-70F6-42D8-8B15-0948C14359BC}"/>
    <cellStyle name="Normal 10 2 3 2 14" xfId="1210" xr:uid="{A6ED304B-6AEA-40FB-9C0C-CA49A3184525}"/>
    <cellStyle name="Normal 10 2 3 2 15" xfId="1211" xr:uid="{4D06E9C7-E9BC-4BD6-89F8-6BE6D7ACF167}"/>
    <cellStyle name="Normal 10 2 3 2 2" xfId="1212" xr:uid="{716D2592-E409-48B3-A29E-E042F759B7AD}"/>
    <cellStyle name="Normal 10 2 3 2 3" xfId="1213" xr:uid="{114A7102-7CCB-4FA7-8127-1DEECD7D2994}"/>
    <cellStyle name="Normal 10 2 3 2 4" xfId="1214" xr:uid="{466848F5-B4D1-4620-A0A1-EAE79706A37B}"/>
    <cellStyle name="Normal 10 2 3 2 5" xfId="1215" xr:uid="{EF7EE497-2CC6-4F05-B626-603DA06C5839}"/>
    <cellStyle name="Normal 10 2 3 2 6" xfId="1216" xr:uid="{7AB2AD8F-631F-4646-B2AE-0C4D32F49356}"/>
    <cellStyle name="Normal 10 2 3 2 7" xfId="1217" xr:uid="{C4773BD8-7318-410C-9B68-505A54BADF50}"/>
    <cellStyle name="Normal 10 2 3 2 8" xfId="1218" xr:uid="{C9A3EE15-471A-4F49-BFC0-5DDD92FDAF86}"/>
    <cellStyle name="Normal 10 2 3 2 9" xfId="1219" xr:uid="{90B8993B-4C67-4C31-A1D9-6FC012BE2753}"/>
    <cellStyle name="Normal 10 2 3 3" xfId="1220" xr:uid="{A155B137-6C4E-4553-AB96-58A16F49A712}"/>
    <cellStyle name="Normal 10 2 3 4" xfId="1221" xr:uid="{53139BB5-DD19-42F6-9ACB-B47632814292}"/>
    <cellStyle name="Normal 10 2 3 5" xfId="1222" xr:uid="{FE7BE542-D684-44C9-B992-0CC6B86B3E90}"/>
    <cellStyle name="Normal 10 2 3 6" xfId="1223" xr:uid="{741C7D88-569F-40C2-B90B-967CBD8595AD}"/>
    <cellStyle name="Normal 10 2 3 7" xfId="1224" xr:uid="{FF8A5922-3F5B-4132-BD75-E2B39DB60157}"/>
    <cellStyle name="Normal 10 2 3 8" xfId="1225" xr:uid="{F4B8C3DF-A9C1-4340-B23F-720CED3685F3}"/>
    <cellStyle name="Normal 10 2 3 9" xfId="1226" xr:uid="{4E0FA114-042C-4322-8EC3-F39C0F026E6F}"/>
    <cellStyle name="Normal 10 2 4" xfId="1227" xr:uid="{CA99C328-CB3A-4F16-8AB3-0AFC4311BDA7}"/>
    <cellStyle name="Normal 10 2 5" xfId="1228" xr:uid="{CFF3B4C8-F5AD-40A0-AFD8-0BFAA2B7DA86}"/>
    <cellStyle name="Normal 10 2 6" xfId="1229" xr:uid="{3C43D043-7CC0-4721-8795-B65A5B04F909}"/>
    <cellStyle name="Normal 10 2 7" xfId="1230" xr:uid="{3A2251B5-8450-453C-8239-599E23155FBD}"/>
    <cellStyle name="Normal 10 2 8" xfId="1231" xr:uid="{1C994305-1DCF-4C39-951F-16EE29A9E152}"/>
    <cellStyle name="Normal 10 2 9" xfId="1232" xr:uid="{8A1D03F7-7A88-43B6-869C-7046A509EE99}"/>
    <cellStyle name="Normal 10 3" xfId="1233" xr:uid="{8D6ED37F-B647-49F8-918F-81C81F8F2E41}"/>
    <cellStyle name="Normal 10 3 10" xfId="1234" xr:uid="{DE92152F-8B71-494C-B3F0-CC29C5166B06}"/>
    <cellStyle name="Normal 10 3 11" xfId="1235" xr:uid="{1E871FBA-6341-4989-A88C-03ECF1DF47CB}"/>
    <cellStyle name="Normal 10 3 12" xfId="1236" xr:uid="{8F028781-961C-4C4C-8E9C-0D49287D6451}"/>
    <cellStyle name="Normal 10 3 13" xfId="1237" xr:uid="{DA52D0FF-C874-4243-B5AC-BAFE27F09E47}"/>
    <cellStyle name="Normal 10 3 14" xfId="1238" xr:uid="{C0A7C513-9385-4A86-A242-47DFDCB6ED05}"/>
    <cellStyle name="Normal 10 3 15" xfId="1239" xr:uid="{41616ED5-C5E0-4934-8235-633B6AEC7812}"/>
    <cellStyle name="Normal 10 3 16" xfId="1240" xr:uid="{82734A35-FD14-4E84-8921-56AC10AAE654}"/>
    <cellStyle name="Normal 10 3 2" xfId="1241" xr:uid="{B68F05EB-FFB3-46AA-A51A-4D96CA2FE250}"/>
    <cellStyle name="Normal 10 3 2 10" xfId="1242" xr:uid="{DF4285D5-E3D4-48BC-8B4C-8866CD45F618}"/>
    <cellStyle name="Normal 10 3 2 11" xfId="1243" xr:uid="{6805900C-44D9-48CB-BA69-15762D46FDB4}"/>
    <cellStyle name="Normal 10 3 2 12" xfId="1244" xr:uid="{39DF6950-81A0-43B1-A777-CD670580EB15}"/>
    <cellStyle name="Normal 10 3 2 13" xfId="1245" xr:uid="{0ED1EED3-9D67-48E7-9A84-5A0AC2833B01}"/>
    <cellStyle name="Normal 10 3 2 14" xfId="1246" xr:uid="{EFC7BC15-6843-488E-9797-35728BD2BBA0}"/>
    <cellStyle name="Normal 10 3 2 15" xfId="1247" xr:uid="{EDB0EEB6-22D7-4918-BEDA-6811699A3259}"/>
    <cellStyle name="Normal 10 3 2 2" xfId="1248" xr:uid="{2750573D-4C2F-4B08-965D-A9878895A843}"/>
    <cellStyle name="Normal 10 3 2 3" xfId="1249" xr:uid="{6D3B375D-A291-49CE-879D-C4E121F3E70B}"/>
    <cellStyle name="Normal 10 3 2 4" xfId="1250" xr:uid="{A37A8AF5-870A-4B8E-B4BA-1E36EE9827FD}"/>
    <cellStyle name="Normal 10 3 2 5" xfId="1251" xr:uid="{69BC0FB7-A25B-46DF-9365-173E547E7922}"/>
    <cellStyle name="Normal 10 3 2 6" xfId="1252" xr:uid="{75A0B169-40ED-402E-AB17-B30CEEA90552}"/>
    <cellStyle name="Normal 10 3 2 7" xfId="1253" xr:uid="{EC429B45-9FA5-49B3-B154-320C73BE18AB}"/>
    <cellStyle name="Normal 10 3 2 8" xfId="1254" xr:uid="{8D61FE8A-EA3D-4906-B7AB-27E75A886550}"/>
    <cellStyle name="Normal 10 3 2 9" xfId="1255" xr:uid="{D87C93B9-45AE-4995-965D-E4298846D6E2}"/>
    <cellStyle name="Normal 10 3 3" xfId="1256" xr:uid="{D03DED28-787E-4698-AAD7-83CBC439A6D8}"/>
    <cellStyle name="Normal 10 3 4" xfId="1257" xr:uid="{E9A80137-7088-43A0-AEC8-D92FBF3397E7}"/>
    <cellStyle name="Normal 10 3 5" xfId="1258" xr:uid="{E0B27705-B62E-40B4-BD44-0E2D0E7F2A28}"/>
    <cellStyle name="Normal 10 3 6" xfId="1259" xr:uid="{EE6AB029-1DF6-4677-B430-65E195F8A8C3}"/>
    <cellStyle name="Normal 10 3 7" xfId="1260" xr:uid="{91067A7A-BB88-40FE-AB3E-01BA74E273B0}"/>
    <cellStyle name="Normal 10 3 8" xfId="1261" xr:uid="{8E9BFDCB-7407-402A-90F7-2E21590640B2}"/>
    <cellStyle name="Normal 10 3 9" xfId="1262" xr:uid="{DF341CD0-5957-477A-85D6-926B80D277F4}"/>
    <cellStyle name="Normal 10 4" xfId="1263" xr:uid="{8BC7D445-95DD-4C84-8364-A47B90553C74}"/>
    <cellStyle name="Normal 10 4 10" xfId="1264" xr:uid="{FF4EFCC1-0DE9-4E37-8004-62E82407F56A}"/>
    <cellStyle name="Normal 10 4 11" xfId="1265" xr:uid="{68FD335C-6870-43EA-9BF1-D3BA77F2C8DE}"/>
    <cellStyle name="Normal 10 4 12" xfId="1266" xr:uid="{ACA7558C-98B7-4BE3-9CF5-EA0DFDFA4C30}"/>
    <cellStyle name="Normal 10 4 13" xfId="1267" xr:uid="{45D7F30E-A0F1-4523-B97A-8804F6F5A82A}"/>
    <cellStyle name="Normal 10 4 14" xfId="1268" xr:uid="{1F7BC84E-AFDF-4F8B-AA6A-E8E1972F4498}"/>
    <cellStyle name="Normal 10 4 15" xfId="1269" xr:uid="{BA2F5FC6-8A65-4A02-868F-3D3362C71201}"/>
    <cellStyle name="Normal 10 4 16" xfId="1270" xr:uid="{73C27A88-A33E-420F-844C-9B9A05EC6081}"/>
    <cellStyle name="Normal 10 4 16 10" xfId="51141" xr:uid="{70B47929-515D-4959-9E31-CD8C75F28D7C}"/>
    <cellStyle name="Normal 10 4 16 2" xfId="1271" xr:uid="{6ABD5C49-1761-4CF4-8112-06FF223821D7}"/>
    <cellStyle name="Normal 10 4 16 3" xfId="51142" xr:uid="{72CF59C6-4B94-47B6-BB28-2E8F272A006F}"/>
    <cellStyle name="Normal 10 4 16 4" xfId="51143" xr:uid="{87D6B1CC-ECAF-4014-8540-B2A33D0E3A16}"/>
    <cellStyle name="Normal 10 4 16 5" xfId="51144" xr:uid="{91850B44-0F09-4BF9-BD89-36BA271BAB52}"/>
    <cellStyle name="Normal 10 4 16 6" xfId="51145" xr:uid="{65862BF5-4357-48F4-9AAC-6721A41A8A1C}"/>
    <cellStyle name="Normal 10 4 16 7" xfId="51146" xr:uid="{F222401D-7A8C-49AA-A62D-B6F2EA14576C}"/>
    <cellStyle name="Normal 10 4 16 8" xfId="51147" xr:uid="{5BBB055A-904D-4C59-A34F-324A7E334D25}"/>
    <cellStyle name="Normal 10 4 16 9" xfId="51148" xr:uid="{9E6B8FCA-988D-48C2-BA3E-B3CE0718309C}"/>
    <cellStyle name="Normal 10 4 2" xfId="1272" xr:uid="{6A53CC38-384E-410F-88EB-795DE6B418D0}"/>
    <cellStyle name="Normal 10 4 3" xfId="1273" xr:uid="{58F06AB2-8EA7-4392-862B-30DC1B7A95C7}"/>
    <cellStyle name="Normal 10 4 4" xfId="1274" xr:uid="{BF795ED5-D1B7-4CBB-B0A4-2818A4E20870}"/>
    <cellStyle name="Normal 10 4 5" xfId="1275" xr:uid="{2A545732-D71A-481D-87D1-D0400A618A0C}"/>
    <cellStyle name="Normal 10 4 6" xfId="1276" xr:uid="{D958B98D-FDAF-4AE1-97EF-EF19351B82FB}"/>
    <cellStyle name="Normal 10 4 7" xfId="1277" xr:uid="{2736BD4F-CE0F-4E0D-9962-C94B01D004EF}"/>
    <cellStyle name="Normal 10 4 8" xfId="1278" xr:uid="{C701ABDC-E717-4DEA-914D-7AA3A2033B5F}"/>
    <cellStyle name="Normal 10 4 9" xfId="1279" xr:uid="{D656B703-1A7C-4491-B7DF-AEA14FE46781}"/>
    <cellStyle name="Normal 10 5" xfId="1280" xr:uid="{4B27DFD2-15ED-4592-8A2A-E95BD40980D9}"/>
    <cellStyle name="Normal 10 5 2" xfId="12834" xr:uid="{32811C69-97CC-4642-AB13-5220AF57E1FE}"/>
    <cellStyle name="Normal 10 6" xfId="1281" xr:uid="{3DC8B708-1312-4549-AC31-7C9B265825EE}"/>
    <cellStyle name="Normal 10 7" xfId="1282" xr:uid="{E45F92A1-88D9-42CE-9174-1932FA1737FC}"/>
    <cellStyle name="Normal 10 8" xfId="1283" xr:uid="{8E37B8A2-BAA5-4614-A9BE-2283A88AC6DC}"/>
    <cellStyle name="Normal 10 8 3 2 2" xfId="51291" xr:uid="{7F66CEB5-BE4C-48C4-B925-C4F8CB825335}"/>
    <cellStyle name="Normal 10 9" xfId="1284" xr:uid="{A460C2BF-7C8F-4F47-B268-85B7502AC240}"/>
    <cellStyle name="Normal 10 9 2 4" xfId="51293" xr:uid="{4A5EE6AF-4556-4394-8217-B61783EE0E13}"/>
    <cellStyle name="Normal 100" xfId="12835" xr:uid="{DFBC27F3-8346-4D9D-A71C-1B2B2C8E8E22}"/>
    <cellStyle name="Normal 100 2" xfId="51478" xr:uid="{342ED37A-9C4D-471B-A8EB-2D048EC67B6B}"/>
    <cellStyle name="Normal 100 3" xfId="52156" xr:uid="{03AF8178-0DEF-4BAB-8C17-77DAB1B0FA59}"/>
    <cellStyle name="Normal 101" xfId="12836" xr:uid="{00FF37F2-A2D9-4383-96F1-B4D2477F0594}"/>
    <cellStyle name="Normal 101 2" xfId="52160" xr:uid="{853AD9D8-BD89-4DCB-82C8-B81F9C312CFD}"/>
    <cellStyle name="Normal 102" xfId="12837" xr:uid="{E6B07000-FBCD-4CCA-9D5F-7DE7938BCE33}"/>
    <cellStyle name="Normal 102 2" xfId="54422" xr:uid="{34CD1230-EA9E-43C3-8202-62D46622BC6F}"/>
    <cellStyle name="Normal 102 3" xfId="52911" xr:uid="{EFBAEA5E-EEE9-41E2-81CA-EB8AB635DECD}"/>
    <cellStyle name="Normal 103" xfId="12838" xr:uid="{C53711E6-46B5-48C6-8CC9-D16E7DF20176}"/>
    <cellStyle name="Normal 103 2" xfId="54423" xr:uid="{A1F71C71-7AE1-418B-9F30-23DCC69F6FFA}"/>
    <cellStyle name="Normal 103 3" xfId="52912" xr:uid="{700306AE-D081-4DBA-AF92-1C9AE870C8BB}"/>
    <cellStyle name="Normal 104" xfId="12839" xr:uid="{54007BAB-EEB8-492B-ABC1-453C2C66FBA9}"/>
    <cellStyle name="Normal 104 2" xfId="52913" xr:uid="{E9340880-DADD-4E67-A47B-BD37F79E6AF5}"/>
    <cellStyle name="Normal 105" xfId="12840" xr:uid="{73DCAD47-7141-4BA8-812E-FE9E383F96F9}"/>
    <cellStyle name="Normal 105 2" xfId="52914" xr:uid="{9792FEE9-D792-4CC8-A0D2-022ECED66B10}"/>
    <cellStyle name="Normal 106" xfId="12841" xr:uid="{2D520935-C2CF-496C-80F9-D0A2FACD0688}"/>
    <cellStyle name="Normal 106 2" xfId="52915" xr:uid="{107EBFB2-10CC-4D2C-A506-19CDDC080A1B}"/>
    <cellStyle name="Normal 107" xfId="12842" xr:uid="{85D2AFD4-C900-429D-B591-26CB0C4EDD23}"/>
    <cellStyle name="Normal 107 2" xfId="52916" xr:uid="{A87C6673-07BD-41BB-9916-68FEAB47F001}"/>
    <cellStyle name="Normal 108" xfId="12843" xr:uid="{DBD575EC-DC8B-4A37-B47F-39E923FACA52}"/>
    <cellStyle name="Normal 108 2" xfId="52917" xr:uid="{A3B1EB4E-3B43-47A0-B071-D2C2E1FE8E53}"/>
    <cellStyle name="Normal 109" xfId="12844" xr:uid="{0547AA4C-3024-453B-96D9-B9FCB1D816FD}"/>
    <cellStyle name="Normal 109 2" xfId="52918" xr:uid="{58C8E112-E33D-4CDA-8E2A-D29B99FF381C}"/>
    <cellStyle name="Normal 11" xfId="33" xr:uid="{00000000-0005-0000-0000-000027000000}"/>
    <cellStyle name="Normal 11 10" xfId="1286" xr:uid="{31F89366-4949-4912-958B-65420A0A7D4B}"/>
    <cellStyle name="Normal 11 11" xfId="1287" xr:uid="{A369598A-F372-40EE-901D-512257F8672F}"/>
    <cellStyle name="Normal 11 12" xfId="1288" xr:uid="{24B2E684-3A4C-4026-A2C9-1E6BF93B93CA}"/>
    <cellStyle name="Normal 11 13" xfId="1289" xr:uid="{87D1B615-C18E-44C4-8385-4D675A31C4E7}"/>
    <cellStyle name="Normal 11 14" xfId="1290" xr:uid="{F1DF581F-92D1-4140-90F6-23675679AFA8}"/>
    <cellStyle name="Normal 11 15" xfId="1291" xr:uid="{BA96E29C-6F6A-4331-AECA-91CDF7EA1EA1}"/>
    <cellStyle name="Normal 11 16" xfId="1292" xr:uid="{4D10E4BA-B387-40B3-9218-9F2AFCE3D5B2}"/>
    <cellStyle name="Normal 11 17" xfId="1285" xr:uid="{59B6240C-BEDB-4548-9BB0-150E4DDB1038}"/>
    <cellStyle name="Normal 11 2" xfId="1293" xr:uid="{BE3A1DD8-C299-4FFA-9607-55A892BFC0B7}"/>
    <cellStyle name="Normal 11 2 10" xfId="1294" xr:uid="{BEC64BFD-B647-4784-A90E-28EAEF619CA8}"/>
    <cellStyle name="Normal 11 2 11" xfId="1295" xr:uid="{08D5A11B-15E8-42A3-B435-244DC4BDBE5C}"/>
    <cellStyle name="Normal 11 2 12" xfId="1296" xr:uid="{3A5C64F9-BC26-4CFA-A875-7DCDDB974438}"/>
    <cellStyle name="Normal 11 2 13" xfId="1297" xr:uid="{824E062E-9569-4DD0-BEEF-073EAA6C8730}"/>
    <cellStyle name="Normal 11 2 14" xfId="1298" xr:uid="{8B98435F-B6E7-4A20-920F-ED9E3BD7AEF1}"/>
    <cellStyle name="Normal 11 2 15" xfId="1299" xr:uid="{126CA82E-C2B4-40C9-B9CC-E524418AE1E5}"/>
    <cellStyle name="Normal 11 2 16" xfId="51654" xr:uid="{914ACEE7-9374-4033-A160-00A3E58F08AA}"/>
    <cellStyle name="Normal 11 2 2" xfId="1300" xr:uid="{E24BA1FB-9086-4170-8AEE-50EF4E2275F8}"/>
    <cellStyle name="Normal 11 2 3" xfId="1301" xr:uid="{7E700C52-F9C5-440F-BD1E-7E7F5988B4E7}"/>
    <cellStyle name="Normal 11 2 4" xfId="1302" xr:uid="{7EDEAF91-EE37-4B45-B987-ECF3D83FFA9D}"/>
    <cellStyle name="Normal 11 2 5" xfId="1303" xr:uid="{FD541C5E-C6C5-433E-956A-939ED1D48D86}"/>
    <cellStyle name="Normal 11 2 6" xfId="1304" xr:uid="{92C2FE0B-B1A6-4FD6-B242-A0BB36A7FEE2}"/>
    <cellStyle name="Normal 11 2 7" xfId="1305" xr:uid="{A57450EF-EC65-46CF-92A4-350BDF589BCB}"/>
    <cellStyle name="Normal 11 2 8" xfId="1306" xr:uid="{D54EDED4-2F2D-4833-93F6-55503EA503E4}"/>
    <cellStyle name="Normal 11 2 9" xfId="1307" xr:uid="{6998EE60-FD7A-4D7E-8EF5-D948B8768958}"/>
    <cellStyle name="Normal 11 3" xfId="1308" xr:uid="{F717C95E-7F21-4510-8B24-912C936CA8CE}"/>
    <cellStyle name="Normal 11 4" xfId="1309" xr:uid="{9B683D77-DE1E-47FA-80DE-D48673961A65}"/>
    <cellStyle name="Normal 11 5" xfId="1310" xr:uid="{1A170463-EC6D-4AD4-B090-7073AEEFA989}"/>
    <cellStyle name="Normal 11 6" xfId="1311" xr:uid="{FE4F7498-8BD2-482A-8E0F-BFBB4374D673}"/>
    <cellStyle name="Normal 11 7" xfId="1312" xr:uid="{FCF5F2E8-1D6A-4F3B-99F8-CEFAAFD1BC91}"/>
    <cellStyle name="Normal 11 8" xfId="1313" xr:uid="{EC9A9CF0-7B37-4B46-AB45-C34027B37A71}"/>
    <cellStyle name="Normal 11 9" xfId="1314" xr:uid="{74967008-84C2-480B-B103-2FE6D8F6B17C}"/>
    <cellStyle name="Normal 110" xfId="12845" xr:uid="{B9DF3CE7-1E08-4B00-BA0C-087ABCDD57D3}"/>
    <cellStyle name="Normal 110 2" xfId="52919" xr:uid="{F8B6508C-0211-40E7-8650-D7CC77161E58}"/>
    <cellStyle name="Normal 111" xfId="12846" xr:uid="{5C86096D-A330-4C25-B38A-2D223FDE97DD}"/>
    <cellStyle name="Normal 111 2" xfId="52920" xr:uid="{27A1AF71-1C1A-4191-BE80-4A41D7D3E09E}"/>
    <cellStyle name="Normal 112" xfId="12847" xr:uid="{A6A386F0-A575-489E-8E55-792462046710}"/>
    <cellStyle name="Normal 112 2" xfId="54427" xr:uid="{3049F4FE-A5C4-4995-928A-52D9DB715AD8}"/>
    <cellStyle name="Normal 113" xfId="12848" xr:uid="{6E8934F5-F489-43BC-A5FF-A86331804F1B}"/>
    <cellStyle name="Normal 114" xfId="12849" xr:uid="{3AAA394B-DF5F-4F7A-BB94-440C5924F25B}"/>
    <cellStyle name="Normal 115" xfId="12850" xr:uid="{4B0DF127-D409-4B30-9D27-393D0D5285BE}"/>
    <cellStyle name="Normal 116" xfId="12851" xr:uid="{7E84FDCE-8E59-48FB-A36C-E14FE85C2EB7}"/>
    <cellStyle name="Normal 117" xfId="12852" xr:uid="{5829415C-A46F-4501-BBDC-C3CE742D1451}"/>
    <cellStyle name="Normal 118" xfId="12853" xr:uid="{A84876A7-B352-4EEF-A272-77D9FB380B2B}"/>
    <cellStyle name="Normal 119" xfId="12854" xr:uid="{F8043921-FD27-41CA-B418-2F4ABCBF1E4A}"/>
    <cellStyle name="Normal 12" xfId="34" xr:uid="{00000000-0005-0000-0000-000028000000}"/>
    <cellStyle name="Normal 12 2" xfId="12855" xr:uid="{A42CA1B5-2D5C-419F-9789-9EA6F7F0E3DA}"/>
    <cellStyle name="Normal 12 2 2" xfId="12856" xr:uid="{BC07F68C-DBD5-4242-B363-271E11FEAE1C}"/>
    <cellStyle name="Normal 12 3" xfId="12857" xr:uid="{C928AC56-0BA2-4DCD-BDEB-7BABF612E4C2}"/>
    <cellStyle name="Normal 12 4" xfId="12858" xr:uid="{CAB533D9-46A6-4108-A736-B42D50580E4A}"/>
    <cellStyle name="Normal 12 4 2" xfId="12859" xr:uid="{1CFFC3B5-8C76-4550-863B-E7BC8966FA43}"/>
    <cellStyle name="Normal 12 5" xfId="12860" xr:uid="{5DE8676E-D262-4032-A992-3D6F37EC95F7}"/>
    <cellStyle name="Normal 12 6" xfId="1315" xr:uid="{3D253B0C-D9B3-48D2-9217-FF41B5A3438B}"/>
    <cellStyle name="Normal 120" xfId="12861" xr:uid="{BC45BC32-ABAD-4B17-AAF1-72F0ABC845EB}"/>
    <cellStyle name="Normal 121" xfId="12862" xr:uid="{EAF834A6-BA52-476D-9AF3-A03B5941A16A}"/>
    <cellStyle name="Normal 122" xfId="12863" xr:uid="{11C0ADEA-EA87-4D67-8B0E-F7064DD36655}"/>
    <cellStyle name="Normal 123" xfId="12864" xr:uid="{8C58AD39-C8B5-48BC-B19B-95C89B3FD8AA}"/>
    <cellStyle name="Normal 124" xfId="12865" xr:uid="{2B2693A6-52B3-468E-8602-E25461FA2EA0}"/>
    <cellStyle name="Normal 125" xfId="12866" xr:uid="{1508F5F3-D1A8-4058-9B46-AFD462D2A55B}"/>
    <cellStyle name="Normal 126" xfId="12867" xr:uid="{5B065533-227F-4C6A-B4D7-E758BDDD354E}"/>
    <cellStyle name="Normal 127" xfId="12868" xr:uid="{4E37B63A-FF25-43AF-B2DD-FE680794813F}"/>
    <cellStyle name="Normal 128" xfId="12869" xr:uid="{19134807-31F1-43A1-8AA9-648B1E5B1E75}"/>
    <cellStyle name="Normal 129" xfId="12870" xr:uid="{8B1020A0-EF57-40D5-93EF-FA381713A19D}"/>
    <cellStyle name="Normal 13" xfId="35" xr:uid="{00000000-0005-0000-0000-000029000000}"/>
    <cellStyle name="Normal 13 10" xfId="1317" xr:uid="{4A3A3207-1AF2-46D2-A55F-67AB34F42E58}"/>
    <cellStyle name="Normal 13 11" xfId="1318" xr:uid="{21640649-B841-4BB3-AB80-36B863D44A56}"/>
    <cellStyle name="Normal 13 12" xfId="1319" xr:uid="{8679C6CD-36FF-4521-9CAA-EE61A7E8DC91}"/>
    <cellStyle name="Normal 13 13" xfId="1320" xr:uid="{37B2F803-073C-4D0A-98D0-DA291F54448B}"/>
    <cellStyle name="Normal 13 14" xfId="1321" xr:uid="{3900D407-A37F-4EE8-BA92-65AC7CBFCDAF}"/>
    <cellStyle name="Normal 13 15" xfId="1322" xr:uid="{51229B01-4E5E-47DF-93B2-7CBCE912C1E3}"/>
    <cellStyle name="Normal 13 16" xfId="1323" xr:uid="{94948E11-3A9C-4C43-9F4F-E3D47BD8EFE8}"/>
    <cellStyle name="Normal 13 17" xfId="1324" xr:uid="{BE04F33B-4A93-45D0-B7B9-C9C653721D36}"/>
    <cellStyle name="Normal 13 18" xfId="1325" xr:uid="{D2C2E74F-0608-4CF8-8A8C-6324D6FA6979}"/>
    <cellStyle name="Normal 13 19" xfId="1316" xr:uid="{C4B2DB95-C4F8-4D0F-B4B9-5D36503A4C87}"/>
    <cellStyle name="Normal 13 2" xfId="1326" xr:uid="{ABC9093D-0EF3-458C-B729-F2B896BE4065}"/>
    <cellStyle name="Normal 13 2 10" xfId="1327" xr:uid="{3D36EAF5-CFA8-4710-99E2-442EC5D5DD82}"/>
    <cellStyle name="Normal 13 2 11" xfId="1328" xr:uid="{6BDC42B9-912B-4159-8FD1-C3E60F6AB15B}"/>
    <cellStyle name="Normal 13 2 12" xfId="1329" xr:uid="{72F18BB5-F093-4199-80B4-5DE931B54CEE}"/>
    <cellStyle name="Normal 13 2 13" xfId="1330" xr:uid="{BC1DC3D4-98DA-4BA6-98F1-6F7666082F57}"/>
    <cellStyle name="Normal 13 2 14" xfId="1331" xr:uid="{01AC1E3A-EA40-48D2-AF54-E8419CDB10E8}"/>
    <cellStyle name="Normal 13 2 15" xfId="1332" xr:uid="{3814C4AE-6304-4284-A687-7C5453BBEC44}"/>
    <cellStyle name="Normal 13 2 16" xfId="1333" xr:uid="{892D3661-8D92-4C4C-A5A0-9F20380B2943}"/>
    <cellStyle name="Normal 13 2 2" xfId="1334" xr:uid="{54F86513-C386-40CE-A732-E60DC05FD516}"/>
    <cellStyle name="Normal 13 2 2 10" xfId="1335" xr:uid="{713222CB-BAAC-49CC-96C8-1DEC677A33C5}"/>
    <cellStyle name="Normal 13 2 2 11" xfId="1336" xr:uid="{C22DE8E5-CC4D-44BF-93F8-8059433226AE}"/>
    <cellStyle name="Normal 13 2 2 12" xfId="1337" xr:uid="{CEAA23E7-7173-490D-A20B-FB382FA82D8A}"/>
    <cellStyle name="Normal 13 2 2 13" xfId="1338" xr:uid="{CF7513E7-1AF2-408D-9BC9-1CF41912D25F}"/>
    <cellStyle name="Normal 13 2 2 14" xfId="1339" xr:uid="{30A9260A-07F6-4F53-91FB-97BE83F4D600}"/>
    <cellStyle name="Normal 13 2 2 15" xfId="1340" xr:uid="{EDD98687-C7FC-4F93-A4F6-9B62624B0081}"/>
    <cellStyle name="Normal 13 2 2 16" xfId="1341" xr:uid="{B2A4175E-C853-48C9-97C4-6D52080C59E8}"/>
    <cellStyle name="Normal 13 2 2 2" xfId="1342" xr:uid="{9E343E2F-71DF-40C4-8B70-BB99626A57AB}"/>
    <cellStyle name="Normal 13 2 2 2 10" xfId="1343" xr:uid="{3F853351-4C8B-4052-A4DD-D4AC8AC46CD1}"/>
    <cellStyle name="Normal 13 2 2 2 11" xfId="1344" xr:uid="{AF666C2E-32A0-4E2C-A685-7CDAFCB3863B}"/>
    <cellStyle name="Normal 13 2 2 2 12" xfId="1345" xr:uid="{C39603B0-4A37-433D-9218-DE8C6D66817E}"/>
    <cellStyle name="Normal 13 2 2 2 13" xfId="1346" xr:uid="{D8D75BC7-A752-4DCC-B22A-F8C910D99269}"/>
    <cellStyle name="Normal 13 2 2 2 14" xfId="1347" xr:uid="{5453B653-C68C-451B-B0A5-206B8C7A705B}"/>
    <cellStyle name="Normal 13 2 2 2 15" xfId="1348" xr:uid="{EE0923A5-635C-4D4D-B9C2-4647D9CDF02A}"/>
    <cellStyle name="Normal 13 2 2 2 2" xfId="1349" xr:uid="{46CF5B95-8F23-4345-BD1C-E93FD7CDAADC}"/>
    <cellStyle name="Normal 13 2 2 2 3" xfId="1350" xr:uid="{CF89D31E-20D9-477B-B46E-507536F0D48C}"/>
    <cellStyle name="Normal 13 2 2 2 4" xfId="1351" xr:uid="{3012DD34-B16A-433D-A5E6-2854E5EE0958}"/>
    <cellStyle name="Normal 13 2 2 2 5" xfId="1352" xr:uid="{D298A096-8FFA-4EE1-AAC1-B0D4E15F2A38}"/>
    <cellStyle name="Normal 13 2 2 2 6" xfId="1353" xr:uid="{9590FB58-5F4F-468A-90F0-6CE4EB39A6FA}"/>
    <cellStyle name="Normal 13 2 2 2 7" xfId="1354" xr:uid="{367D1793-BA1A-4D13-91EC-9FF534C064EA}"/>
    <cellStyle name="Normal 13 2 2 2 8" xfId="1355" xr:uid="{ACBDA8A6-B850-4393-BD5D-32FFE4E3595E}"/>
    <cellStyle name="Normal 13 2 2 2 9" xfId="1356" xr:uid="{1EDFCF13-6B57-4168-9DB3-018140190EE2}"/>
    <cellStyle name="Normal 13 2 2 3" xfId="1357" xr:uid="{273C39C6-28B3-47B0-A9ED-DC2A4ED108C7}"/>
    <cellStyle name="Normal 13 2 2 4" xfId="1358" xr:uid="{4C34895D-A3C0-4422-A88E-B85981F84F42}"/>
    <cellStyle name="Normal 13 2 2 5" xfId="1359" xr:uid="{94B6BEE9-7DEB-4D5A-B45D-AF2E94E78C95}"/>
    <cellStyle name="Normal 13 2 2 6" xfId="1360" xr:uid="{E5C97C66-F5CE-4EF2-88FD-F5393C9DFDC7}"/>
    <cellStyle name="Normal 13 2 2 7" xfId="1361" xr:uid="{76948B77-32B3-45C5-8D49-1E487FB066F3}"/>
    <cellStyle name="Normal 13 2 2 8" xfId="1362" xr:uid="{8DC9C3EC-5774-406D-86C3-BEC6FA014545}"/>
    <cellStyle name="Normal 13 2 2 9" xfId="1363" xr:uid="{AC9A769A-F30B-49C3-A1A2-4E35C979910E}"/>
    <cellStyle name="Normal 13 2 3" xfId="1364" xr:uid="{8DE42FFD-ED13-4CF6-BBA1-DA99CD0A43D2}"/>
    <cellStyle name="Normal 13 2 4" xfId="1365" xr:uid="{27165FBE-1AC7-4B99-9D38-10D2C80C33FD}"/>
    <cellStyle name="Normal 13 2 5" xfId="1366" xr:uid="{A79A6A81-8B3C-4749-9DC6-7C1C763B6F7D}"/>
    <cellStyle name="Normal 13 2 5 2" xfId="51474" xr:uid="{640AC43A-78F1-40D6-8F7A-55442E64C171}"/>
    <cellStyle name="Normal 13 2 6" xfId="1367" xr:uid="{D111C6E9-29F7-4C05-A6D5-993F6DA16A72}"/>
    <cellStyle name="Normal 13 2 7" xfId="1368" xr:uid="{F2E7760B-B9A8-47EB-971D-C5CC3D0EAB91}"/>
    <cellStyle name="Normal 13 2 8" xfId="1369" xr:uid="{D1C3E9F3-785A-41BA-A126-A579C37FEE14}"/>
    <cellStyle name="Normal 13 2 9" xfId="1370" xr:uid="{671C7F7F-F29E-41C3-99E3-5254AD975B12}"/>
    <cellStyle name="Normal 13 3" xfId="1371" xr:uid="{4A78411C-CFB9-4B75-B21C-5342DCEB20EA}"/>
    <cellStyle name="Normal 13 3 10" xfId="1372" xr:uid="{D1D8E11F-FEA8-436E-8F93-D42565CFDF79}"/>
    <cellStyle name="Normal 13 3 11" xfId="1373" xr:uid="{680126A2-984A-4D89-90F3-FAA9AD5FB9B8}"/>
    <cellStyle name="Normal 13 3 12" xfId="1374" xr:uid="{E30E22B8-1514-4253-976F-57453A54725E}"/>
    <cellStyle name="Normal 13 3 13" xfId="1375" xr:uid="{7E435BA4-9CF5-4D50-8734-0D0434954765}"/>
    <cellStyle name="Normal 13 3 14" xfId="1376" xr:uid="{73004697-7A93-460A-B440-853DE9BE9DCD}"/>
    <cellStyle name="Normal 13 3 15" xfId="1377" xr:uid="{0DE86BC7-FDF0-4488-B6C0-9C3F9A5225B1}"/>
    <cellStyle name="Normal 13 3 16" xfId="1378" xr:uid="{7EFEF114-5EC2-4209-A29D-9BAA93858272}"/>
    <cellStyle name="Normal 13 3 2" xfId="1379" xr:uid="{B0F85EE2-79AC-41CF-B619-8EE2BA83C8FB}"/>
    <cellStyle name="Normal 13 3 2 10" xfId="1380" xr:uid="{2447DFE9-FFD8-44AC-994A-81B8A05C702A}"/>
    <cellStyle name="Normal 13 3 2 11" xfId="1381" xr:uid="{A821A196-81F7-4AF7-8F1B-9E364ED541FA}"/>
    <cellStyle name="Normal 13 3 2 12" xfId="1382" xr:uid="{D57F1496-A78B-4ED1-BFBE-65D21BC0DA7F}"/>
    <cellStyle name="Normal 13 3 2 13" xfId="1383" xr:uid="{D046D69A-0428-4FB2-898E-27F9CEB4C9F2}"/>
    <cellStyle name="Normal 13 3 2 14" xfId="1384" xr:uid="{EC387848-CADF-4C4A-B1D8-06049F3158DB}"/>
    <cellStyle name="Normal 13 3 2 15" xfId="1385" xr:uid="{8D927451-82AC-4940-9839-BB4FDA639661}"/>
    <cellStyle name="Normal 13 3 2 2" xfId="1386" xr:uid="{5924C23B-E4C8-4C3E-8D5D-FD3C91AA7558}"/>
    <cellStyle name="Normal 13 3 2 3" xfId="1387" xr:uid="{7F06A5EE-30ED-4A27-BD4F-E83CAEA285F7}"/>
    <cellStyle name="Normal 13 3 2 4" xfId="1388" xr:uid="{6E188105-EDB4-4EF2-BB41-402053A341B1}"/>
    <cellStyle name="Normal 13 3 2 5" xfId="1389" xr:uid="{1D14D25D-3E1D-4328-B436-25AD950C8A75}"/>
    <cellStyle name="Normal 13 3 2 6" xfId="1390" xr:uid="{E880FB34-F360-4894-B454-C72253DF908C}"/>
    <cellStyle name="Normal 13 3 2 7" xfId="1391" xr:uid="{5542A963-7096-4242-8194-88D4A9C4E66E}"/>
    <cellStyle name="Normal 13 3 2 8" xfId="1392" xr:uid="{D4ACDB47-DB9C-46E2-8186-DB9C24B34BCE}"/>
    <cellStyle name="Normal 13 3 2 9" xfId="1393" xr:uid="{061D45EE-9074-43AB-92E9-1D39C96D5910}"/>
    <cellStyle name="Normal 13 3 3" xfId="1394" xr:uid="{F45D9935-54EF-4A96-8110-9DE31510ED72}"/>
    <cellStyle name="Normal 13 3 4" xfId="1395" xr:uid="{CFA72282-82CC-467E-A555-7E7E2846CBE8}"/>
    <cellStyle name="Normal 13 3 5" xfId="1396" xr:uid="{405FFC78-7ECB-435B-A523-41EAB3259D58}"/>
    <cellStyle name="Normal 13 3 6" xfId="1397" xr:uid="{00ED8FCF-65DE-422C-876C-4C017DC8E9B9}"/>
    <cellStyle name="Normal 13 3 7" xfId="1398" xr:uid="{8260356D-1BBD-4F7E-9375-AF2951AA8BAC}"/>
    <cellStyle name="Normal 13 3 8" xfId="1399" xr:uid="{A2B29017-84DF-45FA-A89B-537A3B515DF3}"/>
    <cellStyle name="Normal 13 3 9" xfId="1400" xr:uid="{F3F466C5-8C62-41B2-B6A7-D3165DEC86C9}"/>
    <cellStyle name="Normal 13 4" xfId="1401" xr:uid="{25249AC2-FEFE-48EA-A4C2-AE5F4704C932}"/>
    <cellStyle name="Normal 13 4 10" xfId="1402" xr:uid="{7D0E1904-AF9E-4F84-91C2-71F59622DEF4}"/>
    <cellStyle name="Normal 13 4 11" xfId="1403" xr:uid="{3309FC4A-118D-4395-9CB1-BB7B95E69A51}"/>
    <cellStyle name="Normal 13 4 12" xfId="1404" xr:uid="{C598929D-D69E-49AB-A069-15A90E2184B8}"/>
    <cellStyle name="Normal 13 4 13" xfId="1405" xr:uid="{CDE430F9-D2D5-4026-AF34-FBFEAC5A804D}"/>
    <cellStyle name="Normal 13 4 14" xfId="1406" xr:uid="{90554EA3-6D12-4A65-AC1E-FCF658168CBC}"/>
    <cellStyle name="Normal 13 4 15" xfId="1407" xr:uid="{2A3E01F8-1B3C-494D-98CC-2FF005BCC2AD}"/>
    <cellStyle name="Normal 13 4 16" xfId="1408" xr:uid="{9A364EAB-A1CE-45DD-A0DC-912B0FC7BF87}"/>
    <cellStyle name="Normal 13 4 2" xfId="1409" xr:uid="{B2644065-CC9B-4AFA-970F-7A679D2209F0}"/>
    <cellStyle name="Normal 13 4 2 10" xfId="1410" xr:uid="{20E805D9-FC7B-4FE4-A3EF-D2C6F647A1A2}"/>
    <cellStyle name="Normal 13 4 2 11" xfId="1411" xr:uid="{43F34DD9-90A8-4CC0-BBD9-DC5278A94F9A}"/>
    <cellStyle name="Normal 13 4 2 12" xfId="1412" xr:uid="{31B6DEBF-B908-45A1-B731-84639673FE16}"/>
    <cellStyle name="Normal 13 4 2 13" xfId="1413" xr:uid="{5508ACA6-8C25-486A-B3C1-C313C0F9B2D0}"/>
    <cellStyle name="Normal 13 4 2 14" xfId="1414" xr:uid="{FD62B25D-CEF1-46D9-947D-4CEBB01912BA}"/>
    <cellStyle name="Normal 13 4 2 15" xfId="1415" xr:uid="{1916CC52-D8B7-4BB2-96B1-D9522EBE6D76}"/>
    <cellStyle name="Normal 13 4 2 2" xfId="1416" xr:uid="{D69AA222-EB8F-4249-A8ED-9E31A5BB367F}"/>
    <cellStyle name="Normal 13 4 2 3" xfId="1417" xr:uid="{FF3F343B-8349-454B-8229-1146CF80AC39}"/>
    <cellStyle name="Normal 13 4 2 4" xfId="1418" xr:uid="{4D7C57DC-D9BD-490B-81B8-C8C9746B6F7B}"/>
    <cellStyle name="Normal 13 4 2 5" xfId="1419" xr:uid="{FB017598-4C5E-4E7F-939D-68C31FA6687F}"/>
    <cellStyle name="Normal 13 4 2 6" xfId="1420" xr:uid="{220CAE45-3B0B-42DF-9961-16D6787635AE}"/>
    <cellStyle name="Normal 13 4 2 7" xfId="1421" xr:uid="{EAD21D91-7B56-4F9E-B402-2C92EE442D46}"/>
    <cellStyle name="Normal 13 4 2 8" xfId="1422" xr:uid="{6B507348-2909-4845-9350-48266BB4DA35}"/>
    <cellStyle name="Normal 13 4 2 9" xfId="1423" xr:uid="{97E956AE-C35D-4FEA-8917-19F84E3BB368}"/>
    <cellStyle name="Normal 13 4 3" xfId="1424" xr:uid="{23E25481-94B3-4D80-8A6A-3C62716E66EE}"/>
    <cellStyle name="Normal 13 4 4" xfId="1425" xr:uid="{736C1276-8962-477D-A7F7-AAAE13FF683A}"/>
    <cellStyle name="Normal 13 4 5" xfId="1426" xr:uid="{698CC21D-F83A-4CDC-BD3F-7B2859EA0052}"/>
    <cellStyle name="Normal 13 4 6" xfId="1427" xr:uid="{E4AF7AAE-BFC7-4AEA-8C6B-56038CD787A8}"/>
    <cellStyle name="Normal 13 4 7" xfId="1428" xr:uid="{0929F10E-C9C2-45D2-B475-AF6A212CCF31}"/>
    <cellStyle name="Normal 13 4 8" xfId="1429" xr:uid="{1CF165BA-BAF0-4864-BD5A-CB9D19224975}"/>
    <cellStyle name="Normal 13 4 9" xfId="1430" xr:uid="{D9777981-3435-407E-8311-E0CEEF4F0847}"/>
    <cellStyle name="Normal 13 5" xfId="1431" xr:uid="{47BD7273-2AE9-46CE-B418-6C871B539843}"/>
    <cellStyle name="Normal 13 6" xfId="1432" xr:uid="{C168E729-8279-420A-8C96-0F3757C1CF15}"/>
    <cellStyle name="Normal 13 7" xfId="1433" xr:uid="{63D6E01F-CB75-4427-BB19-FD55E50E3A7F}"/>
    <cellStyle name="Normal 13 8" xfId="1434" xr:uid="{3339E2E1-8ED9-4CAE-8C9F-C156D287807B}"/>
    <cellStyle name="Normal 13 9" xfId="1435" xr:uid="{0AACBA32-03CA-446C-A983-6C42B8D6A470}"/>
    <cellStyle name="Normal 130" xfId="12871" xr:uid="{5DC2357D-CB25-4688-A353-8C490E3531F3}"/>
    <cellStyle name="Normal 131" xfId="51251" xr:uid="{CF61B44B-F858-40F6-926B-AB0470039C6D}"/>
    <cellStyle name="Normal 132" xfId="357" xr:uid="{963B78A9-9692-4EFA-A5B0-509CF1B1BB40}"/>
    <cellStyle name="Normal 133" xfId="51306" xr:uid="{9E9428A0-1B0D-4FBF-B7CC-D88EF3F77890}"/>
    <cellStyle name="Normal 134" xfId="51358" xr:uid="{AD4678CA-234F-409B-BFEC-BAC13708A6D8}"/>
    <cellStyle name="Normal 135" xfId="51415" xr:uid="{F19E636B-E8DB-4DC0-BF8B-3FDCC5C10713}"/>
    <cellStyle name="Normal 136" xfId="51393" xr:uid="{823AAC8C-52DF-40D7-8D89-434FEC27160C}"/>
    <cellStyle name="Normal 137" xfId="54430" xr:uid="{E2E07836-93D6-4519-A47E-884B286149A1}"/>
    <cellStyle name="Normal 138" xfId="298" xr:uid="{E18AAD8C-F9EC-4886-83F8-D4DD3B7A62D9}"/>
    <cellStyle name="Normal 14" xfId="36" xr:uid="{00000000-0005-0000-0000-00002A000000}"/>
    <cellStyle name="Normal 14 10" xfId="1437" xr:uid="{08DB763C-D2D2-482D-8417-D1C35A3540B6}"/>
    <cellStyle name="Normal 14 11" xfId="1438" xr:uid="{307BEBE1-33FE-4D57-A481-03FE1E1BEDC3}"/>
    <cellStyle name="Normal 14 12" xfId="1439" xr:uid="{295EEE51-DAE9-4B90-BC3E-93A260F46674}"/>
    <cellStyle name="Normal 14 13" xfId="1440" xr:uid="{7DBFDD15-A19F-4B48-8259-AF5C29A2AB83}"/>
    <cellStyle name="Normal 14 14" xfId="1441" xr:uid="{FF6F9239-86C1-4921-A341-C5F677E886E5}"/>
    <cellStyle name="Normal 14 15" xfId="1442" xr:uid="{6A28D55B-3BDB-495D-A206-8A21C0EE8D3E}"/>
    <cellStyle name="Normal 14 16" xfId="1436" xr:uid="{F38C871F-92B4-4C02-80A1-0DC3F74DD943}"/>
    <cellStyle name="Normal 14 2" xfId="164" xr:uid="{4B84FD0C-330D-4A5C-81BB-42F7C660185E}"/>
    <cellStyle name="Normal 14 2 10" xfId="54447" xr:uid="{8D87E084-7160-4AAA-B74E-09E4316A9B38}"/>
    <cellStyle name="Normal 14 2 11" xfId="305" xr:uid="{7184B01E-A4D3-4B89-903E-807D85AB0A42}"/>
    <cellStyle name="Normal 14 2 2" xfId="257" xr:uid="{956FD088-CC30-41E5-B8B9-6146CB42896D}"/>
    <cellStyle name="Normal 14 2 2 10" xfId="332" xr:uid="{4BCBE95E-FEE5-4B5E-9FE1-5F8FEB3C2698}"/>
    <cellStyle name="Normal 14 2 2 2" xfId="51340" xr:uid="{187EDE58-8291-4CCE-A872-0EA959644F6C}"/>
    <cellStyle name="Normal 14 2 2 2 2" xfId="51831" xr:uid="{62ACB78D-642F-4AC0-9AF4-052838C6BE69}"/>
    <cellStyle name="Normal 14 2 2 2 2 2" xfId="52587" xr:uid="{2D0EC0C6-94C6-47CD-90E9-EB930D4E5A49}"/>
    <cellStyle name="Normal 14 2 2 2 2 2 2" xfId="54098" xr:uid="{0F29A713-665F-459C-8C73-8605369CA644}"/>
    <cellStyle name="Normal 14 2 2 2 2 3" xfId="53349" xr:uid="{544D1A4A-AA20-474C-B312-480D1ED0082B}"/>
    <cellStyle name="Normal 14 2 2 2 3" xfId="52079" xr:uid="{F202CD19-6C47-4B96-BF3E-33835F04D6C3}"/>
    <cellStyle name="Normal 14 2 2 2 3 2" xfId="52831" xr:uid="{93913600-54E7-4C9C-A92E-3572423D7B0D}"/>
    <cellStyle name="Normal 14 2 2 2 3 2 2" xfId="54342" xr:uid="{25722DE5-3E45-44A5-A9B5-428F125E1F4A}"/>
    <cellStyle name="Normal 14 2 2 2 3 3" xfId="53593" xr:uid="{34A97D79-9149-431F-8B6A-312E1D37E2FB}"/>
    <cellStyle name="Normal 14 2 2 2 4" xfId="52328" xr:uid="{E00146B5-1640-4CBA-ACB0-4F61C80AB135}"/>
    <cellStyle name="Normal 14 2 2 2 4 2" xfId="53840" xr:uid="{808A6A9F-9D50-46D6-98CA-7C9678B66CED}"/>
    <cellStyle name="Normal 14 2 2 2 5" xfId="53091" xr:uid="{24F8BB73-8AD6-43CF-BE26-FFEC265D3B23}"/>
    <cellStyle name="Normal 14 2 2 2 6" xfId="51561" xr:uid="{E118D4EC-B823-4652-A9BC-67721C29AD33}"/>
    <cellStyle name="Normal 14 2 2 3" xfId="51622" xr:uid="{34997A38-B806-471D-A707-7D1674F9F728}"/>
    <cellStyle name="Normal 14 2 2 3 2" xfId="51889" xr:uid="{D175D354-0651-479F-BE80-EEA97852DD1F}"/>
    <cellStyle name="Normal 14 2 2 3 2 2" xfId="52645" xr:uid="{FC33C9E8-636E-4F7D-A390-1C2FFAA509C0}"/>
    <cellStyle name="Normal 14 2 2 3 2 2 2" xfId="54156" xr:uid="{9586C3E8-0AD1-4AD8-8143-3EB178C31A24}"/>
    <cellStyle name="Normal 14 2 2 3 2 3" xfId="53407" xr:uid="{882375C5-11C0-49A1-88F0-12ABC55CB659}"/>
    <cellStyle name="Normal 14 2 2 3 3" xfId="52137" xr:uid="{EC602E17-B892-44AD-95B1-51C8BF3ABE78}"/>
    <cellStyle name="Normal 14 2 2 3 3 2" xfId="52889" xr:uid="{AB615A63-8127-41A2-9423-578973277FF2}"/>
    <cellStyle name="Normal 14 2 2 3 3 2 2" xfId="54400" xr:uid="{797C04E4-53FB-4907-8625-36E29A773707}"/>
    <cellStyle name="Normal 14 2 2 3 3 3" xfId="53651" xr:uid="{7F8FC1C6-AEE3-46CC-9F80-44F2DBC6220D}"/>
    <cellStyle name="Normal 14 2 2 3 4" xfId="52386" xr:uid="{F4F8F39A-6C67-4700-A4DE-64967AFDE73F}"/>
    <cellStyle name="Normal 14 2 2 3 4 2" xfId="53898" xr:uid="{BEECA92D-FC8D-4568-BB22-1F7A8DA9BB0B}"/>
    <cellStyle name="Normal 14 2 2 3 5" xfId="53149" xr:uid="{8DF651BE-C5C2-4984-9508-D076338B6846}"/>
    <cellStyle name="Normal 14 2 2 4" xfId="51712" xr:uid="{DA88FFCF-5067-4C75-9524-29FFDC9895E0}"/>
    <cellStyle name="Normal 14 2 2 4 2" xfId="52468" xr:uid="{90EC4DDD-1223-4908-84A3-1E4B67ADDA41}"/>
    <cellStyle name="Normal 14 2 2 4 2 2" xfId="53979" xr:uid="{84FE1CC8-2ED0-4655-AB3C-2BA7B97B5E37}"/>
    <cellStyle name="Normal 14 2 2 4 3" xfId="53230" xr:uid="{5AEFEA52-2336-4A35-8B9E-0DCFCEB04D30}"/>
    <cellStyle name="Normal 14 2 2 5" xfId="51960" xr:uid="{1280B282-8B6F-4A98-9441-962C92FA60AC}"/>
    <cellStyle name="Normal 14 2 2 5 2" xfId="52712" xr:uid="{FB6FF04E-3BE7-4A24-9F5E-EB7BFC3ED5A7}"/>
    <cellStyle name="Normal 14 2 2 5 2 2" xfId="54223" xr:uid="{1FA29A69-91FC-4865-A6FC-3C4A27CBBD4D}"/>
    <cellStyle name="Normal 14 2 2 5 3" xfId="53474" xr:uid="{09658F6B-3536-4B53-9F73-19DA6568A0FB}"/>
    <cellStyle name="Normal 14 2 2 6" xfId="52209" xr:uid="{21C3A448-5AC9-4E3C-BDC5-155155C555F8}"/>
    <cellStyle name="Normal 14 2 2 6 2" xfId="53721" xr:uid="{8CF81C59-6CC8-4B83-94D9-94677863FAD8}"/>
    <cellStyle name="Normal 14 2 2 7" xfId="52972" xr:uid="{F95FE516-31DD-41FB-9B78-48E1AE782F57}"/>
    <cellStyle name="Normal 14 2 2 8" xfId="51425" xr:uid="{85EF362C-181A-4298-963C-55D49194E06B}"/>
    <cellStyle name="Normal 14 2 2 9" xfId="54474" xr:uid="{CE1EDFEA-34FB-492E-9D03-18E5AF30ADD0}"/>
    <cellStyle name="Normal 14 2 3" xfId="1443" xr:uid="{876718F6-CE0C-4193-95C2-371A7D201324}"/>
    <cellStyle name="Normal 14 2 3 2" xfId="51804" xr:uid="{5DDB1188-2B69-4837-9233-873FB3B63936}"/>
    <cellStyle name="Normal 14 2 3 2 2" xfId="52560" xr:uid="{9344250A-F403-4184-B73F-22F4C34E65A6}"/>
    <cellStyle name="Normal 14 2 3 2 2 2" xfId="54071" xr:uid="{2930F32A-9E8E-4906-8481-E60434558DF3}"/>
    <cellStyle name="Normal 14 2 3 2 3" xfId="53322" xr:uid="{0B967F53-464A-4A63-9326-4FFB965F9837}"/>
    <cellStyle name="Normal 14 2 3 3" xfId="52052" xr:uid="{4F632FE7-3796-489D-A86D-A431EB1C616A}"/>
    <cellStyle name="Normal 14 2 3 3 2" xfId="52804" xr:uid="{BC4DE86A-F6B0-44B8-A73F-1952460C02A4}"/>
    <cellStyle name="Normal 14 2 3 3 2 2" xfId="54315" xr:uid="{661E9B0A-82D7-48B3-AB7D-58E4EE7B8E2F}"/>
    <cellStyle name="Normal 14 2 3 3 3" xfId="53566" xr:uid="{2F65CD57-201D-4252-8A9F-6036A87DB572}"/>
    <cellStyle name="Normal 14 2 3 4" xfId="52301" xr:uid="{62BA55B2-0EB2-46B8-9656-E8ADC07BA179}"/>
    <cellStyle name="Normal 14 2 3 4 2" xfId="53813" xr:uid="{2E6278B2-29BE-4A7B-96FE-D7EBEE295897}"/>
    <cellStyle name="Normal 14 2 3 5" xfId="53064" xr:uid="{BEE07336-C9B3-482C-8E6E-BE92B2FC1896}"/>
    <cellStyle name="Normal 14 2 3 6" xfId="51531" xr:uid="{B54FD36A-18D8-4738-BCEB-089D343A97B5}"/>
    <cellStyle name="Normal 14 2 4" xfId="51313" xr:uid="{D9EA321A-D780-4DEC-ADC5-913A601D9194}"/>
    <cellStyle name="Normal 14 2 4 2" xfId="51862" xr:uid="{F3F81C07-CAAC-4EA8-BF3C-FA41FEA27B32}"/>
    <cellStyle name="Normal 14 2 4 2 2" xfId="52618" xr:uid="{3A7683D3-B1F3-4A4A-8DC8-2CB14162E1CE}"/>
    <cellStyle name="Normal 14 2 4 2 2 2" xfId="54129" xr:uid="{28A99865-2833-4278-B66F-C855DC1EAB81}"/>
    <cellStyle name="Normal 14 2 4 2 3" xfId="53380" xr:uid="{B9B0C07E-C5E1-4E2C-8EAE-3A01555BEB61}"/>
    <cellStyle name="Normal 14 2 4 3" xfId="52110" xr:uid="{4A597A5C-14EC-42D0-8C18-12F27CD911A7}"/>
    <cellStyle name="Normal 14 2 4 3 2" xfId="52862" xr:uid="{3C29856F-BEDA-40C7-88F0-BAEE6EB7F6B7}"/>
    <cellStyle name="Normal 14 2 4 3 2 2" xfId="54373" xr:uid="{8EE699A1-909F-42D6-829E-289128B239B4}"/>
    <cellStyle name="Normal 14 2 4 3 3" xfId="53624" xr:uid="{C35ED2A4-7847-4A96-BF81-A422C72328AA}"/>
    <cellStyle name="Normal 14 2 4 4" xfId="52359" xr:uid="{19EF3A57-B96C-4AD6-9105-E1208FD6E24B}"/>
    <cellStyle name="Normal 14 2 4 4 2" xfId="53871" xr:uid="{4AFD4330-1815-4C89-95F3-582AD76A6FE2}"/>
    <cellStyle name="Normal 14 2 4 5" xfId="53122" xr:uid="{9CF181E5-504E-4E8B-A72C-53DB099028B6}"/>
    <cellStyle name="Normal 14 2 4 6" xfId="51595" xr:uid="{4D0B3A2B-4161-49B0-A960-882C2E1E201F}"/>
    <cellStyle name="Normal 14 2 5" xfId="51685" xr:uid="{919E8D2F-A794-4106-932A-237D2B9B5AF8}"/>
    <cellStyle name="Normal 14 2 5 2" xfId="52441" xr:uid="{4C6B0FD9-068D-40A5-BCDE-EAC34782A2CC}"/>
    <cellStyle name="Normal 14 2 5 2 2" xfId="53952" xr:uid="{509FC5E4-8CC1-416B-B982-BA515D47CDA6}"/>
    <cellStyle name="Normal 14 2 5 3" xfId="53203" xr:uid="{0AE3039A-FF74-46C4-983E-53347DFEF4A3}"/>
    <cellStyle name="Normal 14 2 6" xfId="51932" xr:uid="{D9C1278F-6EE6-44F5-AD1A-3AA5F4B7FA9F}"/>
    <cellStyle name="Normal 14 2 6 2" xfId="52685" xr:uid="{97285D38-F505-4B51-BA39-0B7CE80EA16A}"/>
    <cellStyle name="Normal 14 2 6 2 2" xfId="54196" xr:uid="{F78F15D7-9C79-4702-9233-F0AED95D2760}"/>
    <cellStyle name="Normal 14 2 6 3" xfId="53447" xr:uid="{19D5B38F-8F2C-47E9-AF10-4A7DB3934EB9}"/>
    <cellStyle name="Normal 14 2 7" xfId="52182" xr:uid="{40371243-9975-4FD5-BA16-28BF60B9B656}"/>
    <cellStyle name="Normal 14 2 7 2" xfId="53694" xr:uid="{A06B72FA-2537-4613-ACB7-EF1662BD9EC5}"/>
    <cellStyle name="Normal 14 2 8" xfId="52945" xr:uid="{10FE6F00-36F3-4808-9F8F-5B6D0AE1517E}"/>
    <cellStyle name="Normal 14 2 9" xfId="51391" xr:uid="{5DF19734-BF88-487D-87EE-DEABD8FC35FF}"/>
    <cellStyle name="Normal 14 3" xfId="1444" xr:uid="{63B612CB-5169-45E2-BF38-3EA253D7CBC9}"/>
    <cellStyle name="Normal 14 3 2" xfId="51780" xr:uid="{439E0E77-87F5-4813-B56E-5FB4276DBF16}"/>
    <cellStyle name="Normal 14 3 2 2" xfId="52536" xr:uid="{09F6974E-57F7-42CE-9C83-A93400141067}"/>
    <cellStyle name="Normal 14 3 2 2 2" xfId="54047" xr:uid="{FEC08E22-C2D9-4FD5-A52C-43B6186E284C}"/>
    <cellStyle name="Normal 14 3 2 3" xfId="53298" xr:uid="{7156A24D-4460-4EC0-B613-41A12D44E15E}"/>
    <cellStyle name="Normal 14 3 3" xfId="52028" xr:uid="{1B3B7079-3494-4814-85D5-387D8E03AF6B}"/>
    <cellStyle name="Normal 14 3 3 2" xfId="52780" xr:uid="{90DCC870-F00C-4369-9F3A-7B7929974AB6}"/>
    <cellStyle name="Normal 14 3 3 2 2" xfId="54291" xr:uid="{B7672176-D3D8-4D95-85E2-5039CD1F1C62}"/>
    <cellStyle name="Normal 14 3 3 3" xfId="53542" xr:uid="{FC9C94B4-21F1-44E0-ABF1-8D3C2BD054DC}"/>
    <cellStyle name="Normal 14 3 4" xfId="52277" xr:uid="{F8DD88F8-5BC0-4206-B81C-42B59A7993E7}"/>
    <cellStyle name="Normal 14 3 4 2" xfId="53789" xr:uid="{6B489B27-1511-48BA-B4CA-D580C5D65D0E}"/>
    <cellStyle name="Normal 14 3 5" xfId="53040" xr:uid="{1A9E0B23-BAAA-44CE-B371-3552A7F863A2}"/>
    <cellStyle name="Normal 14 3 6" xfId="51505" xr:uid="{F034234C-0004-4CC0-8358-BE0DED1A62AF}"/>
    <cellStyle name="Normal 14 4" xfId="1445" xr:uid="{B522B268-47DB-416F-B0B5-BE0AC131FE13}"/>
    <cellStyle name="Normal 14 5" xfId="1446" xr:uid="{4A068215-570C-437D-871F-A861159FD2AA}"/>
    <cellStyle name="Normal 14 6" xfId="1447" xr:uid="{2B855268-B204-4545-8207-FC05ADA508DC}"/>
    <cellStyle name="Normal 14 7" xfId="1448" xr:uid="{94EAC342-5C63-4C3E-8C1E-52FCC03861D6}"/>
    <cellStyle name="Normal 14 8" xfId="1449" xr:uid="{4817BD9A-9E47-4EEE-A663-72AEF583FCF8}"/>
    <cellStyle name="Normal 14 9" xfId="1450" xr:uid="{DF9DBC15-5BF1-4C57-AEAF-DE7BDEE54794}"/>
    <cellStyle name="Normal 15" xfId="37" xr:uid="{00000000-0005-0000-0000-00002B000000}"/>
    <cellStyle name="Normal 15 2" xfId="166" xr:uid="{8FCB8D5D-F358-4127-9FF9-36E9FD88BB59}"/>
    <cellStyle name="Normal 15 3" xfId="258" xr:uid="{6DA268B3-79DF-408F-9E8F-BF8E49C71970}"/>
    <cellStyle name="Normal 15 3 10" xfId="333" xr:uid="{C977FC2D-BD73-42CA-999D-E07EF964A459}"/>
    <cellStyle name="Normal 15 3 2" xfId="51341" xr:uid="{A6C5BFE5-65B6-4BC5-9123-B88E2E0A91B2}"/>
    <cellStyle name="Normal 15 3 2 2" xfId="51832" xr:uid="{59F885C5-2B1A-4348-B519-64CFD2DB2FA6}"/>
    <cellStyle name="Normal 15 3 2 2 2" xfId="52588" xr:uid="{B4068409-6BCB-45CE-8723-3F197F9BB1ED}"/>
    <cellStyle name="Normal 15 3 2 2 2 2" xfId="54099" xr:uid="{4AC1D23E-8AFD-4D5A-9078-1959DFFD55BD}"/>
    <cellStyle name="Normal 15 3 2 2 3" xfId="53350" xr:uid="{E6EB8DD0-FD6E-4A04-B20A-A356007A810C}"/>
    <cellStyle name="Normal 15 3 2 3" xfId="52080" xr:uid="{2E0C8E34-70A2-455B-BE6B-18C631C80339}"/>
    <cellStyle name="Normal 15 3 2 3 2" xfId="52832" xr:uid="{43FD6617-F2D5-4CE7-A873-1CB6DF8649CD}"/>
    <cellStyle name="Normal 15 3 2 3 2 2" xfId="54343" xr:uid="{20AF6141-DC8E-43D1-B8C1-717C61316D4A}"/>
    <cellStyle name="Normal 15 3 2 3 3" xfId="53594" xr:uid="{B8FE6F9F-B1E3-484C-A0E3-BB2B89D2EACB}"/>
    <cellStyle name="Normal 15 3 2 4" xfId="52329" xr:uid="{30538F56-6648-4897-BD44-FB0520D1C6EB}"/>
    <cellStyle name="Normal 15 3 2 4 2" xfId="53841" xr:uid="{1604E46D-05E6-43C6-91F0-1C5CA4FA2924}"/>
    <cellStyle name="Normal 15 3 2 5" xfId="53092" xr:uid="{A0E2B669-F91B-49F8-98EE-8ECB4C64674D}"/>
    <cellStyle name="Normal 15 3 2 6" xfId="51562" xr:uid="{5FE83A16-1057-4231-898E-FED2FA3BCF96}"/>
    <cellStyle name="Normal 15 3 3" xfId="51623" xr:uid="{534D2D7F-DDB9-4E07-98DF-2674DF202C26}"/>
    <cellStyle name="Normal 15 3 3 2" xfId="51890" xr:uid="{04AD65C2-5CA7-4DFA-8F58-8B5F63FE83E1}"/>
    <cellStyle name="Normal 15 3 3 2 2" xfId="52646" xr:uid="{39DF235D-374B-47E5-BE56-627D7591733F}"/>
    <cellStyle name="Normal 15 3 3 2 2 2" xfId="54157" xr:uid="{1DE072E7-1F44-4831-A686-367AB0530820}"/>
    <cellStyle name="Normal 15 3 3 2 3" xfId="53408" xr:uid="{82C71B33-237D-4A60-8043-02FC2B92DD5E}"/>
    <cellStyle name="Normal 15 3 3 3" xfId="52138" xr:uid="{3790AEAE-A9B9-44E4-A4FC-FB98B4CF2065}"/>
    <cellStyle name="Normal 15 3 3 3 2" xfId="52890" xr:uid="{B676CF56-0EB4-441A-9608-29F4B5C1C129}"/>
    <cellStyle name="Normal 15 3 3 3 2 2" xfId="54401" xr:uid="{57978B11-1868-4EC6-93A2-895D165B6722}"/>
    <cellStyle name="Normal 15 3 3 3 3" xfId="53652" xr:uid="{B4807F7B-1CC1-4094-A344-F5BA29A88B63}"/>
    <cellStyle name="Normal 15 3 3 4" xfId="52387" xr:uid="{8E3ECBE3-6998-4B36-843B-FDC4438B21F1}"/>
    <cellStyle name="Normal 15 3 3 4 2" xfId="53899" xr:uid="{D83AC228-EBEE-45BE-BECA-1065DA206879}"/>
    <cellStyle name="Normal 15 3 3 5" xfId="53150" xr:uid="{144CC047-23A5-48EA-8D3A-3388309D29E5}"/>
    <cellStyle name="Normal 15 3 4" xfId="51713" xr:uid="{EB09881B-68B4-44FB-9D8B-2D7B6B98EDAB}"/>
    <cellStyle name="Normal 15 3 4 2" xfId="52469" xr:uid="{B38130B2-BE38-4787-8561-B26C393215D7}"/>
    <cellStyle name="Normal 15 3 4 2 2" xfId="53980" xr:uid="{4B8BDA35-2AD0-4465-A034-BE20414302D8}"/>
    <cellStyle name="Normal 15 3 4 3" xfId="53231" xr:uid="{078E38BB-AD8C-47E7-BDAE-2A54E7BAFF17}"/>
    <cellStyle name="Normal 15 3 5" xfId="51961" xr:uid="{5F708B84-542B-48F6-8F71-D37D0819BC43}"/>
    <cellStyle name="Normal 15 3 5 2" xfId="52713" xr:uid="{FFD44F09-64D7-4B54-9518-FB917D7147A2}"/>
    <cellStyle name="Normal 15 3 5 2 2" xfId="54224" xr:uid="{DCED8040-9F5A-4030-9540-4F33AD7A3ABF}"/>
    <cellStyle name="Normal 15 3 5 3" xfId="53475" xr:uid="{65804CC1-F3E4-4CC2-B883-EF315C61B156}"/>
    <cellStyle name="Normal 15 3 6" xfId="52210" xr:uid="{CD95B35B-FA5F-44D9-A605-977846A66024}"/>
    <cellStyle name="Normal 15 3 6 2" xfId="53722" xr:uid="{B88DE5F5-D84C-44A0-88C1-9D9CB4384B7B}"/>
    <cellStyle name="Normal 15 3 7" xfId="52973" xr:uid="{EAF7E420-8B78-4E31-A86F-236782BEE0C5}"/>
    <cellStyle name="Normal 15 3 8" xfId="51426" xr:uid="{774E2DD7-420A-4048-9F52-36282B130BFE}"/>
    <cellStyle name="Normal 15 3 9" xfId="54475" xr:uid="{35423382-2A56-4769-B772-C8B4E66AEB68}"/>
    <cellStyle name="Normal 15 4" xfId="165" xr:uid="{952C2AD3-201C-496F-9348-B9A10CA51559}"/>
    <cellStyle name="Normal 15 4 2" xfId="51686" xr:uid="{04EBE4E9-606D-4561-ACE2-403F5CEFBE5F}"/>
    <cellStyle name="Normal 15 4 2 2" xfId="52442" xr:uid="{01C97DDE-770D-4EE2-9A3F-4BB0B1BE3722}"/>
    <cellStyle name="Normal 15 4 2 2 2" xfId="53953" xr:uid="{5EC71774-40F9-4BAF-8D5F-EA130EBFA68B}"/>
    <cellStyle name="Normal 15 4 2 3" xfId="53204" xr:uid="{889D4F5D-02EE-4FB5-AFB7-C4805EB720DF}"/>
    <cellStyle name="Normal 15 4 3" xfId="51933" xr:uid="{40F020CC-FD22-49F0-8CB0-EF722EB096D0}"/>
    <cellStyle name="Normal 15 4 3 2" xfId="52686" xr:uid="{EDECE523-2B4F-42C9-BD7A-2773D7A1DDF1}"/>
    <cellStyle name="Normal 15 4 3 2 2" xfId="54197" xr:uid="{00100E5A-8369-4BFD-B5BF-6AA7ACEE730C}"/>
    <cellStyle name="Normal 15 4 3 3" xfId="53448" xr:uid="{BEB843AC-199C-4EAA-BFC4-8311B4CC1AC2}"/>
    <cellStyle name="Normal 15 4 4" xfId="52183" xr:uid="{FDD16646-767A-412C-B50D-3BAAE9A6B4A3}"/>
    <cellStyle name="Normal 15 4 4 2" xfId="53695" xr:uid="{3E103440-1E14-4B72-8A98-C80DFB68F434}"/>
    <cellStyle name="Normal 15 4 5" xfId="52946" xr:uid="{DA7BA309-BD7E-48DA-B6A5-A64BA8B8DD01}"/>
    <cellStyle name="Normal 15 4 6" xfId="51392" xr:uid="{9D68EE47-1FB1-48AA-8012-5B6DC61D99A4}"/>
    <cellStyle name="Normal 15 4 7" xfId="54448" xr:uid="{DFA93932-D2F2-4F95-B0AE-49205324086C}"/>
    <cellStyle name="Normal 15 4 8" xfId="1451" xr:uid="{C23E89DC-2148-4E0A-97AD-03E530F4F058}"/>
    <cellStyle name="Normal 15 5" xfId="51314" xr:uid="{3973B139-C948-488B-8234-4683A9A95BB4}"/>
    <cellStyle name="Normal 15 5 2" xfId="51781" xr:uid="{372481C8-0EA7-4B91-985B-53B5023740B2}"/>
    <cellStyle name="Normal 15 5 2 2" xfId="52537" xr:uid="{60ECD171-A14C-445E-B0C2-531FA67A797D}"/>
    <cellStyle name="Normal 15 5 2 2 2" xfId="54048" xr:uid="{D3B2A98F-5A70-42F8-BE7E-4ADBBD7A18E9}"/>
    <cellStyle name="Normal 15 5 2 3" xfId="53299" xr:uid="{EBE2566C-4B94-49E9-933B-992441B2027E}"/>
    <cellStyle name="Normal 15 5 3" xfId="52029" xr:uid="{0987A711-43E3-4678-8F0D-7888DEADF41F}"/>
    <cellStyle name="Normal 15 5 3 2" xfId="52781" xr:uid="{162A02DB-BA0B-4105-B11A-CC75BF45A3E6}"/>
    <cellStyle name="Normal 15 5 3 2 2" xfId="54292" xr:uid="{4782785F-2A2D-44FB-A8B8-5F15409B5218}"/>
    <cellStyle name="Normal 15 5 3 3" xfId="53543" xr:uid="{09DA5028-F83D-4050-9F19-7F707CED6EA5}"/>
    <cellStyle name="Normal 15 5 4" xfId="52278" xr:uid="{51EB1AE5-7BD2-4A53-B62E-8F0974BF9F12}"/>
    <cellStyle name="Normal 15 5 4 2" xfId="53790" xr:uid="{5E9B2BDD-DCDD-4D8A-A4AA-AAF217634AD4}"/>
    <cellStyle name="Normal 15 5 5" xfId="53041" xr:uid="{F94D0FB1-AC1C-414A-BF7E-BD9DE4B3FA84}"/>
    <cellStyle name="Normal 15 5 6" xfId="51506" xr:uid="{49896810-A42F-472E-8FD1-0C179B540FFF}"/>
    <cellStyle name="Normal 15 6" xfId="51532" xr:uid="{9CE2E95E-F3BB-46E3-AE72-8BDE9DBDDB1A}"/>
    <cellStyle name="Normal 15 6 2" xfId="51805" xr:uid="{47E61CFA-4E31-49B1-A768-AA263111A9CB}"/>
    <cellStyle name="Normal 15 6 2 2" xfId="52561" xr:uid="{D99E7F3C-BDC5-488A-8DAE-5D61DA3CF6C4}"/>
    <cellStyle name="Normal 15 6 2 2 2" xfId="54072" xr:uid="{B023B206-7ECB-4E93-B4ED-F0026E5D63A4}"/>
    <cellStyle name="Normal 15 6 2 3" xfId="53323" xr:uid="{81C02A9E-6A56-4A00-84CB-708E759A8A59}"/>
    <cellStyle name="Normal 15 6 3" xfId="52053" xr:uid="{4583EACA-A1E6-408D-8DEE-393C87ACFDD5}"/>
    <cellStyle name="Normal 15 6 3 2" xfId="52805" xr:uid="{70698B21-A827-457E-9833-3172547D3C04}"/>
    <cellStyle name="Normal 15 6 3 2 2" xfId="54316" xr:uid="{4D9549E0-8040-458D-B53E-3297145D8121}"/>
    <cellStyle name="Normal 15 6 3 3" xfId="53567" xr:uid="{98AAC9BD-F767-4523-89CF-34C65A93B240}"/>
    <cellStyle name="Normal 15 6 4" xfId="52302" xr:uid="{AA4583DE-035F-49DB-9F4A-06AEB0C3CBD3}"/>
    <cellStyle name="Normal 15 6 4 2" xfId="53814" xr:uid="{EC892CEA-5A97-4CC8-A941-CB82EACD4743}"/>
    <cellStyle name="Normal 15 6 5" xfId="53065" xr:uid="{6DD7B42C-75E4-4D10-BB6E-DF7B1438124F}"/>
    <cellStyle name="Normal 15 7" xfId="51596" xr:uid="{0DB8500F-23FC-4116-8152-38B5CDB4021C}"/>
    <cellStyle name="Normal 15 7 2" xfId="51863" xr:uid="{50783DE7-5918-4464-BF30-F8CB991B1BED}"/>
    <cellStyle name="Normal 15 7 2 2" xfId="52619" xr:uid="{53A6829E-5191-467D-8E91-F3AB363B782E}"/>
    <cellStyle name="Normal 15 7 2 2 2" xfId="54130" xr:uid="{268242DD-D72B-49D8-90DE-89840E28EDB3}"/>
    <cellStyle name="Normal 15 7 2 3" xfId="53381" xr:uid="{CB57B1DB-EB59-428E-8891-F8ECA2C33451}"/>
    <cellStyle name="Normal 15 7 3" xfId="52111" xr:uid="{065E6376-8C64-43B1-871D-DDF684581198}"/>
    <cellStyle name="Normal 15 7 3 2" xfId="52863" xr:uid="{9EC8F431-37FA-4ABD-A891-0337E4542D39}"/>
    <cellStyle name="Normal 15 7 3 2 2" xfId="54374" xr:uid="{1F19DE5E-8EEB-4D51-89B2-45735936FA50}"/>
    <cellStyle name="Normal 15 7 3 3" xfId="53625" xr:uid="{85B3E332-B996-4A48-9D6F-E5E25DA782EE}"/>
    <cellStyle name="Normal 15 7 4" xfId="52360" xr:uid="{B45ECFCC-6128-4D9D-B6A7-45D14A4B2132}"/>
    <cellStyle name="Normal 15 7 4 2" xfId="53872" xr:uid="{AAA054ED-240C-402B-A69C-56043670BE79}"/>
    <cellStyle name="Normal 15 7 5" xfId="53123" xr:uid="{A6F45E68-0083-457C-AD64-0592D72FCCD5}"/>
    <cellStyle name="Normal 15 8" xfId="306" xr:uid="{339E65F6-3AE1-40C9-A453-D6030F71CE61}"/>
    <cellStyle name="Normal 16" xfId="38" xr:uid="{00000000-0005-0000-0000-00002C000000}"/>
    <cellStyle name="Normal 16 2" xfId="168" xr:uid="{304C8ECF-4879-4ABC-8DB2-68185C5F47FD}"/>
    <cellStyle name="Normal 16 2 2" xfId="12873" xr:uid="{1BBFBDD3-DCB6-4AB1-84F3-EF59F9B2EB29}"/>
    <cellStyle name="Normal 16 3" xfId="259" xr:uid="{910513B0-194B-4BD3-9B9E-28A5C9AF8932}"/>
    <cellStyle name="Normal 16 3 10" xfId="334" xr:uid="{E5972323-B612-422B-B9CB-6F0DCD3721D9}"/>
    <cellStyle name="Normal 16 3 2" xfId="51292" xr:uid="{62602AA3-1310-454B-BEBB-944C622C5459}"/>
    <cellStyle name="Normal 16 3 2 2" xfId="51833" xr:uid="{68FE06BF-62B1-441E-B202-69CD96EE3E85}"/>
    <cellStyle name="Normal 16 3 2 2 2" xfId="52589" xr:uid="{00641900-5B1C-482F-AE09-BB1EF2441740}"/>
    <cellStyle name="Normal 16 3 2 2 2 2" xfId="54100" xr:uid="{39C12DB3-32CB-455F-AC9E-587AB15A48AD}"/>
    <cellStyle name="Normal 16 3 2 2 3" xfId="53351" xr:uid="{E5423B37-57AE-4694-BD7E-BEA72956A9B0}"/>
    <cellStyle name="Normal 16 3 2 3" xfId="52081" xr:uid="{FEF694FE-DFE7-406F-A13D-B962BBD7898B}"/>
    <cellStyle name="Normal 16 3 2 3 2" xfId="52833" xr:uid="{B085FDC4-66B3-4AEA-B46E-A666149197B1}"/>
    <cellStyle name="Normal 16 3 2 3 2 2" xfId="54344" xr:uid="{4D426115-3DA8-40AE-ACCA-A230F69F1E72}"/>
    <cellStyle name="Normal 16 3 2 3 3" xfId="53595" xr:uid="{1BA72381-C759-44F7-8648-6258AB95ECA0}"/>
    <cellStyle name="Normal 16 3 2 4" xfId="52330" xr:uid="{930813DF-8B03-4609-8A54-9947C159F971}"/>
    <cellStyle name="Normal 16 3 2 4 2" xfId="53842" xr:uid="{E52001A2-BE93-4E7F-A929-120189DF3AD7}"/>
    <cellStyle name="Normal 16 3 2 5" xfId="53093" xr:uid="{450FF59E-A420-41C0-83DE-1380FC03D960}"/>
    <cellStyle name="Normal 16 3 2 6" xfId="51563" xr:uid="{DBCBF63F-E56F-40D5-AD99-149B72EC4092}"/>
    <cellStyle name="Normal 16 3 3" xfId="51342" xr:uid="{35FF3C61-016F-4620-84B3-6F7130498B2B}"/>
    <cellStyle name="Normal 16 3 3 2" xfId="51891" xr:uid="{1A730F0E-3C30-486F-A284-153AD74C75E4}"/>
    <cellStyle name="Normal 16 3 3 2 2" xfId="52647" xr:uid="{26D3FF4D-1E1D-4BCB-98BB-D3198245F0A8}"/>
    <cellStyle name="Normal 16 3 3 2 2 2" xfId="54158" xr:uid="{F9145799-2B5C-468E-8CF1-ECF9E284E7DE}"/>
    <cellStyle name="Normal 16 3 3 2 3" xfId="53409" xr:uid="{B344DFCA-BDDC-44B0-B2CE-B7AD38501C71}"/>
    <cellStyle name="Normal 16 3 3 3" xfId="52139" xr:uid="{9F7DD3C8-CF94-4625-9FE3-9FE180A9A299}"/>
    <cellStyle name="Normal 16 3 3 3 2" xfId="52891" xr:uid="{0216E4EE-1DF5-43E2-A338-775596F63B71}"/>
    <cellStyle name="Normal 16 3 3 3 2 2" xfId="54402" xr:uid="{352A39BD-17B6-44B7-94A5-369AF594B5D3}"/>
    <cellStyle name="Normal 16 3 3 3 3" xfId="53653" xr:uid="{573F48B2-2729-4DB9-B6B0-4C6BB8F15553}"/>
    <cellStyle name="Normal 16 3 3 4" xfId="52388" xr:uid="{4FF64976-89EC-474F-AA77-CB5EC6833F50}"/>
    <cellStyle name="Normal 16 3 3 4 2" xfId="53900" xr:uid="{447A9D24-FAF9-4EAF-A707-5C658663FA2E}"/>
    <cellStyle name="Normal 16 3 3 5" xfId="53151" xr:uid="{846AB9CA-CAFE-4AE4-A535-5A5E2667B8FE}"/>
    <cellStyle name="Normal 16 3 3 6" xfId="51624" xr:uid="{BEDAF2CF-6D0D-4FEC-B860-706AAA848B79}"/>
    <cellStyle name="Normal 16 3 4" xfId="51714" xr:uid="{8DB11252-679B-46CE-855E-E572F1B8F03A}"/>
    <cellStyle name="Normal 16 3 4 2" xfId="52470" xr:uid="{788A10AC-C86B-4170-9229-449FC4E9E179}"/>
    <cellStyle name="Normal 16 3 4 2 2" xfId="53981" xr:uid="{AC4A1095-6C54-49E1-9716-0AE484FC88F2}"/>
    <cellStyle name="Normal 16 3 4 3" xfId="53232" xr:uid="{6991E50F-3078-44D9-970C-3FA59F06A691}"/>
    <cellStyle name="Normal 16 3 5" xfId="51962" xr:uid="{78D1C4BC-A3AD-4808-B341-A8909D543ADE}"/>
    <cellStyle name="Normal 16 3 5 2" xfId="52714" xr:uid="{02928589-3533-4E8E-877D-2C316713C1FF}"/>
    <cellStyle name="Normal 16 3 5 2 2" xfId="54225" xr:uid="{32490989-0948-48D8-9800-9E867B0C6484}"/>
    <cellStyle name="Normal 16 3 5 3" xfId="53476" xr:uid="{3720C3D3-2FD9-4564-A0F6-3F89E10BEECD}"/>
    <cellStyle name="Normal 16 3 6" xfId="52211" xr:uid="{CA2C6A2C-32DB-44E1-A2F7-8F0F06066FB2}"/>
    <cellStyle name="Normal 16 3 6 2" xfId="53723" xr:uid="{F0072062-2FF3-4A69-B80F-CFAE4FEDCC78}"/>
    <cellStyle name="Normal 16 3 7" xfId="52974" xr:uid="{270335FC-14CF-440F-A739-61EB301F3CEC}"/>
    <cellStyle name="Normal 16 3 8" xfId="51427" xr:uid="{89CD578F-60B2-4C88-8EEF-BBDA7304108C}"/>
    <cellStyle name="Normal 16 3 9" xfId="54476" xr:uid="{56EB2078-5C06-49D8-9B2E-192D6B81E099}"/>
    <cellStyle name="Normal 16 4" xfId="167" xr:uid="{E4A98E3F-3E5B-4A88-ACED-9D17AE397CF6}"/>
    <cellStyle name="Normal 16 4 2" xfId="51687" xr:uid="{59FBD74C-71C0-498A-BEE6-342A317FBFE5}"/>
    <cellStyle name="Normal 16 4 2 2" xfId="52443" xr:uid="{F24E5BD0-D14D-4869-9540-A0C8D1EB32D5}"/>
    <cellStyle name="Normal 16 4 2 2 2" xfId="53954" xr:uid="{0FF9CB9E-7A99-457F-84F4-010EF9F9A2EB}"/>
    <cellStyle name="Normal 16 4 2 3" xfId="53205" xr:uid="{64368B5C-B6DE-4708-B780-5A0F3E700145}"/>
    <cellStyle name="Normal 16 4 3" xfId="51934" xr:uid="{88F54019-8301-4745-850E-B9A567D6C426}"/>
    <cellStyle name="Normal 16 4 3 2" xfId="52687" xr:uid="{319CA137-B3D3-47D3-BDA2-7D8E9419B078}"/>
    <cellStyle name="Normal 16 4 3 2 2" xfId="54198" xr:uid="{62E993D4-11F3-4C27-978A-4A256501C040}"/>
    <cellStyle name="Normal 16 4 3 3" xfId="53449" xr:uid="{FDE28F64-3C27-4E6B-9E72-495CDDCFDB4C}"/>
    <cellStyle name="Normal 16 4 4" xfId="52184" xr:uid="{F233349F-1873-44D0-8A34-D094D7EE1CC6}"/>
    <cellStyle name="Normal 16 4 4 2" xfId="53696" xr:uid="{977CC907-7987-4E8E-AFBE-710C8AABAE82}"/>
    <cellStyle name="Normal 16 4 5" xfId="52947" xr:uid="{1750CCF9-8510-4B6F-B280-4F9637001B79}"/>
    <cellStyle name="Normal 16 4 6" xfId="51394" xr:uid="{EC64F2CF-E93B-4287-901B-00A30A39CE17}"/>
    <cellStyle name="Normal 16 4 7" xfId="54449" xr:uid="{985DE7EA-8656-4DE6-BF94-AE9C267E96AE}"/>
    <cellStyle name="Normal 16 4 8" xfId="12872" xr:uid="{FE22BFAC-25BA-4F12-B138-902BBFA1A9D9}"/>
    <cellStyle name="Normal 16 5" xfId="51315" xr:uid="{9CEF0CDA-7B07-4605-A560-8C2DDC937AD5}"/>
    <cellStyle name="Normal 16 5 2" xfId="51782" xr:uid="{80320D16-0286-47AC-A7A6-9F872728C910}"/>
    <cellStyle name="Normal 16 5 2 2" xfId="52538" xr:uid="{E3688F55-2BB2-4764-B450-B1E17857A8A4}"/>
    <cellStyle name="Normal 16 5 2 2 2" xfId="54049" xr:uid="{C43F670D-5F2D-4A9C-B4BF-94CAEE653DF8}"/>
    <cellStyle name="Normal 16 5 2 3" xfId="53300" xr:uid="{19B6A041-8E50-41D3-9EC5-DDCE4C8D8A21}"/>
    <cellStyle name="Normal 16 5 3" xfId="52030" xr:uid="{8BC72C75-14F7-46F4-B7E7-D023DAA92358}"/>
    <cellStyle name="Normal 16 5 3 2" xfId="52782" xr:uid="{1CC1CE43-97C7-471F-8666-66D1512BA8D3}"/>
    <cellStyle name="Normal 16 5 3 2 2" xfId="54293" xr:uid="{3A3155F9-C5BC-4B28-84C1-2523DB0C0FBA}"/>
    <cellStyle name="Normal 16 5 3 3" xfId="53544" xr:uid="{EE35F4DB-F2C3-4728-8DB6-E1CEC545BCA0}"/>
    <cellStyle name="Normal 16 5 4" xfId="52279" xr:uid="{6363943C-0289-4E59-A715-EAAA312EA66A}"/>
    <cellStyle name="Normal 16 5 4 2" xfId="53791" xr:uid="{EBBC2848-485D-4A3D-97F3-D37CFAFA796C}"/>
    <cellStyle name="Normal 16 5 5" xfId="53042" xr:uid="{A58A70BA-196D-446D-A552-0B8C7D74AA44}"/>
    <cellStyle name="Normal 16 5 6" xfId="51507" xr:uid="{3DE39350-5515-448C-8105-2D50428C3649}"/>
    <cellStyle name="Normal 16 6" xfId="51533" xr:uid="{55B4A9DF-F085-42F3-9456-79EB1BAA6BD3}"/>
    <cellStyle name="Normal 16 6 2" xfId="51806" xr:uid="{8BC86AF5-CAE8-4FE7-9E86-9D5948863E15}"/>
    <cellStyle name="Normal 16 6 2 2" xfId="52562" xr:uid="{5D2E9E60-7C80-4AEB-98DC-F2DEC9E3D283}"/>
    <cellStyle name="Normal 16 6 2 2 2" xfId="54073" xr:uid="{E553D4D9-1C45-49A8-9F58-D141509780DA}"/>
    <cellStyle name="Normal 16 6 2 3" xfId="53324" xr:uid="{1B3F37E0-BDAD-4AA5-8D06-00DAF7C17D5F}"/>
    <cellStyle name="Normal 16 6 3" xfId="52054" xr:uid="{AACBE67C-37C1-47ED-B3C9-368986687ECD}"/>
    <cellStyle name="Normal 16 6 3 2" xfId="52806" xr:uid="{5DBADF36-89B8-4952-876F-FE27DC972FA4}"/>
    <cellStyle name="Normal 16 6 3 2 2" xfId="54317" xr:uid="{64F0565B-95C5-4FA8-8F2D-26B01BCEB05B}"/>
    <cellStyle name="Normal 16 6 3 3" xfId="53568" xr:uid="{5579FAF6-5EC4-425F-96C8-4D7D47FA001D}"/>
    <cellStyle name="Normal 16 6 4" xfId="52303" xr:uid="{700A9A47-075D-4DE4-B8E6-1856B01ABE81}"/>
    <cellStyle name="Normal 16 6 4 2" xfId="53815" xr:uid="{62A78F13-5787-4EE6-9C10-EC3A265DD3D0}"/>
    <cellStyle name="Normal 16 6 5" xfId="53066" xr:uid="{A92C1450-8ACF-44C7-937A-334DA3C0946E}"/>
    <cellStyle name="Normal 16 7" xfId="51597" xr:uid="{119195E3-A170-4948-9360-CAA6439540AA}"/>
    <cellStyle name="Normal 16 7 2" xfId="51864" xr:uid="{BD53C39E-27D0-4307-868F-B9AB1A126560}"/>
    <cellStyle name="Normal 16 7 2 2" xfId="52620" xr:uid="{D356F0A6-4F19-4339-9819-443CB52DED3B}"/>
    <cellStyle name="Normal 16 7 2 2 2" xfId="54131" xr:uid="{5CEF3925-4920-4B7D-AE7A-1F47F3FEABB3}"/>
    <cellStyle name="Normal 16 7 2 3" xfId="53382" xr:uid="{1D8E9069-F396-4DF2-A41F-BC9C8E671279}"/>
    <cellStyle name="Normal 16 7 3" xfId="52112" xr:uid="{EFB7B633-3C7C-4764-8F0A-750FA1C11F8F}"/>
    <cellStyle name="Normal 16 7 3 2" xfId="52864" xr:uid="{EC0C0E79-DF2B-41A9-814B-EF520676A325}"/>
    <cellStyle name="Normal 16 7 3 2 2" xfId="54375" xr:uid="{B7DF9D55-6FFD-4B37-AF2B-41CF0176EC08}"/>
    <cellStyle name="Normal 16 7 3 3" xfId="53626" xr:uid="{C4681290-AC56-4831-A8B0-FEE5BA9D3C91}"/>
    <cellStyle name="Normal 16 7 4" xfId="52361" xr:uid="{C1F59B5E-838A-483C-9530-6241503724D0}"/>
    <cellStyle name="Normal 16 7 4 2" xfId="53873" xr:uid="{E6FAB7FA-2A9F-4CD4-B317-393663FAF732}"/>
    <cellStyle name="Normal 16 7 5" xfId="53124" xr:uid="{22C3D31E-C912-4FDB-B981-A3965454A314}"/>
    <cellStyle name="Normal 16 8" xfId="307" xr:uid="{B708AAA8-64CF-4BB6-91A3-C93CCE9C7C88}"/>
    <cellStyle name="Normal 17" xfId="39" xr:uid="{00000000-0005-0000-0000-00002D000000}"/>
    <cellStyle name="Normal 17 2" xfId="170" xr:uid="{14D4F729-6C5D-4C84-9DCB-3ABA9F0C043C}"/>
    <cellStyle name="Normal 17 2 2" xfId="51255" xr:uid="{BE752046-55FC-4E9D-AE1A-6FE92E211E63}"/>
    <cellStyle name="Normal 17 3" xfId="260" xr:uid="{2ADBDA68-16B3-4499-826E-62698C41EE90}"/>
    <cellStyle name="Normal 17 3 10" xfId="335" xr:uid="{FAE04A5B-745C-4045-BDE3-13377757681F}"/>
    <cellStyle name="Normal 17 3 2" xfId="51343" xr:uid="{A566156B-E27D-424B-B1F2-39AAB3580D1C}"/>
    <cellStyle name="Normal 17 3 2 2" xfId="51834" xr:uid="{5FBA46C8-8E1A-4253-81DC-5B786F8965DE}"/>
    <cellStyle name="Normal 17 3 2 2 2" xfId="52590" xr:uid="{40DE2DF9-1F8D-4105-BB37-79CD13ECF954}"/>
    <cellStyle name="Normal 17 3 2 2 2 2" xfId="54101" xr:uid="{D84C8895-548E-45B6-B436-EB6C9FF1807E}"/>
    <cellStyle name="Normal 17 3 2 2 3" xfId="53352" xr:uid="{203EFE64-4D0A-40A1-92E5-225C2AC9C8A3}"/>
    <cellStyle name="Normal 17 3 2 3" xfId="52082" xr:uid="{EC87E823-B410-4257-9260-08745CA3B4EA}"/>
    <cellStyle name="Normal 17 3 2 3 2" xfId="52834" xr:uid="{FF1EDB52-6D28-4B08-A3CA-9B322C005689}"/>
    <cellStyle name="Normal 17 3 2 3 2 2" xfId="54345" xr:uid="{85AE425D-00FA-461D-81AD-69CEA43C7341}"/>
    <cellStyle name="Normal 17 3 2 3 3" xfId="53596" xr:uid="{1740305B-6258-4788-BF47-A2836669D960}"/>
    <cellStyle name="Normal 17 3 2 4" xfId="52331" xr:uid="{52F3064F-1BFB-4BDC-A4B6-F131A9D2D81C}"/>
    <cellStyle name="Normal 17 3 2 4 2" xfId="53843" xr:uid="{C14B0956-18BA-451C-B7B9-6B598773C95B}"/>
    <cellStyle name="Normal 17 3 2 5" xfId="53094" xr:uid="{2A2E8385-B9F1-4DA3-B53F-40AD01B68165}"/>
    <cellStyle name="Normal 17 3 2 6" xfId="51564" xr:uid="{ABB6335A-44E8-4437-96B9-7546CC121EEA}"/>
    <cellStyle name="Normal 17 3 3" xfId="51625" xr:uid="{35DD0006-B14B-4992-80F2-19B5EAB0ABC1}"/>
    <cellStyle name="Normal 17 3 3 2" xfId="51892" xr:uid="{4EAE4838-4AC5-45E0-B5C8-1494627C8D83}"/>
    <cellStyle name="Normal 17 3 3 2 2" xfId="52648" xr:uid="{E0C28B60-9050-4536-B8F8-BD6B752DD457}"/>
    <cellStyle name="Normal 17 3 3 2 2 2" xfId="54159" xr:uid="{92633C69-57D1-4D87-96FC-A1DD414475DB}"/>
    <cellStyle name="Normal 17 3 3 2 3" xfId="53410" xr:uid="{ABFB1574-E00C-4DA1-BC81-5B51CC94FC6C}"/>
    <cellStyle name="Normal 17 3 3 3" xfId="52140" xr:uid="{25A40F0E-E60A-4364-BF96-347D06C6FE28}"/>
    <cellStyle name="Normal 17 3 3 3 2" xfId="52892" xr:uid="{7AC472AA-6BE0-44B4-8A35-F6417B6B78B6}"/>
    <cellStyle name="Normal 17 3 3 3 2 2" xfId="54403" xr:uid="{8FB36FE8-FA4E-4B07-ABA1-10F9CED82BF2}"/>
    <cellStyle name="Normal 17 3 3 3 3" xfId="53654" xr:uid="{F6C1942C-F389-4525-9D59-FFA676D8E660}"/>
    <cellStyle name="Normal 17 3 3 4" xfId="52389" xr:uid="{CDE12B23-42C2-4056-BF5B-D214272132C1}"/>
    <cellStyle name="Normal 17 3 3 4 2" xfId="53901" xr:uid="{6082C718-5598-4EE5-84FE-A7149A79A644}"/>
    <cellStyle name="Normal 17 3 3 5" xfId="53152" xr:uid="{3E2AECE8-D733-4AFC-BEF6-018FBA06187B}"/>
    <cellStyle name="Normal 17 3 4" xfId="51715" xr:uid="{51E7783E-5E8F-42E8-8E30-E9F38B948590}"/>
    <cellStyle name="Normal 17 3 4 2" xfId="52471" xr:uid="{FE3B2C67-6317-487E-961C-EEBC5A31932A}"/>
    <cellStyle name="Normal 17 3 4 2 2" xfId="53982" xr:uid="{13803355-D794-4CD6-8C07-FB9C93AFF2E7}"/>
    <cellStyle name="Normal 17 3 4 3" xfId="53233" xr:uid="{3233F1EC-93D8-42E5-B9E1-4D17E1C40485}"/>
    <cellStyle name="Normal 17 3 5" xfId="51963" xr:uid="{9EAFF8ED-181F-4B10-9A71-DDB4D5AE33E6}"/>
    <cellStyle name="Normal 17 3 5 2" xfId="52715" xr:uid="{B97B9F98-D6B0-4712-8049-3295AD7C240C}"/>
    <cellStyle name="Normal 17 3 5 2 2" xfId="54226" xr:uid="{14399DF5-AD4A-44AA-A39A-00D783C0DECC}"/>
    <cellStyle name="Normal 17 3 5 3" xfId="53477" xr:uid="{62533865-F096-4D9A-B406-74D739D12DE7}"/>
    <cellStyle name="Normal 17 3 6" xfId="52212" xr:uid="{3D1452E2-63DC-4B4F-899B-93B674C6010E}"/>
    <cellStyle name="Normal 17 3 6 2" xfId="53724" xr:uid="{39935CE6-A085-4532-B6A8-8241DC17DB02}"/>
    <cellStyle name="Normal 17 3 7" xfId="52975" xr:uid="{0BAAB635-4B4B-4038-98BA-D636DA6F39E2}"/>
    <cellStyle name="Normal 17 3 8" xfId="51428" xr:uid="{F640A8A5-579A-44AA-94F3-36ACD192D881}"/>
    <cellStyle name="Normal 17 3 9" xfId="54477" xr:uid="{2489430F-5EF5-4CDE-9200-DEF224A5BE5D}"/>
    <cellStyle name="Normal 17 4" xfId="169" xr:uid="{30B26F7F-74BF-485C-80C2-F8AB4CDAE48F}"/>
    <cellStyle name="Normal 17 4 2" xfId="51688" xr:uid="{D4589568-705B-416D-9E04-2D97D8FE910F}"/>
    <cellStyle name="Normal 17 4 2 2" xfId="52444" xr:uid="{201CE3D1-F8D4-4716-888A-0839A1E4C22E}"/>
    <cellStyle name="Normal 17 4 2 2 2" xfId="53955" xr:uid="{A55BC417-0877-4AAB-B9C2-7483295A132B}"/>
    <cellStyle name="Normal 17 4 2 3" xfId="53206" xr:uid="{8CF4908A-E74F-4A65-9476-CF37B3349F67}"/>
    <cellStyle name="Normal 17 4 3" xfId="51935" xr:uid="{BC3D9E44-59E7-450F-B7A7-732751CD3583}"/>
    <cellStyle name="Normal 17 4 3 2" xfId="52688" xr:uid="{99987958-991B-4737-A462-6CC3AF11E497}"/>
    <cellStyle name="Normal 17 4 3 2 2" xfId="54199" xr:uid="{F574977F-A338-444B-B2A5-04E5F92DF7CA}"/>
    <cellStyle name="Normal 17 4 3 3" xfId="53450" xr:uid="{B9BA7121-9B01-4218-8115-364C881E03E0}"/>
    <cellStyle name="Normal 17 4 4" xfId="52185" xr:uid="{5353C43D-A1B7-4D42-86B4-7397AF42ED88}"/>
    <cellStyle name="Normal 17 4 4 2" xfId="53697" xr:uid="{FDAA0736-EEDF-4E87-9F3B-2A9C521ED6E9}"/>
    <cellStyle name="Normal 17 4 5" xfId="52948" xr:uid="{CFB1B438-E138-4F91-BBA3-0ED61849C62D}"/>
    <cellStyle name="Normal 17 4 6" xfId="51395" xr:uid="{2185CD04-1C0F-4DBE-A2F9-563D6E2815FA}"/>
    <cellStyle name="Normal 17 4 7" xfId="54450" xr:uid="{35C73B21-BBF8-4574-B847-3574ED018ED0}"/>
    <cellStyle name="Normal 17 4 8" xfId="51316" xr:uid="{9D2A9D59-5E65-4D9D-AEDE-3F80F57A3C49}"/>
    <cellStyle name="Normal 17 5" xfId="51508" xr:uid="{15CDC158-DC94-41D3-8036-9D5BAEDF857E}"/>
    <cellStyle name="Normal 17 5 2" xfId="51783" xr:uid="{86B76AFE-FDCF-4AC5-B7B6-9D13A147F722}"/>
    <cellStyle name="Normal 17 5 2 2" xfId="52539" xr:uid="{DDD0F299-2BF5-4981-968B-3DD6E629660B}"/>
    <cellStyle name="Normal 17 5 2 2 2" xfId="54050" xr:uid="{132F7F67-1981-425D-92E2-7E841615B470}"/>
    <cellStyle name="Normal 17 5 2 3" xfId="53301" xr:uid="{3CF9C2C5-EA5D-41E9-A4EC-32A4D4531623}"/>
    <cellStyle name="Normal 17 5 3" xfId="52031" xr:uid="{48DA6207-1EBB-4AC3-B044-349D29523A77}"/>
    <cellStyle name="Normal 17 5 3 2" xfId="52783" xr:uid="{121327E1-BF8B-4F3F-A05E-194DD7B525DC}"/>
    <cellStyle name="Normal 17 5 3 2 2" xfId="54294" xr:uid="{FEA84EB2-16CB-4FF3-B98E-D0588124A468}"/>
    <cellStyle name="Normal 17 5 3 3" xfId="53545" xr:uid="{54BFD32D-D858-4074-95FA-CA4DF87256B2}"/>
    <cellStyle name="Normal 17 5 4" xfId="52280" xr:uid="{A0B2597B-1CF2-47DD-9D83-CE354C863F63}"/>
    <cellStyle name="Normal 17 5 4 2" xfId="53792" xr:uid="{98260D4B-48FC-4433-9DF6-4A8E15E7392B}"/>
    <cellStyle name="Normal 17 5 5" xfId="53043" xr:uid="{DA7BF41B-A893-4EF9-8A38-C74073001280}"/>
    <cellStyle name="Normal 17 6" xfId="51534" xr:uid="{AC1C6661-6049-4214-8B91-1B4393E47FE9}"/>
    <cellStyle name="Normal 17 6 2" xfId="51807" xr:uid="{557E2C3C-57E9-4CC4-93E7-A97C5343E022}"/>
    <cellStyle name="Normal 17 6 2 2" xfId="52563" xr:uid="{89D60775-1A51-489E-85D0-473EFCCE102F}"/>
    <cellStyle name="Normal 17 6 2 2 2" xfId="54074" xr:uid="{2B108E7B-E620-4C90-9509-4B4CC281B51C}"/>
    <cellStyle name="Normal 17 6 2 3" xfId="53325" xr:uid="{C6CB6C7D-0F47-4B0E-9260-51259FA407D8}"/>
    <cellStyle name="Normal 17 6 3" xfId="52055" xr:uid="{52A56B50-5449-4C59-8055-5B6F57A0C269}"/>
    <cellStyle name="Normal 17 6 3 2" xfId="52807" xr:uid="{EBEFA345-CD05-4924-A42C-54CC048A9735}"/>
    <cellStyle name="Normal 17 6 3 2 2" xfId="54318" xr:uid="{713E0E9D-CAA8-436A-B875-96B34D45FC7D}"/>
    <cellStyle name="Normal 17 6 3 3" xfId="53569" xr:uid="{10DE83D0-B0B7-4BF7-A3D4-808BD7E5FDED}"/>
    <cellStyle name="Normal 17 6 4" xfId="52304" xr:uid="{71ACE206-7ADE-4590-A686-EE21AE6FC588}"/>
    <cellStyle name="Normal 17 6 4 2" xfId="53816" xr:uid="{CC6B4E01-F2FB-4E06-97D2-586CF413753E}"/>
    <cellStyle name="Normal 17 6 5" xfId="53067" xr:uid="{FC251D3E-34FE-4CEF-9660-B17934535C17}"/>
    <cellStyle name="Normal 17 7" xfId="51598" xr:uid="{292B3584-08B8-4B41-93AD-53ED9079D52A}"/>
    <cellStyle name="Normal 17 7 2" xfId="51865" xr:uid="{02CFECD6-FAD4-4A9E-AF16-5B5509BBDD38}"/>
    <cellStyle name="Normal 17 7 2 2" xfId="52621" xr:uid="{4C4DACDD-9DDF-482D-8644-09DC90F80B3C}"/>
    <cellStyle name="Normal 17 7 2 2 2" xfId="54132" xr:uid="{45414643-BE77-4E34-989B-E453353626B1}"/>
    <cellStyle name="Normal 17 7 2 3" xfId="53383" xr:uid="{E22EFFB2-5AFF-43D8-92A0-CF6AA11329A1}"/>
    <cellStyle name="Normal 17 7 3" xfId="52113" xr:uid="{07A33FAE-CA79-4222-B8F1-9EB7B598A4DF}"/>
    <cellStyle name="Normal 17 7 3 2" xfId="52865" xr:uid="{DA5A522F-F875-4CFE-9B13-AEFE01392512}"/>
    <cellStyle name="Normal 17 7 3 2 2" xfId="54376" xr:uid="{1CFB3A5C-3F99-4653-A927-BB01CA59CFD7}"/>
    <cellStyle name="Normal 17 7 3 3" xfId="53627" xr:uid="{5628AD28-D049-4782-A352-D50D44BC0B5F}"/>
    <cellStyle name="Normal 17 7 4" xfId="52362" xr:uid="{6C030FFB-4B8C-4B59-9A40-A3252756D084}"/>
    <cellStyle name="Normal 17 7 4 2" xfId="53874" xr:uid="{E338707B-7118-474E-88B6-6088944F6ED5}"/>
    <cellStyle name="Normal 17 7 5" xfId="53125" xr:uid="{591ED753-44BF-4003-8571-33EA1C591B8A}"/>
    <cellStyle name="Normal 17 8" xfId="308" xr:uid="{CDF63E4A-92A1-4DBB-AA68-92A2C0FA5213}"/>
    <cellStyle name="Normal 18" xfId="40" xr:uid="{00000000-0005-0000-0000-00002E000000}"/>
    <cellStyle name="Normal 19" xfId="41" xr:uid="{00000000-0005-0000-0000-00002F000000}"/>
    <cellStyle name="Normal 19 2" xfId="172" xr:uid="{8ECEFDBF-406A-40E6-8199-C913B553906C}"/>
    <cellStyle name="Normal 19 3" xfId="261" xr:uid="{A069B1B1-548E-41C0-A731-0E51EA3EE4D3}"/>
    <cellStyle name="Normal 19 3 10" xfId="336" xr:uid="{DAACFA17-F44F-4A93-A86C-3FC584C0921E}"/>
    <cellStyle name="Normal 19 3 2" xfId="51344" xr:uid="{0CA1300D-E165-4121-B9FE-912E949C9ED1}"/>
    <cellStyle name="Normal 19 3 2 2" xfId="51835" xr:uid="{70113DD9-6CF2-435F-A48C-F6C2B16115AE}"/>
    <cellStyle name="Normal 19 3 2 2 2" xfId="52591" xr:uid="{9C8EF15E-95FB-4316-863A-398AD7C81273}"/>
    <cellStyle name="Normal 19 3 2 2 2 2" xfId="54102" xr:uid="{DFFAC698-DE82-40AD-B061-5A0B59C16788}"/>
    <cellStyle name="Normal 19 3 2 2 3" xfId="53353" xr:uid="{F21CA716-B3C2-4D88-9123-9B6A48AAFE5D}"/>
    <cellStyle name="Normal 19 3 2 3" xfId="52083" xr:uid="{444F2A0E-C097-4321-9ACC-DE3FE53A5C8B}"/>
    <cellStyle name="Normal 19 3 2 3 2" xfId="52835" xr:uid="{D0E5C54F-C901-4ECB-889C-7DD845D8FBF4}"/>
    <cellStyle name="Normal 19 3 2 3 2 2" xfId="54346" xr:uid="{C7D2D357-B0A7-40C5-BC8C-4A5492A7CACC}"/>
    <cellStyle name="Normal 19 3 2 3 3" xfId="53597" xr:uid="{521592A0-988C-4C9E-8491-36C6A2D15E58}"/>
    <cellStyle name="Normal 19 3 2 4" xfId="52332" xr:uid="{237E5731-7167-4F5D-88FE-5B9BE6647B1F}"/>
    <cellStyle name="Normal 19 3 2 4 2" xfId="53844" xr:uid="{5CBD4DDF-3E25-486D-ACCC-76000AA1200D}"/>
    <cellStyle name="Normal 19 3 2 5" xfId="53095" xr:uid="{BF3464F3-5D34-406C-9610-4D97AA4CAF01}"/>
    <cellStyle name="Normal 19 3 2 6" xfId="51565" xr:uid="{631398BF-334B-4E03-8567-C1A3790B2D1C}"/>
    <cellStyle name="Normal 19 3 3" xfId="51626" xr:uid="{768F122C-1A31-4F87-9B84-781B3A662177}"/>
    <cellStyle name="Normal 19 3 3 2" xfId="51893" xr:uid="{F5EA745E-5E45-466B-A032-45F46209CBCC}"/>
    <cellStyle name="Normal 19 3 3 2 2" xfId="52649" xr:uid="{F597533B-602C-48DE-ABAE-2770D07E7940}"/>
    <cellStyle name="Normal 19 3 3 2 2 2" xfId="54160" xr:uid="{6A798F11-6AD4-48DC-889E-0A31DB623249}"/>
    <cellStyle name="Normal 19 3 3 2 3" xfId="53411" xr:uid="{BF4404ED-056A-48E7-BAF8-162ECD979611}"/>
    <cellStyle name="Normal 19 3 3 3" xfId="52141" xr:uid="{9E012B42-58DB-4A96-85A0-52EA2DF248F9}"/>
    <cellStyle name="Normal 19 3 3 3 2" xfId="52893" xr:uid="{C5AACA38-0FEA-4D1B-BB45-249D4396E259}"/>
    <cellStyle name="Normal 19 3 3 3 2 2" xfId="54404" xr:uid="{CA4358DD-30DD-44C1-8F82-AAB21A57FBF9}"/>
    <cellStyle name="Normal 19 3 3 3 3" xfId="53655" xr:uid="{4F660EBC-2C03-4A49-A48B-275684545390}"/>
    <cellStyle name="Normal 19 3 3 4" xfId="52390" xr:uid="{6B5F79D2-E51E-42D6-A2E6-6A6BD8ABF545}"/>
    <cellStyle name="Normal 19 3 3 4 2" xfId="53902" xr:uid="{DDF902DB-761F-409F-A673-41CE72376F2B}"/>
    <cellStyle name="Normal 19 3 3 5" xfId="53153" xr:uid="{96FF1630-8424-4ED3-B7ED-635A0E3B0825}"/>
    <cellStyle name="Normal 19 3 4" xfId="51716" xr:uid="{1811C272-F319-4BAF-87D7-0871F4D02BF8}"/>
    <cellStyle name="Normal 19 3 4 2" xfId="52472" xr:uid="{3EDFF713-8EAD-4359-833E-59390140519F}"/>
    <cellStyle name="Normal 19 3 4 2 2" xfId="53983" xr:uid="{4A510BEA-A8E6-4377-918C-B6B70488DABC}"/>
    <cellStyle name="Normal 19 3 4 3" xfId="53234" xr:uid="{28B84F44-2D06-4EF8-BECD-64FF91C43FAC}"/>
    <cellStyle name="Normal 19 3 5" xfId="51964" xr:uid="{0AD329A3-1D0A-406B-A0E3-79064D93757E}"/>
    <cellStyle name="Normal 19 3 5 2" xfId="52716" xr:uid="{552AD391-112B-42EA-98A8-0747FF87A4DB}"/>
    <cellStyle name="Normal 19 3 5 2 2" xfId="54227" xr:uid="{654BAC5B-5BA6-4B67-A0DE-3822EA46363E}"/>
    <cellStyle name="Normal 19 3 5 3" xfId="53478" xr:uid="{1E89C217-718A-44B2-8A1A-46F4F3010EB4}"/>
    <cellStyle name="Normal 19 3 6" xfId="52213" xr:uid="{B4452252-5D8A-411D-B893-811BBC3527E8}"/>
    <cellStyle name="Normal 19 3 6 2" xfId="53725" xr:uid="{497BF174-B487-4414-998B-09128A249F71}"/>
    <cellStyle name="Normal 19 3 7" xfId="52976" xr:uid="{E92042A7-E1AE-466F-8A6E-54DB1A416A7E}"/>
    <cellStyle name="Normal 19 3 8" xfId="51429" xr:uid="{E39386BD-4AA1-4EE8-B7A0-BC15D88F7AFA}"/>
    <cellStyle name="Normal 19 3 9" xfId="54478" xr:uid="{75B3B914-4BFA-4454-9026-90299D92D0C2}"/>
    <cellStyle name="Normal 19 4" xfId="171" xr:uid="{E227E543-7423-4297-8CEA-AA6EFECE3245}"/>
    <cellStyle name="Normal 19 4 2" xfId="51689" xr:uid="{D40B41DD-07F3-494C-8C4B-5CB575B7B8F2}"/>
    <cellStyle name="Normal 19 4 2 2" xfId="52445" xr:uid="{DFDC9BEA-F2EF-416A-A563-D3566919C467}"/>
    <cellStyle name="Normal 19 4 2 2 2" xfId="53956" xr:uid="{A4D343AE-397D-4548-B897-40755DBBE613}"/>
    <cellStyle name="Normal 19 4 2 3" xfId="53207" xr:uid="{D1AA5EC2-81B6-44BC-B20D-BD78310AD7ED}"/>
    <cellStyle name="Normal 19 4 3" xfId="51936" xr:uid="{5BD650E1-6E29-4C8D-87A7-A1B92FCD08FF}"/>
    <cellStyle name="Normal 19 4 3 2" xfId="52689" xr:uid="{218D57C4-76C5-4584-AC79-7409026C4E68}"/>
    <cellStyle name="Normal 19 4 3 2 2" xfId="54200" xr:uid="{7B6C4E3E-FE56-43BF-AC70-0D47CCD9EB2E}"/>
    <cellStyle name="Normal 19 4 3 3" xfId="53451" xr:uid="{5CC3B52C-96BF-495C-9568-AA65490A4752}"/>
    <cellStyle name="Normal 19 4 4" xfId="52186" xr:uid="{BF62EA5A-76DC-4318-9690-54E37D29F150}"/>
    <cellStyle name="Normal 19 4 4 2" xfId="53698" xr:uid="{EBC5BB62-A808-475F-8C0D-CD12015C0FA1}"/>
    <cellStyle name="Normal 19 4 5" xfId="52949" xr:uid="{E198C921-35C0-473B-935F-243B8866141B}"/>
    <cellStyle name="Normal 19 4 6" xfId="51397" xr:uid="{96960E9D-C47A-4E6E-8D1C-7B351B99F371}"/>
    <cellStyle name="Normal 19 4 7" xfId="54451" xr:uid="{66048A95-33BD-4F7A-9DAB-1CA08BFA303F}"/>
    <cellStyle name="Normal 19 4 8" xfId="51317" xr:uid="{7EA83895-EE85-4D3F-8260-BA04A2C70C56}"/>
    <cellStyle name="Normal 19 5" xfId="51509" xr:uid="{F0DCB1A1-D5A8-4995-81DF-EF04D39202FD}"/>
    <cellStyle name="Normal 19 5 2" xfId="51784" xr:uid="{D575A600-1068-4F4F-A440-240C7CE594DA}"/>
    <cellStyle name="Normal 19 5 2 2" xfId="52540" xr:uid="{C1F8D71E-CCC7-45FB-86D7-326C10494317}"/>
    <cellStyle name="Normal 19 5 2 2 2" xfId="54051" xr:uid="{19B1AF7D-4E04-43A7-B2EB-737933F4C159}"/>
    <cellStyle name="Normal 19 5 2 3" xfId="53302" xr:uid="{BAF50A7C-E88F-4703-A94D-2EAB365A97C1}"/>
    <cellStyle name="Normal 19 5 3" xfId="52032" xr:uid="{1CA4EE8F-2756-493C-81AD-82B13F2A7261}"/>
    <cellStyle name="Normal 19 5 3 2" xfId="52784" xr:uid="{1DCAAF32-8C65-4996-B230-B6BB47594D86}"/>
    <cellStyle name="Normal 19 5 3 2 2" xfId="54295" xr:uid="{05B06081-13D0-4A66-B972-C63A4660F563}"/>
    <cellStyle name="Normal 19 5 3 3" xfId="53546" xr:uid="{62AE6F1B-7C46-4BA6-BF22-A2D86D20400A}"/>
    <cellStyle name="Normal 19 5 4" xfId="52281" xr:uid="{0160D6B1-E971-45E0-AC32-25873FF88476}"/>
    <cellStyle name="Normal 19 5 4 2" xfId="53793" xr:uid="{FC852F61-D66D-4202-B687-F2DD855987CB}"/>
    <cellStyle name="Normal 19 5 5" xfId="53044" xr:uid="{9B740AB0-A83F-418C-8FCA-0F10EDD581CF}"/>
    <cellStyle name="Normal 19 6" xfId="51535" xr:uid="{ADFE6774-3F9B-4BDC-9D6B-FC7460D2F9A8}"/>
    <cellStyle name="Normal 19 6 2" xfId="51808" xr:uid="{EE394227-C083-4385-903F-971D5ADAF522}"/>
    <cellStyle name="Normal 19 6 2 2" xfId="52564" xr:uid="{FC9DA8E8-891E-4033-A881-1CC32527225E}"/>
    <cellStyle name="Normal 19 6 2 2 2" xfId="54075" xr:uid="{D8B277C0-6B24-4A5F-AF22-E2A8DBA16F1C}"/>
    <cellStyle name="Normal 19 6 2 3" xfId="53326" xr:uid="{B2587474-ADE1-4926-928D-FB0726F84714}"/>
    <cellStyle name="Normal 19 6 3" xfId="52056" xr:uid="{985FD39A-F276-4693-A7E7-74B31C559BDE}"/>
    <cellStyle name="Normal 19 6 3 2" xfId="52808" xr:uid="{FACA79BC-5360-4755-9379-BD9199EC040E}"/>
    <cellStyle name="Normal 19 6 3 2 2" xfId="54319" xr:uid="{3F607BCA-B868-4591-9ECA-6B4C276F5652}"/>
    <cellStyle name="Normal 19 6 3 3" xfId="53570" xr:uid="{FE4F8805-A085-4F2A-9BB6-A1835F644789}"/>
    <cellStyle name="Normal 19 6 4" xfId="52305" xr:uid="{E429C504-85EA-4C98-AEAE-48A97A0C7A91}"/>
    <cellStyle name="Normal 19 6 4 2" xfId="53817" xr:uid="{093046C9-53A6-4D22-9562-650C8B8AF0D5}"/>
    <cellStyle name="Normal 19 6 5" xfId="53068" xr:uid="{3A1B4385-313A-4A38-B9C8-F7363553D670}"/>
    <cellStyle name="Normal 19 7" xfId="51599" xr:uid="{3D2BAB12-BC86-4925-8596-0E7C9215AD35}"/>
    <cellStyle name="Normal 19 7 2" xfId="51866" xr:uid="{BE121CE4-F646-42DE-A062-DF785C4C95A3}"/>
    <cellStyle name="Normal 19 7 2 2" xfId="52622" xr:uid="{4CE1DE95-DA95-405B-98CF-752C0946AAB6}"/>
    <cellStyle name="Normal 19 7 2 2 2" xfId="54133" xr:uid="{EC8738B3-EA51-4291-9E79-D62E31F5A47A}"/>
    <cellStyle name="Normal 19 7 2 3" xfId="53384" xr:uid="{0558DA3E-B458-4114-85F6-C5070B361794}"/>
    <cellStyle name="Normal 19 7 3" xfId="52114" xr:uid="{B46BCF27-79C6-4D31-AC49-6940D93A74E2}"/>
    <cellStyle name="Normal 19 7 3 2" xfId="52866" xr:uid="{80EAC09F-771A-40A0-B906-9ACC46163128}"/>
    <cellStyle name="Normal 19 7 3 2 2" xfId="54377" xr:uid="{8382DA47-1224-4FDA-8038-B0F6C6D9CB23}"/>
    <cellStyle name="Normal 19 7 3 3" xfId="53628" xr:uid="{3487B9E4-6592-4A93-9BA8-07B18E45846B}"/>
    <cellStyle name="Normal 19 7 4" xfId="52363" xr:uid="{A53749F2-B6A5-4FCA-BC2A-011F072BA528}"/>
    <cellStyle name="Normal 19 7 4 2" xfId="53875" xr:uid="{D2C62271-C6CB-404B-98A6-F0A9C2E8A949}"/>
    <cellStyle name="Normal 19 7 5" xfId="53126" xr:uid="{BDEEDFED-07BB-464E-A1ED-73D7E65D6D64}"/>
    <cellStyle name="Normal 19 8" xfId="309" xr:uid="{5721C281-902E-4E5F-9B53-6764CDEAF287}"/>
    <cellStyle name="Normal 2" xfId="42" xr:uid="{00000000-0005-0000-0000-000030000000}"/>
    <cellStyle name="Normal 2 10" xfId="43" xr:uid="{00000000-0005-0000-0000-000031000000}"/>
    <cellStyle name="Normal 2 10 10" xfId="1453" xr:uid="{35ACD234-66DA-486F-9E80-741EBB493905}"/>
    <cellStyle name="Normal 2 10 11" xfId="1454" xr:uid="{63542566-581B-48D1-B6F7-61DD19AE3747}"/>
    <cellStyle name="Normal 2 10 12" xfId="1455" xr:uid="{CB2FBAFF-2CE2-4016-8F6E-128A74D510F0}"/>
    <cellStyle name="Normal 2 10 13" xfId="1456" xr:uid="{15D190B2-8A65-4403-9135-48580902087A}"/>
    <cellStyle name="Normal 2 10 14" xfId="1457" xr:uid="{ABB7BD06-E38C-425D-BB36-E9758BD93A7C}"/>
    <cellStyle name="Normal 2 10 15" xfId="1458" xr:uid="{3BEDED9B-E7EA-4A59-B078-4CACA4BB38CE}"/>
    <cellStyle name="Normal 2 10 16" xfId="1459" xr:uid="{BABC1502-F7AD-43E4-BB37-0A3289015D3F}"/>
    <cellStyle name="Normal 2 10 17" xfId="1452" xr:uid="{96A8FD6A-697E-4475-BB2C-E90BA276A08E}"/>
    <cellStyle name="Normal 2 10 2" xfId="1460" xr:uid="{BCB6E542-5BEC-4F00-A226-DF206E560987}"/>
    <cellStyle name="Normal 2 10 2 10" xfId="1461" xr:uid="{EF014786-C422-496A-9CA1-5AF544CA35F3}"/>
    <cellStyle name="Normal 2 10 2 11" xfId="1462" xr:uid="{277B22C2-0DA7-496F-B023-07ED5C567630}"/>
    <cellStyle name="Normal 2 10 2 12" xfId="1463" xr:uid="{CA9174F3-0C11-4F69-B2BF-717C3A24E7F8}"/>
    <cellStyle name="Normal 2 10 2 13" xfId="1464" xr:uid="{7A0E8843-B843-42E1-8BEA-324C3CDA218A}"/>
    <cellStyle name="Normal 2 10 2 14" xfId="1465" xr:uid="{559BE974-27C8-4481-B735-26D6A55C0018}"/>
    <cellStyle name="Normal 2 10 2 15" xfId="1466" xr:uid="{8D0B0A12-D810-4BA5-A333-E87E7252B71E}"/>
    <cellStyle name="Normal 2 10 2 16" xfId="1467" xr:uid="{92109004-8DE4-4E1D-B068-90D436F6E4CC}"/>
    <cellStyle name="Normal 2 10 2 2" xfId="1468" xr:uid="{9E7438FA-9B0D-4638-9548-DE0353276A8E}"/>
    <cellStyle name="Normal 2 10 2 2 10" xfId="1469" xr:uid="{8BE33647-45A9-44F5-B101-185318DA02A7}"/>
    <cellStyle name="Normal 2 10 2 2 11" xfId="1470" xr:uid="{210EDC33-53AF-45FC-80D6-057285208F96}"/>
    <cellStyle name="Normal 2 10 2 2 12" xfId="1471" xr:uid="{FFBE1381-EE17-4756-9CF9-9DD74278DA5A}"/>
    <cellStyle name="Normal 2 10 2 2 13" xfId="1472" xr:uid="{71F0D78A-0915-423A-A042-ECD71B504092}"/>
    <cellStyle name="Normal 2 10 2 2 14" xfId="1473" xr:uid="{1DD56402-5167-41D2-B8BC-96C4F060CD9D}"/>
    <cellStyle name="Normal 2 10 2 2 15" xfId="1474" xr:uid="{9CB2F558-D443-4785-8B68-795C9EE05E2B}"/>
    <cellStyle name="Normal 2 10 2 2 2" xfId="1475" xr:uid="{80969587-7B2F-46F4-9352-98CAB299B2F8}"/>
    <cellStyle name="Normal 2 10 2 2 3" xfId="1476" xr:uid="{5B26CC84-D61D-4A1A-82AA-4CCDE7BF6BD9}"/>
    <cellStyle name="Normal 2 10 2 2 4" xfId="1477" xr:uid="{CE8AF6D3-84DD-4D30-9373-7D7A3F54E264}"/>
    <cellStyle name="Normal 2 10 2 2 5" xfId="1478" xr:uid="{059A4AFC-FC49-4292-9B5A-081689B28E42}"/>
    <cellStyle name="Normal 2 10 2 2 6" xfId="1479" xr:uid="{92DCB3E5-C329-49F9-8D2A-0044CFE21379}"/>
    <cellStyle name="Normal 2 10 2 2 7" xfId="1480" xr:uid="{A1A56BD6-9A51-4E4A-BDA3-527FF43D336B}"/>
    <cellStyle name="Normal 2 10 2 2 8" xfId="1481" xr:uid="{0D900C7A-048E-4F63-89A2-BAC50285806B}"/>
    <cellStyle name="Normal 2 10 2 2 9" xfId="1482" xr:uid="{BB5E6474-DDE9-465B-A947-B39F00C9A9E8}"/>
    <cellStyle name="Normal 2 10 2 3" xfId="1483" xr:uid="{F94B74BD-EDEF-4D05-AEEB-7A332E423A4B}"/>
    <cellStyle name="Normal 2 10 2 4" xfId="1484" xr:uid="{1706EBB9-298A-4764-8924-D3D86E63C572}"/>
    <cellStyle name="Normal 2 10 2 5" xfId="1485" xr:uid="{6F5E13CE-569D-41ED-B87E-A9A4E12AAC0F}"/>
    <cellStyle name="Normal 2 10 2 6" xfId="1486" xr:uid="{37594C50-ED8A-460D-BB92-EE4432206214}"/>
    <cellStyle name="Normal 2 10 2 7" xfId="1487" xr:uid="{A04A72ED-1B05-4ACF-B4E9-6E58310DE5C4}"/>
    <cellStyle name="Normal 2 10 2 8" xfId="1488" xr:uid="{674E2CFC-B827-457F-B437-7504F81E81F9}"/>
    <cellStyle name="Normal 2 10 2 9" xfId="1489" xr:uid="{96DF1C82-8574-49D5-95B9-B83472C44432}"/>
    <cellStyle name="Normal 2 10 3" xfId="1490" xr:uid="{01153DD0-C17F-4BE2-B8BF-3A67E4A987DA}"/>
    <cellStyle name="Normal 2 10 4" xfId="1491" xr:uid="{BD4BBB09-91F5-43F5-B2F0-C3D6AFB384B1}"/>
    <cellStyle name="Normal 2 10 5" xfId="1492" xr:uid="{0F94C768-90B1-4A0D-9A69-ADA565A600A8}"/>
    <cellStyle name="Normal 2 10 6" xfId="1493" xr:uid="{A1758EA8-3082-4B6A-99E2-42FAEAB97268}"/>
    <cellStyle name="Normal 2 10 7" xfId="1494" xr:uid="{79E8E2D1-DAED-4E83-B436-64BE5EC06958}"/>
    <cellStyle name="Normal 2 10 8" xfId="1495" xr:uid="{932FBD7E-EEA8-420A-88C5-A9BD8224904B}"/>
    <cellStyle name="Normal 2 10 9" xfId="1496" xr:uid="{0B86A1DF-5880-4031-9621-00C05B965BD9}"/>
    <cellStyle name="Normal 2 11" xfId="1497" xr:uid="{2C456689-4E4E-4CE9-B6AA-02139C9562FE}"/>
    <cellStyle name="Normal 2 11 10" xfId="1498" xr:uid="{7B56119E-1BC4-4945-8224-1DC14FADC587}"/>
    <cellStyle name="Normal 2 11 11" xfId="1499" xr:uid="{BC7F9062-458A-4F0C-A32C-0DEFEA1C5F08}"/>
    <cellStyle name="Normal 2 11 12" xfId="1500" xr:uid="{FF30F54A-5A7F-4E5A-8727-383E0CF1A240}"/>
    <cellStyle name="Normal 2 11 13" xfId="1501" xr:uid="{B9CB37E8-5810-43A2-BF25-2AE7350A727E}"/>
    <cellStyle name="Normal 2 11 14" xfId="1502" xr:uid="{C812D671-9B09-4AB8-A19C-279D1C28883D}"/>
    <cellStyle name="Normal 2 11 15" xfId="1503" xr:uid="{282F81A0-2800-47F9-8894-E5A1DB741807}"/>
    <cellStyle name="Normal 2 11 16" xfId="1504" xr:uid="{05187A57-1B2A-43C8-AFA0-FBCBCE6B7FCD}"/>
    <cellStyle name="Normal 2 11 2" xfId="1505" xr:uid="{6CE60919-8D63-40BE-8144-85C46D65B1EE}"/>
    <cellStyle name="Normal 2 11 2 10" xfId="1506" xr:uid="{37DB23B4-E71D-4855-B42D-D25FC4A20B91}"/>
    <cellStyle name="Normal 2 11 2 11" xfId="1507" xr:uid="{80EB9D81-2C7C-4ADE-B920-B83F3BCE79E4}"/>
    <cellStyle name="Normal 2 11 2 12" xfId="1508" xr:uid="{2E916599-CDB9-4D7A-B986-CBD7E9467A39}"/>
    <cellStyle name="Normal 2 11 2 13" xfId="1509" xr:uid="{0B2D7B2D-413A-4E9F-9B41-AA9459411EF0}"/>
    <cellStyle name="Normal 2 11 2 14" xfId="1510" xr:uid="{D831122D-E4B9-47CC-8307-D24C1487D2C8}"/>
    <cellStyle name="Normal 2 11 2 15" xfId="1511" xr:uid="{24B16B0B-37A1-4515-BC88-4FE914EFB589}"/>
    <cellStyle name="Normal 2 11 2 2" xfId="1512" xr:uid="{805C36A9-EB94-4B3A-9E2F-D1387AEC4BA2}"/>
    <cellStyle name="Normal 2 11 2 3" xfId="1513" xr:uid="{5AD93B70-7C63-4F73-B182-20E0E8068A25}"/>
    <cellStyle name="Normal 2 11 2 4" xfId="1514" xr:uid="{B33074F9-BD82-4CCB-9067-327502C3BFC3}"/>
    <cellStyle name="Normal 2 11 2 5" xfId="1515" xr:uid="{E3E486C6-0B97-4428-8144-A370D27E28B3}"/>
    <cellStyle name="Normal 2 11 2 6" xfId="1516" xr:uid="{0CF08F35-670D-42DF-AEBC-9EE471F296C0}"/>
    <cellStyle name="Normal 2 11 2 7" xfId="1517" xr:uid="{303CADE9-00A9-4DE5-BEAA-BDC016D55929}"/>
    <cellStyle name="Normal 2 11 2 8" xfId="1518" xr:uid="{DE084119-2EC1-4CD3-9B97-964342FC0D69}"/>
    <cellStyle name="Normal 2 11 2 9" xfId="1519" xr:uid="{A0FEF143-F42E-4ED8-9763-9C4A3CD8EED9}"/>
    <cellStyle name="Normal 2 11 3" xfId="1520" xr:uid="{BC3B26F7-BDA7-44B2-8388-D82F41314F64}"/>
    <cellStyle name="Normal 2 11 4" xfId="1521" xr:uid="{CEE272BE-78EE-420B-9538-F96F7330DAA6}"/>
    <cellStyle name="Normal 2 11 5" xfId="1522" xr:uid="{93BA8237-D209-4BAD-9F71-412F74CE59BE}"/>
    <cellStyle name="Normal 2 11 6" xfId="1523" xr:uid="{05391ED2-DE46-4653-AF0C-1AB8B75C6972}"/>
    <cellStyle name="Normal 2 11 7" xfId="1524" xr:uid="{37905246-6A39-4EAE-9F26-80C82A5C5DD9}"/>
    <cellStyle name="Normal 2 11 8" xfId="1525" xr:uid="{BC544C96-BEBA-4B54-BC6C-F1E6F4948731}"/>
    <cellStyle name="Normal 2 11 9" xfId="1526" xr:uid="{EC07B815-B186-4EF8-9AD1-1BAFEB226933}"/>
    <cellStyle name="Normal 2 12" xfId="12874" xr:uid="{E4AF56CB-43D9-4090-BFAD-500DB81D1FAE}"/>
    <cellStyle name="Normal 2 13" xfId="12875" xr:uid="{10C88F45-CEA7-4DE0-8AD1-5A089A1D8125}"/>
    <cellStyle name="Normal 2 14" xfId="12876" xr:uid="{C34B8F09-0962-46D2-8FFA-453A17BBB68C}"/>
    <cellStyle name="Normal 2 15" xfId="12877" xr:uid="{9C03ED32-FE8E-4FBD-9541-2305507463E7}"/>
    <cellStyle name="Normal 2 16" xfId="12878" xr:uid="{95A0320E-CA9A-4843-9F75-B1C8B6C4CB2C}"/>
    <cellStyle name="Normal 2 17" xfId="12879" xr:uid="{A9C44880-DC65-4E15-B4FB-881135F95E3C}"/>
    <cellStyle name="Normal 2 18" xfId="12880" xr:uid="{49B6E23F-034C-4FF1-AA4D-8C84E20229E5}"/>
    <cellStyle name="Normal 2 19" xfId="12881" xr:uid="{A139E2B7-F221-4EDB-8CED-42652B329574}"/>
    <cellStyle name="Normal 2 2" xfId="44" xr:uid="{00000000-0005-0000-0000-000032000000}"/>
    <cellStyle name="Normal 2 2 10" xfId="51149" xr:uid="{C2764286-DE38-477F-9BAB-F12D1CF054C8}"/>
    <cellStyle name="Normal 2 2 11" xfId="51150" xr:uid="{2B9F709B-47B0-4F32-B0C0-249C8BDF1878}"/>
    <cellStyle name="Normal 2 2 12" xfId="51151" xr:uid="{7F3CC708-4E49-4D5E-89BF-9FAA8D9D173D}"/>
    <cellStyle name="Normal 2 2 13" xfId="51152" xr:uid="{8BAF52DE-606D-44B1-AB68-8AC50B538CB9}"/>
    <cellStyle name="Normal 2 2 14" xfId="51153" xr:uid="{D1130DB7-B3F4-47F4-8CB6-56703C7898FF}"/>
    <cellStyle name="Normal 2 2 14 2" xfId="51154" xr:uid="{357ABEAF-882F-41AC-B2B6-97EFAEE562B7}"/>
    <cellStyle name="Normal 2 2 15" xfId="51155" xr:uid="{606D85A4-C95D-4183-9B5F-5C63B062A517}"/>
    <cellStyle name="Normal 2 2 15 3" xfId="51252" xr:uid="{986D7222-11D4-494E-86F9-CBD6D69C7F2F}"/>
    <cellStyle name="Normal 2 2 16" xfId="51253" xr:uid="{508FAE20-4AB9-445C-B822-7755526575B4}"/>
    <cellStyle name="Normal 2 2 16 2" xfId="51305" xr:uid="{FC5508A2-AB97-425B-A4BE-3A015160439C}"/>
    <cellStyle name="Normal 2 2 17" xfId="51257" xr:uid="{F8F2790F-6680-47ED-BAFF-3EC676D532C7}"/>
    <cellStyle name="Normal 2 2 18" xfId="1527" xr:uid="{B4CAE776-BD31-45A4-9E5A-68E7F9804DC7}"/>
    <cellStyle name="Normal 2 2 2" xfId="45" xr:uid="{00000000-0005-0000-0000-000033000000}"/>
    <cellStyle name="Normal 2 2 2 2" xfId="12882" xr:uid="{C6542AA0-5546-4AF6-8DCC-B03EDD0A8F71}"/>
    <cellStyle name="Normal 2 2 2 2 2" xfId="51656" xr:uid="{A0E46415-BD59-4AB4-AC77-8C543A59EE61}"/>
    <cellStyle name="Normal 2 2 2 3" xfId="1528" xr:uid="{D86CAA04-9A41-43BE-858F-BF5A0BF7B911}"/>
    <cellStyle name="Normal 2 2 3" xfId="173" xr:uid="{8E1CF43F-D7E6-495D-8292-07674996A786}"/>
    <cellStyle name="Normal 2 2 3 10" xfId="1530" xr:uid="{79302DB0-E0BA-4931-8084-0E5CF1FEC5CE}"/>
    <cellStyle name="Normal 2 2 3 11" xfId="1531" xr:uid="{3484EF3E-FA4D-4541-BF00-B6C37C018BFC}"/>
    <cellStyle name="Normal 2 2 3 12" xfId="1532" xr:uid="{8DE36CD9-E04E-4210-8469-731D67F948FB}"/>
    <cellStyle name="Normal 2 2 3 13" xfId="1533" xr:uid="{B06CAC74-8BF0-4675-81A7-1490C55BDB05}"/>
    <cellStyle name="Normal 2 2 3 14" xfId="1534" xr:uid="{7FB5A3A2-9ABD-44ED-BEA1-9F2ADAFD63B5}"/>
    <cellStyle name="Normal 2 2 3 15" xfId="1535" xr:uid="{080B6B21-343F-4A1D-94F7-3C0DE6634E4B}"/>
    <cellStyle name="Normal 2 2 3 16" xfId="1536" xr:uid="{7D9146C4-3665-4FF2-BC2D-7A8A39FABCE9}"/>
    <cellStyle name="Normal 2 2 3 17" xfId="1537" xr:uid="{AB7575D7-3DC8-454F-8E79-264CD744C269}"/>
    <cellStyle name="Normal 2 2 3 17 2 2" xfId="51259" xr:uid="{BFEB4B66-8F6E-41D3-A425-F8638EBAEDF7}"/>
    <cellStyle name="Normal 2 2 3 18" xfId="51156" xr:uid="{3FA3E6E5-E364-4D85-837B-77D0758E063E}"/>
    <cellStyle name="Normal 2 2 3 19" xfId="51157" xr:uid="{77A07A7E-8718-43B6-9D80-6EC78EA9B2C0}"/>
    <cellStyle name="Normal 2 2 3 2" xfId="1538" xr:uid="{19086C8D-224E-4E62-B629-67641A5C2B19}"/>
    <cellStyle name="Normal 2 2 3 2 10" xfId="1539" xr:uid="{4FF65876-BC43-4BD7-858A-3FAC9390A09C}"/>
    <cellStyle name="Normal 2 2 3 2 11" xfId="1540" xr:uid="{412B1467-1CBB-4215-A456-C795ACA04A20}"/>
    <cellStyle name="Normal 2 2 3 2 12" xfId="1541" xr:uid="{F06101B5-379E-454C-850D-9B6405917086}"/>
    <cellStyle name="Normal 2 2 3 2 13" xfId="1542" xr:uid="{89158E37-0EE9-40AD-8776-6E77FC653EBD}"/>
    <cellStyle name="Normal 2 2 3 2 14" xfId="1543" xr:uid="{73BE0670-430F-4688-91FA-F9A0AA42A6D5}"/>
    <cellStyle name="Normal 2 2 3 2 15" xfId="1544" xr:uid="{84766250-2039-4E39-9AE1-C1784D0D6DD0}"/>
    <cellStyle name="Normal 2 2 3 2 2" xfId="1545" xr:uid="{3A03FCCD-5100-40C7-8101-2B8B04EAE8C9}"/>
    <cellStyle name="Normal 2 2 3 2 2 2" xfId="51473" xr:uid="{AF186B8D-770F-471B-B06E-688B2D358FB4}"/>
    <cellStyle name="Normal 2 2 3 2 3" xfId="1546" xr:uid="{DC2DFC1E-18CF-499E-833E-B25A54B35701}"/>
    <cellStyle name="Normal 2 2 3 2 4" xfId="1547" xr:uid="{1EBB4E26-A435-43EE-A0C4-3E8C9F4C9219}"/>
    <cellStyle name="Normal 2 2 3 2 5" xfId="1548" xr:uid="{0B9C55C5-D124-4715-8603-543B6A770FCA}"/>
    <cellStyle name="Normal 2 2 3 2 6" xfId="1549" xr:uid="{2776A7D2-D76E-44BC-80EC-490ACA1116D4}"/>
    <cellStyle name="Normal 2 2 3 2 7" xfId="1550" xr:uid="{585E170A-B8BB-4944-93F2-236D19760AA2}"/>
    <cellStyle name="Normal 2 2 3 2 8" xfId="1551" xr:uid="{CCAA7C8C-C07F-4EDC-8EAD-75B7D1959062}"/>
    <cellStyle name="Normal 2 2 3 2 9" xfId="1552" xr:uid="{F8C1B5EC-D07C-42C6-A7C5-0A648CDA7E65}"/>
    <cellStyle name="Normal 2 2 3 20" xfId="51158" xr:uid="{CCB7A80F-6F61-44E4-8690-4AAF68B20F4A}"/>
    <cellStyle name="Normal 2 2 3 21" xfId="51159" xr:uid="{7FE7152D-6FA9-43D8-A242-C6799141C948}"/>
    <cellStyle name="Normal 2 2 3 22" xfId="51160" xr:uid="{C4EC7F9E-E1D3-4D32-8E9E-8CC00F38E5E9}"/>
    <cellStyle name="Normal 2 2 3 23" xfId="51161" xr:uid="{545F6B8B-3407-4C11-92AB-7872DC8F5095}"/>
    <cellStyle name="Normal 2 2 3 24" xfId="51162" xr:uid="{461BE977-A68D-4B7C-8FC2-9D4A6AD1DA56}"/>
    <cellStyle name="Normal 2 2 3 25" xfId="51163" xr:uid="{3E99EE08-1171-4CD8-BA34-25FA04645D51}"/>
    <cellStyle name="Normal 2 2 3 26" xfId="51164" xr:uid="{B74B469F-5AC0-4E36-9E0A-421CB98C2E8E}"/>
    <cellStyle name="Normal 2 2 3 26 2" xfId="51165" xr:uid="{0D59431C-0D72-4576-8CD5-31FA85587184}"/>
    <cellStyle name="Normal 2 2 3 26 2 2" xfId="51166" xr:uid="{D7862282-75D8-4609-8733-70FDABE16084}"/>
    <cellStyle name="Normal 2 2 3 26 2 2 2 2 2 2 2 3 2 2 2 2 2" xfId="51277" xr:uid="{1F4615DF-D553-44B0-B35C-CD2A7641644C}"/>
    <cellStyle name="Normal 2 2 3 26 2 2 2 2 2 2 2 3 2 2 2 2 2 2 2" xfId="51302" xr:uid="{504EAE3C-41AA-4209-8AFC-C90DA3CD1A4E}"/>
    <cellStyle name="Normal 2 2 3 26 2 2 2 2 2 2 2 3 2 3 2 2" xfId="51271" xr:uid="{83E51774-C503-42BD-8504-7E5E372AC906}"/>
    <cellStyle name="Normal 2 2 3 26 2 2 2 2 2 2 2 4 2 2 2" xfId="51268" xr:uid="{C5DF2A9C-10DA-467D-8C4E-25617761B744}"/>
    <cellStyle name="Normal 2 2 3 26 2 2 2 2 2 2 3 4 2 2 2 2 2 2 2 2 2 2 2" xfId="51283" xr:uid="{3C821B1C-D2A4-46C5-96BC-E3CA8BAD3C89}"/>
    <cellStyle name="Normal 2 2 3 27" xfId="1529" xr:uid="{7591C046-F6DC-4017-8E66-89FED878DE91}"/>
    <cellStyle name="Normal 2 2 3 27 3 2 2 2" xfId="51284" xr:uid="{812B04CC-0003-4BC4-878C-7C08D063A9C0}"/>
    <cellStyle name="Normal 2 2 3 27 3 2 2 2 5 2" xfId="51297" xr:uid="{8AC62D2A-9525-4061-9029-9D38956754E0}"/>
    <cellStyle name="Normal 2 2 3 27 3 2 2 2 6" xfId="51287" xr:uid="{0EF57388-4622-4AFB-A6D9-1EC04E873FC1}"/>
    <cellStyle name="Normal 2 2 3 27 3 2 2 2 7" xfId="51289" xr:uid="{6742B549-52C4-4640-9E7D-89BEBE8CA445}"/>
    <cellStyle name="Normal 2 2 3 27 3 2 3" xfId="51285" xr:uid="{D426EBA1-1297-4F63-AA21-022BA000C075}"/>
    <cellStyle name="Normal 2 2 3 27 3 2 3 2" xfId="51286" xr:uid="{CFB552CE-987B-4400-ADC0-E88EAC453D42}"/>
    <cellStyle name="Normal 2 2 3 27 3 2 3 3 2" xfId="51288" xr:uid="{F9C0B029-2673-4C64-B5FA-C5369CCBF3EC}"/>
    <cellStyle name="Normal 2 2 3 27 3 2 3 3 3" xfId="51290" xr:uid="{190309A2-429B-42FE-B64D-DACEF73EDB43}"/>
    <cellStyle name="Normal 2 2 3 27 4 2 2 2 2 2 2" xfId="51279" xr:uid="{4E0B14B6-1263-4E80-9250-35F4875A96AE}"/>
    <cellStyle name="Normal 2 2 3 27 4 2 2 2 2 2 2 2 2" xfId="51295" xr:uid="{6BD1DE57-737C-4249-B7B3-3A6B42A86AA3}"/>
    <cellStyle name="Normal 2 2 3 27 4 2 2 2 2 2 2 2 2 2" xfId="51298" xr:uid="{A4F333B3-F257-4725-A1EC-420F2BE7F284}"/>
    <cellStyle name="Normal 2 2 3 3" xfId="1553" xr:uid="{4232CFC8-4E50-42AB-968E-7890AD49163F}"/>
    <cellStyle name="Normal 2 2 3 4" xfId="1554" xr:uid="{8209EC0E-AC3B-4EB1-ADE2-B5BD9B5BF8DF}"/>
    <cellStyle name="Normal 2 2 3 5" xfId="1555" xr:uid="{2E78148B-CBCB-43F2-BEFB-1991CDD990E0}"/>
    <cellStyle name="Normal 2 2 3 6" xfId="1556" xr:uid="{2DEFC03D-1669-4F32-ACF8-66D61CD6A750}"/>
    <cellStyle name="Normal 2 2 3 7" xfId="1557" xr:uid="{0897E962-25CF-44CD-ACFE-A266B95F3652}"/>
    <cellStyle name="Normal 2 2 3 8" xfId="1558" xr:uid="{CF6BD957-09CC-4902-AE65-45C99AC7CF7C}"/>
    <cellStyle name="Normal 2 2 3 9" xfId="1559" xr:uid="{A57DA420-7B1F-4051-84F4-DD76F85220D6}"/>
    <cellStyle name="Normal 2 2 4" xfId="110" xr:uid="{EB93FA2B-D574-4838-9CF1-ED55DBAA29B4}"/>
    <cellStyle name="Normal 2 2 4 10" xfId="1561" xr:uid="{05FB1190-2FDD-4C27-A27F-C12C9C47C7F6}"/>
    <cellStyle name="Normal 2 2 4 11" xfId="1562" xr:uid="{9265FCD3-8ED3-4406-A71F-6A74F04434A5}"/>
    <cellStyle name="Normal 2 2 4 12" xfId="1563" xr:uid="{B9D90CA8-6FC0-420B-86F0-25B33C267C42}"/>
    <cellStyle name="Normal 2 2 4 13" xfId="1564" xr:uid="{0CB4EB0D-B946-465B-AAB2-05B8706AF45D}"/>
    <cellStyle name="Normal 2 2 4 14" xfId="1565" xr:uid="{3981D5F9-8976-4FC4-B6DB-22D97C9BD8C1}"/>
    <cellStyle name="Normal 2 2 4 15" xfId="1566" xr:uid="{30F1D4F5-9383-4552-AF24-A79930437ED4}"/>
    <cellStyle name="Normal 2 2 4 16" xfId="1567" xr:uid="{8540B696-96D2-4E2C-8F0A-9BECA9408BFE}"/>
    <cellStyle name="Normal 2 2 4 17" xfId="51381" xr:uid="{02B3DDA9-6217-4424-A022-D150985CABCC}"/>
    <cellStyle name="Normal 2 2 4 18" xfId="1560" xr:uid="{B83998CE-5004-43F4-AB23-F8DBFEE64C7E}"/>
    <cellStyle name="Normal 2 2 4 2" xfId="1568" xr:uid="{16AE932D-AF32-4C69-AD0D-BA05D3ACFEB6}"/>
    <cellStyle name="Normal 2 2 4 2 10" xfId="1569" xr:uid="{AA43AFBA-FCFF-4452-8A9C-D445C940A0FC}"/>
    <cellStyle name="Normal 2 2 4 2 11" xfId="1570" xr:uid="{91888C2B-5F1C-4DC3-8249-B7B32DC0C610}"/>
    <cellStyle name="Normal 2 2 4 2 12" xfId="1571" xr:uid="{A59EF958-A1F5-4E29-B1FE-C38579FB6D34}"/>
    <cellStyle name="Normal 2 2 4 2 13" xfId="1572" xr:uid="{2F486B13-E311-4CFF-B5A3-A01BE32EDE76}"/>
    <cellStyle name="Normal 2 2 4 2 14" xfId="1573" xr:uid="{3F0ECC41-63C6-4ED6-AA48-EBEFCD888718}"/>
    <cellStyle name="Normal 2 2 4 2 15" xfId="1574" xr:uid="{865996EF-1ADC-4F8E-A913-9C2EE16A8DDE}"/>
    <cellStyle name="Normal 2 2 4 2 2" xfId="1575" xr:uid="{AD24CB7D-D5C4-4F0B-B801-D0457E935877}"/>
    <cellStyle name="Normal 2 2 4 2 3" xfId="1576" xr:uid="{5CB1ADCD-6FBE-48EE-A404-632F5E178625}"/>
    <cellStyle name="Normal 2 2 4 2 4" xfId="1577" xr:uid="{FAD72B70-1B80-4E2B-B9BC-248C0C4A499B}"/>
    <cellStyle name="Normal 2 2 4 2 5" xfId="1578" xr:uid="{57C37480-0FC1-4BC8-AB7B-DF492CFD9199}"/>
    <cellStyle name="Normal 2 2 4 2 6" xfId="1579" xr:uid="{97A6BAA9-75F0-46E0-9B6B-412E30380EFC}"/>
    <cellStyle name="Normal 2 2 4 2 7" xfId="1580" xr:uid="{FA31B1A6-B109-41ED-B231-CED64E81C14F}"/>
    <cellStyle name="Normal 2 2 4 2 8" xfId="1581" xr:uid="{80195A20-B927-4282-91C4-40C6C5CB92BA}"/>
    <cellStyle name="Normal 2 2 4 2 9" xfId="1582" xr:uid="{0EE68432-0345-4546-BA9E-280B59003093}"/>
    <cellStyle name="Normal 2 2 4 3" xfId="1583" xr:uid="{DEB8DE30-667E-42CC-9063-C35547BB78B4}"/>
    <cellStyle name="Normal 2 2 4 4" xfId="1584" xr:uid="{EED91886-43CD-4731-A025-9147AE6149F6}"/>
    <cellStyle name="Normal 2 2 4 5" xfId="1585" xr:uid="{659588CE-831A-4893-BB0E-CD5E2A1CD3BC}"/>
    <cellStyle name="Normal 2 2 4 6" xfId="1586" xr:uid="{FD3F37C4-FAE3-4590-A4D8-2EC8E1709E44}"/>
    <cellStyle name="Normal 2 2 4 7" xfId="1587" xr:uid="{1FD225F6-4967-469C-B033-DCCC24A0A5BF}"/>
    <cellStyle name="Normal 2 2 4 8" xfId="1588" xr:uid="{A4E83982-B8E7-4086-AF77-41F644C63929}"/>
    <cellStyle name="Normal 2 2 4 9" xfId="1589" xr:uid="{A64F1389-494A-4E0D-8F78-F997E725BCEE}"/>
    <cellStyle name="Normal 2 2 5" xfId="1590" xr:uid="{F12D5D3A-A60D-4517-BF7A-E18E7753D3A9}"/>
    <cellStyle name="Normal 2 2 5 2" xfId="51373" xr:uid="{CC213299-4FAE-447B-998C-DA6BE47514A9}"/>
    <cellStyle name="Normal 2 2 6" xfId="51167" xr:uid="{3325D626-1753-4432-9D43-374F9AA784EF}"/>
    <cellStyle name="Normal 2 2 6 2" xfId="51471" xr:uid="{4E41C67A-538B-43EF-B588-EF2C1A4AF5F2}"/>
    <cellStyle name="Normal 2 2 7" xfId="51168" xr:uid="{B50E2FD6-EFCE-4123-9851-961E7D896B75}"/>
    <cellStyle name="Normal 2 2 8" xfId="51169" xr:uid="{800F85C4-5FD9-454B-9BBE-05BB446659D3}"/>
    <cellStyle name="Normal 2 2 9" xfId="51170" xr:uid="{A28E73EF-E075-4ACD-BAD3-F1A89A074C7C}"/>
    <cellStyle name="Normal 2 2_The Tiger Woods-1 (18-03-07)" xfId="1591" xr:uid="{BD31BD9B-EE7B-485D-BAC2-35056C2346DF}"/>
    <cellStyle name="Normal 2 20" xfId="12883" xr:uid="{0B498DF2-FE49-4B4C-B5B2-0169F2981282}"/>
    <cellStyle name="Normal 2 21" xfId="12884" xr:uid="{90566026-C610-4CCA-9FD6-B401C63B3756}"/>
    <cellStyle name="Normal 2 22" xfId="12885" xr:uid="{A34B3779-0B36-47FA-A502-E6B8F1DC5A7E}"/>
    <cellStyle name="Normal 2 23" xfId="12886" xr:uid="{AB64C0F2-7115-4849-9EA1-D6DB58DAEEBC}"/>
    <cellStyle name="Normal 2 24" xfId="12887" xr:uid="{C6225A56-097F-49F9-8513-EFE718EDC746}"/>
    <cellStyle name="Normal 2 25" xfId="12888" xr:uid="{0F694DBD-FC80-4B75-9CA2-7E00365F718D}"/>
    <cellStyle name="Normal 2 26" xfId="12889" xr:uid="{877CF0CF-5AE4-41B3-95CB-83DF2D608C95}"/>
    <cellStyle name="Normal 2 27" xfId="12890" xr:uid="{A7528B2C-2484-45C1-AEEA-E11BC069958B}"/>
    <cellStyle name="Normal 2 28" xfId="12891" xr:uid="{98DA21DB-BC32-4A78-A699-C52BCC63DD71}"/>
    <cellStyle name="Normal 2 29" xfId="12892" xr:uid="{C856247E-CFAB-4955-93B4-94201588B9DA}"/>
    <cellStyle name="Normal 2 3" xfId="46" xr:uid="{00000000-0005-0000-0000-000034000000}"/>
    <cellStyle name="Normal 2 3 10" xfId="51171" xr:uid="{02AD67FE-0CDE-42FA-B04E-3E349E3D111A}"/>
    <cellStyle name="Normal 2 3 11" xfId="51172" xr:uid="{0A8F9E74-BD91-455B-8D64-C8F599664442}"/>
    <cellStyle name="Normal 2 3 12" xfId="51173" xr:uid="{BF57BED0-62C5-4842-B6E7-E286D28073C5}"/>
    <cellStyle name="Normal 2 3 13" xfId="1592" xr:uid="{90E14A31-8FBF-48F6-852C-B975A951E33B}"/>
    <cellStyle name="Normal 2 3 2" xfId="1593" xr:uid="{2B9177AE-1EB9-4664-B172-678E5E6990B4}"/>
    <cellStyle name="Normal 2 3 2 2" xfId="1594" xr:uid="{3FC90698-02D8-475D-B4B1-27A477E27C2A}"/>
    <cellStyle name="Normal 2 3 2 2 2" xfId="1595" xr:uid="{A14C457D-3E59-4065-8F20-7E0CEFFE8402}"/>
    <cellStyle name="Normal 2 3 2 2 2 2" xfId="1596" xr:uid="{346D5A50-9155-462C-97EC-0064B8BA16D0}"/>
    <cellStyle name="Normal 2 3 2 2 2 3" xfId="53928" xr:uid="{232A9B6E-719C-4558-86DA-C719315FE51D}"/>
    <cellStyle name="Normal 2 3 2 2 3" xfId="52417" xr:uid="{7BAC7FFC-2AA1-4B77-B94B-F16853CCA1AC}"/>
    <cellStyle name="Normal 2 3 2 3" xfId="1597" xr:uid="{ECE7665D-C09B-4131-A2F2-3DE80B36AE72}"/>
    <cellStyle name="Normal 2 3 2 3 2" xfId="53179" xr:uid="{B15CC602-FEC7-48E5-B1D7-C52145B16DDB}"/>
    <cellStyle name="Normal 2 3 2 4" xfId="1598" xr:uid="{825DA1EE-E276-47C6-A0FE-A0BBDD09D774}"/>
    <cellStyle name="Normal 2 3 2 5" xfId="1599" xr:uid="{1926052E-A620-4781-ABB5-FCA70F0B8E79}"/>
    <cellStyle name="Normal 2 3 2 6" xfId="51657" xr:uid="{168E2C41-8EF8-4269-BF14-E3F35FA3D2B6}"/>
    <cellStyle name="Normal 2 3 3" xfId="1600" xr:uid="{9B1516EC-D5D2-44D7-B793-6AE01C3B14FF}"/>
    <cellStyle name="Normal 2 3 4" xfId="1601" xr:uid="{9C0A76BF-2383-40F9-A0CD-917F3198FA47}"/>
    <cellStyle name="Normal 2 3 5" xfId="12893" xr:uid="{1AB5F702-E97C-4079-9542-0FD2044D831E}"/>
    <cellStyle name="Normal 2 3 6" xfId="51174" xr:uid="{40405B9E-D443-4791-87DF-1941201AB68B}"/>
    <cellStyle name="Normal 2 3 7" xfId="51175" xr:uid="{C0D97523-5F21-4E1D-8DC5-B53DE9152DAF}"/>
    <cellStyle name="Normal 2 3 8" xfId="51176" xr:uid="{489E11B7-32B3-4936-8550-239BB5FE559D}"/>
    <cellStyle name="Normal 2 3 9" xfId="51177" xr:uid="{4B3FD459-1B96-42F6-A398-DE8D207C2A68}"/>
    <cellStyle name="Normal 2 30" xfId="12894" xr:uid="{AED8AA0D-914A-41B7-8036-5B2B83DAC2D8}"/>
    <cellStyle name="Normal 2 31" xfId="12895" xr:uid="{7680A24F-B599-4588-95C7-9634296D1D52}"/>
    <cellStyle name="Normal 2 32" xfId="12896" xr:uid="{DA207244-CD50-46FD-970C-3082A862E3D9}"/>
    <cellStyle name="Normal 2 33" xfId="12897" xr:uid="{C35D8B20-4FC1-4B8D-9A78-503C41FCB012}"/>
    <cellStyle name="Normal 2 34" xfId="12898" xr:uid="{EB7518C8-9155-4533-9454-6FC5D161A129}"/>
    <cellStyle name="Normal 2 35" xfId="12899" xr:uid="{C8D2E366-B96B-43E4-9C5B-B3D0393026E8}"/>
    <cellStyle name="Normal 2 36" xfId="12900" xr:uid="{8067A583-E3B5-450A-9670-58EC10C4A7CB}"/>
    <cellStyle name="Normal 2 37" xfId="12901" xr:uid="{DC660D0D-264F-4E8E-981A-44ED5821319E}"/>
    <cellStyle name="Normal 2 38" xfId="12902" xr:uid="{C5E625B9-B6CF-4D8F-BADB-E13A7C81059C}"/>
    <cellStyle name="Normal 2 39" xfId="12903" xr:uid="{8CDD8293-AA09-4230-869A-19A3DD494911}"/>
    <cellStyle name="Normal 2 4" xfId="174" xr:uid="{3DD9E4D0-B1DE-4A1E-AFE7-3A88358DD409}"/>
    <cellStyle name="Normal 2 4 10" xfId="1603" xr:uid="{367702A4-DC17-4B1E-991C-7C72B2A66B2B}"/>
    <cellStyle name="Normal 2 4 11" xfId="1604" xr:uid="{6C52C1E9-D23D-4BD6-8F4F-C2560CC8351B}"/>
    <cellStyle name="Normal 2 4 12" xfId="1605" xr:uid="{F8990F73-2866-4239-BBF8-7D13BDD556D2}"/>
    <cellStyle name="Normal 2 4 13" xfId="1606" xr:uid="{A79F323D-4AC1-409A-B865-F7E3C477629C}"/>
    <cellStyle name="Normal 2 4 14" xfId="1607" xr:uid="{5515904F-AB93-49DF-8483-1812D02681EA}"/>
    <cellStyle name="Normal 2 4 15" xfId="1608" xr:uid="{CE108680-45C0-487F-95C1-96407E37E1E3}"/>
    <cellStyle name="Normal 2 4 16" xfId="1602" xr:uid="{72AA193C-FE65-46DE-909F-AC7420622841}"/>
    <cellStyle name="Normal 2 4 2" xfId="1609" xr:uid="{B5F44112-102E-4593-9099-2661F98E1830}"/>
    <cellStyle name="Normal 2 4 3" xfId="1610" xr:uid="{17BB2E7E-BD93-4C9A-BD97-F707B850EA81}"/>
    <cellStyle name="Normal 2 4 4" xfId="1611" xr:uid="{886BD1D4-84CA-4F89-B7A0-522751DD54E5}"/>
    <cellStyle name="Normal 2 4 5" xfId="1612" xr:uid="{8D6445F2-60D1-4C11-96B9-34EAFBE789E9}"/>
    <cellStyle name="Normal 2 4 6" xfId="1613" xr:uid="{DB35377F-B943-4CC2-BE97-B2FB789970E0}"/>
    <cellStyle name="Normal 2 4 7" xfId="1614" xr:uid="{14FBCE75-FC50-49A2-AE4E-CB0A0F83B8FE}"/>
    <cellStyle name="Normal 2 4 8" xfId="1615" xr:uid="{530B79BB-523E-4BCF-AFFF-F24DA42E28E5}"/>
    <cellStyle name="Normal 2 4 9" xfId="1616" xr:uid="{59FB9D63-28E1-4F96-9874-9D70CE6A5CA5}"/>
    <cellStyle name="Normal 2 40" xfId="12904" xr:uid="{B9E396DC-EF09-422A-B7AF-87662E20CFD3}"/>
    <cellStyle name="Normal 2 41" xfId="12905" xr:uid="{7E8F6F17-1A5F-4924-A65E-E736088B6F4E}"/>
    <cellStyle name="Normal 2 42" xfId="12906" xr:uid="{4DEB323F-341B-4ACF-80A7-6ABA7AC49203}"/>
    <cellStyle name="Normal 2 43" xfId="12907" xr:uid="{148F36C3-C34A-4D09-A4AF-36BE98D098FE}"/>
    <cellStyle name="Normal 2 44" xfId="12908" xr:uid="{14674B71-E7AB-4889-BAF3-ABBA1E1EEEE6}"/>
    <cellStyle name="Normal 2 45" xfId="12909" xr:uid="{CB7A3001-D782-48A2-B3F4-D25196FBD6B6}"/>
    <cellStyle name="Normal 2 46" xfId="12910" xr:uid="{1BC954D1-8C25-455F-A2FE-49F808E9265F}"/>
    <cellStyle name="Normal 2 47" xfId="12911" xr:uid="{500499BF-08B6-4751-8CCF-DD9913D5D27B}"/>
    <cellStyle name="Normal 2 48" xfId="12912" xr:uid="{219E6C13-478B-438D-9A25-8668180AC573}"/>
    <cellStyle name="Normal 2 49" xfId="12913" xr:uid="{EF39C740-5102-4A0F-9BEB-DEC3BE0F2DF3}"/>
    <cellStyle name="Normal 2 5" xfId="1617" xr:uid="{5A379B4D-266B-4D35-9FD6-B3387349F28F}"/>
    <cellStyle name="Normal 2 5 10" xfId="1618" xr:uid="{8EE35AAC-A1AA-47E7-A38C-0A04DE87EACC}"/>
    <cellStyle name="Normal 2 5 11" xfId="1619" xr:uid="{7B63D14C-FE92-4117-9BEF-F002B5F0B3DC}"/>
    <cellStyle name="Normal 2 5 12" xfId="1620" xr:uid="{A01693BC-70C7-47D3-88DE-3DA59123804D}"/>
    <cellStyle name="Normal 2 5 13" xfId="1621" xr:uid="{25EA44CA-774D-4555-BF7E-3B3A436EF423}"/>
    <cellStyle name="Normal 2 5 14" xfId="1622" xr:uid="{CBA88D44-1CDF-449A-88D7-82A4D8BE1E11}"/>
    <cellStyle name="Normal 2 5 15" xfId="1623" xr:uid="{B88EDFF3-A21E-46C2-B2E9-D45DB8F3037F}"/>
    <cellStyle name="Normal 2 5 16" xfId="1624" xr:uid="{4847923B-B82E-4E3A-A9FC-548C46545FF8}"/>
    <cellStyle name="Normal 2 5 17" xfId="51372" xr:uid="{C7A391E0-8FF2-409F-B859-191F38EC400B}"/>
    <cellStyle name="Normal 2 5 2" xfId="1625" xr:uid="{D40C8970-FFB7-4508-A3B3-8EA856508C0E}"/>
    <cellStyle name="Normal 2 5 2 10" xfId="1626" xr:uid="{A3458F0B-4EB3-4303-A9A3-CED67A558851}"/>
    <cellStyle name="Normal 2 5 2 11" xfId="1627" xr:uid="{C64BB87F-0761-4CCD-A476-2E7F3F0D2E99}"/>
    <cellStyle name="Normal 2 5 2 12" xfId="1628" xr:uid="{6B285EE5-0F4F-400C-865E-BF269F00726A}"/>
    <cellStyle name="Normal 2 5 2 13" xfId="1629" xr:uid="{7A887C39-7D7C-47BD-9070-2210FD67D1C7}"/>
    <cellStyle name="Normal 2 5 2 14" xfId="1630" xr:uid="{87C2D6BA-EDA5-4B60-9A62-5C2DD11CBC9D}"/>
    <cellStyle name="Normal 2 5 2 15" xfId="1631" xr:uid="{11AC37A3-9DE2-4583-8B33-1B509A5F9C6C}"/>
    <cellStyle name="Normal 2 5 2 2" xfId="1632" xr:uid="{699174A1-CE04-49AA-9409-20E3856635FE}"/>
    <cellStyle name="Normal 2 5 2 3" xfId="1633" xr:uid="{E0A76DF3-CB4E-45D8-84AE-3541DB120CAA}"/>
    <cellStyle name="Normal 2 5 2 4" xfId="1634" xr:uid="{4E418871-2ABF-487A-83B6-2AE1052418B1}"/>
    <cellStyle name="Normal 2 5 2 5" xfId="1635" xr:uid="{A436A748-ACA4-4A1A-A6FE-596520D0DE8B}"/>
    <cellStyle name="Normal 2 5 2 6" xfId="1636" xr:uid="{5096ACAD-E8CB-48C7-92DD-9BCE75D28740}"/>
    <cellStyle name="Normal 2 5 2 7" xfId="1637" xr:uid="{9F13CFC0-1A98-4F7B-8839-AC2091C366D2}"/>
    <cellStyle name="Normal 2 5 2 8" xfId="1638" xr:uid="{0AD40E33-0EFF-4B1B-979A-3119856DED73}"/>
    <cellStyle name="Normal 2 5 2 9" xfId="1639" xr:uid="{50A85CDB-E1DE-4586-B8BE-036C4347C638}"/>
    <cellStyle name="Normal 2 5 3" xfId="1640" xr:uid="{7763E8B1-2720-4586-BA93-47A35FBA1E73}"/>
    <cellStyle name="Normal 2 5 4" xfId="1641" xr:uid="{9CCA0411-7704-46E0-8A33-80EF5B5C638B}"/>
    <cellStyle name="Normal 2 5 5" xfId="1642" xr:uid="{B75ACC39-20A0-483E-A7C4-4032E45EAEFA}"/>
    <cellStyle name="Normal 2 5 6" xfId="1643" xr:uid="{C333908F-1B1A-440E-B0D0-D2BE9B6EB07D}"/>
    <cellStyle name="Normal 2 5 7" xfId="1644" xr:uid="{BD213020-62E2-49C8-8D0C-41571B21DE66}"/>
    <cellStyle name="Normal 2 5 8" xfId="1645" xr:uid="{042E30F3-9C19-4744-BB97-D90AD27D5380}"/>
    <cellStyle name="Normal 2 5 9" xfId="1646" xr:uid="{C8272243-2F9C-409A-A0B3-BFF386E4DD52}"/>
    <cellStyle name="Normal 2 50" xfId="12914" xr:uid="{96FC0F46-D5F9-431F-AB29-E35F91E4B867}"/>
    <cellStyle name="Normal 2 51" xfId="12915" xr:uid="{AEBBF6AA-277E-4FEF-B32A-4653FF4383C4}"/>
    <cellStyle name="Normal 2 52" xfId="12916" xr:uid="{B7EA9AAB-45B8-4798-A906-A1D966BADFA9}"/>
    <cellStyle name="Normal 2 52 2" xfId="12917" xr:uid="{07C20BE5-C6F2-47B9-8BD4-79BA9CA01675}"/>
    <cellStyle name="Normal 2 53" xfId="12918" xr:uid="{D01323D4-4F86-4894-8EEA-8C3C5911E2FE}"/>
    <cellStyle name="Normal 2 54" xfId="358" xr:uid="{9A174D36-AE91-4D28-8CF9-B7925D1B35C4}"/>
    <cellStyle name="Normal 2 55" xfId="51360" xr:uid="{055D9644-6E08-4017-9552-F65278F02364}"/>
    <cellStyle name="Normal 2 56" xfId="51380" xr:uid="{1C59496C-AD4D-4092-BF0F-C52C9AE2E4AF}"/>
    <cellStyle name="Normal 2 57" xfId="51396" xr:uid="{1EC63B64-7488-4815-9160-C1914487C9CF}"/>
    <cellStyle name="Normal 2 6" xfId="1647" xr:uid="{58F0F507-D8F0-4642-AF60-659D48B0D774}"/>
    <cellStyle name="Normal 2 6 2" xfId="52416" xr:uid="{DAE1EF4D-C100-4AC0-A61B-870858F3B5F0}"/>
    <cellStyle name="Normal 2 6 2 2" xfId="53927" xr:uid="{F7A927D6-1EF2-4118-8079-61F475E8C084}"/>
    <cellStyle name="Normal 2 6 3" xfId="53178" xr:uid="{7A222BDC-B2B3-481C-A232-D9832ADA6B89}"/>
    <cellStyle name="Normal 2 6 4" xfId="51655" xr:uid="{5B9E4026-27DF-43BE-941D-0D1E474AB2D5}"/>
    <cellStyle name="Normal 2 7" xfId="1648" xr:uid="{7AFB21B6-E58E-4AB3-98D6-19E3F238DD91}"/>
    <cellStyle name="Normal 2 7 10" xfId="1649" xr:uid="{4CBE5386-4CED-49A2-B700-CB2EBE00EFC4}"/>
    <cellStyle name="Normal 2 7 11" xfId="1650" xr:uid="{B06670C5-4C98-406F-89ED-FD0039DA21C0}"/>
    <cellStyle name="Normal 2 7 12" xfId="1651" xr:uid="{91ED47B7-5151-4DEF-9A9E-8B384C9DA0A3}"/>
    <cellStyle name="Normal 2 7 13" xfId="1652" xr:uid="{23D120A1-1313-49C4-9EB3-7FE80CB2D8DA}"/>
    <cellStyle name="Normal 2 7 14" xfId="1653" xr:uid="{58CC985F-7464-49F5-BABC-D5D236EA5888}"/>
    <cellStyle name="Normal 2 7 15" xfId="1654" xr:uid="{D0D4FDEC-2BF3-4D71-93B8-0E047858A3B4}"/>
    <cellStyle name="Normal 2 7 16" xfId="1655" xr:uid="{F4FC2068-ABE7-4B56-96F2-CBE6BE4F9C06}"/>
    <cellStyle name="Normal 2 7 17" xfId="1656" xr:uid="{3903CD89-2949-4365-8CC4-B6CEC0DB7420}"/>
    <cellStyle name="Normal 2 7 2" xfId="1657" xr:uid="{E0F1DA02-132C-49F2-A8C5-FDD31EA8E6E2}"/>
    <cellStyle name="Normal 2 7 2 10" xfId="1658" xr:uid="{0F284810-F4D7-41D9-ACCF-6E44BB3EC8A8}"/>
    <cellStyle name="Normal 2 7 2 11" xfId="1659" xr:uid="{B96A3F9D-72AF-4A9F-91A8-6501DC69CA9A}"/>
    <cellStyle name="Normal 2 7 2 12" xfId="1660" xr:uid="{51538F44-6741-43D3-83E3-8A3E8114910F}"/>
    <cellStyle name="Normal 2 7 2 13" xfId="1661" xr:uid="{D93086E6-0EC2-4D95-80AD-C011D50D05C2}"/>
    <cellStyle name="Normal 2 7 2 14" xfId="1662" xr:uid="{58056090-507B-4EBF-A766-90F049F62029}"/>
    <cellStyle name="Normal 2 7 2 15" xfId="1663" xr:uid="{63DC0818-E578-4E64-B2B2-5111A4DF1DEB}"/>
    <cellStyle name="Normal 2 7 2 16" xfId="1664" xr:uid="{39046A8B-6E5D-4A8D-94D2-2019DFA3DAC9}"/>
    <cellStyle name="Normal 2 7 2 2" xfId="1665" xr:uid="{8264471C-0A8E-4332-89F7-D41C1A19CDA1}"/>
    <cellStyle name="Normal 2 7 2 2 10" xfId="1666" xr:uid="{492AB323-62E7-4C69-AFBF-04B307C6172B}"/>
    <cellStyle name="Normal 2 7 2 2 11" xfId="1667" xr:uid="{D96AED32-C326-4061-A87D-B267DF70AB46}"/>
    <cellStyle name="Normal 2 7 2 2 12" xfId="1668" xr:uid="{8E9D6238-B6D9-48AE-AD61-44754692770C}"/>
    <cellStyle name="Normal 2 7 2 2 13" xfId="1669" xr:uid="{AD65B495-C060-4226-9AAE-DB9EC57F03E4}"/>
    <cellStyle name="Normal 2 7 2 2 14" xfId="1670" xr:uid="{639DC23C-9967-4B31-B753-57E8C705E785}"/>
    <cellStyle name="Normal 2 7 2 2 15" xfId="1671" xr:uid="{2344A64F-582B-42B0-8294-44D06FE64619}"/>
    <cellStyle name="Normal 2 7 2 2 16" xfId="1672" xr:uid="{4195D1A8-F2F6-482F-A6F7-F66B05C843E8}"/>
    <cellStyle name="Normal 2 7 2 2 2" xfId="1673" xr:uid="{BEE732B3-F03E-4D3A-894D-3A37F8804362}"/>
    <cellStyle name="Normal 2 7 2 2 2 10" xfId="1674" xr:uid="{D22C0A7A-F74B-46A9-97D4-3F87846F9197}"/>
    <cellStyle name="Normal 2 7 2 2 2 11" xfId="1675" xr:uid="{D711BDDE-AFCE-4220-AF39-658D61CCB3E8}"/>
    <cellStyle name="Normal 2 7 2 2 2 12" xfId="1676" xr:uid="{432D06D7-0199-4A0D-AECE-34EB626E7EC7}"/>
    <cellStyle name="Normal 2 7 2 2 2 13" xfId="1677" xr:uid="{CE25F9E3-E0ED-4661-AFB5-2394B320AA94}"/>
    <cellStyle name="Normal 2 7 2 2 2 14" xfId="1678" xr:uid="{EF21D12D-3290-4D4F-925C-24B8608CA3A9}"/>
    <cellStyle name="Normal 2 7 2 2 2 15" xfId="1679" xr:uid="{FF1CD995-E5AA-4F9A-88D1-583FCD087AC5}"/>
    <cellStyle name="Normal 2 7 2 2 2 2" xfId="1680" xr:uid="{08E15B33-5CFE-4287-B911-9E19FD20EA50}"/>
    <cellStyle name="Normal 2 7 2 2 2 3" xfId="1681" xr:uid="{817784CA-EA21-409B-9F58-FF7E27F69C86}"/>
    <cellStyle name="Normal 2 7 2 2 2 4" xfId="1682" xr:uid="{F1807BC5-B0FF-4515-B8BA-623A1C329E0E}"/>
    <cellStyle name="Normal 2 7 2 2 2 5" xfId="1683" xr:uid="{E8F3BA34-4D7B-4CA2-AAEE-4596AB70CFEE}"/>
    <cellStyle name="Normal 2 7 2 2 2 6" xfId="1684" xr:uid="{8925B4B2-A90A-4997-A227-ED2E6BE5E89C}"/>
    <cellStyle name="Normal 2 7 2 2 2 7" xfId="1685" xr:uid="{89FA3F21-3720-47A5-87A3-B4E869FF63EC}"/>
    <cellStyle name="Normal 2 7 2 2 2 8" xfId="1686" xr:uid="{04CCEF63-B8EB-41C1-884C-59848CA6B737}"/>
    <cellStyle name="Normal 2 7 2 2 2 9" xfId="1687" xr:uid="{B9E919F9-3A8E-492E-85D1-51151A015C3A}"/>
    <cellStyle name="Normal 2 7 2 2 3" xfId="1688" xr:uid="{898C21B4-A140-4483-B9D8-B1D66A39BCDF}"/>
    <cellStyle name="Normal 2 7 2 2 4" xfId="1689" xr:uid="{C408F8F8-1BB2-4A90-B094-F780C33B71EC}"/>
    <cellStyle name="Normal 2 7 2 2 5" xfId="1690" xr:uid="{5CA2D85D-9EEC-43DA-942E-38B7748E23BA}"/>
    <cellStyle name="Normal 2 7 2 2 6" xfId="1691" xr:uid="{22696342-602A-4EE9-AF16-946D66CA565F}"/>
    <cellStyle name="Normal 2 7 2 2 7" xfId="1692" xr:uid="{4BB67450-9220-4ED4-B519-CE7C2C20C92F}"/>
    <cellStyle name="Normal 2 7 2 2 8" xfId="1693" xr:uid="{1D3C6389-8CAA-45AD-AE4D-6579DDC4AE93}"/>
    <cellStyle name="Normal 2 7 2 2 9" xfId="1694" xr:uid="{4C01CA44-CDB7-4C99-B90C-3E697BE64CF8}"/>
    <cellStyle name="Normal 2 7 2 3" xfId="1695" xr:uid="{0184E379-5CDA-4339-A14D-5285A5D1D812}"/>
    <cellStyle name="Normal 2 7 2 4" xfId="1696" xr:uid="{5EEC74DF-FE8B-4285-9371-B37F4482214D}"/>
    <cellStyle name="Normal 2 7 2 5" xfId="1697" xr:uid="{4D04DBA5-B896-4623-AC42-89B6908B1946}"/>
    <cellStyle name="Normal 2 7 2 6" xfId="1698" xr:uid="{D9CAD646-8F93-4027-B692-47B425D7D9A6}"/>
    <cellStyle name="Normal 2 7 2 7" xfId="1699" xr:uid="{E4A30628-F4DB-4361-95C4-11DE31BB79AB}"/>
    <cellStyle name="Normal 2 7 2 8" xfId="1700" xr:uid="{CCEC6688-C7FF-4DC3-A256-540E547FB2EA}"/>
    <cellStyle name="Normal 2 7 2 9" xfId="1701" xr:uid="{CBA81C34-76F7-412D-8743-1E66F02A260C}"/>
    <cellStyle name="Normal 2 7 3" xfId="1702" xr:uid="{58AD4B13-D00D-4480-9C50-DDA0A762144E}"/>
    <cellStyle name="Normal 2 7 3 10" xfId="1703" xr:uid="{2056B14C-4776-42F3-B6E9-115ECA93AC21}"/>
    <cellStyle name="Normal 2 7 3 11" xfId="1704" xr:uid="{F5C72DC4-8B94-4C1C-9280-8D1DC1E04795}"/>
    <cellStyle name="Normal 2 7 3 12" xfId="1705" xr:uid="{3FE659EA-F14B-488C-8A42-A8F7B684A11B}"/>
    <cellStyle name="Normal 2 7 3 13" xfId="1706" xr:uid="{7E5C04AF-32B2-482E-85FD-7E19D4BDFC98}"/>
    <cellStyle name="Normal 2 7 3 14" xfId="1707" xr:uid="{9C233B06-4469-42B2-8ED0-AE70A3EC30E3}"/>
    <cellStyle name="Normal 2 7 3 15" xfId="1708" xr:uid="{3A9FFAD7-81B0-468A-8A10-E9B353133D37}"/>
    <cellStyle name="Normal 2 7 3 16" xfId="1709" xr:uid="{35C62046-B997-44EA-8841-CA0539E27D8B}"/>
    <cellStyle name="Normal 2 7 3 2" xfId="1710" xr:uid="{232F8689-ABDD-47A1-ABF4-D2FB47A22FBE}"/>
    <cellStyle name="Normal 2 7 3 2 10" xfId="1711" xr:uid="{EB2301B3-A881-4346-A997-333C047BF2EA}"/>
    <cellStyle name="Normal 2 7 3 2 11" xfId="1712" xr:uid="{E647D4E4-C0BA-4BA2-BFA7-FEEE76C13CFE}"/>
    <cellStyle name="Normal 2 7 3 2 12" xfId="1713" xr:uid="{CF23C42C-DA1C-4374-B74D-E9BEBE42671C}"/>
    <cellStyle name="Normal 2 7 3 2 13" xfId="1714" xr:uid="{EFAED536-53D8-4E18-8302-BB2F0C906D70}"/>
    <cellStyle name="Normal 2 7 3 2 14" xfId="1715" xr:uid="{92AB177A-0D43-4C3F-8128-A6EA7149F655}"/>
    <cellStyle name="Normal 2 7 3 2 15" xfId="1716" xr:uid="{D873A119-05EC-4100-955F-FB05D3BBADF3}"/>
    <cellStyle name="Normal 2 7 3 2 2" xfId="1717" xr:uid="{5DFEBF6D-EAFE-4C66-9F89-F210D181EECB}"/>
    <cellStyle name="Normal 2 7 3 2 3" xfId="1718" xr:uid="{4F4ACBE1-2741-4617-A593-81C31E4FF729}"/>
    <cellStyle name="Normal 2 7 3 2 4" xfId="1719" xr:uid="{8F84A321-CEFA-4166-93B0-1A06A4745349}"/>
    <cellStyle name="Normal 2 7 3 2 5" xfId="1720" xr:uid="{D8EBCBEE-99F4-4DEA-B9FA-124F94166F25}"/>
    <cellStyle name="Normal 2 7 3 2 6" xfId="1721" xr:uid="{F9C6804C-9E44-462B-9A05-4B5666A5CE15}"/>
    <cellStyle name="Normal 2 7 3 2 7" xfId="1722" xr:uid="{80621033-C69E-4516-BA5C-D3EA10852E8C}"/>
    <cellStyle name="Normal 2 7 3 2 8" xfId="1723" xr:uid="{D1661B85-6CC4-485F-8DA5-1B2C7EB44285}"/>
    <cellStyle name="Normal 2 7 3 2 9" xfId="1724" xr:uid="{BDCEA9BD-178D-453A-ADDF-76C9C1D2A991}"/>
    <cellStyle name="Normal 2 7 3 3" xfId="1725" xr:uid="{B156904C-A5C8-4D34-B4E0-6615EA0BDA58}"/>
    <cellStyle name="Normal 2 7 3 4" xfId="1726" xr:uid="{B28B0A66-1CFF-46AD-8BBF-A5905B336502}"/>
    <cellStyle name="Normal 2 7 3 5" xfId="1727" xr:uid="{6D43673E-2EAB-4390-A424-AC2E463D59EB}"/>
    <cellStyle name="Normal 2 7 3 6" xfId="1728" xr:uid="{6E75A8B0-336D-44D3-90A4-1AA3E06C0999}"/>
    <cellStyle name="Normal 2 7 3 7" xfId="1729" xr:uid="{3D8A6C72-0C2E-408D-8D7F-714391DDC134}"/>
    <cellStyle name="Normal 2 7 3 8" xfId="1730" xr:uid="{E6BEE91D-E531-465A-BF6D-D399F1511AAB}"/>
    <cellStyle name="Normal 2 7 3 9" xfId="1731" xr:uid="{43176A2F-50FB-4969-82B2-2269AEECF05B}"/>
    <cellStyle name="Normal 2 7 4" xfId="1732" xr:uid="{DCC29F1C-139A-4660-8050-BBD7D3D0689F}"/>
    <cellStyle name="Normal 2 7 5" xfId="1733" xr:uid="{E5B02064-BD27-40DF-83FB-8E20B3C9B051}"/>
    <cellStyle name="Normal 2 7 6" xfId="1734" xr:uid="{3F2091F3-0C90-4D00-997B-5A0242A54CB2}"/>
    <cellStyle name="Normal 2 7 7" xfId="1735" xr:uid="{5AF3A716-943F-4C2D-BF62-72BDEF78418E}"/>
    <cellStyle name="Normal 2 7 8" xfId="1736" xr:uid="{6CB6E8F9-8522-4AAC-8BAD-9DA4355E1FE1}"/>
    <cellStyle name="Normal 2 7 9" xfId="1737" xr:uid="{D6B9A1C2-53CE-4B56-8374-E23A37D8C963}"/>
    <cellStyle name="Normal 2 8" xfId="1738" xr:uid="{AD37D3B0-DF83-492B-94DE-DFCBAAD40FAB}"/>
    <cellStyle name="Normal 2 8 10" xfId="1739" xr:uid="{14C9D4B8-F9DA-467F-BBAC-1DA2E752FDD4}"/>
    <cellStyle name="Normal 2 8 11" xfId="1740" xr:uid="{036BC2CB-946E-4690-9475-27FBE6FF5790}"/>
    <cellStyle name="Normal 2 8 12" xfId="1741" xr:uid="{6C29ACDA-E970-48BB-9A13-490A9CA3C088}"/>
    <cellStyle name="Normal 2 8 13" xfId="1742" xr:uid="{ECA39B80-8833-48B0-8929-A4F61A715EA1}"/>
    <cellStyle name="Normal 2 8 14" xfId="1743" xr:uid="{53739310-7F18-451A-94BF-05339DDEC9BF}"/>
    <cellStyle name="Normal 2 8 15" xfId="1744" xr:uid="{E5D28327-CF5A-44B7-98A0-5E686B50A845}"/>
    <cellStyle name="Normal 2 8 16" xfId="1745" xr:uid="{CECEA7F3-F342-4E19-8B15-39E841A77D3C}"/>
    <cellStyle name="Normal 2 8 2" xfId="1746" xr:uid="{1AD4B2E4-2B85-4E7E-AF79-DA925390A770}"/>
    <cellStyle name="Normal 2 8 2 10" xfId="1747" xr:uid="{B6581272-AF73-4C7D-B357-0D00A3F3E3E0}"/>
    <cellStyle name="Normal 2 8 2 11" xfId="1748" xr:uid="{43992BDD-8CCB-42BF-8CC0-32F03413DE8B}"/>
    <cellStyle name="Normal 2 8 2 12" xfId="1749" xr:uid="{CCFC192E-EE2B-4F06-A3CD-64E4893AD78A}"/>
    <cellStyle name="Normal 2 8 2 13" xfId="1750" xr:uid="{7476D088-0A1D-4C1F-B2D3-0C33987D6538}"/>
    <cellStyle name="Normal 2 8 2 14" xfId="1751" xr:uid="{27016564-3991-4B22-8711-63931F97B3D1}"/>
    <cellStyle name="Normal 2 8 2 15" xfId="1752" xr:uid="{3ADD99F5-F2BE-48E6-9FF3-BD01CBBD9F3E}"/>
    <cellStyle name="Normal 2 8 2 16" xfId="1753" xr:uid="{DE117891-B493-4204-8CB5-94BBAE042C0B}"/>
    <cellStyle name="Normal 2 8 2 2" xfId="1754" xr:uid="{DA386B27-C143-4D02-8786-9E085C039E04}"/>
    <cellStyle name="Normal 2 8 2 2 10" xfId="1755" xr:uid="{A3179556-2BE8-4767-B99E-BB53779D5CD4}"/>
    <cellStyle name="Normal 2 8 2 2 11" xfId="1756" xr:uid="{A874C66F-B240-45A8-A196-A9B9C7A384C2}"/>
    <cellStyle name="Normal 2 8 2 2 12" xfId="1757" xr:uid="{FCE7262A-ADFE-4223-978B-28F3E0258649}"/>
    <cellStyle name="Normal 2 8 2 2 13" xfId="1758" xr:uid="{3693354C-4764-4F63-AB62-C14FBAB63B5C}"/>
    <cellStyle name="Normal 2 8 2 2 14" xfId="1759" xr:uid="{AF7884A0-A5A0-4E6D-9848-8EA04C0BE4AD}"/>
    <cellStyle name="Normal 2 8 2 2 15" xfId="1760" xr:uid="{820B6872-F05A-4071-A6A9-6B1ED95928AA}"/>
    <cellStyle name="Normal 2 8 2 2 2" xfId="1761" xr:uid="{13CAE2B3-C165-4D1C-8C32-78A71CCAFD42}"/>
    <cellStyle name="Normal 2 8 2 2 3" xfId="1762" xr:uid="{081FC020-0A03-4876-A73B-79F4997042C5}"/>
    <cellStyle name="Normal 2 8 2 2 4" xfId="1763" xr:uid="{7D533807-91E6-4595-8650-A997A189A01D}"/>
    <cellStyle name="Normal 2 8 2 2 5" xfId="1764" xr:uid="{F58D00C1-012B-4F3D-836E-5D4C7E8D3C44}"/>
    <cellStyle name="Normal 2 8 2 2 6" xfId="1765" xr:uid="{A30C12A5-1EA9-49A1-AB30-65CE711A5E59}"/>
    <cellStyle name="Normal 2 8 2 2 7" xfId="1766" xr:uid="{B40E1B9F-5ABF-430D-9AC9-A90F6F643A19}"/>
    <cellStyle name="Normal 2 8 2 2 8" xfId="1767" xr:uid="{20F8FE90-4412-4E9D-8E83-7E304FCFD46B}"/>
    <cellStyle name="Normal 2 8 2 2 9" xfId="1768" xr:uid="{99E1E7F6-6E3B-4129-BD6D-A4F0B2434B9D}"/>
    <cellStyle name="Normal 2 8 2 3" xfId="1769" xr:uid="{825E7DA3-DE2E-49FD-9891-B3C5C6EE0A94}"/>
    <cellStyle name="Normal 2 8 2 4" xfId="1770" xr:uid="{FFF6FCDA-08D6-4EC8-8142-E071833ECFCA}"/>
    <cellStyle name="Normal 2 8 2 5" xfId="1771" xr:uid="{2EE633F8-3A82-4F93-972D-E729187A7928}"/>
    <cellStyle name="Normal 2 8 2 6" xfId="1772" xr:uid="{2A816E1A-09D3-4811-88E8-6E3DCDF0F856}"/>
    <cellStyle name="Normal 2 8 2 7" xfId="1773" xr:uid="{658301DA-9B7A-460A-8471-84D838D4789B}"/>
    <cellStyle name="Normal 2 8 2 8" xfId="1774" xr:uid="{11B40F9F-B078-408C-AEB7-BDB10CD103F5}"/>
    <cellStyle name="Normal 2 8 2 9" xfId="1775" xr:uid="{3CE3E5E0-D20B-4C8D-A49B-C7318E351B95}"/>
    <cellStyle name="Normal 2 8 3" xfId="1776" xr:uid="{86B058CA-F326-4D6D-80E7-38AAEACDF3F5}"/>
    <cellStyle name="Normal 2 8 4" xfId="1777" xr:uid="{E094BC8E-E8F4-4304-87AF-3B8F07A2AAC6}"/>
    <cellStyle name="Normal 2 8 5" xfId="1778" xr:uid="{F336860F-3F27-48FB-8627-FB0FED2D49F8}"/>
    <cellStyle name="Normal 2 8 6" xfId="1779" xr:uid="{4FFA7F77-432A-4705-BE39-53AF31204A15}"/>
    <cellStyle name="Normal 2 8 7" xfId="1780" xr:uid="{B7A92B96-3A2B-48DF-8872-3B0F950A6C3C}"/>
    <cellStyle name="Normal 2 8 8" xfId="1781" xr:uid="{524E5492-41EC-44BB-8B07-3DA04E217251}"/>
    <cellStyle name="Normal 2 8 9" xfId="1782" xr:uid="{1E219F3D-D751-456D-9E8F-17E0004ACE5D}"/>
    <cellStyle name="Normal 2 9" xfId="1783" xr:uid="{C8A6F978-DA39-4783-9FEC-73EBFF08652F}"/>
    <cellStyle name="Normal 2 9 10" xfId="1784" xr:uid="{3E173582-BDAA-4024-A576-56A95F5C963A}"/>
    <cellStyle name="Normal 2 9 11" xfId="1785" xr:uid="{AED9461D-667F-421D-8CEB-0D6C1D132DCB}"/>
    <cellStyle name="Normal 2 9 12" xfId="1786" xr:uid="{E404F281-8F45-45E7-ACDE-A4933A11AD19}"/>
    <cellStyle name="Normal 2 9 13" xfId="1787" xr:uid="{B3DC0ADF-CF2B-4780-873A-902254FE2FA0}"/>
    <cellStyle name="Normal 2 9 14" xfId="1788" xr:uid="{6ACC1697-72B4-4954-9901-5BBB5B52D978}"/>
    <cellStyle name="Normal 2 9 15" xfId="1789" xr:uid="{C0CC06A6-8E09-46D0-AFA8-01B0BC445857}"/>
    <cellStyle name="Normal 2 9 2" xfId="1790" xr:uid="{CFFF4154-D37F-4BDF-AFEF-5F25B927422A}"/>
    <cellStyle name="Normal 2 9 3" xfId="1791" xr:uid="{F0694FA0-7764-4F20-B57E-74381D052BF5}"/>
    <cellStyle name="Normal 2 9 4" xfId="1792" xr:uid="{A0D360AB-2D27-4A43-AC3A-799D7C0EBA07}"/>
    <cellStyle name="Normal 2 9 5" xfId="1793" xr:uid="{39F4C459-B17E-4562-9FC4-02E43C791372}"/>
    <cellStyle name="Normal 2 9 6" xfId="1794" xr:uid="{48C7DB93-E825-4C08-BD81-8640B7CF6A4E}"/>
    <cellStyle name="Normal 2 9 7" xfId="1795" xr:uid="{D645643B-2CCF-49C3-BEB8-B66D7A8093A8}"/>
    <cellStyle name="Normal 2 9 8" xfId="1796" xr:uid="{683D8770-E5F7-4303-A9F3-ED9C027C0E79}"/>
    <cellStyle name="Normal 2 9 9" xfId="1797" xr:uid="{F7D6A7F1-AAD2-456E-AB91-537147D8D771}"/>
    <cellStyle name="Normal 2_ARF No3" xfId="12919" xr:uid="{F28A8140-305F-472B-8402-046D972711B0}"/>
    <cellStyle name="Normal 20" xfId="47" xr:uid="{00000000-0005-0000-0000-000035000000}"/>
    <cellStyle name="Normal 20 2" xfId="176" xr:uid="{14C5679D-818A-4C94-9F37-8223497014CE}"/>
    <cellStyle name="Normal 20 3" xfId="262" xr:uid="{DA4FDB28-AA7F-4B70-B00D-EE9FDB036DEE}"/>
    <cellStyle name="Normal 20 3 10" xfId="337" xr:uid="{B7B1ECDA-2632-455C-BDD6-367617C7A70A}"/>
    <cellStyle name="Normal 20 3 2" xfId="51345" xr:uid="{1F53A096-DFAD-46C5-902E-7DD32B894E98}"/>
    <cellStyle name="Normal 20 3 2 2" xfId="51836" xr:uid="{16D724E6-CAA8-4453-B41A-5700D5C77E6F}"/>
    <cellStyle name="Normal 20 3 2 2 2" xfId="52592" xr:uid="{31C31955-CFED-408A-B02E-76AB070D79D3}"/>
    <cellStyle name="Normal 20 3 2 2 2 2" xfId="54103" xr:uid="{4DF2743F-50DF-46F8-B956-FD4574F18EAD}"/>
    <cellStyle name="Normal 20 3 2 2 3" xfId="53354" xr:uid="{CBEB38A9-4B89-4670-B56D-FFDE6D8726FA}"/>
    <cellStyle name="Normal 20 3 2 3" xfId="52084" xr:uid="{EF9E38DB-5E46-4516-9768-8342E4C9B940}"/>
    <cellStyle name="Normal 20 3 2 3 2" xfId="52836" xr:uid="{BC438C22-1E3E-44BC-B0E8-4EC70181C428}"/>
    <cellStyle name="Normal 20 3 2 3 2 2" xfId="54347" xr:uid="{A5CECC4E-2FBB-4A58-AEC0-C1590D5967E4}"/>
    <cellStyle name="Normal 20 3 2 3 3" xfId="53598" xr:uid="{2BAA466B-6E33-4121-BC28-B176E67326D2}"/>
    <cellStyle name="Normal 20 3 2 4" xfId="52333" xr:uid="{AF72BD03-06B1-44FF-9959-0EF285F6D133}"/>
    <cellStyle name="Normal 20 3 2 4 2" xfId="53845" xr:uid="{E8E700B9-77FF-44F4-AD66-3D98A74EF1B4}"/>
    <cellStyle name="Normal 20 3 2 5" xfId="53096" xr:uid="{9743867C-B209-43F6-9E66-62588734D593}"/>
    <cellStyle name="Normal 20 3 2 6" xfId="51566" xr:uid="{EDC03BA9-72E2-42FC-8B82-4C830B9A82F1}"/>
    <cellStyle name="Normal 20 3 3" xfId="51627" xr:uid="{4E70E5FA-FB1F-45AB-9757-B3F828FB728A}"/>
    <cellStyle name="Normal 20 3 3 2" xfId="51894" xr:uid="{2CB1BA80-18CA-41CE-838B-4723F89E239F}"/>
    <cellStyle name="Normal 20 3 3 2 2" xfId="52650" xr:uid="{9F5C9DD4-93C6-432F-99CE-7B2702005594}"/>
    <cellStyle name="Normal 20 3 3 2 2 2" xfId="54161" xr:uid="{7EDC5181-AD4F-4AA7-A516-FBBD6EC32321}"/>
    <cellStyle name="Normal 20 3 3 2 3" xfId="53412" xr:uid="{2024EF25-E2EB-4B7E-A5F6-099F76769BE7}"/>
    <cellStyle name="Normal 20 3 3 3" xfId="52142" xr:uid="{BCD08035-62DE-4983-91CE-18797A467A5E}"/>
    <cellStyle name="Normal 20 3 3 3 2" xfId="52894" xr:uid="{6E5A3DF0-1767-447E-8906-61DD38F1A635}"/>
    <cellStyle name="Normal 20 3 3 3 2 2" xfId="54405" xr:uid="{1F712AB0-DD4A-44F2-A9B9-8E13E9F54A9B}"/>
    <cellStyle name="Normal 20 3 3 3 3" xfId="53656" xr:uid="{1F46DB60-15C8-4BB0-B9FA-8F51D99036C9}"/>
    <cellStyle name="Normal 20 3 3 4" xfId="52391" xr:uid="{697B7242-F86C-404F-9078-36F23E590E60}"/>
    <cellStyle name="Normal 20 3 3 4 2" xfId="53903" xr:uid="{1580A046-B0BC-4F3D-8FBB-1AEF449692F1}"/>
    <cellStyle name="Normal 20 3 3 5" xfId="53154" xr:uid="{8A3009A2-1940-42EB-A38B-548E6C7EF7EB}"/>
    <cellStyle name="Normal 20 3 4" xfId="51717" xr:uid="{02B45DF0-58DD-4CA4-A92A-F819E644F662}"/>
    <cellStyle name="Normal 20 3 4 2" xfId="52473" xr:uid="{CCEF2974-F87F-444F-B165-45C17D9F3362}"/>
    <cellStyle name="Normal 20 3 4 2 2" xfId="53984" xr:uid="{6350B15A-B585-4888-839A-9336207C9F66}"/>
    <cellStyle name="Normal 20 3 4 3" xfId="53235" xr:uid="{55E82ABF-6FF6-4C8C-92D0-B45AE54B3080}"/>
    <cellStyle name="Normal 20 3 5" xfId="51965" xr:uid="{05884910-11D2-4043-90F5-7356BD5BDC42}"/>
    <cellStyle name="Normal 20 3 5 2" xfId="52717" xr:uid="{ABA402FA-B42E-49F5-9043-7A15F20CED71}"/>
    <cellStyle name="Normal 20 3 5 2 2" xfId="54228" xr:uid="{6F0F5B78-5518-43B7-B964-973E9AB0705F}"/>
    <cellStyle name="Normal 20 3 5 3" xfId="53479" xr:uid="{5192CC4A-3BCF-41BF-9DBA-F61256F80327}"/>
    <cellStyle name="Normal 20 3 6" xfId="52214" xr:uid="{D85C0A6A-C807-405E-842D-0D5EDA02B164}"/>
    <cellStyle name="Normal 20 3 6 2" xfId="53726" xr:uid="{5D7D0B6A-CD2C-48FE-A1DA-BB653CBBAB94}"/>
    <cellStyle name="Normal 20 3 7" xfId="52977" xr:uid="{7C01FD09-9748-4F24-A905-C567448087B5}"/>
    <cellStyle name="Normal 20 3 8" xfId="51430" xr:uid="{E7703AF4-4259-40B7-9D8B-46EBADB9690A}"/>
    <cellStyle name="Normal 20 3 9" xfId="54479" xr:uid="{6D78C35C-B508-4A78-A1A1-E8ECF696E605}"/>
    <cellStyle name="Normal 20 4" xfId="175" xr:uid="{FA541154-AAE0-4FE8-8904-B12CEEBED85D}"/>
    <cellStyle name="Normal 20 4 2" xfId="51690" xr:uid="{EC8959B6-AEE6-43CD-9B82-8EFBEDB20396}"/>
    <cellStyle name="Normal 20 4 2 2" xfId="52446" xr:uid="{EF3DBEC1-8514-4867-B568-9484A01652DC}"/>
    <cellStyle name="Normal 20 4 2 2 2" xfId="53957" xr:uid="{15DBFE4A-DC30-4EAF-8F07-F4A25A0218BE}"/>
    <cellStyle name="Normal 20 4 2 3" xfId="53208" xr:uid="{8CCE30B3-E210-48B8-9316-6E192508A86D}"/>
    <cellStyle name="Normal 20 4 3" xfId="51937" xr:uid="{BAAD525C-8676-49B9-A5EA-781992C0C063}"/>
    <cellStyle name="Normal 20 4 3 2" xfId="52690" xr:uid="{1B37B33E-FB4B-4897-ACDE-1FF32BC89496}"/>
    <cellStyle name="Normal 20 4 3 2 2" xfId="54201" xr:uid="{A0C12771-46F3-412D-BD5A-9CDB5976F21E}"/>
    <cellStyle name="Normal 20 4 3 3" xfId="53452" xr:uid="{F60F8481-0CC1-4D7F-AAA9-5CA6783639C3}"/>
    <cellStyle name="Normal 20 4 4" xfId="52187" xr:uid="{C5CFB042-42B5-4059-8DBB-ECAFB8542EF6}"/>
    <cellStyle name="Normal 20 4 4 2" xfId="53699" xr:uid="{1CD19DD6-C204-44F7-AF39-7C348AB111EB}"/>
    <cellStyle name="Normal 20 4 5" xfId="52950" xr:uid="{4270215E-A0DA-48BE-AFAC-3866886036BA}"/>
    <cellStyle name="Normal 20 4 6" xfId="51398" xr:uid="{93D14AA5-DD7C-4E3E-BB16-95A9C510AA2B}"/>
    <cellStyle name="Normal 20 4 7" xfId="54452" xr:uid="{3A15331A-2669-4538-AAF8-9A75FE1D6685}"/>
    <cellStyle name="Normal 20 4 8" xfId="12920" xr:uid="{428DFDCD-8C8B-4B5C-99D3-CB27ACA9EBB5}"/>
    <cellStyle name="Normal 20 5" xfId="51318" xr:uid="{E49F5CBC-E632-4FA4-9EEC-9A36C09C3C47}"/>
    <cellStyle name="Normal 20 5 2" xfId="51785" xr:uid="{966D9E0A-4F5C-408B-9C29-2D8D74E40AB5}"/>
    <cellStyle name="Normal 20 5 2 2" xfId="52541" xr:uid="{A367214C-E238-413A-BB1E-53D2B3D53BEB}"/>
    <cellStyle name="Normal 20 5 2 2 2" xfId="54052" xr:uid="{2AA7781F-52DF-4491-A83B-30C46A455BC5}"/>
    <cellStyle name="Normal 20 5 2 3" xfId="53303" xr:uid="{D41B63C7-6CC7-4CF8-948C-6E63F771187B}"/>
    <cellStyle name="Normal 20 5 3" xfId="52033" xr:uid="{B44E1E4C-F073-4E12-B38A-2710557060AB}"/>
    <cellStyle name="Normal 20 5 3 2" xfId="52785" xr:uid="{4C2F5B34-45FB-4593-BFEC-24C40F494D9A}"/>
    <cellStyle name="Normal 20 5 3 2 2" xfId="54296" xr:uid="{39C53A14-5337-4374-9401-331C27A1FFB0}"/>
    <cellStyle name="Normal 20 5 3 3" xfId="53547" xr:uid="{38F28F4F-FAD9-46FB-871C-EC181BD2B237}"/>
    <cellStyle name="Normal 20 5 4" xfId="52282" xr:uid="{2CD8D359-988F-4394-91AE-C400F4F7C377}"/>
    <cellStyle name="Normal 20 5 4 2" xfId="53794" xr:uid="{D983A147-0A54-4DE1-8CBD-8648B9BCA5D2}"/>
    <cellStyle name="Normal 20 5 5" xfId="53045" xr:uid="{E9A95373-7BF3-425D-9AD1-21E011AAC5D0}"/>
    <cellStyle name="Normal 20 5 6" xfId="51510" xr:uid="{603697BB-8428-4498-91FB-D16D782A9374}"/>
    <cellStyle name="Normal 20 6" xfId="51536" xr:uid="{7108E705-42BA-4F1F-999E-F5CD0987D6B2}"/>
    <cellStyle name="Normal 20 6 2" xfId="51809" xr:uid="{75C65A13-51EF-4D23-86D8-8803F3A9995A}"/>
    <cellStyle name="Normal 20 6 2 2" xfId="52565" xr:uid="{4735E9C2-1739-4AD2-B1AD-BFF39B32435D}"/>
    <cellStyle name="Normal 20 6 2 2 2" xfId="54076" xr:uid="{2F732680-7263-4228-9108-D9821BAF4911}"/>
    <cellStyle name="Normal 20 6 2 3" xfId="53327" xr:uid="{2077EA96-38A7-41AE-85A4-41AB7D818538}"/>
    <cellStyle name="Normal 20 6 3" xfId="52057" xr:uid="{DBE1E44D-7B8A-447A-9D07-A0686242DE18}"/>
    <cellStyle name="Normal 20 6 3 2" xfId="52809" xr:uid="{4549CB89-E2A0-4AB9-A62D-97044D980585}"/>
    <cellStyle name="Normal 20 6 3 2 2" xfId="54320" xr:uid="{6E9C3439-1A9D-4B77-828B-C2B0FDAB6787}"/>
    <cellStyle name="Normal 20 6 3 3" xfId="53571" xr:uid="{3BBE5EB9-0B7F-4FAF-BFFE-C66DFC58F9EE}"/>
    <cellStyle name="Normal 20 6 4" xfId="52306" xr:uid="{3F170879-B54B-414E-927A-978AE6D0AA94}"/>
    <cellStyle name="Normal 20 6 4 2" xfId="53818" xr:uid="{86B08C27-83AE-4114-8E27-AB96E86F13FA}"/>
    <cellStyle name="Normal 20 6 5" xfId="53069" xr:uid="{174475CE-C5A1-4F16-A1D8-0D0BD3F4EAE3}"/>
    <cellStyle name="Normal 20 7" xfId="51600" xr:uid="{2128ED42-7808-468F-8BA7-43EAD91D5B2A}"/>
    <cellStyle name="Normal 20 7 2" xfId="51867" xr:uid="{8355DB27-6695-43D3-B5BA-923230D59CB6}"/>
    <cellStyle name="Normal 20 7 2 2" xfId="52623" xr:uid="{DD812BF4-E16E-4BE6-9AB1-DC7B658A0796}"/>
    <cellStyle name="Normal 20 7 2 2 2" xfId="54134" xr:uid="{F3A9F96E-6248-4BA0-A04F-4694E7871843}"/>
    <cellStyle name="Normal 20 7 2 3" xfId="53385" xr:uid="{2B36833E-8372-4A26-984C-D101435FD1C3}"/>
    <cellStyle name="Normal 20 7 3" xfId="52115" xr:uid="{8CCBFD33-C771-4102-887B-9A2141B57020}"/>
    <cellStyle name="Normal 20 7 3 2" xfId="52867" xr:uid="{2833AAB7-9F96-4E17-8CEB-3B112F35C82F}"/>
    <cellStyle name="Normal 20 7 3 2 2" xfId="54378" xr:uid="{1A4E5969-5047-4486-B1A0-70DC10699E90}"/>
    <cellStyle name="Normal 20 7 3 3" xfId="53629" xr:uid="{EE728CCC-63CA-4254-B243-71A9C68C234F}"/>
    <cellStyle name="Normal 20 7 4" xfId="52364" xr:uid="{9B822A97-8872-42D6-88A6-8D4094F632BE}"/>
    <cellStyle name="Normal 20 7 4 2" xfId="53876" xr:uid="{4807B64B-B50F-4777-A1B3-E7CCB65658A2}"/>
    <cellStyle name="Normal 20 7 5" xfId="53127" xr:uid="{CABE18DA-D1C3-4AE7-9FB0-5431E8FC2316}"/>
    <cellStyle name="Normal 20 8" xfId="310" xr:uid="{323433D8-1FE3-45F0-9262-94C0A508F016}"/>
    <cellStyle name="Normal 21" xfId="48" xr:uid="{00000000-0005-0000-0000-000036000000}"/>
    <cellStyle name="Normal 21 2" xfId="178" xr:uid="{7A56039A-EC7E-45A4-87EC-127FD19B4AF9}"/>
    <cellStyle name="Normal 21 3" xfId="263" xr:uid="{8ACFC3F4-B6AC-4707-8047-D4200B13FD8D}"/>
    <cellStyle name="Normal 21 3 10" xfId="338" xr:uid="{0C39BC06-DD80-41C8-9706-D5FBC9188E82}"/>
    <cellStyle name="Normal 21 3 2" xfId="51346" xr:uid="{E5BC2ACC-797E-474A-AAB1-093AAA32FA2D}"/>
    <cellStyle name="Normal 21 3 2 2" xfId="51837" xr:uid="{ED646281-1D2A-46CD-ADAE-1DF7D8074F04}"/>
    <cellStyle name="Normal 21 3 2 2 2" xfId="52593" xr:uid="{0C79B5C7-8DB1-433A-B720-AA0CC89CF8A5}"/>
    <cellStyle name="Normal 21 3 2 2 2 2" xfId="54104" xr:uid="{3649AF0C-2A89-4745-80FF-E42EA22C29B9}"/>
    <cellStyle name="Normal 21 3 2 2 3" xfId="53355" xr:uid="{9A61C3B1-9D5D-4027-BFDB-66CDA922CB76}"/>
    <cellStyle name="Normal 21 3 2 3" xfId="52085" xr:uid="{19DD41EA-518F-4005-A87E-F1D04D86958E}"/>
    <cellStyle name="Normal 21 3 2 3 2" xfId="52837" xr:uid="{AC832112-9880-4A68-B1AC-3083425F7506}"/>
    <cellStyle name="Normal 21 3 2 3 2 2" xfId="54348" xr:uid="{F716952D-005F-4C97-BF2F-6ABF061E39FD}"/>
    <cellStyle name="Normal 21 3 2 3 3" xfId="53599" xr:uid="{57D0D64A-3F68-4760-825F-5A2777AD4A5F}"/>
    <cellStyle name="Normal 21 3 2 4" xfId="52334" xr:uid="{C5C2CB77-4144-47D3-AE47-31365F93E6D3}"/>
    <cellStyle name="Normal 21 3 2 4 2" xfId="53846" xr:uid="{6D0C6441-1D8E-4595-B091-D3E39679702D}"/>
    <cellStyle name="Normal 21 3 2 5" xfId="53097" xr:uid="{07667BC9-E639-463C-AF41-D85117F17E31}"/>
    <cellStyle name="Normal 21 3 2 6" xfId="51567" xr:uid="{05073679-6235-4AC8-B102-E92B40D8204E}"/>
    <cellStyle name="Normal 21 3 3" xfId="51628" xr:uid="{CFE328D2-0093-4655-8D06-D5241F9EA160}"/>
    <cellStyle name="Normal 21 3 3 2" xfId="51895" xr:uid="{06AE59F7-03C4-44F6-B44A-E0D750FF7F37}"/>
    <cellStyle name="Normal 21 3 3 2 2" xfId="52651" xr:uid="{2B94FE01-CDAF-4785-89E0-8B2E36BCEA3B}"/>
    <cellStyle name="Normal 21 3 3 2 2 2" xfId="54162" xr:uid="{4C4AA76F-C3A5-44A7-9AA9-D936FB9C9548}"/>
    <cellStyle name="Normal 21 3 3 2 3" xfId="53413" xr:uid="{723B97C8-97C6-40B1-BEB7-05BD51FD32FB}"/>
    <cellStyle name="Normal 21 3 3 3" xfId="52143" xr:uid="{6B1984AD-8051-44BC-8173-CA8F20EB9D06}"/>
    <cellStyle name="Normal 21 3 3 3 2" xfId="52895" xr:uid="{A3B150D1-6BAE-484A-82BD-B5B8DA909534}"/>
    <cellStyle name="Normal 21 3 3 3 2 2" xfId="54406" xr:uid="{50418F44-0070-4A37-9EEC-B47422EC1974}"/>
    <cellStyle name="Normal 21 3 3 3 3" xfId="53657" xr:uid="{6D6B5B39-140D-4BBC-B186-617F06385088}"/>
    <cellStyle name="Normal 21 3 3 4" xfId="52392" xr:uid="{D68BD992-FB8B-4561-9F47-90117B8F4BC5}"/>
    <cellStyle name="Normal 21 3 3 4 2" xfId="53904" xr:uid="{B24FBB6D-E6FC-4628-A8CE-3CC40640EF37}"/>
    <cellStyle name="Normal 21 3 3 5" xfId="53155" xr:uid="{91175733-D6F7-4FC4-8822-8663961B6E86}"/>
    <cellStyle name="Normal 21 3 4" xfId="51718" xr:uid="{CB611D71-1E08-44F8-899B-52E97048C719}"/>
    <cellStyle name="Normal 21 3 4 2" xfId="52474" xr:uid="{48E2C7DD-E110-4ADA-B57C-285405ACF9CD}"/>
    <cellStyle name="Normal 21 3 4 2 2" xfId="53985" xr:uid="{2008DAF7-5E66-4000-8C4E-A72527CBA705}"/>
    <cellStyle name="Normal 21 3 4 3" xfId="53236" xr:uid="{45C88E7D-498F-45C2-BDD7-025613E5AD35}"/>
    <cellStyle name="Normal 21 3 5" xfId="51966" xr:uid="{A593E654-F940-45F2-83B5-84DCD7426293}"/>
    <cellStyle name="Normal 21 3 5 2" xfId="52718" xr:uid="{810D3234-798A-4BD3-83A9-A7B08B74625E}"/>
    <cellStyle name="Normal 21 3 5 2 2" xfId="54229" xr:uid="{F06FBA40-7511-4B66-B259-28A29AB66BEC}"/>
    <cellStyle name="Normal 21 3 5 3" xfId="53480" xr:uid="{BFED1300-0D7C-4093-98A0-D18E72312538}"/>
    <cellStyle name="Normal 21 3 6" xfId="52215" xr:uid="{2B1AE3FB-F80D-4F7D-945F-D8B1360C563F}"/>
    <cellStyle name="Normal 21 3 6 2" xfId="53727" xr:uid="{B4F0BBAA-F1A5-4923-A224-CE69507A0233}"/>
    <cellStyle name="Normal 21 3 7" xfId="52978" xr:uid="{36896AD2-DDA2-49BF-AB3C-AB6B67059424}"/>
    <cellStyle name="Normal 21 3 8" xfId="51431" xr:uid="{E22DB94F-6480-4DBC-8D6F-7A78DF13C15D}"/>
    <cellStyle name="Normal 21 3 9" xfId="54480" xr:uid="{C7CE1228-A027-40A3-A69B-3160B0A19AF3}"/>
    <cellStyle name="Normal 21 4" xfId="177" xr:uid="{36C2843F-159E-49B5-A0CE-8B7990593800}"/>
    <cellStyle name="Normal 21 4 2" xfId="51691" xr:uid="{6F26F7C8-4F74-4802-9EE0-6EB3EDE43D57}"/>
    <cellStyle name="Normal 21 4 2 2" xfId="52447" xr:uid="{333D27FF-C528-4730-AD8E-1A9DA29A25B2}"/>
    <cellStyle name="Normal 21 4 2 2 2" xfId="53958" xr:uid="{5926D6DE-04AB-43B0-A557-07739E4D7632}"/>
    <cellStyle name="Normal 21 4 2 3" xfId="53209" xr:uid="{635F0E0B-D96B-484F-B944-8E5C99CBEDE1}"/>
    <cellStyle name="Normal 21 4 3" xfId="51938" xr:uid="{0E9F27B6-5CCE-40B0-8C5A-ACD2338C18BA}"/>
    <cellStyle name="Normal 21 4 3 2" xfId="52691" xr:uid="{74A0DB6D-A9BB-49ED-880E-407BF948DF3B}"/>
    <cellStyle name="Normal 21 4 3 2 2" xfId="54202" xr:uid="{BEE0C1FF-6144-4E00-BF8C-974063457C5D}"/>
    <cellStyle name="Normal 21 4 3 3" xfId="53453" xr:uid="{7554074C-766A-4BF0-95E3-18A8B155CBB0}"/>
    <cellStyle name="Normal 21 4 4" xfId="52188" xr:uid="{3FEFF2E4-8A98-457C-9CE2-55F019F31E1C}"/>
    <cellStyle name="Normal 21 4 4 2" xfId="53700" xr:uid="{A372A68D-99F2-4AFB-B25B-7D9A95D83DD9}"/>
    <cellStyle name="Normal 21 4 5" xfId="52951" xr:uid="{DB18F78F-E070-4CD9-A5B2-FB769F6DBC0B}"/>
    <cellStyle name="Normal 21 4 6" xfId="51399" xr:uid="{11C6739C-609B-405A-A03F-223064982210}"/>
    <cellStyle name="Normal 21 4 7" xfId="54453" xr:uid="{1CB112EF-E973-4215-8B0F-11FB402C7BBA}"/>
    <cellStyle name="Normal 21 4 8" xfId="51319" xr:uid="{BB4119FD-B9E4-42EE-B1C4-344E119341EC}"/>
    <cellStyle name="Normal 21 5" xfId="51511" xr:uid="{C7F0631A-F405-4369-8535-5A55DBBBCE9E}"/>
    <cellStyle name="Normal 21 5 2" xfId="51786" xr:uid="{BA5F5F6B-931B-491D-BCCF-40B6EA7D5CAB}"/>
    <cellStyle name="Normal 21 5 2 2" xfId="52542" xr:uid="{68BF954E-4903-4E20-8122-F997B060DC7E}"/>
    <cellStyle name="Normal 21 5 2 2 2" xfId="54053" xr:uid="{4523E0C8-2B85-48AC-97FD-F53A46E7CA39}"/>
    <cellStyle name="Normal 21 5 2 3" xfId="53304" xr:uid="{5C01E19A-CE0C-4796-AD01-A4EFB7088E3A}"/>
    <cellStyle name="Normal 21 5 3" xfId="52034" xr:uid="{CF646974-DD81-4E8E-9D58-9C6445F52723}"/>
    <cellStyle name="Normal 21 5 3 2" xfId="52786" xr:uid="{BF7DF287-DC3A-4735-8101-133AB8AF9B06}"/>
    <cellStyle name="Normal 21 5 3 2 2" xfId="54297" xr:uid="{E5C69D9A-83F0-48A6-9252-A112E3CAB327}"/>
    <cellStyle name="Normal 21 5 3 3" xfId="53548" xr:uid="{853F3485-306F-418E-9518-4246B7405FEF}"/>
    <cellStyle name="Normal 21 5 4" xfId="52283" xr:uid="{663FA4F9-CD2F-41E5-89DA-D5504A7F05EC}"/>
    <cellStyle name="Normal 21 5 4 2" xfId="53795" xr:uid="{AB776D3B-0F8E-457F-B9C6-833E353A0A58}"/>
    <cellStyle name="Normal 21 5 5" xfId="53046" xr:uid="{FC2D79C1-BCC1-46FC-A156-0256BEBF6F77}"/>
    <cellStyle name="Normal 21 6" xfId="51537" xr:uid="{18A9BF6F-0C7B-45E5-9948-93EFE10446DB}"/>
    <cellStyle name="Normal 21 6 2" xfId="51810" xr:uid="{AC8A29C1-5499-4D45-ACCC-1FA45119B4F7}"/>
    <cellStyle name="Normal 21 6 2 2" xfId="52566" xr:uid="{6979DC4F-FBCC-432E-99B9-213E294DF5F1}"/>
    <cellStyle name="Normal 21 6 2 2 2" xfId="54077" xr:uid="{ADD4FF69-97E7-4402-9392-51640FA45E14}"/>
    <cellStyle name="Normal 21 6 2 3" xfId="53328" xr:uid="{7AD8BAC9-A021-4977-89A9-6FCCDD5847C4}"/>
    <cellStyle name="Normal 21 6 3" xfId="52058" xr:uid="{FF6C20D1-B3E2-413B-998A-08E7F2859510}"/>
    <cellStyle name="Normal 21 6 3 2" xfId="52810" xr:uid="{1EAF6C1C-7BC4-4C1A-A9AC-E81DD66AE5C0}"/>
    <cellStyle name="Normal 21 6 3 2 2" xfId="54321" xr:uid="{F5F636B3-1E97-4CD3-938C-663F1BA915B5}"/>
    <cellStyle name="Normal 21 6 3 3" xfId="53572" xr:uid="{0E3E3B9E-1F4E-4BEE-A92C-834B9381C060}"/>
    <cellStyle name="Normal 21 6 4" xfId="52307" xr:uid="{E6E89BC4-E3FF-4EFA-BEC9-C370AF7761EB}"/>
    <cellStyle name="Normal 21 6 4 2" xfId="53819" xr:uid="{117C13C5-310F-4E7B-BF76-7A9ECA6A51DB}"/>
    <cellStyle name="Normal 21 6 5" xfId="53070" xr:uid="{DC05B04B-ED29-460B-99EC-8CF71F88EBFC}"/>
    <cellStyle name="Normal 21 7" xfId="51601" xr:uid="{4627983D-6DE7-454F-96C3-DDCA9D246DF8}"/>
    <cellStyle name="Normal 21 7 2" xfId="51868" xr:uid="{E195CC23-BECD-4E7C-8A19-97D470E73838}"/>
    <cellStyle name="Normal 21 7 2 2" xfId="52624" xr:uid="{A35EDD41-E808-49B1-8AF3-04CEC5915D42}"/>
    <cellStyle name="Normal 21 7 2 2 2" xfId="54135" xr:uid="{35829B78-D47E-4CC2-B517-A446AEEE18D6}"/>
    <cellStyle name="Normal 21 7 2 3" xfId="53386" xr:uid="{9E5C6636-3C8C-41C8-803F-F11FE9C82E0D}"/>
    <cellStyle name="Normal 21 7 3" xfId="52116" xr:uid="{A62E8FD8-DB99-4737-801C-2A4F6DCB504F}"/>
    <cellStyle name="Normal 21 7 3 2" xfId="52868" xr:uid="{58F2FF5F-2CF0-4868-872A-E69441B4145D}"/>
    <cellStyle name="Normal 21 7 3 2 2" xfId="54379" xr:uid="{7BDFE0AF-30FE-4469-ADFC-7B17B314F79E}"/>
    <cellStyle name="Normal 21 7 3 3" xfId="53630" xr:uid="{A64BC5F3-ECE6-4EBA-8277-EC2320382D71}"/>
    <cellStyle name="Normal 21 7 4" xfId="52365" xr:uid="{3EAAE160-24DC-4C94-BB50-9C64636F8084}"/>
    <cellStyle name="Normal 21 7 4 2" xfId="53877" xr:uid="{4247ECD7-D1FE-4AA3-BCBF-29CF174D6EE5}"/>
    <cellStyle name="Normal 21 7 5" xfId="53128" xr:uid="{7483D1F9-F042-4181-9F46-8EC30D0C38BB}"/>
    <cellStyle name="Normal 21 8" xfId="311" xr:uid="{E5C75C05-748D-41F7-8414-AF996E6242FE}"/>
    <cellStyle name="Normal 22" xfId="49" xr:uid="{00000000-0005-0000-0000-000037000000}"/>
    <cellStyle name="Normal 22 2" xfId="180" xr:uid="{F77193E4-4C73-4BE6-AE59-D7E3202527CE}"/>
    <cellStyle name="Normal 22 3" xfId="264" xr:uid="{8F258620-8D00-4AA9-A5DF-E1D863982FB2}"/>
    <cellStyle name="Normal 22 3 10" xfId="339" xr:uid="{944FA646-0BBE-4FF4-AB1E-EC518B687345}"/>
    <cellStyle name="Normal 22 3 2" xfId="51347" xr:uid="{807245FA-0B19-4D6E-BD4E-720DE5C8FC08}"/>
    <cellStyle name="Normal 22 3 2 2" xfId="51838" xr:uid="{1EDFAA31-ACFD-42F1-A902-199069DA1572}"/>
    <cellStyle name="Normal 22 3 2 2 2" xfId="52594" xr:uid="{26CED715-E502-43F9-89B6-2C91A2B68253}"/>
    <cellStyle name="Normal 22 3 2 2 2 2" xfId="54105" xr:uid="{86AC3AA3-88A5-4600-9D05-52A04218DA31}"/>
    <cellStyle name="Normal 22 3 2 2 3" xfId="53356" xr:uid="{A0FF61B0-02FE-45A1-B3E8-6ED81A01FAD7}"/>
    <cellStyle name="Normal 22 3 2 3" xfId="52086" xr:uid="{147899E8-AF31-4EA9-938A-F2B51DF87F4B}"/>
    <cellStyle name="Normal 22 3 2 3 2" xfId="52838" xr:uid="{F0B19FB0-1565-40B7-B18B-D2249A9EB533}"/>
    <cellStyle name="Normal 22 3 2 3 2 2" xfId="54349" xr:uid="{7229BE78-9467-4EA7-ACE4-5F56DA9DEC14}"/>
    <cellStyle name="Normal 22 3 2 3 3" xfId="53600" xr:uid="{26CC520C-BAA3-432F-92A8-0D27423BD6FF}"/>
    <cellStyle name="Normal 22 3 2 4" xfId="52335" xr:uid="{02297E3C-549C-4ABA-8BA2-7558D6EA91F7}"/>
    <cellStyle name="Normal 22 3 2 4 2" xfId="53847" xr:uid="{BCCB94C8-0EAE-48C0-BDA6-2E7E24BC04ED}"/>
    <cellStyle name="Normal 22 3 2 5" xfId="53098" xr:uid="{37089E76-C527-4573-83AE-73FAB7915C25}"/>
    <cellStyle name="Normal 22 3 2 6" xfId="51568" xr:uid="{7283F86D-A358-4838-B597-C54073738061}"/>
    <cellStyle name="Normal 22 3 3" xfId="51629" xr:uid="{65A635AF-8025-43FF-93FD-195001CAFED9}"/>
    <cellStyle name="Normal 22 3 3 2" xfId="51896" xr:uid="{60758F44-9803-4F0B-874D-E1143ED3077C}"/>
    <cellStyle name="Normal 22 3 3 2 2" xfId="52652" xr:uid="{A78FD6C9-D703-40B4-907F-61A3A0CBA254}"/>
    <cellStyle name="Normal 22 3 3 2 2 2" xfId="54163" xr:uid="{9DEE5198-E676-4433-9D50-39DDA6F3E3CC}"/>
    <cellStyle name="Normal 22 3 3 2 3" xfId="53414" xr:uid="{771E2D2B-9409-4E84-B7BE-DF2CD59862C2}"/>
    <cellStyle name="Normal 22 3 3 3" xfId="52144" xr:uid="{05366473-8E84-41E0-903F-E05522EE2D67}"/>
    <cellStyle name="Normal 22 3 3 3 2" xfId="52896" xr:uid="{DC42B49C-CF2F-42F2-B55F-BEA5540D4E44}"/>
    <cellStyle name="Normal 22 3 3 3 2 2" xfId="54407" xr:uid="{B7921B60-847F-4DE8-88E0-95733C142477}"/>
    <cellStyle name="Normal 22 3 3 3 3" xfId="53658" xr:uid="{88B37AF2-5611-4AD1-AAA0-AB84F3A02A97}"/>
    <cellStyle name="Normal 22 3 3 4" xfId="52393" xr:uid="{40B0452F-464D-4964-B28B-1A5ACF7E66C9}"/>
    <cellStyle name="Normal 22 3 3 4 2" xfId="53905" xr:uid="{09FC878D-B5CB-46FE-A6F0-1BDA9006B27F}"/>
    <cellStyle name="Normal 22 3 3 5" xfId="53156" xr:uid="{B0676A4A-0741-4D57-B205-883BBFD6572F}"/>
    <cellStyle name="Normal 22 3 4" xfId="51719" xr:uid="{FA6E0C6E-B368-475E-A4D4-7EDF0003F151}"/>
    <cellStyle name="Normal 22 3 4 2" xfId="52475" xr:uid="{992C805C-37B2-4E3E-9AA0-70037A62D395}"/>
    <cellStyle name="Normal 22 3 4 2 2" xfId="53986" xr:uid="{4D91E359-1A90-4EA9-8BE3-E9452786FE07}"/>
    <cellStyle name="Normal 22 3 4 3" xfId="53237" xr:uid="{4F2E2648-6F8C-4DA6-9A21-5927D4DED1B6}"/>
    <cellStyle name="Normal 22 3 5" xfId="51967" xr:uid="{BB3AC7ED-698B-424D-A4EB-0ED3EBE0FC2A}"/>
    <cellStyle name="Normal 22 3 5 2" xfId="52719" xr:uid="{0C52910D-759E-449D-8E4C-07D65F324F9A}"/>
    <cellStyle name="Normal 22 3 5 2 2" xfId="54230" xr:uid="{D65F9D93-F063-4F03-9D64-045C3F4E3425}"/>
    <cellStyle name="Normal 22 3 5 3" xfId="53481" xr:uid="{E23A4385-865E-47EB-8D40-BBE417782965}"/>
    <cellStyle name="Normal 22 3 6" xfId="52216" xr:uid="{54DF232E-9D29-466A-BD61-678483B25407}"/>
    <cellStyle name="Normal 22 3 6 2" xfId="53728" xr:uid="{C1D42CCD-C2B1-4013-9671-FD341EC23724}"/>
    <cellStyle name="Normal 22 3 7" xfId="52979" xr:uid="{BD73E2FE-F51E-4BF1-9F53-D183B443E1EB}"/>
    <cellStyle name="Normal 22 3 8" xfId="51432" xr:uid="{A3A74725-8C6E-484E-A7DC-0878F97BB783}"/>
    <cellStyle name="Normal 22 3 9" xfId="54481" xr:uid="{E248B731-07D0-4477-96FD-CC4BAECD788F}"/>
    <cellStyle name="Normal 22 4" xfId="179" xr:uid="{67AAA39B-0232-4C02-A19C-4E3FC11FE6CA}"/>
    <cellStyle name="Normal 22 4 2" xfId="51692" xr:uid="{3996E54E-3D88-460A-AD8A-2233F3569463}"/>
    <cellStyle name="Normal 22 4 2 2" xfId="52448" xr:uid="{43DD8F0A-236A-4EBB-B3A4-597BE958DC7D}"/>
    <cellStyle name="Normal 22 4 2 2 2" xfId="53959" xr:uid="{DFD7ABCE-1923-4108-AC33-D300639260D7}"/>
    <cellStyle name="Normal 22 4 2 3" xfId="53210" xr:uid="{8986FB8E-36C9-4AEC-B045-5F8EF684B175}"/>
    <cellStyle name="Normal 22 4 3" xfId="51939" xr:uid="{8CF377B8-BD2D-4E15-8C06-A4CD2ABC8E78}"/>
    <cellStyle name="Normal 22 4 3 2" xfId="52692" xr:uid="{1C28BDCE-A143-4769-8229-3289DA1B28F3}"/>
    <cellStyle name="Normal 22 4 3 2 2" xfId="54203" xr:uid="{36A1B502-F6E9-4C0B-A268-0BB8DD1BB1A9}"/>
    <cellStyle name="Normal 22 4 3 3" xfId="53454" xr:uid="{1ED0C41E-C5D0-48C7-B7AA-EDC6BA94408A}"/>
    <cellStyle name="Normal 22 4 4" xfId="52189" xr:uid="{82F5FF4F-972F-4143-8BAF-D51C779E9771}"/>
    <cellStyle name="Normal 22 4 4 2" xfId="53701" xr:uid="{1CEBA83E-7808-4710-B0F4-DD2B38C41A15}"/>
    <cellStyle name="Normal 22 4 5" xfId="52952" xr:uid="{80B6BB53-C15B-4E9B-97AE-E377A6B25E31}"/>
    <cellStyle name="Normal 22 4 6" xfId="51400" xr:uid="{DBBE6903-A873-4CF4-A866-36B846DAC90D}"/>
    <cellStyle name="Normal 22 4 7" xfId="54454" xr:uid="{22ADA96C-D954-41D3-86FF-1D3342478650}"/>
    <cellStyle name="Normal 22 4 8" xfId="12921" xr:uid="{2EE03A1F-F308-4732-A77E-B9B6AE17AB67}"/>
    <cellStyle name="Normal 22 5" xfId="51320" xr:uid="{69DB988F-CE38-4D32-AD5C-89968FF7D595}"/>
    <cellStyle name="Normal 22 5 2" xfId="51787" xr:uid="{A786B746-393D-4CE3-8FE8-352CF12BF6BC}"/>
    <cellStyle name="Normal 22 5 2 2" xfId="52543" xr:uid="{922DC18E-EF25-4CE5-BADE-22EC0D139BE5}"/>
    <cellStyle name="Normal 22 5 2 2 2" xfId="54054" xr:uid="{F6E3908A-9BEB-4DA7-9F21-1E02361C45AB}"/>
    <cellStyle name="Normal 22 5 2 3" xfId="53305" xr:uid="{D7DB5A85-1600-4FBC-B20B-6D69113260B2}"/>
    <cellStyle name="Normal 22 5 3" xfId="52035" xr:uid="{BCC4501B-6894-439A-8322-CFE493D1B981}"/>
    <cellStyle name="Normal 22 5 3 2" xfId="52787" xr:uid="{2F522FEE-1302-4A66-B0B7-47C7B52D648D}"/>
    <cellStyle name="Normal 22 5 3 2 2" xfId="54298" xr:uid="{3D6D371B-1F48-4C9B-9A1F-532551C0ED43}"/>
    <cellStyle name="Normal 22 5 3 3" xfId="53549" xr:uid="{4B1A3DF7-A7AB-474D-B7C4-A61129D05C56}"/>
    <cellStyle name="Normal 22 5 4" xfId="52284" xr:uid="{3DE0D652-2CD3-4F31-80ED-08338E7CA82E}"/>
    <cellStyle name="Normal 22 5 4 2" xfId="53796" xr:uid="{5A03CBAC-FBE3-4B8B-850F-A1333B86E769}"/>
    <cellStyle name="Normal 22 5 5" xfId="53047" xr:uid="{F87C0E50-3C49-4098-8A48-56E0D6128422}"/>
    <cellStyle name="Normal 22 5 6" xfId="51512" xr:uid="{DFB05ECF-BD34-4EE3-9A87-792459F925AB}"/>
    <cellStyle name="Normal 22 6" xfId="51538" xr:uid="{B4602772-D1FE-4F1C-BA8B-7E97A95F6529}"/>
    <cellStyle name="Normal 22 6 2" xfId="51811" xr:uid="{761CBBA9-2216-4FB8-8FCE-A0F904F7927E}"/>
    <cellStyle name="Normal 22 6 2 2" xfId="52567" xr:uid="{027D3862-42E4-43CE-9E9A-4879028C5AB2}"/>
    <cellStyle name="Normal 22 6 2 2 2" xfId="54078" xr:uid="{5AB027F9-724E-4A7B-AAF6-0BECB31EAD49}"/>
    <cellStyle name="Normal 22 6 2 3" xfId="53329" xr:uid="{3F48924A-2B7D-40E0-8632-2A41672A0EBE}"/>
    <cellStyle name="Normal 22 6 3" xfId="52059" xr:uid="{0E28A2CF-C531-477C-B59B-1C5372E281C0}"/>
    <cellStyle name="Normal 22 6 3 2" xfId="52811" xr:uid="{8D3FE8DB-771F-41B1-B999-7A3B187C865B}"/>
    <cellStyle name="Normal 22 6 3 2 2" xfId="54322" xr:uid="{9850E2FB-0ABC-45E8-BC8D-CC0C1B2DCAB9}"/>
    <cellStyle name="Normal 22 6 3 3" xfId="53573" xr:uid="{B87CCC73-5CB2-4FB9-A6D1-3634AF7D38B9}"/>
    <cellStyle name="Normal 22 6 4" xfId="52308" xr:uid="{F18247F6-9043-4E55-BC34-C916441585A4}"/>
    <cellStyle name="Normal 22 6 4 2" xfId="53820" xr:uid="{FD6874A0-139C-45C2-89AB-1916EA28DF23}"/>
    <cellStyle name="Normal 22 6 5" xfId="53071" xr:uid="{8D506D82-A155-49B1-A727-E5A849F39703}"/>
    <cellStyle name="Normal 22 7" xfId="51602" xr:uid="{C3DC4D9A-D598-4123-82E9-FEEE1883BE35}"/>
    <cellStyle name="Normal 22 7 2" xfId="51869" xr:uid="{173B3133-6D4C-49EB-B431-D9B60FFB3EC6}"/>
    <cellStyle name="Normal 22 7 2 2" xfId="52625" xr:uid="{D3217776-02F3-4530-9DC6-D19BDEA361E3}"/>
    <cellStyle name="Normal 22 7 2 2 2" xfId="54136" xr:uid="{5AD87866-EBB7-452D-9F3F-905CD08EC173}"/>
    <cellStyle name="Normal 22 7 2 3" xfId="53387" xr:uid="{573EFE27-AF0E-4BF3-8556-9CC8CD7DBAB7}"/>
    <cellStyle name="Normal 22 7 3" xfId="52117" xr:uid="{81FAEDAF-1A2D-4D7C-9C12-27B5B868C39F}"/>
    <cellStyle name="Normal 22 7 3 2" xfId="52869" xr:uid="{24C8F3B2-AAA1-451C-B24D-8A9C1473DBF6}"/>
    <cellStyle name="Normal 22 7 3 2 2" xfId="54380" xr:uid="{F0A6FB79-5F7C-4C2A-AFF3-47413748D20C}"/>
    <cellStyle name="Normal 22 7 3 3" xfId="53631" xr:uid="{293749A6-46AF-4FD2-AC64-B6CB885CB177}"/>
    <cellStyle name="Normal 22 7 4" xfId="52366" xr:uid="{4A2278DC-EE49-4E7E-873F-C162CF9F57B8}"/>
    <cellStyle name="Normal 22 7 4 2" xfId="53878" xr:uid="{CC83FBEA-8290-4A6F-B3E7-C9BE8EC93DD6}"/>
    <cellStyle name="Normal 22 7 5" xfId="53129" xr:uid="{1FBE8878-6B84-4ACD-9A59-1EB8E197961B}"/>
    <cellStyle name="Normal 22 8" xfId="312" xr:uid="{AB714A56-6983-4721-9359-0A3D8A55D194}"/>
    <cellStyle name="Normal 23" xfId="50" xr:uid="{00000000-0005-0000-0000-000038000000}"/>
    <cellStyle name="Normal 23 2" xfId="182" xr:uid="{C836F51F-73CA-4CD2-B70D-D8B3F9E80CC4}"/>
    <cellStyle name="Normal 23 2 2" xfId="51294" xr:uid="{C924FF25-0DE7-4A66-9C3E-9EEBB10CDE70}"/>
    <cellStyle name="Normal 23 3" xfId="265" xr:uid="{26738C4B-08D6-440D-A36E-D28DFF961775}"/>
    <cellStyle name="Normal 23 3 10" xfId="340" xr:uid="{7D338E04-ABCE-450F-B450-56ABB383788A}"/>
    <cellStyle name="Normal 23 3 2" xfId="51348" xr:uid="{D06BF205-AF46-470A-B8B0-0A0F6F0178B1}"/>
    <cellStyle name="Normal 23 3 2 2" xfId="51839" xr:uid="{CCC07F6D-7897-4B24-BE3A-2741EC8ACBB8}"/>
    <cellStyle name="Normal 23 3 2 2 2" xfId="52595" xr:uid="{B4708B01-63D1-453F-BDC4-376A405915A6}"/>
    <cellStyle name="Normal 23 3 2 2 2 2" xfId="54106" xr:uid="{11336ED4-D22D-497C-9766-0B7184FBC280}"/>
    <cellStyle name="Normal 23 3 2 2 3" xfId="53357" xr:uid="{8CA31740-2321-4BD8-A356-EF66CE632166}"/>
    <cellStyle name="Normal 23 3 2 3" xfId="52087" xr:uid="{D7EF71B4-3DCD-46F5-9205-920F07296423}"/>
    <cellStyle name="Normal 23 3 2 3 2" xfId="52839" xr:uid="{275CA72E-BBC0-4F0F-B904-8DB9B9E4B557}"/>
    <cellStyle name="Normal 23 3 2 3 2 2" xfId="54350" xr:uid="{969FF457-B054-419B-BBDB-292C5BB41E93}"/>
    <cellStyle name="Normal 23 3 2 3 3" xfId="53601" xr:uid="{73513929-8F12-4A43-A426-B29E0AD47BFE}"/>
    <cellStyle name="Normal 23 3 2 4" xfId="52336" xr:uid="{DFBABD2C-460E-4BFB-ACE9-5566FEB7FAD2}"/>
    <cellStyle name="Normal 23 3 2 4 2" xfId="53848" xr:uid="{C73C375D-59F8-4E72-84FA-9EE0648B0AAC}"/>
    <cellStyle name="Normal 23 3 2 5" xfId="53099" xr:uid="{788FB123-9148-49C8-A7C1-8F0D1F3BEE03}"/>
    <cellStyle name="Normal 23 3 2 6" xfId="51569" xr:uid="{F814B596-2FF2-46AC-ABFC-FB19858F2A1C}"/>
    <cellStyle name="Normal 23 3 3" xfId="51630" xr:uid="{1CFE39C8-9DAD-4B75-A190-D0D175553AC5}"/>
    <cellStyle name="Normal 23 3 3 2" xfId="51897" xr:uid="{EA0A1068-68E5-4DBC-AF41-46AB511D2FBC}"/>
    <cellStyle name="Normal 23 3 3 2 2" xfId="52653" xr:uid="{45C1DE25-DC4D-4BD1-B4A3-499B194A439C}"/>
    <cellStyle name="Normal 23 3 3 2 2 2" xfId="54164" xr:uid="{3886DD70-B043-4FBD-9E2C-932AC899E9EA}"/>
    <cellStyle name="Normal 23 3 3 2 3" xfId="53415" xr:uid="{FDEEF5A1-E33E-49D1-9EC6-EE2B1C2A5117}"/>
    <cellStyle name="Normal 23 3 3 3" xfId="52145" xr:uid="{FF4BC463-D6A0-49AB-8481-CE3B3F87A619}"/>
    <cellStyle name="Normal 23 3 3 3 2" xfId="52897" xr:uid="{471165C1-ECE5-4B52-93F9-DF7E33614822}"/>
    <cellStyle name="Normal 23 3 3 3 2 2" xfId="54408" xr:uid="{2666AC3D-8605-4770-97AA-06B5B7B0713D}"/>
    <cellStyle name="Normal 23 3 3 3 3" xfId="53659" xr:uid="{7F3CA198-88AE-45C9-AF90-93BE907F3CC3}"/>
    <cellStyle name="Normal 23 3 3 4" xfId="52394" xr:uid="{6ACE1872-AB8E-49EF-B1E6-80F0FA6F9E25}"/>
    <cellStyle name="Normal 23 3 3 4 2" xfId="53906" xr:uid="{4DB41596-F466-4BCC-98C2-849E6C9C70A5}"/>
    <cellStyle name="Normal 23 3 3 5" xfId="53157" xr:uid="{425F43F6-E33F-40EB-81F5-E85208BA0558}"/>
    <cellStyle name="Normal 23 3 4" xfId="51720" xr:uid="{DFDE54D4-94CD-41E8-B315-B57402A022F0}"/>
    <cellStyle name="Normal 23 3 4 2" xfId="52476" xr:uid="{BE2E17CE-21A2-4092-9337-4285A3A667CE}"/>
    <cellStyle name="Normal 23 3 4 2 2" xfId="53987" xr:uid="{D25702D8-3C68-48D2-BBDD-1E070E3AA73A}"/>
    <cellStyle name="Normal 23 3 4 3" xfId="53238" xr:uid="{347BA005-244B-4CE4-90C5-A7B92D78A9D6}"/>
    <cellStyle name="Normal 23 3 5" xfId="51968" xr:uid="{1BD8CE83-9A94-49E8-871F-6960519344C5}"/>
    <cellStyle name="Normal 23 3 5 2" xfId="52720" xr:uid="{95857FFF-B6AB-48B2-B148-34FC7BD47E6D}"/>
    <cellStyle name="Normal 23 3 5 2 2" xfId="54231" xr:uid="{E6726866-B7D3-45D9-A9D1-E1E550403203}"/>
    <cellStyle name="Normal 23 3 5 3" xfId="53482" xr:uid="{4A4A4409-10A1-4119-9548-B2181AC1EC72}"/>
    <cellStyle name="Normal 23 3 6" xfId="52217" xr:uid="{E9F65E4B-9B52-4B9E-8EDE-CA33630EEBBA}"/>
    <cellStyle name="Normal 23 3 6 2" xfId="53729" xr:uid="{951D3D17-1B77-48A3-A650-E4E0017D0919}"/>
    <cellStyle name="Normal 23 3 7" xfId="52980" xr:uid="{DC45902F-1F68-468E-A6FF-DCE1C57571B9}"/>
    <cellStyle name="Normal 23 3 8" xfId="51433" xr:uid="{E2BB23A9-ED28-4691-8C6A-95104FCEBC80}"/>
    <cellStyle name="Normal 23 3 9" xfId="54482" xr:uid="{539DE412-35D9-44B4-9010-91771A11FCBA}"/>
    <cellStyle name="Normal 23 4" xfId="181" xr:uid="{2D6646C2-BAC5-4A0C-B7B4-341B4FA7416E}"/>
    <cellStyle name="Normal 23 4 2" xfId="51693" xr:uid="{71E9FF37-C567-46D8-B5FF-10041DF222F8}"/>
    <cellStyle name="Normal 23 4 2 2" xfId="52449" xr:uid="{61DE42C7-24DE-4F49-BB4F-2E97E96748CD}"/>
    <cellStyle name="Normal 23 4 2 2 2" xfId="53960" xr:uid="{5CF3B592-AC6D-4425-A31C-D7D3C18F8649}"/>
    <cellStyle name="Normal 23 4 2 3" xfId="53211" xr:uid="{59737C48-2B4A-4319-AB07-C248840514B7}"/>
    <cellStyle name="Normal 23 4 3" xfId="51940" xr:uid="{A8B9A28D-D29E-4981-A398-61932BD39F8C}"/>
    <cellStyle name="Normal 23 4 3 2" xfId="52693" xr:uid="{54D88FD9-D448-4D93-B014-6D8CE7AE9185}"/>
    <cellStyle name="Normal 23 4 3 2 2" xfId="54204" xr:uid="{6FCA1BF8-5B4F-4F13-8F01-2C75B8D3D034}"/>
    <cellStyle name="Normal 23 4 3 3" xfId="53455" xr:uid="{59466531-A595-4CEE-AB2D-CB3C0E8007DF}"/>
    <cellStyle name="Normal 23 4 4" xfId="52190" xr:uid="{D8F63ECB-F9E8-49E0-B637-A4D6EFDBA242}"/>
    <cellStyle name="Normal 23 4 4 2" xfId="53702" xr:uid="{4E7BDC27-46D4-472F-8B44-09EBF876715C}"/>
    <cellStyle name="Normal 23 4 5" xfId="52953" xr:uid="{14949841-DC13-483C-B3A6-9F5BEF10DE48}"/>
    <cellStyle name="Normal 23 4 6" xfId="51401" xr:uid="{1137DBE2-B674-428B-910C-93229CBB0FCB}"/>
    <cellStyle name="Normal 23 4 7" xfId="54455" xr:uid="{993D8B6B-7F40-4436-BE9D-B655A8EBC0E1}"/>
    <cellStyle name="Normal 23 4 8" xfId="12922" xr:uid="{8E2DEC1A-1B30-43C3-AB8B-1777C7876235}"/>
    <cellStyle name="Normal 23 5" xfId="51321" xr:uid="{CFDA4E4C-0E6E-4D72-AC8A-AFEDCCD2821F}"/>
    <cellStyle name="Normal 23 5 2" xfId="51788" xr:uid="{4EC619C6-CA79-4428-8983-3BC7F3305447}"/>
    <cellStyle name="Normal 23 5 2 2" xfId="52544" xr:uid="{690734E3-14DE-4FA3-9912-1606456650AB}"/>
    <cellStyle name="Normal 23 5 2 2 2" xfId="54055" xr:uid="{CB0F181B-46A1-4647-A8E9-08F3CA225013}"/>
    <cellStyle name="Normal 23 5 2 3" xfId="53306" xr:uid="{7F0AD432-5546-46AD-A893-47C101AB3080}"/>
    <cellStyle name="Normal 23 5 3" xfId="52036" xr:uid="{FA4819AD-4A2E-4FDC-B823-67AC4CCE2E72}"/>
    <cellStyle name="Normal 23 5 3 2" xfId="52788" xr:uid="{89EDCC0F-BFF6-456D-BBD6-A5131CB0A210}"/>
    <cellStyle name="Normal 23 5 3 2 2" xfId="54299" xr:uid="{C0B06626-57A0-4636-A430-50AF767CD59D}"/>
    <cellStyle name="Normal 23 5 3 3" xfId="53550" xr:uid="{FFB82498-7DAF-4012-8E7E-55B78A49A8C5}"/>
    <cellStyle name="Normal 23 5 4" xfId="52285" xr:uid="{458C62DE-B253-438A-B05E-AC2735DB5202}"/>
    <cellStyle name="Normal 23 5 4 2" xfId="53797" xr:uid="{41F73C8E-618F-4541-982E-BC26F746C43D}"/>
    <cellStyle name="Normal 23 5 5" xfId="53048" xr:uid="{F02B9FB9-854E-4084-9992-B505AD8F5E07}"/>
    <cellStyle name="Normal 23 5 6" xfId="51513" xr:uid="{A0C1EB0B-F21A-44EB-BC1E-21D06FDB3BC1}"/>
    <cellStyle name="Normal 23 6" xfId="51539" xr:uid="{FEBAEC4D-09C7-45DF-A009-1E7AEF97D2FE}"/>
    <cellStyle name="Normal 23 6 2" xfId="51812" xr:uid="{D50B0899-8D6C-42B9-8934-5CD4E46806F4}"/>
    <cellStyle name="Normal 23 6 2 2" xfId="52568" xr:uid="{3860FF4F-B389-4FBD-B38F-0677732F5BD8}"/>
    <cellStyle name="Normal 23 6 2 2 2" xfId="54079" xr:uid="{21ABD348-3572-4431-B4FB-1E29111EF967}"/>
    <cellStyle name="Normal 23 6 2 3" xfId="53330" xr:uid="{D2977C52-D7E8-4AA8-8FB2-5AC22EEBF458}"/>
    <cellStyle name="Normal 23 6 3" xfId="52060" xr:uid="{5724F229-9F0F-492A-BB9B-3E17E2AD08E5}"/>
    <cellStyle name="Normal 23 6 3 2" xfId="52812" xr:uid="{837AC7C2-5408-483A-AB78-13687AC920B3}"/>
    <cellStyle name="Normal 23 6 3 2 2" xfId="54323" xr:uid="{D8B74BDA-F131-4CA2-B156-A351B8E41B71}"/>
    <cellStyle name="Normal 23 6 3 3" xfId="53574" xr:uid="{BB3C4835-0376-4BBC-BA4E-8AAF832D18B0}"/>
    <cellStyle name="Normal 23 6 4" xfId="52309" xr:uid="{1E4C0561-806B-4B3B-A498-D2727E9A63EB}"/>
    <cellStyle name="Normal 23 6 4 2" xfId="53821" xr:uid="{A5F4A114-AB88-4642-A209-70219A130ACF}"/>
    <cellStyle name="Normal 23 6 5" xfId="53072" xr:uid="{049EE18B-6E57-4F5C-A09F-FB96915BE51E}"/>
    <cellStyle name="Normal 23 7" xfId="51603" xr:uid="{84F4B203-B138-46AF-802E-6AB20315064E}"/>
    <cellStyle name="Normal 23 7 2" xfId="51870" xr:uid="{82E2B5F1-37AE-4F68-8C75-923E655419FC}"/>
    <cellStyle name="Normal 23 7 2 2" xfId="52626" xr:uid="{B0474FBC-F8A7-44D9-99FB-9D4FBE669EF8}"/>
    <cellStyle name="Normal 23 7 2 2 2" xfId="54137" xr:uid="{03183465-972C-46A6-94B0-3FB775E513F8}"/>
    <cellStyle name="Normal 23 7 2 3" xfId="53388" xr:uid="{E9899C97-DB1A-426C-9821-9CE69A385240}"/>
    <cellStyle name="Normal 23 7 3" xfId="52118" xr:uid="{22D87721-1497-4293-90D7-C1C6DA9FEC81}"/>
    <cellStyle name="Normal 23 7 3 2" xfId="52870" xr:uid="{FC5B3714-879A-4CF3-9E35-2ED90FB2635F}"/>
    <cellStyle name="Normal 23 7 3 2 2" xfId="54381" xr:uid="{47F49E62-D75C-419F-BC10-172E96558C15}"/>
    <cellStyle name="Normal 23 7 3 3" xfId="53632" xr:uid="{CF9C5E98-CF78-4992-A438-F25623F5326A}"/>
    <cellStyle name="Normal 23 7 4" xfId="52367" xr:uid="{040AC24F-64DB-48AE-98BA-18064F79BDCF}"/>
    <cellStyle name="Normal 23 7 4 2" xfId="53879" xr:uid="{C75CB32D-92DD-40C8-9513-A261B056DE82}"/>
    <cellStyle name="Normal 23 7 5" xfId="53130" xr:uid="{5CC52482-0505-4158-84B6-A35A6C0ECD26}"/>
    <cellStyle name="Normal 23 8" xfId="313" xr:uid="{949E082B-75ED-4A81-AA4D-9668FD3E74D6}"/>
    <cellStyle name="Normal 24" xfId="183" xr:uid="{50F7C6DC-FB1B-4620-BEC6-648F7FFB0C4E}"/>
    <cellStyle name="Normal 24 10" xfId="52954" xr:uid="{E35281C1-3308-48ED-8622-8473F124A8ED}"/>
    <cellStyle name="Normal 24 11" xfId="51402" xr:uid="{971001DD-39F0-42DB-898D-D1163F0628A9}"/>
    <cellStyle name="Normal 24 12" xfId="54456" xr:uid="{64CD6E62-E5CC-4C6A-AA2B-CD895DCBA015}"/>
    <cellStyle name="Normal 24 13" xfId="314" xr:uid="{CD00823A-42A3-4786-B94A-1979B09D041B}"/>
    <cellStyle name="Normal 24 2" xfId="184" xr:uid="{41FB4837-AEA5-4131-85D2-0E67F45BB509}"/>
    <cellStyle name="Normal 24 3" xfId="266" xr:uid="{73937A67-E42B-41A2-9705-C7AC72C2F814}"/>
    <cellStyle name="Normal 24 3 10" xfId="341" xr:uid="{F3B3A91E-F1B2-4E69-A8C1-4948693B8047}"/>
    <cellStyle name="Normal 24 3 2" xfId="51349" xr:uid="{73097A16-27E5-43BC-8C9B-AE07C37E7A5A}"/>
    <cellStyle name="Normal 24 3 2 2" xfId="51840" xr:uid="{87D7A1C0-EE33-41FB-9594-9BA8E02995C4}"/>
    <cellStyle name="Normal 24 3 2 2 2" xfId="52596" xr:uid="{A6B6222A-034A-4C4C-B308-21A2B5CEC09A}"/>
    <cellStyle name="Normal 24 3 2 2 2 2" xfId="54107" xr:uid="{CC90BE8A-4E58-4AF8-B7F6-736B63446A25}"/>
    <cellStyle name="Normal 24 3 2 2 3" xfId="53358" xr:uid="{D90AB109-81EE-4D19-8B98-FA189B3B161A}"/>
    <cellStyle name="Normal 24 3 2 3" xfId="52088" xr:uid="{C8384766-42FE-44CE-B759-55BB480E9F1D}"/>
    <cellStyle name="Normal 24 3 2 3 2" xfId="52840" xr:uid="{BDB8BA44-7B92-49A0-8695-BE78A9EB0446}"/>
    <cellStyle name="Normal 24 3 2 3 2 2" xfId="54351" xr:uid="{45698576-81A1-48C9-9098-3EBE4AE4051E}"/>
    <cellStyle name="Normal 24 3 2 3 3" xfId="53602" xr:uid="{6E0318CD-60C7-4399-B932-C7BEA4D0FF57}"/>
    <cellStyle name="Normal 24 3 2 4" xfId="52337" xr:uid="{BCD70CE4-7685-4C5F-91FD-AC8B876E5DE8}"/>
    <cellStyle name="Normal 24 3 2 4 2" xfId="53849" xr:uid="{161F6DF2-E09A-4F55-B000-93A7A302B1E2}"/>
    <cellStyle name="Normal 24 3 2 5" xfId="53100" xr:uid="{60DD64C4-1C39-47DD-BEA0-D60C110A6312}"/>
    <cellStyle name="Normal 24 3 2 6" xfId="51570" xr:uid="{FFC60E98-6551-49E1-B166-52E993C7DFAC}"/>
    <cellStyle name="Normal 24 3 3" xfId="51631" xr:uid="{3713FDB8-A98B-4C7E-B1C9-8308268110D8}"/>
    <cellStyle name="Normal 24 3 3 2" xfId="51898" xr:uid="{6AB990E6-E050-4ACE-86FC-E554CEC98741}"/>
    <cellStyle name="Normal 24 3 3 2 2" xfId="52654" xr:uid="{2E4604BA-F2C5-4138-BF74-BCEB4436AA91}"/>
    <cellStyle name="Normal 24 3 3 2 2 2" xfId="54165" xr:uid="{82DB03A4-7ABE-4B11-A03F-1ACE1A04EB60}"/>
    <cellStyle name="Normal 24 3 3 2 3" xfId="53416" xr:uid="{E27C9E3B-4127-4D72-886F-C561CD763034}"/>
    <cellStyle name="Normal 24 3 3 3" xfId="52146" xr:uid="{5331D2FD-E375-408E-9E06-29F93909CC45}"/>
    <cellStyle name="Normal 24 3 3 3 2" xfId="52898" xr:uid="{A931D7E8-3A58-447A-9760-E3B16B260831}"/>
    <cellStyle name="Normal 24 3 3 3 2 2" xfId="54409" xr:uid="{F2F9961E-903A-45B7-ABF7-C9EEC5572ADD}"/>
    <cellStyle name="Normal 24 3 3 3 3" xfId="53660" xr:uid="{CAB87A0C-C69B-4123-ABE4-BF4591AABAE9}"/>
    <cellStyle name="Normal 24 3 3 4" xfId="52395" xr:uid="{693F5C5C-56F8-4472-9E8C-CF79A755639B}"/>
    <cellStyle name="Normal 24 3 3 4 2" xfId="53907" xr:uid="{C8FE8A26-82EA-420D-B6A3-E50ED38E6FE3}"/>
    <cellStyle name="Normal 24 3 3 5" xfId="53158" xr:uid="{3AB92562-8239-4357-9C4B-0A954F532963}"/>
    <cellStyle name="Normal 24 3 4" xfId="51721" xr:uid="{BFAC1DD6-4EE0-4BC7-81AB-1005851413CF}"/>
    <cellStyle name="Normal 24 3 4 2" xfId="52477" xr:uid="{01661BC3-34B4-4BF5-A9A7-7EBF9C1AEFE7}"/>
    <cellStyle name="Normal 24 3 4 2 2" xfId="53988" xr:uid="{47119BAA-8E87-4CD7-B6CB-FA95AE875926}"/>
    <cellStyle name="Normal 24 3 4 3" xfId="53239" xr:uid="{32D88B74-B2A0-4A9C-862B-D42EB73391A9}"/>
    <cellStyle name="Normal 24 3 5" xfId="51969" xr:uid="{8F563108-9BA2-4C88-B093-F9A1FDF76DF6}"/>
    <cellStyle name="Normal 24 3 5 2" xfId="52721" xr:uid="{146F67FC-643C-4BD9-B3C0-3A96168440AC}"/>
    <cellStyle name="Normal 24 3 5 2 2" xfId="54232" xr:uid="{03D470FC-A0BB-4AEA-81D6-33089C52E08E}"/>
    <cellStyle name="Normal 24 3 5 3" xfId="53483" xr:uid="{00492AB6-46E5-45A5-BE73-F064CD112BAF}"/>
    <cellStyle name="Normal 24 3 6" xfId="52218" xr:uid="{F8C1093A-7C9C-4618-BBF9-C72A40737D63}"/>
    <cellStyle name="Normal 24 3 6 2" xfId="53730" xr:uid="{124A0DFD-E73E-45E0-8304-E0456B74F2A4}"/>
    <cellStyle name="Normal 24 3 7" xfId="52981" xr:uid="{46CE77B6-A96F-4490-9644-6A7E71AD4121}"/>
    <cellStyle name="Normal 24 3 8" xfId="51434" xr:uid="{74182BD5-57E2-4C85-B097-C284B8D62C93}"/>
    <cellStyle name="Normal 24 3 9" xfId="54483" xr:uid="{AACE60E4-7064-4011-A7E2-1360D356D550}"/>
    <cellStyle name="Normal 24 4" xfId="12923" xr:uid="{8878CFF7-ED19-4338-B7A1-2C9DABE99F13}"/>
    <cellStyle name="Normal 24 4 2" xfId="51789" xr:uid="{2EA46302-0848-4246-A207-C93585C64BE6}"/>
    <cellStyle name="Normal 24 4 2 2" xfId="52545" xr:uid="{7B4825DB-B717-4981-B2F7-D0BFBF267256}"/>
    <cellStyle name="Normal 24 4 2 2 2" xfId="54056" xr:uid="{7D48E92E-14AD-4D2D-9111-0BDE64EF30C9}"/>
    <cellStyle name="Normal 24 4 2 3" xfId="53307" xr:uid="{3CB12C07-5046-4363-BAFF-100CFF4048FB}"/>
    <cellStyle name="Normal 24 4 3" xfId="52037" xr:uid="{DA944B2B-1910-42FA-B7C2-3D3BC3926270}"/>
    <cellStyle name="Normal 24 4 3 2" xfId="52789" xr:uid="{48B52D0C-81DD-4F83-83AC-262DFCD89986}"/>
    <cellStyle name="Normal 24 4 3 2 2" xfId="54300" xr:uid="{65538721-DEF4-45D2-8D2B-3B108F883F23}"/>
    <cellStyle name="Normal 24 4 3 3" xfId="53551" xr:uid="{8EB3A0C3-B805-4B3A-9704-A12FEC35E511}"/>
    <cellStyle name="Normal 24 4 4" xfId="52286" xr:uid="{49D2444E-B283-4E19-B318-CA9E1546BE7E}"/>
    <cellStyle name="Normal 24 4 4 2" xfId="53798" xr:uid="{2955F4E1-0707-43CC-93C8-EE14AD657D1A}"/>
    <cellStyle name="Normal 24 4 5" xfId="53049" xr:uid="{2A823EA5-974A-4EDC-8815-3354A78AB9A2}"/>
    <cellStyle name="Normal 24 4 6" xfId="51514" xr:uid="{292D772E-4161-4DEF-8823-15EF85057B5C}"/>
    <cellStyle name="Normal 24 5" xfId="51322" xr:uid="{60CAF5E1-B0B7-459C-84F0-B773A9A07A5F}"/>
    <cellStyle name="Normal 24 5 2" xfId="51813" xr:uid="{42CB58E4-8342-4DFA-ADF1-42596729C61F}"/>
    <cellStyle name="Normal 24 5 2 2" xfId="52569" xr:uid="{2516404B-79F5-4D89-BEFF-516350711678}"/>
    <cellStyle name="Normal 24 5 2 2 2" xfId="54080" xr:uid="{8EE7437E-8BBA-4651-9467-BEEDF10FF97A}"/>
    <cellStyle name="Normal 24 5 2 3" xfId="53331" xr:uid="{64CFFE32-E923-45E4-B67B-60B134F7237D}"/>
    <cellStyle name="Normal 24 5 3" xfId="52061" xr:uid="{15C48652-D818-424D-AFA8-6DB8067DC90F}"/>
    <cellStyle name="Normal 24 5 3 2" xfId="52813" xr:uid="{253CCF89-6045-4EE0-B571-59387A9CA11E}"/>
    <cellStyle name="Normal 24 5 3 2 2" xfId="54324" xr:uid="{B1332493-B195-44E7-8499-77CBCE07473F}"/>
    <cellStyle name="Normal 24 5 3 3" xfId="53575" xr:uid="{BB422764-11F5-4093-AC9D-2FD3FE4E06FC}"/>
    <cellStyle name="Normal 24 5 4" xfId="52310" xr:uid="{B3223905-7170-40FA-BD51-3AED5FE4517F}"/>
    <cellStyle name="Normal 24 5 4 2" xfId="53822" xr:uid="{0E100F6C-6D48-4FFE-9ED4-32E66527B34A}"/>
    <cellStyle name="Normal 24 5 5" xfId="53073" xr:uid="{4004ACBA-5374-42A5-AA36-3B73E3D08EAC}"/>
    <cellStyle name="Normal 24 5 6" xfId="51540" xr:uid="{E90E9786-0390-40B1-B6C6-1FEB9D5ECF3C}"/>
    <cellStyle name="Normal 24 6" xfId="51604" xr:uid="{624CB45F-ABF0-4CDD-B70A-E42FD2117376}"/>
    <cellStyle name="Normal 24 6 2" xfId="51871" xr:uid="{3C2FEE57-449B-47EB-9CA1-C05F2868E707}"/>
    <cellStyle name="Normal 24 6 2 2" xfId="52627" xr:uid="{C41A6C72-2698-44FF-AA65-162749162B6F}"/>
    <cellStyle name="Normal 24 6 2 2 2" xfId="54138" xr:uid="{D5D6BE7F-5460-483F-93F9-9E9C613726DA}"/>
    <cellStyle name="Normal 24 6 2 3" xfId="53389" xr:uid="{549C7B3F-8AD2-4716-8470-15C83BF4B7AD}"/>
    <cellStyle name="Normal 24 6 3" xfId="52119" xr:uid="{A513DA48-D2A0-4C9C-B9AD-A84A3496B874}"/>
    <cellStyle name="Normal 24 6 3 2" xfId="52871" xr:uid="{E9F2600F-1276-43F9-AD38-BD42C67CD458}"/>
    <cellStyle name="Normal 24 6 3 2 2" xfId="54382" xr:uid="{E2A9CD7B-C8B7-43B0-B9E2-EC89034F4DCD}"/>
    <cellStyle name="Normal 24 6 3 3" xfId="53633" xr:uid="{F8D798CB-1568-40AE-8413-4A9F80CE5174}"/>
    <cellStyle name="Normal 24 6 4" xfId="52368" xr:uid="{561B44B0-9272-4488-ADCF-3743C0E1E159}"/>
    <cellStyle name="Normal 24 6 4 2" xfId="53880" xr:uid="{48950E31-1474-4F17-8039-228880C9EC37}"/>
    <cellStyle name="Normal 24 6 5" xfId="53131" xr:uid="{5918ACEE-8ADC-43B1-94BF-06C24DFD5FFD}"/>
    <cellStyle name="Normal 24 7" xfId="51694" xr:uid="{8FC2DAE0-A1AD-4377-BC93-46D83C7526C9}"/>
    <cellStyle name="Normal 24 7 2" xfId="52450" xr:uid="{EEBE78F5-0E73-4B48-8487-73E3AEB7285D}"/>
    <cellStyle name="Normal 24 7 2 2" xfId="53961" xr:uid="{7BF9A995-C24B-45B7-A4E4-DAC2D038F9E4}"/>
    <cellStyle name="Normal 24 7 3" xfId="53212" xr:uid="{0152EE3C-D29F-4ABD-B88B-03B1DDEF72B6}"/>
    <cellStyle name="Normal 24 8" xfId="51941" xr:uid="{648217F4-C424-449B-9D2F-39EC91D1F2B0}"/>
    <cellStyle name="Normal 24 8 2" xfId="52694" xr:uid="{672E1DFC-8F48-466F-BDFB-DFF2E498D05A}"/>
    <cellStyle name="Normal 24 8 2 2" xfId="54205" xr:uid="{E0DC6795-E5E8-411C-A659-D95D61C7C608}"/>
    <cellStyle name="Normal 24 8 3" xfId="53456" xr:uid="{34599ED2-30A9-4774-B04D-63824AA44722}"/>
    <cellStyle name="Normal 24 9" xfId="52191" xr:uid="{6013CB23-3AD7-4905-AECA-44A1B03D3B5D}"/>
    <cellStyle name="Normal 24 9 2" xfId="53703" xr:uid="{E8DCD66D-B02A-42AB-AD56-C9AA0A9F7091}"/>
    <cellStyle name="Normal 25" xfId="185" xr:uid="{9E247C32-3D7E-4EE3-8C83-FEAD8B926317}"/>
    <cellStyle name="Normal 25 10" xfId="52955" xr:uid="{33056377-45E7-4FC2-B292-DCF126366109}"/>
    <cellStyle name="Normal 25 11" xfId="51403" xr:uid="{89E45209-D6D3-419B-8A04-25D1AD08588E}"/>
    <cellStyle name="Normal 25 12" xfId="54457" xr:uid="{6564E2C0-9063-4DB6-ABE4-40CC78EBCFA1}"/>
    <cellStyle name="Normal 25 13" xfId="315" xr:uid="{51DFC98B-9D19-42DB-A80F-F293756F0962}"/>
    <cellStyle name="Normal 25 2" xfId="267" xr:uid="{6BA60F83-582C-49D7-A645-232946A3CE16}"/>
    <cellStyle name="Normal 25 2 10" xfId="342" xr:uid="{CFE85499-868E-41DE-A528-62E2BE2A6334}"/>
    <cellStyle name="Normal 25 2 2" xfId="51350" xr:uid="{D3749D7B-2E76-421C-AB23-A205128DFC4E}"/>
    <cellStyle name="Normal 25 2 2 2" xfId="51841" xr:uid="{2189E6FE-02E7-439F-BB5B-314817A9F8F2}"/>
    <cellStyle name="Normal 25 2 2 2 2" xfId="52597" xr:uid="{7D86DF55-4D41-4E78-8AE7-5E2E127993FC}"/>
    <cellStyle name="Normal 25 2 2 2 2 2" xfId="54108" xr:uid="{DECB7982-AF60-4596-91D2-D635F2DAF8F9}"/>
    <cellStyle name="Normal 25 2 2 2 3" xfId="53359" xr:uid="{91A12AF1-0F46-4958-9B76-8AF85216B63B}"/>
    <cellStyle name="Normal 25 2 2 3" xfId="52089" xr:uid="{EBF953A3-B218-4C26-8312-5221B95002B3}"/>
    <cellStyle name="Normal 25 2 2 3 2" xfId="52841" xr:uid="{227C262A-E02E-4529-BE3B-45A196A3008B}"/>
    <cellStyle name="Normal 25 2 2 3 2 2" xfId="54352" xr:uid="{6A9C0AF5-F8B8-4B77-A8FA-5AD79F2BB1F2}"/>
    <cellStyle name="Normal 25 2 2 3 3" xfId="53603" xr:uid="{ACCF2A31-E54F-4535-BEBA-4D24E4DA1C06}"/>
    <cellStyle name="Normal 25 2 2 4" xfId="52338" xr:uid="{4FF8FA37-0F15-49B9-8106-D8E2129B4891}"/>
    <cellStyle name="Normal 25 2 2 4 2" xfId="53850" xr:uid="{2BDB300B-78CD-4A6B-BF4A-8B17D4064352}"/>
    <cellStyle name="Normal 25 2 2 5" xfId="53101" xr:uid="{4E42BE76-1E49-434E-BE58-80956B9C7E5A}"/>
    <cellStyle name="Normal 25 2 2 6" xfId="51571" xr:uid="{8E8F0151-ADFC-42D1-AD38-BC8F98CB1102}"/>
    <cellStyle name="Normal 25 2 3" xfId="51632" xr:uid="{6F17BB78-4E53-4FCE-9F22-B82C6EA5A795}"/>
    <cellStyle name="Normal 25 2 3 2" xfId="51899" xr:uid="{CE1E490C-242F-404C-BDEA-6123E00F97AF}"/>
    <cellStyle name="Normal 25 2 3 2 2" xfId="52655" xr:uid="{F666DEA8-0EB5-40CD-8CC7-DDD49F99279F}"/>
    <cellStyle name="Normal 25 2 3 2 2 2" xfId="54166" xr:uid="{51734B6F-02C3-48C8-B2A1-EB86A0969967}"/>
    <cellStyle name="Normal 25 2 3 2 3" xfId="53417" xr:uid="{6AFF7435-69A8-4172-A739-7E68627BA576}"/>
    <cellStyle name="Normal 25 2 3 3" xfId="52147" xr:uid="{738DD518-730F-4724-813F-36827FF73C08}"/>
    <cellStyle name="Normal 25 2 3 3 2" xfId="52899" xr:uid="{CF372AAF-E880-4038-9D5A-D868D1619A4C}"/>
    <cellStyle name="Normal 25 2 3 3 2 2" xfId="54410" xr:uid="{9CD051A0-278B-433F-A46F-B4FD2ECDA93E}"/>
    <cellStyle name="Normal 25 2 3 3 3" xfId="53661" xr:uid="{822E9F1C-A810-435D-A583-C10BC405FF38}"/>
    <cellStyle name="Normal 25 2 3 4" xfId="52396" xr:uid="{8353E045-D001-4A99-9649-5DB2D8416AFF}"/>
    <cellStyle name="Normal 25 2 3 4 2" xfId="53908" xr:uid="{7C157D03-9AAA-4A8A-8A6F-4B816DD63BAD}"/>
    <cellStyle name="Normal 25 2 3 5" xfId="53159" xr:uid="{A80650D2-A53A-4529-9048-2D71D6B02B3C}"/>
    <cellStyle name="Normal 25 2 4" xfId="51722" xr:uid="{4ADDB0ED-0269-419F-8C78-228D5E4CDBA5}"/>
    <cellStyle name="Normal 25 2 4 2" xfId="52478" xr:uid="{8DFCB644-D567-4433-9DC5-A56868E93C5A}"/>
    <cellStyle name="Normal 25 2 4 2 2" xfId="53989" xr:uid="{CA74D77A-7E0B-44B9-A236-4AC1D7335280}"/>
    <cellStyle name="Normal 25 2 4 3" xfId="53240" xr:uid="{5D0212AB-C8D9-46BF-B1BB-46AE1E22351A}"/>
    <cellStyle name="Normal 25 2 5" xfId="51970" xr:uid="{C620B489-832A-4197-B249-9A976735A54D}"/>
    <cellStyle name="Normal 25 2 5 2" xfId="52722" xr:uid="{F67393FA-4727-46DA-91C8-DF1E7EFB85AA}"/>
    <cellStyle name="Normal 25 2 5 2 2" xfId="54233" xr:uid="{52B833F3-C7A9-4E88-8338-749B54A3C3B8}"/>
    <cellStyle name="Normal 25 2 5 3" xfId="53484" xr:uid="{4DF84F8C-78D7-493A-9F98-B9A5A7B191BF}"/>
    <cellStyle name="Normal 25 2 6" xfId="52219" xr:uid="{983F5D72-209E-4EC8-B5CA-B4A1313393CA}"/>
    <cellStyle name="Normal 25 2 6 2" xfId="53731" xr:uid="{510A943F-63E5-421A-A56A-A97981650C3D}"/>
    <cellStyle name="Normal 25 2 7" xfId="52982" xr:uid="{F42F3DC4-E596-4434-B56A-6A83FD5242A6}"/>
    <cellStyle name="Normal 25 2 8" xfId="51435" xr:uid="{5AB21FB4-86C4-4B57-9671-F9C12FDDC92C}"/>
    <cellStyle name="Normal 25 2 9" xfId="54484" xr:uid="{64A2EAF3-E6A1-4DDA-8ED5-999298C36FC3}"/>
    <cellStyle name="Normal 25 3" xfId="12924" xr:uid="{95F47BAD-0571-40A6-BBDC-B730C9A56953}"/>
    <cellStyle name="Normal 25 3 2" xfId="51485" xr:uid="{A4FD62C2-784F-4909-8E68-D01CAE69FA9B}"/>
    <cellStyle name="Normal 25 4" xfId="51323" xr:uid="{B88ADF46-1B37-4530-9065-6AD01FD0CDB6}"/>
    <cellStyle name="Normal 25 4 2" xfId="51790" xr:uid="{826F3E30-CB4A-45A7-82D2-26481AA0AEFF}"/>
    <cellStyle name="Normal 25 4 2 2" xfId="52546" xr:uid="{B32D83F5-9257-49F6-A828-9DABB87C76DF}"/>
    <cellStyle name="Normal 25 4 2 2 2" xfId="54057" xr:uid="{D711F552-B5E0-4FB8-97D9-3AD6853ACB16}"/>
    <cellStyle name="Normal 25 4 2 3" xfId="53308" xr:uid="{A3A6546C-5CCE-4BD9-8FEC-8885AC5EF1A3}"/>
    <cellStyle name="Normal 25 4 3" xfId="52038" xr:uid="{4D0D6F4C-6118-489C-AA23-F9ACD0F77B22}"/>
    <cellStyle name="Normal 25 4 3 2" xfId="52790" xr:uid="{B4F2A439-A917-4331-8DFB-DE199CF016F5}"/>
    <cellStyle name="Normal 25 4 3 2 2" xfId="54301" xr:uid="{9BABE991-6065-4A81-9595-A2720684F518}"/>
    <cellStyle name="Normal 25 4 3 3" xfId="53552" xr:uid="{56A1273B-8EE6-4955-898A-9118BF010EAD}"/>
    <cellStyle name="Normal 25 4 4" xfId="52287" xr:uid="{355EA213-D89D-4E5D-A499-274F094DB44D}"/>
    <cellStyle name="Normal 25 4 4 2" xfId="53799" xr:uid="{108875CA-82FC-4AB7-9CC0-25EBE85C4B46}"/>
    <cellStyle name="Normal 25 4 5" xfId="53050" xr:uid="{BF987BBE-D139-4DEE-8C18-6551E0FE1A87}"/>
    <cellStyle name="Normal 25 4 6" xfId="51515" xr:uid="{5BE1EFD8-D332-4CF4-9153-A6FE63B0D70E}"/>
    <cellStyle name="Normal 25 5" xfId="51541" xr:uid="{DE2A220B-C54A-45F4-B699-3769291DB260}"/>
    <cellStyle name="Normal 25 5 2" xfId="51814" xr:uid="{866ADCF9-2287-4732-9498-B2E4511F7E7A}"/>
    <cellStyle name="Normal 25 5 2 2" xfId="52570" xr:uid="{CF200962-E716-4A68-A095-EB3F9AED048A}"/>
    <cellStyle name="Normal 25 5 2 2 2" xfId="54081" xr:uid="{2A1E1FDB-683D-4F37-B8F8-8130FD38D001}"/>
    <cellStyle name="Normal 25 5 2 3" xfId="53332" xr:uid="{B9D7780C-EA3E-4227-8497-36D38FF1359A}"/>
    <cellStyle name="Normal 25 5 3" xfId="52062" xr:uid="{22A0196C-A902-4614-BF55-F6B91561F69C}"/>
    <cellStyle name="Normal 25 5 3 2" xfId="52814" xr:uid="{5761351F-C3BB-4EF4-B1A6-0432BDB73278}"/>
    <cellStyle name="Normal 25 5 3 2 2" xfId="54325" xr:uid="{7665745F-3970-4012-B7C3-F8C643E6AF22}"/>
    <cellStyle name="Normal 25 5 3 3" xfId="53576" xr:uid="{49BFAEBE-77D7-4ECF-8C25-8A3843EF4EB7}"/>
    <cellStyle name="Normal 25 5 4" xfId="52311" xr:uid="{0EC053BD-A0A0-49F2-93DA-36C17AA36BFA}"/>
    <cellStyle name="Normal 25 5 4 2" xfId="53823" xr:uid="{9E73D7C5-1D42-4ACA-A7B5-2B11E5DE31A8}"/>
    <cellStyle name="Normal 25 5 5" xfId="53074" xr:uid="{6AA149A0-90D1-4C1F-9E62-6CB69D9173B5}"/>
    <cellStyle name="Normal 25 6" xfId="51605" xr:uid="{464ECAC5-DF77-47A7-AB5E-0945EFB9C674}"/>
    <cellStyle name="Normal 25 6 2" xfId="51872" xr:uid="{1623C25F-F752-4C42-89DC-8BF61C4B1325}"/>
    <cellStyle name="Normal 25 6 2 2" xfId="52628" xr:uid="{893479A7-B591-4D58-96E0-FE28730D2C5E}"/>
    <cellStyle name="Normal 25 6 2 2 2" xfId="54139" xr:uid="{D760A4B9-11C1-458D-9F3E-1217267A7063}"/>
    <cellStyle name="Normal 25 6 2 3" xfId="53390" xr:uid="{0F74B4EA-0BBE-40F4-B778-15E7DB8E454E}"/>
    <cellStyle name="Normal 25 6 3" xfId="52120" xr:uid="{AC2CDD73-3861-489B-B736-2B894DF6CE56}"/>
    <cellStyle name="Normal 25 6 3 2" xfId="52872" xr:uid="{8E12B695-E10C-4F15-891A-C62765DE258C}"/>
    <cellStyle name="Normal 25 6 3 2 2" xfId="54383" xr:uid="{3045EFF8-066E-4906-9922-2AC64C3FBE06}"/>
    <cellStyle name="Normal 25 6 3 3" xfId="53634" xr:uid="{4C7D2DAF-8CF3-4D3D-A4C0-93D116620185}"/>
    <cellStyle name="Normal 25 6 4" xfId="52369" xr:uid="{4B98017C-B31B-4886-86B7-C35DF414B792}"/>
    <cellStyle name="Normal 25 6 4 2" xfId="53881" xr:uid="{45975E9E-446D-4490-B9DE-03A0D2AE2525}"/>
    <cellStyle name="Normal 25 6 5" xfId="53132" xr:uid="{C4E1D376-4021-4DC4-873F-03C08813BC4E}"/>
    <cellStyle name="Normal 25 7" xfId="51695" xr:uid="{6C64084B-918C-40A2-8927-7C14A241C314}"/>
    <cellStyle name="Normal 25 7 2" xfId="52451" xr:uid="{7C864AF2-A822-4649-ABEE-404951C51800}"/>
    <cellStyle name="Normal 25 7 2 2" xfId="53962" xr:uid="{B3784A6B-309A-4F32-B886-1663FA299245}"/>
    <cellStyle name="Normal 25 7 3" xfId="53213" xr:uid="{ACD72616-44BC-487D-8A4B-1AB89F1BF62F}"/>
    <cellStyle name="Normal 25 8" xfId="51942" xr:uid="{A2901413-E8FB-4692-BB09-053214662B7E}"/>
    <cellStyle name="Normal 25 8 2" xfId="52695" xr:uid="{F1A8C637-FA55-431F-8F31-0E9AA0345ECC}"/>
    <cellStyle name="Normal 25 8 2 2" xfId="54206" xr:uid="{2CA6B974-117B-4BDE-A93B-E794758DBA17}"/>
    <cellStyle name="Normal 25 8 3" xfId="53457" xr:uid="{7726B885-734B-4B1E-807B-6F6A77D47336}"/>
    <cellStyle name="Normal 25 9" xfId="52192" xr:uid="{D750B944-B13F-4098-8922-6BAB5F857407}"/>
    <cellStyle name="Normal 25 9 2" xfId="53704" xr:uid="{CE8587F3-12F2-4DB9-B109-357833C0B4C8}"/>
    <cellStyle name="Normal 26" xfId="186" xr:uid="{AD3C932E-2DB5-4CD6-86BA-2E6C4A6B01A4}"/>
    <cellStyle name="Normal 26 10" xfId="52956" xr:uid="{21DDA4EC-E02B-4350-A655-0F886301DCA0}"/>
    <cellStyle name="Normal 26 11" xfId="51404" xr:uid="{B7EB5383-B4A8-43EB-9619-374224170F0A}"/>
    <cellStyle name="Normal 26 12" xfId="54458" xr:uid="{B3BAC44A-E852-4989-809E-19678E849CAD}"/>
    <cellStyle name="Normal 26 13" xfId="316" xr:uid="{128D2FBD-F5FC-4BCD-9EE8-EBDF1BDBFFD1}"/>
    <cellStyle name="Normal 26 2" xfId="268" xr:uid="{0CB36133-E5AA-471E-95CB-AD940DEBCB7C}"/>
    <cellStyle name="Normal 26 2 10" xfId="343" xr:uid="{2907738E-8B0E-4C76-A5FD-15B4E6002B21}"/>
    <cellStyle name="Normal 26 2 2" xfId="51351" xr:uid="{9DCAA5D7-587D-47E0-B9A0-95363F97276B}"/>
    <cellStyle name="Normal 26 2 2 2" xfId="51842" xr:uid="{E6BFF6D8-73A8-43C5-9850-26DEA2852B9E}"/>
    <cellStyle name="Normal 26 2 2 2 2" xfId="52598" xr:uid="{5C09907F-E7EB-46CB-95D0-0FF395B52282}"/>
    <cellStyle name="Normal 26 2 2 2 2 2" xfId="54109" xr:uid="{A838C06B-168A-4545-AC9F-E8F399B4AF96}"/>
    <cellStyle name="Normal 26 2 2 2 3" xfId="53360" xr:uid="{2620218E-EB59-4791-8BD4-4E291D0C9A08}"/>
    <cellStyle name="Normal 26 2 2 3" xfId="52090" xr:uid="{7B66FFD5-8D5A-46F5-A2F0-313CE0554E01}"/>
    <cellStyle name="Normal 26 2 2 3 2" xfId="52842" xr:uid="{5A60A4F9-EEFB-4C6B-B895-E04FEA20B192}"/>
    <cellStyle name="Normal 26 2 2 3 2 2" xfId="54353" xr:uid="{9825EA36-A65B-42C5-AED1-2D1D334B8062}"/>
    <cellStyle name="Normal 26 2 2 3 3" xfId="53604" xr:uid="{D6D739E7-0552-43DA-B494-FFA917CA505B}"/>
    <cellStyle name="Normal 26 2 2 4" xfId="52339" xr:uid="{B7D528FA-936A-49DA-9283-CBB16677B026}"/>
    <cellStyle name="Normal 26 2 2 4 2" xfId="53851" xr:uid="{80B45FA9-6C6E-4574-9773-795B4424B980}"/>
    <cellStyle name="Normal 26 2 2 5" xfId="53102" xr:uid="{CDA890B0-6A20-4CAB-A929-6410F51CDEC3}"/>
    <cellStyle name="Normal 26 2 2 6" xfId="51572" xr:uid="{3098F064-8531-4EDC-965D-F0C81EB7A37B}"/>
    <cellStyle name="Normal 26 2 3" xfId="51633" xr:uid="{B73772C9-10B8-4DAC-A18A-B334E5CCE59D}"/>
    <cellStyle name="Normal 26 2 3 2" xfId="51900" xr:uid="{A10613A4-B039-488F-BC80-A808973C129A}"/>
    <cellStyle name="Normal 26 2 3 2 2" xfId="52656" xr:uid="{59123805-D84A-4BF9-A0D2-96A8552B9142}"/>
    <cellStyle name="Normal 26 2 3 2 2 2" xfId="54167" xr:uid="{60078A6A-0CE9-4D7E-B5B7-25FCB0816A1D}"/>
    <cellStyle name="Normal 26 2 3 2 3" xfId="53418" xr:uid="{62D5981B-D557-4CFE-86C4-9D089E3E2EB9}"/>
    <cellStyle name="Normal 26 2 3 3" xfId="52148" xr:uid="{BA8DDBB2-8F93-4D4D-A8AD-4D78B2EDFCCF}"/>
    <cellStyle name="Normal 26 2 3 3 2" xfId="52900" xr:uid="{FB34360F-C910-4F72-8155-A03D18CB6DA4}"/>
    <cellStyle name="Normal 26 2 3 3 2 2" xfId="54411" xr:uid="{302A41F7-64B1-45A4-A719-85EA01115B99}"/>
    <cellStyle name="Normal 26 2 3 3 3" xfId="53662" xr:uid="{92C6EDD6-A5FC-4224-8E6A-D559A08E54FB}"/>
    <cellStyle name="Normal 26 2 3 4" xfId="52397" xr:uid="{E12EC173-3286-4BEE-85D3-933D4B7FA01A}"/>
    <cellStyle name="Normal 26 2 3 4 2" xfId="53909" xr:uid="{A43C4020-765A-42B7-98F6-51B7CDABBF27}"/>
    <cellStyle name="Normal 26 2 3 5" xfId="53160" xr:uid="{EF525437-24F1-49D9-9289-14CDF0779272}"/>
    <cellStyle name="Normal 26 2 4" xfId="51723" xr:uid="{E861BD44-D3ED-446A-9D8C-10DD536FD32C}"/>
    <cellStyle name="Normal 26 2 4 2" xfId="52479" xr:uid="{B06EF34A-73EB-4B17-B171-92542BB6F4E2}"/>
    <cellStyle name="Normal 26 2 4 2 2" xfId="53990" xr:uid="{32F097FE-6153-46C8-A8BB-0EDFCE32FBFD}"/>
    <cellStyle name="Normal 26 2 4 3" xfId="53241" xr:uid="{FB154122-648D-41F4-8EB7-C0FEF261AB9C}"/>
    <cellStyle name="Normal 26 2 5" xfId="51971" xr:uid="{6A8B3186-80D3-4647-95F9-761C63CBB733}"/>
    <cellStyle name="Normal 26 2 5 2" xfId="52723" xr:uid="{F1725CFB-7FF8-4AAE-A155-990ADEBA7765}"/>
    <cellStyle name="Normal 26 2 5 2 2" xfId="54234" xr:uid="{E231F1E3-E6E9-481D-84E8-46262A097CD8}"/>
    <cellStyle name="Normal 26 2 5 3" xfId="53485" xr:uid="{E40D5D05-37E1-432B-B492-DC1F71177D01}"/>
    <cellStyle name="Normal 26 2 6" xfId="52220" xr:uid="{2B84D133-5551-4C8C-BFFF-F9680F8E5249}"/>
    <cellStyle name="Normal 26 2 6 2" xfId="53732" xr:uid="{CA0B8C99-BD81-469E-A846-95808974AEA6}"/>
    <cellStyle name="Normal 26 2 7" xfId="52983" xr:uid="{CC2BA3C1-9D52-4456-A15A-23B116E88B35}"/>
    <cellStyle name="Normal 26 2 8" xfId="51436" xr:uid="{FF4D17CF-17B6-42B6-91AF-3834711EEA7E}"/>
    <cellStyle name="Normal 26 2 9" xfId="54485" xr:uid="{3923B3B7-EA66-4D3B-AF70-A21B51095711}"/>
    <cellStyle name="Normal 26 3" xfId="12925" xr:uid="{7BDA3222-7F4C-492F-9E11-1B59B9747D5A}"/>
    <cellStyle name="Normal 26 3 2" xfId="51487" xr:uid="{637FF75F-AE58-4B68-964B-17A4FB5A4FCB}"/>
    <cellStyle name="Normal 26 4" xfId="51324" xr:uid="{E96EA477-473B-45A9-95E0-077E595E5224}"/>
    <cellStyle name="Normal 26 4 2" xfId="51791" xr:uid="{BB27648B-AB64-4057-8BD1-D18D6E720ACC}"/>
    <cellStyle name="Normal 26 4 2 2" xfId="52547" xr:uid="{7C7D70CC-53C2-4CE5-93E3-D6EB6E1FE6AF}"/>
    <cellStyle name="Normal 26 4 2 2 2" xfId="54058" xr:uid="{626D882A-F94B-4434-8EEC-221DE4250BFF}"/>
    <cellStyle name="Normal 26 4 2 3" xfId="53309" xr:uid="{74B6972D-3C75-4008-8C42-2614E2798BAC}"/>
    <cellStyle name="Normal 26 4 3" xfId="52039" xr:uid="{A46687B0-3927-476C-AE44-A940D3B83D52}"/>
    <cellStyle name="Normal 26 4 3 2" xfId="52791" xr:uid="{FFCAB3C6-76CF-48CF-BBA1-8DC6E5AFAE2A}"/>
    <cellStyle name="Normal 26 4 3 2 2" xfId="54302" xr:uid="{877C4710-EAD6-4388-926A-5BCF1A63A4F4}"/>
    <cellStyle name="Normal 26 4 3 3" xfId="53553" xr:uid="{E9EAC63A-BF33-425A-BDC3-2164A02435FE}"/>
    <cellStyle name="Normal 26 4 4" xfId="52288" xr:uid="{43D0CDD6-2B8F-4289-B4A5-A9108F23A826}"/>
    <cellStyle name="Normal 26 4 4 2" xfId="53800" xr:uid="{9A4C3B8D-6EA8-484F-9310-7726CC8A1E6A}"/>
    <cellStyle name="Normal 26 4 5" xfId="53051" xr:uid="{DC09ACA2-4A35-41B6-8643-6FDDCEF9208C}"/>
    <cellStyle name="Normal 26 4 6" xfId="51516" xr:uid="{60250BDD-A769-4E1E-BFAF-5BFDD52F743D}"/>
    <cellStyle name="Normal 26 5" xfId="51542" xr:uid="{0BC538BE-B4E2-45CF-82EB-6F4D655504FB}"/>
    <cellStyle name="Normal 26 5 2" xfId="51815" xr:uid="{25894965-F3B8-4F93-85DE-ED489CF7133F}"/>
    <cellStyle name="Normal 26 5 2 2" xfId="52571" xr:uid="{F1645CA3-8FAA-4B1A-837E-246EDBD44387}"/>
    <cellStyle name="Normal 26 5 2 2 2" xfId="54082" xr:uid="{A1554A8C-FEB6-489F-A0C2-FEB5C8745B92}"/>
    <cellStyle name="Normal 26 5 2 3" xfId="53333" xr:uid="{4DE30946-896F-4759-A311-EA135E044306}"/>
    <cellStyle name="Normal 26 5 3" xfId="52063" xr:uid="{279B472D-0EFE-465D-B733-037810038F14}"/>
    <cellStyle name="Normal 26 5 3 2" xfId="52815" xr:uid="{B4CA0B91-105A-4D78-AE68-00808F7E5A54}"/>
    <cellStyle name="Normal 26 5 3 2 2" xfId="54326" xr:uid="{DF41937D-34AF-4FD9-922E-106A14A717CE}"/>
    <cellStyle name="Normal 26 5 3 3" xfId="53577" xr:uid="{F14A46BB-F43C-4A22-9958-0D1A061268D2}"/>
    <cellStyle name="Normal 26 5 4" xfId="52312" xr:uid="{B8C6567E-6DD9-442B-AC63-E9A23FFEFAF4}"/>
    <cellStyle name="Normal 26 5 4 2" xfId="53824" xr:uid="{903B80DA-9872-42FC-A6DA-156A45362719}"/>
    <cellStyle name="Normal 26 5 5" xfId="53075" xr:uid="{C60730F7-B144-406E-AACE-6E4D0F4C15C7}"/>
    <cellStyle name="Normal 26 6" xfId="51606" xr:uid="{2961E477-C71B-4C40-A3EB-0843354A45C5}"/>
    <cellStyle name="Normal 26 6 2" xfId="51873" xr:uid="{A61A08D8-3BE1-4FB7-8AEA-9CF31BC83319}"/>
    <cellStyle name="Normal 26 6 2 2" xfId="52629" xr:uid="{F456EDD3-ACEB-454E-A9CB-CE5A27E0EF64}"/>
    <cellStyle name="Normal 26 6 2 2 2" xfId="54140" xr:uid="{EC041F3A-FB5B-4033-96CA-1A93BBF3CC4E}"/>
    <cellStyle name="Normal 26 6 2 3" xfId="53391" xr:uid="{32416470-05FF-43B6-831F-756183347913}"/>
    <cellStyle name="Normal 26 6 3" xfId="52121" xr:uid="{1CB6F71D-7570-4BA6-8DF7-DE67161EE4F1}"/>
    <cellStyle name="Normal 26 6 3 2" xfId="52873" xr:uid="{B535076B-EE94-4520-99F2-B5825ABE4AD7}"/>
    <cellStyle name="Normal 26 6 3 2 2" xfId="54384" xr:uid="{70340F73-65ED-429F-A651-74A6BC687F57}"/>
    <cellStyle name="Normal 26 6 3 3" xfId="53635" xr:uid="{F2212616-F441-4BB4-8EF5-6A4C454104BD}"/>
    <cellStyle name="Normal 26 6 4" xfId="52370" xr:uid="{46308C42-0500-4F9D-82A3-0E9552D48FF1}"/>
    <cellStyle name="Normal 26 6 4 2" xfId="53882" xr:uid="{48642BCD-3C3B-4BF3-8EAC-802A4191BA8B}"/>
    <cellStyle name="Normal 26 6 5" xfId="53133" xr:uid="{E2870142-9AFF-4C7C-BED9-524EA4DE083A}"/>
    <cellStyle name="Normal 26 7" xfId="51696" xr:uid="{A513738E-24B6-4560-A941-93904B6D3F79}"/>
    <cellStyle name="Normal 26 7 2" xfId="52452" xr:uid="{20383B33-AF59-4AE7-BEF4-6B3FAF90E0FB}"/>
    <cellStyle name="Normal 26 7 2 2" xfId="53963" xr:uid="{91CD9C4F-0426-477E-82F6-95B335749D15}"/>
    <cellStyle name="Normal 26 7 3" xfId="53214" xr:uid="{22ABF809-F3C8-4270-82EB-9ABBAFE008B8}"/>
    <cellStyle name="Normal 26 8" xfId="51943" xr:uid="{BCBF7855-ED74-4AE4-898A-5505882CD233}"/>
    <cellStyle name="Normal 26 8 2" xfId="52696" xr:uid="{A9C3289A-CF7F-4954-A817-4EF024426197}"/>
    <cellStyle name="Normal 26 8 2 2" xfId="54207" xr:uid="{5AE04E4E-9B60-4FF3-BEC8-B78E708105C2}"/>
    <cellStyle name="Normal 26 8 3" xfId="53458" xr:uid="{BA83A355-84F6-45F9-90DC-9AB70F0B76A5}"/>
    <cellStyle name="Normal 26 9" xfId="52193" xr:uid="{6BC485FB-12B5-43F7-9DBD-F67FC39B74F5}"/>
    <cellStyle name="Normal 26 9 2" xfId="53705" xr:uid="{7215D8F0-4400-43BB-A14C-FF62FAFE40A8}"/>
    <cellStyle name="Normal 27" xfId="187" xr:uid="{E5F01E09-9D5B-417D-B23A-DCEDC44626FE}"/>
    <cellStyle name="Normal 27 10" xfId="51405" xr:uid="{982FE394-FE5B-4FB3-8547-7ED39C50FB98}"/>
    <cellStyle name="Normal 27 11" xfId="54459" xr:uid="{E3F5CFBB-F485-4D6F-879B-7BE551679869}"/>
    <cellStyle name="Normal 27 12" xfId="317" xr:uid="{88302847-D000-4755-ACF7-B2C8BB2B32AC}"/>
    <cellStyle name="Normal 27 2" xfId="269" xr:uid="{E196343F-F741-419B-9F3F-D1F5ED58D007}"/>
    <cellStyle name="Normal 27 2 10" xfId="344" xr:uid="{E6C05D5A-7553-405C-8171-55137365CD9B}"/>
    <cellStyle name="Normal 27 2 2" xfId="51352" xr:uid="{3366C4D9-F227-46F5-800A-4EA27755167F}"/>
    <cellStyle name="Normal 27 2 2 2" xfId="51843" xr:uid="{556CA2D9-72F6-4BB5-8E73-E7140CFAB655}"/>
    <cellStyle name="Normal 27 2 2 2 2" xfId="52599" xr:uid="{2A425F50-A45C-450E-B679-B1AC80580D5F}"/>
    <cellStyle name="Normal 27 2 2 2 2 2" xfId="54110" xr:uid="{1777B472-CCDC-4459-9069-00ACF88AC3F8}"/>
    <cellStyle name="Normal 27 2 2 2 3" xfId="53361" xr:uid="{D37C94AA-DEE5-4B0D-97F7-9AC3D7F7238E}"/>
    <cellStyle name="Normal 27 2 2 3" xfId="52091" xr:uid="{58DBD13C-692E-4E83-AF50-09BA62E7E4F3}"/>
    <cellStyle name="Normal 27 2 2 3 2" xfId="52843" xr:uid="{2EB58693-5491-4972-AC81-9D015B3DA176}"/>
    <cellStyle name="Normal 27 2 2 3 2 2" xfId="54354" xr:uid="{1014FD61-5DB9-4B07-A8A3-4F40A8FC4E07}"/>
    <cellStyle name="Normal 27 2 2 3 3" xfId="53605" xr:uid="{93BED90A-6020-48BF-BE13-AA5A21696D37}"/>
    <cellStyle name="Normal 27 2 2 4" xfId="52340" xr:uid="{9373F352-F17A-4E22-AE38-C4C48AD8EDC8}"/>
    <cellStyle name="Normal 27 2 2 4 2" xfId="53852" xr:uid="{4D39AD2E-FCEB-410B-A7E3-1986D4C7A76E}"/>
    <cellStyle name="Normal 27 2 2 5" xfId="53103" xr:uid="{29BAEC7E-B4DA-411D-A1FB-2AB2A21EE19D}"/>
    <cellStyle name="Normal 27 2 2 6" xfId="51573" xr:uid="{21135DD9-0D6D-4686-AEDC-63D3E73E7ACA}"/>
    <cellStyle name="Normal 27 2 3" xfId="51634" xr:uid="{A2448C32-D7F2-4EC6-BE13-07D6A595A768}"/>
    <cellStyle name="Normal 27 2 3 2" xfId="51901" xr:uid="{9ADBBB5A-C7B8-47A3-B17E-9387B9FAA516}"/>
    <cellStyle name="Normal 27 2 3 2 2" xfId="52657" xr:uid="{F413D4B3-8673-4D23-887B-C9A1671211BC}"/>
    <cellStyle name="Normal 27 2 3 2 2 2" xfId="54168" xr:uid="{61C0895A-1B47-4F13-8DA8-AC346F9412D7}"/>
    <cellStyle name="Normal 27 2 3 2 3" xfId="53419" xr:uid="{51B60BB8-2777-40BA-8506-229773742367}"/>
    <cellStyle name="Normal 27 2 3 3" xfId="52149" xr:uid="{D4364BE8-F752-4621-A0B9-B97ED6CC9801}"/>
    <cellStyle name="Normal 27 2 3 3 2" xfId="52901" xr:uid="{362E3F97-B278-40E5-B515-88103FFE7BA3}"/>
    <cellStyle name="Normal 27 2 3 3 2 2" xfId="54412" xr:uid="{0E5B3780-95D8-420D-8797-98113FFC6ADE}"/>
    <cellStyle name="Normal 27 2 3 3 3" xfId="53663" xr:uid="{5EF6D57A-9A7C-4160-B829-C6AFF42582F5}"/>
    <cellStyle name="Normal 27 2 3 4" xfId="52398" xr:uid="{9DF7AC80-2A67-4EFF-8715-66617607AD54}"/>
    <cellStyle name="Normal 27 2 3 4 2" xfId="53910" xr:uid="{E875598B-1948-4FC5-A3D1-624B36E255C1}"/>
    <cellStyle name="Normal 27 2 3 5" xfId="53161" xr:uid="{DAD92F63-B9C1-4396-B57E-82B328FBAFA8}"/>
    <cellStyle name="Normal 27 2 4" xfId="51724" xr:uid="{3050DFC8-BF01-46F0-87E0-692B659F913C}"/>
    <cellStyle name="Normal 27 2 4 2" xfId="52480" xr:uid="{35E6BAD7-D79A-4410-B924-5162B4E4770C}"/>
    <cellStyle name="Normal 27 2 4 2 2" xfId="53991" xr:uid="{5AF0EEF9-29F2-4B5E-B2F3-85C7BB4F88AE}"/>
    <cellStyle name="Normal 27 2 4 3" xfId="53242" xr:uid="{23E8A1E4-891D-4C43-BA97-74252DB83EED}"/>
    <cellStyle name="Normal 27 2 5" xfId="51972" xr:uid="{48C60329-89B0-4D17-80E0-F0EEA22640D3}"/>
    <cellStyle name="Normal 27 2 5 2" xfId="52724" xr:uid="{CBE7EA6C-0881-46F5-9BA5-1270A103B142}"/>
    <cellStyle name="Normal 27 2 5 2 2" xfId="54235" xr:uid="{17F41261-0DB0-41B6-ABD8-4D36523978EF}"/>
    <cellStyle name="Normal 27 2 5 3" xfId="53486" xr:uid="{6F9DDB95-DB4D-4236-A101-F51CFF953224}"/>
    <cellStyle name="Normal 27 2 6" xfId="52221" xr:uid="{B97629FC-AEF7-43E0-9E1A-1D2A027CDF2C}"/>
    <cellStyle name="Normal 27 2 6 2" xfId="53733" xr:uid="{38E07F15-4968-4419-A64D-AE141B43771E}"/>
    <cellStyle name="Normal 27 2 7" xfId="52984" xr:uid="{D7B15D0B-2CE5-4197-A7D1-93F187A0FB9F}"/>
    <cellStyle name="Normal 27 2 8" xfId="51437" xr:uid="{C6F84546-D2B0-4865-97B0-0EF02503204C}"/>
    <cellStyle name="Normal 27 2 9" xfId="54486" xr:uid="{05618DAD-60EA-453A-A8DF-43695F757B96}"/>
    <cellStyle name="Normal 27 3" xfId="12926" xr:uid="{453EE03C-6468-4970-B77C-0E4EDEC46EA0}"/>
    <cellStyle name="Normal 27 3 2" xfId="51792" xr:uid="{C9DC64E1-C2F4-46FC-B5E0-205978AF80C3}"/>
    <cellStyle name="Normal 27 3 2 2" xfId="52548" xr:uid="{767623FB-3DEE-400B-9958-156779BF7DB3}"/>
    <cellStyle name="Normal 27 3 2 2 2" xfId="54059" xr:uid="{52C76311-0C09-4139-B8D8-A9D31E7B15E0}"/>
    <cellStyle name="Normal 27 3 2 3" xfId="53310" xr:uid="{F3162BC0-4DDA-40FC-9D5B-BA32E1E136DD}"/>
    <cellStyle name="Normal 27 3 3" xfId="52040" xr:uid="{2679667B-C40C-4C2B-9081-0626965AEB40}"/>
    <cellStyle name="Normal 27 3 3 2" xfId="52792" xr:uid="{9E0B4B8C-373B-4314-8556-D9E40FE75775}"/>
    <cellStyle name="Normal 27 3 3 2 2" xfId="54303" xr:uid="{01654DD5-5A99-44C7-87F8-1443ADAA51E6}"/>
    <cellStyle name="Normal 27 3 3 3" xfId="53554" xr:uid="{BC8849D0-2322-4B18-ABE8-0B464390B0BC}"/>
    <cellStyle name="Normal 27 3 4" xfId="52289" xr:uid="{C04D712B-8786-4DDE-9A92-34A2E4DBBC6C}"/>
    <cellStyle name="Normal 27 3 4 2" xfId="53801" xr:uid="{AD9B10AD-8C50-47D7-9973-60D62088A00A}"/>
    <cellStyle name="Normal 27 3 5" xfId="53052" xr:uid="{1B3C6194-CF2D-4105-A3FE-74B089185C77}"/>
    <cellStyle name="Normal 27 3 6" xfId="51517" xr:uid="{54E76AA2-E766-4140-AF0C-488F2418BF7A}"/>
    <cellStyle name="Normal 27 4" xfId="51325" xr:uid="{46FECC8E-DDEC-4339-9974-5D1C8598FDC7}"/>
    <cellStyle name="Normal 27 4 2" xfId="51816" xr:uid="{B931F3B7-2E85-45F3-84A4-B1D4B235B9C4}"/>
    <cellStyle name="Normal 27 4 2 2" xfId="52572" xr:uid="{54499F9A-D86E-413A-AA43-A300778FC62C}"/>
    <cellStyle name="Normal 27 4 2 2 2" xfId="54083" xr:uid="{ECB84847-F9F3-4C1A-866F-7662E7F7396B}"/>
    <cellStyle name="Normal 27 4 2 3" xfId="53334" xr:uid="{F63306E7-6C18-4351-9F34-2D03F1B8CF31}"/>
    <cellStyle name="Normal 27 4 3" xfId="52064" xr:uid="{06CF9777-44EA-4946-9E4C-CA1273099975}"/>
    <cellStyle name="Normal 27 4 3 2" xfId="52816" xr:uid="{35C25C30-7A3F-457B-AC6F-40310A60A23E}"/>
    <cellStyle name="Normal 27 4 3 2 2" xfId="54327" xr:uid="{E0D34A84-05AB-4AB4-B04D-C10E3693E4C5}"/>
    <cellStyle name="Normal 27 4 3 3" xfId="53578" xr:uid="{80FB4C89-A4E9-4AD6-B979-E95B6A6135D7}"/>
    <cellStyle name="Normal 27 4 4" xfId="52313" xr:uid="{AE0552BB-3D02-4D5C-B335-A134C9313DF0}"/>
    <cellStyle name="Normal 27 4 4 2" xfId="53825" xr:uid="{1EF2D4B2-72AF-48E6-86C1-5330268D13F4}"/>
    <cellStyle name="Normal 27 4 5" xfId="53076" xr:uid="{606E612F-BB7A-468A-BD50-F10F84B46BB6}"/>
    <cellStyle name="Normal 27 4 6" xfId="51543" xr:uid="{FE97AAAB-E2E9-4E6C-A17E-ED0A8779E19A}"/>
    <cellStyle name="Normal 27 5" xfId="51607" xr:uid="{415B4E57-97A3-46C7-B2AB-9AA31A3E7655}"/>
    <cellStyle name="Normal 27 5 2" xfId="51874" xr:uid="{B2156870-A9AB-4346-88BD-1EBE8AB2199A}"/>
    <cellStyle name="Normal 27 5 2 2" xfId="52630" xr:uid="{0434E940-5BB8-4913-ABA0-02284309BCDD}"/>
    <cellStyle name="Normal 27 5 2 2 2" xfId="54141" xr:uid="{6D884308-C94A-4504-BBF1-BEACE7AD282C}"/>
    <cellStyle name="Normal 27 5 2 3" xfId="53392" xr:uid="{27C275A5-3E89-478A-9822-0FF994D0E377}"/>
    <cellStyle name="Normal 27 5 3" xfId="52122" xr:uid="{2D6AD599-D445-401E-9F82-EF483739C04F}"/>
    <cellStyle name="Normal 27 5 3 2" xfId="52874" xr:uid="{C49E6DDD-72B7-424C-8334-315154932794}"/>
    <cellStyle name="Normal 27 5 3 2 2" xfId="54385" xr:uid="{0A78496B-3177-435C-BF7D-413257B3A997}"/>
    <cellStyle name="Normal 27 5 3 3" xfId="53636" xr:uid="{5CA4F7A4-1EEA-492E-9E6E-95B3BDE5DA53}"/>
    <cellStyle name="Normal 27 5 4" xfId="52371" xr:uid="{B5E4703E-5342-4A3C-8952-4F99FDA0555F}"/>
    <cellStyle name="Normal 27 5 4 2" xfId="53883" xr:uid="{765C18FA-A041-4D52-BA25-27311A89A404}"/>
    <cellStyle name="Normal 27 5 5" xfId="53134" xr:uid="{2B060FE0-C5E8-4503-9287-9EB53D20522D}"/>
    <cellStyle name="Normal 27 6" xfId="51697" xr:uid="{19B6530F-077F-4B01-919E-82C3A21F7A94}"/>
    <cellStyle name="Normal 27 6 2" xfId="52453" xr:uid="{046489CA-815B-46AF-A9BA-206C979909AD}"/>
    <cellStyle name="Normal 27 6 2 2" xfId="53964" xr:uid="{896BC40A-17AA-44FE-A470-14919A47FA3A}"/>
    <cellStyle name="Normal 27 6 3" xfId="53215" xr:uid="{60C9A99F-3618-407C-A0B4-A985B6F2F0D3}"/>
    <cellStyle name="Normal 27 7" xfId="51944" xr:uid="{03004096-757F-426B-9603-3817948FF04E}"/>
    <cellStyle name="Normal 27 7 2" xfId="52697" xr:uid="{DA56B3A7-8EB9-45DF-9A05-EB8160C91FDC}"/>
    <cellStyle name="Normal 27 7 2 2" xfId="54208" xr:uid="{0039D08E-C2F2-4979-8DDC-AC9BB445CEA3}"/>
    <cellStyle name="Normal 27 7 3" xfId="53459" xr:uid="{4F602FCA-A4A9-475E-A3A7-31C6EC4AA0ED}"/>
    <cellStyle name="Normal 27 8" xfId="52194" xr:uid="{D97F5360-9395-4793-9D4E-52101A18809A}"/>
    <cellStyle name="Normal 27 8 2" xfId="53706" xr:uid="{39FEBDBF-2C80-4185-A407-134A92A36E41}"/>
    <cellStyle name="Normal 27 9" xfId="52957" xr:uid="{EF4C0101-80EC-4FBD-A591-44F454CD6B4D}"/>
    <cellStyle name="Normal 28" xfId="188" xr:uid="{7F303059-2E48-4CFA-94EB-86FEF867B653}"/>
    <cellStyle name="Normal 28 10" xfId="51406" xr:uid="{B075D39D-8D5E-4D6C-A728-356E6E96BE48}"/>
    <cellStyle name="Normal 28 11" xfId="54460" xr:uid="{64736DA8-5927-42CF-B278-C6F1D1B0526E}"/>
    <cellStyle name="Normal 28 12" xfId="318" xr:uid="{0B7B6942-3760-4B73-9160-A8397AE699C1}"/>
    <cellStyle name="Normal 28 2" xfId="270" xr:uid="{9CA7C62C-312D-4390-813C-F7311E2EF896}"/>
    <cellStyle name="Normal 28 2 10" xfId="345" xr:uid="{B4AFDC0B-477F-4302-94AC-E3D9396E6A39}"/>
    <cellStyle name="Normal 28 2 2" xfId="51353" xr:uid="{8E1E72AA-5833-47C0-B5EE-E55BBAA290D9}"/>
    <cellStyle name="Normal 28 2 2 2" xfId="51844" xr:uid="{E9CDEF3F-B23C-4B74-B3ED-E5D9537530E5}"/>
    <cellStyle name="Normal 28 2 2 2 2" xfId="52600" xr:uid="{F7244FC9-6571-46C2-86F9-8924E344065A}"/>
    <cellStyle name="Normal 28 2 2 2 2 2" xfId="54111" xr:uid="{74DC3731-94B0-4C3C-8AA1-334AB2971412}"/>
    <cellStyle name="Normal 28 2 2 2 3" xfId="53362" xr:uid="{C5FBFB09-B00C-4745-92EB-53F9D505C36F}"/>
    <cellStyle name="Normal 28 2 2 3" xfId="52092" xr:uid="{FC5627A2-D996-4AF3-AB46-2FCD28E542C2}"/>
    <cellStyle name="Normal 28 2 2 3 2" xfId="52844" xr:uid="{F50923BB-3991-4FC5-8ECC-E94D433742D8}"/>
    <cellStyle name="Normal 28 2 2 3 2 2" xfId="54355" xr:uid="{5E8D12D0-0282-49B2-93DE-E39B77BDA1FA}"/>
    <cellStyle name="Normal 28 2 2 3 3" xfId="53606" xr:uid="{5F7F1EE9-1F98-4728-AC99-40D8F00A774C}"/>
    <cellStyle name="Normal 28 2 2 4" xfId="52341" xr:uid="{EA4A541E-07D4-4F95-8966-906153214C20}"/>
    <cellStyle name="Normal 28 2 2 4 2" xfId="53853" xr:uid="{18FD1500-0E97-43CD-9BB3-3099B39057C8}"/>
    <cellStyle name="Normal 28 2 2 5" xfId="53104" xr:uid="{322D89B0-C250-48B8-99AE-080A21F334BD}"/>
    <cellStyle name="Normal 28 2 2 6" xfId="51574" xr:uid="{0AFCAFF6-0019-4FBA-90D3-562301B21BAF}"/>
    <cellStyle name="Normal 28 2 3" xfId="51635" xr:uid="{068794E6-70BA-4C51-8747-B7528CD9519F}"/>
    <cellStyle name="Normal 28 2 3 2" xfId="51902" xr:uid="{94C9CDB5-2C8F-4D74-BBD7-843147B63BC7}"/>
    <cellStyle name="Normal 28 2 3 2 2" xfId="52658" xr:uid="{405FA779-E53E-442C-8A34-DD5C6291F16A}"/>
    <cellStyle name="Normal 28 2 3 2 2 2" xfId="54169" xr:uid="{A0AF0FA1-9036-4ADD-BE0C-C37302A2CB24}"/>
    <cellStyle name="Normal 28 2 3 2 3" xfId="53420" xr:uid="{E6C9A883-CB02-49EF-BA33-9C6A04058275}"/>
    <cellStyle name="Normal 28 2 3 3" xfId="52150" xr:uid="{44D44AA5-A418-437A-A939-164023D2C96F}"/>
    <cellStyle name="Normal 28 2 3 3 2" xfId="52902" xr:uid="{4838B9E4-8D55-4E87-AC49-47F2EE765723}"/>
    <cellStyle name="Normal 28 2 3 3 2 2" xfId="54413" xr:uid="{1FC9E72B-548E-412F-B631-7B25AC8D0475}"/>
    <cellStyle name="Normal 28 2 3 3 3" xfId="53664" xr:uid="{9C00C43A-D7A7-42B9-9711-5E20BBDB2380}"/>
    <cellStyle name="Normal 28 2 3 4" xfId="52399" xr:uid="{11758D09-0B6C-4639-82F8-EB452F3C392A}"/>
    <cellStyle name="Normal 28 2 3 4 2" xfId="53911" xr:uid="{C1F4EEAC-393B-4FB7-A6E3-3F53EE353E23}"/>
    <cellStyle name="Normal 28 2 3 5" xfId="53162" xr:uid="{A0BEA5DF-3D54-4304-96B1-F8355E3CD65B}"/>
    <cellStyle name="Normal 28 2 4" xfId="51725" xr:uid="{98FB48A8-3D78-4718-A7B9-56D05A4970C1}"/>
    <cellStyle name="Normal 28 2 4 2" xfId="52481" xr:uid="{B429B187-3796-4D78-BF28-CBE1BBA6AC34}"/>
    <cellStyle name="Normal 28 2 4 2 2" xfId="53992" xr:uid="{0343467E-A40F-4DA5-AED0-B1CA75DD1F9A}"/>
    <cellStyle name="Normal 28 2 4 3" xfId="53243" xr:uid="{D85B57E0-C25F-496A-BC83-497D3F46C311}"/>
    <cellStyle name="Normal 28 2 5" xfId="51973" xr:uid="{DA90E713-9962-425D-8357-EBD1C0E06C36}"/>
    <cellStyle name="Normal 28 2 5 2" xfId="52725" xr:uid="{80F19B0A-8430-4A3C-A583-9A2F90B65310}"/>
    <cellStyle name="Normal 28 2 5 2 2" xfId="54236" xr:uid="{01559D6D-37AD-4611-984B-7B3006E3BDE4}"/>
    <cellStyle name="Normal 28 2 5 3" xfId="53487" xr:uid="{CAA66C63-A61D-4E05-A1C3-6D9ECD74006A}"/>
    <cellStyle name="Normal 28 2 6" xfId="52222" xr:uid="{3DC4BE10-624C-4AD9-B955-CE20DB9B0349}"/>
    <cellStyle name="Normal 28 2 6 2" xfId="53734" xr:uid="{7B3B56DB-8F57-477F-81BE-FFC0A77A10C9}"/>
    <cellStyle name="Normal 28 2 7" xfId="52985" xr:uid="{736B6355-739B-403C-B1CB-F070BD942551}"/>
    <cellStyle name="Normal 28 2 8" xfId="51438" xr:uid="{0F635F22-C6B9-4228-A70F-8BFEAC385946}"/>
    <cellStyle name="Normal 28 2 9" xfId="54487" xr:uid="{1C4A61D1-7E3C-4188-9B73-B75D9B4CD4C1}"/>
    <cellStyle name="Normal 28 3" xfId="12927" xr:uid="{DFEDC005-7AC0-4008-96AA-F0969DA4F729}"/>
    <cellStyle name="Normal 28 3 2" xfId="51793" xr:uid="{81066705-C6C9-40EC-B063-87976FFDAAC0}"/>
    <cellStyle name="Normal 28 3 2 2" xfId="52549" xr:uid="{EEBAAD5F-9F5A-4B3F-BDD5-228A11010CFE}"/>
    <cellStyle name="Normal 28 3 2 2 2" xfId="54060" xr:uid="{10BC4F5E-C410-4818-ACBC-E0C3A583A5AC}"/>
    <cellStyle name="Normal 28 3 2 3" xfId="53311" xr:uid="{5152C753-6AFD-4E64-AAEC-9EC326BE84F7}"/>
    <cellStyle name="Normal 28 3 3" xfId="52041" xr:uid="{A28FF6BF-A066-48DA-A1B7-D50D0B734AFE}"/>
    <cellStyle name="Normal 28 3 3 2" xfId="52793" xr:uid="{EF82BECB-1715-49DA-A4BA-E2F22DCC8ABC}"/>
    <cellStyle name="Normal 28 3 3 2 2" xfId="54304" xr:uid="{A2264A7D-9420-4EEA-84FE-CDF421C3EB9E}"/>
    <cellStyle name="Normal 28 3 3 3" xfId="53555" xr:uid="{03033FDD-6F66-43F7-A49E-C6B2DFF0AA01}"/>
    <cellStyle name="Normal 28 3 4" xfId="52290" xr:uid="{C7A25ED4-AE7F-4F5E-B2AA-69BF998157FD}"/>
    <cellStyle name="Normal 28 3 4 2" xfId="53802" xr:uid="{C8826622-35DB-4982-9A69-331ADE9E17C8}"/>
    <cellStyle name="Normal 28 3 5" xfId="53053" xr:uid="{AE650810-8018-4CE0-A747-8E3A453A725B}"/>
    <cellStyle name="Normal 28 3 6" xfId="51518" xr:uid="{F6D7867F-18AB-4DD3-9CA9-20D3C916F8C1}"/>
    <cellStyle name="Normal 28 4" xfId="51326" xr:uid="{7B18FFD2-42DE-462E-BD16-C6A50ACEC724}"/>
    <cellStyle name="Normal 28 4 2" xfId="51817" xr:uid="{A2525553-C454-4895-A247-8C67867040F9}"/>
    <cellStyle name="Normal 28 4 2 2" xfId="52573" xr:uid="{855F67C1-02EB-4557-A991-3A193B7FCA6C}"/>
    <cellStyle name="Normal 28 4 2 2 2" xfId="54084" xr:uid="{354CF0FC-F08A-4856-8AE4-DFA7611F0B61}"/>
    <cellStyle name="Normal 28 4 2 3" xfId="53335" xr:uid="{EF994F62-2980-405E-BF6D-C070D7C34E50}"/>
    <cellStyle name="Normal 28 4 3" xfId="52065" xr:uid="{85149B53-2281-473B-8656-EA836E255A18}"/>
    <cellStyle name="Normal 28 4 3 2" xfId="52817" xr:uid="{7144C3C1-7B6B-4608-BEAF-0F098D324EB0}"/>
    <cellStyle name="Normal 28 4 3 2 2" xfId="54328" xr:uid="{F763D109-1232-4318-B908-6877919703A1}"/>
    <cellStyle name="Normal 28 4 3 3" xfId="53579" xr:uid="{E7BE399F-16B0-4778-A098-570EB72DAB1B}"/>
    <cellStyle name="Normal 28 4 4" xfId="52314" xr:uid="{DD435341-988D-4607-958C-294A71449A5C}"/>
    <cellStyle name="Normal 28 4 4 2" xfId="53826" xr:uid="{AD366A27-4674-404E-8A0D-BED8548A1E18}"/>
    <cellStyle name="Normal 28 4 5" xfId="53077" xr:uid="{753AA422-5CFE-4AD1-87E2-B1C3CE714E32}"/>
    <cellStyle name="Normal 28 4 6" xfId="51544" xr:uid="{55EE706A-F4F6-4688-81CE-A7B6A26FF240}"/>
    <cellStyle name="Normal 28 5" xfId="51608" xr:uid="{B5A09700-CE84-40A1-895F-CB5B250672D5}"/>
    <cellStyle name="Normal 28 5 2" xfId="51875" xr:uid="{2C1BF75E-B3D5-48DE-8DA6-0504BA4ED0FD}"/>
    <cellStyle name="Normal 28 5 2 2" xfId="52631" xr:uid="{DEA49131-FA79-4BFF-AFC0-034AE40A2D0F}"/>
    <cellStyle name="Normal 28 5 2 2 2" xfId="54142" xr:uid="{90BDF608-813C-4A9A-9AFA-02E39D45845A}"/>
    <cellStyle name="Normal 28 5 2 3" xfId="53393" xr:uid="{DD01F0A5-AE1D-4435-912F-CB23B642F576}"/>
    <cellStyle name="Normal 28 5 3" xfId="52123" xr:uid="{3F371C7C-1274-4141-8E8C-1DEBF680EA70}"/>
    <cellStyle name="Normal 28 5 3 2" xfId="52875" xr:uid="{1398F1CC-1B58-4308-8EFE-B986FAB20883}"/>
    <cellStyle name="Normal 28 5 3 2 2" xfId="54386" xr:uid="{EE7471B7-554E-4AF4-9336-0D61CDFF3AE7}"/>
    <cellStyle name="Normal 28 5 3 3" xfId="53637" xr:uid="{A047B3A1-40D7-448C-986E-0A06D13A0AAB}"/>
    <cellStyle name="Normal 28 5 4" xfId="52372" xr:uid="{8145C6B0-EBEF-40B4-841B-A4D1862DDC98}"/>
    <cellStyle name="Normal 28 5 4 2" xfId="53884" xr:uid="{B77A9042-311A-4F9C-81A7-BB13062A3DC4}"/>
    <cellStyle name="Normal 28 5 5" xfId="53135" xr:uid="{9692043B-3727-49D1-B862-91F500E9C1AE}"/>
    <cellStyle name="Normal 28 6" xfId="51698" xr:uid="{4E39FAA1-6130-4623-A411-BC6DD67E4CBF}"/>
    <cellStyle name="Normal 28 6 2" xfId="52454" xr:uid="{904A02BC-9E3E-4090-839C-F9F8C1B99C64}"/>
    <cellStyle name="Normal 28 6 2 2" xfId="53965" xr:uid="{FAF27FB5-4955-4F6B-8034-F4E6FF0BD47A}"/>
    <cellStyle name="Normal 28 6 3" xfId="53216" xr:uid="{EA327367-212C-41CF-A52C-9E2642C68B6D}"/>
    <cellStyle name="Normal 28 7" xfId="51945" xr:uid="{EAC4E495-7AB1-4863-AE0F-72A51437F509}"/>
    <cellStyle name="Normal 28 7 2" xfId="52698" xr:uid="{103BF2E5-997E-4909-A950-550992B439C2}"/>
    <cellStyle name="Normal 28 7 2 2" xfId="54209" xr:uid="{D6342541-77CB-4EF5-BCDA-A2D41F3F7CF1}"/>
    <cellStyle name="Normal 28 7 3" xfId="53460" xr:uid="{2E1851DB-E07F-4972-B0B4-2B809C151A97}"/>
    <cellStyle name="Normal 28 8" xfId="52195" xr:uid="{47E6AA02-F57A-45CF-BF97-3BFA65D971F4}"/>
    <cellStyle name="Normal 28 8 2" xfId="53707" xr:uid="{560C477B-3B6C-434C-B51A-1E47B5B852A8}"/>
    <cellStyle name="Normal 28 9" xfId="52958" xr:uid="{D8AF27FD-ED36-412E-91E0-D3FD989ADA5B}"/>
    <cellStyle name="Normal 29" xfId="189" xr:uid="{72F7EACE-01B9-41DD-8799-FD84AFEC023D}"/>
    <cellStyle name="Normal 29 10" xfId="51407" xr:uid="{F00019B5-DBA2-4544-B037-E2160E184D56}"/>
    <cellStyle name="Normal 29 11" xfId="54461" xr:uid="{F4CBD040-0AE7-4B70-A70B-BE23B6976672}"/>
    <cellStyle name="Normal 29 12" xfId="319" xr:uid="{19E160D3-8C8C-4C3D-AA31-4703A85B62BF}"/>
    <cellStyle name="Normal 29 2" xfId="271" xr:uid="{79AA1503-2C1A-47D6-AD62-B22561D2AD79}"/>
    <cellStyle name="Normal 29 2 10" xfId="346" xr:uid="{AC281739-69C6-4902-8E98-17607D5F92BB}"/>
    <cellStyle name="Normal 29 2 2" xfId="51354" xr:uid="{919C28EA-A38C-49F8-93AB-D09BC7D49CEE}"/>
    <cellStyle name="Normal 29 2 2 2" xfId="51845" xr:uid="{7EC1642A-6326-47BA-98ED-84C5A7A388DF}"/>
    <cellStyle name="Normal 29 2 2 2 2" xfId="52601" xr:uid="{8320A584-E22F-4216-AE0D-6539CFECEE7C}"/>
    <cellStyle name="Normal 29 2 2 2 2 2" xfId="54112" xr:uid="{254ED00D-CA9B-4870-A66C-0F2B67170661}"/>
    <cellStyle name="Normal 29 2 2 2 3" xfId="53363" xr:uid="{33033E6A-9710-4593-BEC0-52786A015A21}"/>
    <cellStyle name="Normal 29 2 2 3" xfId="52093" xr:uid="{85114CAA-B76D-4B3A-8EF3-E0ABBFD32F09}"/>
    <cellStyle name="Normal 29 2 2 3 2" xfId="52845" xr:uid="{2867C2BE-FE42-4CB4-8AD4-B59CB6226FAE}"/>
    <cellStyle name="Normal 29 2 2 3 2 2" xfId="54356" xr:uid="{AFF3184F-9ECF-4FA2-9589-A35E47D20A00}"/>
    <cellStyle name="Normal 29 2 2 3 3" xfId="53607" xr:uid="{C5CCDC53-9CDD-4547-AFA4-C969FFFDFDDD}"/>
    <cellStyle name="Normal 29 2 2 4" xfId="52342" xr:uid="{292CD337-30DA-423F-B226-27FE1F36416E}"/>
    <cellStyle name="Normal 29 2 2 4 2" xfId="53854" xr:uid="{A89A984F-1B11-49AF-839F-4C397B94349A}"/>
    <cellStyle name="Normal 29 2 2 5" xfId="53105" xr:uid="{D88B1B76-E80A-4244-9565-B91207A28F5B}"/>
    <cellStyle name="Normal 29 2 2 6" xfId="51575" xr:uid="{AF9F2D83-7C36-4F50-BF4B-C31E9FAD64F5}"/>
    <cellStyle name="Normal 29 2 3" xfId="51636" xr:uid="{CF07DC59-5870-4C9B-9283-4AF331689AA8}"/>
    <cellStyle name="Normal 29 2 3 2" xfId="51903" xr:uid="{9B784BB0-134C-4806-8B84-71F3AC92BC7A}"/>
    <cellStyle name="Normal 29 2 3 2 2" xfId="52659" xr:uid="{9BF7B30D-F36D-455B-B3BF-76FE12165554}"/>
    <cellStyle name="Normal 29 2 3 2 2 2" xfId="54170" xr:uid="{51E77A38-6130-4134-A2F0-A89AA7A5EC57}"/>
    <cellStyle name="Normal 29 2 3 2 3" xfId="53421" xr:uid="{5422301C-3BBA-4D11-B933-A734343C2C6B}"/>
    <cellStyle name="Normal 29 2 3 3" xfId="52151" xr:uid="{CE6CD393-1CE1-4021-BB52-44D26C967894}"/>
    <cellStyle name="Normal 29 2 3 3 2" xfId="52903" xr:uid="{6EF3D398-BE3D-4DD4-8E3D-86A0D0DAE219}"/>
    <cellStyle name="Normal 29 2 3 3 2 2" xfId="54414" xr:uid="{83766405-1D05-46B7-90F1-A5EC06C7A65A}"/>
    <cellStyle name="Normal 29 2 3 3 3" xfId="53665" xr:uid="{BD28CD50-E085-4320-BBFF-28C4E243D9CE}"/>
    <cellStyle name="Normal 29 2 3 4" xfId="52400" xr:uid="{4C92AEEE-5257-4F65-84AF-EF4283F3795B}"/>
    <cellStyle name="Normal 29 2 3 4 2" xfId="53912" xr:uid="{F0398CBE-F079-4E32-87D0-4CFAF7B0C569}"/>
    <cellStyle name="Normal 29 2 3 5" xfId="53163" xr:uid="{087A945D-DE03-48FD-BB2C-47011AA19AB3}"/>
    <cellStyle name="Normal 29 2 4" xfId="51726" xr:uid="{B40173B2-FFF1-4C87-B873-C27248A05EEB}"/>
    <cellStyle name="Normal 29 2 4 2" xfId="52482" xr:uid="{B4EF932E-91FC-4FD2-93F5-69FA4FD87941}"/>
    <cellStyle name="Normal 29 2 4 2 2" xfId="53993" xr:uid="{E070E492-36ED-43AE-8E3B-2A427C7AE7A9}"/>
    <cellStyle name="Normal 29 2 4 3" xfId="53244" xr:uid="{D7A2C668-1A10-488A-B894-2FE2AB248534}"/>
    <cellStyle name="Normal 29 2 5" xfId="51974" xr:uid="{398FC40A-AF08-4684-A910-4F7EE55C543C}"/>
    <cellStyle name="Normal 29 2 5 2" xfId="52726" xr:uid="{C204AE09-10F2-490F-A28D-234DE5BCC7C7}"/>
    <cellStyle name="Normal 29 2 5 2 2" xfId="54237" xr:uid="{18C3F715-ED98-43F6-B373-250E137F2173}"/>
    <cellStyle name="Normal 29 2 5 3" xfId="53488" xr:uid="{F7806483-06E5-485F-AB07-A613A00D11E3}"/>
    <cellStyle name="Normal 29 2 6" xfId="52223" xr:uid="{49E0828D-6BE9-469A-9CDE-B7054B4F70CB}"/>
    <cellStyle name="Normal 29 2 6 2" xfId="53735" xr:uid="{BED02F0C-148C-40F5-8DE9-03C59E545C2E}"/>
    <cellStyle name="Normal 29 2 7" xfId="52986" xr:uid="{EF9E6C3F-8E75-4AED-BC4B-129AA06DF727}"/>
    <cellStyle name="Normal 29 2 8" xfId="51439" xr:uid="{E07531C7-3103-4340-93CD-639AE83A7710}"/>
    <cellStyle name="Normal 29 2 9" xfId="54488" xr:uid="{086791D9-87E6-46F4-9007-6B030C01EFAD}"/>
    <cellStyle name="Normal 29 3" xfId="12928" xr:uid="{FD0BED73-7EB6-4887-A793-4905E559FABE}"/>
    <cellStyle name="Normal 29 3 2" xfId="51794" xr:uid="{2247F9BA-C474-4F03-91F6-FC6CBB34FBA6}"/>
    <cellStyle name="Normal 29 3 2 2" xfId="52550" xr:uid="{49252761-57A5-40CA-9C30-8B8199205087}"/>
    <cellStyle name="Normal 29 3 2 2 2" xfId="54061" xr:uid="{39C68E4C-86F3-4D6D-97F5-2A2A86265EDC}"/>
    <cellStyle name="Normal 29 3 2 3" xfId="53312" xr:uid="{D97824FC-C1F5-4DA8-B040-75CECAC3AA06}"/>
    <cellStyle name="Normal 29 3 3" xfId="52042" xr:uid="{EBA25CBB-891C-4D5F-A4DE-84355CC8CC3B}"/>
    <cellStyle name="Normal 29 3 3 2" xfId="52794" xr:uid="{7CFBF0F3-53D3-4953-8086-FED3778E604F}"/>
    <cellStyle name="Normal 29 3 3 2 2" xfId="54305" xr:uid="{A85C7A8F-07FF-4136-A121-4BCB07F0D898}"/>
    <cellStyle name="Normal 29 3 3 3" xfId="53556" xr:uid="{9136AA04-4D48-4FC1-B2D5-C748ED81B851}"/>
    <cellStyle name="Normal 29 3 4" xfId="52291" xr:uid="{FCCED168-8BE7-4399-8F7F-E43DDB9D6992}"/>
    <cellStyle name="Normal 29 3 4 2" xfId="53803" xr:uid="{544E2CFC-1E3E-432F-B3AF-09E6382A90F9}"/>
    <cellStyle name="Normal 29 3 5" xfId="53054" xr:uid="{F7A40B72-9FC0-42AC-BE2F-F3083992D41A}"/>
    <cellStyle name="Normal 29 3 6" xfId="51519" xr:uid="{06E25990-F7DD-4C37-8EEB-468C7C74BDA0}"/>
    <cellStyle name="Normal 29 4" xfId="51327" xr:uid="{0ED82945-A956-48FA-8AA7-2B0D68056B12}"/>
    <cellStyle name="Normal 29 4 2" xfId="51818" xr:uid="{E8EB1C9B-D8CA-4A64-A40E-F14896B31B62}"/>
    <cellStyle name="Normal 29 4 2 2" xfId="52574" xr:uid="{E45FD6FE-69AD-4789-80AD-69114B312558}"/>
    <cellStyle name="Normal 29 4 2 2 2" xfId="54085" xr:uid="{5DB814C7-5CFE-46CA-9EAD-E12F910DD405}"/>
    <cellStyle name="Normal 29 4 2 3" xfId="53336" xr:uid="{67538577-A40A-4774-9F31-15DFF37CAA02}"/>
    <cellStyle name="Normal 29 4 3" xfId="52066" xr:uid="{396CA273-92CA-4C08-B024-60207BCA897C}"/>
    <cellStyle name="Normal 29 4 3 2" xfId="52818" xr:uid="{0B1F6F10-FC2C-46E5-A58A-1375C014F1FB}"/>
    <cellStyle name="Normal 29 4 3 2 2" xfId="54329" xr:uid="{D0B679FC-32F4-4FAF-866E-6A032428F418}"/>
    <cellStyle name="Normal 29 4 3 3" xfId="53580" xr:uid="{D49BDC8A-8E38-4DCE-9E7C-372407D8AC5A}"/>
    <cellStyle name="Normal 29 4 4" xfId="52315" xr:uid="{C6AA56C9-CD8B-40B8-A4FF-AAFA4EC9264E}"/>
    <cellStyle name="Normal 29 4 4 2" xfId="53827" xr:uid="{0614E387-0539-41BC-AF02-8F89FA388961}"/>
    <cellStyle name="Normal 29 4 5" xfId="53078" xr:uid="{B0EA09E3-763B-4E63-8E69-32D1F2892015}"/>
    <cellStyle name="Normal 29 4 6" xfId="51545" xr:uid="{C16F2178-A245-4968-B8A7-C6AB40C2F2C3}"/>
    <cellStyle name="Normal 29 5" xfId="51609" xr:uid="{A3A5A45F-4BF7-4DFC-91E7-6ADE91B3E28F}"/>
    <cellStyle name="Normal 29 5 2" xfId="51876" xr:uid="{85CAAAD4-B6C3-4423-A510-838A1BED8746}"/>
    <cellStyle name="Normal 29 5 2 2" xfId="52632" xr:uid="{6D4AFD54-6BB9-4CAC-BCDC-43F60949393C}"/>
    <cellStyle name="Normal 29 5 2 2 2" xfId="54143" xr:uid="{90FC7F3B-0F56-4626-A671-E2E9475F9D35}"/>
    <cellStyle name="Normal 29 5 2 3" xfId="53394" xr:uid="{9C32184D-C95D-4296-ABE6-CC43F21FAE16}"/>
    <cellStyle name="Normal 29 5 3" xfId="52124" xr:uid="{1BFD9A14-F9ED-4247-827C-EEA94A65AD4C}"/>
    <cellStyle name="Normal 29 5 3 2" xfId="52876" xr:uid="{6812EB68-7342-4415-9652-3CE110A102E1}"/>
    <cellStyle name="Normal 29 5 3 2 2" xfId="54387" xr:uid="{6D91AB06-26A1-4DEE-93B0-C953341A7632}"/>
    <cellStyle name="Normal 29 5 3 3" xfId="53638" xr:uid="{0F6932BF-E514-4DE7-9DEB-2AE2FD44A65A}"/>
    <cellStyle name="Normal 29 5 4" xfId="52373" xr:uid="{5CA7835A-1B73-4AD1-AAD3-481CD3E3EF88}"/>
    <cellStyle name="Normal 29 5 4 2" xfId="53885" xr:uid="{3B5FA447-2831-4A9F-AB4E-9418DF03E58E}"/>
    <cellStyle name="Normal 29 5 5" xfId="53136" xr:uid="{BAE430B7-E201-4717-8731-1CB0BCF55244}"/>
    <cellStyle name="Normal 29 6" xfId="51699" xr:uid="{F0DD9776-C341-4A17-8898-06E8FB290F41}"/>
    <cellStyle name="Normal 29 6 2" xfId="52455" xr:uid="{B735F597-EFDB-4271-9D57-6D9B33780089}"/>
    <cellStyle name="Normal 29 6 2 2" xfId="53966" xr:uid="{1E1E8348-A3A6-45BF-B110-DE80B53E9C06}"/>
    <cellStyle name="Normal 29 6 3" xfId="53217" xr:uid="{5DF104A2-4D43-42EB-8D1C-6B00C7C29368}"/>
    <cellStyle name="Normal 29 7" xfId="51946" xr:uid="{B274A5CF-0ABA-4B94-9E3F-68527D087239}"/>
    <cellStyle name="Normal 29 7 2" xfId="52699" xr:uid="{D8E24AA2-3FEA-4764-AB56-947F9D95EED5}"/>
    <cellStyle name="Normal 29 7 2 2" xfId="54210" xr:uid="{ACBFBBFD-AA01-44EF-ABD1-C6227E4263A2}"/>
    <cellStyle name="Normal 29 7 3" xfId="53461" xr:uid="{B8CA68F4-A876-4402-B5A1-E4E7EDDA452B}"/>
    <cellStyle name="Normal 29 8" xfId="52196" xr:uid="{2F7259DC-9CEF-4217-9354-C32C54FAD50B}"/>
    <cellStyle name="Normal 29 8 2" xfId="53708" xr:uid="{59C04356-D4F5-4828-97C5-082DE5588CDB}"/>
    <cellStyle name="Normal 29 9" xfId="52959" xr:uid="{58A41E85-A2E5-463E-9B8C-A9B8316B2AB0}"/>
    <cellStyle name="Normal 3" xfId="51" xr:uid="{00000000-0005-0000-0000-000039000000}"/>
    <cellStyle name="Normal 3 10" xfId="12929" xr:uid="{D5CAE1EE-3F26-4D48-8B6F-609C5233B358}"/>
    <cellStyle name="Normal 3 10 10" xfId="12930" xr:uid="{F193088C-1124-43FA-9B7B-19BF943E35C3}"/>
    <cellStyle name="Normal 3 10 10 10" xfId="12931" xr:uid="{131D1019-7946-40B6-9F31-EC45522A2428}"/>
    <cellStyle name="Normal 3 10 10 10 2" xfId="12932" xr:uid="{730E55DF-5F60-4F49-8E5E-304EC3A72E94}"/>
    <cellStyle name="Normal 3 10 10 11" xfId="12933" xr:uid="{D6865754-F131-489A-A60E-64F342647475}"/>
    <cellStyle name="Normal 3 10 10 2" xfId="12934" xr:uid="{B8B2108A-B591-46E0-9647-78A5ED5A06B9}"/>
    <cellStyle name="Normal 3 10 10 2 2" xfId="12935" xr:uid="{9F97E639-C460-484B-A6CE-ED6FF52E3BBC}"/>
    <cellStyle name="Normal 3 10 10 2 2 2" xfId="12936" xr:uid="{45905F9D-2365-4B90-94FF-5D477B35D66D}"/>
    <cellStyle name="Normal 3 10 10 2 2 2 2" xfId="12937" xr:uid="{FA60D552-1E65-45FD-95E1-9C8C572BC238}"/>
    <cellStyle name="Normal 3 10 10 2 2 2 2 2" xfId="12938" xr:uid="{A97EDA03-B846-4DFC-8CC5-6A7D7427F027}"/>
    <cellStyle name="Normal 3 10 10 2 2 2 2 2 2" xfId="12939" xr:uid="{4429105E-1D43-42AE-9E71-9B867ECE51C8}"/>
    <cellStyle name="Normal 3 10 10 2 2 2 2 3" xfId="12940" xr:uid="{40795689-0225-491E-B36F-0FAE2EB4DA22}"/>
    <cellStyle name="Normal 3 10 10 2 2 2 3" xfId="12941" xr:uid="{0FC16103-FB2C-4F8B-8E53-3A386AF04A75}"/>
    <cellStyle name="Normal 3 10 10 2 2 2 3 2" xfId="12942" xr:uid="{3B412038-D836-45DC-A69A-1C8856ED880B}"/>
    <cellStyle name="Normal 3 10 10 2 2 2 3 2 2" xfId="12943" xr:uid="{E405CC7F-DAC6-4CFB-9CE6-0F78898C1CC5}"/>
    <cellStyle name="Normal 3 10 10 2 2 2 3 3" xfId="12944" xr:uid="{5415A267-984C-4176-A22E-FB0030E7F297}"/>
    <cellStyle name="Normal 3 10 10 2 2 2 4" xfId="12945" xr:uid="{8D295CD7-18D1-4B94-94C0-F549EC557FFB}"/>
    <cellStyle name="Normal 3 10 10 2 2 2 4 2" xfId="12946" xr:uid="{0DE45919-FB1A-41C2-9F97-4B2595ADF4AE}"/>
    <cellStyle name="Normal 3 10 10 2 2 2 5" xfId="12947" xr:uid="{973FB0FA-B1DC-48CC-ADED-23007AB9F5AE}"/>
    <cellStyle name="Normal 3 10 10 2 2 3" xfId="12948" xr:uid="{1D2C4802-A8A6-4527-A230-983D6BB2ABF1}"/>
    <cellStyle name="Normal 3 10 10 2 2 3 2" xfId="12949" xr:uid="{8D3D297B-2F40-454B-837D-95D08819BEA8}"/>
    <cellStyle name="Normal 3 10 10 2 2 3 2 2" xfId="12950" xr:uid="{C02FB63B-CCD4-4C02-9801-F520A4C89989}"/>
    <cellStyle name="Normal 3 10 10 2 2 3 3" xfId="12951" xr:uid="{6BBEFD40-A29F-4B36-99FC-87D6AFF8BB87}"/>
    <cellStyle name="Normal 3 10 10 2 2 4" xfId="12952" xr:uid="{F52C1D37-C5B9-4E20-9FA9-96D7C0DF97AF}"/>
    <cellStyle name="Normal 3 10 10 2 2 4 2" xfId="12953" xr:uid="{9FA52A56-5DA3-4233-90CA-1B2480DC0E37}"/>
    <cellStyle name="Normal 3 10 10 2 2 4 2 2" xfId="12954" xr:uid="{722278E0-0D5F-4E1C-BC9A-F085AF06B480}"/>
    <cellStyle name="Normal 3 10 10 2 2 4 3" xfId="12955" xr:uid="{2E0EBE00-43A7-40F3-B604-D8BF92BA6548}"/>
    <cellStyle name="Normal 3 10 10 2 2 5" xfId="12956" xr:uid="{D2A50E98-E696-4EF1-9032-38483CCB1046}"/>
    <cellStyle name="Normal 3 10 10 2 2 5 2" xfId="12957" xr:uid="{D84BDE07-3F28-4627-A7AA-C52C65382C38}"/>
    <cellStyle name="Normal 3 10 10 2 2 6" xfId="12958" xr:uid="{F0CD825D-0C5C-41F8-A40A-1081D7632D23}"/>
    <cellStyle name="Normal 3 10 10 2 3" xfId="12959" xr:uid="{0A7E69BC-42E0-46D4-A4FA-3306A4B45A5F}"/>
    <cellStyle name="Normal 3 10 10 2 3 2" xfId="12960" xr:uid="{F1076AE2-4CC4-405D-B508-ECD1E90C6AC8}"/>
    <cellStyle name="Normal 3 10 10 2 3 2 2" xfId="12961" xr:uid="{E0E1AB03-698A-4DAB-875D-46B1B801AF01}"/>
    <cellStyle name="Normal 3 10 10 2 3 2 2 2" xfId="12962" xr:uid="{3743D6FA-1B2D-4357-A790-52A95DA409C3}"/>
    <cellStyle name="Normal 3 10 10 2 3 2 2 2 2" xfId="12963" xr:uid="{62E17200-876C-4B16-940A-032F263643B9}"/>
    <cellStyle name="Normal 3 10 10 2 3 2 2 3" xfId="12964" xr:uid="{37FF337D-982B-426F-B3BA-92677B2FCEAC}"/>
    <cellStyle name="Normal 3 10 10 2 3 2 3" xfId="12965" xr:uid="{2ECCF9BC-5E08-4AC5-ACE8-28A091465668}"/>
    <cellStyle name="Normal 3 10 10 2 3 2 3 2" xfId="12966" xr:uid="{F0CA8184-9310-4FF3-959C-EA20225A1DF8}"/>
    <cellStyle name="Normal 3 10 10 2 3 2 3 2 2" xfId="12967" xr:uid="{44C821A7-B416-43E0-BAB9-2426B50B8C56}"/>
    <cellStyle name="Normal 3 10 10 2 3 2 3 3" xfId="12968" xr:uid="{C3AA79F0-22EB-4D2B-BD83-76C85AC61390}"/>
    <cellStyle name="Normal 3 10 10 2 3 2 4" xfId="12969" xr:uid="{5BB61412-96AC-455C-AD64-A1258700777F}"/>
    <cellStyle name="Normal 3 10 10 2 3 2 4 2" xfId="12970" xr:uid="{6AB40DCE-5ECB-4CAF-AF29-C92963305274}"/>
    <cellStyle name="Normal 3 10 10 2 3 2 5" xfId="12971" xr:uid="{A0C68C3D-8C99-4BB5-884C-82FB7541B47C}"/>
    <cellStyle name="Normal 3 10 10 2 3 3" xfId="12972" xr:uid="{4737A58C-4B75-41BA-A9B5-513A0DBB1442}"/>
    <cellStyle name="Normal 3 10 10 2 3 3 2" xfId="12973" xr:uid="{9B27F547-44B9-46AC-9EE4-6566A4CCBB4B}"/>
    <cellStyle name="Normal 3 10 10 2 3 3 2 2" xfId="12974" xr:uid="{C9B5BCC4-6436-41CC-B1D9-CBEDF46FF0FB}"/>
    <cellStyle name="Normal 3 10 10 2 3 3 3" xfId="12975" xr:uid="{EA702E46-6FF1-4A5A-A50E-D51D002ED7DF}"/>
    <cellStyle name="Normal 3 10 10 2 3 4" xfId="12976" xr:uid="{0EB7CA32-0FE0-447C-875B-081CE8ECD348}"/>
    <cellStyle name="Normal 3 10 10 2 3 4 2" xfId="12977" xr:uid="{A8C7B60A-D9CF-4380-95F5-477F36AA24A2}"/>
    <cellStyle name="Normal 3 10 10 2 3 4 2 2" xfId="12978" xr:uid="{D89D3E9A-B23E-4600-8FB3-90A7FD10EE31}"/>
    <cellStyle name="Normal 3 10 10 2 3 4 3" xfId="12979" xr:uid="{A371C36A-2747-4C8B-BD41-308FAE928737}"/>
    <cellStyle name="Normal 3 10 10 2 3 5" xfId="12980" xr:uid="{3992E751-EECD-4AFC-8736-453C4727B32F}"/>
    <cellStyle name="Normal 3 10 10 2 3 5 2" xfId="12981" xr:uid="{2E07C4E8-D8C2-48E8-A351-86B33C2AC66A}"/>
    <cellStyle name="Normal 3 10 10 2 3 6" xfId="12982" xr:uid="{52BB5304-8A14-4A2A-BE9B-08162E683631}"/>
    <cellStyle name="Normal 3 10 10 2 4" xfId="12983" xr:uid="{3EC37117-CA26-4818-8696-E0BA167762D0}"/>
    <cellStyle name="Normal 3 10 10 2 4 2" xfId="12984" xr:uid="{8F627160-5BCC-446D-95D8-421885EE20B1}"/>
    <cellStyle name="Normal 3 10 10 2 4 2 2" xfId="12985" xr:uid="{E0049BAA-8C24-45BB-A204-B416823AF0A8}"/>
    <cellStyle name="Normal 3 10 10 2 4 2 2 2" xfId="12986" xr:uid="{80719921-7432-40F1-A782-819EA1BFA5A6}"/>
    <cellStyle name="Normal 3 10 10 2 4 2 3" xfId="12987" xr:uid="{5E13A2DE-0608-4382-910D-4E2AADF9FEF8}"/>
    <cellStyle name="Normal 3 10 10 2 4 3" xfId="12988" xr:uid="{04AF6DA8-B2D1-471C-BF15-34B2224F9C9A}"/>
    <cellStyle name="Normal 3 10 10 2 4 3 2" xfId="12989" xr:uid="{DEAE235F-D548-42B1-89E7-BD82005B099D}"/>
    <cellStyle name="Normal 3 10 10 2 4 3 2 2" xfId="12990" xr:uid="{7614DA0C-2907-4826-A8B4-953707332F18}"/>
    <cellStyle name="Normal 3 10 10 2 4 3 3" xfId="12991" xr:uid="{76E4EDB0-C7DB-4601-A0A8-209FB71C1F8D}"/>
    <cellStyle name="Normal 3 10 10 2 4 4" xfId="12992" xr:uid="{7E11198E-1400-4309-A12D-7C3F4C4ED426}"/>
    <cellStyle name="Normal 3 10 10 2 4 4 2" xfId="12993" xr:uid="{CA9B2235-4FFC-4E79-9B20-95DCE5283E67}"/>
    <cellStyle name="Normal 3 10 10 2 4 5" xfId="12994" xr:uid="{86F02EAA-7C5B-4B56-BA75-F2191354EB45}"/>
    <cellStyle name="Normal 3 10 10 2 5" xfId="12995" xr:uid="{A8BDCE8B-F154-4754-898B-78EF0162601F}"/>
    <cellStyle name="Normal 3 10 10 2 5 2" xfId="12996" xr:uid="{44DC695C-5047-436E-A677-F614A4A5C1E4}"/>
    <cellStyle name="Normal 3 10 10 2 5 2 2" xfId="12997" xr:uid="{C07A22A7-A963-4942-98AA-A66B6556DF1C}"/>
    <cellStyle name="Normal 3 10 10 2 5 3" xfId="12998" xr:uid="{23D28CA2-2700-4867-BE42-A9DCB060102C}"/>
    <cellStyle name="Normal 3 10 10 2 6" xfId="12999" xr:uid="{95881B57-AECB-485F-A8A6-DF1CE0406C6F}"/>
    <cellStyle name="Normal 3 10 10 2 6 2" xfId="13000" xr:uid="{91F6FAC1-FE4F-4494-AA96-046ED493F19D}"/>
    <cellStyle name="Normal 3 10 10 2 6 2 2" xfId="13001" xr:uid="{082C5B1E-9A2C-4029-9E41-262D9CBA0448}"/>
    <cellStyle name="Normal 3 10 10 2 6 3" xfId="13002" xr:uid="{674F5151-B0E9-4E02-B815-73D66B00C89E}"/>
    <cellStyle name="Normal 3 10 10 2 7" xfId="13003" xr:uid="{F6AE86E6-CAE0-4DF8-906C-21BABDD04208}"/>
    <cellStyle name="Normal 3 10 10 2 7 2" xfId="13004" xr:uid="{47096C59-C3A3-40C2-B7AC-B0823614157A}"/>
    <cellStyle name="Normal 3 10 10 2 7 2 2" xfId="13005" xr:uid="{CA827826-342B-48A9-ABA9-B5080929650F}"/>
    <cellStyle name="Normal 3 10 10 2 7 3" xfId="13006" xr:uid="{D6C15034-F7B9-4267-B123-B7FBC9565381}"/>
    <cellStyle name="Normal 3 10 10 2 8" xfId="13007" xr:uid="{B35A6351-380B-488B-BFCB-5012B87B0AF0}"/>
    <cellStyle name="Normal 3 10 10 2 8 2" xfId="13008" xr:uid="{41290622-5CD9-4E67-94BA-8BAE31421FF8}"/>
    <cellStyle name="Normal 3 10 10 2 9" xfId="13009" xr:uid="{A47B2886-D58A-4214-9A04-1CF9A5C67D79}"/>
    <cellStyle name="Normal 3 10 10 3" xfId="13010" xr:uid="{BC98A055-6160-4866-8730-31766427F75C}"/>
    <cellStyle name="Normal 3 10 10 3 2" xfId="13011" xr:uid="{868C0AE4-97E9-45FA-9F8E-7BB1516D9444}"/>
    <cellStyle name="Normal 3 10 10 3 2 2" xfId="13012" xr:uid="{372B1C65-4FA6-44D0-8E4E-A821E84A0037}"/>
    <cellStyle name="Normal 3 10 10 3 2 2 2" xfId="13013" xr:uid="{E5494B99-41C4-41DC-9CC7-50AE1AD340CD}"/>
    <cellStyle name="Normal 3 10 10 3 2 2 2 2" xfId="13014" xr:uid="{023C866B-6699-4113-B216-2D6264A5F690}"/>
    <cellStyle name="Normal 3 10 10 3 2 2 2 2 2" xfId="13015" xr:uid="{F8BE2FC1-E29D-48DD-B891-C35B889F9257}"/>
    <cellStyle name="Normal 3 10 10 3 2 2 2 3" xfId="13016" xr:uid="{286F286C-7446-4CB8-9FAA-AB993472FE05}"/>
    <cellStyle name="Normal 3 10 10 3 2 2 3" xfId="13017" xr:uid="{4993D943-99C9-4F5E-A8F8-3E30BE22E4CD}"/>
    <cellStyle name="Normal 3 10 10 3 2 2 3 2" xfId="13018" xr:uid="{4A23FFA0-12D5-4A57-83A1-54F6917AA2D9}"/>
    <cellStyle name="Normal 3 10 10 3 2 2 3 2 2" xfId="13019" xr:uid="{88EBB99A-1E82-4560-BA62-AF36B49A929C}"/>
    <cellStyle name="Normal 3 10 10 3 2 2 3 3" xfId="13020" xr:uid="{5E2458ED-E48E-4CA8-87A9-E2842136CD43}"/>
    <cellStyle name="Normal 3 10 10 3 2 2 4" xfId="13021" xr:uid="{7CC270B8-C378-410A-ADEC-E71BB960AAB3}"/>
    <cellStyle name="Normal 3 10 10 3 2 2 4 2" xfId="13022" xr:uid="{92D3FDA5-9AEF-4978-BAB5-9CA2970B1C53}"/>
    <cellStyle name="Normal 3 10 10 3 2 2 5" xfId="13023" xr:uid="{86366BF3-7C87-465B-9F6B-30E2182D88E8}"/>
    <cellStyle name="Normal 3 10 10 3 2 3" xfId="13024" xr:uid="{8F0C2F69-BD50-4909-B3FB-6C4C7E6871AE}"/>
    <cellStyle name="Normal 3 10 10 3 2 3 2" xfId="13025" xr:uid="{57342F89-5870-47BE-AC9B-22BE835B00F2}"/>
    <cellStyle name="Normal 3 10 10 3 2 3 2 2" xfId="13026" xr:uid="{8F4C7A96-B2AE-44EA-A99C-CE72868851B2}"/>
    <cellStyle name="Normal 3 10 10 3 2 3 3" xfId="13027" xr:uid="{5EEC6BAA-5349-4097-9B52-8485DBBADD61}"/>
    <cellStyle name="Normal 3 10 10 3 2 4" xfId="13028" xr:uid="{96E51CF8-F76E-4AB5-A9ED-D3D5A5F50158}"/>
    <cellStyle name="Normal 3 10 10 3 2 4 2" xfId="13029" xr:uid="{A820B3AB-12AB-4A0F-9D73-263AFABB5826}"/>
    <cellStyle name="Normal 3 10 10 3 2 4 2 2" xfId="13030" xr:uid="{0DF35693-8253-4FC5-9F83-858FB3333330}"/>
    <cellStyle name="Normal 3 10 10 3 2 4 3" xfId="13031" xr:uid="{F9A0FEE3-BE8F-4E18-A3AE-763582BA03F9}"/>
    <cellStyle name="Normal 3 10 10 3 2 5" xfId="13032" xr:uid="{CF911B22-24BE-4B1A-A75F-7B4321B8A2E4}"/>
    <cellStyle name="Normal 3 10 10 3 2 5 2" xfId="13033" xr:uid="{B9550370-02F1-4CA1-898B-D8FBCCB0E01A}"/>
    <cellStyle name="Normal 3 10 10 3 2 6" xfId="13034" xr:uid="{AFEFD400-AAA0-48A5-88E6-193A756066F2}"/>
    <cellStyle name="Normal 3 10 10 3 3" xfId="13035" xr:uid="{92F3F810-8C81-43C1-940A-AC74E34D6756}"/>
    <cellStyle name="Normal 3 10 10 3 3 2" xfId="13036" xr:uid="{19C92AB4-66E9-4540-9A79-32AB63FD2589}"/>
    <cellStyle name="Normal 3 10 10 3 3 2 2" xfId="13037" xr:uid="{50ED48ED-CD91-444E-A4DD-00E023ED2806}"/>
    <cellStyle name="Normal 3 10 10 3 3 2 2 2" xfId="13038" xr:uid="{740AAB14-0C00-4EBB-A0A2-200133DD9E27}"/>
    <cellStyle name="Normal 3 10 10 3 3 2 2 2 2" xfId="13039" xr:uid="{8631C485-D15A-4940-B6BD-27A7EA746FBD}"/>
    <cellStyle name="Normal 3 10 10 3 3 2 2 3" xfId="13040" xr:uid="{A8032E83-752C-4056-A58D-BD0555AC3202}"/>
    <cellStyle name="Normal 3 10 10 3 3 2 3" xfId="13041" xr:uid="{503A574D-7419-4E63-9393-B25AE0F952FD}"/>
    <cellStyle name="Normal 3 10 10 3 3 2 3 2" xfId="13042" xr:uid="{20F179DF-3461-40DF-A1E9-1D5688CE56E0}"/>
    <cellStyle name="Normal 3 10 10 3 3 2 3 2 2" xfId="13043" xr:uid="{E0D74EED-4D64-4012-84D5-3C649421D42C}"/>
    <cellStyle name="Normal 3 10 10 3 3 2 3 3" xfId="13044" xr:uid="{46889FFC-B023-40EB-AAE3-3E40A5C23BEB}"/>
    <cellStyle name="Normal 3 10 10 3 3 2 4" xfId="13045" xr:uid="{3D090408-E896-411C-ABE0-CCFED2825352}"/>
    <cellStyle name="Normal 3 10 10 3 3 2 4 2" xfId="13046" xr:uid="{259DBE00-F561-443A-A91E-3D6F85222A48}"/>
    <cellStyle name="Normal 3 10 10 3 3 2 5" xfId="13047" xr:uid="{A6FD472F-D640-4BF1-929C-BF26E4D460FE}"/>
    <cellStyle name="Normal 3 10 10 3 3 3" xfId="13048" xr:uid="{12B91B0C-E033-4F01-95AC-86D3111CBA7B}"/>
    <cellStyle name="Normal 3 10 10 3 3 3 2" xfId="13049" xr:uid="{337FDC3D-F5B9-4BB7-9A3B-E971DE7EF0FF}"/>
    <cellStyle name="Normal 3 10 10 3 3 3 2 2" xfId="13050" xr:uid="{A0DC63BF-B498-4A3C-8FEC-3A75E31D24CA}"/>
    <cellStyle name="Normal 3 10 10 3 3 3 3" xfId="13051" xr:uid="{43EC6B89-D7E8-4E2E-B277-E20E9CF12A3C}"/>
    <cellStyle name="Normal 3 10 10 3 3 4" xfId="13052" xr:uid="{279AB071-6750-4BDC-A194-FAED3832F4D7}"/>
    <cellStyle name="Normal 3 10 10 3 3 4 2" xfId="13053" xr:uid="{A24D1111-5F08-4C8B-BA98-06799358DD6C}"/>
    <cellStyle name="Normal 3 10 10 3 3 4 2 2" xfId="13054" xr:uid="{E31BA7E5-056D-4CA1-A42C-95BA08FCABA6}"/>
    <cellStyle name="Normal 3 10 10 3 3 4 3" xfId="13055" xr:uid="{25436005-F219-4DD5-8EB2-35751DA0FA33}"/>
    <cellStyle name="Normal 3 10 10 3 3 5" xfId="13056" xr:uid="{9179D9DE-A186-4A6A-A312-8BEE6D80730D}"/>
    <cellStyle name="Normal 3 10 10 3 3 5 2" xfId="13057" xr:uid="{76BF5318-C755-49B6-8AF2-9E7B4E8F5ED6}"/>
    <cellStyle name="Normal 3 10 10 3 3 6" xfId="13058" xr:uid="{6DF81D86-89FE-4627-B847-F666229D89EA}"/>
    <cellStyle name="Normal 3 10 10 3 4" xfId="13059" xr:uid="{623517D0-A2B8-4FCF-AF1A-BC87A1F0538E}"/>
    <cellStyle name="Normal 3 10 10 3 4 2" xfId="13060" xr:uid="{AD2FFF4A-E8DB-4974-AC94-704D0D3E76BF}"/>
    <cellStyle name="Normal 3 10 10 3 4 2 2" xfId="13061" xr:uid="{A2A909E6-5E44-4E24-A3A2-D45942F1B1D7}"/>
    <cellStyle name="Normal 3 10 10 3 4 2 2 2" xfId="13062" xr:uid="{322364B5-CA56-462A-A19B-14E585FF100E}"/>
    <cellStyle name="Normal 3 10 10 3 4 2 3" xfId="13063" xr:uid="{70B1840C-46B2-415F-8F13-D5EFBCF1B590}"/>
    <cellStyle name="Normal 3 10 10 3 4 3" xfId="13064" xr:uid="{7CB1FA8E-90D4-4215-BCC7-E39720579EF4}"/>
    <cellStyle name="Normal 3 10 10 3 4 3 2" xfId="13065" xr:uid="{F6BC1A06-074E-4532-B152-20514959EBDA}"/>
    <cellStyle name="Normal 3 10 10 3 4 3 2 2" xfId="13066" xr:uid="{55D9DCE7-006C-448F-9A8D-F6943096AF4A}"/>
    <cellStyle name="Normal 3 10 10 3 4 3 3" xfId="13067" xr:uid="{B8FB3681-2679-4BAF-8C52-04514E99C8FD}"/>
    <cellStyle name="Normal 3 10 10 3 4 4" xfId="13068" xr:uid="{BC742EC6-996B-44D1-B0FD-E49DD521B9DE}"/>
    <cellStyle name="Normal 3 10 10 3 4 4 2" xfId="13069" xr:uid="{C8DB5EDD-2BB2-40C0-9BE6-4C5B913A25E3}"/>
    <cellStyle name="Normal 3 10 10 3 4 5" xfId="13070" xr:uid="{5C4B105D-D169-43B2-8935-C72BDC1816C6}"/>
    <cellStyle name="Normal 3 10 10 3 5" xfId="13071" xr:uid="{7BFBD236-AB1A-4D5D-8FBC-488D8E79E3D5}"/>
    <cellStyle name="Normal 3 10 10 3 5 2" xfId="13072" xr:uid="{DC93D58D-DAF8-42E4-B10D-8CA0FE4B9627}"/>
    <cellStyle name="Normal 3 10 10 3 5 2 2" xfId="13073" xr:uid="{ECC8B660-6C93-4D93-88BC-3A3439624715}"/>
    <cellStyle name="Normal 3 10 10 3 5 3" xfId="13074" xr:uid="{817938AE-832D-41B0-96FC-B7B088F5D9CF}"/>
    <cellStyle name="Normal 3 10 10 3 6" xfId="13075" xr:uid="{CFC935EB-EE26-46E9-9134-E34FA45A7B5E}"/>
    <cellStyle name="Normal 3 10 10 3 6 2" xfId="13076" xr:uid="{BA37AB9B-56AA-4F2C-A5BB-BB54DFDF91EA}"/>
    <cellStyle name="Normal 3 10 10 3 6 2 2" xfId="13077" xr:uid="{EA90A8D2-B31E-4836-AEBE-E9EABE72E9B3}"/>
    <cellStyle name="Normal 3 10 10 3 6 3" xfId="13078" xr:uid="{57A49871-0FA9-429F-912E-46403696E9EB}"/>
    <cellStyle name="Normal 3 10 10 3 7" xfId="13079" xr:uid="{20743DF2-BD6E-440C-877D-9F0711B05B07}"/>
    <cellStyle name="Normal 3 10 10 3 7 2" xfId="13080" xr:uid="{128629EC-93CF-46B2-82A7-197239DE2627}"/>
    <cellStyle name="Normal 3 10 10 3 7 2 2" xfId="13081" xr:uid="{DCB35DB3-0907-4F45-BB3F-8DC5DC7F93D5}"/>
    <cellStyle name="Normal 3 10 10 3 7 3" xfId="13082" xr:uid="{B1821628-25EB-478C-9621-B7FC2D988F41}"/>
    <cellStyle name="Normal 3 10 10 3 8" xfId="13083" xr:uid="{CB554ED9-8EFB-4B7F-AC9B-DB2E677F8BE4}"/>
    <cellStyle name="Normal 3 10 10 3 8 2" xfId="13084" xr:uid="{CC596C02-6926-4771-9361-49C3BE539C0B}"/>
    <cellStyle name="Normal 3 10 10 3 9" xfId="13085" xr:uid="{38DC9C2C-BC6B-4B76-A9A6-BE0FAE50205F}"/>
    <cellStyle name="Normal 3 10 10 4" xfId="13086" xr:uid="{96BA70E5-E339-49FF-9B08-03F2F5F53D8C}"/>
    <cellStyle name="Normal 3 10 10 4 2" xfId="13087" xr:uid="{B84EF090-0047-4FA2-A04A-CC46889F2769}"/>
    <cellStyle name="Normal 3 10 10 4 2 2" xfId="13088" xr:uid="{92116081-27CD-41DF-BE09-B9F5D4A6A3B1}"/>
    <cellStyle name="Normal 3 10 10 4 2 2 2" xfId="13089" xr:uid="{9FF8A511-E682-46B7-8B50-DB46DA330D12}"/>
    <cellStyle name="Normal 3 10 10 4 2 2 2 2" xfId="13090" xr:uid="{876C658C-7C19-4962-831D-2FDCCFA289EB}"/>
    <cellStyle name="Normal 3 10 10 4 2 2 3" xfId="13091" xr:uid="{7D6AE67C-50D8-4FA3-916E-7C4F64AEF8E2}"/>
    <cellStyle name="Normal 3 10 10 4 2 3" xfId="13092" xr:uid="{91389089-E950-44DE-B77F-5B40BC7F2ED0}"/>
    <cellStyle name="Normal 3 10 10 4 2 3 2" xfId="13093" xr:uid="{54B9537F-B3F9-428E-B63E-236B7CA8CAE0}"/>
    <cellStyle name="Normal 3 10 10 4 2 3 2 2" xfId="13094" xr:uid="{52CC0C37-971F-4EE4-95D3-A08045932AD3}"/>
    <cellStyle name="Normal 3 10 10 4 2 3 3" xfId="13095" xr:uid="{C95A0584-4D16-489C-A420-3B4A369AF934}"/>
    <cellStyle name="Normal 3 10 10 4 2 4" xfId="13096" xr:uid="{E1237D69-413B-4AE0-BDD3-682B0493F864}"/>
    <cellStyle name="Normal 3 10 10 4 2 4 2" xfId="13097" xr:uid="{BD393955-88B3-48CC-AB2E-0EBAE7F56EB2}"/>
    <cellStyle name="Normal 3 10 10 4 2 5" xfId="13098" xr:uid="{1ABDB444-E2F9-4185-BD8D-F58609D4393E}"/>
    <cellStyle name="Normal 3 10 10 4 3" xfId="13099" xr:uid="{91F0C022-87A6-49E4-B6D4-0792396CD64E}"/>
    <cellStyle name="Normal 3 10 10 4 3 2" xfId="13100" xr:uid="{CAEB1796-4087-4D2D-9C3A-6EDCCD0F6DCB}"/>
    <cellStyle name="Normal 3 10 10 4 3 2 2" xfId="13101" xr:uid="{9BFCC002-7238-4568-9AD4-5DEAC8215B33}"/>
    <cellStyle name="Normal 3 10 10 4 3 3" xfId="13102" xr:uid="{B3E3AA23-8DF0-435B-9F78-4B8BA971943B}"/>
    <cellStyle name="Normal 3 10 10 4 4" xfId="13103" xr:uid="{04C93B19-A9BB-4619-B379-335083AF245E}"/>
    <cellStyle name="Normal 3 10 10 4 4 2" xfId="13104" xr:uid="{BD2A1697-6D13-446F-A57D-34AD9657E6BC}"/>
    <cellStyle name="Normal 3 10 10 4 4 2 2" xfId="13105" xr:uid="{2262960B-6513-4063-813D-539144699122}"/>
    <cellStyle name="Normal 3 10 10 4 4 3" xfId="13106" xr:uid="{3030DD49-D97A-4184-84AF-A81FAF95E1E4}"/>
    <cellStyle name="Normal 3 10 10 4 5" xfId="13107" xr:uid="{7B0FD7EA-F6F9-44FC-B50E-3D90E6D59B8A}"/>
    <cellStyle name="Normal 3 10 10 4 5 2" xfId="13108" xr:uid="{2D73441F-2535-4B12-BE46-9880A6DBD92A}"/>
    <cellStyle name="Normal 3 10 10 4 6" xfId="13109" xr:uid="{D55353C1-C437-4094-BA3B-D3BA6A8A411B}"/>
    <cellStyle name="Normal 3 10 10 5" xfId="13110" xr:uid="{90DF911E-8331-4458-A018-1FD3BD186211}"/>
    <cellStyle name="Normal 3 10 10 5 2" xfId="13111" xr:uid="{9672E079-9DB8-4590-8344-776CBF5C7E4E}"/>
    <cellStyle name="Normal 3 10 10 5 2 2" xfId="13112" xr:uid="{2196BF37-F1E2-4793-8CC0-2E4BEBE57CE5}"/>
    <cellStyle name="Normal 3 10 10 5 2 2 2" xfId="13113" xr:uid="{011A7C2D-F488-4424-8372-ABB97D5DFF18}"/>
    <cellStyle name="Normal 3 10 10 5 2 2 2 2" xfId="13114" xr:uid="{4A9F2112-812D-4FBE-A3B0-43330C0FFE05}"/>
    <cellStyle name="Normal 3 10 10 5 2 2 3" xfId="13115" xr:uid="{2C68A746-5801-4ADA-8E63-1F68A0FE0AE2}"/>
    <cellStyle name="Normal 3 10 10 5 2 3" xfId="13116" xr:uid="{D79C24B3-DBDE-4F84-BF49-A79C0CAB0462}"/>
    <cellStyle name="Normal 3 10 10 5 2 3 2" xfId="13117" xr:uid="{C6B394FA-9780-4AF9-859A-154546CBE497}"/>
    <cellStyle name="Normal 3 10 10 5 2 3 2 2" xfId="13118" xr:uid="{9DD3C551-66CC-4C05-B796-E9E0B13766AF}"/>
    <cellStyle name="Normal 3 10 10 5 2 3 3" xfId="13119" xr:uid="{40D4A26D-5B47-46CB-AA59-791909EE2B03}"/>
    <cellStyle name="Normal 3 10 10 5 2 4" xfId="13120" xr:uid="{A852FA22-0B7E-4D2F-ADCC-77000F147D71}"/>
    <cellStyle name="Normal 3 10 10 5 2 4 2" xfId="13121" xr:uid="{82568716-37F5-4D5C-B396-FE83028068BB}"/>
    <cellStyle name="Normal 3 10 10 5 2 5" xfId="13122" xr:uid="{0012133B-B5F1-46FF-979B-B1CA63126413}"/>
    <cellStyle name="Normal 3 10 10 5 3" xfId="13123" xr:uid="{B66E08D9-04EA-477F-9377-3580D979FEFE}"/>
    <cellStyle name="Normal 3 10 10 5 3 2" xfId="13124" xr:uid="{4084F145-FFDB-4485-BAF7-3061E2C39173}"/>
    <cellStyle name="Normal 3 10 10 5 3 2 2" xfId="13125" xr:uid="{A2DDED2B-EA3D-43C5-945F-ABA6F200A761}"/>
    <cellStyle name="Normal 3 10 10 5 3 3" xfId="13126" xr:uid="{9D7007CD-C792-4BD5-9343-CE129D1F91C8}"/>
    <cellStyle name="Normal 3 10 10 5 4" xfId="13127" xr:uid="{630F4040-B43E-4E13-8CD3-4AF175753A3E}"/>
    <cellStyle name="Normal 3 10 10 5 4 2" xfId="13128" xr:uid="{0ABA5DF5-D0A6-4A7A-AF2A-9B255C027CEE}"/>
    <cellStyle name="Normal 3 10 10 5 4 2 2" xfId="13129" xr:uid="{748A9D04-27F3-4B88-9037-640B3F8629C2}"/>
    <cellStyle name="Normal 3 10 10 5 4 3" xfId="13130" xr:uid="{A18849E7-9787-483D-9B4F-3BB07DF7E564}"/>
    <cellStyle name="Normal 3 10 10 5 5" xfId="13131" xr:uid="{35F7BB47-6168-48ED-A88B-60077B7015DE}"/>
    <cellStyle name="Normal 3 10 10 5 5 2" xfId="13132" xr:uid="{A79A3C27-A5AF-4445-BA73-9134921F6E69}"/>
    <cellStyle name="Normal 3 10 10 5 6" xfId="13133" xr:uid="{17455589-DDA3-4686-8961-DA059EF87D1C}"/>
    <cellStyle name="Normal 3 10 10 6" xfId="13134" xr:uid="{A6677260-AA59-410B-8746-A46D28B494E4}"/>
    <cellStyle name="Normal 3 10 10 6 2" xfId="13135" xr:uid="{67F673AD-DBA8-4270-A6A1-B2E8991FB1B9}"/>
    <cellStyle name="Normal 3 10 10 6 2 2" xfId="13136" xr:uid="{86018069-5E76-446A-A371-1C681758BE0A}"/>
    <cellStyle name="Normal 3 10 10 6 2 2 2" xfId="13137" xr:uid="{008C628E-1FB9-4DAE-84D6-E3B7AEE3B4BA}"/>
    <cellStyle name="Normal 3 10 10 6 2 3" xfId="13138" xr:uid="{E32F5F9E-C3F8-4B24-A6F6-CB1334ACB75F}"/>
    <cellStyle name="Normal 3 10 10 6 3" xfId="13139" xr:uid="{7DA25693-EF16-42B1-B73A-268294973060}"/>
    <cellStyle name="Normal 3 10 10 6 3 2" xfId="13140" xr:uid="{45380609-0BB8-4692-9BBC-91CD2308D82A}"/>
    <cellStyle name="Normal 3 10 10 6 3 2 2" xfId="13141" xr:uid="{B13CE3B5-AF07-4AAC-8922-F2FD72D24018}"/>
    <cellStyle name="Normal 3 10 10 6 3 3" xfId="13142" xr:uid="{482FBC30-BC78-4332-8710-6C9D0633E7CC}"/>
    <cellStyle name="Normal 3 10 10 6 4" xfId="13143" xr:uid="{F07E44D6-D7AB-46E6-8875-1B3ED1DC0D9F}"/>
    <cellStyle name="Normal 3 10 10 6 4 2" xfId="13144" xr:uid="{C042D17C-5D31-411E-9027-8C25E21CB91A}"/>
    <cellStyle name="Normal 3 10 10 6 5" xfId="13145" xr:uid="{C2D859B1-109B-4220-8588-7A844E0F5957}"/>
    <cellStyle name="Normal 3 10 10 7" xfId="13146" xr:uid="{9BB63DE1-7E7A-4991-953B-70E5B1E68E78}"/>
    <cellStyle name="Normal 3 10 10 7 2" xfId="13147" xr:uid="{680AFBB5-C2A6-4A8F-8B0C-3D49E7FC18B1}"/>
    <cellStyle name="Normal 3 10 10 7 2 2" xfId="13148" xr:uid="{C1B5070C-33AF-4BF6-9E76-B4B76B40DC9B}"/>
    <cellStyle name="Normal 3 10 10 7 3" xfId="13149" xr:uid="{911658D4-E4AC-48E4-A2D3-5F4090FE0DE9}"/>
    <cellStyle name="Normal 3 10 10 8" xfId="13150" xr:uid="{15D4D4AE-6C97-486C-AA7D-5C760842F694}"/>
    <cellStyle name="Normal 3 10 10 8 2" xfId="13151" xr:uid="{C7651891-2C93-4D37-A0F2-ABB0B4B93669}"/>
    <cellStyle name="Normal 3 10 10 8 2 2" xfId="13152" xr:uid="{6BEA5583-469C-474E-A8E0-6CCD35B848B1}"/>
    <cellStyle name="Normal 3 10 10 8 3" xfId="13153" xr:uid="{4028AC15-14A5-4926-8B4F-EE2F741D43EC}"/>
    <cellStyle name="Normal 3 10 10 9" xfId="13154" xr:uid="{F61C859B-7485-4141-95CD-E1F34B5AFB74}"/>
    <cellStyle name="Normal 3 10 10 9 2" xfId="13155" xr:uid="{AAED6F38-24AE-450A-B604-AE9CAC24134C}"/>
    <cellStyle name="Normal 3 10 10 9 2 2" xfId="13156" xr:uid="{A5CBF9ED-AB00-4DDE-93D9-D5C8320F4841}"/>
    <cellStyle name="Normal 3 10 10 9 3" xfId="13157" xr:uid="{BF47A190-8E08-43B8-AEFA-C0DB166F987E}"/>
    <cellStyle name="Normal 3 10 11" xfId="13158" xr:uid="{81C47A26-5D8F-4FF6-9C93-6CA4E997D492}"/>
    <cellStyle name="Normal 3 10 11 10" xfId="13159" xr:uid="{6B6F2F88-9B44-431D-817C-4F48A7E1629C}"/>
    <cellStyle name="Normal 3 10 11 10 2" xfId="13160" xr:uid="{69BA69AF-B74C-46AF-A3F8-250EBF32D2B1}"/>
    <cellStyle name="Normal 3 10 11 11" xfId="13161" xr:uid="{3CCBF8E8-D9F2-4254-9EFA-B5B90869CAD3}"/>
    <cellStyle name="Normal 3 10 11 2" xfId="13162" xr:uid="{543826C3-55BF-4D4E-9FA1-05771BCAFFB8}"/>
    <cellStyle name="Normal 3 10 11 2 2" xfId="13163" xr:uid="{5D141320-595C-49C1-AD20-FA3CDC8D7B41}"/>
    <cellStyle name="Normal 3 10 11 2 2 2" xfId="13164" xr:uid="{29100576-EB14-450D-9FAF-93B42D1D9CFA}"/>
    <cellStyle name="Normal 3 10 11 2 2 2 2" xfId="13165" xr:uid="{69B6E3C3-F97D-4F5A-9E53-39D52F97892F}"/>
    <cellStyle name="Normal 3 10 11 2 2 2 2 2" xfId="13166" xr:uid="{E6DA210D-46B8-4ECA-AC6D-46CB0EBA230D}"/>
    <cellStyle name="Normal 3 10 11 2 2 2 2 2 2" xfId="13167" xr:uid="{78FA864D-90E6-422F-B0D8-14A39B346691}"/>
    <cellStyle name="Normal 3 10 11 2 2 2 2 3" xfId="13168" xr:uid="{BD9D640F-38F0-46FA-8CD2-ACB8DD00E5E8}"/>
    <cellStyle name="Normal 3 10 11 2 2 2 3" xfId="13169" xr:uid="{223D07BB-E970-4C86-B314-86374DBBB1CD}"/>
    <cellStyle name="Normal 3 10 11 2 2 2 3 2" xfId="13170" xr:uid="{4AB25747-7796-4380-B480-F0C72077FF4C}"/>
    <cellStyle name="Normal 3 10 11 2 2 2 3 2 2" xfId="13171" xr:uid="{A1175688-4536-4830-8D48-00653DD32D02}"/>
    <cellStyle name="Normal 3 10 11 2 2 2 3 3" xfId="13172" xr:uid="{66284117-2D5C-4EB0-AF4B-FE2D0F943A12}"/>
    <cellStyle name="Normal 3 10 11 2 2 2 4" xfId="13173" xr:uid="{8F957AD8-9368-47B5-B435-E104B6486D71}"/>
    <cellStyle name="Normal 3 10 11 2 2 2 4 2" xfId="13174" xr:uid="{4AB11112-E3A2-45C6-83C8-91872EA42665}"/>
    <cellStyle name="Normal 3 10 11 2 2 2 5" xfId="13175" xr:uid="{7E4FD998-5C5F-4D40-B5A8-4115202501E6}"/>
    <cellStyle name="Normal 3 10 11 2 2 3" xfId="13176" xr:uid="{F6D00454-733A-4B42-A3CE-4967F3C62705}"/>
    <cellStyle name="Normal 3 10 11 2 2 3 2" xfId="13177" xr:uid="{70080186-4127-42EB-8744-E1CF67B2BD65}"/>
    <cellStyle name="Normal 3 10 11 2 2 3 2 2" xfId="13178" xr:uid="{19F1D330-4D42-4E28-924D-0D649FD19E25}"/>
    <cellStyle name="Normal 3 10 11 2 2 3 3" xfId="13179" xr:uid="{D58117EC-2C23-494C-911A-23AF3DFF8A9D}"/>
    <cellStyle name="Normal 3 10 11 2 2 4" xfId="13180" xr:uid="{3E730C47-5A08-4083-BE4C-B1B62805F2C2}"/>
    <cellStyle name="Normal 3 10 11 2 2 4 2" xfId="13181" xr:uid="{E2CB5D8E-FD36-4EAE-8AF0-0A7506436101}"/>
    <cellStyle name="Normal 3 10 11 2 2 4 2 2" xfId="13182" xr:uid="{2F80A025-4934-401E-A7F8-3D318782FFFD}"/>
    <cellStyle name="Normal 3 10 11 2 2 4 3" xfId="13183" xr:uid="{A2048FAB-9626-424C-875A-61E95CCC326A}"/>
    <cellStyle name="Normal 3 10 11 2 2 5" xfId="13184" xr:uid="{2257BFF9-E7E8-4869-8A6F-F7A0A9C1A90B}"/>
    <cellStyle name="Normal 3 10 11 2 2 5 2" xfId="13185" xr:uid="{647EB2AF-B824-438D-B928-681FAD100AFB}"/>
    <cellStyle name="Normal 3 10 11 2 2 6" xfId="13186" xr:uid="{A2C0DD33-F287-4950-BFB2-F9901F8B98F0}"/>
    <cellStyle name="Normal 3 10 11 2 3" xfId="13187" xr:uid="{7C5053EC-2658-4721-9BD4-E678E045A1E0}"/>
    <cellStyle name="Normal 3 10 11 2 3 2" xfId="13188" xr:uid="{8C70BE31-F7BD-445F-8F2C-FC0FCDD5E449}"/>
    <cellStyle name="Normal 3 10 11 2 3 2 2" xfId="13189" xr:uid="{6944DC33-D660-4031-B9AE-935B212278F5}"/>
    <cellStyle name="Normal 3 10 11 2 3 2 2 2" xfId="13190" xr:uid="{BB1B74BD-AC69-46E0-BE38-6C30F88232C2}"/>
    <cellStyle name="Normal 3 10 11 2 3 2 2 2 2" xfId="13191" xr:uid="{A1BC1143-66B8-48DE-A6CF-56E81F1BD0BE}"/>
    <cellStyle name="Normal 3 10 11 2 3 2 2 3" xfId="13192" xr:uid="{0A8886CB-7542-4099-8780-6D7A385E983B}"/>
    <cellStyle name="Normal 3 10 11 2 3 2 3" xfId="13193" xr:uid="{F207646A-432E-4A40-A52C-5E51457010B7}"/>
    <cellStyle name="Normal 3 10 11 2 3 2 3 2" xfId="13194" xr:uid="{D6E73DB4-E18D-4AFA-922D-A36530D1F19F}"/>
    <cellStyle name="Normal 3 10 11 2 3 2 3 2 2" xfId="13195" xr:uid="{408E0259-5838-481E-B08C-D47405086140}"/>
    <cellStyle name="Normal 3 10 11 2 3 2 3 3" xfId="13196" xr:uid="{FACF2F33-8FBD-4577-91E0-302819C06326}"/>
    <cellStyle name="Normal 3 10 11 2 3 2 4" xfId="13197" xr:uid="{070AD979-87A1-4F28-94C8-C84F3B16598C}"/>
    <cellStyle name="Normal 3 10 11 2 3 2 4 2" xfId="13198" xr:uid="{3817BA1F-E67F-4831-9C2E-091E5EA68522}"/>
    <cellStyle name="Normal 3 10 11 2 3 2 5" xfId="13199" xr:uid="{5DE5AB9B-65C7-4429-A6E4-D1C1B0DF7A1F}"/>
    <cellStyle name="Normal 3 10 11 2 3 3" xfId="13200" xr:uid="{97FE4DF3-C2FB-4675-83DD-FEB182AF9596}"/>
    <cellStyle name="Normal 3 10 11 2 3 3 2" xfId="13201" xr:uid="{E05B1616-8E0A-4DC9-A48D-FA6CB1A41616}"/>
    <cellStyle name="Normal 3 10 11 2 3 3 2 2" xfId="13202" xr:uid="{8A107485-F4F4-4EAF-826B-E040FD260F21}"/>
    <cellStyle name="Normal 3 10 11 2 3 3 3" xfId="13203" xr:uid="{2EA3FCBF-BABD-4CF3-B359-0AF3B90EDEC5}"/>
    <cellStyle name="Normal 3 10 11 2 3 4" xfId="13204" xr:uid="{3CCA85C1-AB3D-4B7B-9A14-4ED9D70D5DE5}"/>
    <cellStyle name="Normal 3 10 11 2 3 4 2" xfId="13205" xr:uid="{384AD3E0-04F9-4B68-916B-9121F044C5B4}"/>
    <cellStyle name="Normal 3 10 11 2 3 4 2 2" xfId="13206" xr:uid="{30336CDE-389B-4703-8DF3-CA576E30B997}"/>
    <cellStyle name="Normal 3 10 11 2 3 4 3" xfId="13207" xr:uid="{3A388861-B0BF-4FCC-A0AB-EA57EB27A230}"/>
    <cellStyle name="Normal 3 10 11 2 3 5" xfId="13208" xr:uid="{627C74F2-5E99-471C-8826-603779749E5E}"/>
    <cellStyle name="Normal 3 10 11 2 3 5 2" xfId="13209" xr:uid="{16BCB74C-DDC0-489F-9D49-114265868E47}"/>
    <cellStyle name="Normal 3 10 11 2 3 6" xfId="13210" xr:uid="{1E5176B7-9F1C-4A5F-904E-D25DCCF4C055}"/>
    <cellStyle name="Normal 3 10 11 2 4" xfId="13211" xr:uid="{1D1DE9B7-63CB-4078-8BC5-E4CF426EBC5F}"/>
    <cellStyle name="Normal 3 10 11 2 4 2" xfId="13212" xr:uid="{47B45A52-374D-4F32-8D66-DCF2ABE66F0B}"/>
    <cellStyle name="Normal 3 10 11 2 4 2 2" xfId="13213" xr:uid="{AF716E07-73FE-493A-8F2F-C9415C8869C4}"/>
    <cellStyle name="Normal 3 10 11 2 4 2 2 2" xfId="13214" xr:uid="{04DCA68A-B178-46BF-98BF-BA20D5476536}"/>
    <cellStyle name="Normal 3 10 11 2 4 2 3" xfId="13215" xr:uid="{F42E4DB6-AFF3-4F1F-A18D-8A36A70C4DE8}"/>
    <cellStyle name="Normal 3 10 11 2 4 3" xfId="13216" xr:uid="{CC4D914C-0B5F-4EF0-8E84-61EB9676E5E0}"/>
    <cellStyle name="Normal 3 10 11 2 4 3 2" xfId="13217" xr:uid="{C04A801A-4065-4E30-B2EF-81EFF723C978}"/>
    <cellStyle name="Normal 3 10 11 2 4 3 2 2" xfId="13218" xr:uid="{DC07093C-5933-4F7D-A87A-C28E2793BA01}"/>
    <cellStyle name="Normal 3 10 11 2 4 3 3" xfId="13219" xr:uid="{C9CAA80F-C27F-4AC4-BD71-8838593C74E8}"/>
    <cellStyle name="Normal 3 10 11 2 4 4" xfId="13220" xr:uid="{EB4EEE2C-A648-4E7E-B55A-0B5CD7121952}"/>
    <cellStyle name="Normal 3 10 11 2 4 4 2" xfId="13221" xr:uid="{C1BCCD01-0304-447D-8EE0-5E24D1B25599}"/>
    <cellStyle name="Normal 3 10 11 2 4 5" xfId="13222" xr:uid="{9B144FC3-4FD8-4675-8C18-4161EBAD19D5}"/>
    <cellStyle name="Normal 3 10 11 2 5" xfId="13223" xr:uid="{635609A4-C4F9-4CCB-9470-772C052335FA}"/>
    <cellStyle name="Normal 3 10 11 2 5 2" xfId="13224" xr:uid="{101D1D4A-3781-4430-8A99-60A94E185C41}"/>
    <cellStyle name="Normal 3 10 11 2 5 2 2" xfId="13225" xr:uid="{24E4FEAA-6983-4485-9BD0-803A89CAD69B}"/>
    <cellStyle name="Normal 3 10 11 2 5 3" xfId="13226" xr:uid="{B11564EE-6909-4030-A5BA-5347B7837DB4}"/>
    <cellStyle name="Normal 3 10 11 2 6" xfId="13227" xr:uid="{AC3CC672-FDAD-4707-AD82-B4DA2219F66C}"/>
    <cellStyle name="Normal 3 10 11 2 6 2" xfId="13228" xr:uid="{CD321C26-B0C9-423A-85BC-AF3350693E7C}"/>
    <cellStyle name="Normal 3 10 11 2 6 2 2" xfId="13229" xr:uid="{2C57D9B6-08F3-4C68-ACFD-728F1E43E2AE}"/>
    <cellStyle name="Normal 3 10 11 2 6 3" xfId="13230" xr:uid="{D1E4AFB7-3EF3-43E1-B87C-A318CBB09033}"/>
    <cellStyle name="Normal 3 10 11 2 7" xfId="13231" xr:uid="{6F2522B7-3EFC-43E9-BC7C-F03946D41E86}"/>
    <cellStyle name="Normal 3 10 11 2 7 2" xfId="13232" xr:uid="{0F37A352-907F-4B99-A83D-74F60C8C7ED7}"/>
    <cellStyle name="Normal 3 10 11 2 7 2 2" xfId="13233" xr:uid="{C9A9D63F-64C0-445F-A912-C1436C841B82}"/>
    <cellStyle name="Normal 3 10 11 2 7 3" xfId="13234" xr:uid="{A2EE2E53-3ABF-4149-9FE4-09D3ADDB45FF}"/>
    <cellStyle name="Normal 3 10 11 2 8" xfId="13235" xr:uid="{8B544158-3EE1-4060-8BFB-C17BC7CE39A6}"/>
    <cellStyle name="Normal 3 10 11 2 8 2" xfId="13236" xr:uid="{81323988-4359-4111-B7F9-FFE53B2F22BC}"/>
    <cellStyle name="Normal 3 10 11 2 9" xfId="13237" xr:uid="{EA9C1966-46C7-4FB9-9B1D-173AC81C110D}"/>
    <cellStyle name="Normal 3 10 11 3" xfId="13238" xr:uid="{8F8AA8CD-4B05-4215-B648-6CFEAE9B8424}"/>
    <cellStyle name="Normal 3 10 11 3 2" xfId="13239" xr:uid="{D76B1118-C349-46B4-B348-587116561B17}"/>
    <cellStyle name="Normal 3 10 11 3 2 2" xfId="13240" xr:uid="{0244FBEF-9701-479A-8B0E-AE9E0FE149C3}"/>
    <cellStyle name="Normal 3 10 11 3 2 2 2" xfId="13241" xr:uid="{19B899D1-DE2E-4539-A3A9-1B2FC3BFBFF0}"/>
    <cellStyle name="Normal 3 10 11 3 2 2 2 2" xfId="13242" xr:uid="{DA5A0BF5-6584-4B9B-BE1E-4CBEAC162967}"/>
    <cellStyle name="Normal 3 10 11 3 2 2 2 2 2" xfId="13243" xr:uid="{FD6F2074-CAF4-4577-AE82-C1B070A26B78}"/>
    <cellStyle name="Normal 3 10 11 3 2 2 2 3" xfId="13244" xr:uid="{E7CFBE1F-A50F-4DC0-A43A-B5D6C26513D4}"/>
    <cellStyle name="Normal 3 10 11 3 2 2 3" xfId="13245" xr:uid="{5B74B987-7E1C-4D76-B2F2-E064AF6710E1}"/>
    <cellStyle name="Normal 3 10 11 3 2 2 3 2" xfId="13246" xr:uid="{1972F779-9509-4B33-A440-FD663C0A0D9E}"/>
    <cellStyle name="Normal 3 10 11 3 2 2 3 2 2" xfId="13247" xr:uid="{B736A051-469D-48B5-B35A-26319E0CB045}"/>
    <cellStyle name="Normal 3 10 11 3 2 2 3 3" xfId="13248" xr:uid="{E098F40D-F8CE-457F-8457-D5453690033A}"/>
    <cellStyle name="Normal 3 10 11 3 2 2 4" xfId="13249" xr:uid="{AF916B58-FF75-454F-B9EE-F2F45938D684}"/>
    <cellStyle name="Normal 3 10 11 3 2 2 4 2" xfId="13250" xr:uid="{E180C383-60AE-4A12-8818-46EB2A9F99E6}"/>
    <cellStyle name="Normal 3 10 11 3 2 2 5" xfId="13251" xr:uid="{544D3C5D-6710-44CE-BDAA-D561A0C30C9E}"/>
    <cellStyle name="Normal 3 10 11 3 2 3" xfId="13252" xr:uid="{901B083A-90C0-4B86-939B-E65DE9C7C45E}"/>
    <cellStyle name="Normal 3 10 11 3 2 3 2" xfId="13253" xr:uid="{06EABAAF-B63D-4A8B-A70A-2004CFA79031}"/>
    <cellStyle name="Normal 3 10 11 3 2 3 2 2" xfId="13254" xr:uid="{3690E75A-3534-4EEC-B792-6D581651659D}"/>
    <cellStyle name="Normal 3 10 11 3 2 3 3" xfId="13255" xr:uid="{AD44FCDB-48C9-4A94-89FB-42916E3374F0}"/>
    <cellStyle name="Normal 3 10 11 3 2 4" xfId="13256" xr:uid="{36A815FA-C4EF-4F32-93B0-D485C24D4BF7}"/>
    <cellStyle name="Normal 3 10 11 3 2 4 2" xfId="13257" xr:uid="{58DCCEBF-0040-4391-A8B1-BF3BA7EC5C4F}"/>
    <cellStyle name="Normal 3 10 11 3 2 4 2 2" xfId="13258" xr:uid="{6B87021A-BC35-498C-8048-3EACAA27A609}"/>
    <cellStyle name="Normal 3 10 11 3 2 4 3" xfId="13259" xr:uid="{1F3FCDFB-7E50-4731-8358-3E167DE76F74}"/>
    <cellStyle name="Normal 3 10 11 3 2 5" xfId="13260" xr:uid="{C8EC24F7-8F7A-4F19-8368-7F29ED9DC8DA}"/>
    <cellStyle name="Normal 3 10 11 3 2 5 2" xfId="13261" xr:uid="{424A22DB-510F-4569-B21C-337AC0606F18}"/>
    <cellStyle name="Normal 3 10 11 3 2 6" xfId="13262" xr:uid="{0E836329-3326-4785-993F-C75F17907114}"/>
    <cellStyle name="Normal 3 10 11 3 3" xfId="13263" xr:uid="{2B42184D-8062-40D8-828F-BFA9ED852058}"/>
    <cellStyle name="Normal 3 10 11 3 3 2" xfId="13264" xr:uid="{5DC2CB4E-C05D-4B8F-87E2-E247C7531A53}"/>
    <cellStyle name="Normal 3 10 11 3 3 2 2" xfId="13265" xr:uid="{58448E83-370E-48C4-AC19-9EDB6B78A593}"/>
    <cellStyle name="Normal 3 10 11 3 3 2 2 2" xfId="13266" xr:uid="{E194C4DD-CC1C-4237-9912-11E819049065}"/>
    <cellStyle name="Normal 3 10 11 3 3 2 2 2 2" xfId="13267" xr:uid="{6B76363B-BE07-49DE-ACA5-209F70E97DA3}"/>
    <cellStyle name="Normal 3 10 11 3 3 2 2 3" xfId="13268" xr:uid="{D3F3C1A3-A28A-45E9-A7E9-2A03FE7F372B}"/>
    <cellStyle name="Normal 3 10 11 3 3 2 3" xfId="13269" xr:uid="{A0CE6312-E3F9-4CD2-9560-2DD0FA13B063}"/>
    <cellStyle name="Normal 3 10 11 3 3 2 3 2" xfId="13270" xr:uid="{F3793C88-4EB5-4874-846A-8681F2432695}"/>
    <cellStyle name="Normal 3 10 11 3 3 2 3 2 2" xfId="13271" xr:uid="{C6265014-BC54-4771-8EAF-5D1FB8C4E52A}"/>
    <cellStyle name="Normal 3 10 11 3 3 2 3 3" xfId="13272" xr:uid="{F7F1161C-4A10-41EE-86D2-FAB38544EDBA}"/>
    <cellStyle name="Normal 3 10 11 3 3 2 4" xfId="13273" xr:uid="{4CBB0100-08D9-4C22-86AB-BECD337BB829}"/>
    <cellStyle name="Normal 3 10 11 3 3 2 4 2" xfId="13274" xr:uid="{47DAFFA4-BB3A-483C-AEC0-9557E2D4623D}"/>
    <cellStyle name="Normal 3 10 11 3 3 2 5" xfId="13275" xr:uid="{91B978B2-BEBC-441C-B7C9-5AAEF90541FE}"/>
    <cellStyle name="Normal 3 10 11 3 3 3" xfId="13276" xr:uid="{3E6BD4A6-155A-4C0D-8791-ADD51A10C532}"/>
    <cellStyle name="Normal 3 10 11 3 3 3 2" xfId="13277" xr:uid="{3CAD0D33-AFE8-48BE-87A4-B4E5D1DD5BC2}"/>
    <cellStyle name="Normal 3 10 11 3 3 3 2 2" xfId="13278" xr:uid="{E7F09BD5-0E14-484F-A98B-2C917B470D39}"/>
    <cellStyle name="Normal 3 10 11 3 3 3 3" xfId="13279" xr:uid="{D0FB4875-BF5A-4406-B42F-E100227C50B6}"/>
    <cellStyle name="Normal 3 10 11 3 3 4" xfId="13280" xr:uid="{6DD78D46-C0A7-4BD3-A12F-DCA89F3059D7}"/>
    <cellStyle name="Normal 3 10 11 3 3 4 2" xfId="13281" xr:uid="{C6028E30-0DD4-4F75-8E87-0090052504FE}"/>
    <cellStyle name="Normal 3 10 11 3 3 4 2 2" xfId="13282" xr:uid="{EDB9C594-576A-4980-B04D-D59AA59DF711}"/>
    <cellStyle name="Normal 3 10 11 3 3 4 3" xfId="13283" xr:uid="{771E4E67-3F1E-4019-A534-155A8CDD5A34}"/>
    <cellStyle name="Normal 3 10 11 3 3 5" xfId="13284" xr:uid="{ED68C4AB-AE71-4FCB-96F8-7F1C7ADC8AD9}"/>
    <cellStyle name="Normal 3 10 11 3 3 5 2" xfId="13285" xr:uid="{F4711D1E-8811-41E9-8C47-1E519D4F0B87}"/>
    <cellStyle name="Normal 3 10 11 3 3 6" xfId="13286" xr:uid="{FF84B24C-9CB9-40B2-9A56-325D5867FDAD}"/>
    <cellStyle name="Normal 3 10 11 3 4" xfId="13287" xr:uid="{D8CEB200-2404-4BAF-A3F0-7D584126A724}"/>
    <cellStyle name="Normal 3 10 11 3 4 2" xfId="13288" xr:uid="{E14232CA-F8C2-49B1-8483-C627D353FF1E}"/>
    <cellStyle name="Normal 3 10 11 3 4 2 2" xfId="13289" xr:uid="{45E20B68-16C6-45BA-90F8-5DF573DCEAD2}"/>
    <cellStyle name="Normal 3 10 11 3 4 2 2 2" xfId="13290" xr:uid="{FFC02C78-5FE0-4118-82F5-05E34909D9E9}"/>
    <cellStyle name="Normal 3 10 11 3 4 2 3" xfId="13291" xr:uid="{07AA750C-D09A-4532-BDEE-3A18056E4DCD}"/>
    <cellStyle name="Normal 3 10 11 3 4 3" xfId="13292" xr:uid="{1BEA2E80-0631-4A94-95A5-6ACAB0F8BCF8}"/>
    <cellStyle name="Normal 3 10 11 3 4 3 2" xfId="13293" xr:uid="{0CB58F44-D9B9-40F5-B246-6C119A1BDC4B}"/>
    <cellStyle name="Normal 3 10 11 3 4 3 2 2" xfId="13294" xr:uid="{41DC4A3E-C203-4A72-A30E-F3CFFCC49C21}"/>
    <cellStyle name="Normal 3 10 11 3 4 3 3" xfId="13295" xr:uid="{2DC5A528-9451-4022-BA64-200F4C02F0A8}"/>
    <cellStyle name="Normal 3 10 11 3 4 4" xfId="13296" xr:uid="{7ACB04E9-69B1-4194-A3AD-AF4E5646A6C3}"/>
    <cellStyle name="Normal 3 10 11 3 4 4 2" xfId="13297" xr:uid="{C50A9AA1-791D-4F12-BBFB-3E3F1F30D506}"/>
    <cellStyle name="Normal 3 10 11 3 4 5" xfId="13298" xr:uid="{FD8025CF-25E0-4A05-84EE-5AAC8530B73E}"/>
    <cellStyle name="Normal 3 10 11 3 5" xfId="13299" xr:uid="{AE928819-D796-4A83-8455-31F990D4BB9D}"/>
    <cellStyle name="Normal 3 10 11 3 5 2" xfId="13300" xr:uid="{4C50FADC-F245-4C93-9566-70060824266E}"/>
    <cellStyle name="Normal 3 10 11 3 5 2 2" xfId="13301" xr:uid="{01B74D06-8777-414A-BA49-EE71AC7BD47D}"/>
    <cellStyle name="Normal 3 10 11 3 5 3" xfId="13302" xr:uid="{7CFA141B-EA66-4FE6-9CA9-509AB85796AD}"/>
    <cellStyle name="Normal 3 10 11 3 6" xfId="13303" xr:uid="{706C8D9E-4C81-4B9B-85DD-8A24F92CDE88}"/>
    <cellStyle name="Normal 3 10 11 3 6 2" xfId="13304" xr:uid="{9F7FEE69-3B22-46F0-A16C-3A6311EF07D7}"/>
    <cellStyle name="Normal 3 10 11 3 6 2 2" xfId="13305" xr:uid="{ACE209AE-9406-4E2A-A1E4-A84E88709505}"/>
    <cellStyle name="Normal 3 10 11 3 6 3" xfId="13306" xr:uid="{4522C7F9-2AD1-4455-9889-32B7C42658BF}"/>
    <cellStyle name="Normal 3 10 11 3 7" xfId="13307" xr:uid="{0EE49654-8911-4179-9FE5-5B7F54FEBF09}"/>
    <cellStyle name="Normal 3 10 11 3 7 2" xfId="13308" xr:uid="{2F244692-5C3D-42EC-AD49-2994BD91C595}"/>
    <cellStyle name="Normal 3 10 11 3 7 2 2" xfId="13309" xr:uid="{BA025190-3DA4-45AE-81E3-1A7B19173C01}"/>
    <cellStyle name="Normal 3 10 11 3 7 3" xfId="13310" xr:uid="{CF77EECC-CE3C-4C79-B0AB-E484B2266EA4}"/>
    <cellStyle name="Normal 3 10 11 3 8" xfId="13311" xr:uid="{D517A6E7-AD9B-4955-9C34-CBD3106D60FE}"/>
    <cellStyle name="Normal 3 10 11 3 8 2" xfId="13312" xr:uid="{5BC5F9A4-1F06-4FC7-9DC3-EF19F2795388}"/>
    <cellStyle name="Normal 3 10 11 3 9" xfId="13313" xr:uid="{E79065DA-19DC-49D8-B736-49209BF03916}"/>
    <cellStyle name="Normal 3 10 11 4" xfId="13314" xr:uid="{640A7602-40A9-44D2-9749-C7B60D027526}"/>
    <cellStyle name="Normal 3 10 11 4 2" xfId="13315" xr:uid="{48107CD6-3D99-4F42-AAED-30CBFC6C8185}"/>
    <cellStyle name="Normal 3 10 11 4 2 2" xfId="13316" xr:uid="{5F4014E5-3FA1-4C41-BBE5-67D82FE2A26D}"/>
    <cellStyle name="Normal 3 10 11 4 2 2 2" xfId="13317" xr:uid="{73408354-73CD-4A7C-A015-0A31F107087E}"/>
    <cellStyle name="Normal 3 10 11 4 2 2 2 2" xfId="13318" xr:uid="{8875DDE8-ACB0-4ACD-B3E9-5A3101DEABE9}"/>
    <cellStyle name="Normal 3 10 11 4 2 2 3" xfId="13319" xr:uid="{738EF096-2D93-4D68-9461-3B2DAB227FC6}"/>
    <cellStyle name="Normal 3 10 11 4 2 3" xfId="13320" xr:uid="{FB27A4A6-A966-4658-B0D6-496ED02D8AAC}"/>
    <cellStyle name="Normal 3 10 11 4 2 3 2" xfId="13321" xr:uid="{03D45247-D278-4C14-ADEE-B75B525CBF0D}"/>
    <cellStyle name="Normal 3 10 11 4 2 3 2 2" xfId="13322" xr:uid="{C5C3B2CB-B963-4C30-BF7D-1814586BA034}"/>
    <cellStyle name="Normal 3 10 11 4 2 3 3" xfId="13323" xr:uid="{2200240C-F45D-404B-9B6A-DBEF18597AEF}"/>
    <cellStyle name="Normal 3 10 11 4 2 4" xfId="13324" xr:uid="{D87C639D-885A-42D2-A386-068CF8A099A1}"/>
    <cellStyle name="Normal 3 10 11 4 2 4 2" xfId="13325" xr:uid="{7512C4A9-6FCA-4005-9F3F-42FA442B6B20}"/>
    <cellStyle name="Normal 3 10 11 4 2 5" xfId="13326" xr:uid="{92A74DD4-B26D-481D-BE21-4D93EAD011A5}"/>
    <cellStyle name="Normal 3 10 11 4 3" xfId="13327" xr:uid="{0B908354-49FB-4390-A4FE-989F8A53DE37}"/>
    <cellStyle name="Normal 3 10 11 4 3 2" xfId="13328" xr:uid="{365829D2-D66B-429D-8D68-8B1B3F9C8A2F}"/>
    <cellStyle name="Normal 3 10 11 4 3 2 2" xfId="13329" xr:uid="{25C673A9-6C97-4C12-A811-63D7E328C850}"/>
    <cellStyle name="Normal 3 10 11 4 3 3" xfId="13330" xr:uid="{BD10CA74-93A6-4FF7-A51D-8B697978AE63}"/>
    <cellStyle name="Normal 3 10 11 4 4" xfId="13331" xr:uid="{4A0CF48F-CFEE-4797-BA89-51D2688D82F2}"/>
    <cellStyle name="Normal 3 10 11 4 4 2" xfId="13332" xr:uid="{169EFA60-46E4-48A2-AE80-49B7FF1B7F43}"/>
    <cellStyle name="Normal 3 10 11 4 4 2 2" xfId="13333" xr:uid="{8C5EE311-607F-40DA-B6DD-91ED95242358}"/>
    <cellStyle name="Normal 3 10 11 4 4 3" xfId="13334" xr:uid="{828EC26A-C3DD-4438-A4B6-F4323E583EFF}"/>
    <cellStyle name="Normal 3 10 11 4 5" xfId="13335" xr:uid="{F6708745-81BE-4C15-B60E-F8E51FC4D6A0}"/>
    <cellStyle name="Normal 3 10 11 4 5 2" xfId="13336" xr:uid="{F9CB699D-3706-4785-B5BC-C1A934BF9C4D}"/>
    <cellStyle name="Normal 3 10 11 4 6" xfId="13337" xr:uid="{837B185D-58F8-4C6C-81F6-9590D2AF3FBD}"/>
    <cellStyle name="Normal 3 10 11 5" xfId="13338" xr:uid="{6AF21825-A7B8-47E1-B5AD-91FA6344CFB6}"/>
    <cellStyle name="Normal 3 10 11 5 2" xfId="13339" xr:uid="{6DED276C-6068-44CD-964C-A79FF3B6A14D}"/>
    <cellStyle name="Normal 3 10 11 5 2 2" xfId="13340" xr:uid="{E9D251A9-4A11-4F24-AF4D-AFC70BEBF5DC}"/>
    <cellStyle name="Normal 3 10 11 5 2 2 2" xfId="13341" xr:uid="{6B8263E8-8179-4D13-89E1-F42F3133B372}"/>
    <cellStyle name="Normal 3 10 11 5 2 2 2 2" xfId="13342" xr:uid="{514129FF-5DDD-4F8C-A432-EFD90286943F}"/>
    <cellStyle name="Normal 3 10 11 5 2 2 3" xfId="13343" xr:uid="{09A0DEDB-E648-4996-BA62-131F33D91E93}"/>
    <cellStyle name="Normal 3 10 11 5 2 3" xfId="13344" xr:uid="{13A8F660-9A41-4BCE-A1CE-6C1AFEC9F9B9}"/>
    <cellStyle name="Normal 3 10 11 5 2 3 2" xfId="13345" xr:uid="{E94163CE-043A-4525-B66A-E6148A159D06}"/>
    <cellStyle name="Normal 3 10 11 5 2 3 2 2" xfId="13346" xr:uid="{3CA6D68A-3B9E-4886-895E-D80A7B0D2980}"/>
    <cellStyle name="Normal 3 10 11 5 2 3 3" xfId="13347" xr:uid="{30E31A27-7BAC-4BC5-90F5-6E8D91E31850}"/>
    <cellStyle name="Normal 3 10 11 5 2 4" xfId="13348" xr:uid="{0306AC45-2571-4554-8CDB-88635422D3FA}"/>
    <cellStyle name="Normal 3 10 11 5 2 4 2" xfId="13349" xr:uid="{518B499E-01BC-4679-9AA9-E240575AF57A}"/>
    <cellStyle name="Normal 3 10 11 5 2 5" xfId="13350" xr:uid="{BD6EDFD2-7CB2-4372-AD8E-2FAB4A037851}"/>
    <cellStyle name="Normal 3 10 11 5 3" xfId="13351" xr:uid="{9B9F091E-9965-4542-A64C-A7E726EDD9EF}"/>
    <cellStyle name="Normal 3 10 11 5 3 2" xfId="13352" xr:uid="{A120B989-23FD-4113-9262-4C64B7C16C8E}"/>
    <cellStyle name="Normal 3 10 11 5 3 2 2" xfId="13353" xr:uid="{7A8A6556-B344-4E0F-9520-00BC008D4980}"/>
    <cellStyle name="Normal 3 10 11 5 3 3" xfId="13354" xr:uid="{4DD87855-0E7C-4596-8B58-589C1AD6F8A5}"/>
    <cellStyle name="Normal 3 10 11 5 4" xfId="13355" xr:uid="{4F28DCC3-A568-4DC3-A24B-A96F1E38E223}"/>
    <cellStyle name="Normal 3 10 11 5 4 2" xfId="13356" xr:uid="{9A0DF9B9-DF16-453B-AA60-4DFC047D060C}"/>
    <cellStyle name="Normal 3 10 11 5 4 2 2" xfId="13357" xr:uid="{8F38E718-753D-40B9-9355-421EA99A558B}"/>
    <cellStyle name="Normal 3 10 11 5 4 3" xfId="13358" xr:uid="{E6216D50-D249-4330-80B2-45E04F5BD7F7}"/>
    <cellStyle name="Normal 3 10 11 5 5" xfId="13359" xr:uid="{C396E110-B874-4DAE-AD99-06D60D9F1BF8}"/>
    <cellStyle name="Normal 3 10 11 5 5 2" xfId="13360" xr:uid="{7BA9506F-91C7-4F01-9229-C3A026BE6F4A}"/>
    <cellStyle name="Normal 3 10 11 5 6" xfId="13361" xr:uid="{220265DE-5738-4A7E-A84D-B93337D55DFD}"/>
    <cellStyle name="Normal 3 10 11 6" xfId="13362" xr:uid="{FD581357-5B13-4F6C-A0F0-C60AE7A5DB2A}"/>
    <cellStyle name="Normal 3 10 11 6 2" xfId="13363" xr:uid="{EB0CBA04-8EEF-4544-A8DE-362479695D79}"/>
    <cellStyle name="Normal 3 10 11 6 2 2" xfId="13364" xr:uid="{66183CF1-89A6-4F74-8237-4E6A5A41F4F3}"/>
    <cellStyle name="Normal 3 10 11 6 2 2 2" xfId="13365" xr:uid="{F79A8CFF-42CB-4B90-9D82-05D7AC5E398F}"/>
    <cellStyle name="Normal 3 10 11 6 2 3" xfId="13366" xr:uid="{D86E71B5-FBCE-4998-A848-8B7FC91805AD}"/>
    <cellStyle name="Normal 3 10 11 6 3" xfId="13367" xr:uid="{DAF80983-5F6D-4DA2-990A-71918A83289A}"/>
    <cellStyle name="Normal 3 10 11 6 3 2" xfId="13368" xr:uid="{290C184C-CED1-4518-9F68-9E4D93633FD5}"/>
    <cellStyle name="Normal 3 10 11 6 3 2 2" xfId="13369" xr:uid="{D2FC0B04-DFCF-49E8-839E-B4F392C28FE0}"/>
    <cellStyle name="Normal 3 10 11 6 3 3" xfId="13370" xr:uid="{EBDD8F4A-0D53-4105-AF04-00CD1AAC7E1B}"/>
    <cellStyle name="Normal 3 10 11 6 4" xfId="13371" xr:uid="{CC2F067B-A0FC-4866-86DF-711C6FA759DB}"/>
    <cellStyle name="Normal 3 10 11 6 4 2" xfId="13372" xr:uid="{306C9412-506C-4A83-85B1-90BA6085CE50}"/>
    <cellStyle name="Normal 3 10 11 6 5" xfId="13373" xr:uid="{8691E7DA-FEDF-446A-BE06-DE7D0BA827FF}"/>
    <cellStyle name="Normal 3 10 11 7" xfId="13374" xr:uid="{EC37A96B-9CC1-4616-8ABA-9C3AF988D0B2}"/>
    <cellStyle name="Normal 3 10 11 7 2" xfId="13375" xr:uid="{94AE889A-3950-4BFC-A875-FAE298935F9E}"/>
    <cellStyle name="Normal 3 10 11 7 2 2" xfId="13376" xr:uid="{9E75DCAA-C427-41D8-B750-578E1E8BA486}"/>
    <cellStyle name="Normal 3 10 11 7 3" xfId="13377" xr:uid="{DD193962-B718-4F2B-A8A2-B5ED89737D4D}"/>
    <cellStyle name="Normal 3 10 11 8" xfId="13378" xr:uid="{73BC21A2-7121-4B25-955F-B7B7A66E7416}"/>
    <cellStyle name="Normal 3 10 11 8 2" xfId="13379" xr:uid="{6FF84400-FFA2-4353-886D-2289F411B385}"/>
    <cellStyle name="Normal 3 10 11 8 2 2" xfId="13380" xr:uid="{CEF2BC8C-D88F-439E-BB7A-1C42360BD901}"/>
    <cellStyle name="Normal 3 10 11 8 3" xfId="13381" xr:uid="{15D4869A-6BB1-47F6-B5A8-8677E2A2D3F6}"/>
    <cellStyle name="Normal 3 10 11 9" xfId="13382" xr:uid="{1A1431C2-034B-4ADA-9718-7747F19546A2}"/>
    <cellStyle name="Normal 3 10 11 9 2" xfId="13383" xr:uid="{29F8CFB9-A54B-4C7F-B625-32CAE03EBB34}"/>
    <cellStyle name="Normal 3 10 11 9 2 2" xfId="13384" xr:uid="{C1333CBC-FB94-45B6-AD5E-241FA571C3DE}"/>
    <cellStyle name="Normal 3 10 11 9 3" xfId="13385" xr:uid="{979D866E-9BB9-4D10-9FEF-218DA4BAD04F}"/>
    <cellStyle name="Normal 3 10 12" xfId="13386" xr:uid="{4AA3050A-28A7-4F31-B7B8-7C43051CF55B}"/>
    <cellStyle name="Normal 3 10 12 10" xfId="13387" xr:uid="{40643AA2-ED5F-4E3F-AA05-BA8C8F345EC9}"/>
    <cellStyle name="Normal 3 10 12 10 2" xfId="13388" xr:uid="{AAA354B2-902E-442D-A87E-BDF413DFCBE2}"/>
    <cellStyle name="Normal 3 10 12 11" xfId="13389" xr:uid="{BB9055EF-ADBB-4119-9648-DEBA1FA4885C}"/>
    <cellStyle name="Normal 3 10 12 2" xfId="13390" xr:uid="{CDB68E1B-BB59-432C-BCCB-6CE3ABBCBFB6}"/>
    <cellStyle name="Normal 3 10 12 2 2" xfId="13391" xr:uid="{10E3F2F0-870A-4CA9-9DB0-A697286739D2}"/>
    <cellStyle name="Normal 3 10 12 2 2 2" xfId="13392" xr:uid="{1A616E1D-EDA0-411A-B7D2-A73B4AB8D60F}"/>
    <cellStyle name="Normal 3 10 12 2 2 2 2" xfId="13393" xr:uid="{6DFC8DE9-A3D7-4A81-BBCB-E151CBB2A830}"/>
    <cellStyle name="Normal 3 10 12 2 2 2 2 2" xfId="13394" xr:uid="{E12972DA-1B24-406F-8E8F-B3D57A87E88B}"/>
    <cellStyle name="Normal 3 10 12 2 2 2 2 2 2" xfId="13395" xr:uid="{2ECD741A-BCEC-4CE4-9D08-57086B8259A7}"/>
    <cellStyle name="Normal 3 10 12 2 2 2 2 3" xfId="13396" xr:uid="{FDAD8565-E7F6-4FD3-BFCA-5A1A139148F0}"/>
    <cellStyle name="Normal 3 10 12 2 2 2 3" xfId="13397" xr:uid="{75559CD2-18C0-441D-9DD2-B858D2A52DD3}"/>
    <cellStyle name="Normal 3 10 12 2 2 2 3 2" xfId="13398" xr:uid="{246AAFA1-5529-4E9C-AE9A-880B12CDE795}"/>
    <cellStyle name="Normal 3 10 12 2 2 2 3 2 2" xfId="13399" xr:uid="{AEF32034-D88E-4181-AF83-16220A21831B}"/>
    <cellStyle name="Normal 3 10 12 2 2 2 3 3" xfId="13400" xr:uid="{D73F6475-B5E5-4339-AC9C-838A8C9B03A9}"/>
    <cellStyle name="Normal 3 10 12 2 2 2 4" xfId="13401" xr:uid="{0763C642-904E-48D4-A037-AA76E2AB7A2D}"/>
    <cellStyle name="Normal 3 10 12 2 2 2 4 2" xfId="13402" xr:uid="{C60DCC34-316F-4D5C-A2FE-DFBE4768D73B}"/>
    <cellStyle name="Normal 3 10 12 2 2 2 5" xfId="13403" xr:uid="{B2072D69-D86F-4E77-A135-4E4BC82AB62E}"/>
    <cellStyle name="Normal 3 10 12 2 2 3" xfId="13404" xr:uid="{7B6C0AE9-DC71-40E1-85AE-9464D224ECF2}"/>
    <cellStyle name="Normal 3 10 12 2 2 3 2" xfId="13405" xr:uid="{97F93216-0520-4773-BF72-3E2B324D2D86}"/>
    <cellStyle name="Normal 3 10 12 2 2 3 2 2" xfId="13406" xr:uid="{231D3F2E-735A-44DB-8ED6-F16D094844DE}"/>
    <cellStyle name="Normal 3 10 12 2 2 3 3" xfId="13407" xr:uid="{1FD01949-D7A3-4069-9DB1-9C18D9ED00BE}"/>
    <cellStyle name="Normal 3 10 12 2 2 4" xfId="13408" xr:uid="{BB6AC6A5-1D37-4255-AE18-279A44511B0A}"/>
    <cellStyle name="Normal 3 10 12 2 2 4 2" xfId="13409" xr:uid="{D0B62276-778A-4A43-829F-C41F61379702}"/>
    <cellStyle name="Normal 3 10 12 2 2 4 2 2" xfId="13410" xr:uid="{210E22CD-C307-45B0-A00C-48FA3020D657}"/>
    <cellStyle name="Normal 3 10 12 2 2 4 3" xfId="13411" xr:uid="{D7F0FF50-50A5-482B-BB20-270D0EA5D743}"/>
    <cellStyle name="Normal 3 10 12 2 2 5" xfId="13412" xr:uid="{6CA0224E-3961-45E0-96C3-1C07BDD044B7}"/>
    <cellStyle name="Normal 3 10 12 2 2 5 2" xfId="13413" xr:uid="{07728771-D2CC-4110-8412-BDA4865E483B}"/>
    <cellStyle name="Normal 3 10 12 2 2 6" xfId="13414" xr:uid="{C6D5B8A2-44B7-4C20-93E0-BEDAE1C7939D}"/>
    <cellStyle name="Normal 3 10 12 2 3" xfId="13415" xr:uid="{F86386D6-B4F5-4009-BC39-A10B4EB0B17E}"/>
    <cellStyle name="Normal 3 10 12 2 3 2" xfId="13416" xr:uid="{61868F17-A391-49F5-8FA9-F4943D89F95D}"/>
    <cellStyle name="Normal 3 10 12 2 3 2 2" xfId="13417" xr:uid="{EA19E97D-B75B-488E-8B94-ECFF11C65A54}"/>
    <cellStyle name="Normal 3 10 12 2 3 2 2 2" xfId="13418" xr:uid="{5C802E00-E0FC-420A-BDF6-35509392D53F}"/>
    <cellStyle name="Normal 3 10 12 2 3 2 2 2 2" xfId="13419" xr:uid="{E0CC7F8D-4BB0-4FFC-AD18-47C23612DE00}"/>
    <cellStyle name="Normal 3 10 12 2 3 2 2 3" xfId="13420" xr:uid="{6CEEB4EF-107B-43C1-A302-B256CAFED20D}"/>
    <cellStyle name="Normal 3 10 12 2 3 2 3" xfId="13421" xr:uid="{4C5C47C0-A896-4045-BD8B-85E8DD933AA0}"/>
    <cellStyle name="Normal 3 10 12 2 3 2 3 2" xfId="13422" xr:uid="{69135CC0-390C-44C6-AC83-426E6F4C4705}"/>
    <cellStyle name="Normal 3 10 12 2 3 2 3 2 2" xfId="13423" xr:uid="{2BD96444-DDF3-4995-A9A4-2D02559390BB}"/>
    <cellStyle name="Normal 3 10 12 2 3 2 3 3" xfId="13424" xr:uid="{8BB1B969-F889-4098-8BD5-22822FA7CF4F}"/>
    <cellStyle name="Normal 3 10 12 2 3 2 4" xfId="13425" xr:uid="{62C47ACD-FDC6-43C1-A0C8-52A306230EA7}"/>
    <cellStyle name="Normal 3 10 12 2 3 2 4 2" xfId="13426" xr:uid="{CC588A40-1302-40CB-91DA-2CB799B68F2B}"/>
    <cellStyle name="Normal 3 10 12 2 3 2 5" xfId="13427" xr:uid="{132D236A-3249-4F4E-BF9F-D01876418140}"/>
    <cellStyle name="Normal 3 10 12 2 3 3" xfId="13428" xr:uid="{59B81624-D859-4609-96F7-EE2A9EE4C0D1}"/>
    <cellStyle name="Normal 3 10 12 2 3 3 2" xfId="13429" xr:uid="{F4D4BAF6-1BDE-488A-99A4-55763D5921AB}"/>
    <cellStyle name="Normal 3 10 12 2 3 3 2 2" xfId="13430" xr:uid="{123FC1EE-7B90-4A00-9F56-A3A3AA82A2FB}"/>
    <cellStyle name="Normal 3 10 12 2 3 3 3" xfId="13431" xr:uid="{C9E1BB67-F0A7-4AE1-B0FD-21B7A04F394A}"/>
    <cellStyle name="Normal 3 10 12 2 3 4" xfId="13432" xr:uid="{142EE326-63F6-4970-9094-23158CBB4AD2}"/>
    <cellStyle name="Normal 3 10 12 2 3 4 2" xfId="13433" xr:uid="{90F3E444-2AD6-4204-AA05-D33D9B6F3A5B}"/>
    <cellStyle name="Normal 3 10 12 2 3 4 2 2" xfId="13434" xr:uid="{2311DD6C-95E7-4490-AEDB-E8E1B5A9165A}"/>
    <cellStyle name="Normal 3 10 12 2 3 4 3" xfId="13435" xr:uid="{71B748EA-BE22-47FF-B6BB-68647A8B8A51}"/>
    <cellStyle name="Normal 3 10 12 2 3 5" xfId="13436" xr:uid="{DB028255-0D4B-40B6-B245-B6D53563B363}"/>
    <cellStyle name="Normal 3 10 12 2 3 5 2" xfId="13437" xr:uid="{FADB43AD-E27B-42FF-A15C-6C910DF3B6E2}"/>
    <cellStyle name="Normal 3 10 12 2 3 6" xfId="13438" xr:uid="{0B680CD4-E4D9-44E7-BC36-9DEBB5DD9DEE}"/>
    <cellStyle name="Normal 3 10 12 2 4" xfId="13439" xr:uid="{2F96A345-7077-4D6F-BD95-F79ABB946F05}"/>
    <cellStyle name="Normal 3 10 12 2 4 2" xfId="13440" xr:uid="{27431785-E836-403C-A125-83D23D9D058B}"/>
    <cellStyle name="Normal 3 10 12 2 4 2 2" xfId="13441" xr:uid="{EEA6B716-A363-49CD-97F8-BB1B982FDA93}"/>
    <cellStyle name="Normal 3 10 12 2 4 2 2 2" xfId="13442" xr:uid="{6242C5E7-6D61-49BE-8C65-5E5E11F54AD4}"/>
    <cellStyle name="Normal 3 10 12 2 4 2 3" xfId="13443" xr:uid="{C0F4D2F1-7637-49CF-8908-E469E2CA96EE}"/>
    <cellStyle name="Normal 3 10 12 2 4 3" xfId="13444" xr:uid="{997C6AC7-5CE4-4C8C-A838-57A99B16A722}"/>
    <cellStyle name="Normal 3 10 12 2 4 3 2" xfId="13445" xr:uid="{E6342591-41D9-4198-BB74-1CB9194F746E}"/>
    <cellStyle name="Normal 3 10 12 2 4 3 2 2" xfId="13446" xr:uid="{41AD0277-716E-4530-8A9B-4BBF1BCBD518}"/>
    <cellStyle name="Normal 3 10 12 2 4 3 3" xfId="13447" xr:uid="{63EB77E7-31EF-4A68-AC18-05D46255EB4F}"/>
    <cellStyle name="Normal 3 10 12 2 4 4" xfId="13448" xr:uid="{22625714-4D38-43C3-9C49-72A7FF3D7206}"/>
    <cellStyle name="Normal 3 10 12 2 4 4 2" xfId="13449" xr:uid="{0CE2CFE7-68DE-4B8B-9167-882C0C6E47AA}"/>
    <cellStyle name="Normal 3 10 12 2 4 5" xfId="13450" xr:uid="{D89C09A4-AEC6-44AE-B136-2588C1B96A35}"/>
    <cellStyle name="Normal 3 10 12 2 5" xfId="13451" xr:uid="{AF95D68C-5383-4F81-ACAA-68A421B3D20C}"/>
    <cellStyle name="Normal 3 10 12 2 5 2" xfId="13452" xr:uid="{8A5365EF-4D68-4508-8E25-2FE5B457538B}"/>
    <cellStyle name="Normal 3 10 12 2 5 2 2" xfId="13453" xr:uid="{5B82FDBF-573D-452E-A57E-F52DF9BF44C8}"/>
    <cellStyle name="Normal 3 10 12 2 5 3" xfId="13454" xr:uid="{44A530CA-3C87-4733-9FCF-66C9A4D02D41}"/>
    <cellStyle name="Normal 3 10 12 2 6" xfId="13455" xr:uid="{F2B8D62A-E9A6-43B7-AB26-02377D42F9A5}"/>
    <cellStyle name="Normal 3 10 12 2 6 2" xfId="13456" xr:uid="{1280942E-6918-4911-B90D-B067E7DFB2E9}"/>
    <cellStyle name="Normal 3 10 12 2 6 2 2" xfId="13457" xr:uid="{E04F861F-FC48-48AC-9363-736AFC7DA7B3}"/>
    <cellStyle name="Normal 3 10 12 2 6 3" xfId="13458" xr:uid="{0A8DDEC8-AA69-48F4-8843-AE80A41CA8A2}"/>
    <cellStyle name="Normal 3 10 12 2 7" xfId="13459" xr:uid="{3424441E-6DFB-4D44-9259-2BAC453F0F8E}"/>
    <cellStyle name="Normal 3 10 12 2 7 2" xfId="13460" xr:uid="{5FE3C2D3-A1D9-457A-B2EB-EFCE08F3FFA4}"/>
    <cellStyle name="Normal 3 10 12 2 7 2 2" xfId="13461" xr:uid="{BACC39B4-78FB-4DB4-B128-AA9C0FA5C8A8}"/>
    <cellStyle name="Normal 3 10 12 2 7 3" xfId="13462" xr:uid="{5059D93E-02F2-4B53-A7D3-9217C8DA068D}"/>
    <cellStyle name="Normal 3 10 12 2 8" xfId="13463" xr:uid="{C687A46F-FC29-4804-BEEC-21BCD477E5A6}"/>
    <cellStyle name="Normal 3 10 12 2 8 2" xfId="13464" xr:uid="{EF51F3AB-BDD1-4147-A383-C0A84432C4EE}"/>
    <cellStyle name="Normal 3 10 12 2 9" xfId="13465" xr:uid="{A536DD1A-D879-43CD-9DCD-739241FCCBC4}"/>
    <cellStyle name="Normal 3 10 12 3" xfId="13466" xr:uid="{23118FCF-A303-46E6-84E2-559B9C8F62B4}"/>
    <cellStyle name="Normal 3 10 12 3 2" xfId="13467" xr:uid="{9C38179C-3836-4C24-8CAC-70731EABABAB}"/>
    <cellStyle name="Normal 3 10 12 3 2 2" xfId="13468" xr:uid="{CA6C96AF-CAD7-44B5-8B92-D4D859D9F565}"/>
    <cellStyle name="Normal 3 10 12 3 2 2 2" xfId="13469" xr:uid="{A20E9AC9-5470-47B6-BA41-DC7AF3DB03A3}"/>
    <cellStyle name="Normal 3 10 12 3 2 2 2 2" xfId="13470" xr:uid="{89EFEB40-49E0-41AC-8817-CFF52C033FF6}"/>
    <cellStyle name="Normal 3 10 12 3 2 2 2 2 2" xfId="13471" xr:uid="{75225B0A-D34D-43FA-A2A6-63F31CEB5BE6}"/>
    <cellStyle name="Normal 3 10 12 3 2 2 2 3" xfId="13472" xr:uid="{1BE91104-988A-479F-AA35-908C812EAB39}"/>
    <cellStyle name="Normal 3 10 12 3 2 2 3" xfId="13473" xr:uid="{A1E6AE63-E865-41F6-969B-9C8CC4331D86}"/>
    <cellStyle name="Normal 3 10 12 3 2 2 3 2" xfId="13474" xr:uid="{4F4C941D-4D98-40A7-A7FF-4D932774C148}"/>
    <cellStyle name="Normal 3 10 12 3 2 2 3 2 2" xfId="13475" xr:uid="{277E9F32-BA26-40B2-B349-40C339107F35}"/>
    <cellStyle name="Normal 3 10 12 3 2 2 3 3" xfId="13476" xr:uid="{CD01E06A-DD47-4572-ADAA-742A3B674B7E}"/>
    <cellStyle name="Normal 3 10 12 3 2 2 4" xfId="13477" xr:uid="{BC84C427-82FA-4E13-A43C-1C45DF1BE4AA}"/>
    <cellStyle name="Normal 3 10 12 3 2 2 4 2" xfId="13478" xr:uid="{3C563B1A-BAC7-47B8-82AA-F458206381BD}"/>
    <cellStyle name="Normal 3 10 12 3 2 2 5" xfId="13479" xr:uid="{16B9CA4C-4D41-469B-A4BD-37874D519E39}"/>
    <cellStyle name="Normal 3 10 12 3 2 3" xfId="13480" xr:uid="{FB08B444-5521-41D4-8BF0-345949E4C888}"/>
    <cellStyle name="Normal 3 10 12 3 2 3 2" xfId="13481" xr:uid="{D88312FE-4FBE-42D1-8B63-4F454BDAB9FC}"/>
    <cellStyle name="Normal 3 10 12 3 2 3 2 2" xfId="13482" xr:uid="{60FD2BC7-DF94-41F7-A146-B96F5820912E}"/>
    <cellStyle name="Normal 3 10 12 3 2 3 3" xfId="13483" xr:uid="{BC6E440E-A43C-4E36-A9FB-55A47BB59B30}"/>
    <cellStyle name="Normal 3 10 12 3 2 4" xfId="13484" xr:uid="{D67C8D22-E4A8-41C5-82B8-561E3E5AE748}"/>
    <cellStyle name="Normal 3 10 12 3 2 4 2" xfId="13485" xr:uid="{CA24BFEC-FAE4-416A-9DCA-194D1FE15705}"/>
    <cellStyle name="Normal 3 10 12 3 2 4 2 2" xfId="13486" xr:uid="{83A41E0A-A386-4F62-8DDE-0BE0C2919D18}"/>
    <cellStyle name="Normal 3 10 12 3 2 4 3" xfId="13487" xr:uid="{C439D010-1EC0-47F0-BC57-E46C6341058A}"/>
    <cellStyle name="Normal 3 10 12 3 2 5" xfId="13488" xr:uid="{14345B94-6318-43EC-B1A9-90D6B59594C6}"/>
    <cellStyle name="Normal 3 10 12 3 2 5 2" xfId="13489" xr:uid="{ACE6564A-6750-4F5F-84B5-BD320CF95B70}"/>
    <cellStyle name="Normal 3 10 12 3 2 6" xfId="13490" xr:uid="{E909935A-888A-4B29-906A-0D3670D7E083}"/>
    <cellStyle name="Normal 3 10 12 3 3" xfId="13491" xr:uid="{AD26B441-13DC-46C8-B6BF-D131ACAAA4BA}"/>
    <cellStyle name="Normal 3 10 12 3 3 2" xfId="13492" xr:uid="{60FD37DE-E492-46D8-9B1B-D1A7429D41E9}"/>
    <cellStyle name="Normal 3 10 12 3 3 2 2" xfId="13493" xr:uid="{5E51725D-CC5E-448D-AD27-3BA0AF5694D4}"/>
    <cellStyle name="Normal 3 10 12 3 3 2 2 2" xfId="13494" xr:uid="{0A9034AA-6411-41F7-89F9-CEE8ACD94411}"/>
    <cellStyle name="Normal 3 10 12 3 3 2 2 2 2" xfId="13495" xr:uid="{63360CFC-D898-42A7-AA9A-BB2C14D8C6E5}"/>
    <cellStyle name="Normal 3 10 12 3 3 2 2 3" xfId="13496" xr:uid="{42FED8CE-900E-4CCD-97F4-6803F3E8A38B}"/>
    <cellStyle name="Normal 3 10 12 3 3 2 3" xfId="13497" xr:uid="{18CD3A3B-CD54-499B-9168-A4A623458292}"/>
    <cellStyle name="Normal 3 10 12 3 3 2 3 2" xfId="13498" xr:uid="{68460B5A-465F-4815-9984-3041265ABAD2}"/>
    <cellStyle name="Normal 3 10 12 3 3 2 3 2 2" xfId="13499" xr:uid="{6D591AF2-0DB2-4976-9B5D-03D698CB9D98}"/>
    <cellStyle name="Normal 3 10 12 3 3 2 3 3" xfId="13500" xr:uid="{B37991D3-542B-4B3C-A98D-91280A90E101}"/>
    <cellStyle name="Normal 3 10 12 3 3 2 4" xfId="13501" xr:uid="{A6462BE3-0BC1-4488-B115-F4C2D76F6121}"/>
    <cellStyle name="Normal 3 10 12 3 3 2 4 2" xfId="13502" xr:uid="{53A66544-9D50-4A91-B5EC-B5A7BE943D16}"/>
    <cellStyle name="Normal 3 10 12 3 3 2 5" xfId="13503" xr:uid="{DAFC55AC-99A1-4D01-9ABE-FB5E1D07E77F}"/>
    <cellStyle name="Normal 3 10 12 3 3 3" xfId="13504" xr:uid="{E1564DCB-5326-43A7-9196-A02888B7B425}"/>
    <cellStyle name="Normal 3 10 12 3 3 3 2" xfId="13505" xr:uid="{2A6FCF55-4132-4D09-B594-E17CC17C8177}"/>
    <cellStyle name="Normal 3 10 12 3 3 3 2 2" xfId="13506" xr:uid="{31FA8367-6BB7-43B3-9528-7D472EFDB744}"/>
    <cellStyle name="Normal 3 10 12 3 3 3 3" xfId="13507" xr:uid="{7A3393FB-9999-443D-BD8D-A7E7914C090E}"/>
    <cellStyle name="Normal 3 10 12 3 3 4" xfId="13508" xr:uid="{1D282F21-D125-43F6-8224-FCB6A45FCF43}"/>
    <cellStyle name="Normal 3 10 12 3 3 4 2" xfId="13509" xr:uid="{BE1E17A3-9EA4-4455-9A26-663D438D1A16}"/>
    <cellStyle name="Normal 3 10 12 3 3 4 2 2" xfId="13510" xr:uid="{14F772D7-2424-43B3-8D32-5FD138236CE8}"/>
    <cellStyle name="Normal 3 10 12 3 3 4 3" xfId="13511" xr:uid="{96E5D624-1C56-4E86-9479-238D9C3CC54A}"/>
    <cellStyle name="Normal 3 10 12 3 3 5" xfId="13512" xr:uid="{6323A167-3228-452D-8BAD-3AD71BB08C93}"/>
    <cellStyle name="Normal 3 10 12 3 3 5 2" xfId="13513" xr:uid="{3EE3A44F-B133-41D8-AB4E-9DCC73FF901E}"/>
    <cellStyle name="Normal 3 10 12 3 3 6" xfId="13514" xr:uid="{8DEF4016-36DA-43F8-AD91-3E1052A01E8C}"/>
    <cellStyle name="Normal 3 10 12 3 4" xfId="13515" xr:uid="{32EB78D1-98F7-468A-BE33-9B7EE2F08A9E}"/>
    <cellStyle name="Normal 3 10 12 3 4 2" xfId="13516" xr:uid="{8D1F583F-DE28-4326-923C-CDADF3DC1CB9}"/>
    <cellStyle name="Normal 3 10 12 3 4 2 2" xfId="13517" xr:uid="{EE8020BD-E395-4BA2-999C-0D7F20162B69}"/>
    <cellStyle name="Normal 3 10 12 3 4 2 2 2" xfId="13518" xr:uid="{DCE5A931-63AC-4CDF-A38B-EE867DFCAF8F}"/>
    <cellStyle name="Normal 3 10 12 3 4 2 3" xfId="13519" xr:uid="{B1949FC9-7491-4111-A145-A475B3316A8B}"/>
    <cellStyle name="Normal 3 10 12 3 4 3" xfId="13520" xr:uid="{89208D01-077F-4527-B8A8-C18382ABABA0}"/>
    <cellStyle name="Normal 3 10 12 3 4 3 2" xfId="13521" xr:uid="{706AA894-5332-4AD9-9A69-6AFEC0058FB1}"/>
    <cellStyle name="Normal 3 10 12 3 4 3 2 2" xfId="13522" xr:uid="{1D7E198D-540A-4FE1-A2FD-6763E1BA45E8}"/>
    <cellStyle name="Normal 3 10 12 3 4 3 3" xfId="13523" xr:uid="{B8B674C2-4DE6-41F5-B605-A96CAFD9E0E7}"/>
    <cellStyle name="Normal 3 10 12 3 4 4" xfId="13524" xr:uid="{F7513724-6684-4435-B484-B94B41927DB0}"/>
    <cellStyle name="Normal 3 10 12 3 4 4 2" xfId="13525" xr:uid="{84850CF6-7EFA-4755-950C-3322AF138814}"/>
    <cellStyle name="Normal 3 10 12 3 4 5" xfId="13526" xr:uid="{AA34C544-E36B-4D95-9762-9481D0F4B74A}"/>
    <cellStyle name="Normal 3 10 12 3 5" xfId="13527" xr:uid="{8EE364C7-AFCE-42CE-9D7E-359527F5B6FE}"/>
    <cellStyle name="Normal 3 10 12 3 5 2" xfId="13528" xr:uid="{31B68909-D33B-42BB-A222-7F9C9525B782}"/>
    <cellStyle name="Normal 3 10 12 3 5 2 2" xfId="13529" xr:uid="{ED4D18C4-66F6-4317-A5E2-4059B7B27691}"/>
    <cellStyle name="Normal 3 10 12 3 5 3" xfId="13530" xr:uid="{E9B7D193-E198-4015-A229-DD0571E39BB5}"/>
    <cellStyle name="Normal 3 10 12 3 6" xfId="13531" xr:uid="{A8CBD32A-501F-44CF-A95D-B08E34703CB9}"/>
    <cellStyle name="Normal 3 10 12 3 6 2" xfId="13532" xr:uid="{118BF9B5-8DB4-4F8C-85C9-05011B628C5D}"/>
    <cellStyle name="Normal 3 10 12 3 6 2 2" xfId="13533" xr:uid="{2CD41191-B4CF-4451-854D-AC5D9B1B8293}"/>
    <cellStyle name="Normal 3 10 12 3 6 3" xfId="13534" xr:uid="{5DECE257-4315-4067-A3C3-04B2BAB3E833}"/>
    <cellStyle name="Normal 3 10 12 3 7" xfId="13535" xr:uid="{63F43ABC-6984-4876-93C3-5C38B26B959D}"/>
    <cellStyle name="Normal 3 10 12 3 7 2" xfId="13536" xr:uid="{AD402E65-EC60-4559-A405-8C6A3A05C27B}"/>
    <cellStyle name="Normal 3 10 12 3 7 2 2" xfId="13537" xr:uid="{A0CC5A5E-5217-4FA0-9027-1457A312EDDF}"/>
    <cellStyle name="Normal 3 10 12 3 7 3" xfId="13538" xr:uid="{9DBC9FBC-CFD5-40AA-B2BC-6F02A7B46681}"/>
    <cellStyle name="Normal 3 10 12 3 8" xfId="13539" xr:uid="{16459CBC-A8F3-497E-AFF2-7E6AF4E1766A}"/>
    <cellStyle name="Normal 3 10 12 3 8 2" xfId="13540" xr:uid="{D0F7B8AD-04CD-47AD-BD8D-DCE6B47D2107}"/>
    <cellStyle name="Normal 3 10 12 3 9" xfId="13541" xr:uid="{C3F640AD-47E7-4089-830A-B08371EC22A6}"/>
    <cellStyle name="Normal 3 10 12 4" xfId="13542" xr:uid="{B85A493D-1514-45F7-8923-41BE56C541A0}"/>
    <cellStyle name="Normal 3 10 12 4 2" xfId="13543" xr:uid="{92165BE4-B297-41B3-AB12-6F8AEE3B34D3}"/>
    <cellStyle name="Normal 3 10 12 4 2 2" xfId="13544" xr:uid="{9B8F298E-7CEE-4FB8-8F8F-BF46548C6F37}"/>
    <cellStyle name="Normal 3 10 12 4 2 2 2" xfId="13545" xr:uid="{F0A34609-7261-403A-97FF-2302C255F1CC}"/>
    <cellStyle name="Normal 3 10 12 4 2 2 2 2" xfId="13546" xr:uid="{AC416F94-924E-4CA3-9495-4839B99F96E1}"/>
    <cellStyle name="Normal 3 10 12 4 2 2 3" xfId="13547" xr:uid="{A52DFA07-658C-448D-BF9E-E508C9080D2B}"/>
    <cellStyle name="Normal 3 10 12 4 2 3" xfId="13548" xr:uid="{E6E15D51-2DE0-4E4F-9C07-51F4D7A0BD4A}"/>
    <cellStyle name="Normal 3 10 12 4 2 3 2" xfId="13549" xr:uid="{BD9C4E56-F85F-4D22-A023-94C3F59E1C7C}"/>
    <cellStyle name="Normal 3 10 12 4 2 3 2 2" xfId="13550" xr:uid="{6D1A5A53-D6CB-4773-91FD-917EF241E303}"/>
    <cellStyle name="Normal 3 10 12 4 2 3 3" xfId="13551" xr:uid="{271CC239-AE5A-443B-9E16-F0294B934931}"/>
    <cellStyle name="Normal 3 10 12 4 2 4" xfId="13552" xr:uid="{ABB635DC-FEFB-42AB-8062-FD9459228C3A}"/>
    <cellStyle name="Normal 3 10 12 4 2 4 2" xfId="13553" xr:uid="{F40EABF9-3BED-4B07-A4C8-F1EF98B55A72}"/>
    <cellStyle name="Normal 3 10 12 4 2 5" xfId="13554" xr:uid="{1A199B64-B4E7-45C4-9DF9-DE59FD84D22E}"/>
    <cellStyle name="Normal 3 10 12 4 3" xfId="13555" xr:uid="{79392D1E-2563-4739-B269-3CC5DE9A4327}"/>
    <cellStyle name="Normal 3 10 12 4 3 2" xfId="13556" xr:uid="{3A9AD756-7D53-4A4E-8C53-1ED6E94F3676}"/>
    <cellStyle name="Normal 3 10 12 4 3 2 2" xfId="13557" xr:uid="{F81DB55E-B17C-4AC7-88CC-049DFFE2B9F7}"/>
    <cellStyle name="Normal 3 10 12 4 3 3" xfId="13558" xr:uid="{47ED9D1F-1E12-4FC7-B069-FE737E8A54E8}"/>
    <cellStyle name="Normal 3 10 12 4 4" xfId="13559" xr:uid="{6FD10F2B-8039-414A-B058-214ECA25CFC5}"/>
    <cellStyle name="Normal 3 10 12 4 4 2" xfId="13560" xr:uid="{12F16AD3-D099-46BA-B694-613547C6B643}"/>
    <cellStyle name="Normal 3 10 12 4 4 2 2" xfId="13561" xr:uid="{36565F78-FD63-4F91-82D1-739572306B8B}"/>
    <cellStyle name="Normal 3 10 12 4 4 3" xfId="13562" xr:uid="{DD8BCAA5-B42B-4BD4-BC1E-7C05190DFF06}"/>
    <cellStyle name="Normal 3 10 12 4 5" xfId="13563" xr:uid="{E475DEDE-AA38-47EA-9BA0-AD5D91A04C95}"/>
    <cellStyle name="Normal 3 10 12 4 5 2" xfId="13564" xr:uid="{5F86AAD8-7A4E-4AF2-A0B5-9765058AD0D6}"/>
    <cellStyle name="Normal 3 10 12 4 6" xfId="13565" xr:uid="{933B54DD-2673-42E6-A227-2C7D5516182C}"/>
    <cellStyle name="Normal 3 10 12 5" xfId="13566" xr:uid="{94EC1886-1859-4AC8-8D4C-031E9EFD23C0}"/>
    <cellStyle name="Normal 3 10 12 5 2" xfId="13567" xr:uid="{1715D1C2-D6C0-467D-B2C6-84E76545DDE2}"/>
    <cellStyle name="Normal 3 10 12 5 2 2" xfId="13568" xr:uid="{EFC14E1C-83A5-4809-8550-30DE3B03304D}"/>
    <cellStyle name="Normal 3 10 12 5 2 2 2" xfId="13569" xr:uid="{EA123C07-F673-4B90-A5E3-CE1D5D491F91}"/>
    <cellStyle name="Normal 3 10 12 5 2 2 2 2" xfId="13570" xr:uid="{45E99675-74D1-4CCC-BF22-7700274FCB5A}"/>
    <cellStyle name="Normal 3 10 12 5 2 2 3" xfId="13571" xr:uid="{5A3F0C93-C4F1-485F-A5F1-825E565DBE24}"/>
    <cellStyle name="Normal 3 10 12 5 2 3" xfId="13572" xr:uid="{6A7BCEF7-9B4A-48D7-AB23-8BD35E171C5B}"/>
    <cellStyle name="Normal 3 10 12 5 2 3 2" xfId="13573" xr:uid="{D0A86447-81D6-42AF-A6BB-DF915060F39A}"/>
    <cellStyle name="Normal 3 10 12 5 2 3 2 2" xfId="13574" xr:uid="{7B2000D9-1198-4723-A403-8D7CDA3B0FB5}"/>
    <cellStyle name="Normal 3 10 12 5 2 3 3" xfId="13575" xr:uid="{AD5818A0-E4E4-4CCA-9CF8-D4CECD6E8C77}"/>
    <cellStyle name="Normal 3 10 12 5 2 4" xfId="13576" xr:uid="{A920F288-A814-4292-B542-78B3DDB7294C}"/>
    <cellStyle name="Normal 3 10 12 5 2 4 2" xfId="13577" xr:uid="{B0B24929-BB37-47DF-828E-5D28312FEDAC}"/>
    <cellStyle name="Normal 3 10 12 5 2 5" xfId="13578" xr:uid="{D9237B71-36BF-447F-B1B9-BBB3A663CA94}"/>
    <cellStyle name="Normal 3 10 12 5 3" xfId="13579" xr:uid="{266038FE-5C28-4055-86B4-DDB517042C24}"/>
    <cellStyle name="Normal 3 10 12 5 3 2" xfId="13580" xr:uid="{C68FD77F-5E6B-4794-B413-D5C0D72990FB}"/>
    <cellStyle name="Normal 3 10 12 5 3 2 2" xfId="13581" xr:uid="{16096811-1EB2-4A0D-9327-6AD06D6A59C2}"/>
    <cellStyle name="Normal 3 10 12 5 3 3" xfId="13582" xr:uid="{78B56A46-C98C-4FF3-9E2D-EB46FC5A1265}"/>
    <cellStyle name="Normal 3 10 12 5 4" xfId="13583" xr:uid="{6F5DA5A2-A506-4A23-8EEC-056DF03437BF}"/>
    <cellStyle name="Normal 3 10 12 5 4 2" xfId="13584" xr:uid="{32C17DA0-C937-49C2-8073-F097BE530F04}"/>
    <cellStyle name="Normal 3 10 12 5 4 2 2" xfId="13585" xr:uid="{87FFBE50-1A99-488F-B107-C69F6AF97DF9}"/>
    <cellStyle name="Normal 3 10 12 5 4 3" xfId="13586" xr:uid="{7D08CA6F-A16E-4FF1-9A38-7604CA637A11}"/>
    <cellStyle name="Normal 3 10 12 5 5" xfId="13587" xr:uid="{6897A5AE-357D-4B75-B889-76BAB6627D3F}"/>
    <cellStyle name="Normal 3 10 12 5 5 2" xfId="13588" xr:uid="{6D0E1C0B-1FE3-4B81-A5C6-084EF3EE2CC9}"/>
    <cellStyle name="Normal 3 10 12 5 6" xfId="13589" xr:uid="{956D764C-CDE5-44B3-AF08-5FB5364BDA23}"/>
    <cellStyle name="Normal 3 10 12 6" xfId="13590" xr:uid="{BF650087-0E16-406D-8CD1-6A8E9346665C}"/>
    <cellStyle name="Normal 3 10 12 6 2" xfId="13591" xr:uid="{133AD037-6886-42F3-A22C-30B4B43ACFFD}"/>
    <cellStyle name="Normal 3 10 12 6 2 2" xfId="13592" xr:uid="{DEACE6CE-41EF-404B-AC62-F1DCB50206FF}"/>
    <cellStyle name="Normal 3 10 12 6 2 2 2" xfId="13593" xr:uid="{96F887C4-75A9-498D-B329-BFF33D92322A}"/>
    <cellStyle name="Normal 3 10 12 6 2 3" xfId="13594" xr:uid="{A6CA4513-4FE2-412D-AC08-3A531C0EDCA5}"/>
    <cellStyle name="Normal 3 10 12 6 3" xfId="13595" xr:uid="{E2903504-1676-455A-B640-71480F696CEF}"/>
    <cellStyle name="Normal 3 10 12 6 3 2" xfId="13596" xr:uid="{934E7DFC-7F92-4341-BD3B-87C153DF6D2D}"/>
    <cellStyle name="Normal 3 10 12 6 3 2 2" xfId="13597" xr:uid="{C224D584-8C92-4182-A627-DEDF977E7517}"/>
    <cellStyle name="Normal 3 10 12 6 3 3" xfId="13598" xr:uid="{E22A80FF-B215-4E23-AB5C-ED4258C9AA9D}"/>
    <cellStyle name="Normal 3 10 12 6 4" xfId="13599" xr:uid="{F95A4DB5-6218-4389-9BCA-0BAB29F1CEE4}"/>
    <cellStyle name="Normal 3 10 12 6 4 2" xfId="13600" xr:uid="{92FE6955-E8F4-4CA7-82CB-92590E033160}"/>
    <cellStyle name="Normal 3 10 12 6 5" xfId="13601" xr:uid="{FD9FAFD9-EEDE-4C7A-A509-AA00132D1386}"/>
    <cellStyle name="Normal 3 10 12 7" xfId="13602" xr:uid="{FDC59283-16E7-493C-8589-A9ED0C2B96E4}"/>
    <cellStyle name="Normal 3 10 12 7 2" xfId="13603" xr:uid="{D4CD51A3-20C6-4AB8-BE61-93078AE6DFA9}"/>
    <cellStyle name="Normal 3 10 12 7 2 2" xfId="13604" xr:uid="{A55F90F5-94D9-44EC-AEDE-1BA0B7CBA3B5}"/>
    <cellStyle name="Normal 3 10 12 7 3" xfId="13605" xr:uid="{E98D0651-5EF7-4285-8665-F56EDFA22D01}"/>
    <cellStyle name="Normal 3 10 12 8" xfId="13606" xr:uid="{8408707B-FF7F-4193-A34D-AF1D4481711C}"/>
    <cellStyle name="Normal 3 10 12 8 2" xfId="13607" xr:uid="{29556531-A8E9-4E5D-8B3F-D5F9DB6B51B6}"/>
    <cellStyle name="Normal 3 10 12 8 2 2" xfId="13608" xr:uid="{F1066ADA-FD63-4982-B673-C902E14580C4}"/>
    <cellStyle name="Normal 3 10 12 8 3" xfId="13609" xr:uid="{B01FE8CA-6A58-4616-90D3-E2FC618B16C7}"/>
    <cellStyle name="Normal 3 10 12 9" xfId="13610" xr:uid="{36B56D77-530A-45FC-8EC3-E1689C59AFA6}"/>
    <cellStyle name="Normal 3 10 12 9 2" xfId="13611" xr:uid="{9F95133E-3E51-485C-8579-323C38C3D546}"/>
    <cellStyle name="Normal 3 10 12 9 2 2" xfId="13612" xr:uid="{66EEDEDF-8032-4C6E-8BAE-D329218EFD37}"/>
    <cellStyle name="Normal 3 10 12 9 3" xfId="13613" xr:uid="{51C27D5F-0239-4E91-9F1F-A6B43445B140}"/>
    <cellStyle name="Normal 3 10 13" xfId="13614" xr:uid="{7D450E08-0051-4DAB-B4DF-83A397033AF0}"/>
    <cellStyle name="Normal 3 10 13 10" xfId="13615" xr:uid="{C83A54C6-C7C9-4010-B5E8-FA6056055747}"/>
    <cellStyle name="Normal 3 10 13 10 2" xfId="13616" xr:uid="{A29138E3-DB5F-4A2E-BC4D-6C6C12031A9B}"/>
    <cellStyle name="Normal 3 10 13 11" xfId="13617" xr:uid="{63A5E89A-BEDD-4665-B48C-84B280DB1FAD}"/>
    <cellStyle name="Normal 3 10 13 2" xfId="13618" xr:uid="{7AEDD54C-9B13-475C-B4A2-4846807FA8C4}"/>
    <cellStyle name="Normal 3 10 13 2 2" xfId="13619" xr:uid="{518B3FBA-83FD-4AB1-8A55-915CC7FA60FA}"/>
    <cellStyle name="Normal 3 10 13 2 2 2" xfId="13620" xr:uid="{404EF1A2-ECA5-406C-9828-28A1E9F30323}"/>
    <cellStyle name="Normal 3 10 13 2 2 2 2" xfId="13621" xr:uid="{8870091E-EB5B-42F6-AD33-3BC908337C22}"/>
    <cellStyle name="Normal 3 10 13 2 2 2 2 2" xfId="13622" xr:uid="{1B6D2585-6B73-4D35-A673-74B38ACD6420}"/>
    <cellStyle name="Normal 3 10 13 2 2 2 2 2 2" xfId="13623" xr:uid="{09863679-B401-41BB-8A84-8B0E9738CAFF}"/>
    <cellStyle name="Normal 3 10 13 2 2 2 2 3" xfId="13624" xr:uid="{37E729E0-B068-4073-B61F-13BC0914DFCA}"/>
    <cellStyle name="Normal 3 10 13 2 2 2 3" xfId="13625" xr:uid="{6AC83CCA-857A-4E3D-907F-24CD680B1A93}"/>
    <cellStyle name="Normal 3 10 13 2 2 2 3 2" xfId="13626" xr:uid="{10649B5B-243B-4796-AAF3-FF0E84FCC5A7}"/>
    <cellStyle name="Normal 3 10 13 2 2 2 3 2 2" xfId="13627" xr:uid="{CA032241-6003-44F0-8E6A-307856C715FA}"/>
    <cellStyle name="Normal 3 10 13 2 2 2 3 3" xfId="13628" xr:uid="{6998C117-E0AE-4A8F-A454-8CBDE769F891}"/>
    <cellStyle name="Normal 3 10 13 2 2 2 4" xfId="13629" xr:uid="{375038D8-BE8B-455F-8E01-F5F86186C5AD}"/>
    <cellStyle name="Normal 3 10 13 2 2 2 4 2" xfId="13630" xr:uid="{92F64B86-39B2-4EBA-8C58-04C662A9FD91}"/>
    <cellStyle name="Normal 3 10 13 2 2 2 5" xfId="13631" xr:uid="{D3B32F6B-BED0-4115-B139-D22B6B91DA0E}"/>
    <cellStyle name="Normal 3 10 13 2 2 3" xfId="13632" xr:uid="{349D39DB-E007-41A5-829A-B1EE95D34CBA}"/>
    <cellStyle name="Normal 3 10 13 2 2 3 2" xfId="13633" xr:uid="{2529531A-94C7-48AE-80F2-B56C8590ABC8}"/>
    <cellStyle name="Normal 3 10 13 2 2 3 2 2" xfId="13634" xr:uid="{D0A560D3-4520-4F2E-9441-725D8060F5CF}"/>
    <cellStyle name="Normal 3 10 13 2 2 3 3" xfId="13635" xr:uid="{B93AAB84-9B25-4C0F-92B5-BEEA01AC6B2F}"/>
    <cellStyle name="Normal 3 10 13 2 2 4" xfId="13636" xr:uid="{3B007AC9-1AEF-49E1-B2BB-990B6B3776D7}"/>
    <cellStyle name="Normal 3 10 13 2 2 4 2" xfId="13637" xr:uid="{DAF63B7D-3B3D-4757-8248-FECFD5BF6693}"/>
    <cellStyle name="Normal 3 10 13 2 2 4 2 2" xfId="13638" xr:uid="{A6C9B3B6-2409-4579-B5E5-06FB74D2930C}"/>
    <cellStyle name="Normal 3 10 13 2 2 4 3" xfId="13639" xr:uid="{B32F2A93-A223-477F-8678-FD184211D31C}"/>
    <cellStyle name="Normal 3 10 13 2 2 5" xfId="13640" xr:uid="{2A8A6FFA-1D4C-4E38-8669-942ED90DD5F9}"/>
    <cellStyle name="Normal 3 10 13 2 2 5 2" xfId="13641" xr:uid="{DA912051-4D9D-43CE-BFEE-D9C4EB3F618F}"/>
    <cellStyle name="Normal 3 10 13 2 2 6" xfId="13642" xr:uid="{4CA52F41-B23C-4870-B540-8C89E6D6803F}"/>
    <cellStyle name="Normal 3 10 13 2 3" xfId="13643" xr:uid="{2FC27463-8ECF-4272-97B1-8C5715650455}"/>
    <cellStyle name="Normal 3 10 13 2 3 2" xfId="13644" xr:uid="{517BAA6B-2030-4598-BCCF-11AD2F8DE26C}"/>
    <cellStyle name="Normal 3 10 13 2 3 2 2" xfId="13645" xr:uid="{B9AE4044-9CB3-423D-8BE2-473F6508ECEB}"/>
    <cellStyle name="Normal 3 10 13 2 3 2 2 2" xfId="13646" xr:uid="{D9B62541-159E-4BF7-A9BD-DBBAB19459DC}"/>
    <cellStyle name="Normal 3 10 13 2 3 2 2 2 2" xfId="13647" xr:uid="{B8999931-8BE5-46D3-A549-4DE9E163D941}"/>
    <cellStyle name="Normal 3 10 13 2 3 2 2 3" xfId="13648" xr:uid="{040752B3-28D7-4BB3-AB02-73C60474C55E}"/>
    <cellStyle name="Normal 3 10 13 2 3 2 3" xfId="13649" xr:uid="{496212D4-E909-44F3-BD84-542FF16E5465}"/>
    <cellStyle name="Normal 3 10 13 2 3 2 3 2" xfId="13650" xr:uid="{5F169AA9-216D-4710-A8A6-C84216178280}"/>
    <cellStyle name="Normal 3 10 13 2 3 2 3 2 2" xfId="13651" xr:uid="{C4F9AED7-FD4E-4A34-A00D-C9CB487622A6}"/>
    <cellStyle name="Normal 3 10 13 2 3 2 3 3" xfId="13652" xr:uid="{90EBDFEE-9CD5-4A32-8AEE-5132121CE74C}"/>
    <cellStyle name="Normal 3 10 13 2 3 2 4" xfId="13653" xr:uid="{159BCFAF-97F1-4BD5-B7A1-351B924D373E}"/>
    <cellStyle name="Normal 3 10 13 2 3 2 4 2" xfId="13654" xr:uid="{E19E00FE-0DFE-45FE-92FF-BB26C787E925}"/>
    <cellStyle name="Normal 3 10 13 2 3 2 5" xfId="13655" xr:uid="{3688CC54-A196-48DD-A458-4B3038A0FA8E}"/>
    <cellStyle name="Normal 3 10 13 2 3 3" xfId="13656" xr:uid="{786CA948-4EF9-4273-9340-3EDC40A4CA43}"/>
    <cellStyle name="Normal 3 10 13 2 3 3 2" xfId="13657" xr:uid="{D0B1A186-3BAF-45C4-9CFD-494CC48D9ED0}"/>
    <cellStyle name="Normal 3 10 13 2 3 3 2 2" xfId="13658" xr:uid="{FE9EBFA1-C20A-4A86-9A17-1B966A4FAB1C}"/>
    <cellStyle name="Normal 3 10 13 2 3 3 3" xfId="13659" xr:uid="{F62ECCB6-22AC-4CE5-979F-04FDD6614B42}"/>
    <cellStyle name="Normal 3 10 13 2 3 4" xfId="13660" xr:uid="{C126A6EF-B56A-45E2-AB39-7B890A31AB1F}"/>
    <cellStyle name="Normal 3 10 13 2 3 4 2" xfId="13661" xr:uid="{3C225C11-3B83-47A6-9960-B0C74DAAAB6D}"/>
    <cellStyle name="Normal 3 10 13 2 3 4 2 2" xfId="13662" xr:uid="{4BF4407D-3D07-4B66-B7C9-DF9C57559F33}"/>
    <cellStyle name="Normal 3 10 13 2 3 4 3" xfId="13663" xr:uid="{4A7C459B-24B6-437F-AE1E-F724D64EDC97}"/>
    <cellStyle name="Normal 3 10 13 2 3 5" xfId="13664" xr:uid="{D4968EF7-4C1E-499B-BEA9-B7A1F5721FA1}"/>
    <cellStyle name="Normal 3 10 13 2 3 5 2" xfId="13665" xr:uid="{FFB2D5DD-AEFD-493B-B44C-DBD0DBCC753E}"/>
    <cellStyle name="Normal 3 10 13 2 3 6" xfId="13666" xr:uid="{6E99EDAA-ACFE-458C-A169-0D300297156E}"/>
    <cellStyle name="Normal 3 10 13 2 4" xfId="13667" xr:uid="{DA0AF2A2-F399-4987-82DB-8A58823F7EC6}"/>
    <cellStyle name="Normal 3 10 13 2 4 2" xfId="13668" xr:uid="{BB1A96CF-5F0C-4278-926D-220226B20E48}"/>
    <cellStyle name="Normal 3 10 13 2 4 2 2" xfId="13669" xr:uid="{2185254C-30A5-40E0-815C-639002818951}"/>
    <cellStyle name="Normal 3 10 13 2 4 2 2 2" xfId="13670" xr:uid="{73BB99AD-B884-4DB8-89A1-868108AB704B}"/>
    <cellStyle name="Normal 3 10 13 2 4 2 3" xfId="13671" xr:uid="{521F5CE1-55BE-4A4A-9509-B27D444089C7}"/>
    <cellStyle name="Normal 3 10 13 2 4 3" xfId="13672" xr:uid="{4A2039BA-D8AD-4867-8789-21157C1535DB}"/>
    <cellStyle name="Normal 3 10 13 2 4 3 2" xfId="13673" xr:uid="{897B5AAF-68B0-4644-9E3C-9505DE85AAB5}"/>
    <cellStyle name="Normal 3 10 13 2 4 3 2 2" xfId="13674" xr:uid="{83C354D0-78C2-4091-AA0C-4E89DB8BD5CA}"/>
    <cellStyle name="Normal 3 10 13 2 4 3 3" xfId="13675" xr:uid="{06B0CF50-4E25-47D8-81EE-7BC9B85BE955}"/>
    <cellStyle name="Normal 3 10 13 2 4 4" xfId="13676" xr:uid="{BC6AF9BC-F420-40CB-82E9-8D0EB37CD4BD}"/>
    <cellStyle name="Normal 3 10 13 2 4 4 2" xfId="13677" xr:uid="{840FA8ED-6E84-4E4C-BEDE-7B943E8DC56D}"/>
    <cellStyle name="Normal 3 10 13 2 4 5" xfId="13678" xr:uid="{422A0BAA-A8F3-4641-B4A6-A374A06C6965}"/>
    <cellStyle name="Normal 3 10 13 2 5" xfId="13679" xr:uid="{42AD39EA-2D6A-49F9-8558-D0430C023809}"/>
    <cellStyle name="Normal 3 10 13 2 5 2" xfId="13680" xr:uid="{70642ECD-0E29-4944-8447-EDA9C4CE7DB0}"/>
    <cellStyle name="Normal 3 10 13 2 5 2 2" xfId="13681" xr:uid="{DD750C51-A6A5-4487-86B8-F86729EA6158}"/>
    <cellStyle name="Normal 3 10 13 2 5 3" xfId="13682" xr:uid="{896D29E4-EF88-4826-BA78-95005F48CFED}"/>
    <cellStyle name="Normal 3 10 13 2 6" xfId="13683" xr:uid="{C5261F08-A072-4D0E-8ADF-5CC21E82B1AC}"/>
    <cellStyle name="Normal 3 10 13 2 6 2" xfId="13684" xr:uid="{586FCFAB-F4D9-4889-9B1A-CA3DBD109CFB}"/>
    <cellStyle name="Normal 3 10 13 2 6 2 2" xfId="13685" xr:uid="{67A6B2F4-304F-4590-8A44-5E8CBB0E97D0}"/>
    <cellStyle name="Normal 3 10 13 2 6 3" xfId="13686" xr:uid="{53D5F747-830A-48D8-B185-2D0BF97CD5BC}"/>
    <cellStyle name="Normal 3 10 13 2 7" xfId="13687" xr:uid="{08C29FD1-A2BC-469A-BFB4-89751BF208D0}"/>
    <cellStyle name="Normal 3 10 13 2 7 2" xfId="13688" xr:uid="{BA7A0267-2A6C-406A-A420-26EFCE8A353E}"/>
    <cellStyle name="Normal 3 10 13 2 7 2 2" xfId="13689" xr:uid="{C566434F-2CF0-4D7E-B06F-5EC8A7806895}"/>
    <cellStyle name="Normal 3 10 13 2 7 3" xfId="13690" xr:uid="{0B828C45-A13C-427D-9405-EC15AEB13B64}"/>
    <cellStyle name="Normal 3 10 13 2 8" xfId="13691" xr:uid="{BA408BB3-AE76-44B6-A75B-BFD842600B8A}"/>
    <cellStyle name="Normal 3 10 13 2 8 2" xfId="13692" xr:uid="{8562CCA5-289B-4FDD-A994-4D7D4E117E91}"/>
    <cellStyle name="Normal 3 10 13 2 9" xfId="13693" xr:uid="{FF906EDF-D204-46B3-ABBD-C27D4426AA66}"/>
    <cellStyle name="Normal 3 10 13 3" xfId="13694" xr:uid="{73085EF4-3ABC-4CA5-9A85-116BA724007A}"/>
    <cellStyle name="Normal 3 10 13 3 2" xfId="13695" xr:uid="{665E699E-9873-430C-92A1-7214402E9FA7}"/>
    <cellStyle name="Normal 3 10 13 3 2 2" xfId="13696" xr:uid="{019A7283-2E30-47DD-8995-099D1DDFF040}"/>
    <cellStyle name="Normal 3 10 13 3 2 2 2" xfId="13697" xr:uid="{2D19599B-BFFE-4D60-B817-05B55F9EC4A2}"/>
    <cellStyle name="Normal 3 10 13 3 2 2 2 2" xfId="13698" xr:uid="{FBCE6917-83B0-4093-9516-A308FA17BAE3}"/>
    <cellStyle name="Normal 3 10 13 3 2 2 2 2 2" xfId="13699" xr:uid="{04298CE3-92A6-494C-BB34-AE4133CA0EE5}"/>
    <cellStyle name="Normal 3 10 13 3 2 2 2 3" xfId="13700" xr:uid="{B156EA77-EB0C-4B21-95BE-B57B0B3C7DD4}"/>
    <cellStyle name="Normal 3 10 13 3 2 2 3" xfId="13701" xr:uid="{BAF7E0F4-103C-45ED-AA33-A91B7A9A8B6F}"/>
    <cellStyle name="Normal 3 10 13 3 2 2 3 2" xfId="13702" xr:uid="{A368456D-BA7D-4D16-BFE9-97CB0420EF0A}"/>
    <cellStyle name="Normal 3 10 13 3 2 2 3 2 2" xfId="13703" xr:uid="{B80131B2-35F6-42A2-84E5-CB30BE9DFB35}"/>
    <cellStyle name="Normal 3 10 13 3 2 2 3 3" xfId="13704" xr:uid="{FB52AD7A-0216-4C90-A9F0-FF87296F4FC8}"/>
    <cellStyle name="Normal 3 10 13 3 2 2 4" xfId="13705" xr:uid="{7AE89D9A-D1FC-4FAE-A72C-BC2E7393E1B8}"/>
    <cellStyle name="Normal 3 10 13 3 2 2 4 2" xfId="13706" xr:uid="{1473262B-76BE-4FF7-B765-199CA2D8BCF9}"/>
    <cellStyle name="Normal 3 10 13 3 2 2 5" xfId="13707" xr:uid="{A45CADFC-217A-4AF2-8BF6-850EAE0575CA}"/>
    <cellStyle name="Normal 3 10 13 3 2 3" xfId="13708" xr:uid="{ADB0A6CE-FA31-464A-B9B2-CDEBDEF535ED}"/>
    <cellStyle name="Normal 3 10 13 3 2 3 2" xfId="13709" xr:uid="{9A797025-4842-43C8-A563-7506EFE1FC0C}"/>
    <cellStyle name="Normal 3 10 13 3 2 3 2 2" xfId="13710" xr:uid="{11B9461F-5EC7-458B-9E49-B409DE29DA70}"/>
    <cellStyle name="Normal 3 10 13 3 2 3 3" xfId="13711" xr:uid="{962D77F3-7B45-43D4-A70D-2F7E0C2557B6}"/>
    <cellStyle name="Normal 3 10 13 3 2 4" xfId="13712" xr:uid="{6F66B355-031E-492C-8494-2DD3210CF73A}"/>
    <cellStyle name="Normal 3 10 13 3 2 4 2" xfId="13713" xr:uid="{D837237E-5115-4AB1-8372-090D16BB8CE7}"/>
    <cellStyle name="Normal 3 10 13 3 2 4 2 2" xfId="13714" xr:uid="{3ADD2281-1B98-4FF3-B93C-D7638FA5DCFB}"/>
    <cellStyle name="Normal 3 10 13 3 2 4 3" xfId="13715" xr:uid="{38F671A4-3C1F-427C-BD67-063099F39CB6}"/>
    <cellStyle name="Normal 3 10 13 3 2 5" xfId="13716" xr:uid="{78A4EFE5-AC4B-4C76-B36E-7CE5F0F5CEEF}"/>
    <cellStyle name="Normal 3 10 13 3 2 5 2" xfId="13717" xr:uid="{85C6DBE5-A227-41D7-AB0B-41730DC30360}"/>
    <cellStyle name="Normal 3 10 13 3 2 6" xfId="13718" xr:uid="{AA43102F-CDE6-4EB9-AFFE-EE6487D30582}"/>
    <cellStyle name="Normal 3 10 13 3 3" xfId="13719" xr:uid="{B27B6F64-AAD6-4269-9994-DD5E21E50343}"/>
    <cellStyle name="Normal 3 10 13 3 3 2" xfId="13720" xr:uid="{19F38132-DB7F-474D-8742-18E23CE3C31A}"/>
    <cellStyle name="Normal 3 10 13 3 3 2 2" xfId="13721" xr:uid="{823EEA16-E684-41AD-8217-2049301C2F97}"/>
    <cellStyle name="Normal 3 10 13 3 3 2 2 2" xfId="13722" xr:uid="{E90A6D02-6A38-4CF9-8F65-8FD2FB3C3CB6}"/>
    <cellStyle name="Normal 3 10 13 3 3 2 2 2 2" xfId="13723" xr:uid="{8C43F870-10C2-4B3E-9A75-ECB4695FF001}"/>
    <cellStyle name="Normal 3 10 13 3 3 2 2 3" xfId="13724" xr:uid="{6BF53D7E-01F6-4CE2-8729-1F8E4EBAA927}"/>
    <cellStyle name="Normal 3 10 13 3 3 2 3" xfId="13725" xr:uid="{A67CCFBF-3648-4AFA-B26A-0B374ED44C3A}"/>
    <cellStyle name="Normal 3 10 13 3 3 2 3 2" xfId="13726" xr:uid="{EF4DC7E3-3D2C-47A1-99CE-BC84A6E6509F}"/>
    <cellStyle name="Normal 3 10 13 3 3 2 3 2 2" xfId="13727" xr:uid="{3D6B3B8D-69FB-43C2-A9E1-A3096D75A83C}"/>
    <cellStyle name="Normal 3 10 13 3 3 2 3 3" xfId="13728" xr:uid="{A27E1556-FFA3-4A0F-A381-0B702B80E81F}"/>
    <cellStyle name="Normal 3 10 13 3 3 2 4" xfId="13729" xr:uid="{22467C98-6DF1-4AEC-BF03-B483072A2000}"/>
    <cellStyle name="Normal 3 10 13 3 3 2 4 2" xfId="13730" xr:uid="{29703531-07F1-4E20-8628-7E05A19BECEF}"/>
    <cellStyle name="Normal 3 10 13 3 3 2 5" xfId="13731" xr:uid="{94D24D5A-9F4B-477A-8FDA-B24BB2DEE9D2}"/>
    <cellStyle name="Normal 3 10 13 3 3 3" xfId="13732" xr:uid="{F4BDD727-CE89-4655-89D2-CF14DE375B59}"/>
    <cellStyle name="Normal 3 10 13 3 3 3 2" xfId="13733" xr:uid="{7D6BF451-E9ED-4F67-AA80-E1176FE48918}"/>
    <cellStyle name="Normal 3 10 13 3 3 3 2 2" xfId="13734" xr:uid="{DB6227C5-FAD0-4070-95D5-D79B9FBE20AC}"/>
    <cellStyle name="Normal 3 10 13 3 3 3 3" xfId="13735" xr:uid="{776F6097-A587-49CA-958D-C0EF3026AB47}"/>
    <cellStyle name="Normal 3 10 13 3 3 4" xfId="13736" xr:uid="{8A6AFE2A-BFB5-48D9-958E-BB849CFBE835}"/>
    <cellStyle name="Normal 3 10 13 3 3 4 2" xfId="13737" xr:uid="{2F525D27-0413-4D4E-8446-BF3CDDEE4E5E}"/>
    <cellStyle name="Normal 3 10 13 3 3 4 2 2" xfId="13738" xr:uid="{96E6EA8D-CC0B-4E40-912C-1D02DF493E74}"/>
    <cellStyle name="Normal 3 10 13 3 3 4 3" xfId="13739" xr:uid="{863C62D9-F165-4307-93C2-26A2DA138EA0}"/>
    <cellStyle name="Normal 3 10 13 3 3 5" xfId="13740" xr:uid="{9C10A4EC-D074-4F48-B4A7-0D46863D727A}"/>
    <cellStyle name="Normal 3 10 13 3 3 5 2" xfId="13741" xr:uid="{BB720E79-D145-452E-8778-FF7707B00DC5}"/>
    <cellStyle name="Normal 3 10 13 3 3 6" xfId="13742" xr:uid="{AC5A9061-FB04-4689-91F8-5C4619CB7C6F}"/>
    <cellStyle name="Normal 3 10 13 3 4" xfId="13743" xr:uid="{7F53CB7E-442B-4708-880B-144138B2CECE}"/>
    <cellStyle name="Normal 3 10 13 3 4 2" xfId="13744" xr:uid="{5C29CAAA-C8ED-4B46-8C8C-E94DDE9B3366}"/>
    <cellStyle name="Normal 3 10 13 3 4 2 2" xfId="13745" xr:uid="{DF8DD803-E85D-4359-B3E0-E2DF2CB21A05}"/>
    <cellStyle name="Normal 3 10 13 3 4 2 2 2" xfId="13746" xr:uid="{729B01E7-4AFD-474B-B112-BC9AD32B7726}"/>
    <cellStyle name="Normal 3 10 13 3 4 2 3" xfId="13747" xr:uid="{6D04783B-4D94-4B74-9465-43533AFA5A6D}"/>
    <cellStyle name="Normal 3 10 13 3 4 3" xfId="13748" xr:uid="{3D914F18-F25A-4AFE-9C06-6F7409B56B26}"/>
    <cellStyle name="Normal 3 10 13 3 4 3 2" xfId="13749" xr:uid="{6432DDB4-4D16-4959-AF75-03FC1BD08B05}"/>
    <cellStyle name="Normal 3 10 13 3 4 3 2 2" xfId="13750" xr:uid="{860B6B23-744F-48C5-A820-CA4542D55BDD}"/>
    <cellStyle name="Normal 3 10 13 3 4 3 3" xfId="13751" xr:uid="{93F8AF31-4BDC-4B54-A482-6E95817A903C}"/>
    <cellStyle name="Normal 3 10 13 3 4 4" xfId="13752" xr:uid="{640A2DCA-D3E0-43A2-BCD1-13A42C53B6A6}"/>
    <cellStyle name="Normal 3 10 13 3 4 4 2" xfId="13753" xr:uid="{1B0E4A78-D90F-4945-ACB6-0B1B3A4F4187}"/>
    <cellStyle name="Normal 3 10 13 3 4 5" xfId="13754" xr:uid="{B1BACE31-2B12-4C46-A895-08013A5A8D01}"/>
    <cellStyle name="Normal 3 10 13 3 5" xfId="13755" xr:uid="{B8959369-6598-4ED3-B1AF-22871AD2A0FE}"/>
    <cellStyle name="Normal 3 10 13 3 5 2" xfId="13756" xr:uid="{F51AE5C1-9F96-4288-8E93-9D3740D32140}"/>
    <cellStyle name="Normal 3 10 13 3 5 2 2" xfId="13757" xr:uid="{51C1EDF6-960B-4780-9579-683CE3ECA575}"/>
    <cellStyle name="Normal 3 10 13 3 5 3" xfId="13758" xr:uid="{15B5A58F-EDC8-42C5-9CE2-1EB2C1590F63}"/>
    <cellStyle name="Normal 3 10 13 3 6" xfId="13759" xr:uid="{6B5BFC17-17FD-476A-A986-4B7D2420A0BE}"/>
    <cellStyle name="Normal 3 10 13 3 6 2" xfId="13760" xr:uid="{C064B0FD-C347-4840-8C11-40A9461B8F98}"/>
    <cellStyle name="Normal 3 10 13 3 6 2 2" xfId="13761" xr:uid="{AE7B67CB-AB7B-457E-BDF4-7AF550C7D995}"/>
    <cellStyle name="Normal 3 10 13 3 6 3" xfId="13762" xr:uid="{6A525B7A-7520-428D-ADC2-40EE6ACD5513}"/>
    <cellStyle name="Normal 3 10 13 3 7" xfId="13763" xr:uid="{FD90C635-389C-476D-A5B6-12D7CBEC3C49}"/>
    <cellStyle name="Normal 3 10 13 3 7 2" xfId="13764" xr:uid="{8CB98ECD-AADD-4B9E-B3AA-EB02C6CA0AC8}"/>
    <cellStyle name="Normal 3 10 13 3 7 2 2" xfId="13765" xr:uid="{A44F61DA-9ABA-4B13-963C-6398858B4B81}"/>
    <cellStyle name="Normal 3 10 13 3 7 3" xfId="13766" xr:uid="{25B66049-DBCD-4EB7-9CBA-63D66326A4F4}"/>
    <cellStyle name="Normal 3 10 13 3 8" xfId="13767" xr:uid="{B6285F6A-C5D5-4E8D-B8F2-2CECD18EDBE5}"/>
    <cellStyle name="Normal 3 10 13 3 8 2" xfId="13768" xr:uid="{DA6FCEA2-C881-4FE1-8936-D62F71EDB1ED}"/>
    <cellStyle name="Normal 3 10 13 3 9" xfId="13769" xr:uid="{4EA53747-A452-442C-AFDD-117711B1FCF2}"/>
    <cellStyle name="Normal 3 10 13 4" xfId="13770" xr:uid="{50BC4627-7BB8-40EB-A225-54C6B0051D00}"/>
    <cellStyle name="Normal 3 10 13 4 2" xfId="13771" xr:uid="{57F289DE-B2E5-4B30-803F-E81429C91344}"/>
    <cellStyle name="Normal 3 10 13 4 2 2" xfId="13772" xr:uid="{C81E2381-5AF2-4175-A340-C78EB1365BB5}"/>
    <cellStyle name="Normal 3 10 13 4 2 2 2" xfId="13773" xr:uid="{31895F4F-0FF2-4549-97EB-6A3395FF36B2}"/>
    <cellStyle name="Normal 3 10 13 4 2 2 2 2" xfId="13774" xr:uid="{290A7042-74E9-4F8A-8B18-F0E9206EAC48}"/>
    <cellStyle name="Normal 3 10 13 4 2 2 3" xfId="13775" xr:uid="{BBA64EEB-9A07-49CB-9148-F71E36B8A689}"/>
    <cellStyle name="Normal 3 10 13 4 2 3" xfId="13776" xr:uid="{1B8AE0D4-6CF1-4AAA-AFC4-12282F631AAA}"/>
    <cellStyle name="Normal 3 10 13 4 2 3 2" xfId="13777" xr:uid="{7666ADC0-6E42-4E70-8BCB-7DDF3ED10868}"/>
    <cellStyle name="Normal 3 10 13 4 2 3 2 2" xfId="13778" xr:uid="{3F0931C2-5A0C-4A52-8A02-AEC2C9C94289}"/>
    <cellStyle name="Normal 3 10 13 4 2 3 3" xfId="13779" xr:uid="{5928BE09-0B59-468D-911E-9C1FA8B6B2A0}"/>
    <cellStyle name="Normal 3 10 13 4 2 4" xfId="13780" xr:uid="{23DC1F21-6C4B-4C93-9C89-E5D09335A5D9}"/>
    <cellStyle name="Normal 3 10 13 4 2 4 2" xfId="13781" xr:uid="{0F893E36-FE3B-4CB1-862B-383B48C59B98}"/>
    <cellStyle name="Normal 3 10 13 4 2 5" xfId="13782" xr:uid="{E87D2101-99A0-45AE-BFA5-432ECF9A30CC}"/>
    <cellStyle name="Normal 3 10 13 4 3" xfId="13783" xr:uid="{F9FC847A-D07F-4E3A-A06C-0DF597D808BB}"/>
    <cellStyle name="Normal 3 10 13 4 3 2" xfId="13784" xr:uid="{79197A20-44F2-424A-B516-C048C517BD6A}"/>
    <cellStyle name="Normal 3 10 13 4 3 2 2" xfId="13785" xr:uid="{6DD06C23-9798-4D6B-9B9E-60B72D0372BF}"/>
    <cellStyle name="Normal 3 10 13 4 3 3" xfId="13786" xr:uid="{61E1F4F6-92B6-48DA-B955-95D4568CE167}"/>
    <cellStyle name="Normal 3 10 13 4 4" xfId="13787" xr:uid="{13AFB8BE-D10C-4F8E-AFD1-B772D8594485}"/>
    <cellStyle name="Normal 3 10 13 4 4 2" xfId="13788" xr:uid="{60F85655-8E57-4F33-A56B-D1A51D55CF68}"/>
    <cellStyle name="Normal 3 10 13 4 4 2 2" xfId="13789" xr:uid="{C9C4389B-10DC-4DDA-87B8-AB77E14E7294}"/>
    <cellStyle name="Normal 3 10 13 4 4 3" xfId="13790" xr:uid="{82673A8B-3CF1-484E-96B6-7359AF2ABCEE}"/>
    <cellStyle name="Normal 3 10 13 4 5" xfId="13791" xr:uid="{9FE1ED38-CDCE-4112-A77F-15B33D817E94}"/>
    <cellStyle name="Normal 3 10 13 4 5 2" xfId="13792" xr:uid="{5459A809-A53F-446D-BECE-F5B453D1303A}"/>
    <cellStyle name="Normal 3 10 13 4 6" xfId="13793" xr:uid="{663E176A-17C7-4F4B-8C32-2F96A51B3AA5}"/>
    <cellStyle name="Normal 3 10 13 5" xfId="13794" xr:uid="{EE95078B-E9D2-4607-879A-99635EC8F287}"/>
    <cellStyle name="Normal 3 10 13 5 2" xfId="13795" xr:uid="{251EF1C9-C49C-4B8F-A0B7-501E9663FC60}"/>
    <cellStyle name="Normal 3 10 13 5 2 2" xfId="13796" xr:uid="{D2A4061A-CB29-486B-BDDA-543F7ED5A337}"/>
    <cellStyle name="Normal 3 10 13 5 2 2 2" xfId="13797" xr:uid="{DCF9382B-F288-41AA-8F9F-675C46614D80}"/>
    <cellStyle name="Normal 3 10 13 5 2 2 2 2" xfId="13798" xr:uid="{2FA16059-3D1E-40AC-A543-C14286A3E366}"/>
    <cellStyle name="Normal 3 10 13 5 2 2 3" xfId="13799" xr:uid="{4740A4B3-B9D3-4DCA-9057-ED2EB0B5EAFB}"/>
    <cellStyle name="Normal 3 10 13 5 2 3" xfId="13800" xr:uid="{B1F454C5-AF21-43BC-B881-77B5839A7C7A}"/>
    <cellStyle name="Normal 3 10 13 5 2 3 2" xfId="13801" xr:uid="{841F0AB3-758B-4F9C-8B22-53C103F5CF77}"/>
    <cellStyle name="Normal 3 10 13 5 2 3 2 2" xfId="13802" xr:uid="{4D1B3C22-56E0-4A78-95B8-D7D7930BA660}"/>
    <cellStyle name="Normal 3 10 13 5 2 3 3" xfId="13803" xr:uid="{B632C8F6-63C5-4A73-8571-01937FB55885}"/>
    <cellStyle name="Normal 3 10 13 5 2 4" xfId="13804" xr:uid="{A0FA3B09-1DE2-4FEF-8A4C-CADAF081A0BF}"/>
    <cellStyle name="Normal 3 10 13 5 2 4 2" xfId="13805" xr:uid="{AA5FFB2C-E397-47D1-B487-E96563326D19}"/>
    <cellStyle name="Normal 3 10 13 5 2 5" xfId="13806" xr:uid="{84F58EDB-1923-4F24-A8DC-C4CA88A62DA2}"/>
    <cellStyle name="Normal 3 10 13 5 3" xfId="13807" xr:uid="{4A84F6D1-7D1F-4C3D-9DB7-E70BC31FF505}"/>
    <cellStyle name="Normal 3 10 13 5 3 2" xfId="13808" xr:uid="{28D5D97C-4ED9-4CC5-9E74-9C1568F0E671}"/>
    <cellStyle name="Normal 3 10 13 5 3 2 2" xfId="13809" xr:uid="{1A1C32B0-5528-485E-B477-F6F19DB34C53}"/>
    <cellStyle name="Normal 3 10 13 5 3 3" xfId="13810" xr:uid="{93517F33-4516-4D66-8B61-0D7B5BF8ABFF}"/>
    <cellStyle name="Normal 3 10 13 5 4" xfId="13811" xr:uid="{9790180D-C277-4862-A9DD-AEF747684C6D}"/>
    <cellStyle name="Normal 3 10 13 5 4 2" xfId="13812" xr:uid="{452B707A-485E-446A-853F-08E5057F686D}"/>
    <cellStyle name="Normal 3 10 13 5 4 2 2" xfId="13813" xr:uid="{B1BC14AE-8A12-4940-9953-1BB1D3289DC2}"/>
    <cellStyle name="Normal 3 10 13 5 4 3" xfId="13814" xr:uid="{2DCE49F8-8BA1-4381-9849-48481CDC6C61}"/>
    <cellStyle name="Normal 3 10 13 5 5" xfId="13815" xr:uid="{BA06453B-9997-44CE-82FB-8E043CF85FCF}"/>
    <cellStyle name="Normal 3 10 13 5 5 2" xfId="13816" xr:uid="{02F5120F-3050-4D67-A9D3-0252F72A28BE}"/>
    <cellStyle name="Normal 3 10 13 5 6" xfId="13817" xr:uid="{AFDEB6E8-DE43-440B-A707-AA48B45D482E}"/>
    <cellStyle name="Normal 3 10 13 6" xfId="13818" xr:uid="{E6AF8E68-2532-4EAA-885E-AE2A42B1ACD8}"/>
    <cellStyle name="Normal 3 10 13 6 2" xfId="13819" xr:uid="{B15D3D5D-7D7A-4041-80EC-9719962696D1}"/>
    <cellStyle name="Normal 3 10 13 6 2 2" xfId="13820" xr:uid="{A35585E2-47C4-4B7C-9A7F-8ECA7ED208EB}"/>
    <cellStyle name="Normal 3 10 13 6 2 2 2" xfId="13821" xr:uid="{7ED9A3AC-67BB-4C5B-8EA1-CEBF3E83E068}"/>
    <cellStyle name="Normal 3 10 13 6 2 3" xfId="13822" xr:uid="{E6887056-1715-4EF7-BF55-5FB255235A92}"/>
    <cellStyle name="Normal 3 10 13 6 3" xfId="13823" xr:uid="{11FB73A0-38EC-4814-96B7-A5CCCAAC7EBD}"/>
    <cellStyle name="Normal 3 10 13 6 3 2" xfId="13824" xr:uid="{012B5964-4173-4F05-94D6-A852B43F2908}"/>
    <cellStyle name="Normal 3 10 13 6 3 2 2" xfId="13825" xr:uid="{6E9A30C2-B27E-4DEF-AF42-114DC5A43CD7}"/>
    <cellStyle name="Normal 3 10 13 6 3 3" xfId="13826" xr:uid="{342EAFCB-F62E-49A7-9704-2635FBEDF9B4}"/>
    <cellStyle name="Normal 3 10 13 6 4" xfId="13827" xr:uid="{01E4FBE8-9102-427E-90D4-9DF3891C19EC}"/>
    <cellStyle name="Normal 3 10 13 6 4 2" xfId="13828" xr:uid="{4FBDC26E-E6F4-4F2F-A481-9CCC2F329E9F}"/>
    <cellStyle name="Normal 3 10 13 6 5" xfId="13829" xr:uid="{E3DA7993-E31E-4499-9C16-783DED259A82}"/>
    <cellStyle name="Normal 3 10 13 7" xfId="13830" xr:uid="{02393000-18FF-4BB7-968C-FF97EC2AF979}"/>
    <cellStyle name="Normal 3 10 13 7 2" xfId="13831" xr:uid="{62FCDF56-7851-4AE7-9BA7-1295F225906F}"/>
    <cellStyle name="Normal 3 10 13 7 2 2" xfId="13832" xr:uid="{8DF48FFA-22FD-4642-8DA8-8B100A345C09}"/>
    <cellStyle name="Normal 3 10 13 7 3" xfId="13833" xr:uid="{796ED2C9-E049-40EB-8646-88A4FB417C3F}"/>
    <cellStyle name="Normal 3 10 13 8" xfId="13834" xr:uid="{A6189BAB-4306-4D76-A254-1BC4D926700D}"/>
    <cellStyle name="Normal 3 10 13 8 2" xfId="13835" xr:uid="{D0055F0F-66F2-455C-83EE-3739DFBAE66F}"/>
    <cellStyle name="Normal 3 10 13 8 2 2" xfId="13836" xr:uid="{7288DCFC-8932-4EAB-9D9A-29F22A6B90E2}"/>
    <cellStyle name="Normal 3 10 13 8 3" xfId="13837" xr:uid="{250C98B8-5ACB-4B9B-AB2D-9675CE33CF80}"/>
    <cellStyle name="Normal 3 10 13 9" xfId="13838" xr:uid="{60D1865D-2F1F-4992-8306-F80C365754AF}"/>
    <cellStyle name="Normal 3 10 13 9 2" xfId="13839" xr:uid="{02C72F94-13AD-4D60-8029-57CECAF04DD8}"/>
    <cellStyle name="Normal 3 10 13 9 2 2" xfId="13840" xr:uid="{DFB8F24A-8500-4809-825D-C94AAC2C428C}"/>
    <cellStyle name="Normal 3 10 13 9 3" xfId="13841" xr:uid="{A6BAD5D5-C077-49DC-B3EA-041903BEC9B1}"/>
    <cellStyle name="Normal 3 10 14" xfId="13842" xr:uid="{0EEF5BEF-FA69-4D5C-B897-85B87C14522C}"/>
    <cellStyle name="Normal 3 10 14 10" xfId="13843" xr:uid="{2F11EDB7-2218-4C03-BCAD-75946FA1C800}"/>
    <cellStyle name="Normal 3 10 14 10 2" xfId="13844" xr:uid="{30293E16-F06A-46A9-A69B-2969236E5BB9}"/>
    <cellStyle name="Normal 3 10 14 11" xfId="13845" xr:uid="{8267A05A-71FB-4030-9275-18959FC831D6}"/>
    <cellStyle name="Normal 3 10 14 2" xfId="13846" xr:uid="{F4BFC279-E3BC-406B-A16F-4A9DB3F51A25}"/>
    <cellStyle name="Normal 3 10 14 2 2" xfId="13847" xr:uid="{239FBE0C-6617-4845-AEB2-DEF7FFF248E2}"/>
    <cellStyle name="Normal 3 10 14 2 2 2" xfId="13848" xr:uid="{4D9C007F-2925-48BB-955B-5EECBBAA55C5}"/>
    <cellStyle name="Normal 3 10 14 2 2 2 2" xfId="13849" xr:uid="{702DF5E5-3763-494C-A77B-15200F36AE08}"/>
    <cellStyle name="Normal 3 10 14 2 2 2 2 2" xfId="13850" xr:uid="{C59B9176-8BB0-4072-ACB5-DE75AE66C216}"/>
    <cellStyle name="Normal 3 10 14 2 2 2 2 2 2" xfId="13851" xr:uid="{D67AE376-095F-4301-ADA7-DB55B4033595}"/>
    <cellStyle name="Normal 3 10 14 2 2 2 2 3" xfId="13852" xr:uid="{3C039D7C-6084-4C8B-8515-D48890DD30A7}"/>
    <cellStyle name="Normal 3 10 14 2 2 2 3" xfId="13853" xr:uid="{DCD1B96C-1D0A-442E-8EB6-4BEDE7B13211}"/>
    <cellStyle name="Normal 3 10 14 2 2 2 3 2" xfId="13854" xr:uid="{69758F84-464C-4A96-86E9-8A3F5AFB0016}"/>
    <cellStyle name="Normal 3 10 14 2 2 2 3 2 2" xfId="13855" xr:uid="{5A249F1F-2E11-46C0-A1FD-CD37622ACAE5}"/>
    <cellStyle name="Normal 3 10 14 2 2 2 3 3" xfId="13856" xr:uid="{F02796F6-74E7-4D4E-BD50-DCEDEA4C449E}"/>
    <cellStyle name="Normal 3 10 14 2 2 2 4" xfId="13857" xr:uid="{C26672BF-DCE6-4214-B4CD-6B21937185A1}"/>
    <cellStyle name="Normal 3 10 14 2 2 2 4 2" xfId="13858" xr:uid="{5760419E-880E-476D-8DE8-08302885C008}"/>
    <cellStyle name="Normal 3 10 14 2 2 2 5" xfId="13859" xr:uid="{07B9CBFB-CA81-4A52-89C2-BCECA65D5700}"/>
    <cellStyle name="Normal 3 10 14 2 2 3" xfId="13860" xr:uid="{48A13AD3-A0FD-43F1-8032-7D580C31EEAD}"/>
    <cellStyle name="Normal 3 10 14 2 2 3 2" xfId="13861" xr:uid="{7B329207-D5E4-4A73-9704-260CAEBC4E83}"/>
    <cellStyle name="Normal 3 10 14 2 2 3 2 2" xfId="13862" xr:uid="{8F7194E8-5EBB-4A66-AF1E-5DC9CF570ACB}"/>
    <cellStyle name="Normal 3 10 14 2 2 3 3" xfId="13863" xr:uid="{70D40FE5-F210-44F6-BDFF-08F3F8310BCB}"/>
    <cellStyle name="Normal 3 10 14 2 2 4" xfId="13864" xr:uid="{AFD93324-B773-44F5-ABA6-0997B6DE1B23}"/>
    <cellStyle name="Normal 3 10 14 2 2 4 2" xfId="13865" xr:uid="{570A5A35-319D-495F-AB58-1CECCFA656C6}"/>
    <cellStyle name="Normal 3 10 14 2 2 4 2 2" xfId="13866" xr:uid="{834BA2C8-21B2-4A36-A5AE-940F28C4E564}"/>
    <cellStyle name="Normal 3 10 14 2 2 4 3" xfId="13867" xr:uid="{9CE122C1-068D-43F9-B005-A67C375E4587}"/>
    <cellStyle name="Normal 3 10 14 2 2 5" xfId="13868" xr:uid="{ECBC837B-B7F5-4F49-8664-C6E75FFD8BC4}"/>
    <cellStyle name="Normal 3 10 14 2 2 5 2" xfId="13869" xr:uid="{42CCE059-5889-40B6-8910-822E0D2FFCCA}"/>
    <cellStyle name="Normal 3 10 14 2 2 6" xfId="13870" xr:uid="{07193C57-DE0F-4ECF-8757-A2519379A2CA}"/>
    <cellStyle name="Normal 3 10 14 2 3" xfId="13871" xr:uid="{DD14FEEB-93E2-41B7-B314-D06650A3381C}"/>
    <cellStyle name="Normal 3 10 14 2 3 2" xfId="13872" xr:uid="{869ADA24-8C13-4E48-9AD6-8AA80CEFF920}"/>
    <cellStyle name="Normal 3 10 14 2 3 2 2" xfId="13873" xr:uid="{5D6A2339-A20B-48C4-A722-8C23D98D1DD3}"/>
    <cellStyle name="Normal 3 10 14 2 3 2 2 2" xfId="13874" xr:uid="{3DDFEF58-3BF0-4455-9EBA-09E74FF8442D}"/>
    <cellStyle name="Normal 3 10 14 2 3 2 2 2 2" xfId="13875" xr:uid="{90F9D46E-BFBE-4710-B2AA-CA37B99F070F}"/>
    <cellStyle name="Normal 3 10 14 2 3 2 2 3" xfId="13876" xr:uid="{EDD53AA8-F3AD-40AC-90A6-20F4A550A27C}"/>
    <cellStyle name="Normal 3 10 14 2 3 2 3" xfId="13877" xr:uid="{0838845B-B1C8-40A5-920D-5AD6EC220D0A}"/>
    <cellStyle name="Normal 3 10 14 2 3 2 3 2" xfId="13878" xr:uid="{BC92D1BD-441E-4FC3-B4D1-0132376E8E7D}"/>
    <cellStyle name="Normal 3 10 14 2 3 2 3 2 2" xfId="13879" xr:uid="{6E5C69AA-D793-4B5E-B9A4-FC8D43F757EA}"/>
    <cellStyle name="Normal 3 10 14 2 3 2 3 3" xfId="13880" xr:uid="{DC5BAE12-D0D3-43FA-8766-F5726335AC88}"/>
    <cellStyle name="Normal 3 10 14 2 3 2 4" xfId="13881" xr:uid="{4FCE41D7-2619-413B-B15D-8F980DCFBA38}"/>
    <cellStyle name="Normal 3 10 14 2 3 2 4 2" xfId="13882" xr:uid="{4CCB6A8D-F057-4189-BBA0-863F8EE4A921}"/>
    <cellStyle name="Normal 3 10 14 2 3 2 5" xfId="13883" xr:uid="{889264CD-FDC5-41EB-B40F-33FED693B00F}"/>
    <cellStyle name="Normal 3 10 14 2 3 3" xfId="13884" xr:uid="{E9361F53-CD8A-41AB-83C9-4718A3781FF7}"/>
    <cellStyle name="Normal 3 10 14 2 3 3 2" xfId="13885" xr:uid="{242EA376-FDEC-4B75-BC2A-01A0A152D146}"/>
    <cellStyle name="Normal 3 10 14 2 3 3 2 2" xfId="13886" xr:uid="{E4638D32-62CF-4EDE-BAEB-55AE3D712817}"/>
    <cellStyle name="Normal 3 10 14 2 3 3 3" xfId="13887" xr:uid="{843C37A1-17DA-483E-A08B-A2511AD5451B}"/>
    <cellStyle name="Normal 3 10 14 2 3 4" xfId="13888" xr:uid="{F34E1A8E-493B-4D8D-B1AF-C1C9E6E26D64}"/>
    <cellStyle name="Normal 3 10 14 2 3 4 2" xfId="13889" xr:uid="{611CC88D-6C9B-48B4-9EAF-F762E4A1C4EA}"/>
    <cellStyle name="Normal 3 10 14 2 3 4 2 2" xfId="13890" xr:uid="{1E7AA8D5-3E59-467C-9BA2-606DF98243B9}"/>
    <cellStyle name="Normal 3 10 14 2 3 4 3" xfId="13891" xr:uid="{6FDA913E-3A91-4BA8-8E1A-526F4E8F9990}"/>
    <cellStyle name="Normal 3 10 14 2 3 5" xfId="13892" xr:uid="{857972CF-D66D-4C27-9B50-B4DF73106191}"/>
    <cellStyle name="Normal 3 10 14 2 3 5 2" xfId="13893" xr:uid="{FFCFB9F5-05C7-4CB6-A592-B9963FDD53C8}"/>
    <cellStyle name="Normal 3 10 14 2 3 6" xfId="13894" xr:uid="{3AAA7633-A249-488E-A394-2858DB08DB09}"/>
    <cellStyle name="Normal 3 10 14 2 4" xfId="13895" xr:uid="{D8E7749A-F149-41CE-83F2-385FC2CBED06}"/>
    <cellStyle name="Normal 3 10 14 2 4 2" xfId="13896" xr:uid="{5C5794D9-62AD-414F-90DC-2641DA38D888}"/>
    <cellStyle name="Normal 3 10 14 2 4 2 2" xfId="13897" xr:uid="{42A962F6-F777-49F9-A675-FCA70341924C}"/>
    <cellStyle name="Normal 3 10 14 2 4 2 2 2" xfId="13898" xr:uid="{84D42505-507B-4FF2-83B7-098596BFB47D}"/>
    <cellStyle name="Normal 3 10 14 2 4 2 3" xfId="13899" xr:uid="{8218E514-F0BA-47C3-88ED-92F9E24BB799}"/>
    <cellStyle name="Normal 3 10 14 2 4 3" xfId="13900" xr:uid="{7F9FEA8F-5AB0-4B8A-A041-16516CB259EA}"/>
    <cellStyle name="Normal 3 10 14 2 4 3 2" xfId="13901" xr:uid="{A2DC661C-78E6-4820-8D24-C4C8679CB5D3}"/>
    <cellStyle name="Normal 3 10 14 2 4 3 2 2" xfId="13902" xr:uid="{E45C1CA1-5B4C-4183-AC6B-F67E6CBF7B15}"/>
    <cellStyle name="Normal 3 10 14 2 4 3 3" xfId="13903" xr:uid="{8E3EB1D0-45F2-487C-A80D-EAD6A03BDFCF}"/>
    <cellStyle name="Normal 3 10 14 2 4 4" xfId="13904" xr:uid="{2147A308-EF24-4E8F-BF67-7717D41B37F3}"/>
    <cellStyle name="Normal 3 10 14 2 4 4 2" xfId="13905" xr:uid="{287893C3-DCE9-400E-AA40-77CEF4EF0AB8}"/>
    <cellStyle name="Normal 3 10 14 2 4 5" xfId="13906" xr:uid="{29051460-151B-47F0-9076-238D51321652}"/>
    <cellStyle name="Normal 3 10 14 2 5" xfId="13907" xr:uid="{E6BBCE9C-9241-4968-A092-21A15BED8CD1}"/>
    <cellStyle name="Normal 3 10 14 2 5 2" xfId="13908" xr:uid="{5B827060-CF80-4B91-877C-4B25F685990F}"/>
    <cellStyle name="Normal 3 10 14 2 5 2 2" xfId="13909" xr:uid="{6B4B03D4-5698-4DF9-9F3C-388019741518}"/>
    <cellStyle name="Normal 3 10 14 2 5 3" xfId="13910" xr:uid="{94418ED6-98F1-4C02-9A89-0B00953B62C5}"/>
    <cellStyle name="Normal 3 10 14 2 6" xfId="13911" xr:uid="{38C1C504-86CB-4C44-8A94-D18740C2ADC6}"/>
    <cellStyle name="Normal 3 10 14 2 6 2" xfId="13912" xr:uid="{764BBF7A-5272-40B3-B0DE-0C76F02F36F9}"/>
    <cellStyle name="Normal 3 10 14 2 6 2 2" xfId="13913" xr:uid="{68049136-76FB-4A45-99E3-2050196D8280}"/>
    <cellStyle name="Normal 3 10 14 2 6 3" xfId="13914" xr:uid="{36162D5B-E8DC-4FA6-A9E5-E98BAF33C37E}"/>
    <cellStyle name="Normal 3 10 14 2 7" xfId="13915" xr:uid="{D98EF71D-F413-44A7-9CE2-BCF11BDA2E05}"/>
    <cellStyle name="Normal 3 10 14 2 7 2" xfId="13916" xr:uid="{799C2D59-4EC2-485B-A616-C2D02E01F598}"/>
    <cellStyle name="Normal 3 10 14 2 7 2 2" xfId="13917" xr:uid="{8F3653AB-6F65-4CF1-9AB0-6FA799CE1EB6}"/>
    <cellStyle name="Normal 3 10 14 2 7 3" xfId="13918" xr:uid="{BBAC2BAA-AB3C-4D6B-8BBD-7FEA5C0B8D6F}"/>
    <cellStyle name="Normal 3 10 14 2 8" xfId="13919" xr:uid="{A487C913-7D97-4BC8-8C00-05043890914F}"/>
    <cellStyle name="Normal 3 10 14 2 8 2" xfId="13920" xr:uid="{2219B072-DCAE-4243-A7AE-09385E3B382C}"/>
    <cellStyle name="Normal 3 10 14 2 9" xfId="13921" xr:uid="{F7D9CB61-E134-48D2-908E-09C35BBAAD64}"/>
    <cellStyle name="Normal 3 10 14 3" xfId="13922" xr:uid="{C8DCC79A-16AE-4BFB-8DB9-232D521FCF33}"/>
    <cellStyle name="Normal 3 10 14 3 2" xfId="13923" xr:uid="{018BA6D9-14A4-4B97-AD9B-98CFD5A83639}"/>
    <cellStyle name="Normal 3 10 14 3 2 2" xfId="13924" xr:uid="{2DD7540F-6268-48C3-ACC5-99F2CCB6E973}"/>
    <cellStyle name="Normal 3 10 14 3 2 2 2" xfId="13925" xr:uid="{4772151A-2CFC-4F87-BD04-F3F2AC95D0A7}"/>
    <cellStyle name="Normal 3 10 14 3 2 2 2 2" xfId="13926" xr:uid="{093CC64F-053E-4181-9F90-58A269BD68EE}"/>
    <cellStyle name="Normal 3 10 14 3 2 2 2 2 2" xfId="13927" xr:uid="{79DB5DA5-5C3E-4C6B-B387-FCC4E7AD8B86}"/>
    <cellStyle name="Normal 3 10 14 3 2 2 2 3" xfId="13928" xr:uid="{5FF12A57-4DA9-4A8E-B7D4-11E58EE7B6B3}"/>
    <cellStyle name="Normal 3 10 14 3 2 2 3" xfId="13929" xr:uid="{EEF56B1F-D350-4F83-9CA4-FF5B33B125EB}"/>
    <cellStyle name="Normal 3 10 14 3 2 2 3 2" xfId="13930" xr:uid="{EA6153C9-722E-4BA5-95DA-92C67F4C8749}"/>
    <cellStyle name="Normal 3 10 14 3 2 2 3 2 2" xfId="13931" xr:uid="{B37E121D-B69F-4547-AD75-EA29ED99FB29}"/>
    <cellStyle name="Normal 3 10 14 3 2 2 3 3" xfId="13932" xr:uid="{C2EC959A-310F-40A7-854B-FA0B52B14B28}"/>
    <cellStyle name="Normal 3 10 14 3 2 2 4" xfId="13933" xr:uid="{302C236D-3043-41EA-AADA-42D0E29E1C28}"/>
    <cellStyle name="Normal 3 10 14 3 2 2 4 2" xfId="13934" xr:uid="{A0B5E743-6EA0-4FF5-9449-A274436F8014}"/>
    <cellStyle name="Normal 3 10 14 3 2 2 5" xfId="13935" xr:uid="{F8A49A47-BBC9-4A8B-B5C8-CB65295B397D}"/>
    <cellStyle name="Normal 3 10 14 3 2 3" xfId="13936" xr:uid="{C025D4B6-FC7B-4E72-9530-92445EDD55B8}"/>
    <cellStyle name="Normal 3 10 14 3 2 3 2" xfId="13937" xr:uid="{31A9C7F3-BD33-4CB3-AB0F-8B10C0DEF411}"/>
    <cellStyle name="Normal 3 10 14 3 2 3 2 2" xfId="13938" xr:uid="{30DB522F-84D0-4104-B7C8-E5B25EF96251}"/>
    <cellStyle name="Normal 3 10 14 3 2 3 3" xfId="13939" xr:uid="{1242B72E-7CE5-4D9C-B6BE-FB637165D48C}"/>
    <cellStyle name="Normal 3 10 14 3 2 4" xfId="13940" xr:uid="{8F461C8F-865F-4DB3-B14E-28CBA23D29A1}"/>
    <cellStyle name="Normal 3 10 14 3 2 4 2" xfId="13941" xr:uid="{6C4301A8-023D-4A7D-8054-B241D8B2BD50}"/>
    <cellStyle name="Normal 3 10 14 3 2 4 2 2" xfId="13942" xr:uid="{C51C3EB9-14AD-4AC3-9876-151404101809}"/>
    <cellStyle name="Normal 3 10 14 3 2 4 3" xfId="13943" xr:uid="{8FD76F56-6AE7-40CD-8941-2896CAC910ED}"/>
    <cellStyle name="Normal 3 10 14 3 2 5" xfId="13944" xr:uid="{3FE474AE-6ECF-487D-ACCE-08F7589B8A03}"/>
    <cellStyle name="Normal 3 10 14 3 2 5 2" xfId="13945" xr:uid="{9C9C9569-7375-42E8-A4F7-5FC90592CCC9}"/>
    <cellStyle name="Normal 3 10 14 3 2 6" xfId="13946" xr:uid="{7CA21E40-E758-4C22-9B8E-AFDA5458BD93}"/>
    <cellStyle name="Normal 3 10 14 3 3" xfId="13947" xr:uid="{CD65E4AF-CE16-4F4F-B518-72ABA74765D2}"/>
    <cellStyle name="Normal 3 10 14 3 3 2" xfId="13948" xr:uid="{F02298C3-6E83-403B-A14B-898CD3256467}"/>
    <cellStyle name="Normal 3 10 14 3 3 2 2" xfId="13949" xr:uid="{46B403CE-0F24-4E54-A554-71CE5F08939A}"/>
    <cellStyle name="Normal 3 10 14 3 3 2 2 2" xfId="13950" xr:uid="{CB1B0D65-A077-4B4B-A905-295C1089C9C9}"/>
    <cellStyle name="Normal 3 10 14 3 3 2 2 2 2" xfId="13951" xr:uid="{7DDC6C89-835E-4801-BFF9-D68DAA87A1FD}"/>
    <cellStyle name="Normal 3 10 14 3 3 2 2 3" xfId="13952" xr:uid="{57BCC974-39E9-4933-A2D4-4EFA84DD685A}"/>
    <cellStyle name="Normal 3 10 14 3 3 2 3" xfId="13953" xr:uid="{40B6F45E-6C34-42FD-B523-017EA771174F}"/>
    <cellStyle name="Normal 3 10 14 3 3 2 3 2" xfId="13954" xr:uid="{A80B7741-E406-49B4-AE12-65F533FC1585}"/>
    <cellStyle name="Normal 3 10 14 3 3 2 3 2 2" xfId="13955" xr:uid="{12C95412-E5AB-440F-9FB8-E1314DBD50B3}"/>
    <cellStyle name="Normal 3 10 14 3 3 2 3 3" xfId="13956" xr:uid="{12218653-198A-48CE-BF19-243BAA36341F}"/>
    <cellStyle name="Normal 3 10 14 3 3 2 4" xfId="13957" xr:uid="{3DA0364C-F103-4CE8-925F-71680DD66869}"/>
    <cellStyle name="Normal 3 10 14 3 3 2 4 2" xfId="13958" xr:uid="{A6FF4572-6FFF-4DB3-86C9-1BBE5F6433AB}"/>
    <cellStyle name="Normal 3 10 14 3 3 2 5" xfId="13959" xr:uid="{8E01358F-4314-4732-8D4E-306EFA19F51D}"/>
    <cellStyle name="Normal 3 10 14 3 3 3" xfId="13960" xr:uid="{44F5F32E-BBF5-4636-A680-1461B845922D}"/>
    <cellStyle name="Normal 3 10 14 3 3 3 2" xfId="13961" xr:uid="{7C19D04E-B8C0-4222-BA37-8E45679CCA2F}"/>
    <cellStyle name="Normal 3 10 14 3 3 3 2 2" xfId="13962" xr:uid="{AD3F539A-24EC-43F9-AAF0-3B97449E485D}"/>
    <cellStyle name="Normal 3 10 14 3 3 3 3" xfId="13963" xr:uid="{CC43DEF9-A8F3-4B69-9F00-2AA35CEB2E7C}"/>
    <cellStyle name="Normal 3 10 14 3 3 4" xfId="13964" xr:uid="{B4EA790B-DF45-4F7F-BC95-E663C50978A1}"/>
    <cellStyle name="Normal 3 10 14 3 3 4 2" xfId="13965" xr:uid="{B259F5FE-EA33-4301-9C81-93381873971A}"/>
    <cellStyle name="Normal 3 10 14 3 3 4 2 2" xfId="13966" xr:uid="{D4BF81D9-F3B0-4B2B-B3EA-01D67270729B}"/>
    <cellStyle name="Normal 3 10 14 3 3 4 3" xfId="13967" xr:uid="{8338663A-595C-43ED-8EBA-629741C73B01}"/>
    <cellStyle name="Normal 3 10 14 3 3 5" xfId="13968" xr:uid="{1B2E39C4-4464-4703-AEBA-0D1BE48CCD06}"/>
    <cellStyle name="Normal 3 10 14 3 3 5 2" xfId="13969" xr:uid="{42846318-5AF3-476F-9D0C-71C9F4A2894E}"/>
    <cellStyle name="Normal 3 10 14 3 3 6" xfId="13970" xr:uid="{7B3F5E0C-6C2A-4D5B-8B9F-7AE8F052003A}"/>
    <cellStyle name="Normal 3 10 14 3 4" xfId="13971" xr:uid="{8C6A1C91-8D22-432D-8CC9-5D213B3A8AE6}"/>
    <cellStyle name="Normal 3 10 14 3 4 2" xfId="13972" xr:uid="{62BA8116-B582-48B3-8F64-8E85B81C2F22}"/>
    <cellStyle name="Normal 3 10 14 3 4 2 2" xfId="13973" xr:uid="{BFBC8A33-6C59-45A8-A149-2F7253C53D4E}"/>
    <cellStyle name="Normal 3 10 14 3 4 2 2 2" xfId="13974" xr:uid="{EF7E8D21-ED48-4494-834B-87BA33398E39}"/>
    <cellStyle name="Normal 3 10 14 3 4 2 3" xfId="13975" xr:uid="{06F35050-D923-4FE6-8AF2-861E3F23E0BE}"/>
    <cellStyle name="Normal 3 10 14 3 4 3" xfId="13976" xr:uid="{F4FFC233-B11E-4503-B03A-2AC9D4172AC4}"/>
    <cellStyle name="Normal 3 10 14 3 4 3 2" xfId="13977" xr:uid="{39DA1528-AAE4-4782-928B-B38E1E0685F5}"/>
    <cellStyle name="Normal 3 10 14 3 4 3 2 2" xfId="13978" xr:uid="{F64C0BDA-2486-41C9-9FD0-D6CE1B7073F4}"/>
    <cellStyle name="Normal 3 10 14 3 4 3 3" xfId="13979" xr:uid="{60DF3AE5-68A7-449A-BE57-A911EB571686}"/>
    <cellStyle name="Normal 3 10 14 3 4 4" xfId="13980" xr:uid="{3DFB97C5-03BB-4A6E-AD22-8E79AB42689F}"/>
    <cellStyle name="Normal 3 10 14 3 4 4 2" xfId="13981" xr:uid="{4ED6B6A5-B5B8-48C3-AF44-C299E94AF8F8}"/>
    <cellStyle name="Normal 3 10 14 3 4 5" xfId="13982" xr:uid="{0BF65232-F3BB-4F4D-A6F5-3155C0A10C87}"/>
    <cellStyle name="Normal 3 10 14 3 5" xfId="13983" xr:uid="{DD9A61CC-A8B0-47E1-AF29-D8C51BD4EF99}"/>
    <cellStyle name="Normal 3 10 14 3 5 2" xfId="13984" xr:uid="{25BEBB09-AB99-4D1E-AE96-DF96CB88321B}"/>
    <cellStyle name="Normal 3 10 14 3 5 2 2" xfId="13985" xr:uid="{611F3B2A-8284-4ABE-9B31-F278D0F33E4A}"/>
    <cellStyle name="Normal 3 10 14 3 5 3" xfId="13986" xr:uid="{73626062-8583-47EF-B1BD-241A40A08E90}"/>
    <cellStyle name="Normal 3 10 14 3 6" xfId="13987" xr:uid="{095C8210-0BD8-4CE4-B19B-45331F0A9C46}"/>
    <cellStyle name="Normal 3 10 14 3 6 2" xfId="13988" xr:uid="{38D96528-A5DC-45EA-A3C9-EEC322C4A3D6}"/>
    <cellStyle name="Normal 3 10 14 3 6 2 2" xfId="13989" xr:uid="{A9355D0B-FCBD-49B6-AE35-413E2D86F7ED}"/>
    <cellStyle name="Normal 3 10 14 3 6 3" xfId="13990" xr:uid="{8989448D-EA4E-4831-8F35-3DE9041464BF}"/>
    <cellStyle name="Normal 3 10 14 3 7" xfId="13991" xr:uid="{6ADB140D-A1F1-4F8E-92FB-CBF0B1C1A3D3}"/>
    <cellStyle name="Normal 3 10 14 3 7 2" xfId="13992" xr:uid="{9B6237AB-2071-477F-B86D-0E3416B9EF77}"/>
    <cellStyle name="Normal 3 10 14 3 7 2 2" xfId="13993" xr:uid="{FB48FD40-3CED-4569-91EE-9AD2B680382B}"/>
    <cellStyle name="Normal 3 10 14 3 7 3" xfId="13994" xr:uid="{DDDC7804-9535-4F59-BB22-EA1D33E9FC91}"/>
    <cellStyle name="Normal 3 10 14 3 8" xfId="13995" xr:uid="{12652EF7-64AE-4DDD-A4CC-3C73363FB84A}"/>
    <cellStyle name="Normal 3 10 14 3 8 2" xfId="13996" xr:uid="{446DE41E-8ACE-4FE3-A51E-2D228E3B4CB1}"/>
    <cellStyle name="Normal 3 10 14 3 9" xfId="13997" xr:uid="{68A7F07F-8532-42A1-9156-3600BEE0DFFE}"/>
    <cellStyle name="Normal 3 10 14 4" xfId="13998" xr:uid="{FE487CD7-D4D6-45E6-A07D-8BDD6D8EC95D}"/>
    <cellStyle name="Normal 3 10 14 4 2" xfId="13999" xr:uid="{055012F4-1D08-4823-96CB-45E965E2C5C8}"/>
    <cellStyle name="Normal 3 10 14 4 2 2" xfId="14000" xr:uid="{09442992-E4C0-4278-840C-7ED316590E68}"/>
    <cellStyle name="Normal 3 10 14 4 2 2 2" xfId="14001" xr:uid="{67E654E6-0522-4D83-B03F-1AC1C489130C}"/>
    <cellStyle name="Normal 3 10 14 4 2 2 2 2" xfId="14002" xr:uid="{BF3AF7B5-7514-4403-9D1A-1C6526D2AE6A}"/>
    <cellStyle name="Normal 3 10 14 4 2 2 3" xfId="14003" xr:uid="{A90595C9-0764-4721-A54B-373706B79908}"/>
    <cellStyle name="Normal 3 10 14 4 2 3" xfId="14004" xr:uid="{652D61E8-B07E-4AF9-BFB9-20A3282499B2}"/>
    <cellStyle name="Normal 3 10 14 4 2 3 2" xfId="14005" xr:uid="{45C26CC5-B232-42F8-96EC-07F19E189FA0}"/>
    <cellStyle name="Normal 3 10 14 4 2 3 2 2" xfId="14006" xr:uid="{C045A2D4-7254-4D6A-AF20-2B0373A06CB7}"/>
    <cellStyle name="Normal 3 10 14 4 2 3 3" xfId="14007" xr:uid="{C018947A-2EB0-4FB0-A257-A36BA3C0F8E9}"/>
    <cellStyle name="Normal 3 10 14 4 2 4" xfId="14008" xr:uid="{3DDC0F18-B551-4F00-9DA3-D237621AD480}"/>
    <cellStyle name="Normal 3 10 14 4 2 4 2" xfId="14009" xr:uid="{BFD048C8-B739-4CA3-8947-82FFB4DBA49F}"/>
    <cellStyle name="Normal 3 10 14 4 2 5" xfId="14010" xr:uid="{B8FD86D2-85F7-49A1-A6AA-EC393428A993}"/>
    <cellStyle name="Normal 3 10 14 4 3" xfId="14011" xr:uid="{9B8BC866-51A2-459F-9521-10B9A17A1F24}"/>
    <cellStyle name="Normal 3 10 14 4 3 2" xfId="14012" xr:uid="{4D8EC1CB-EA08-4D39-8217-E000C5482F7E}"/>
    <cellStyle name="Normal 3 10 14 4 3 2 2" xfId="14013" xr:uid="{9222487B-1938-4191-8E8C-4A4E8945E074}"/>
    <cellStyle name="Normal 3 10 14 4 3 3" xfId="14014" xr:uid="{C8BD06AC-CD18-489F-9C4C-A5FBAB72777E}"/>
    <cellStyle name="Normal 3 10 14 4 4" xfId="14015" xr:uid="{6BC97654-AE0D-4FCE-B470-9B2B0DA809D9}"/>
    <cellStyle name="Normal 3 10 14 4 4 2" xfId="14016" xr:uid="{C80533C7-66AD-4CB0-AFFD-3755ABB766D1}"/>
    <cellStyle name="Normal 3 10 14 4 4 2 2" xfId="14017" xr:uid="{772D7D78-014F-4E9B-B2E6-A4745B26C652}"/>
    <cellStyle name="Normal 3 10 14 4 4 3" xfId="14018" xr:uid="{87AB8E56-1C7F-44CB-87D9-672499008DD1}"/>
    <cellStyle name="Normal 3 10 14 4 5" xfId="14019" xr:uid="{FEA28563-ED38-4614-9AC8-CF2D362D785C}"/>
    <cellStyle name="Normal 3 10 14 4 5 2" xfId="14020" xr:uid="{5FF389DC-80F1-4517-8D52-2AEEFD583E4D}"/>
    <cellStyle name="Normal 3 10 14 4 6" xfId="14021" xr:uid="{A0F0150E-AE04-43E9-B3E4-EA0D02CB002B}"/>
    <cellStyle name="Normal 3 10 14 5" xfId="14022" xr:uid="{C8602EC6-28F2-4229-8726-CEFE927DFD94}"/>
    <cellStyle name="Normal 3 10 14 5 2" xfId="14023" xr:uid="{50578B4D-B473-4D74-B101-CB95A527E42A}"/>
    <cellStyle name="Normal 3 10 14 5 2 2" xfId="14024" xr:uid="{ACA81898-4513-4AEC-AD11-7E5AC6CA1DB5}"/>
    <cellStyle name="Normal 3 10 14 5 2 2 2" xfId="14025" xr:uid="{E72BAD5B-F26E-4549-86C4-459F1F4665C9}"/>
    <cellStyle name="Normal 3 10 14 5 2 2 2 2" xfId="14026" xr:uid="{7420D177-0463-4D1D-AE38-DFDCB8298D78}"/>
    <cellStyle name="Normal 3 10 14 5 2 2 3" xfId="14027" xr:uid="{BA6B1AFF-2667-482B-A873-576762C50C37}"/>
    <cellStyle name="Normal 3 10 14 5 2 3" xfId="14028" xr:uid="{91887D52-314C-4017-8661-77E79076302B}"/>
    <cellStyle name="Normal 3 10 14 5 2 3 2" xfId="14029" xr:uid="{38DB08FE-7A05-4B54-AE90-4B572FDC6031}"/>
    <cellStyle name="Normal 3 10 14 5 2 3 2 2" xfId="14030" xr:uid="{92F45C2E-6625-4AE1-A3E9-188C83616C8A}"/>
    <cellStyle name="Normal 3 10 14 5 2 3 3" xfId="14031" xr:uid="{86DE27CC-943B-4B88-9534-8002F9F02D8F}"/>
    <cellStyle name="Normal 3 10 14 5 2 4" xfId="14032" xr:uid="{24E41CEC-3507-4F40-9A5F-320BAB1A9CD3}"/>
    <cellStyle name="Normal 3 10 14 5 2 4 2" xfId="14033" xr:uid="{1E5801B2-B752-42A0-B534-EDDDD65B1C7C}"/>
    <cellStyle name="Normal 3 10 14 5 2 5" xfId="14034" xr:uid="{E1BCBE00-0F42-4839-A864-90965910C613}"/>
    <cellStyle name="Normal 3 10 14 5 3" xfId="14035" xr:uid="{276E211B-F6E2-4B9D-9127-33222A967F67}"/>
    <cellStyle name="Normal 3 10 14 5 3 2" xfId="14036" xr:uid="{E0F8F584-83C3-4311-AD19-41E03A6220CB}"/>
    <cellStyle name="Normal 3 10 14 5 3 2 2" xfId="14037" xr:uid="{95DE7E30-CC71-44D1-AB1E-0C4575C12A88}"/>
    <cellStyle name="Normal 3 10 14 5 3 3" xfId="14038" xr:uid="{086EF9C4-B47C-49E0-8EDE-6DE3645FA1B1}"/>
    <cellStyle name="Normal 3 10 14 5 4" xfId="14039" xr:uid="{53283FBA-E621-4009-A812-2D64155516F5}"/>
    <cellStyle name="Normal 3 10 14 5 4 2" xfId="14040" xr:uid="{D911D935-7205-4D84-B164-C63FA1CED72E}"/>
    <cellStyle name="Normal 3 10 14 5 4 2 2" xfId="14041" xr:uid="{6D6C171F-485F-46F4-B6C4-893A1777836E}"/>
    <cellStyle name="Normal 3 10 14 5 4 3" xfId="14042" xr:uid="{5C50A576-3928-4327-90FC-4F717783DCCD}"/>
    <cellStyle name="Normal 3 10 14 5 5" xfId="14043" xr:uid="{DC67A881-FF9E-43BE-BDA7-F644C620707D}"/>
    <cellStyle name="Normal 3 10 14 5 5 2" xfId="14044" xr:uid="{634C51CF-6974-4F42-A8A4-77D94739593B}"/>
    <cellStyle name="Normal 3 10 14 5 6" xfId="14045" xr:uid="{3C2B1566-989E-4164-A84A-340EAF6FFEEB}"/>
    <cellStyle name="Normal 3 10 14 6" xfId="14046" xr:uid="{8BA8BA67-1669-473F-9A8B-A7599A9FA578}"/>
    <cellStyle name="Normal 3 10 14 6 2" xfId="14047" xr:uid="{8CEBD125-0752-415A-BA5B-E7EBC3807155}"/>
    <cellStyle name="Normal 3 10 14 6 2 2" xfId="14048" xr:uid="{AD315E1F-F823-4EDE-A6C1-897CCB475EDF}"/>
    <cellStyle name="Normal 3 10 14 6 2 2 2" xfId="14049" xr:uid="{E6F8CC4A-C842-4A70-BBA1-D2AEA0C77698}"/>
    <cellStyle name="Normal 3 10 14 6 2 3" xfId="14050" xr:uid="{6A750C3C-5027-4728-A9CA-1502375CB06F}"/>
    <cellStyle name="Normal 3 10 14 6 3" xfId="14051" xr:uid="{C1288FBB-19F0-41C8-9789-65081C78DFAA}"/>
    <cellStyle name="Normal 3 10 14 6 3 2" xfId="14052" xr:uid="{0D9E728B-766E-4DC8-B099-04ABFB1DC1A4}"/>
    <cellStyle name="Normal 3 10 14 6 3 2 2" xfId="14053" xr:uid="{A93D3155-AD9C-4ECF-8079-FE7068E32A66}"/>
    <cellStyle name="Normal 3 10 14 6 3 3" xfId="14054" xr:uid="{9B1346E9-F832-400E-BA8D-5F97F5B4EF39}"/>
    <cellStyle name="Normal 3 10 14 6 4" xfId="14055" xr:uid="{7D3DAD8E-1AE0-48A9-8B2A-A372E88B1B32}"/>
    <cellStyle name="Normal 3 10 14 6 4 2" xfId="14056" xr:uid="{8186A3CF-051B-4500-B918-2B83672FCD6E}"/>
    <cellStyle name="Normal 3 10 14 6 5" xfId="14057" xr:uid="{7B4B75EF-996A-46DB-AEF4-670E9A3C98E5}"/>
    <cellStyle name="Normal 3 10 14 7" xfId="14058" xr:uid="{9FC35BC2-5634-4CE8-9D6B-51BF12C8631E}"/>
    <cellStyle name="Normal 3 10 14 7 2" xfId="14059" xr:uid="{9E463B36-9D88-49E9-87BA-50C7E98531D9}"/>
    <cellStyle name="Normal 3 10 14 7 2 2" xfId="14060" xr:uid="{5AE07EDC-ACF2-4588-95BF-1F19FE47FDFC}"/>
    <cellStyle name="Normal 3 10 14 7 3" xfId="14061" xr:uid="{00859EC3-ADDA-4AD2-8CF2-6C2FF3DDB922}"/>
    <cellStyle name="Normal 3 10 14 8" xfId="14062" xr:uid="{4525614B-2440-4827-AE5A-F59AFAEAC2E3}"/>
    <cellStyle name="Normal 3 10 14 8 2" xfId="14063" xr:uid="{DC0E2008-233D-445E-8FB6-7A331DE63F69}"/>
    <cellStyle name="Normal 3 10 14 8 2 2" xfId="14064" xr:uid="{9BA2AB1C-42C9-459D-A5BA-D9BF6A9F0CF2}"/>
    <cellStyle name="Normal 3 10 14 8 3" xfId="14065" xr:uid="{599FD58D-E991-4159-B95B-323B7E26E817}"/>
    <cellStyle name="Normal 3 10 14 9" xfId="14066" xr:uid="{601EA929-7FC5-4F53-B4A9-6B1693D3E604}"/>
    <cellStyle name="Normal 3 10 14 9 2" xfId="14067" xr:uid="{4433DDF0-D3C8-43F4-AD0D-70C464D929A9}"/>
    <cellStyle name="Normal 3 10 14 9 2 2" xfId="14068" xr:uid="{EF9FE59B-028D-4274-A7B8-D2938318779B}"/>
    <cellStyle name="Normal 3 10 14 9 3" xfId="14069" xr:uid="{7B10E0E7-F538-4BF5-9026-82006B7B8B46}"/>
    <cellStyle name="Normal 3 10 15" xfId="14070" xr:uid="{C3D9CF1F-21C6-4F85-97A6-FE1822AC49CA}"/>
    <cellStyle name="Normal 3 10 15 10" xfId="14071" xr:uid="{166198DB-632B-414C-B168-9A7E2C55C8F0}"/>
    <cellStyle name="Normal 3 10 15 10 2" xfId="14072" xr:uid="{3F5E5216-24C7-4E08-A091-E65DC94288F7}"/>
    <cellStyle name="Normal 3 10 15 11" xfId="14073" xr:uid="{14EFFD13-ABEA-4313-88C0-F3E8F3417821}"/>
    <cellStyle name="Normal 3 10 15 2" xfId="14074" xr:uid="{3703E7A6-F79B-4C91-81EA-408F90F850A2}"/>
    <cellStyle name="Normal 3 10 15 2 2" xfId="14075" xr:uid="{AB24E91F-77B8-4BBF-AABA-495C6F50F7EE}"/>
    <cellStyle name="Normal 3 10 15 2 2 2" xfId="14076" xr:uid="{E7D9F0FD-D3C9-48D6-B09F-7971E91C3DB2}"/>
    <cellStyle name="Normal 3 10 15 2 2 2 2" xfId="14077" xr:uid="{1A97FF44-F266-496A-AC5F-D58A37EE5F01}"/>
    <cellStyle name="Normal 3 10 15 2 2 2 2 2" xfId="14078" xr:uid="{24525F57-7C97-4F29-8309-A06A839C92CB}"/>
    <cellStyle name="Normal 3 10 15 2 2 2 2 2 2" xfId="14079" xr:uid="{8DC2DC00-36C5-44BE-BF08-6AE04BABEB29}"/>
    <cellStyle name="Normal 3 10 15 2 2 2 2 3" xfId="14080" xr:uid="{7966D49A-D62A-407C-960E-9F0A0E40CE11}"/>
    <cellStyle name="Normal 3 10 15 2 2 2 3" xfId="14081" xr:uid="{470B7799-25BA-4144-A47E-77F9A448648F}"/>
    <cellStyle name="Normal 3 10 15 2 2 2 3 2" xfId="14082" xr:uid="{FCDB4C91-C8D9-4CBA-9551-AAE90D47BCF5}"/>
    <cellStyle name="Normal 3 10 15 2 2 2 3 2 2" xfId="14083" xr:uid="{439763F8-D8C2-4117-9989-EC1CA3CC55CA}"/>
    <cellStyle name="Normal 3 10 15 2 2 2 3 3" xfId="14084" xr:uid="{4EB8B2DF-67D3-4563-A921-3F2FBD4BFAB9}"/>
    <cellStyle name="Normal 3 10 15 2 2 2 4" xfId="14085" xr:uid="{1E4B018B-A47F-4724-A5D3-60FD4B84D852}"/>
    <cellStyle name="Normal 3 10 15 2 2 2 4 2" xfId="14086" xr:uid="{FCF19339-FCEE-4016-88B5-1C6D082F16AA}"/>
    <cellStyle name="Normal 3 10 15 2 2 2 5" xfId="14087" xr:uid="{0F139BB7-D96F-4A44-8A37-78B0DD2AF8BC}"/>
    <cellStyle name="Normal 3 10 15 2 2 3" xfId="14088" xr:uid="{7FE80284-E497-443D-A2C4-B32F86209F60}"/>
    <cellStyle name="Normal 3 10 15 2 2 3 2" xfId="14089" xr:uid="{3B74BF35-D165-4960-9871-0BE6FEFDBBE8}"/>
    <cellStyle name="Normal 3 10 15 2 2 3 2 2" xfId="14090" xr:uid="{9262F22E-84CC-4C3B-A27B-AC0E7E3693E4}"/>
    <cellStyle name="Normal 3 10 15 2 2 3 3" xfId="14091" xr:uid="{95D017D4-E7A2-4D2F-8E32-4D6629E8FFBB}"/>
    <cellStyle name="Normal 3 10 15 2 2 4" xfId="14092" xr:uid="{B4772B97-F641-4401-AC83-78AFDE864DB5}"/>
    <cellStyle name="Normal 3 10 15 2 2 4 2" xfId="14093" xr:uid="{697FBD90-F78D-44D4-A0DA-F1E99F54BB3C}"/>
    <cellStyle name="Normal 3 10 15 2 2 4 2 2" xfId="14094" xr:uid="{3F1D138E-5128-449B-BCF6-40ADAD0DC501}"/>
    <cellStyle name="Normal 3 10 15 2 2 4 3" xfId="14095" xr:uid="{7AD5624A-0C08-42FC-85B1-F711361C7A6D}"/>
    <cellStyle name="Normal 3 10 15 2 2 5" xfId="14096" xr:uid="{82024698-69FC-4681-A6A0-60E6E5E519CA}"/>
    <cellStyle name="Normal 3 10 15 2 2 5 2" xfId="14097" xr:uid="{D81F0489-FB0F-4F78-BA38-14687ED90058}"/>
    <cellStyle name="Normal 3 10 15 2 2 6" xfId="14098" xr:uid="{6E0DB437-B00C-4859-8478-C84DFD324648}"/>
    <cellStyle name="Normal 3 10 15 2 3" xfId="14099" xr:uid="{0128D683-43A3-4EFD-8BF6-96AE24C63F8A}"/>
    <cellStyle name="Normal 3 10 15 2 3 2" xfId="14100" xr:uid="{F5E4C5D0-0180-4EAD-93B0-08E4F6FD7A58}"/>
    <cellStyle name="Normal 3 10 15 2 3 2 2" xfId="14101" xr:uid="{F78D379C-EAB1-48AC-B73E-A0E59F883C3E}"/>
    <cellStyle name="Normal 3 10 15 2 3 2 2 2" xfId="14102" xr:uid="{455A56F5-DA37-46AA-8DD2-8DEEFAAC8233}"/>
    <cellStyle name="Normal 3 10 15 2 3 2 2 2 2" xfId="14103" xr:uid="{FA7A0BC7-2041-4B69-A521-02DEC35F0685}"/>
    <cellStyle name="Normal 3 10 15 2 3 2 2 3" xfId="14104" xr:uid="{7FF1ADA4-9D0B-4C9E-A0C1-532B6E8D3654}"/>
    <cellStyle name="Normal 3 10 15 2 3 2 3" xfId="14105" xr:uid="{DBB99C10-CC11-432A-A1C8-F7D2954C3251}"/>
    <cellStyle name="Normal 3 10 15 2 3 2 3 2" xfId="14106" xr:uid="{ECE87F51-7448-46CF-93B5-E282686511B6}"/>
    <cellStyle name="Normal 3 10 15 2 3 2 3 2 2" xfId="14107" xr:uid="{BB2CA745-9E41-4BCD-B102-2EF4A438AE41}"/>
    <cellStyle name="Normal 3 10 15 2 3 2 3 3" xfId="14108" xr:uid="{A531F17C-E19E-42AB-AED1-6F2EA17276CF}"/>
    <cellStyle name="Normal 3 10 15 2 3 2 4" xfId="14109" xr:uid="{93AB6977-9833-41D8-86B4-9F83F02F5F48}"/>
    <cellStyle name="Normal 3 10 15 2 3 2 4 2" xfId="14110" xr:uid="{F80281BE-A4E3-4FA3-8BA7-D5FF9D214A2A}"/>
    <cellStyle name="Normal 3 10 15 2 3 2 5" xfId="14111" xr:uid="{2DEE6215-A41A-45DD-8F41-78C60847F7CF}"/>
    <cellStyle name="Normal 3 10 15 2 3 3" xfId="14112" xr:uid="{FDB346A5-3C46-470D-A8BF-DD4F834D16FB}"/>
    <cellStyle name="Normal 3 10 15 2 3 3 2" xfId="14113" xr:uid="{FE3D4383-13BC-4B16-9DA4-29C99CF5EB54}"/>
    <cellStyle name="Normal 3 10 15 2 3 3 2 2" xfId="14114" xr:uid="{D416170E-36FE-4C41-A577-51E616A48A71}"/>
    <cellStyle name="Normal 3 10 15 2 3 3 3" xfId="14115" xr:uid="{1BF1B3BB-F25E-4CD3-8615-121423F1FC61}"/>
    <cellStyle name="Normal 3 10 15 2 3 4" xfId="14116" xr:uid="{B0834418-DF5E-46EE-A1D0-9D49DF52C4EC}"/>
    <cellStyle name="Normal 3 10 15 2 3 4 2" xfId="14117" xr:uid="{5ACCCF96-3ECC-4B3A-A184-40283A6BF66B}"/>
    <cellStyle name="Normal 3 10 15 2 3 4 2 2" xfId="14118" xr:uid="{D5FB06C2-C30B-4CAB-85EB-684CDA3BA1B4}"/>
    <cellStyle name="Normal 3 10 15 2 3 4 3" xfId="14119" xr:uid="{379FFCE6-23DC-40D0-A609-AD8630F8E5E6}"/>
    <cellStyle name="Normal 3 10 15 2 3 5" xfId="14120" xr:uid="{9F577117-B6F0-4698-9CBE-8F0C67D0B96C}"/>
    <cellStyle name="Normal 3 10 15 2 3 5 2" xfId="14121" xr:uid="{BD57C631-CF54-4AB1-8BE9-CAC0DBE566F2}"/>
    <cellStyle name="Normal 3 10 15 2 3 6" xfId="14122" xr:uid="{19C0A408-53E0-4B86-9D5F-29AC88011C2E}"/>
    <cellStyle name="Normal 3 10 15 2 4" xfId="14123" xr:uid="{7F345F67-6605-4A30-8B2C-C4F922633136}"/>
    <cellStyle name="Normal 3 10 15 2 4 2" xfId="14124" xr:uid="{A2790C92-8477-4F8A-88C7-73E27E0FAAF5}"/>
    <cellStyle name="Normal 3 10 15 2 4 2 2" xfId="14125" xr:uid="{32CE7CB6-01BB-4300-9C3B-137008DB3E76}"/>
    <cellStyle name="Normal 3 10 15 2 4 2 2 2" xfId="14126" xr:uid="{179033D2-B08F-4FF5-A045-0E1BE474269E}"/>
    <cellStyle name="Normal 3 10 15 2 4 2 3" xfId="14127" xr:uid="{1EC179D8-9A57-4DB6-A90A-280FE50FE260}"/>
    <cellStyle name="Normal 3 10 15 2 4 3" xfId="14128" xr:uid="{F3C1FFA0-3BFB-45EC-BAC6-049DEAD9B730}"/>
    <cellStyle name="Normal 3 10 15 2 4 3 2" xfId="14129" xr:uid="{A8763FBC-170B-42B1-B003-6CA2D9C08905}"/>
    <cellStyle name="Normal 3 10 15 2 4 3 2 2" xfId="14130" xr:uid="{AD4DB301-75DF-4FB9-A6E4-5EBA19CB0C63}"/>
    <cellStyle name="Normal 3 10 15 2 4 3 3" xfId="14131" xr:uid="{1D46C3BF-9FAD-4267-B8FA-63E5B1D10895}"/>
    <cellStyle name="Normal 3 10 15 2 4 4" xfId="14132" xr:uid="{E306F89D-24F8-4807-BECA-BFC5A46A89F1}"/>
    <cellStyle name="Normal 3 10 15 2 4 4 2" xfId="14133" xr:uid="{E5408983-BD93-447E-B30F-5C084AE0522A}"/>
    <cellStyle name="Normal 3 10 15 2 4 5" xfId="14134" xr:uid="{7282C5E7-7249-47F2-86F4-B3312658371D}"/>
    <cellStyle name="Normal 3 10 15 2 5" xfId="14135" xr:uid="{EBD6131F-B5D1-423D-BCF9-88563FE6B0DA}"/>
    <cellStyle name="Normal 3 10 15 2 5 2" xfId="14136" xr:uid="{115C2A31-E051-4B25-ADE6-2BA239EA20E8}"/>
    <cellStyle name="Normal 3 10 15 2 5 2 2" xfId="14137" xr:uid="{3C590E92-0E68-4F96-A96C-6CF2900175AE}"/>
    <cellStyle name="Normal 3 10 15 2 5 3" xfId="14138" xr:uid="{7A76396E-6BBC-4C1C-ADDF-A7367FA788D6}"/>
    <cellStyle name="Normal 3 10 15 2 6" xfId="14139" xr:uid="{16732EE9-E8AD-4C03-ACEB-CB8AB4F825B0}"/>
    <cellStyle name="Normal 3 10 15 2 6 2" xfId="14140" xr:uid="{97F96B9E-3C11-41D8-9604-3AC9F5CA01F3}"/>
    <cellStyle name="Normal 3 10 15 2 6 2 2" xfId="14141" xr:uid="{8A7D0CF8-3C7D-4B1E-A3A0-6F497F97C1D1}"/>
    <cellStyle name="Normal 3 10 15 2 6 3" xfId="14142" xr:uid="{AF9A0809-0985-4CFF-8F94-982FD233E25F}"/>
    <cellStyle name="Normal 3 10 15 2 7" xfId="14143" xr:uid="{F8FCDAC0-3AD1-4989-81F0-07337D28524A}"/>
    <cellStyle name="Normal 3 10 15 2 7 2" xfId="14144" xr:uid="{54A292E8-F2D8-467C-8898-5DE590DBD6A2}"/>
    <cellStyle name="Normal 3 10 15 2 7 2 2" xfId="14145" xr:uid="{FA01CE31-8483-4B33-8429-DDFA5F1409D1}"/>
    <cellStyle name="Normal 3 10 15 2 7 3" xfId="14146" xr:uid="{67553D38-18F8-456D-B6D5-DC1225B4785F}"/>
    <cellStyle name="Normal 3 10 15 2 8" xfId="14147" xr:uid="{FA996861-192A-40A3-9EDC-4FAB632317B5}"/>
    <cellStyle name="Normal 3 10 15 2 8 2" xfId="14148" xr:uid="{54FAE7BC-990A-4E11-BFA6-DC173D9C52E2}"/>
    <cellStyle name="Normal 3 10 15 2 9" xfId="14149" xr:uid="{B3A0FEF6-6DC9-4DAA-81F2-4CF6D911A07C}"/>
    <cellStyle name="Normal 3 10 15 3" xfId="14150" xr:uid="{D45468FC-7A90-4D6D-A0E2-638D25F41D92}"/>
    <cellStyle name="Normal 3 10 15 3 2" xfId="14151" xr:uid="{5C4BBBAD-4233-4CB4-BFA5-C09BDA720B86}"/>
    <cellStyle name="Normal 3 10 15 3 2 2" xfId="14152" xr:uid="{ADA00374-5AE0-475C-87C3-75EE08DA221B}"/>
    <cellStyle name="Normal 3 10 15 3 2 2 2" xfId="14153" xr:uid="{1403564F-E378-4086-BA28-70735A122F97}"/>
    <cellStyle name="Normal 3 10 15 3 2 2 2 2" xfId="14154" xr:uid="{E9FFFBCA-8742-4836-82BC-E519AFE22D40}"/>
    <cellStyle name="Normal 3 10 15 3 2 2 2 2 2" xfId="14155" xr:uid="{A0EB5B8E-B3D9-4298-ADBC-355A7653EAF4}"/>
    <cellStyle name="Normal 3 10 15 3 2 2 2 3" xfId="14156" xr:uid="{121DFD65-5FDB-40B8-B929-5595F22D915F}"/>
    <cellStyle name="Normal 3 10 15 3 2 2 3" xfId="14157" xr:uid="{7F3E0581-2A77-4123-9FD9-B0B8E83ED8AB}"/>
    <cellStyle name="Normal 3 10 15 3 2 2 3 2" xfId="14158" xr:uid="{A000A31B-78A9-49FB-A389-B7D4EAB85C1F}"/>
    <cellStyle name="Normal 3 10 15 3 2 2 3 2 2" xfId="14159" xr:uid="{9AA1CBCB-F2E0-4392-9151-E7C2759BDA4D}"/>
    <cellStyle name="Normal 3 10 15 3 2 2 3 3" xfId="14160" xr:uid="{7C6B41FC-5376-4F7E-A81A-F677B0AD6403}"/>
    <cellStyle name="Normal 3 10 15 3 2 2 4" xfId="14161" xr:uid="{FE870BA5-DD80-4822-899B-F05F432F438A}"/>
    <cellStyle name="Normal 3 10 15 3 2 2 4 2" xfId="14162" xr:uid="{48403377-B421-4F02-9EF9-3F8982A05F41}"/>
    <cellStyle name="Normal 3 10 15 3 2 2 5" xfId="14163" xr:uid="{0A5D8ABD-87D4-4691-98B2-621B7B4FC277}"/>
    <cellStyle name="Normal 3 10 15 3 2 3" xfId="14164" xr:uid="{9D453BA7-6230-4EF6-9CBE-4FA40708A408}"/>
    <cellStyle name="Normal 3 10 15 3 2 3 2" xfId="14165" xr:uid="{D9A6C58A-0691-4EC8-9978-D11929AB4E00}"/>
    <cellStyle name="Normal 3 10 15 3 2 3 2 2" xfId="14166" xr:uid="{939FF394-1D32-4711-B2B7-AC5EFEBDDBD9}"/>
    <cellStyle name="Normal 3 10 15 3 2 3 3" xfId="14167" xr:uid="{09459A3E-72B7-4A95-AAC4-3764B3BA2B02}"/>
    <cellStyle name="Normal 3 10 15 3 2 4" xfId="14168" xr:uid="{BD524241-D513-4017-8791-860BA435E31C}"/>
    <cellStyle name="Normal 3 10 15 3 2 4 2" xfId="14169" xr:uid="{91659FF9-7F9C-4EE9-B104-F7F3BB719FC1}"/>
    <cellStyle name="Normal 3 10 15 3 2 4 2 2" xfId="14170" xr:uid="{283AA6E4-AE4D-4626-8B39-748114F718DF}"/>
    <cellStyle name="Normal 3 10 15 3 2 4 3" xfId="14171" xr:uid="{9381578E-FB84-444C-88FF-604307118D6D}"/>
    <cellStyle name="Normal 3 10 15 3 2 5" xfId="14172" xr:uid="{EE65DFB8-3E09-40F8-AA78-B3F2DCAC732E}"/>
    <cellStyle name="Normal 3 10 15 3 2 5 2" xfId="14173" xr:uid="{6324AFBB-7A87-4EC5-B04F-CAC14713ACE0}"/>
    <cellStyle name="Normal 3 10 15 3 2 6" xfId="14174" xr:uid="{6F019B54-71D1-40A8-A71A-4B31C831E706}"/>
    <cellStyle name="Normal 3 10 15 3 3" xfId="14175" xr:uid="{2E35FE60-A2EA-4946-8F05-3D58A0131487}"/>
    <cellStyle name="Normal 3 10 15 3 3 2" xfId="14176" xr:uid="{88C6E962-F633-43D2-AB99-81F1C75B6429}"/>
    <cellStyle name="Normal 3 10 15 3 3 2 2" xfId="14177" xr:uid="{CD5C6192-239C-4B4B-9AEB-22C7927D5D63}"/>
    <cellStyle name="Normal 3 10 15 3 3 2 2 2" xfId="14178" xr:uid="{167D1151-CF2F-4A48-89EA-AAC9F2EDEE72}"/>
    <cellStyle name="Normal 3 10 15 3 3 2 2 2 2" xfId="14179" xr:uid="{2DE781EF-7577-43F1-83A2-3FBF46BFAB6F}"/>
    <cellStyle name="Normal 3 10 15 3 3 2 2 3" xfId="14180" xr:uid="{69001239-587C-4C7F-A227-63479C9C8EA4}"/>
    <cellStyle name="Normal 3 10 15 3 3 2 3" xfId="14181" xr:uid="{5DF4A147-05D5-4E4C-8F6A-2523E4A7AA3D}"/>
    <cellStyle name="Normal 3 10 15 3 3 2 3 2" xfId="14182" xr:uid="{80E1D186-5B60-4091-A67F-4D64146208E0}"/>
    <cellStyle name="Normal 3 10 15 3 3 2 3 2 2" xfId="14183" xr:uid="{67D3ACDA-14FE-440A-A38E-26D7148B3251}"/>
    <cellStyle name="Normal 3 10 15 3 3 2 3 3" xfId="14184" xr:uid="{A685C8B3-68E6-4F49-A821-3593112161CA}"/>
    <cellStyle name="Normal 3 10 15 3 3 2 4" xfId="14185" xr:uid="{3817673B-FFFC-4C2A-8740-D6C084B5754F}"/>
    <cellStyle name="Normal 3 10 15 3 3 2 4 2" xfId="14186" xr:uid="{65F9CE0F-82D1-4241-A149-35F3424199C7}"/>
    <cellStyle name="Normal 3 10 15 3 3 2 5" xfId="14187" xr:uid="{C71189E4-EABC-4D3F-8C11-D887475893C0}"/>
    <cellStyle name="Normal 3 10 15 3 3 3" xfId="14188" xr:uid="{ADA498A5-39EA-42B4-A80A-B57E7C2E18A9}"/>
    <cellStyle name="Normal 3 10 15 3 3 3 2" xfId="14189" xr:uid="{CD1E3A3C-C85B-4AFE-B0B3-8D7895EE6345}"/>
    <cellStyle name="Normal 3 10 15 3 3 3 2 2" xfId="14190" xr:uid="{F4175796-B82F-4452-8C64-C0EC0F510722}"/>
    <cellStyle name="Normal 3 10 15 3 3 3 3" xfId="14191" xr:uid="{F0673613-44D2-4A82-AC2B-48C8D14634EB}"/>
    <cellStyle name="Normal 3 10 15 3 3 4" xfId="14192" xr:uid="{B488C284-2385-4452-BF06-069F78249430}"/>
    <cellStyle name="Normal 3 10 15 3 3 4 2" xfId="14193" xr:uid="{E2C5D32A-B817-4796-A526-91FFF6AF0790}"/>
    <cellStyle name="Normal 3 10 15 3 3 4 2 2" xfId="14194" xr:uid="{7842E5ED-CCEB-41C2-97AE-79563B536259}"/>
    <cellStyle name="Normal 3 10 15 3 3 4 3" xfId="14195" xr:uid="{4B798AFD-4AC5-46EB-8573-ACBEBE91CA25}"/>
    <cellStyle name="Normal 3 10 15 3 3 5" xfId="14196" xr:uid="{AF99A6FE-CE7C-421C-84B2-AD6021D5C73F}"/>
    <cellStyle name="Normal 3 10 15 3 3 5 2" xfId="14197" xr:uid="{94FEF026-60FC-4D0D-99BE-E51520E221B6}"/>
    <cellStyle name="Normal 3 10 15 3 3 6" xfId="14198" xr:uid="{AECBEB03-BB2D-40E9-8F97-8CB7416BEC4D}"/>
    <cellStyle name="Normal 3 10 15 3 4" xfId="14199" xr:uid="{CB7D366C-CD82-45A3-897D-2C33A85E4384}"/>
    <cellStyle name="Normal 3 10 15 3 4 2" xfId="14200" xr:uid="{E798B99D-B5F7-4572-8186-77CF6C0F2B7A}"/>
    <cellStyle name="Normal 3 10 15 3 4 2 2" xfId="14201" xr:uid="{4BEC3C9A-F054-429C-9309-AD4596CC8E6F}"/>
    <cellStyle name="Normal 3 10 15 3 4 2 2 2" xfId="14202" xr:uid="{0734F465-0CAA-43C3-BA51-B6293697CBA2}"/>
    <cellStyle name="Normal 3 10 15 3 4 2 3" xfId="14203" xr:uid="{3A54DB1B-80DE-48A5-9478-99617DD801BD}"/>
    <cellStyle name="Normal 3 10 15 3 4 3" xfId="14204" xr:uid="{95CE8C4D-34D0-46D2-9A60-D500F513D365}"/>
    <cellStyle name="Normal 3 10 15 3 4 3 2" xfId="14205" xr:uid="{E2609649-15F5-4057-BD53-203DB76ADE9D}"/>
    <cellStyle name="Normal 3 10 15 3 4 3 2 2" xfId="14206" xr:uid="{0D8CCC0E-107A-4213-9AB7-8C9A20C07901}"/>
    <cellStyle name="Normal 3 10 15 3 4 3 3" xfId="14207" xr:uid="{DF4B82AA-C260-4671-BE47-03AEEABC53A2}"/>
    <cellStyle name="Normal 3 10 15 3 4 4" xfId="14208" xr:uid="{E121E4ED-C2DA-48AF-93D1-5C9F87061B5A}"/>
    <cellStyle name="Normal 3 10 15 3 4 4 2" xfId="14209" xr:uid="{639A1C51-99DF-4BCC-9493-55D34033575D}"/>
    <cellStyle name="Normal 3 10 15 3 4 5" xfId="14210" xr:uid="{4CD1F6F2-DE00-4391-AB23-F6D56F6D26BE}"/>
    <cellStyle name="Normal 3 10 15 3 5" xfId="14211" xr:uid="{456335AE-02AD-4991-9F4C-401D0C993997}"/>
    <cellStyle name="Normal 3 10 15 3 5 2" xfId="14212" xr:uid="{6FE0BBC5-F417-480D-A25F-8C6652BF5431}"/>
    <cellStyle name="Normal 3 10 15 3 5 2 2" xfId="14213" xr:uid="{423AF016-F346-4A5E-A9BD-39363A0A9D07}"/>
    <cellStyle name="Normal 3 10 15 3 5 3" xfId="14214" xr:uid="{8D833C36-7FD9-45D1-9589-D353E9B1CE77}"/>
    <cellStyle name="Normal 3 10 15 3 6" xfId="14215" xr:uid="{AF0613C2-8AA7-4009-A8DF-C7314E4D8557}"/>
    <cellStyle name="Normal 3 10 15 3 6 2" xfId="14216" xr:uid="{90936A87-E9CA-4BE9-A5A8-DCA7B8834587}"/>
    <cellStyle name="Normal 3 10 15 3 6 2 2" xfId="14217" xr:uid="{A1B79536-D60B-4DE8-877D-D4F911C748AA}"/>
    <cellStyle name="Normal 3 10 15 3 6 3" xfId="14218" xr:uid="{4D5003C5-A249-4C3B-8A8E-2833C2B1E77F}"/>
    <cellStyle name="Normal 3 10 15 3 7" xfId="14219" xr:uid="{318B3AB2-4DD6-4B27-8E9F-81D6F1FD59F9}"/>
    <cellStyle name="Normal 3 10 15 3 7 2" xfId="14220" xr:uid="{E4A49380-DF0F-49E1-83FC-8E066441F9B5}"/>
    <cellStyle name="Normal 3 10 15 3 7 2 2" xfId="14221" xr:uid="{BF154666-0A0E-4ACB-8126-ADA453F1A764}"/>
    <cellStyle name="Normal 3 10 15 3 7 3" xfId="14222" xr:uid="{3F7E3939-E4E5-4DF8-8B73-80F8AC59CC51}"/>
    <cellStyle name="Normal 3 10 15 3 8" xfId="14223" xr:uid="{AC0F1EB7-6642-4094-B2CA-EE7627A508BF}"/>
    <cellStyle name="Normal 3 10 15 3 8 2" xfId="14224" xr:uid="{28D024ED-0F9B-4B94-B39F-4C6634610592}"/>
    <cellStyle name="Normal 3 10 15 3 9" xfId="14225" xr:uid="{362BB057-79FB-40A0-ADA8-73DFDAA9A4DF}"/>
    <cellStyle name="Normal 3 10 15 4" xfId="14226" xr:uid="{063E6CE6-9CF6-47E1-BA42-5159B6D41620}"/>
    <cellStyle name="Normal 3 10 15 4 2" xfId="14227" xr:uid="{B629CF49-4415-474D-8652-F628289B56EA}"/>
    <cellStyle name="Normal 3 10 15 4 2 2" xfId="14228" xr:uid="{393FF84B-FA4C-4A2E-BE77-26C95E53E0D0}"/>
    <cellStyle name="Normal 3 10 15 4 2 2 2" xfId="14229" xr:uid="{7C2F3B43-3F97-405D-A8B5-0C59A359E853}"/>
    <cellStyle name="Normal 3 10 15 4 2 2 2 2" xfId="14230" xr:uid="{D1173625-AD74-46AE-88A2-7231DF0128AB}"/>
    <cellStyle name="Normal 3 10 15 4 2 2 3" xfId="14231" xr:uid="{2FCE2D77-6433-4075-B96B-18E746A6B812}"/>
    <cellStyle name="Normal 3 10 15 4 2 3" xfId="14232" xr:uid="{56FFC35C-092B-496A-A7E8-05D44BF2E871}"/>
    <cellStyle name="Normal 3 10 15 4 2 3 2" xfId="14233" xr:uid="{B7E46DDD-A2E3-4F14-8620-A84362ACC5AC}"/>
    <cellStyle name="Normal 3 10 15 4 2 3 2 2" xfId="14234" xr:uid="{57480181-DCA0-4439-9C2C-5ADAA4815505}"/>
    <cellStyle name="Normal 3 10 15 4 2 3 3" xfId="14235" xr:uid="{0660CEC3-2DE8-4286-9D78-DB3DF96A02CF}"/>
    <cellStyle name="Normal 3 10 15 4 2 4" xfId="14236" xr:uid="{A933EEBF-41DC-4742-B0F7-5312B4A553BE}"/>
    <cellStyle name="Normal 3 10 15 4 2 4 2" xfId="14237" xr:uid="{0C84DD12-15F6-4F8C-87CA-5402D523B6FD}"/>
    <cellStyle name="Normal 3 10 15 4 2 5" xfId="14238" xr:uid="{B3AFC6C8-D954-4594-B40E-DED4AC08B2A9}"/>
    <cellStyle name="Normal 3 10 15 4 3" xfId="14239" xr:uid="{3A4396BD-624E-4674-85FF-3BA6522E5448}"/>
    <cellStyle name="Normal 3 10 15 4 3 2" xfId="14240" xr:uid="{C2FAF143-17D9-4142-B2F2-447473DFBA2F}"/>
    <cellStyle name="Normal 3 10 15 4 3 2 2" xfId="14241" xr:uid="{F9C47978-FDE4-45D0-813B-470CA969F93E}"/>
    <cellStyle name="Normal 3 10 15 4 3 3" xfId="14242" xr:uid="{C5B78869-B968-4E3C-9563-238F8CD1159F}"/>
    <cellStyle name="Normal 3 10 15 4 4" xfId="14243" xr:uid="{0FE7ED58-757D-4567-A7C1-43952E99DF15}"/>
    <cellStyle name="Normal 3 10 15 4 4 2" xfId="14244" xr:uid="{CC464AD5-7832-4FF2-A1D1-EC18BA1E6AE9}"/>
    <cellStyle name="Normal 3 10 15 4 4 2 2" xfId="14245" xr:uid="{63AD58FD-9A28-41E1-9B2F-F69E35B9F696}"/>
    <cellStyle name="Normal 3 10 15 4 4 3" xfId="14246" xr:uid="{45C155F3-A05F-4879-BCEA-FA078EB8091F}"/>
    <cellStyle name="Normal 3 10 15 4 5" xfId="14247" xr:uid="{4D337FAD-C278-47B5-96C4-48E4A60C36BF}"/>
    <cellStyle name="Normal 3 10 15 4 5 2" xfId="14248" xr:uid="{E5D20545-9AF1-467A-8D62-76C78CA86C3E}"/>
    <cellStyle name="Normal 3 10 15 4 6" xfId="14249" xr:uid="{E6A5E146-933C-4B3E-B0B4-306C30ECEDDB}"/>
    <cellStyle name="Normal 3 10 15 5" xfId="14250" xr:uid="{72F40BF3-BF6A-47D9-8908-8F626AED6BC5}"/>
    <cellStyle name="Normal 3 10 15 5 2" xfId="14251" xr:uid="{3DE51A2D-D205-4BED-80F6-D54EE3E3E17D}"/>
    <cellStyle name="Normal 3 10 15 5 2 2" xfId="14252" xr:uid="{A247651C-FEEE-44AB-9AFE-03DB86109A7F}"/>
    <cellStyle name="Normal 3 10 15 5 2 2 2" xfId="14253" xr:uid="{333237F7-E7E2-40EA-8427-0DDFBB486916}"/>
    <cellStyle name="Normal 3 10 15 5 2 2 2 2" xfId="14254" xr:uid="{28BB18F1-9658-4ED6-9E1F-FBA2F274CB84}"/>
    <cellStyle name="Normal 3 10 15 5 2 2 3" xfId="14255" xr:uid="{1E0DB0C0-E888-41FB-9ED8-EEE2FA1CF8C1}"/>
    <cellStyle name="Normal 3 10 15 5 2 3" xfId="14256" xr:uid="{649ED928-C1F7-45DA-B999-0224E1902CAE}"/>
    <cellStyle name="Normal 3 10 15 5 2 3 2" xfId="14257" xr:uid="{36DFF52B-6117-42CF-BC06-169FC577A555}"/>
    <cellStyle name="Normal 3 10 15 5 2 3 2 2" xfId="14258" xr:uid="{C29A06AC-6D00-49D5-83DE-ED3E59E0CA7C}"/>
    <cellStyle name="Normal 3 10 15 5 2 3 3" xfId="14259" xr:uid="{3AEF8391-5891-4F70-AD87-72A4441F1E36}"/>
    <cellStyle name="Normal 3 10 15 5 2 4" xfId="14260" xr:uid="{91B0CD8F-5719-4D12-AD27-7EF9543A8F2C}"/>
    <cellStyle name="Normal 3 10 15 5 2 4 2" xfId="14261" xr:uid="{6EFFCD9D-9235-47DE-A980-2C806C753159}"/>
    <cellStyle name="Normal 3 10 15 5 2 5" xfId="14262" xr:uid="{8469F05D-E207-48F1-8CF9-6FD01ECDA9FD}"/>
    <cellStyle name="Normal 3 10 15 5 3" xfId="14263" xr:uid="{D4EE61E7-C854-4A86-898A-431CA54FAB38}"/>
    <cellStyle name="Normal 3 10 15 5 3 2" xfId="14264" xr:uid="{35B76369-4BCC-42CF-9898-2FD466283A02}"/>
    <cellStyle name="Normal 3 10 15 5 3 2 2" xfId="14265" xr:uid="{EABE5711-BF15-41CE-AFC0-446FBF1F00C3}"/>
    <cellStyle name="Normal 3 10 15 5 3 3" xfId="14266" xr:uid="{276962A1-69FF-411B-9005-B8976E74EC83}"/>
    <cellStyle name="Normal 3 10 15 5 4" xfId="14267" xr:uid="{2CB0CBBF-D69A-48A0-908C-2FE9FBBF5AEA}"/>
    <cellStyle name="Normal 3 10 15 5 4 2" xfId="14268" xr:uid="{4EB6F858-D67B-4CFB-AB3F-32D8055F3066}"/>
    <cellStyle name="Normal 3 10 15 5 4 2 2" xfId="14269" xr:uid="{2874CF33-DDED-4B77-85F9-D0FB68CE2326}"/>
    <cellStyle name="Normal 3 10 15 5 4 3" xfId="14270" xr:uid="{86478155-7085-421C-8C07-82EC2B3EC233}"/>
    <cellStyle name="Normal 3 10 15 5 5" xfId="14271" xr:uid="{6C431C6D-2F2F-4630-8C4C-9D1EBED052AE}"/>
    <cellStyle name="Normal 3 10 15 5 5 2" xfId="14272" xr:uid="{D23BABC5-B66F-45C8-8DAD-E5681347254E}"/>
    <cellStyle name="Normal 3 10 15 5 6" xfId="14273" xr:uid="{8AD08C5A-73CA-46A4-932C-A46E942310B6}"/>
    <cellStyle name="Normal 3 10 15 6" xfId="14274" xr:uid="{A005B994-D602-4C09-9A5F-58297352E5C3}"/>
    <cellStyle name="Normal 3 10 15 6 2" xfId="14275" xr:uid="{0C392D3E-AF6A-4743-9C0D-B607CACF4CB3}"/>
    <cellStyle name="Normal 3 10 15 6 2 2" xfId="14276" xr:uid="{E7706934-E207-4668-936C-C39DFC7FB2AB}"/>
    <cellStyle name="Normal 3 10 15 6 2 2 2" xfId="14277" xr:uid="{C4A660E0-E2FA-4070-90D5-5B629C04A34F}"/>
    <cellStyle name="Normal 3 10 15 6 2 3" xfId="14278" xr:uid="{415E5D50-A24F-48EF-B24A-E080018B4A34}"/>
    <cellStyle name="Normal 3 10 15 6 3" xfId="14279" xr:uid="{AFB29728-5CCB-4731-9EB3-68D86F61DD01}"/>
    <cellStyle name="Normal 3 10 15 6 3 2" xfId="14280" xr:uid="{64856B27-1E55-42E5-B451-61C95A6312AB}"/>
    <cellStyle name="Normal 3 10 15 6 3 2 2" xfId="14281" xr:uid="{4B9AE7D2-4EC8-406A-9BE0-2D4406860933}"/>
    <cellStyle name="Normal 3 10 15 6 3 3" xfId="14282" xr:uid="{DDEA9835-8F88-4B13-BC19-6F37D4A00097}"/>
    <cellStyle name="Normal 3 10 15 6 4" xfId="14283" xr:uid="{269BEFAE-C651-42B8-B49C-53B195679003}"/>
    <cellStyle name="Normal 3 10 15 6 4 2" xfId="14284" xr:uid="{41222D63-0D99-420A-B6C9-455500DB39ED}"/>
    <cellStyle name="Normal 3 10 15 6 5" xfId="14285" xr:uid="{C254673A-7211-45D3-A71B-C5172824F069}"/>
    <cellStyle name="Normal 3 10 15 7" xfId="14286" xr:uid="{6F85BD7A-CCA3-4E94-9BB8-6DE22608DA7A}"/>
    <cellStyle name="Normal 3 10 15 7 2" xfId="14287" xr:uid="{D666E049-CF7D-402B-BCC7-AEDA511E37F9}"/>
    <cellStyle name="Normal 3 10 15 7 2 2" xfId="14288" xr:uid="{529595A0-897D-478D-A3A3-16AD3D4EFE6D}"/>
    <cellStyle name="Normal 3 10 15 7 3" xfId="14289" xr:uid="{0D152F61-B8C2-4762-88E6-9D3D5A96C89B}"/>
    <cellStyle name="Normal 3 10 15 8" xfId="14290" xr:uid="{531A05B9-9FBD-4DDB-8109-FD59DC2E8BC0}"/>
    <cellStyle name="Normal 3 10 15 8 2" xfId="14291" xr:uid="{1384952C-C34E-464E-B062-6E9664058AEF}"/>
    <cellStyle name="Normal 3 10 15 8 2 2" xfId="14292" xr:uid="{B1B968F8-2F64-439F-AF39-9E19E130805B}"/>
    <cellStyle name="Normal 3 10 15 8 3" xfId="14293" xr:uid="{B018F064-7C5B-4013-BDB0-A4A8894B28D0}"/>
    <cellStyle name="Normal 3 10 15 9" xfId="14294" xr:uid="{CFDB1E5C-CABC-4924-8EE0-17FFD1086D4B}"/>
    <cellStyle name="Normal 3 10 15 9 2" xfId="14295" xr:uid="{C4CB9CC8-1183-4C62-9220-9ED99B245A4B}"/>
    <cellStyle name="Normal 3 10 15 9 2 2" xfId="14296" xr:uid="{BBFB419C-CE1D-4D40-8900-7AADB23A68B5}"/>
    <cellStyle name="Normal 3 10 15 9 3" xfId="14297" xr:uid="{ABC96056-5508-468B-8E5B-D045559EBF59}"/>
    <cellStyle name="Normal 3 10 16" xfId="14298" xr:uid="{5CF5E907-9EFC-4D5C-88C1-DE54A47D66EF}"/>
    <cellStyle name="Normal 3 10 16 10" xfId="14299" xr:uid="{D82AA5EE-2772-4DE2-988F-C6667985038B}"/>
    <cellStyle name="Normal 3 10 16 10 2" xfId="14300" xr:uid="{E4C84719-EBA0-469F-B38F-76F3DEC0ACB7}"/>
    <cellStyle name="Normal 3 10 16 11" xfId="14301" xr:uid="{56904AF4-7841-40A8-97C9-6E1940396604}"/>
    <cellStyle name="Normal 3 10 16 2" xfId="14302" xr:uid="{850F5CAB-B626-44AE-A587-C241E6F3A97E}"/>
    <cellStyle name="Normal 3 10 16 2 2" xfId="14303" xr:uid="{877BB60E-9845-492F-B4D0-058E8D80350E}"/>
    <cellStyle name="Normal 3 10 16 2 2 2" xfId="14304" xr:uid="{A98B84AA-2F78-4D5F-8E41-62FA569D76E3}"/>
    <cellStyle name="Normal 3 10 16 2 2 2 2" xfId="14305" xr:uid="{18695C33-7E66-484A-A76B-28D5327BDB96}"/>
    <cellStyle name="Normal 3 10 16 2 2 2 2 2" xfId="14306" xr:uid="{B94A96C4-980A-41BD-BBD1-DD359B426655}"/>
    <cellStyle name="Normal 3 10 16 2 2 2 2 2 2" xfId="14307" xr:uid="{4888EFEF-5FEA-42DE-BE01-FC1A1ED6EFC9}"/>
    <cellStyle name="Normal 3 10 16 2 2 2 2 3" xfId="14308" xr:uid="{2489DD7C-27B5-479F-9D54-97212D5DDDE0}"/>
    <cellStyle name="Normal 3 10 16 2 2 2 3" xfId="14309" xr:uid="{514570C3-E158-4BF4-B0FD-BE44149E9C25}"/>
    <cellStyle name="Normal 3 10 16 2 2 2 3 2" xfId="14310" xr:uid="{8D3AED67-63BD-4D0B-80C9-FCCCE24C171B}"/>
    <cellStyle name="Normal 3 10 16 2 2 2 3 2 2" xfId="14311" xr:uid="{545C708F-1E39-4A47-98F1-BC29378F6774}"/>
    <cellStyle name="Normal 3 10 16 2 2 2 3 3" xfId="14312" xr:uid="{443DEDB9-0B86-4BB2-B8F0-E67104D2C33F}"/>
    <cellStyle name="Normal 3 10 16 2 2 2 4" xfId="14313" xr:uid="{2E705767-F80F-496A-87C8-2A9B9298960F}"/>
    <cellStyle name="Normal 3 10 16 2 2 2 4 2" xfId="14314" xr:uid="{2D6C866E-7EEE-4DCB-AB44-DBB2F4255545}"/>
    <cellStyle name="Normal 3 10 16 2 2 2 5" xfId="14315" xr:uid="{CB8D42F2-B0A6-481B-BEF6-BD3DC743B435}"/>
    <cellStyle name="Normal 3 10 16 2 2 3" xfId="14316" xr:uid="{0ADD166C-2FC7-4CA9-AE6C-9A7CE077CD52}"/>
    <cellStyle name="Normal 3 10 16 2 2 3 2" xfId="14317" xr:uid="{792BEF43-FED8-4B1C-9553-C53DF744A056}"/>
    <cellStyle name="Normal 3 10 16 2 2 3 2 2" xfId="14318" xr:uid="{D8EB661C-7F2A-4B06-BBAD-50B65F6A95F7}"/>
    <cellStyle name="Normal 3 10 16 2 2 3 3" xfId="14319" xr:uid="{4FCFF7FE-B4C2-4BF6-A114-0EAC218956C5}"/>
    <cellStyle name="Normal 3 10 16 2 2 4" xfId="14320" xr:uid="{7557F991-41C6-4F79-B6A5-F342216C73A9}"/>
    <cellStyle name="Normal 3 10 16 2 2 4 2" xfId="14321" xr:uid="{B13D51E6-0197-4760-AE2A-5118FA1C82B0}"/>
    <cellStyle name="Normal 3 10 16 2 2 4 2 2" xfId="14322" xr:uid="{5E958598-F2E2-4860-BC6A-4D9E746CBD41}"/>
    <cellStyle name="Normal 3 10 16 2 2 4 3" xfId="14323" xr:uid="{4D5995BF-6FEF-4420-8E4A-6C9C5A038922}"/>
    <cellStyle name="Normal 3 10 16 2 2 5" xfId="14324" xr:uid="{14CCA801-2D28-4FB7-92CA-BB4971BEB93C}"/>
    <cellStyle name="Normal 3 10 16 2 2 5 2" xfId="14325" xr:uid="{823AEFDF-4670-4160-95F0-5BD4180E95DE}"/>
    <cellStyle name="Normal 3 10 16 2 2 6" xfId="14326" xr:uid="{C0558E32-CA33-4C9E-8A2D-5217EC262C5F}"/>
    <cellStyle name="Normal 3 10 16 2 3" xfId="14327" xr:uid="{46EA4C02-3B02-4F03-B0A1-03445008AA9C}"/>
    <cellStyle name="Normal 3 10 16 2 3 2" xfId="14328" xr:uid="{3282B742-2331-4046-B716-C24A762676B2}"/>
    <cellStyle name="Normal 3 10 16 2 3 2 2" xfId="14329" xr:uid="{64C01EBD-813F-4E60-91E7-134249628407}"/>
    <cellStyle name="Normal 3 10 16 2 3 2 2 2" xfId="14330" xr:uid="{F551947E-46A0-475B-9FFF-0E0ABBB027C9}"/>
    <cellStyle name="Normal 3 10 16 2 3 2 2 2 2" xfId="14331" xr:uid="{8FAAD438-30D8-4876-8263-C3961CB5CFAD}"/>
    <cellStyle name="Normal 3 10 16 2 3 2 2 3" xfId="14332" xr:uid="{945615C3-8769-46E0-AA70-31547CBEEBB4}"/>
    <cellStyle name="Normal 3 10 16 2 3 2 3" xfId="14333" xr:uid="{7677203F-8D92-4BDE-BDCC-84ACBA376E8B}"/>
    <cellStyle name="Normal 3 10 16 2 3 2 3 2" xfId="14334" xr:uid="{CC2C478D-0034-4B54-9FD2-997657841DBA}"/>
    <cellStyle name="Normal 3 10 16 2 3 2 3 2 2" xfId="14335" xr:uid="{96CF2C80-AA3C-49EA-8B16-AAF48B3C391A}"/>
    <cellStyle name="Normal 3 10 16 2 3 2 3 3" xfId="14336" xr:uid="{8703C9A0-0849-4A61-B1D4-5783983E1CBA}"/>
    <cellStyle name="Normal 3 10 16 2 3 2 4" xfId="14337" xr:uid="{D29C5670-6A12-4008-AD86-40D8A770AB7F}"/>
    <cellStyle name="Normal 3 10 16 2 3 2 4 2" xfId="14338" xr:uid="{6076040C-AFEC-4A29-A97D-66C1963B72A4}"/>
    <cellStyle name="Normal 3 10 16 2 3 2 5" xfId="14339" xr:uid="{559E787D-B914-478E-A1E7-F0A4FE5C3DE2}"/>
    <cellStyle name="Normal 3 10 16 2 3 3" xfId="14340" xr:uid="{83358A9F-A9C9-4F86-9DC8-1990B7E6A81A}"/>
    <cellStyle name="Normal 3 10 16 2 3 3 2" xfId="14341" xr:uid="{E0F74891-CA04-4B6E-B60D-727546D77353}"/>
    <cellStyle name="Normal 3 10 16 2 3 3 2 2" xfId="14342" xr:uid="{C7382E38-419D-464B-8829-D1B9898EF016}"/>
    <cellStyle name="Normal 3 10 16 2 3 3 3" xfId="14343" xr:uid="{56AE891B-EF94-413C-AA86-2B16E6F16EE7}"/>
    <cellStyle name="Normal 3 10 16 2 3 4" xfId="14344" xr:uid="{B7F44ACE-3BF7-495A-B2BF-7C7F5AF30E1B}"/>
    <cellStyle name="Normal 3 10 16 2 3 4 2" xfId="14345" xr:uid="{3AFC4AE1-9F62-4AFA-BFB3-C031FDBE81B1}"/>
    <cellStyle name="Normal 3 10 16 2 3 4 2 2" xfId="14346" xr:uid="{EAE7734F-3104-46E7-B391-8ADFA300E4DF}"/>
    <cellStyle name="Normal 3 10 16 2 3 4 3" xfId="14347" xr:uid="{ED74C446-E13F-424F-901D-B9756E560F46}"/>
    <cellStyle name="Normal 3 10 16 2 3 5" xfId="14348" xr:uid="{AC00C2BD-6129-4D9D-B785-EAF003DA6463}"/>
    <cellStyle name="Normal 3 10 16 2 3 5 2" xfId="14349" xr:uid="{E9C130EE-C3AE-49C6-AF55-453E441FE157}"/>
    <cellStyle name="Normal 3 10 16 2 3 6" xfId="14350" xr:uid="{E66AFB57-83E0-47F1-8620-7E150ABFE83A}"/>
    <cellStyle name="Normal 3 10 16 2 4" xfId="14351" xr:uid="{ADB64B47-C21E-4EFB-9836-AC6B79DC37C3}"/>
    <cellStyle name="Normal 3 10 16 2 4 2" xfId="14352" xr:uid="{AD589083-2F7F-49B2-8F32-DB96EF14671D}"/>
    <cellStyle name="Normal 3 10 16 2 4 2 2" xfId="14353" xr:uid="{157DA797-AB66-4645-B2D6-0CF7917DC7B8}"/>
    <cellStyle name="Normal 3 10 16 2 4 2 2 2" xfId="14354" xr:uid="{2ECD889C-1D91-47F2-ABFB-7B8B1C35679E}"/>
    <cellStyle name="Normal 3 10 16 2 4 2 3" xfId="14355" xr:uid="{177B8A6D-90C6-412E-ADC1-91C5E6CA5395}"/>
    <cellStyle name="Normal 3 10 16 2 4 3" xfId="14356" xr:uid="{470A3997-90F3-4E05-A366-D51AD324C64E}"/>
    <cellStyle name="Normal 3 10 16 2 4 3 2" xfId="14357" xr:uid="{3D92107B-2E5A-40E0-AE70-5C9A119AC396}"/>
    <cellStyle name="Normal 3 10 16 2 4 3 2 2" xfId="14358" xr:uid="{3B15728F-9454-4983-95F8-1B6012E5FBF5}"/>
    <cellStyle name="Normal 3 10 16 2 4 3 3" xfId="14359" xr:uid="{401A1C80-39B5-49D2-81BC-494CE1896624}"/>
    <cellStyle name="Normal 3 10 16 2 4 4" xfId="14360" xr:uid="{7D5CC8B5-FE2A-4F96-803B-D44C66359D27}"/>
    <cellStyle name="Normal 3 10 16 2 4 4 2" xfId="14361" xr:uid="{A9C871D0-43E7-481A-AE07-88B986ABAF18}"/>
    <cellStyle name="Normal 3 10 16 2 4 5" xfId="14362" xr:uid="{9046524E-B4D0-4738-B753-479895132B43}"/>
    <cellStyle name="Normal 3 10 16 2 5" xfId="14363" xr:uid="{B8AFE81B-02FE-4254-B035-92DA67DBC034}"/>
    <cellStyle name="Normal 3 10 16 2 5 2" xfId="14364" xr:uid="{30FE59FC-FB27-45BF-AFD1-B045B7607AFE}"/>
    <cellStyle name="Normal 3 10 16 2 5 2 2" xfId="14365" xr:uid="{BF52013F-E3AD-41E3-A1EE-C3E22B4D537A}"/>
    <cellStyle name="Normal 3 10 16 2 5 3" xfId="14366" xr:uid="{DAABE9D2-6E5E-4E63-967B-850F4A25DDE2}"/>
    <cellStyle name="Normal 3 10 16 2 6" xfId="14367" xr:uid="{4B25FB60-A8EF-4BA4-83C0-D1E90E5FB762}"/>
    <cellStyle name="Normal 3 10 16 2 6 2" xfId="14368" xr:uid="{639C4D32-5CD7-4934-A7A1-27DC868F2499}"/>
    <cellStyle name="Normal 3 10 16 2 6 2 2" xfId="14369" xr:uid="{3D4D4872-8CBC-4D4B-BBF9-E81182483BA7}"/>
    <cellStyle name="Normal 3 10 16 2 6 3" xfId="14370" xr:uid="{2F619B7F-A238-4F21-8F4B-E507A2CFFF72}"/>
    <cellStyle name="Normal 3 10 16 2 7" xfId="14371" xr:uid="{200C8E79-33F3-4777-A2ED-C720452C12FA}"/>
    <cellStyle name="Normal 3 10 16 2 7 2" xfId="14372" xr:uid="{070AA307-2948-41BA-BD64-7519335257A5}"/>
    <cellStyle name="Normal 3 10 16 2 7 2 2" xfId="14373" xr:uid="{E94E813F-9A08-4328-AD9A-D38222FAE88D}"/>
    <cellStyle name="Normal 3 10 16 2 7 3" xfId="14374" xr:uid="{63AD60C1-0E7E-453B-8976-308177ADF60A}"/>
    <cellStyle name="Normal 3 10 16 2 8" xfId="14375" xr:uid="{2E112623-4A28-4B8B-82FA-D73C3D5B4E55}"/>
    <cellStyle name="Normal 3 10 16 2 8 2" xfId="14376" xr:uid="{ABE1A15E-79DE-4E68-B778-D66D55DBF023}"/>
    <cellStyle name="Normal 3 10 16 2 9" xfId="14377" xr:uid="{1EB65AA2-1F4D-4A6D-8F87-009B3514DED6}"/>
    <cellStyle name="Normal 3 10 16 3" xfId="14378" xr:uid="{CEDD862E-6FF5-4F57-95E5-C738C5C09FB6}"/>
    <cellStyle name="Normal 3 10 16 3 2" xfId="14379" xr:uid="{445456FA-CBE7-42CD-881A-06AF3A8393E1}"/>
    <cellStyle name="Normal 3 10 16 3 2 2" xfId="14380" xr:uid="{A5D9E2CB-E473-4395-A87E-5640F9BE063F}"/>
    <cellStyle name="Normal 3 10 16 3 2 2 2" xfId="14381" xr:uid="{B69FDDC9-6770-4B41-A28F-10124FB75F87}"/>
    <cellStyle name="Normal 3 10 16 3 2 2 2 2" xfId="14382" xr:uid="{7AA847A9-CCBB-40D4-B05F-D4CA01244319}"/>
    <cellStyle name="Normal 3 10 16 3 2 2 2 2 2" xfId="14383" xr:uid="{E9840D69-B37A-4AC9-9B76-F1CE98487A53}"/>
    <cellStyle name="Normal 3 10 16 3 2 2 2 3" xfId="14384" xr:uid="{E5ED8604-8B2E-44BE-8602-831AE5A20A62}"/>
    <cellStyle name="Normal 3 10 16 3 2 2 3" xfId="14385" xr:uid="{FD5FDC1E-11DC-449C-8DB5-81490714F51E}"/>
    <cellStyle name="Normal 3 10 16 3 2 2 3 2" xfId="14386" xr:uid="{6BBDDC48-E859-45D0-9EF8-4E9A4E16AB4C}"/>
    <cellStyle name="Normal 3 10 16 3 2 2 3 2 2" xfId="14387" xr:uid="{071F7D74-A93D-4A5E-9466-56FE667612B4}"/>
    <cellStyle name="Normal 3 10 16 3 2 2 3 3" xfId="14388" xr:uid="{8082F0F5-2A5D-4563-AE18-1B5176BF30F9}"/>
    <cellStyle name="Normal 3 10 16 3 2 2 4" xfId="14389" xr:uid="{696A57E1-EA85-44D0-BF63-BB7ABE0B99C9}"/>
    <cellStyle name="Normal 3 10 16 3 2 2 4 2" xfId="14390" xr:uid="{C305890A-8C52-4F3E-A48E-2CB0ADED8661}"/>
    <cellStyle name="Normal 3 10 16 3 2 2 5" xfId="14391" xr:uid="{88DACFDF-4A27-4487-A66D-87C523BC30FD}"/>
    <cellStyle name="Normal 3 10 16 3 2 3" xfId="14392" xr:uid="{35CF2D7A-453C-422B-B796-7072E3C6F390}"/>
    <cellStyle name="Normal 3 10 16 3 2 3 2" xfId="14393" xr:uid="{AAFC45DD-1D62-4D3E-B496-7BE9C072C6B8}"/>
    <cellStyle name="Normal 3 10 16 3 2 3 2 2" xfId="14394" xr:uid="{6E41BB62-70AD-41B4-8457-3B1AB3532CBE}"/>
    <cellStyle name="Normal 3 10 16 3 2 3 3" xfId="14395" xr:uid="{94211ABD-0424-477D-A4F2-9AE061866D92}"/>
    <cellStyle name="Normal 3 10 16 3 2 4" xfId="14396" xr:uid="{53D47AF9-0F13-4A1D-88BE-461AEEAF0F31}"/>
    <cellStyle name="Normal 3 10 16 3 2 4 2" xfId="14397" xr:uid="{87962242-780A-42C1-98D6-6C04898F96C5}"/>
    <cellStyle name="Normal 3 10 16 3 2 4 2 2" xfId="14398" xr:uid="{93C3DE7A-A29E-4498-90B7-2E79797FFFC7}"/>
    <cellStyle name="Normal 3 10 16 3 2 4 3" xfId="14399" xr:uid="{02C119F9-0CB5-405E-BD25-F769D08731A2}"/>
    <cellStyle name="Normal 3 10 16 3 2 5" xfId="14400" xr:uid="{B20FA56B-5067-4052-B801-F86D3A6B136C}"/>
    <cellStyle name="Normal 3 10 16 3 2 5 2" xfId="14401" xr:uid="{ABEB4EEE-7BA1-49C6-8A43-190DC26941BB}"/>
    <cellStyle name="Normal 3 10 16 3 2 6" xfId="14402" xr:uid="{030E10AB-6C70-433D-9948-D67E79267483}"/>
    <cellStyle name="Normal 3 10 16 3 3" xfId="14403" xr:uid="{7136FBD0-BF09-41BF-8A35-D1D7E53D367B}"/>
    <cellStyle name="Normal 3 10 16 3 3 2" xfId="14404" xr:uid="{72DF3946-5B90-4897-85F4-34705834A4C3}"/>
    <cellStyle name="Normal 3 10 16 3 3 2 2" xfId="14405" xr:uid="{F4692877-644A-4B58-A03F-8EB9EF24CDF4}"/>
    <cellStyle name="Normal 3 10 16 3 3 2 2 2" xfId="14406" xr:uid="{CB8D171D-450D-47B8-BED5-3B7D534C79D8}"/>
    <cellStyle name="Normal 3 10 16 3 3 2 2 2 2" xfId="14407" xr:uid="{6EBBBA1C-EBCB-4868-B852-B0C84BC5BCB5}"/>
    <cellStyle name="Normal 3 10 16 3 3 2 2 3" xfId="14408" xr:uid="{BE1E842D-079A-42FB-9D0D-F908E6734A53}"/>
    <cellStyle name="Normal 3 10 16 3 3 2 3" xfId="14409" xr:uid="{E67FA73E-758E-47C4-94C6-65DB0347E708}"/>
    <cellStyle name="Normal 3 10 16 3 3 2 3 2" xfId="14410" xr:uid="{8B4B3607-2C3E-4681-A375-872F5682AD03}"/>
    <cellStyle name="Normal 3 10 16 3 3 2 3 2 2" xfId="14411" xr:uid="{1ADC3997-8D16-4FF7-9A21-B383EC784126}"/>
    <cellStyle name="Normal 3 10 16 3 3 2 3 3" xfId="14412" xr:uid="{571FBC16-3D06-4DC5-938E-1EADBC94795E}"/>
    <cellStyle name="Normal 3 10 16 3 3 2 4" xfId="14413" xr:uid="{7A27660F-A13D-4549-BC66-3183E88F22F6}"/>
    <cellStyle name="Normal 3 10 16 3 3 2 4 2" xfId="14414" xr:uid="{AA4F899E-9141-4F12-86F2-22F824E2F37F}"/>
    <cellStyle name="Normal 3 10 16 3 3 2 5" xfId="14415" xr:uid="{DB57A290-515D-4E7C-9DDE-CA5D7CD4E1A9}"/>
    <cellStyle name="Normal 3 10 16 3 3 3" xfId="14416" xr:uid="{B226171F-EE13-4D85-95BB-D530322320FC}"/>
    <cellStyle name="Normal 3 10 16 3 3 3 2" xfId="14417" xr:uid="{012FF019-8D26-46BC-A3AB-AA0961977959}"/>
    <cellStyle name="Normal 3 10 16 3 3 3 2 2" xfId="14418" xr:uid="{3E4A6351-A6AA-4608-913A-0323F7525CE9}"/>
    <cellStyle name="Normal 3 10 16 3 3 3 3" xfId="14419" xr:uid="{AAE49C23-56AD-411D-BD37-D44759FA9A2A}"/>
    <cellStyle name="Normal 3 10 16 3 3 4" xfId="14420" xr:uid="{4B5DFAE8-5D78-470A-BA07-F05BE6968F77}"/>
    <cellStyle name="Normal 3 10 16 3 3 4 2" xfId="14421" xr:uid="{F174CD2A-C307-40C1-80D9-351221E050F2}"/>
    <cellStyle name="Normal 3 10 16 3 3 4 2 2" xfId="14422" xr:uid="{95318BB4-E0C3-4669-BD56-03D78F245619}"/>
    <cellStyle name="Normal 3 10 16 3 3 4 3" xfId="14423" xr:uid="{EAE6BE50-9A07-4BE4-8280-1E3A434001F8}"/>
    <cellStyle name="Normal 3 10 16 3 3 5" xfId="14424" xr:uid="{7DEFD23F-6007-492A-ACAD-2DF2FD05CF41}"/>
    <cellStyle name="Normal 3 10 16 3 3 5 2" xfId="14425" xr:uid="{848915E0-911E-4964-B0EA-4F3304E38D1B}"/>
    <cellStyle name="Normal 3 10 16 3 3 6" xfId="14426" xr:uid="{861A8828-F669-46D8-A7DB-AC949CC7A409}"/>
    <cellStyle name="Normal 3 10 16 3 4" xfId="14427" xr:uid="{03CC8ED9-94C1-4FDB-A852-F8C311A61685}"/>
    <cellStyle name="Normal 3 10 16 3 4 2" xfId="14428" xr:uid="{CD9DD52C-A89E-4D12-AD59-D3A3FE60A190}"/>
    <cellStyle name="Normal 3 10 16 3 4 2 2" xfId="14429" xr:uid="{89913BF4-F5FE-4028-9CE5-A0BA26C41D3A}"/>
    <cellStyle name="Normal 3 10 16 3 4 2 2 2" xfId="14430" xr:uid="{1CC44391-BEA3-4EF0-92B5-9D5C85447A9A}"/>
    <cellStyle name="Normal 3 10 16 3 4 2 3" xfId="14431" xr:uid="{005A214F-6123-4166-8895-96C2C4143412}"/>
    <cellStyle name="Normal 3 10 16 3 4 3" xfId="14432" xr:uid="{A413AF12-0E4A-4F4A-810E-39A935C78504}"/>
    <cellStyle name="Normal 3 10 16 3 4 3 2" xfId="14433" xr:uid="{ED47D87F-F648-4434-AE45-EADC94174B4D}"/>
    <cellStyle name="Normal 3 10 16 3 4 3 2 2" xfId="14434" xr:uid="{6E0BE2A1-38CE-4F2D-828F-AE224717347A}"/>
    <cellStyle name="Normal 3 10 16 3 4 3 3" xfId="14435" xr:uid="{B814E919-D133-421A-84B1-3DB342FCE60F}"/>
    <cellStyle name="Normal 3 10 16 3 4 4" xfId="14436" xr:uid="{3DBFE5F6-89B3-4A0F-9BC7-559523FB0730}"/>
    <cellStyle name="Normal 3 10 16 3 4 4 2" xfId="14437" xr:uid="{68EE05BD-AA81-452A-A2C6-1B74BB87E11A}"/>
    <cellStyle name="Normal 3 10 16 3 4 5" xfId="14438" xr:uid="{B5A4B051-27AF-4CA9-AB6A-85350C09A1FD}"/>
    <cellStyle name="Normal 3 10 16 3 5" xfId="14439" xr:uid="{CE0EF7DE-F130-4791-A343-A9D566C7A633}"/>
    <cellStyle name="Normal 3 10 16 3 5 2" xfId="14440" xr:uid="{EE4D2B82-AED8-440E-94B8-F402E5EF9252}"/>
    <cellStyle name="Normal 3 10 16 3 5 2 2" xfId="14441" xr:uid="{2B2C5167-5EC9-4360-B66C-A847ED997F55}"/>
    <cellStyle name="Normal 3 10 16 3 5 3" xfId="14442" xr:uid="{5839757E-8747-476C-8FF6-ED776E8F6C5B}"/>
    <cellStyle name="Normal 3 10 16 3 6" xfId="14443" xr:uid="{389B2872-0F7B-447D-898B-141C4E91C797}"/>
    <cellStyle name="Normal 3 10 16 3 6 2" xfId="14444" xr:uid="{8A398B4F-297F-483E-8E7A-07BA630B2335}"/>
    <cellStyle name="Normal 3 10 16 3 6 2 2" xfId="14445" xr:uid="{29419E90-58B1-459B-8B29-0AFC509D7841}"/>
    <cellStyle name="Normal 3 10 16 3 6 3" xfId="14446" xr:uid="{D2C96AAE-8B1E-4F3F-930C-936304B19464}"/>
    <cellStyle name="Normal 3 10 16 3 7" xfId="14447" xr:uid="{2FE9D445-653D-4D5A-BDBD-3C1E38B97F73}"/>
    <cellStyle name="Normal 3 10 16 3 7 2" xfId="14448" xr:uid="{2A0A0AF2-0F10-4260-8404-70E2901BF235}"/>
    <cellStyle name="Normal 3 10 16 3 7 2 2" xfId="14449" xr:uid="{E4603440-E745-4440-A4A0-966F20BCBD45}"/>
    <cellStyle name="Normal 3 10 16 3 7 3" xfId="14450" xr:uid="{C203E0DB-6EA3-4EC4-8B0D-97A9712F4999}"/>
    <cellStyle name="Normal 3 10 16 3 8" xfId="14451" xr:uid="{D79DB333-1A3B-4D7B-982D-2E3ED53FA0C5}"/>
    <cellStyle name="Normal 3 10 16 3 8 2" xfId="14452" xr:uid="{BBA8ABF9-F360-4C7C-9A8C-5E76C65CCF86}"/>
    <cellStyle name="Normal 3 10 16 3 9" xfId="14453" xr:uid="{3BF7454E-B75C-491E-A1DA-0ED7217C296B}"/>
    <cellStyle name="Normal 3 10 16 4" xfId="14454" xr:uid="{ECD967B1-5D31-4C9F-AC03-C58F510C2847}"/>
    <cellStyle name="Normal 3 10 16 4 2" xfId="14455" xr:uid="{8E177665-6F53-4159-9C83-4AEA0780F805}"/>
    <cellStyle name="Normal 3 10 16 4 2 2" xfId="14456" xr:uid="{93D95DFB-5693-4E29-A589-1D70B18EDF45}"/>
    <cellStyle name="Normal 3 10 16 4 2 2 2" xfId="14457" xr:uid="{89F95C10-C970-4DC3-A433-C78FE544AFB6}"/>
    <cellStyle name="Normal 3 10 16 4 2 2 2 2" xfId="14458" xr:uid="{DBA9AAC9-E1EE-401F-83D0-CC8BF155BDB8}"/>
    <cellStyle name="Normal 3 10 16 4 2 2 3" xfId="14459" xr:uid="{36EAD3DD-EECC-4079-BD0F-2425C31D3DB9}"/>
    <cellStyle name="Normal 3 10 16 4 2 3" xfId="14460" xr:uid="{27C25B53-D201-4C30-B543-6C6C8CD0858B}"/>
    <cellStyle name="Normal 3 10 16 4 2 3 2" xfId="14461" xr:uid="{9626C262-0BB6-479A-9AEA-04CB88563D24}"/>
    <cellStyle name="Normal 3 10 16 4 2 3 2 2" xfId="14462" xr:uid="{03AAA50C-D3A9-4D60-A767-1833AD23A75E}"/>
    <cellStyle name="Normal 3 10 16 4 2 3 3" xfId="14463" xr:uid="{207401A4-A716-41B4-AF57-CF06B36D0C84}"/>
    <cellStyle name="Normal 3 10 16 4 2 4" xfId="14464" xr:uid="{CF58DF8C-BB1A-4598-8A6D-A907FE37C841}"/>
    <cellStyle name="Normal 3 10 16 4 2 4 2" xfId="14465" xr:uid="{C8730D7A-CE7E-461D-8512-7077E9A9473E}"/>
    <cellStyle name="Normal 3 10 16 4 2 5" xfId="14466" xr:uid="{6407F35B-856C-4855-818A-68FB9E8583BA}"/>
    <cellStyle name="Normal 3 10 16 4 3" xfId="14467" xr:uid="{6D204C4C-ECE6-4F6C-8E30-60264425E03C}"/>
    <cellStyle name="Normal 3 10 16 4 3 2" xfId="14468" xr:uid="{4D247579-7296-4658-8645-EC746B302A5C}"/>
    <cellStyle name="Normal 3 10 16 4 3 2 2" xfId="14469" xr:uid="{601BE698-ED31-4BCB-A397-8A5BE943CCB1}"/>
    <cellStyle name="Normal 3 10 16 4 3 3" xfId="14470" xr:uid="{18977951-DA00-451E-9D45-02F4C8C06EEE}"/>
    <cellStyle name="Normal 3 10 16 4 4" xfId="14471" xr:uid="{1685A47F-E8A5-4CCA-845E-2B9583307F8E}"/>
    <cellStyle name="Normal 3 10 16 4 4 2" xfId="14472" xr:uid="{6DA2940A-77A1-423B-AC54-943C7A8DA93B}"/>
    <cellStyle name="Normal 3 10 16 4 4 2 2" xfId="14473" xr:uid="{0DE53316-D646-4C61-907D-CEDCB519C09D}"/>
    <cellStyle name="Normal 3 10 16 4 4 3" xfId="14474" xr:uid="{1E17A082-F826-4900-BA6F-BBE3CC3CA187}"/>
    <cellStyle name="Normal 3 10 16 4 5" xfId="14475" xr:uid="{ECADD3DF-E889-438B-9C13-A0DC3233ED4E}"/>
    <cellStyle name="Normal 3 10 16 4 5 2" xfId="14476" xr:uid="{B8DB1721-7C3D-402B-BA9A-F9F72615F0E1}"/>
    <cellStyle name="Normal 3 10 16 4 6" xfId="14477" xr:uid="{34486977-609C-4C58-9269-AB478D5ACB16}"/>
    <cellStyle name="Normal 3 10 16 5" xfId="14478" xr:uid="{56732F69-D063-4ACA-8271-134248069C71}"/>
    <cellStyle name="Normal 3 10 16 5 2" xfId="14479" xr:uid="{8223D545-F26D-4957-AB82-B0B8569B4890}"/>
    <cellStyle name="Normal 3 10 16 5 2 2" xfId="14480" xr:uid="{F7FC2B69-082E-4918-8B93-E447C114D5BD}"/>
    <cellStyle name="Normal 3 10 16 5 2 2 2" xfId="14481" xr:uid="{709EE7D2-4340-473B-BC96-CC8825DBC6E4}"/>
    <cellStyle name="Normal 3 10 16 5 2 2 2 2" xfId="14482" xr:uid="{7EFA1C3E-97F0-4EAA-B977-260DC42ECC4B}"/>
    <cellStyle name="Normal 3 10 16 5 2 2 3" xfId="14483" xr:uid="{F868A0B5-222D-4117-B4F5-707BD943ED14}"/>
    <cellStyle name="Normal 3 10 16 5 2 3" xfId="14484" xr:uid="{358436E4-65A9-4AD4-B612-B751ABD34D7B}"/>
    <cellStyle name="Normal 3 10 16 5 2 3 2" xfId="14485" xr:uid="{D8017036-758F-47E6-B9DB-4D6A78A9EDFC}"/>
    <cellStyle name="Normal 3 10 16 5 2 3 2 2" xfId="14486" xr:uid="{162AFA47-C087-4487-86F1-9B3324B24192}"/>
    <cellStyle name="Normal 3 10 16 5 2 3 3" xfId="14487" xr:uid="{B0E20229-C2E8-4CF4-A849-69D21616B18D}"/>
    <cellStyle name="Normal 3 10 16 5 2 4" xfId="14488" xr:uid="{D12A5D5F-CCC0-4CD4-A818-2D989D240BF3}"/>
    <cellStyle name="Normal 3 10 16 5 2 4 2" xfId="14489" xr:uid="{DA124627-E4A8-4961-BD7F-F01255DCD582}"/>
    <cellStyle name="Normal 3 10 16 5 2 5" xfId="14490" xr:uid="{C48E70B0-C9AB-440C-A858-2035138BBCB4}"/>
    <cellStyle name="Normal 3 10 16 5 3" xfId="14491" xr:uid="{18C87594-00A3-40AA-81C1-3AF771A4743F}"/>
    <cellStyle name="Normal 3 10 16 5 3 2" xfId="14492" xr:uid="{E21A16AE-009A-4873-843B-97FCC44EAB4B}"/>
    <cellStyle name="Normal 3 10 16 5 3 2 2" xfId="14493" xr:uid="{CEB9A325-E486-464F-AFBB-7F2A9938BF99}"/>
    <cellStyle name="Normal 3 10 16 5 3 3" xfId="14494" xr:uid="{648BA843-9B22-4598-8B54-EEC9B93A37C8}"/>
    <cellStyle name="Normal 3 10 16 5 4" xfId="14495" xr:uid="{DD89F5EC-DA2D-4F5D-B09A-2AE66BA32E08}"/>
    <cellStyle name="Normal 3 10 16 5 4 2" xfId="14496" xr:uid="{FC5AA7BD-E593-4196-9D83-3DF7033D3970}"/>
    <cellStyle name="Normal 3 10 16 5 4 2 2" xfId="14497" xr:uid="{A9C9851A-CC5D-4C5E-82A1-1579A4D2B5F4}"/>
    <cellStyle name="Normal 3 10 16 5 4 3" xfId="14498" xr:uid="{9091328E-DCC8-44D2-9DD0-4752D2F7D24A}"/>
    <cellStyle name="Normal 3 10 16 5 5" xfId="14499" xr:uid="{B313A7D0-3A1D-4649-AF81-97D10505C355}"/>
    <cellStyle name="Normal 3 10 16 5 5 2" xfId="14500" xr:uid="{77C111FC-1AC2-4CBE-B7FB-1AF8CD57533E}"/>
    <cellStyle name="Normal 3 10 16 5 6" xfId="14501" xr:uid="{50088D0C-DE10-4C58-8CBE-FFA3A8CDB3AD}"/>
    <cellStyle name="Normal 3 10 16 6" xfId="14502" xr:uid="{C5E5DC8C-CFC2-456B-BD99-0813215B0AEB}"/>
    <cellStyle name="Normal 3 10 16 6 2" xfId="14503" xr:uid="{A29C5CA8-F7BF-4461-A93A-377CBADED6DC}"/>
    <cellStyle name="Normal 3 10 16 6 2 2" xfId="14504" xr:uid="{DD24BACE-EFBD-48A8-A63F-2C652A957805}"/>
    <cellStyle name="Normal 3 10 16 6 2 2 2" xfId="14505" xr:uid="{898B9184-6A4E-4FB1-BDB8-BC152CA8029B}"/>
    <cellStyle name="Normal 3 10 16 6 2 3" xfId="14506" xr:uid="{22ACCDEB-186F-443A-BD79-BDA67784B86E}"/>
    <cellStyle name="Normal 3 10 16 6 3" xfId="14507" xr:uid="{4B668B7F-1A90-456E-A6C2-A7D63A45D6AB}"/>
    <cellStyle name="Normal 3 10 16 6 3 2" xfId="14508" xr:uid="{F7C0F2D2-2336-4BAB-8C91-53A2CB987707}"/>
    <cellStyle name="Normal 3 10 16 6 3 2 2" xfId="14509" xr:uid="{604F667A-8442-4B7E-A9E8-3B928D5298F7}"/>
    <cellStyle name="Normal 3 10 16 6 3 3" xfId="14510" xr:uid="{91B1B4C5-6374-4A21-92AF-1B4D74AC8326}"/>
    <cellStyle name="Normal 3 10 16 6 4" xfId="14511" xr:uid="{1089AAF1-1C81-4682-851F-8A737AFB22D7}"/>
    <cellStyle name="Normal 3 10 16 6 4 2" xfId="14512" xr:uid="{5FE6DD73-8980-4C98-A9EF-9EFF5C058196}"/>
    <cellStyle name="Normal 3 10 16 6 5" xfId="14513" xr:uid="{27A48D05-71E8-4DCD-842E-3E1183FED62B}"/>
    <cellStyle name="Normal 3 10 16 7" xfId="14514" xr:uid="{4BA3B27B-51A2-4B90-8580-BB9AFE71ED93}"/>
    <cellStyle name="Normal 3 10 16 7 2" xfId="14515" xr:uid="{AAE4D4B6-A3F0-453F-975D-D6DD933D7E46}"/>
    <cellStyle name="Normal 3 10 16 7 2 2" xfId="14516" xr:uid="{FE8720F3-F84A-4882-B3B5-91EE523824EC}"/>
    <cellStyle name="Normal 3 10 16 7 3" xfId="14517" xr:uid="{61A7C69E-A340-44B6-AA62-95653F79B620}"/>
    <cellStyle name="Normal 3 10 16 8" xfId="14518" xr:uid="{0BD4773B-EC7E-41B2-A3D1-AC7B7D5DA689}"/>
    <cellStyle name="Normal 3 10 16 8 2" xfId="14519" xr:uid="{3D687732-BB89-4A00-AB9F-5D15FF827777}"/>
    <cellStyle name="Normal 3 10 16 8 2 2" xfId="14520" xr:uid="{320AE5D7-0DA6-4628-888A-60A68808E770}"/>
    <cellStyle name="Normal 3 10 16 8 3" xfId="14521" xr:uid="{3C4F89D0-6650-4252-BD1C-FE13C811CC24}"/>
    <cellStyle name="Normal 3 10 16 9" xfId="14522" xr:uid="{A53461EB-49A7-4CE8-A8C2-A409B71353BE}"/>
    <cellStyle name="Normal 3 10 16 9 2" xfId="14523" xr:uid="{BDD0A731-FDD0-4CF8-ABCB-9265367FAA7D}"/>
    <cellStyle name="Normal 3 10 16 9 2 2" xfId="14524" xr:uid="{6B36C7AD-0B2F-40DE-B606-DEB6C4CD1296}"/>
    <cellStyle name="Normal 3 10 16 9 3" xfId="14525" xr:uid="{30AF37A8-C419-491E-92AA-E97CAA25B8DA}"/>
    <cellStyle name="Normal 3 10 17" xfId="14526" xr:uid="{9E8EBB2B-D41C-4A94-9787-ECAC9C2AE633}"/>
    <cellStyle name="Normal 3 10 17 10" xfId="14527" xr:uid="{9C416674-40ED-4056-AFCB-D0DCE27490BA}"/>
    <cellStyle name="Normal 3 10 17 10 2" xfId="14528" xr:uid="{3190579A-8AA3-4E2B-93F9-BC32FF643E7D}"/>
    <cellStyle name="Normal 3 10 17 11" xfId="14529" xr:uid="{3EAC0679-0255-44CB-BC43-357162D65F3D}"/>
    <cellStyle name="Normal 3 10 17 2" xfId="14530" xr:uid="{B75BC91D-D13B-46D5-90C2-F8F2939FF0DC}"/>
    <cellStyle name="Normal 3 10 17 2 2" xfId="14531" xr:uid="{9F811D98-FC92-4365-B8A7-7319ACE68392}"/>
    <cellStyle name="Normal 3 10 17 2 2 2" xfId="14532" xr:uid="{85B584FB-D420-4C90-A0D7-34EF4221BE05}"/>
    <cellStyle name="Normal 3 10 17 2 2 2 2" xfId="14533" xr:uid="{A1EBAFD7-B164-4CF6-954C-528AD4EC5CAE}"/>
    <cellStyle name="Normal 3 10 17 2 2 2 2 2" xfId="14534" xr:uid="{19C2C4E1-C815-443B-BB99-8C8019823E16}"/>
    <cellStyle name="Normal 3 10 17 2 2 2 2 2 2" xfId="14535" xr:uid="{FA22103F-A5ED-4A22-9002-72739F98D8CD}"/>
    <cellStyle name="Normal 3 10 17 2 2 2 2 3" xfId="14536" xr:uid="{0E8246D1-CF5B-4FDB-B6B0-164414E9A099}"/>
    <cellStyle name="Normal 3 10 17 2 2 2 3" xfId="14537" xr:uid="{96627541-ADED-450E-8A34-0D81E1CD6A62}"/>
    <cellStyle name="Normal 3 10 17 2 2 2 3 2" xfId="14538" xr:uid="{FA732F8A-067C-4155-8769-FB4037CA30E5}"/>
    <cellStyle name="Normal 3 10 17 2 2 2 3 2 2" xfId="14539" xr:uid="{EB17F67E-7B9C-483F-A250-49717066A786}"/>
    <cellStyle name="Normal 3 10 17 2 2 2 3 3" xfId="14540" xr:uid="{CF65015E-22FA-4F2B-9AF9-AABBB17AB13C}"/>
    <cellStyle name="Normal 3 10 17 2 2 2 4" xfId="14541" xr:uid="{0AD82566-C546-44BB-AC9A-4FD8907CA0B7}"/>
    <cellStyle name="Normal 3 10 17 2 2 2 4 2" xfId="14542" xr:uid="{F6C6516B-C81C-4224-ADA1-9A8BB62830D4}"/>
    <cellStyle name="Normal 3 10 17 2 2 2 5" xfId="14543" xr:uid="{67046BF8-D361-47D5-B2CB-E761220F7CE8}"/>
    <cellStyle name="Normal 3 10 17 2 2 3" xfId="14544" xr:uid="{262ECA0A-ACB3-4CE9-877E-8463232881AA}"/>
    <cellStyle name="Normal 3 10 17 2 2 3 2" xfId="14545" xr:uid="{1D64B40C-226B-4328-B700-B110AEEEF2DA}"/>
    <cellStyle name="Normal 3 10 17 2 2 3 2 2" xfId="14546" xr:uid="{23A4FFD2-3E4F-476F-8B29-0520D6E8E5EA}"/>
    <cellStyle name="Normal 3 10 17 2 2 3 3" xfId="14547" xr:uid="{F1A7F555-1194-4412-B35B-D5FF887FDF79}"/>
    <cellStyle name="Normal 3 10 17 2 2 4" xfId="14548" xr:uid="{F9EBA7C1-84AA-45E9-B5B4-742456A41368}"/>
    <cellStyle name="Normal 3 10 17 2 2 4 2" xfId="14549" xr:uid="{50629981-EF6C-45A2-AABD-25F157D8CA58}"/>
    <cellStyle name="Normal 3 10 17 2 2 4 2 2" xfId="14550" xr:uid="{154901F5-1369-418B-B4B9-706CFD30A199}"/>
    <cellStyle name="Normal 3 10 17 2 2 4 3" xfId="14551" xr:uid="{F940BBF2-9452-4440-9B5B-EF6305DED048}"/>
    <cellStyle name="Normal 3 10 17 2 2 5" xfId="14552" xr:uid="{413F0A61-5D13-4628-8940-776295E4EC6C}"/>
    <cellStyle name="Normal 3 10 17 2 2 5 2" xfId="14553" xr:uid="{0320762A-40DD-4CA4-9C0C-B2C2591B59D3}"/>
    <cellStyle name="Normal 3 10 17 2 2 6" xfId="14554" xr:uid="{DA9A71A0-2474-4DE9-B438-7F3DC5950DC6}"/>
    <cellStyle name="Normal 3 10 17 2 3" xfId="14555" xr:uid="{9C9C3864-FFA6-4A2C-9C1C-5E6D0918B2FE}"/>
    <cellStyle name="Normal 3 10 17 2 3 2" xfId="14556" xr:uid="{AB78F906-CBAC-4776-9A07-901B95DD8FDF}"/>
    <cellStyle name="Normal 3 10 17 2 3 2 2" xfId="14557" xr:uid="{1529C1E5-C116-4180-82D0-FAB804B007EC}"/>
    <cellStyle name="Normal 3 10 17 2 3 2 2 2" xfId="14558" xr:uid="{F40D4354-C360-4C36-B765-DD7EB83EFF7E}"/>
    <cellStyle name="Normal 3 10 17 2 3 2 2 2 2" xfId="14559" xr:uid="{18B6B4CE-201F-4117-B9CB-E58E971C543B}"/>
    <cellStyle name="Normal 3 10 17 2 3 2 2 3" xfId="14560" xr:uid="{2819EC17-EB61-4502-8B47-85ADBEC9EC6C}"/>
    <cellStyle name="Normal 3 10 17 2 3 2 3" xfId="14561" xr:uid="{16F6441B-7C85-46AC-9EFD-F9DE2667093A}"/>
    <cellStyle name="Normal 3 10 17 2 3 2 3 2" xfId="14562" xr:uid="{F16D2B83-A827-40DE-9A5F-444885A368EB}"/>
    <cellStyle name="Normal 3 10 17 2 3 2 3 2 2" xfId="14563" xr:uid="{31CC8FFB-B089-460B-A5F6-29EAC4CBC872}"/>
    <cellStyle name="Normal 3 10 17 2 3 2 3 3" xfId="14564" xr:uid="{DBE1B96D-0FFF-4AEC-92EF-FBB856DD8383}"/>
    <cellStyle name="Normal 3 10 17 2 3 2 4" xfId="14565" xr:uid="{73262C81-D7D3-4927-83E0-7FA7511BCAD8}"/>
    <cellStyle name="Normal 3 10 17 2 3 2 4 2" xfId="14566" xr:uid="{56B8D190-D75B-4DA1-8024-AE5317DEDF31}"/>
    <cellStyle name="Normal 3 10 17 2 3 2 5" xfId="14567" xr:uid="{823C6A35-69FE-49F1-88EC-E850171FD9D3}"/>
    <cellStyle name="Normal 3 10 17 2 3 3" xfId="14568" xr:uid="{B31804F6-F0FA-4881-85E2-574896C46C30}"/>
    <cellStyle name="Normal 3 10 17 2 3 3 2" xfId="14569" xr:uid="{005B421D-B7DE-4F2C-A40B-EB3BA26A312D}"/>
    <cellStyle name="Normal 3 10 17 2 3 3 2 2" xfId="14570" xr:uid="{0A88CE7F-7589-4DE3-988E-4B75E495FEB4}"/>
    <cellStyle name="Normal 3 10 17 2 3 3 3" xfId="14571" xr:uid="{ACECB449-02C6-4A0D-B50A-986FAE34052C}"/>
    <cellStyle name="Normal 3 10 17 2 3 4" xfId="14572" xr:uid="{DEBBDDA5-C134-43B4-B899-7D3E401C1C13}"/>
    <cellStyle name="Normal 3 10 17 2 3 4 2" xfId="14573" xr:uid="{E33A8C5C-28D8-4438-8482-4339D0650E83}"/>
    <cellStyle name="Normal 3 10 17 2 3 4 2 2" xfId="14574" xr:uid="{5160477F-E628-4AF4-B027-5B14DDA7EB82}"/>
    <cellStyle name="Normal 3 10 17 2 3 4 3" xfId="14575" xr:uid="{36B44F25-3A1F-4301-ABE6-25C58345873F}"/>
    <cellStyle name="Normal 3 10 17 2 3 5" xfId="14576" xr:uid="{80338681-4103-4D9C-9709-E21A9CE668AE}"/>
    <cellStyle name="Normal 3 10 17 2 3 5 2" xfId="14577" xr:uid="{2F5A39D5-F21A-4E9B-8F0D-8844A630B651}"/>
    <cellStyle name="Normal 3 10 17 2 3 6" xfId="14578" xr:uid="{0A25ECE3-6756-4D60-990D-E05E89E20A4B}"/>
    <cellStyle name="Normal 3 10 17 2 4" xfId="14579" xr:uid="{1B9BE4C2-3E50-4AA1-9F63-3370761384F2}"/>
    <cellStyle name="Normal 3 10 17 2 4 2" xfId="14580" xr:uid="{3CC6D7B0-ED93-4899-A4A8-5D10C49BB114}"/>
    <cellStyle name="Normal 3 10 17 2 4 2 2" xfId="14581" xr:uid="{0ACF3B5B-F974-470D-8476-8D54201960A5}"/>
    <cellStyle name="Normal 3 10 17 2 4 2 2 2" xfId="14582" xr:uid="{F9C7F42C-9A5F-4F4D-BF49-CA8C9BD8141A}"/>
    <cellStyle name="Normal 3 10 17 2 4 2 3" xfId="14583" xr:uid="{0D5D4B80-6F9D-4DEB-BF9F-D323DA03E4B2}"/>
    <cellStyle name="Normal 3 10 17 2 4 3" xfId="14584" xr:uid="{903F172F-57F5-4A5C-B3E7-3CED6D606D9C}"/>
    <cellStyle name="Normal 3 10 17 2 4 3 2" xfId="14585" xr:uid="{3A3C6E06-FE53-4817-A8CA-693D2E80C364}"/>
    <cellStyle name="Normal 3 10 17 2 4 3 2 2" xfId="14586" xr:uid="{053FC385-BBEE-4B42-A4BA-6CE4ED5E0429}"/>
    <cellStyle name="Normal 3 10 17 2 4 3 3" xfId="14587" xr:uid="{D1079CCB-26B8-4C8B-8AB7-2B8751669D97}"/>
    <cellStyle name="Normal 3 10 17 2 4 4" xfId="14588" xr:uid="{7F860F84-D511-417B-B453-84947354F566}"/>
    <cellStyle name="Normal 3 10 17 2 4 4 2" xfId="14589" xr:uid="{0DFA7ADF-88C8-4B6B-96F7-5481D07AF93D}"/>
    <cellStyle name="Normal 3 10 17 2 4 5" xfId="14590" xr:uid="{0E0BAE55-2356-47A7-B732-BA8452825431}"/>
    <cellStyle name="Normal 3 10 17 2 5" xfId="14591" xr:uid="{B21AE845-6317-4645-AF8C-4DF78C0D8C87}"/>
    <cellStyle name="Normal 3 10 17 2 5 2" xfId="14592" xr:uid="{C455D71A-9D8F-42B7-AB2A-FAFF8ABB8803}"/>
    <cellStyle name="Normal 3 10 17 2 5 2 2" xfId="14593" xr:uid="{89D2567F-8C6D-4039-954D-1A13C63B01C3}"/>
    <cellStyle name="Normal 3 10 17 2 5 3" xfId="14594" xr:uid="{728925A7-8FED-4F88-884F-484E98561B78}"/>
    <cellStyle name="Normal 3 10 17 2 6" xfId="14595" xr:uid="{226F62D1-960D-4E4F-B022-A3E6274AD465}"/>
    <cellStyle name="Normal 3 10 17 2 6 2" xfId="14596" xr:uid="{E3437330-8B1C-4CFD-9DFA-E45AF57B8700}"/>
    <cellStyle name="Normal 3 10 17 2 6 2 2" xfId="14597" xr:uid="{BAC217A6-8977-4A58-B1B2-5225C0C334E7}"/>
    <cellStyle name="Normal 3 10 17 2 6 3" xfId="14598" xr:uid="{E08DF72C-2316-42F5-AEE0-6418CF11A8B7}"/>
    <cellStyle name="Normal 3 10 17 2 7" xfId="14599" xr:uid="{93104136-7EEE-4AB9-B2A9-22F575A47976}"/>
    <cellStyle name="Normal 3 10 17 2 7 2" xfId="14600" xr:uid="{BA6C29F3-478C-4AB5-A21E-A1414C96C9AC}"/>
    <cellStyle name="Normal 3 10 17 2 7 2 2" xfId="14601" xr:uid="{4A8F1EF9-ED53-4D51-8F3C-213F8B55BA62}"/>
    <cellStyle name="Normal 3 10 17 2 7 3" xfId="14602" xr:uid="{833E1012-1721-4D41-B539-E8686C3D568D}"/>
    <cellStyle name="Normal 3 10 17 2 8" xfId="14603" xr:uid="{B9A0E3DB-067B-4372-B153-E82A7BD18799}"/>
    <cellStyle name="Normal 3 10 17 2 8 2" xfId="14604" xr:uid="{6F8AF92B-74B5-4FE9-A25F-08FD11BAB9C5}"/>
    <cellStyle name="Normal 3 10 17 2 9" xfId="14605" xr:uid="{30DA4EE1-2791-4CCA-9F86-ECED36C9A102}"/>
    <cellStyle name="Normal 3 10 17 3" xfId="14606" xr:uid="{C8A18932-22BE-409C-8EF5-972CF45B9217}"/>
    <cellStyle name="Normal 3 10 17 3 2" xfId="14607" xr:uid="{E9FD4E9C-A544-4176-9933-0E78EE9DBF4C}"/>
    <cellStyle name="Normal 3 10 17 3 2 2" xfId="14608" xr:uid="{55D79890-2DDE-4FA4-8019-42C26E727580}"/>
    <cellStyle name="Normal 3 10 17 3 2 2 2" xfId="14609" xr:uid="{04712391-F07A-41C9-837F-F7187750E31D}"/>
    <cellStyle name="Normal 3 10 17 3 2 2 2 2" xfId="14610" xr:uid="{EE05F1E9-ED30-4547-92C8-E7815E354A2B}"/>
    <cellStyle name="Normal 3 10 17 3 2 2 2 2 2" xfId="14611" xr:uid="{35358F3C-BA6E-413B-8254-9BCEB71542A2}"/>
    <cellStyle name="Normal 3 10 17 3 2 2 2 3" xfId="14612" xr:uid="{F0761E77-9D8F-4BB0-A521-C00B058E02EB}"/>
    <cellStyle name="Normal 3 10 17 3 2 2 3" xfId="14613" xr:uid="{344D2D95-2011-4F2A-A41D-2126C79C44BB}"/>
    <cellStyle name="Normal 3 10 17 3 2 2 3 2" xfId="14614" xr:uid="{A8F1A3B2-6863-4C0C-92EB-2340C09EB4EE}"/>
    <cellStyle name="Normal 3 10 17 3 2 2 3 2 2" xfId="14615" xr:uid="{5D7A3E56-4A1D-4DBF-86CE-2060E946D15C}"/>
    <cellStyle name="Normal 3 10 17 3 2 2 3 3" xfId="14616" xr:uid="{8B7B1F3D-A5C7-407B-BBEC-1C419A87F021}"/>
    <cellStyle name="Normal 3 10 17 3 2 2 4" xfId="14617" xr:uid="{8764EEE6-3EB5-4983-82A7-0909F7AB5876}"/>
    <cellStyle name="Normal 3 10 17 3 2 2 4 2" xfId="14618" xr:uid="{F4E54EE9-45A5-489C-B575-C701F96404D9}"/>
    <cellStyle name="Normal 3 10 17 3 2 2 5" xfId="14619" xr:uid="{CF1F577B-8624-405D-B0FB-A13CB594C8CA}"/>
    <cellStyle name="Normal 3 10 17 3 2 3" xfId="14620" xr:uid="{AC0817EE-5B98-4E7A-A3C6-2A3021C40935}"/>
    <cellStyle name="Normal 3 10 17 3 2 3 2" xfId="14621" xr:uid="{5124986E-550B-4CD3-9F3D-FED97FD0303A}"/>
    <cellStyle name="Normal 3 10 17 3 2 3 2 2" xfId="14622" xr:uid="{7BF4B942-1755-4A72-925A-A09969CA08C3}"/>
    <cellStyle name="Normal 3 10 17 3 2 3 3" xfId="14623" xr:uid="{7B8BA85A-1567-4A55-A9CC-9163751B362A}"/>
    <cellStyle name="Normal 3 10 17 3 2 4" xfId="14624" xr:uid="{90BFF829-5454-4A86-9495-A6949F81D82D}"/>
    <cellStyle name="Normal 3 10 17 3 2 4 2" xfId="14625" xr:uid="{99986E54-011C-4DD9-AA77-B2CE42867B2D}"/>
    <cellStyle name="Normal 3 10 17 3 2 4 2 2" xfId="14626" xr:uid="{99A884DB-A7B0-40D5-94F3-C500EEFC314A}"/>
    <cellStyle name="Normal 3 10 17 3 2 4 3" xfId="14627" xr:uid="{2F7867C0-26FF-46DE-B6FE-E5F573A2207F}"/>
    <cellStyle name="Normal 3 10 17 3 2 5" xfId="14628" xr:uid="{BA7F94CB-9535-4497-8275-8BA76EDA7872}"/>
    <cellStyle name="Normal 3 10 17 3 2 5 2" xfId="14629" xr:uid="{5E4A0B08-D65F-4D2F-8446-C960F39377A9}"/>
    <cellStyle name="Normal 3 10 17 3 2 6" xfId="14630" xr:uid="{2DE95E1F-DA61-470F-ABAF-A95320C6BBB4}"/>
    <cellStyle name="Normal 3 10 17 3 3" xfId="14631" xr:uid="{A46C32D3-2A11-44C0-9511-63F5F8D725A7}"/>
    <cellStyle name="Normal 3 10 17 3 3 2" xfId="14632" xr:uid="{52AE4026-63B5-42F4-8BFF-E17CF136401F}"/>
    <cellStyle name="Normal 3 10 17 3 3 2 2" xfId="14633" xr:uid="{5A304F5E-E940-4020-BD03-E9D810CC6974}"/>
    <cellStyle name="Normal 3 10 17 3 3 2 2 2" xfId="14634" xr:uid="{5D08CB9C-49C0-4A0B-8984-DEA4479A3278}"/>
    <cellStyle name="Normal 3 10 17 3 3 2 2 2 2" xfId="14635" xr:uid="{DF5D5A05-2D84-43B8-A011-207629017088}"/>
    <cellStyle name="Normal 3 10 17 3 3 2 2 3" xfId="14636" xr:uid="{75540D28-5956-4A49-8E17-73E104B5B8A3}"/>
    <cellStyle name="Normal 3 10 17 3 3 2 3" xfId="14637" xr:uid="{FCD3407D-7CE5-46D6-BF4B-1FC78B17446F}"/>
    <cellStyle name="Normal 3 10 17 3 3 2 3 2" xfId="14638" xr:uid="{78A017AF-5F25-4098-9759-49FF23EB4154}"/>
    <cellStyle name="Normal 3 10 17 3 3 2 3 2 2" xfId="14639" xr:uid="{99598DEA-217D-431B-BDD0-E6097BA238A1}"/>
    <cellStyle name="Normal 3 10 17 3 3 2 3 3" xfId="14640" xr:uid="{EF13C536-33A0-4E74-AD0C-11C6C56FF9CF}"/>
    <cellStyle name="Normal 3 10 17 3 3 2 4" xfId="14641" xr:uid="{2B070419-4D97-44E1-8309-20F8A6DD9385}"/>
    <cellStyle name="Normal 3 10 17 3 3 2 4 2" xfId="14642" xr:uid="{76E62941-590C-425D-B59D-FFB49DAED3F3}"/>
    <cellStyle name="Normal 3 10 17 3 3 2 5" xfId="14643" xr:uid="{0A45A88D-6D5D-4C02-866A-52E29C09FAA5}"/>
    <cellStyle name="Normal 3 10 17 3 3 3" xfId="14644" xr:uid="{61F0EC83-D999-48E2-8637-9114020242E2}"/>
    <cellStyle name="Normal 3 10 17 3 3 3 2" xfId="14645" xr:uid="{B29184DE-A438-40B9-AEA4-D1774CC25103}"/>
    <cellStyle name="Normal 3 10 17 3 3 3 2 2" xfId="14646" xr:uid="{8ABCA984-8EAF-45C0-818A-32CF01F995F7}"/>
    <cellStyle name="Normal 3 10 17 3 3 3 3" xfId="14647" xr:uid="{773CB814-C236-42F3-B9A7-8A51277773BE}"/>
    <cellStyle name="Normal 3 10 17 3 3 4" xfId="14648" xr:uid="{B5DBFCCA-5B11-4244-8E31-E6B85C5056CF}"/>
    <cellStyle name="Normal 3 10 17 3 3 4 2" xfId="14649" xr:uid="{1BC30249-C9C5-4948-8785-66087079D90F}"/>
    <cellStyle name="Normal 3 10 17 3 3 4 2 2" xfId="14650" xr:uid="{77B15E72-C54E-4357-8DF7-B6DAC163D74A}"/>
    <cellStyle name="Normal 3 10 17 3 3 4 3" xfId="14651" xr:uid="{9AECA65A-F8AE-4E96-BD12-C6A26F2CAD0F}"/>
    <cellStyle name="Normal 3 10 17 3 3 5" xfId="14652" xr:uid="{86176481-24A4-477A-8E6F-757E9DCCE1C3}"/>
    <cellStyle name="Normal 3 10 17 3 3 5 2" xfId="14653" xr:uid="{19FA4ED7-CDCE-4FF4-B6AB-F4CD66243852}"/>
    <cellStyle name="Normal 3 10 17 3 3 6" xfId="14654" xr:uid="{12ED77E7-24FA-4697-B50B-7469E356A0AD}"/>
    <cellStyle name="Normal 3 10 17 3 4" xfId="14655" xr:uid="{64D03864-4145-4E23-BDA8-37DD41781ECD}"/>
    <cellStyle name="Normal 3 10 17 3 4 2" xfId="14656" xr:uid="{5967EA45-399D-4866-AFB5-523783ED425D}"/>
    <cellStyle name="Normal 3 10 17 3 4 2 2" xfId="14657" xr:uid="{68E93C12-4529-4938-A5AA-12A09F519367}"/>
    <cellStyle name="Normal 3 10 17 3 4 2 2 2" xfId="14658" xr:uid="{6D7C3E4B-C8C3-4003-9CED-43A1B7753DB5}"/>
    <cellStyle name="Normal 3 10 17 3 4 2 3" xfId="14659" xr:uid="{DCF6478A-50C0-4B2A-A920-F3FF1950B31E}"/>
    <cellStyle name="Normal 3 10 17 3 4 3" xfId="14660" xr:uid="{662C7F7F-D3B0-4313-B81F-4E59A65D66DE}"/>
    <cellStyle name="Normal 3 10 17 3 4 3 2" xfId="14661" xr:uid="{0A81289D-3245-4927-964F-95C67C071DA5}"/>
    <cellStyle name="Normal 3 10 17 3 4 3 2 2" xfId="14662" xr:uid="{620E4DB1-19C8-4BED-AED4-BB747F5907C8}"/>
    <cellStyle name="Normal 3 10 17 3 4 3 3" xfId="14663" xr:uid="{B50A46FA-EE61-4115-B6CE-EA78EFF5847D}"/>
    <cellStyle name="Normal 3 10 17 3 4 4" xfId="14664" xr:uid="{46600E7E-00D7-4154-B03E-BB489F660B4F}"/>
    <cellStyle name="Normal 3 10 17 3 4 4 2" xfId="14665" xr:uid="{517C4F03-D95E-4C62-A304-2537FA3E9608}"/>
    <cellStyle name="Normal 3 10 17 3 4 5" xfId="14666" xr:uid="{D659ADCD-0AE9-410C-9B20-3C79A353322D}"/>
    <cellStyle name="Normal 3 10 17 3 5" xfId="14667" xr:uid="{56AD2AF4-61EC-4191-A3ED-DEFB3927B9E0}"/>
    <cellStyle name="Normal 3 10 17 3 5 2" xfId="14668" xr:uid="{B0677C61-4710-432B-A663-BA37DF084E9C}"/>
    <cellStyle name="Normal 3 10 17 3 5 2 2" xfId="14669" xr:uid="{7D8ECC65-38C8-45FF-B490-5922A6A931CD}"/>
    <cellStyle name="Normal 3 10 17 3 5 3" xfId="14670" xr:uid="{31E23542-E328-4B11-B85E-C720F041606E}"/>
    <cellStyle name="Normal 3 10 17 3 6" xfId="14671" xr:uid="{5C631F3E-6B7D-4A51-8578-98DABA780DD9}"/>
    <cellStyle name="Normal 3 10 17 3 6 2" xfId="14672" xr:uid="{716D357F-637C-4A35-AF62-CB49A58DB1A7}"/>
    <cellStyle name="Normal 3 10 17 3 6 2 2" xfId="14673" xr:uid="{DD1BC2CF-8567-4A0B-AAFE-594123D27C09}"/>
    <cellStyle name="Normal 3 10 17 3 6 3" xfId="14674" xr:uid="{D07D440B-2162-42D3-8195-EE67E30B2315}"/>
    <cellStyle name="Normal 3 10 17 3 7" xfId="14675" xr:uid="{414A3E82-D584-4238-8E95-FE33B191595E}"/>
    <cellStyle name="Normal 3 10 17 3 7 2" xfId="14676" xr:uid="{A73545F2-32AB-43DD-8D03-DDED3512F9A6}"/>
    <cellStyle name="Normal 3 10 17 3 7 2 2" xfId="14677" xr:uid="{926DE042-D9FD-4F80-85B6-6D9F9C0B1EC1}"/>
    <cellStyle name="Normal 3 10 17 3 7 3" xfId="14678" xr:uid="{151F536B-CE30-4EBB-B2B5-7ADB3389FD7C}"/>
    <cellStyle name="Normal 3 10 17 3 8" xfId="14679" xr:uid="{46DE867C-8B21-4F18-BDE8-A02F071D49CA}"/>
    <cellStyle name="Normal 3 10 17 3 8 2" xfId="14680" xr:uid="{270EE9EB-53E6-4AD2-AF27-9578D50F6240}"/>
    <cellStyle name="Normal 3 10 17 3 9" xfId="14681" xr:uid="{520F8C8D-013E-4495-8B35-DE2A86628516}"/>
    <cellStyle name="Normal 3 10 17 4" xfId="14682" xr:uid="{94ED2647-F718-4420-A738-895238AE3074}"/>
    <cellStyle name="Normal 3 10 17 4 2" xfId="14683" xr:uid="{09F3483A-5668-4894-ACFD-5AD3569D851B}"/>
    <cellStyle name="Normal 3 10 17 4 2 2" xfId="14684" xr:uid="{A959C572-5067-4EE2-A1E1-9C26DDB42B66}"/>
    <cellStyle name="Normal 3 10 17 4 2 2 2" xfId="14685" xr:uid="{1E7E1873-F261-4517-B186-17011DCB2AB5}"/>
    <cellStyle name="Normal 3 10 17 4 2 2 2 2" xfId="14686" xr:uid="{23A33717-B2C4-4CFF-962B-8DE1FD906078}"/>
    <cellStyle name="Normal 3 10 17 4 2 2 3" xfId="14687" xr:uid="{920E31C7-8DF7-4B73-A7A3-DF4E70867DD5}"/>
    <cellStyle name="Normal 3 10 17 4 2 3" xfId="14688" xr:uid="{C7B45CC7-9D86-4D99-BD7D-82EBEECC0A91}"/>
    <cellStyle name="Normal 3 10 17 4 2 3 2" xfId="14689" xr:uid="{3A0C7950-259A-4966-8C87-8C958B34D586}"/>
    <cellStyle name="Normal 3 10 17 4 2 3 2 2" xfId="14690" xr:uid="{440CF1D1-8D6E-4ECB-8145-A7E79C2CE4FB}"/>
    <cellStyle name="Normal 3 10 17 4 2 3 3" xfId="14691" xr:uid="{FE2C5C12-E9F8-4973-A37B-050300386C67}"/>
    <cellStyle name="Normal 3 10 17 4 2 4" xfId="14692" xr:uid="{3AB986F8-5C7C-4108-AEC0-94BBE0989918}"/>
    <cellStyle name="Normal 3 10 17 4 2 4 2" xfId="14693" xr:uid="{3B52F488-1829-494F-9C17-4838EA3C2E40}"/>
    <cellStyle name="Normal 3 10 17 4 2 5" xfId="14694" xr:uid="{4BB4FEA9-2CBF-452D-854B-B382167D1589}"/>
    <cellStyle name="Normal 3 10 17 4 3" xfId="14695" xr:uid="{3FAE1E28-9483-4C9F-A433-B3E51959BDCF}"/>
    <cellStyle name="Normal 3 10 17 4 3 2" xfId="14696" xr:uid="{95DEEB19-E1EA-4BB4-ABCB-0A99CECBEF2F}"/>
    <cellStyle name="Normal 3 10 17 4 3 2 2" xfId="14697" xr:uid="{8F83C034-07A8-45DA-91AE-7CE4EF190D14}"/>
    <cellStyle name="Normal 3 10 17 4 3 3" xfId="14698" xr:uid="{33AF6C45-076D-4663-8615-874060FAD822}"/>
    <cellStyle name="Normal 3 10 17 4 4" xfId="14699" xr:uid="{C8DDF7BD-CF4F-48F8-BCC0-108CCFAA0E77}"/>
    <cellStyle name="Normal 3 10 17 4 4 2" xfId="14700" xr:uid="{B181F63D-9ACB-4C8C-83B8-ABB2FE7F3BA8}"/>
    <cellStyle name="Normal 3 10 17 4 4 2 2" xfId="14701" xr:uid="{1A491D91-569C-4ED7-BCFE-6B277B02D15C}"/>
    <cellStyle name="Normal 3 10 17 4 4 3" xfId="14702" xr:uid="{DF639DE9-D895-4F68-89DA-2B5479AC94EF}"/>
    <cellStyle name="Normal 3 10 17 4 5" xfId="14703" xr:uid="{D3408A3F-7605-4B3E-ADDD-1D9FF4B2BCC9}"/>
    <cellStyle name="Normal 3 10 17 4 5 2" xfId="14704" xr:uid="{1CE2937A-009D-41AC-B0BC-8AEB227C82C5}"/>
    <cellStyle name="Normal 3 10 17 4 6" xfId="14705" xr:uid="{84089EC5-8527-4701-ADF7-BEEB548934B5}"/>
    <cellStyle name="Normal 3 10 17 5" xfId="14706" xr:uid="{20709B9D-BBBB-4E8B-B500-4379DE50EC3B}"/>
    <cellStyle name="Normal 3 10 17 5 2" xfId="14707" xr:uid="{EB33D089-70A3-4C3C-966B-D70DE1719CA3}"/>
    <cellStyle name="Normal 3 10 17 5 2 2" xfId="14708" xr:uid="{52DE8CC5-975D-4315-BDDD-023BCA49D10E}"/>
    <cellStyle name="Normal 3 10 17 5 2 2 2" xfId="14709" xr:uid="{A9D7A026-4F4D-4844-9A95-BB88CBBE5D84}"/>
    <cellStyle name="Normal 3 10 17 5 2 2 2 2" xfId="14710" xr:uid="{1C1050CF-675F-4610-AC92-975062A26CFD}"/>
    <cellStyle name="Normal 3 10 17 5 2 2 3" xfId="14711" xr:uid="{73DA657E-5185-41B6-AC07-DF84F1C9BDC5}"/>
    <cellStyle name="Normal 3 10 17 5 2 3" xfId="14712" xr:uid="{8DAAAC98-2704-4D49-861C-E7E7537252E9}"/>
    <cellStyle name="Normal 3 10 17 5 2 3 2" xfId="14713" xr:uid="{588B0BF4-5C84-4B3D-8917-1D2392315F6B}"/>
    <cellStyle name="Normal 3 10 17 5 2 3 2 2" xfId="14714" xr:uid="{FE3174B2-A87D-4492-9F46-73ECC03DCDC8}"/>
    <cellStyle name="Normal 3 10 17 5 2 3 3" xfId="14715" xr:uid="{AC4FE8C1-3E87-4336-932B-70DFA230BBB9}"/>
    <cellStyle name="Normal 3 10 17 5 2 4" xfId="14716" xr:uid="{A54AE5AF-22CB-44AD-9771-D40EEC095FBB}"/>
    <cellStyle name="Normal 3 10 17 5 2 4 2" xfId="14717" xr:uid="{6E9DF08D-FB0E-441E-97E5-89A9B88311A3}"/>
    <cellStyle name="Normal 3 10 17 5 2 5" xfId="14718" xr:uid="{3872EC4B-61CC-42A3-B8CE-ABFCBA1DC83C}"/>
    <cellStyle name="Normal 3 10 17 5 3" xfId="14719" xr:uid="{53B0AF28-0D7A-4AAE-85F4-9E6C79CB476D}"/>
    <cellStyle name="Normal 3 10 17 5 3 2" xfId="14720" xr:uid="{77FB3BB9-9F4B-4805-94ED-27A363ABAA35}"/>
    <cellStyle name="Normal 3 10 17 5 3 2 2" xfId="14721" xr:uid="{31B0985E-C2E5-465F-96C3-E106CCDBF703}"/>
    <cellStyle name="Normal 3 10 17 5 3 3" xfId="14722" xr:uid="{CB02333C-1D54-429D-93F1-62D6E0AC2972}"/>
    <cellStyle name="Normal 3 10 17 5 4" xfId="14723" xr:uid="{FE2CD51A-B054-4288-9A0D-BE935CC54C06}"/>
    <cellStyle name="Normal 3 10 17 5 4 2" xfId="14724" xr:uid="{449C9981-0483-4AAC-A932-52821C860FC4}"/>
    <cellStyle name="Normal 3 10 17 5 4 2 2" xfId="14725" xr:uid="{687BA7F8-7659-41AC-AEB3-C189EBFF1C1E}"/>
    <cellStyle name="Normal 3 10 17 5 4 3" xfId="14726" xr:uid="{53C5C442-E34C-4B2D-8765-4E23EFDACFB8}"/>
    <cellStyle name="Normal 3 10 17 5 5" xfId="14727" xr:uid="{02655699-34C0-4485-94B0-4BEF83664CCA}"/>
    <cellStyle name="Normal 3 10 17 5 5 2" xfId="14728" xr:uid="{AEE5A401-F028-4992-899A-1FB3D7B85E20}"/>
    <cellStyle name="Normal 3 10 17 5 6" xfId="14729" xr:uid="{8861FE4B-7440-4224-9E09-C3FAE73F4F57}"/>
    <cellStyle name="Normal 3 10 17 6" xfId="14730" xr:uid="{56B8E3C7-B0B2-4D91-9D98-AACEBD46038C}"/>
    <cellStyle name="Normal 3 10 17 6 2" xfId="14731" xr:uid="{EEB38E42-5B56-4BA0-B1DC-8AE834ECC561}"/>
    <cellStyle name="Normal 3 10 17 6 2 2" xfId="14732" xr:uid="{59DE72A9-E052-40CF-AA91-C5822C19253B}"/>
    <cellStyle name="Normal 3 10 17 6 2 2 2" xfId="14733" xr:uid="{B5D2B7BC-DFFC-488E-AD33-B9DB00C35E73}"/>
    <cellStyle name="Normal 3 10 17 6 2 3" xfId="14734" xr:uid="{BD3CEA32-CA96-4E3F-B97D-04859B59EE99}"/>
    <cellStyle name="Normal 3 10 17 6 3" xfId="14735" xr:uid="{1A5F2A08-C997-43B0-ADF8-BD662B9FFD27}"/>
    <cellStyle name="Normal 3 10 17 6 3 2" xfId="14736" xr:uid="{CD97C60A-8791-44B8-981F-E10952127ECF}"/>
    <cellStyle name="Normal 3 10 17 6 3 2 2" xfId="14737" xr:uid="{79631BE6-51A5-4FA3-AC73-3CE514B6AA1D}"/>
    <cellStyle name="Normal 3 10 17 6 3 3" xfId="14738" xr:uid="{A7A35979-AC95-4103-9983-F3ABF66BDC9B}"/>
    <cellStyle name="Normal 3 10 17 6 4" xfId="14739" xr:uid="{118DAFC6-1D58-406B-84D2-BCF9B9940D0E}"/>
    <cellStyle name="Normal 3 10 17 6 4 2" xfId="14740" xr:uid="{47F2098C-B2B1-4289-BF8C-7376FAD26B8C}"/>
    <cellStyle name="Normal 3 10 17 6 5" xfId="14741" xr:uid="{04CFBDD5-363E-4A57-A67B-F2EF0522762F}"/>
    <cellStyle name="Normal 3 10 17 7" xfId="14742" xr:uid="{350A8EF5-D3A6-47D6-9DA3-41D9F0B438D2}"/>
    <cellStyle name="Normal 3 10 17 7 2" xfId="14743" xr:uid="{299DE8D6-7986-453C-BEF6-3D34406A1D06}"/>
    <cellStyle name="Normal 3 10 17 7 2 2" xfId="14744" xr:uid="{FEB139ED-8535-4177-AB81-5F723A32AE1E}"/>
    <cellStyle name="Normal 3 10 17 7 3" xfId="14745" xr:uid="{C63DFDFE-B187-4718-9CFA-F7FD970CFF13}"/>
    <cellStyle name="Normal 3 10 17 8" xfId="14746" xr:uid="{C68426AF-56C5-4D90-BC97-39BF398B0CD4}"/>
    <cellStyle name="Normal 3 10 17 8 2" xfId="14747" xr:uid="{A09DA9FF-18A3-4A34-B8A1-BD268AC37A14}"/>
    <cellStyle name="Normal 3 10 17 8 2 2" xfId="14748" xr:uid="{6275BD5C-129D-4B53-B4DD-59012ED996C4}"/>
    <cellStyle name="Normal 3 10 17 8 3" xfId="14749" xr:uid="{EF45219F-4E66-4246-BCAC-6007D9A26A14}"/>
    <cellStyle name="Normal 3 10 17 9" xfId="14750" xr:uid="{C2FAAF12-DF11-48CF-A5DA-2896C998C81F}"/>
    <cellStyle name="Normal 3 10 17 9 2" xfId="14751" xr:uid="{83C48FED-8DED-4462-A18E-D5DAC8772CBE}"/>
    <cellStyle name="Normal 3 10 17 9 2 2" xfId="14752" xr:uid="{4721E72B-83F9-478A-B515-F65902D806CB}"/>
    <cellStyle name="Normal 3 10 17 9 3" xfId="14753" xr:uid="{0B802370-C950-42DC-B397-3DB83E214277}"/>
    <cellStyle name="Normal 3 10 18" xfId="14754" xr:uid="{923EE5B4-A6ED-4CFF-B05D-EF1227B9109A}"/>
    <cellStyle name="Normal 3 10 18 2" xfId="14755" xr:uid="{6EF33103-755D-4700-94BE-98D0ECC74DB7}"/>
    <cellStyle name="Normal 3 10 18 2 2" xfId="14756" xr:uid="{4AD7A4B4-9034-48CB-B299-A2B8285F3A43}"/>
    <cellStyle name="Normal 3 10 18 2 2 2" xfId="14757" xr:uid="{F38556E0-1AC4-477A-90B0-B2C2F0C87A6A}"/>
    <cellStyle name="Normal 3 10 18 2 2 2 2" xfId="14758" xr:uid="{159BC2A5-A0F9-459A-8593-2525CFEA7306}"/>
    <cellStyle name="Normal 3 10 18 2 2 2 2 2" xfId="14759" xr:uid="{8B73AB60-8BAC-4F20-88A9-86EFEDD56FD2}"/>
    <cellStyle name="Normal 3 10 18 2 2 2 3" xfId="14760" xr:uid="{8C7859C7-F6F1-4BA3-996B-6185CCDA6B91}"/>
    <cellStyle name="Normal 3 10 18 2 2 3" xfId="14761" xr:uid="{3071F8AA-796B-4EB9-98C8-DACE0A8D0B1B}"/>
    <cellStyle name="Normal 3 10 18 2 2 3 2" xfId="14762" xr:uid="{DE9D6EA2-4860-4E38-B044-0F44752D9D6C}"/>
    <cellStyle name="Normal 3 10 18 2 2 3 2 2" xfId="14763" xr:uid="{5E6C4F54-7218-4153-936D-5175D638F78F}"/>
    <cellStyle name="Normal 3 10 18 2 2 3 3" xfId="14764" xr:uid="{8FA8389A-8AE5-4FBF-A886-6883282D51C1}"/>
    <cellStyle name="Normal 3 10 18 2 2 4" xfId="14765" xr:uid="{28C3CE8F-C030-45C3-BAD9-9F6258F229F2}"/>
    <cellStyle name="Normal 3 10 18 2 2 4 2" xfId="14766" xr:uid="{3BAB28D8-10A7-4BFD-B110-E624C3F08E3A}"/>
    <cellStyle name="Normal 3 10 18 2 2 5" xfId="14767" xr:uid="{AD666AF4-1581-4C5E-BA56-365C98C869FD}"/>
    <cellStyle name="Normal 3 10 18 2 3" xfId="14768" xr:uid="{D3BCA8A0-951B-43B4-BF8A-856AD5B4A6E9}"/>
    <cellStyle name="Normal 3 10 18 2 3 2" xfId="14769" xr:uid="{600C9784-B3F6-47CD-9C8E-6E0EE336081E}"/>
    <cellStyle name="Normal 3 10 18 2 3 2 2" xfId="14770" xr:uid="{3CE02B49-A9B9-4C10-A7B7-01A88F243D77}"/>
    <cellStyle name="Normal 3 10 18 2 3 3" xfId="14771" xr:uid="{088D360B-C970-4440-BCBA-55049E8E538E}"/>
    <cellStyle name="Normal 3 10 18 2 4" xfId="14772" xr:uid="{39792413-519A-4644-AF52-B21308393CB4}"/>
    <cellStyle name="Normal 3 10 18 2 4 2" xfId="14773" xr:uid="{451A7172-B9AF-4AF7-A1FD-E148FC7B790D}"/>
    <cellStyle name="Normal 3 10 18 2 4 2 2" xfId="14774" xr:uid="{69668BC2-A763-4CEC-BE49-313233B7FA4C}"/>
    <cellStyle name="Normal 3 10 18 2 4 3" xfId="14775" xr:uid="{60E1D6D2-2380-426A-AE64-A89C5BC9F383}"/>
    <cellStyle name="Normal 3 10 18 2 5" xfId="14776" xr:uid="{702E6752-7851-437A-982C-92BAACE6EA2A}"/>
    <cellStyle name="Normal 3 10 18 2 5 2" xfId="14777" xr:uid="{0CEC6DE7-58B8-4484-B002-9CACE589217F}"/>
    <cellStyle name="Normal 3 10 18 2 6" xfId="14778" xr:uid="{D2752641-A89C-492A-9843-66FF69ECA176}"/>
    <cellStyle name="Normal 3 10 18 3" xfId="14779" xr:uid="{33AB679D-0A7D-470B-81D4-0D80776C11DD}"/>
    <cellStyle name="Normal 3 10 18 3 2" xfId="14780" xr:uid="{D09A1221-7FCB-4246-9C80-D2DB5D1156AF}"/>
    <cellStyle name="Normal 3 10 18 3 2 2" xfId="14781" xr:uid="{4808F2C5-2414-4264-9E74-A0BB8147B71E}"/>
    <cellStyle name="Normal 3 10 18 3 2 2 2" xfId="14782" xr:uid="{D34496CD-D798-466D-9CFA-246196AE5CA0}"/>
    <cellStyle name="Normal 3 10 18 3 2 2 2 2" xfId="14783" xr:uid="{076351C7-B728-4085-BF03-99552B717BAD}"/>
    <cellStyle name="Normal 3 10 18 3 2 2 3" xfId="14784" xr:uid="{0F61A554-374F-4B9D-B1A9-BD03915A97DD}"/>
    <cellStyle name="Normal 3 10 18 3 2 3" xfId="14785" xr:uid="{D08D58E2-429B-4E24-B652-4D1BC98062D6}"/>
    <cellStyle name="Normal 3 10 18 3 2 3 2" xfId="14786" xr:uid="{D39AB821-F60A-4150-9261-E70FEFE77D09}"/>
    <cellStyle name="Normal 3 10 18 3 2 3 2 2" xfId="14787" xr:uid="{E6287D1A-5CCA-4D6A-A434-365AFB725CE2}"/>
    <cellStyle name="Normal 3 10 18 3 2 3 3" xfId="14788" xr:uid="{AD7E1D69-DFAD-453F-99A3-E76DDC05A91E}"/>
    <cellStyle name="Normal 3 10 18 3 2 4" xfId="14789" xr:uid="{454E4057-3E88-4742-9553-9E6DB3B71573}"/>
    <cellStyle name="Normal 3 10 18 3 2 4 2" xfId="14790" xr:uid="{104428A9-1672-46BA-996A-82F3E8D6E2DF}"/>
    <cellStyle name="Normal 3 10 18 3 2 5" xfId="14791" xr:uid="{58AC23E9-45DA-4683-A74A-D5DB853434C2}"/>
    <cellStyle name="Normal 3 10 18 3 3" xfId="14792" xr:uid="{EDD219F1-CAF3-40AD-AB9F-8014B5165989}"/>
    <cellStyle name="Normal 3 10 18 3 3 2" xfId="14793" xr:uid="{52986F1F-3B89-4407-8BDC-B5CB499534CA}"/>
    <cellStyle name="Normal 3 10 18 3 3 2 2" xfId="14794" xr:uid="{F8A2CD71-B104-4A3B-A84E-AD8CF0712937}"/>
    <cellStyle name="Normal 3 10 18 3 3 3" xfId="14795" xr:uid="{AC0DCA39-6D01-43EA-818E-D1D458314A4C}"/>
    <cellStyle name="Normal 3 10 18 3 4" xfId="14796" xr:uid="{AE782229-71E0-4A74-A62E-74BCC7465BCD}"/>
    <cellStyle name="Normal 3 10 18 3 4 2" xfId="14797" xr:uid="{EA8CE2DA-0EF1-4772-B9D6-F826CBC210B5}"/>
    <cellStyle name="Normal 3 10 18 3 4 2 2" xfId="14798" xr:uid="{ACC638BE-F9DF-4B1E-8B00-530BEC718DCC}"/>
    <cellStyle name="Normal 3 10 18 3 4 3" xfId="14799" xr:uid="{6C9A0F57-00A5-4BAB-B553-EACC0AA9EFCB}"/>
    <cellStyle name="Normal 3 10 18 3 5" xfId="14800" xr:uid="{1C40BFC4-F4C2-4CD5-9BF5-70FDE7C7B7FD}"/>
    <cellStyle name="Normal 3 10 18 3 5 2" xfId="14801" xr:uid="{C1C74D8D-2E8C-42F0-BEEE-F79D74C7755C}"/>
    <cellStyle name="Normal 3 10 18 3 6" xfId="14802" xr:uid="{F585CD51-77E6-4F32-939A-732CB2E59F1B}"/>
    <cellStyle name="Normal 3 10 18 4" xfId="14803" xr:uid="{C092207D-5C53-477B-9A82-6BB36D33F0ED}"/>
    <cellStyle name="Normal 3 10 18 4 2" xfId="14804" xr:uid="{863BCEB8-1D85-4BFE-9064-BB1ACCF08A44}"/>
    <cellStyle name="Normal 3 10 18 4 2 2" xfId="14805" xr:uid="{0A068D9B-2232-4C84-A8B4-7C42FEF57351}"/>
    <cellStyle name="Normal 3 10 18 4 2 2 2" xfId="14806" xr:uid="{9F249052-4BCE-425C-9819-CE3A61DAAE6B}"/>
    <cellStyle name="Normal 3 10 18 4 2 3" xfId="14807" xr:uid="{6CC137A3-5DF6-44FA-BB46-95F263852A29}"/>
    <cellStyle name="Normal 3 10 18 4 3" xfId="14808" xr:uid="{D5F41B51-387C-425A-869D-CFAC88DB96EB}"/>
    <cellStyle name="Normal 3 10 18 4 3 2" xfId="14809" xr:uid="{A4C470F2-D064-4829-B386-27DC6FBADB74}"/>
    <cellStyle name="Normal 3 10 18 4 3 2 2" xfId="14810" xr:uid="{5752E957-586F-40BC-B4D7-9478173B0463}"/>
    <cellStyle name="Normal 3 10 18 4 3 3" xfId="14811" xr:uid="{0D50CEBB-CAE3-49CE-A93F-02333F6301D6}"/>
    <cellStyle name="Normal 3 10 18 4 4" xfId="14812" xr:uid="{1604F2DC-5FC5-4D6F-A6FB-5459BC7ED572}"/>
    <cellStyle name="Normal 3 10 18 4 4 2" xfId="14813" xr:uid="{FFFB872A-239D-40B6-AB2F-0C87D6FF76E6}"/>
    <cellStyle name="Normal 3 10 18 4 5" xfId="14814" xr:uid="{C3542256-2188-4B45-B0A8-6123000486A2}"/>
    <cellStyle name="Normal 3 10 18 5" xfId="14815" xr:uid="{2420AF06-1BF4-4C30-9C04-53642A535004}"/>
    <cellStyle name="Normal 3 10 18 5 2" xfId="14816" xr:uid="{743A24E0-7CED-4C50-A6AC-05F73F3B61CA}"/>
    <cellStyle name="Normal 3 10 18 5 2 2" xfId="14817" xr:uid="{438465CD-CD93-44AD-AE48-2FDFE6A80CFF}"/>
    <cellStyle name="Normal 3 10 18 5 3" xfId="14818" xr:uid="{9C8EECE2-E694-4F75-BAF6-AD79AF1444AC}"/>
    <cellStyle name="Normal 3 10 18 6" xfId="14819" xr:uid="{12F97C93-230A-4313-A8CA-EB98F0C4ECB7}"/>
    <cellStyle name="Normal 3 10 18 6 2" xfId="14820" xr:uid="{9E7D4394-E2F7-483D-9A37-1A13F26BA7DF}"/>
    <cellStyle name="Normal 3 10 18 6 2 2" xfId="14821" xr:uid="{D4699C61-53A5-46BB-955C-E7746B8FC82A}"/>
    <cellStyle name="Normal 3 10 18 6 3" xfId="14822" xr:uid="{EB733814-FAEC-4E54-A968-67FAD1DE165E}"/>
    <cellStyle name="Normal 3 10 18 7" xfId="14823" xr:uid="{F436463F-D95D-4A47-A5C7-8B090C1EF58A}"/>
    <cellStyle name="Normal 3 10 18 7 2" xfId="14824" xr:uid="{A869CED5-0980-471D-9FC6-103AA52BDECB}"/>
    <cellStyle name="Normal 3 10 18 7 2 2" xfId="14825" xr:uid="{A0799651-95ED-420D-9F58-9AFCC8DEC679}"/>
    <cellStyle name="Normal 3 10 18 7 3" xfId="14826" xr:uid="{4BACB38A-F7D0-4EFA-8935-624D174B5A8D}"/>
    <cellStyle name="Normal 3 10 18 8" xfId="14827" xr:uid="{503CA40B-6AEF-41AF-9264-4215B156744D}"/>
    <cellStyle name="Normal 3 10 18 8 2" xfId="14828" xr:uid="{0A283974-E29B-4C47-B804-F9611B0DAC63}"/>
    <cellStyle name="Normal 3 10 18 9" xfId="14829" xr:uid="{9A2951CA-E131-468C-9DD4-CA5A9F2C8C8F}"/>
    <cellStyle name="Normal 3 10 19" xfId="14830" xr:uid="{4F88D854-6933-4AB6-A51B-EE70DAAD5914}"/>
    <cellStyle name="Normal 3 10 19 2" xfId="14831" xr:uid="{4336522F-0966-4127-A121-36F9D2522DB9}"/>
    <cellStyle name="Normal 3 10 19 2 2" xfId="14832" xr:uid="{63175C49-F9C5-44DF-BBA7-237E81329C66}"/>
    <cellStyle name="Normal 3 10 19 2 2 2" xfId="14833" xr:uid="{C94257BB-B6DD-4C98-A1B4-9365FC33AD17}"/>
    <cellStyle name="Normal 3 10 19 2 2 2 2" xfId="14834" xr:uid="{71612446-814E-46D4-9ED3-30D4538D0F68}"/>
    <cellStyle name="Normal 3 10 19 2 2 2 2 2" xfId="14835" xr:uid="{7AFF6DA4-9417-4239-8286-0F035D1C305F}"/>
    <cellStyle name="Normal 3 10 19 2 2 2 3" xfId="14836" xr:uid="{4479C4FF-C566-423B-9BC3-8F5F12E6E21E}"/>
    <cellStyle name="Normal 3 10 19 2 2 3" xfId="14837" xr:uid="{F937DFC0-AB34-4617-9E46-5CF626CDBCBF}"/>
    <cellStyle name="Normal 3 10 19 2 2 3 2" xfId="14838" xr:uid="{B718279D-7882-4B76-AB7E-2847917384B0}"/>
    <cellStyle name="Normal 3 10 19 2 2 3 2 2" xfId="14839" xr:uid="{324C0336-A2CF-4EC6-AD0E-F60DFF37D54D}"/>
    <cellStyle name="Normal 3 10 19 2 2 3 3" xfId="14840" xr:uid="{6DD02E9A-4F2F-4A5C-BB38-4FD6B4C1842C}"/>
    <cellStyle name="Normal 3 10 19 2 2 4" xfId="14841" xr:uid="{C26B62FB-6610-4E1E-B076-DC7ADEE3F20C}"/>
    <cellStyle name="Normal 3 10 19 2 2 4 2" xfId="14842" xr:uid="{2FAC2F6D-91B0-4623-823E-0E79BAA9D941}"/>
    <cellStyle name="Normal 3 10 19 2 2 5" xfId="14843" xr:uid="{70FFD674-304D-4A58-A7FC-CD4E0801614F}"/>
    <cellStyle name="Normal 3 10 19 2 3" xfId="14844" xr:uid="{F1B5D39B-2252-4A8D-86C1-2431D525C26E}"/>
    <cellStyle name="Normal 3 10 19 2 3 2" xfId="14845" xr:uid="{C96A3E69-F30A-4BC4-972C-89219DD28182}"/>
    <cellStyle name="Normal 3 10 19 2 3 2 2" xfId="14846" xr:uid="{BE04F08F-93B0-4DFE-8B6A-96A13AD24D0E}"/>
    <cellStyle name="Normal 3 10 19 2 3 3" xfId="14847" xr:uid="{A97AB94E-D3C6-40F8-AFF7-BB5DA7AC62AC}"/>
    <cellStyle name="Normal 3 10 19 2 4" xfId="14848" xr:uid="{C1ADBD10-626B-4287-9310-B931D7BD752D}"/>
    <cellStyle name="Normal 3 10 19 2 4 2" xfId="14849" xr:uid="{6FBDE586-D5F4-4EF5-8442-796878F2A829}"/>
    <cellStyle name="Normal 3 10 19 2 4 2 2" xfId="14850" xr:uid="{1301A101-4BC7-4247-8A7D-F9462A2129BA}"/>
    <cellStyle name="Normal 3 10 19 2 4 3" xfId="14851" xr:uid="{E535C7B6-ABB5-4776-9275-8C7ED8F2F7F4}"/>
    <cellStyle name="Normal 3 10 19 2 5" xfId="14852" xr:uid="{B397E6F0-D190-42DC-9626-E10339D3CE16}"/>
    <cellStyle name="Normal 3 10 19 2 5 2" xfId="14853" xr:uid="{B0B8FEED-350E-4D40-9D64-87B390593224}"/>
    <cellStyle name="Normal 3 10 19 2 6" xfId="14854" xr:uid="{640A2DE7-94ED-44A2-AD93-BB71C12033D1}"/>
    <cellStyle name="Normal 3 10 19 3" xfId="14855" xr:uid="{DB967237-7273-4752-8B42-689E2A1845D7}"/>
    <cellStyle name="Normal 3 10 19 3 2" xfId="14856" xr:uid="{69B014DB-ABB0-403A-B5C3-D1556D209FD5}"/>
    <cellStyle name="Normal 3 10 19 3 2 2" xfId="14857" xr:uid="{C647B564-7C68-439A-B975-DE77B6E0E1D6}"/>
    <cellStyle name="Normal 3 10 19 3 2 2 2" xfId="14858" xr:uid="{561FABA5-9844-4D8F-9386-47243BD22356}"/>
    <cellStyle name="Normal 3 10 19 3 2 2 2 2" xfId="14859" xr:uid="{50A8697C-B7F9-40F4-A9B7-DF780D680AB1}"/>
    <cellStyle name="Normal 3 10 19 3 2 2 3" xfId="14860" xr:uid="{10210D92-4FF2-4091-8BAA-53CB1B60C000}"/>
    <cellStyle name="Normal 3 10 19 3 2 3" xfId="14861" xr:uid="{F5562A9B-AD2F-4C28-A7E0-47767A577FF4}"/>
    <cellStyle name="Normal 3 10 19 3 2 3 2" xfId="14862" xr:uid="{910A2304-907E-4BC6-B572-11716D124C25}"/>
    <cellStyle name="Normal 3 10 19 3 2 3 2 2" xfId="14863" xr:uid="{191FA9CB-8F07-46BE-9F44-B1E386718E06}"/>
    <cellStyle name="Normal 3 10 19 3 2 3 3" xfId="14864" xr:uid="{B6E4C4A5-B013-4B6A-BCE8-62274CB7E99E}"/>
    <cellStyle name="Normal 3 10 19 3 2 4" xfId="14865" xr:uid="{C43CCBE4-967B-46E4-8D3D-12CAF2026BB9}"/>
    <cellStyle name="Normal 3 10 19 3 2 4 2" xfId="14866" xr:uid="{06EF1FF6-A3D7-4EB3-8C3F-C5AE40084DDD}"/>
    <cellStyle name="Normal 3 10 19 3 2 5" xfId="14867" xr:uid="{ECE8566F-8943-4F17-BAC1-87F3A36C7540}"/>
    <cellStyle name="Normal 3 10 19 3 3" xfId="14868" xr:uid="{252D08CB-B726-40AA-B35E-3A845BFA78CE}"/>
    <cellStyle name="Normal 3 10 19 3 3 2" xfId="14869" xr:uid="{86ECDE1B-0F78-46CE-92CB-8186EB7AEB16}"/>
    <cellStyle name="Normal 3 10 19 3 3 2 2" xfId="14870" xr:uid="{07817ED6-E281-4D80-ACD2-02DEF8F6DB28}"/>
    <cellStyle name="Normal 3 10 19 3 3 3" xfId="14871" xr:uid="{43DF50C3-895D-4D21-8500-A6C7DD3A5E0C}"/>
    <cellStyle name="Normal 3 10 19 3 4" xfId="14872" xr:uid="{7D4AC436-DDD2-4964-8011-5AC7F07F6BD2}"/>
    <cellStyle name="Normal 3 10 19 3 4 2" xfId="14873" xr:uid="{635340CD-D484-4ABA-966B-3D647B29FD71}"/>
    <cellStyle name="Normal 3 10 19 3 4 2 2" xfId="14874" xr:uid="{3CD254C0-39F5-41FC-8873-D071FC794478}"/>
    <cellStyle name="Normal 3 10 19 3 4 3" xfId="14875" xr:uid="{8EB6F068-DC50-44C7-AF1D-63A170A7D695}"/>
    <cellStyle name="Normal 3 10 19 3 5" xfId="14876" xr:uid="{1F68126A-D778-4A9B-9716-81599A35C783}"/>
    <cellStyle name="Normal 3 10 19 3 5 2" xfId="14877" xr:uid="{D7E3E1E5-FCBE-4514-B988-C85A1747C660}"/>
    <cellStyle name="Normal 3 10 19 3 6" xfId="14878" xr:uid="{ED7FFD16-DB04-4C87-B7F8-E39F1584738B}"/>
    <cellStyle name="Normal 3 10 19 4" xfId="14879" xr:uid="{02C63553-11AA-4E6B-94BA-416C3E97191B}"/>
    <cellStyle name="Normal 3 10 19 4 2" xfId="14880" xr:uid="{DA9C60CF-C417-4E41-96EE-FDB86DDC906E}"/>
    <cellStyle name="Normal 3 10 19 4 2 2" xfId="14881" xr:uid="{0E7495CF-1327-447C-990E-5F208FB62D56}"/>
    <cellStyle name="Normal 3 10 19 4 2 2 2" xfId="14882" xr:uid="{FBDBF42E-17CD-4429-9DB5-EE2563615612}"/>
    <cellStyle name="Normal 3 10 19 4 2 3" xfId="14883" xr:uid="{D7F034CE-6258-4D09-B1B3-4AD942FAD337}"/>
    <cellStyle name="Normal 3 10 19 4 3" xfId="14884" xr:uid="{C6F5AB35-2A92-447A-90AA-2AA387E466D4}"/>
    <cellStyle name="Normal 3 10 19 4 3 2" xfId="14885" xr:uid="{8DC9AC02-635B-4D3E-8EA2-EF6727E20449}"/>
    <cellStyle name="Normal 3 10 19 4 3 2 2" xfId="14886" xr:uid="{BBCDEDD3-2829-421A-A105-10E7D7676078}"/>
    <cellStyle name="Normal 3 10 19 4 3 3" xfId="14887" xr:uid="{40EFDFBB-838A-48A8-9823-D0A2FABE80F4}"/>
    <cellStyle name="Normal 3 10 19 4 4" xfId="14888" xr:uid="{5ECB5A37-9C73-440A-BB04-81C5D857332D}"/>
    <cellStyle name="Normal 3 10 19 4 4 2" xfId="14889" xr:uid="{D54D4252-06CB-481E-88F3-F60255745C70}"/>
    <cellStyle name="Normal 3 10 19 4 5" xfId="14890" xr:uid="{07CF3DA0-2FAC-47BD-AAA0-C87065E6C26B}"/>
    <cellStyle name="Normal 3 10 19 5" xfId="14891" xr:uid="{3A6B031C-92C4-440D-9119-4A7DA8ACB10E}"/>
    <cellStyle name="Normal 3 10 19 5 2" xfId="14892" xr:uid="{243B8D3F-B8EA-4F74-95C1-DBCBD99209C7}"/>
    <cellStyle name="Normal 3 10 19 5 2 2" xfId="14893" xr:uid="{6B316325-63D5-4B7F-AE97-AF68533CA1D3}"/>
    <cellStyle name="Normal 3 10 19 5 3" xfId="14894" xr:uid="{A8A8D011-138E-424A-970D-836BE5EFA6D8}"/>
    <cellStyle name="Normal 3 10 19 6" xfId="14895" xr:uid="{D3172B00-E79B-412B-80D2-95F7F67A35CD}"/>
    <cellStyle name="Normal 3 10 19 6 2" xfId="14896" xr:uid="{2E9E2916-0A32-411A-A7A7-718DCD8191AB}"/>
    <cellStyle name="Normal 3 10 19 6 2 2" xfId="14897" xr:uid="{DC3C392E-185D-49E3-92E8-1FA6BBE0CA3B}"/>
    <cellStyle name="Normal 3 10 19 6 3" xfId="14898" xr:uid="{D8FE3F21-A211-49E7-9F8D-9E3555C13813}"/>
    <cellStyle name="Normal 3 10 19 7" xfId="14899" xr:uid="{AC091F18-7DBC-4084-B9BB-D68444685B78}"/>
    <cellStyle name="Normal 3 10 19 7 2" xfId="14900" xr:uid="{14961C4B-C9BA-472C-817C-CF42B6902C38}"/>
    <cellStyle name="Normal 3 10 19 7 2 2" xfId="14901" xr:uid="{5C40E873-7950-4AB1-A0A0-18AC2DA534EE}"/>
    <cellStyle name="Normal 3 10 19 7 3" xfId="14902" xr:uid="{5E343C5B-6BC9-45A8-8628-534815C84D3C}"/>
    <cellStyle name="Normal 3 10 19 8" xfId="14903" xr:uid="{12E6E561-8BBE-4A8A-B405-BEA50F9C9E5B}"/>
    <cellStyle name="Normal 3 10 19 8 2" xfId="14904" xr:uid="{7ED24EDF-F3EB-4733-A42F-F0FBEC681AF2}"/>
    <cellStyle name="Normal 3 10 19 9" xfId="14905" xr:uid="{08E430FD-F304-43E3-9CE0-260DB2849D72}"/>
    <cellStyle name="Normal 3 10 2" xfId="14906" xr:uid="{68BFC976-BD08-4005-BCB1-C0C854451718}"/>
    <cellStyle name="Normal 3 10 2 10" xfId="14907" xr:uid="{A8F66501-87F3-4C0C-ACBC-46187037E51D}"/>
    <cellStyle name="Normal 3 10 2 10 2" xfId="14908" xr:uid="{FAACA776-FDBD-4BEE-85B8-30CB0B828313}"/>
    <cellStyle name="Normal 3 10 2 11" xfId="14909" xr:uid="{26CD3B86-EBD6-451F-A466-F41E6D4298F6}"/>
    <cellStyle name="Normal 3 10 2 2" xfId="14910" xr:uid="{D556893A-1C27-496B-BEC8-ACEC25359A55}"/>
    <cellStyle name="Normal 3 10 2 2 2" xfId="14911" xr:uid="{A2B87DAC-CACF-4241-9F3C-47C0168D886F}"/>
    <cellStyle name="Normal 3 10 2 2 2 2" xfId="14912" xr:uid="{F36D338D-EDE5-4554-8E82-01AA3A19B667}"/>
    <cellStyle name="Normal 3 10 2 2 2 2 2" xfId="14913" xr:uid="{7DAB631D-AEAB-464B-8ACC-71646A598FC3}"/>
    <cellStyle name="Normal 3 10 2 2 2 2 2 2" xfId="14914" xr:uid="{3DED9F1E-556B-4DB2-89A5-CF7057C1C45F}"/>
    <cellStyle name="Normal 3 10 2 2 2 2 2 2 2" xfId="14915" xr:uid="{215F7368-FD2A-4A6E-92B0-826344228AF8}"/>
    <cellStyle name="Normal 3 10 2 2 2 2 2 3" xfId="14916" xr:uid="{986695EB-F304-40B6-B0A3-51767E936100}"/>
    <cellStyle name="Normal 3 10 2 2 2 2 3" xfId="14917" xr:uid="{57511104-E00B-434B-9AD7-36302D5C4E80}"/>
    <cellStyle name="Normal 3 10 2 2 2 2 3 2" xfId="14918" xr:uid="{1BE1999C-25C4-4B69-8774-0C002533D5A1}"/>
    <cellStyle name="Normal 3 10 2 2 2 2 3 2 2" xfId="14919" xr:uid="{196BB1C9-87C3-4881-877B-ACAA3ED21AFC}"/>
    <cellStyle name="Normal 3 10 2 2 2 2 3 3" xfId="14920" xr:uid="{3805749E-375C-487A-998E-49FFBA9BB0E9}"/>
    <cellStyle name="Normal 3 10 2 2 2 2 4" xfId="14921" xr:uid="{FA7A80D4-9DE9-47DF-B905-66434089446E}"/>
    <cellStyle name="Normal 3 10 2 2 2 2 4 2" xfId="14922" xr:uid="{51F66563-B879-4544-A3D8-618E9D37D251}"/>
    <cellStyle name="Normal 3 10 2 2 2 2 5" xfId="14923" xr:uid="{A7E7E313-942C-4573-B8C1-138F91E304D7}"/>
    <cellStyle name="Normal 3 10 2 2 2 3" xfId="14924" xr:uid="{B98EC74E-B23C-42DE-88D6-346DABADFED4}"/>
    <cellStyle name="Normal 3 10 2 2 2 3 2" xfId="14925" xr:uid="{7657FE4A-B07F-4201-AA71-C4C8DCFD26F8}"/>
    <cellStyle name="Normal 3 10 2 2 2 3 2 2" xfId="14926" xr:uid="{04CF983D-9FE3-40F6-8C67-0A9F4E75AF18}"/>
    <cellStyle name="Normal 3 10 2 2 2 3 3" xfId="14927" xr:uid="{F24E941F-AC15-4BA9-92DA-7A848F4843BB}"/>
    <cellStyle name="Normal 3 10 2 2 2 4" xfId="14928" xr:uid="{4480404F-7984-420E-B4F7-E9DA3A50F7AF}"/>
    <cellStyle name="Normal 3 10 2 2 2 4 2" xfId="14929" xr:uid="{A8CBB023-7FA8-4010-9DCE-928F70889C0D}"/>
    <cellStyle name="Normal 3 10 2 2 2 4 2 2" xfId="14930" xr:uid="{88DCD5D6-21F7-4F2B-87E4-4E970931F854}"/>
    <cellStyle name="Normal 3 10 2 2 2 4 3" xfId="14931" xr:uid="{03BC85BF-F47F-4E3B-988E-DDC23180D53B}"/>
    <cellStyle name="Normal 3 10 2 2 2 5" xfId="14932" xr:uid="{B933F80D-C4AE-4CE0-BD58-EFF08D5BFEEA}"/>
    <cellStyle name="Normal 3 10 2 2 2 5 2" xfId="14933" xr:uid="{A0A2B812-F4C4-4981-9553-4C535982A451}"/>
    <cellStyle name="Normal 3 10 2 2 2 6" xfId="14934" xr:uid="{85B286F1-DD45-4401-9858-AA8944CB1F30}"/>
    <cellStyle name="Normal 3 10 2 2 3" xfId="14935" xr:uid="{CCC136C9-3212-45D6-9A64-1A061D9ED589}"/>
    <cellStyle name="Normal 3 10 2 2 3 2" xfId="14936" xr:uid="{87FBD58C-790F-4750-8B68-37D4D006A0D5}"/>
    <cellStyle name="Normal 3 10 2 2 3 2 2" xfId="14937" xr:uid="{8D05ECA0-55AB-4D7E-B2BD-0E0BA20F412C}"/>
    <cellStyle name="Normal 3 10 2 2 3 2 2 2" xfId="14938" xr:uid="{2923F8A1-AA60-4A20-BBA2-A9E5A74E1133}"/>
    <cellStyle name="Normal 3 10 2 2 3 2 2 2 2" xfId="14939" xr:uid="{CC2D1101-7250-4984-A120-CA85F026447C}"/>
    <cellStyle name="Normal 3 10 2 2 3 2 2 3" xfId="14940" xr:uid="{2A729BD2-5281-42D7-A73A-E52BA7BED464}"/>
    <cellStyle name="Normal 3 10 2 2 3 2 3" xfId="14941" xr:uid="{E87837DB-2735-4B02-8A4D-CEAA658D42A9}"/>
    <cellStyle name="Normal 3 10 2 2 3 2 3 2" xfId="14942" xr:uid="{59007A57-AD28-4FD6-A761-5F1953B033A2}"/>
    <cellStyle name="Normal 3 10 2 2 3 2 3 2 2" xfId="14943" xr:uid="{2C2E3ABE-97F1-4103-8AB8-A532ED79971B}"/>
    <cellStyle name="Normal 3 10 2 2 3 2 3 3" xfId="14944" xr:uid="{1DD0DE15-B250-4EF7-9DF8-9023F2F5B172}"/>
    <cellStyle name="Normal 3 10 2 2 3 2 4" xfId="14945" xr:uid="{AF7E6867-FBD0-4F4B-8827-B9B21ABA399B}"/>
    <cellStyle name="Normal 3 10 2 2 3 2 4 2" xfId="14946" xr:uid="{7E15AF20-265D-4F98-9446-373DC42B5431}"/>
    <cellStyle name="Normal 3 10 2 2 3 2 5" xfId="14947" xr:uid="{0A4727AC-675A-4C40-900E-DD315C745A0D}"/>
    <cellStyle name="Normal 3 10 2 2 3 3" xfId="14948" xr:uid="{B357AB41-41A5-4448-B936-E21208C76948}"/>
    <cellStyle name="Normal 3 10 2 2 3 3 2" xfId="14949" xr:uid="{D6EF4882-D141-4CDB-9DA7-F3E8BDEE8CCF}"/>
    <cellStyle name="Normal 3 10 2 2 3 3 2 2" xfId="14950" xr:uid="{8A3E566B-B259-4AA3-A4B6-9C4999DB7BD5}"/>
    <cellStyle name="Normal 3 10 2 2 3 3 3" xfId="14951" xr:uid="{9FD47D10-68E7-4C14-BC31-971B3143FD36}"/>
    <cellStyle name="Normal 3 10 2 2 3 4" xfId="14952" xr:uid="{3FECEA06-0ABA-4ED6-9056-360D5A052F51}"/>
    <cellStyle name="Normal 3 10 2 2 3 4 2" xfId="14953" xr:uid="{33A95886-25F3-4276-AE44-593746CADE39}"/>
    <cellStyle name="Normal 3 10 2 2 3 4 2 2" xfId="14954" xr:uid="{F8312E2B-CEDC-4E97-8B3B-F33A098D0CDF}"/>
    <cellStyle name="Normal 3 10 2 2 3 4 3" xfId="14955" xr:uid="{E4D41A20-A0A2-4283-8DBB-F6EF9968629C}"/>
    <cellStyle name="Normal 3 10 2 2 3 5" xfId="14956" xr:uid="{4E844AB0-C0B5-4CA5-8936-2420F7CBEA87}"/>
    <cellStyle name="Normal 3 10 2 2 3 5 2" xfId="14957" xr:uid="{44D1D786-9223-4DCB-8F96-ED18688862BA}"/>
    <cellStyle name="Normal 3 10 2 2 3 6" xfId="14958" xr:uid="{4000C2E1-64FD-4C01-844E-963E3AAD4584}"/>
    <cellStyle name="Normal 3 10 2 2 4" xfId="14959" xr:uid="{8A3B1FA4-66D3-4A5C-BFD9-C91E3B0D27E6}"/>
    <cellStyle name="Normal 3 10 2 2 4 2" xfId="14960" xr:uid="{F64F0F59-DAD4-400F-BFE6-A2F136CC1D97}"/>
    <cellStyle name="Normal 3 10 2 2 4 2 2" xfId="14961" xr:uid="{1ABD8038-E923-4E1C-8FA9-757269D884BB}"/>
    <cellStyle name="Normal 3 10 2 2 4 2 2 2" xfId="14962" xr:uid="{AE7AB1AD-75D2-49D1-9B2C-6E44B15E1A5B}"/>
    <cellStyle name="Normal 3 10 2 2 4 2 3" xfId="14963" xr:uid="{94E288B2-A534-457F-9E4D-5BF723280B58}"/>
    <cellStyle name="Normal 3 10 2 2 4 3" xfId="14964" xr:uid="{0EF4C89B-ED5A-4911-AFEB-5F7D1D4D9BEB}"/>
    <cellStyle name="Normal 3 10 2 2 4 3 2" xfId="14965" xr:uid="{2B1CFD01-6355-4DA7-8AC7-673656569C2F}"/>
    <cellStyle name="Normal 3 10 2 2 4 3 2 2" xfId="14966" xr:uid="{77113119-FA68-4ACA-8F5E-988F92AD5F8E}"/>
    <cellStyle name="Normal 3 10 2 2 4 3 3" xfId="14967" xr:uid="{125A32D1-02B2-49FE-BF72-1526375EEA1B}"/>
    <cellStyle name="Normal 3 10 2 2 4 4" xfId="14968" xr:uid="{1864C090-27A2-424B-86CC-377C20497A2B}"/>
    <cellStyle name="Normal 3 10 2 2 4 4 2" xfId="14969" xr:uid="{AA53C986-98C0-4A8E-88FA-4302870758C1}"/>
    <cellStyle name="Normal 3 10 2 2 4 5" xfId="14970" xr:uid="{59F1037E-D8B5-4D87-B4E0-2788C61E8404}"/>
    <cellStyle name="Normal 3 10 2 2 5" xfId="14971" xr:uid="{1A6545CF-1233-4F52-BA64-BC4C4EC172D2}"/>
    <cellStyle name="Normal 3 10 2 2 5 2" xfId="14972" xr:uid="{47C3922E-1E3F-4AB4-90FD-D04D66EA19FC}"/>
    <cellStyle name="Normal 3 10 2 2 5 2 2" xfId="14973" xr:uid="{30765C65-19FB-4F70-BBD5-AE33EC5B213F}"/>
    <cellStyle name="Normal 3 10 2 2 5 3" xfId="14974" xr:uid="{0EAB0ED6-6BAA-44A0-805D-5D2F8B3C37F1}"/>
    <cellStyle name="Normal 3 10 2 2 6" xfId="14975" xr:uid="{207259AC-F0D2-4FED-B250-09D9EEF5C094}"/>
    <cellStyle name="Normal 3 10 2 2 6 2" xfId="14976" xr:uid="{38BD8241-2490-4927-AC32-0A5350BB02F8}"/>
    <cellStyle name="Normal 3 10 2 2 6 2 2" xfId="14977" xr:uid="{B6A67600-84C1-40FB-A326-D27F4F5C9774}"/>
    <cellStyle name="Normal 3 10 2 2 6 3" xfId="14978" xr:uid="{A7BF2B41-72F6-4AEC-AEC3-7AE0E7CFCE79}"/>
    <cellStyle name="Normal 3 10 2 2 7" xfId="14979" xr:uid="{4B47207D-6F2C-4C5D-81FD-6BA7A74C8C17}"/>
    <cellStyle name="Normal 3 10 2 2 7 2" xfId="14980" xr:uid="{7F490502-7591-474B-99E4-90D5680C9E52}"/>
    <cellStyle name="Normal 3 10 2 2 7 2 2" xfId="14981" xr:uid="{5645CAC8-203C-496D-BA7B-56F521988436}"/>
    <cellStyle name="Normal 3 10 2 2 7 3" xfId="14982" xr:uid="{FC8BAC07-2A25-4AE7-8C09-3B538057699A}"/>
    <cellStyle name="Normal 3 10 2 2 8" xfId="14983" xr:uid="{CE6DF010-2D79-44B7-A1D0-9D5492F17EAA}"/>
    <cellStyle name="Normal 3 10 2 2 8 2" xfId="14984" xr:uid="{029DD88A-21A4-4732-9D97-5871EC093494}"/>
    <cellStyle name="Normal 3 10 2 2 9" xfId="14985" xr:uid="{7726A141-C018-428E-87E5-9FAD38237D4B}"/>
    <cellStyle name="Normal 3 10 2 3" xfId="14986" xr:uid="{0877CD77-764D-4B2A-B182-09494612A06F}"/>
    <cellStyle name="Normal 3 10 2 3 2" xfId="14987" xr:uid="{C66E0867-7572-4DF4-8095-7EEEA9C34A14}"/>
    <cellStyle name="Normal 3 10 2 3 2 2" xfId="14988" xr:uid="{AC51AFC2-2325-4620-B0D1-72EA19B1C066}"/>
    <cellStyle name="Normal 3 10 2 3 2 2 2" xfId="14989" xr:uid="{CD2A4F90-FC17-48B3-B58F-814C1A8E3D98}"/>
    <cellStyle name="Normal 3 10 2 3 2 2 2 2" xfId="14990" xr:uid="{9B38E05D-C2F5-4A64-ACE2-F90AC45CF7F5}"/>
    <cellStyle name="Normal 3 10 2 3 2 2 2 2 2" xfId="14991" xr:uid="{9663FE7A-3428-4060-B81C-2A621BBEE92B}"/>
    <cellStyle name="Normal 3 10 2 3 2 2 2 3" xfId="14992" xr:uid="{4F24C703-860C-40A5-95A0-ABC6D7FC8378}"/>
    <cellStyle name="Normal 3 10 2 3 2 2 3" xfId="14993" xr:uid="{D4781BDE-03FF-4A11-8DDB-B52B32F95B4E}"/>
    <cellStyle name="Normal 3 10 2 3 2 2 3 2" xfId="14994" xr:uid="{0F6B4A6B-51C9-4CC3-94D1-39D9C3079B84}"/>
    <cellStyle name="Normal 3 10 2 3 2 2 3 2 2" xfId="14995" xr:uid="{B8959BCB-6072-4EF0-945C-F535DE4FAB19}"/>
    <cellStyle name="Normal 3 10 2 3 2 2 3 3" xfId="14996" xr:uid="{047FA3EB-8279-433B-89DB-5F96C2251DD0}"/>
    <cellStyle name="Normal 3 10 2 3 2 2 4" xfId="14997" xr:uid="{3B8CCAA9-9B0F-4A4F-9250-2D4208C33C64}"/>
    <cellStyle name="Normal 3 10 2 3 2 2 4 2" xfId="14998" xr:uid="{91CB74FA-467B-4027-A7C5-1DFB35F11043}"/>
    <cellStyle name="Normal 3 10 2 3 2 2 5" xfId="14999" xr:uid="{D5C78CBC-049A-45BE-9A59-DFC699ACD62B}"/>
    <cellStyle name="Normal 3 10 2 3 2 3" xfId="15000" xr:uid="{81CEFF4C-4D3E-45A0-8811-2055D9C4E161}"/>
    <cellStyle name="Normal 3 10 2 3 2 3 2" xfId="15001" xr:uid="{CB83B254-F7AC-4349-B1D8-C39A5D85239E}"/>
    <cellStyle name="Normal 3 10 2 3 2 3 2 2" xfId="15002" xr:uid="{5B6DD8ED-48C1-4164-8D7E-03DCC7A53A44}"/>
    <cellStyle name="Normal 3 10 2 3 2 3 3" xfId="15003" xr:uid="{4C0B5B03-9142-44B3-9D4E-9C267A2DB856}"/>
    <cellStyle name="Normal 3 10 2 3 2 4" xfId="15004" xr:uid="{0C33FA00-9FD1-4959-A99D-9D235E7D59BE}"/>
    <cellStyle name="Normal 3 10 2 3 2 4 2" xfId="15005" xr:uid="{7F44E587-85D3-403D-BA11-0455E240B0BB}"/>
    <cellStyle name="Normal 3 10 2 3 2 4 2 2" xfId="15006" xr:uid="{71164B16-40DE-46B8-95CF-38AF57312ACA}"/>
    <cellStyle name="Normal 3 10 2 3 2 4 3" xfId="15007" xr:uid="{14E21EDB-54CB-4922-8906-97875008961D}"/>
    <cellStyle name="Normal 3 10 2 3 2 5" xfId="15008" xr:uid="{0C59F198-0BE7-4986-8589-D65DA6033BDE}"/>
    <cellStyle name="Normal 3 10 2 3 2 5 2" xfId="15009" xr:uid="{DC0166C6-17D0-44C1-A985-6D02D67089A7}"/>
    <cellStyle name="Normal 3 10 2 3 2 6" xfId="15010" xr:uid="{7A2E58B0-748E-4521-BE69-8DEF06191D59}"/>
    <cellStyle name="Normal 3 10 2 3 3" xfId="15011" xr:uid="{B4616B8E-375D-4C28-B4DD-C1006DFC20AC}"/>
    <cellStyle name="Normal 3 10 2 3 3 2" xfId="15012" xr:uid="{82D4D88D-6FA8-41AE-8AF4-59D82567C98B}"/>
    <cellStyle name="Normal 3 10 2 3 3 2 2" xfId="15013" xr:uid="{C40B55A2-1963-4421-A2D2-36F1B8980AA5}"/>
    <cellStyle name="Normal 3 10 2 3 3 2 2 2" xfId="15014" xr:uid="{80B22DAC-7D1B-4ACD-B8F7-7B1A3B65BBB2}"/>
    <cellStyle name="Normal 3 10 2 3 3 2 2 2 2" xfId="15015" xr:uid="{9E288F97-A567-4601-8C8B-340C435E81F4}"/>
    <cellStyle name="Normal 3 10 2 3 3 2 2 3" xfId="15016" xr:uid="{12B22DC9-A529-43C5-8A5B-3199AB6592CA}"/>
    <cellStyle name="Normal 3 10 2 3 3 2 3" xfId="15017" xr:uid="{34387DC8-89D4-4CBA-9FCD-8CA3ADCD5C99}"/>
    <cellStyle name="Normal 3 10 2 3 3 2 3 2" xfId="15018" xr:uid="{2B9D79F4-D193-4FCC-A23B-6CE70AE514C7}"/>
    <cellStyle name="Normal 3 10 2 3 3 2 3 2 2" xfId="15019" xr:uid="{0E4C3347-678D-4A2A-A9D9-038110F27BDA}"/>
    <cellStyle name="Normal 3 10 2 3 3 2 3 3" xfId="15020" xr:uid="{5E8B7672-8A20-4975-9717-C72FC280B431}"/>
    <cellStyle name="Normal 3 10 2 3 3 2 4" xfId="15021" xr:uid="{7E772919-0021-4292-9197-D7FBCAF4C5CA}"/>
    <cellStyle name="Normal 3 10 2 3 3 2 4 2" xfId="15022" xr:uid="{E0C9F553-867F-4F50-90B1-F090360D25D0}"/>
    <cellStyle name="Normal 3 10 2 3 3 2 5" xfId="15023" xr:uid="{D6752282-F3F8-47AC-A00F-6716B50C4C34}"/>
    <cellStyle name="Normal 3 10 2 3 3 3" xfId="15024" xr:uid="{86252855-CBA0-4197-919C-DB0D2209DF2C}"/>
    <cellStyle name="Normal 3 10 2 3 3 3 2" xfId="15025" xr:uid="{C0F7CA0F-66CD-49C9-A0F1-C41ED1F1A50B}"/>
    <cellStyle name="Normal 3 10 2 3 3 3 2 2" xfId="15026" xr:uid="{73F9CC8A-1F1F-488C-9218-70346584850F}"/>
    <cellStyle name="Normal 3 10 2 3 3 3 3" xfId="15027" xr:uid="{AF461BFF-5688-45F7-9145-B6C33CBA9280}"/>
    <cellStyle name="Normal 3 10 2 3 3 4" xfId="15028" xr:uid="{3E8E4693-A9F6-4123-856C-0E272DCB0A7A}"/>
    <cellStyle name="Normal 3 10 2 3 3 4 2" xfId="15029" xr:uid="{1833000D-1F72-463C-8E6D-361984FA3CCD}"/>
    <cellStyle name="Normal 3 10 2 3 3 4 2 2" xfId="15030" xr:uid="{D3F89375-9D9C-4333-A200-352225AC0B29}"/>
    <cellStyle name="Normal 3 10 2 3 3 4 3" xfId="15031" xr:uid="{71E40CC0-B59A-451C-AB35-D6BC08BE8106}"/>
    <cellStyle name="Normal 3 10 2 3 3 5" xfId="15032" xr:uid="{BB071327-47B4-41D9-A664-FE4DB7F2C8C4}"/>
    <cellStyle name="Normal 3 10 2 3 3 5 2" xfId="15033" xr:uid="{215A29F3-F735-40F2-837A-90213A175B2C}"/>
    <cellStyle name="Normal 3 10 2 3 3 6" xfId="15034" xr:uid="{D9E7E749-4EAB-4B43-990A-4DE76977DD34}"/>
    <cellStyle name="Normal 3 10 2 3 4" xfId="15035" xr:uid="{6F285C7F-6A05-4814-BF79-D7B08A81752C}"/>
    <cellStyle name="Normal 3 10 2 3 4 2" xfId="15036" xr:uid="{4D776908-8120-40E9-ACBE-BCCF338BBC52}"/>
    <cellStyle name="Normal 3 10 2 3 4 2 2" xfId="15037" xr:uid="{88909D18-AFF9-44FF-8532-8F38DB60F29E}"/>
    <cellStyle name="Normal 3 10 2 3 4 2 2 2" xfId="15038" xr:uid="{2ABF3D86-3B39-40FB-BAE8-7F9618323714}"/>
    <cellStyle name="Normal 3 10 2 3 4 2 3" xfId="15039" xr:uid="{71A0BEB5-2C48-4A34-BE10-95965D1FFD8C}"/>
    <cellStyle name="Normal 3 10 2 3 4 3" xfId="15040" xr:uid="{BC11A902-D7CF-409A-91F7-FB22B77066E9}"/>
    <cellStyle name="Normal 3 10 2 3 4 3 2" xfId="15041" xr:uid="{4448B3ED-FD2B-4570-910B-BF3C16B8613C}"/>
    <cellStyle name="Normal 3 10 2 3 4 3 2 2" xfId="15042" xr:uid="{8B97D3BE-E531-4DB2-B4D3-C3CF96ACCDAB}"/>
    <cellStyle name="Normal 3 10 2 3 4 3 3" xfId="15043" xr:uid="{9B749AA9-5AA2-457D-A8B3-DDF498FBE1C4}"/>
    <cellStyle name="Normal 3 10 2 3 4 4" xfId="15044" xr:uid="{88F666D5-5E5D-4F72-AEB1-EDDE4A27BBD3}"/>
    <cellStyle name="Normal 3 10 2 3 4 4 2" xfId="15045" xr:uid="{7748A2F8-E1BB-4E7A-858B-7FC9BBF52077}"/>
    <cellStyle name="Normal 3 10 2 3 4 5" xfId="15046" xr:uid="{E8EF6AB1-A86E-4D6D-824C-D35EC80109E3}"/>
    <cellStyle name="Normal 3 10 2 3 5" xfId="15047" xr:uid="{FD644C22-7B26-4581-A344-87BC00B0A581}"/>
    <cellStyle name="Normal 3 10 2 3 5 2" xfId="15048" xr:uid="{63914ECF-DB0F-4C3A-9CC4-7C9D286F2929}"/>
    <cellStyle name="Normal 3 10 2 3 5 2 2" xfId="15049" xr:uid="{62358E2E-7B83-4028-8212-2DC6E131E267}"/>
    <cellStyle name="Normal 3 10 2 3 5 3" xfId="15050" xr:uid="{292770BF-8BD5-4BB6-8A69-275FD4C2E2E9}"/>
    <cellStyle name="Normal 3 10 2 3 6" xfId="15051" xr:uid="{59970118-45BC-4DED-AD65-A392EE43B5F4}"/>
    <cellStyle name="Normal 3 10 2 3 6 2" xfId="15052" xr:uid="{C531903D-C518-4A0C-A493-09A2D16912A9}"/>
    <cellStyle name="Normal 3 10 2 3 6 2 2" xfId="15053" xr:uid="{26F90116-DBC1-47C2-9518-45E6EBD59C4B}"/>
    <cellStyle name="Normal 3 10 2 3 6 3" xfId="15054" xr:uid="{3A5E13AE-2E57-44E3-915B-BA433BB6BD62}"/>
    <cellStyle name="Normal 3 10 2 3 7" xfId="15055" xr:uid="{A1710E14-0898-4E02-9262-BD8DF1B82C36}"/>
    <cellStyle name="Normal 3 10 2 3 7 2" xfId="15056" xr:uid="{9DEE2B55-7EE1-44EF-B5FC-3D2215ED76A1}"/>
    <cellStyle name="Normal 3 10 2 3 7 2 2" xfId="15057" xr:uid="{48FAE355-E752-41BA-BF04-F99433589394}"/>
    <cellStyle name="Normal 3 10 2 3 7 3" xfId="15058" xr:uid="{24370A22-76F7-4C43-82A8-F58A47E7683C}"/>
    <cellStyle name="Normal 3 10 2 3 8" xfId="15059" xr:uid="{FA9EB9A5-CF71-4C99-A5CB-1138FB5A073D}"/>
    <cellStyle name="Normal 3 10 2 3 8 2" xfId="15060" xr:uid="{8B206AB3-0E9F-44DB-9B2E-F6658EC6C4B8}"/>
    <cellStyle name="Normal 3 10 2 3 9" xfId="15061" xr:uid="{8E00A005-93C6-4CF4-B213-8A6A1218A9A0}"/>
    <cellStyle name="Normal 3 10 2 4" xfId="15062" xr:uid="{25CA8543-A25A-498B-B7B9-22B987C1E6C3}"/>
    <cellStyle name="Normal 3 10 2 4 2" xfId="15063" xr:uid="{CC913120-BBB6-439B-853F-69CEA8FCC335}"/>
    <cellStyle name="Normal 3 10 2 4 2 2" xfId="15064" xr:uid="{E8D82C57-2316-4C3A-B0E8-13C9F8E15BFF}"/>
    <cellStyle name="Normal 3 10 2 4 2 2 2" xfId="15065" xr:uid="{3C1F2C0D-C984-4A26-91A3-1853E1DE91C4}"/>
    <cellStyle name="Normal 3 10 2 4 2 2 2 2" xfId="15066" xr:uid="{2E75BEB4-CDB0-42E9-9144-204C90A2BA87}"/>
    <cellStyle name="Normal 3 10 2 4 2 2 3" xfId="15067" xr:uid="{CE865D8B-E57B-45A6-92C0-74E4228CE00D}"/>
    <cellStyle name="Normal 3 10 2 4 2 3" xfId="15068" xr:uid="{75B8CF48-75AB-4BD6-B399-A2740D887901}"/>
    <cellStyle name="Normal 3 10 2 4 2 3 2" xfId="15069" xr:uid="{2DD772E7-296A-49CD-A97A-B92189540019}"/>
    <cellStyle name="Normal 3 10 2 4 2 3 2 2" xfId="15070" xr:uid="{13CF0ED5-CD60-446F-A7AE-7E9458862544}"/>
    <cellStyle name="Normal 3 10 2 4 2 3 3" xfId="15071" xr:uid="{3774597A-A3CC-44F8-95C3-D8D515DEF838}"/>
    <cellStyle name="Normal 3 10 2 4 2 4" xfId="15072" xr:uid="{50BA5C4F-26C5-4F8B-AD83-ED1B64B95BA3}"/>
    <cellStyle name="Normal 3 10 2 4 2 4 2" xfId="15073" xr:uid="{7CB96403-819F-4D6D-BC87-75E3DFD04384}"/>
    <cellStyle name="Normal 3 10 2 4 2 5" xfId="15074" xr:uid="{1104DAED-542A-45F7-944E-88F40C180775}"/>
    <cellStyle name="Normal 3 10 2 4 3" xfId="15075" xr:uid="{198E279B-6019-4480-9005-F3DD9398A30C}"/>
    <cellStyle name="Normal 3 10 2 4 3 2" xfId="15076" xr:uid="{3F04DF1F-F5AA-402A-84CC-7C309A6653A9}"/>
    <cellStyle name="Normal 3 10 2 4 3 2 2" xfId="15077" xr:uid="{D8D5E89B-BFE7-49C2-B02B-DD476773558E}"/>
    <cellStyle name="Normal 3 10 2 4 3 3" xfId="15078" xr:uid="{C3B6BF0F-1888-4CA2-95C1-99DDDC018095}"/>
    <cellStyle name="Normal 3 10 2 4 4" xfId="15079" xr:uid="{C36F00A4-0EA0-4571-9EF2-33D184F946A0}"/>
    <cellStyle name="Normal 3 10 2 4 4 2" xfId="15080" xr:uid="{C1B58EA9-FEF1-48B3-868E-BDF20731F75F}"/>
    <cellStyle name="Normal 3 10 2 4 4 2 2" xfId="15081" xr:uid="{EC6B5B6E-0C30-4D99-AA9E-E794C7B9031B}"/>
    <cellStyle name="Normal 3 10 2 4 4 3" xfId="15082" xr:uid="{16408081-DE2D-4FDA-B450-75E9E5DC2A20}"/>
    <cellStyle name="Normal 3 10 2 4 5" xfId="15083" xr:uid="{AF283B3B-4F8A-479F-8F48-5C086B2DE48F}"/>
    <cellStyle name="Normal 3 10 2 4 5 2" xfId="15084" xr:uid="{4C2128BE-DF5D-4FB3-86C7-4C76BEE111E2}"/>
    <cellStyle name="Normal 3 10 2 4 6" xfId="15085" xr:uid="{939B241B-A601-4B28-8083-6650AA02B5B3}"/>
    <cellStyle name="Normal 3 10 2 5" xfId="15086" xr:uid="{3F4FAFC2-BD3D-4B2E-B595-89CB133F8F4B}"/>
    <cellStyle name="Normal 3 10 2 5 2" xfId="15087" xr:uid="{F34D34EF-1570-4AE5-B60A-CD50D4783DBE}"/>
    <cellStyle name="Normal 3 10 2 5 2 2" xfId="15088" xr:uid="{BA7C989A-C86B-4A3C-9C65-90485AC527CD}"/>
    <cellStyle name="Normal 3 10 2 5 2 2 2" xfId="15089" xr:uid="{8E336618-CFF3-4C1E-853A-CC8DF6767A8E}"/>
    <cellStyle name="Normal 3 10 2 5 2 2 2 2" xfId="15090" xr:uid="{44167D76-C4D4-4236-B92B-C4F392560BD0}"/>
    <cellStyle name="Normal 3 10 2 5 2 2 3" xfId="15091" xr:uid="{0641F84D-FFC1-477C-A204-5B8767AF5540}"/>
    <cellStyle name="Normal 3 10 2 5 2 3" xfId="15092" xr:uid="{553FD879-9681-46AF-95DA-8DE2509237AB}"/>
    <cellStyle name="Normal 3 10 2 5 2 3 2" xfId="15093" xr:uid="{E45E9799-3DEA-4298-ACE6-D59B0C10ADD4}"/>
    <cellStyle name="Normal 3 10 2 5 2 3 2 2" xfId="15094" xr:uid="{C7F8F106-D842-404D-8577-F724486B6A40}"/>
    <cellStyle name="Normal 3 10 2 5 2 3 3" xfId="15095" xr:uid="{F7B8C8E8-415C-4D69-9ACC-A282C6DBFFCB}"/>
    <cellStyle name="Normal 3 10 2 5 2 4" xfId="15096" xr:uid="{EAFABF14-CB41-4757-825F-99EF620D968B}"/>
    <cellStyle name="Normal 3 10 2 5 2 4 2" xfId="15097" xr:uid="{D27B3843-2299-4710-95B7-F2CDCD3D1043}"/>
    <cellStyle name="Normal 3 10 2 5 2 5" xfId="15098" xr:uid="{8828D44E-4BFA-4CB9-93E9-0EBCCA9F553E}"/>
    <cellStyle name="Normal 3 10 2 5 3" xfId="15099" xr:uid="{2DE282A1-FE41-4C32-9E96-6DB521E72014}"/>
    <cellStyle name="Normal 3 10 2 5 3 2" xfId="15100" xr:uid="{0EB183D5-C76E-4C68-BEB1-02F937850AD0}"/>
    <cellStyle name="Normal 3 10 2 5 3 2 2" xfId="15101" xr:uid="{6B24649F-B653-4806-B98F-CEA14A91DCF5}"/>
    <cellStyle name="Normal 3 10 2 5 3 3" xfId="15102" xr:uid="{1AE4CD5D-4C96-45E3-9A52-3E1599A9D55E}"/>
    <cellStyle name="Normal 3 10 2 5 4" xfId="15103" xr:uid="{DBB69A78-3A79-47BC-AB4A-BE5CE13E7D35}"/>
    <cellStyle name="Normal 3 10 2 5 4 2" xfId="15104" xr:uid="{74386B55-2EE6-4456-AE68-2A100B95E3D8}"/>
    <cellStyle name="Normal 3 10 2 5 4 2 2" xfId="15105" xr:uid="{598E1C20-C7B0-44AD-824B-29A0658F3580}"/>
    <cellStyle name="Normal 3 10 2 5 4 3" xfId="15106" xr:uid="{502773AD-19FD-4A3C-8228-83B91C68E308}"/>
    <cellStyle name="Normal 3 10 2 5 5" xfId="15107" xr:uid="{65CD8D5D-65A5-4744-8F1E-29D5533390E8}"/>
    <cellStyle name="Normal 3 10 2 5 5 2" xfId="15108" xr:uid="{72C8DBC8-1536-4255-A3EB-DFAABF92EEF8}"/>
    <cellStyle name="Normal 3 10 2 5 6" xfId="15109" xr:uid="{9F3B6044-5FE0-474B-A272-F0C943057C72}"/>
    <cellStyle name="Normal 3 10 2 6" xfId="15110" xr:uid="{6661147D-E53B-4723-9EBD-106F6F548E6F}"/>
    <cellStyle name="Normal 3 10 2 6 2" xfId="15111" xr:uid="{19450241-0BE1-4305-8AFC-3A4BEAF4A7EF}"/>
    <cellStyle name="Normal 3 10 2 6 2 2" xfId="15112" xr:uid="{A22A4DD4-6B5E-41D7-A3CE-B8FDE848F88D}"/>
    <cellStyle name="Normal 3 10 2 6 2 2 2" xfId="15113" xr:uid="{066B7A51-B523-4D17-A8E4-05E81858C168}"/>
    <cellStyle name="Normal 3 10 2 6 2 3" xfId="15114" xr:uid="{5855B141-C62B-4375-8310-D92D6498FDEE}"/>
    <cellStyle name="Normal 3 10 2 6 3" xfId="15115" xr:uid="{B691D052-76CC-4CB4-8EAC-A3C177F24C38}"/>
    <cellStyle name="Normal 3 10 2 6 3 2" xfId="15116" xr:uid="{EC1B0C56-2405-47CC-8F89-718BE1137077}"/>
    <cellStyle name="Normal 3 10 2 6 3 2 2" xfId="15117" xr:uid="{5D69B41A-5290-420B-BD6C-9F64A9EDB22F}"/>
    <cellStyle name="Normal 3 10 2 6 3 3" xfId="15118" xr:uid="{960C81EA-01FF-4A84-A8F0-764D371A9BB3}"/>
    <cellStyle name="Normal 3 10 2 6 4" xfId="15119" xr:uid="{AD54435B-E3BD-4CC5-B237-8526F759BE86}"/>
    <cellStyle name="Normal 3 10 2 6 4 2" xfId="15120" xr:uid="{34473D41-6D79-468D-9F11-D57DC1F5A425}"/>
    <cellStyle name="Normal 3 10 2 6 5" xfId="15121" xr:uid="{8F4EE6DE-2F83-420F-9B10-BBA772CF70C8}"/>
    <cellStyle name="Normal 3 10 2 7" xfId="15122" xr:uid="{D9757363-F8A6-4701-B99A-77584AB88703}"/>
    <cellStyle name="Normal 3 10 2 7 2" xfId="15123" xr:uid="{5BFDCF75-F75A-499C-8BCE-F716499C40F4}"/>
    <cellStyle name="Normal 3 10 2 7 2 2" xfId="15124" xr:uid="{F188E591-DDF7-4420-8170-A18865242A3D}"/>
    <cellStyle name="Normal 3 10 2 7 3" xfId="15125" xr:uid="{EF26828C-F6EF-44AC-8C04-82A201EEF666}"/>
    <cellStyle name="Normal 3 10 2 8" xfId="15126" xr:uid="{A1AB16FE-0EE1-46F8-BA0F-C612189000A5}"/>
    <cellStyle name="Normal 3 10 2 8 2" xfId="15127" xr:uid="{3D8355FA-BCF8-4260-9F44-AF9C4AA4B5F3}"/>
    <cellStyle name="Normal 3 10 2 8 2 2" xfId="15128" xr:uid="{9A0CE651-39C9-4D37-96E4-CF9D5F275576}"/>
    <cellStyle name="Normal 3 10 2 8 3" xfId="15129" xr:uid="{DAC1FD90-B228-4DFA-85CA-ADC2C798F5C8}"/>
    <cellStyle name="Normal 3 10 2 9" xfId="15130" xr:uid="{B482937D-CB99-4BE8-81FA-408F4FC8C972}"/>
    <cellStyle name="Normal 3 10 2 9 2" xfId="15131" xr:uid="{9507B0D2-C456-4263-A92A-7A84CC17DBF7}"/>
    <cellStyle name="Normal 3 10 2 9 2 2" xfId="15132" xr:uid="{00D28486-F8E2-4D02-930B-EA07CF125359}"/>
    <cellStyle name="Normal 3 10 2 9 3" xfId="15133" xr:uid="{602833BA-7790-4E2A-9B25-911980860435}"/>
    <cellStyle name="Normal 3 10 20" xfId="15134" xr:uid="{22CFCC65-95E4-4359-9B57-604763912046}"/>
    <cellStyle name="Normal 3 10 20 2" xfId="15135" xr:uid="{9457B8F0-82F9-48F5-8628-6425BB1542BD}"/>
    <cellStyle name="Normal 3 10 20 2 2" xfId="15136" xr:uid="{40D8CAAA-9847-4A3A-AA17-679D6FD408AB}"/>
    <cellStyle name="Normal 3 10 20 2 2 2" xfId="15137" xr:uid="{C75DB324-7775-49FA-AF4D-BC4574A34FF3}"/>
    <cellStyle name="Normal 3 10 20 2 2 2 2" xfId="15138" xr:uid="{6DB79A99-646F-4D1A-96FB-3F214E29BEF4}"/>
    <cellStyle name="Normal 3 10 20 2 2 3" xfId="15139" xr:uid="{1FCD3E07-5A5A-4EAC-8B2D-3AE0F839991B}"/>
    <cellStyle name="Normal 3 10 20 2 3" xfId="15140" xr:uid="{508DB90B-C625-49FE-9FE7-1BB9CDFF7BA7}"/>
    <cellStyle name="Normal 3 10 20 2 3 2" xfId="15141" xr:uid="{D94B7105-AEC9-4836-A174-3E2CD799F315}"/>
    <cellStyle name="Normal 3 10 20 2 3 2 2" xfId="15142" xr:uid="{43746518-078E-485E-B564-8CB9DEDFFD98}"/>
    <cellStyle name="Normal 3 10 20 2 3 3" xfId="15143" xr:uid="{C3310A12-CDF5-459F-8F7A-062D1F422CC3}"/>
    <cellStyle name="Normal 3 10 20 2 4" xfId="15144" xr:uid="{6DF36B11-12DB-4215-8B9B-384312007CCF}"/>
    <cellStyle name="Normal 3 10 20 2 4 2" xfId="15145" xr:uid="{C15EDAF5-FC0B-4776-BF3B-2CEEF295CE34}"/>
    <cellStyle name="Normal 3 10 20 2 5" xfId="15146" xr:uid="{03F66605-4958-49C2-AE07-7A75FDC1707D}"/>
    <cellStyle name="Normal 3 10 20 3" xfId="15147" xr:uid="{38EB9F71-0C55-4ED5-ADAB-9A3C7BFBAA0D}"/>
    <cellStyle name="Normal 3 10 20 3 2" xfId="15148" xr:uid="{9CAC94FF-5050-4724-A18F-8619FAF1C209}"/>
    <cellStyle name="Normal 3 10 20 3 2 2" xfId="15149" xr:uid="{8C556E43-F5E6-44EF-8088-B3E38E58BABE}"/>
    <cellStyle name="Normal 3 10 20 3 3" xfId="15150" xr:uid="{A9063D52-3D3A-4C9E-ACAE-741D40ED6464}"/>
    <cellStyle name="Normal 3 10 20 4" xfId="15151" xr:uid="{518510FC-D006-4EF5-83B1-3EA650099CF8}"/>
    <cellStyle name="Normal 3 10 20 4 2" xfId="15152" xr:uid="{4A08E38C-E5FF-4136-AD71-75CD8FC9F34F}"/>
    <cellStyle name="Normal 3 10 20 4 2 2" xfId="15153" xr:uid="{1DABC836-9275-4AA5-AC15-E7E9CE5DD26C}"/>
    <cellStyle name="Normal 3 10 20 4 3" xfId="15154" xr:uid="{0560D16D-6953-4134-86C1-C841B84066F3}"/>
    <cellStyle name="Normal 3 10 20 5" xfId="15155" xr:uid="{06BB77FE-8112-4580-9925-4ED59F2DCF47}"/>
    <cellStyle name="Normal 3 10 20 5 2" xfId="15156" xr:uid="{14F4775F-1C82-45E7-ADF2-7BE7B0C18EFE}"/>
    <cellStyle name="Normal 3 10 20 6" xfId="15157" xr:uid="{61065153-C5E8-4199-A7E5-1A708D82FCFE}"/>
    <cellStyle name="Normal 3 10 21" xfId="15158" xr:uid="{7C3E5D25-CCFD-4690-BEB6-ED7969E3609C}"/>
    <cellStyle name="Normal 3 10 21 2" xfId="15159" xr:uid="{65A80F27-2816-4461-B50F-CEA0AB6F34DD}"/>
    <cellStyle name="Normal 3 10 21 2 2" xfId="15160" xr:uid="{F9A0BB7B-47F8-400F-BDC0-CCAE8B2C16D9}"/>
    <cellStyle name="Normal 3 10 21 2 2 2" xfId="15161" xr:uid="{B5903314-4ECC-44B7-A449-77CB616D46C4}"/>
    <cellStyle name="Normal 3 10 21 2 2 2 2" xfId="15162" xr:uid="{785DA453-C2B0-447C-8AA8-A18F82CF86A2}"/>
    <cellStyle name="Normal 3 10 21 2 2 3" xfId="15163" xr:uid="{8540784B-FA62-412B-B42D-451439BDBE93}"/>
    <cellStyle name="Normal 3 10 21 2 3" xfId="15164" xr:uid="{07C3F6E8-567D-4B05-B2C0-75B8940312FB}"/>
    <cellStyle name="Normal 3 10 21 2 3 2" xfId="15165" xr:uid="{21FE84E2-F9C1-4DE2-A7D5-FEE75D67D064}"/>
    <cellStyle name="Normal 3 10 21 2 3 2 2" xfId="15166" xr:uid="{FBDFD292-9346-49FC-BE78-5F6113E79BF0}"/>
    <cellStyle name="Normal 3 10 21 2 3 3" xfId="15167" xr:uid="{76BB09B1-7F7C-44B1-9641-AB64B314D603}"/>
    <cellStyle name="Normal 3 10 21 2 4" xfId="15168" xr:uid="{6EA0F37A-100F-420C-8F7E-AD797553C826}"/>
    <cellStyle name="Normal 3 10 21 2 4 2" xfId="15169" xr:uid="{26B34302-BD6D-4545-B976-9262826A06F2}"/>
    <cellStyle name="Normal 3 10 21 2 5" xfId="15170" xr:uid="{697D722F-F2DB-4914-8553-936388741F58}"/>
    <cellStyle name="Normal 3 10 21 3" xfId="15171" xr:uid="{EA3375A3-EE75-4A37-A829-6126DCAC9B5B}"/>
    <cellStyle name="Normal 3 10 21 3 2" xfId="15172" xr:uid="{10A70C25-4EAD-4CFC-9415-8390B8FD95B0}"/>
    <cellStyle name="Normal 3 10 21 3 2 2" xfId="15173" xr:uid="{DD072E27-E5A4-4E86-B570-C5DF9C47409B}"/>
    <cellStyle name="Normal 3 10 21 3 3" xfId="15174" xr:uid="{CCD74B09-BBCB-43C5-9676-58411D9BD2EC}"/>
    <cellStyle name="Normal 3 10 21 4" xfId="15175" xr:uid="{A35973A6-7AB3-47A3-90F0-F3EE11F878AB}"/>
    <cellStyle name="Normal 3 10 21 4 2" xfId="15176" xr:uid="{2A860952-322F-45D3-8741-EB4637DDA536}"/>
    <cellStyle name="Normal 3 10 21 4 2 2" xfId="15177" xr:uid="{E9560583-6B04-47E6-B122-D25259FB5AB6}"/>
    <cellStyle name="Normal 3 10 21 4 3" xfId="15178" xr:uid="{EE29B6BD-C811-44FC-8034-49C640FD5BCB}"/>
    <cellStyle name="Normal 3 10 21 5" xfId="15179" xr:uid="{592A521B-D6C7-4CC0-982A-3327BBA8E9F3}"/>
    <cellStyle name="Normal 3 10 21 5 2" xfId="15180" xr:uid="{F9D6200B-96BA-4EAE-B1D2-0978DD5556FD}"/>
    <cellStyle name="Normal 3 10 21 6" xfId="15181" xr:uid="{EC1455EF-4EDB-40FB-B962-BAB90E524F83}"/>
    <cellStyle name="Normal 3 10 22" xfId="15182" xr:uid="{889F4D8F-CF36-4187-B330-F81B3BEF5E31}"/>
    <cellStyle name="Normal 3 10 22 2" xfId="15183" xr:uid="{4F795438-6EA0-4FE8-817C-F8D3D07B9633}"/>
    <cellStyle name="Normal 3 10 22 2 2" xfId="15184" xr:uid="{9E2F02B5-F62F-4150-84AD-74AF8CB24D15}"/>
    <cellStyle name="Normal 3 10 22 2 2 2" xfId="15185" xr:uid="{C9017F47-DC21-453D-AEA8-9B52BC26B8A5}"/>
    <cellStyle name="Normal 3 10 22 2 3" xfId="15186" xr:uid="{F6B47794-F6FA-451C-AA3D-36901C8A74F9}"/>
    <cellStyle name="Normal 3 10 22 3" xfId="15187" xr:uid="{F07FAF5C-07AB-436E-A83C-F2331569DE07}"/>
    <cellStyle name="Normal 3 10 22 3 2" xfId="15188" xr:uid="{A59CF740-0EDC-4778-92A4-BEEDE1B7E072}"/>
    <cellStyle name="Normal 3 10 22 3 2 2" xfId="15189" xr:uid="{769B8B36-E4A2-4852-82CF-67A26274833C}"/>
    <cellStyle name="Normal 3 10 22 3 3" xfId="15190" xr:uid="{0DAFFEC4-511F-474D-9E10-E16733B01038}"/>
    <cellStyle name="Normal 3 10 22 4" xfId="15191" xr:uid="{440C425E-E220-4D8D-9FF5-82B6D779BA5C}"/>
    <cellStyle name="Normal 3 10 22 4 2" xfId="15192" xr:uid="{D613EF68-E53B-4C75-B8AA-686944E3FDDC}"/>
    <cellStyle name="Normal 3 10 22 5" xfId="15193" xr:uid="{FFBE6335-3D0D-456E-A471-C15E43E3D47A}"/>
    <cellStyle name="Normal 3 10 23" xfId="15194" xr:uid="{329727F8-7973-42FA-B8AA-F87F61A125BA}"/>
    <cellStyle name="Normal 3 10 23 2" xfId="15195" xr:uid="{34A719ED-220B-41DC-9F89-89856063733C}"/>
    <cellStyle name="Normal 3 10 23 2 2" xfId="15196" xr:uid="{F157B03D-5FCD-47A9-8207-244755D30CD2}"/>
    <cellStyle name="Normal 3 10 23 3" xfId="15197" xr:uid="{153E699D-A035-4C09-A8A4-F4E6499240E8}"/>
    <cellStyle name="Normal 3 10 24" xfId="15198" xr:uid="{01A87A84-1AB4-40FC-879D-2158276360E2}"/>
    <cellStyle name="Normal 3 10 24 2" xfId="15199" xr:uid="{27C58275-E35F-4E34-8DFE-598EDD4BA4CC}"/>
    <cellStyle name="Normal 3 10 24 2 2" xfId="15200" xr:uid="{6B3BF71D-2E68-4280-B6B5-7F1293CE79F4}"/>
    <cellStyle name="Normal 3 10 24 3" xfId="15201" xr:uid="{D581CB9A-ABEF-48C2-80FE-A0FF55688588}"/>
    <cellStyle name="Normal 3 10 25" xfId="15202" xr:uid="{CDFAF5CE-C93D-430D-BC07-2A8C310F1DDC}"/>
    <cellStyle name="Normal 3 10 25 2" xfId="15203" xr:uid="{0F5EC66B-5229-4117-A2EA-6369C43AB09F}"/>
    <cellStyle name="Normal 3 10 25 2 2" xfId="15204" xr:uid="{28D5A1E7-C23F-4D76-9D3B-A5FC86D0ECDD}"/>
    <cellStyle name="Normal 3 10 25 3" xfId="15205" xr:uid="{2FCC0903-8E40-45F2-AA6C-C4C13DE34CDE}"/>
    <cellStyle name="Normal 3 10 26" xfId="15206" xr:uid="{A7AE0E83-D69E-4150-9259-972B72231246}"/>
    <cellStyle name="Normal 3 10 26 2" xfId="15207" xr:uid="{24269BBF-F1BC-4054-B01B-1AB6F9EC929E}"/>
    <cellStyle name="Normal 3 10 27" xfId="15208" xr:uid="{89505E69-690B-404E-924B-453337E7DE90}"/>
    <cellStyle name="Normal 3 10 28" xfId="52925" xr:uid="{D3B4BD0F-8621-4967-AEDD-6C02135AF149}"/>
    <cellStyle name="Normal 3 10 3" xfId="15209" xr:uid="{66C8962F-38D0-4D61-B8B9-4A4665FF7BF1}"/>
    <cellStyle name="Normal 3 10 3 10" xfId="15210" xr:uid="{1A49A44F-D8F4-4669-8D92-22097C00A050}"/>
    <cellStyle name="Normal 3 10 3 10 2" xfId="15211" xr:uid="{3E06EDB5-C36B-4F79-890E-C67AF3398A92}"/>
    <cellStyle name="Normal 3 10 3 11" xfId="15212" xr:uid="{1DEF437C-38B3-4EE6-AB8D-E93DDC2E8FCE}"/>
    <cellStyle name="Normal 3 10 3 2" xfId="15213" xr:uid="{864F33EB-8191-43CF-B373-508D51A68FC3}"/>
    <cellStyle name="Normal 3 10 3 2 2" xfId="15214" xr:uid="{E94DA217-55C1-4663-9267-DACDD7FADBF9}"/>
    <cellStyle name="Normal 3 10 3 2 2 2" xfId="15215" xr:uid="{20B123D0-9718-42D0-9021-DA14102E089B}"/>
    <cellStyle name="Normal 3 10 3 2 2 2 2" xfId="15216" xr:uid="{76F32B0E-469F-4EF2-9430-5E68EA10A352}"/>
    <cellStyle name="Normal 3 10 3 2 2 2 2 2" xfId="15217" xr:uid="{C9E8B428-3DCB-4CFC-8EC4-B12575472BE7}"/>
    <cellStyle name="Normal 3 10 3 2 2 2 2 2 2" xfId="15218" xr:uid="{DF16B6A4-1F20-490B-92C6-EFFF8A26D118}"/>
    <cellStyle name="Normal 3 10 3 2 2 2 2 3" xfId="15219" xr:uid="{722D9646-F78E-459A-B147-19684E6E9B55}"/>
    <cellStyle name="Normal 3 10 3 2 2 2 3" xfId="15220" xr:uid="{DCCC47A7-54A3-4C9D-B541-21FF2310773F}"/>
    <cellStyle name="Normal 3 10 3 2 2 2 3 2" xfId="15221" xr:uid="{4BD72B5F-3BC0-4770-AEBB-5339FD6CE140}"/>
    <cellStyle name="Normal 3 10 3 2 2 2 3 2 2" xfId="15222" xr:uid="{53352628-EBE9-4E1E-90B2-5AE20E7E070A}"/>
    <cellStyle name="Normal 3 10 3 2 2 2 3 3" xfId="15223" xr:uid="{1EB88173-C3E4-417E-8941-418773A84C7D}"/>
    <cellStyle name="Normal 3 10 3 2 2 2 4" xfId="15224" xr:uid="{144674E2-3C62-414A-A2B7-74DB1250FB1B}"/>
    <cellStyle name="Normal 3 10 3 2 2 2 4 2" xfId="15225" xr:uid="{960211EA-61CC-4E98-88B9-74E917F814D8}"/>
    <cellStyle name="Normal 3 10 3 2 2 2 5" xfId="15226" xr:uid="{09C7498A-7575-4F8D-A9FF-57FF532E430B}"/>
    <cellStyle name="Normal 3 10 3 2 2 3" xfId="15227" xr:uid="{E99379A3-04B4-4B8F-9D68-862941DA3C50}"/>
    <cellStyle name="Normal 3 10 3 2 2 3 2" xfId="15228" xr:uid="{64E4AC18-B427-4215-AD0F-C302124BA5DE}"/>
    <cellStyle name="Normal 3 10 3 2 2 3 2 2" xfId="15229" xr:uid="{AA91C00A-21B4-471B-A5FA-F085B0EFEA9B}"/>
    <cellStyle name="Normal 3 10 3 2 2 3 3" xfId="15230" xr:uid="{030E3AB9-13D9-455F-B2B9-032AD900108B}"/>
    <cellStyle name="Normal 3 10 3 2 2 4" xfId="15231" xr:uid="{0F46B116-BAE7-44A0-9368-2046AFBF6652}"/>
    <cellStyle name="Normal 3 10 3 2 2 4 2" xfId="15232" xr:uid="{3F933DC3-3CFA-4235-97FE-488299B8056A}"/>
    <cellStyle name="Normal 3 10 3 2 2 4 2 2" xfId="15233" xr:uid="{A8C34654-04F5-4388-A972-94A19539EA76}"/>
    <cellStyle name="Normal 3 10 3 2 2 4 3" xfId="15234" xr:uid="{C06C6CF4-36D2-41A8-B6DF-C0FE8D51DDF5}"/>
    <cellStyle name="Normal 3 10 3 2 2 5" xfId="15235" xr:uid="{CBB19A49-DE53-4A21-9F20-9654925FE1B2}"/>
    <cellStyle name="Normal 3 10 3 2 2 5 2" xfId="15236" xr:uid="{7B094927-2CB6-4559-BA2C-1368BD7E73A8}"/>
    <cellStyle name="Normal 3 10 3 2 2 6" xfId="15237" xr:uid="{0A2369E3-D581-4F28-95B9-2B4450FFE371}"/>
    <cellStyle name="Normal 3 10 3 2 3" xfId="15238" xr:uid="{F6CA8755-EC83-4516-8CFD-9A32867E32ED}"/>
    <cellStyle name="Normal 3 10 3 2 3 2" xfId="15239" xr:uid="{18DB65CA-E060-40A2-B496-F3E17FA44EF7}"/>
    <cellStyle name="Normal 3 10 3 2 3 2 2" xfId="15240" xr:uid="{232C41EC-3206-4064-9CED-AB6F64A2855C}"/>
    <cellStyle name="Normal 3 10 3 2 3 2 2 2" xfId="15241" xr:uid="{32D3FE53-29CC-4A16-8309-598BBFB48E05}"/>
    <cellStyle name="Normal 3 10 3 2 3 2 2 2 2" xfId="15242" xr:uid="{CB7039CF-A097-4783-B666-30A018D0AF54}"/>
    <cellStyle name="Normal 3 10 3 2 3 2 2 3" xfId="15243" xr:uid="{48C7FF3D-651F-4FD4-9F95-D45B89CF6E8B}"/>
    <cellStyle name="Normal 3 10 3 2 3 2 3" xfId="15244" xr:uid="{478521F2-B091-4CC5-A4CC-11461F7DFC76}"/>
    <cellStyle name="Normal 3 10 3 2 3 2 3 2" xfId="15245" xr:uid="{CD5DD897-76F5-44C4-B751-058EB1C5A383}"/>
    <cellStyle name="Normal 3 10 3 2 3 2 3 2 2" xfId="15246" xr:uid="{33010CAB-35A6-4203-A812-6C828F3C66C2}"/>
    <cellStyle name="Normal 3 10 3 2 3 2 3 3" xfId="15247" xr:uid="{41F0AB7D-394C-498A-98C1-5DEE7BA915B5}"/>
    <cellStyle name="Normal 3 10 3 2 3 2 4" xfId="15248" xr:uid="{0B667C8E-80FC-4F2A-93D1-2A407827C038}"/>
    <cellStyle name="Normal 3 10 3 2 3 2 4 2" xfId="15249" xr:uid="{32854B71-30AD-4D89-B0FE-1FDEEF242C0B}"/>
    <cellStyle name="Normal 3 10 3 2 3 2 5" xfId="15250" xr:uid="{5DC1527C-FF44-499C-AAEB-3598E3AA55C4}"/>
    <cellStyle name="Normal 3 10 3 2 3 3" xfId="15251" xr:uid="{85034A53-FD07-4367-BF5E-EA989433C506}"/>
    <cellStyle name="Normal 3 10 3 2 3 3 2" xfId="15252" xr:uid="{0095D3C3-750E-4E27-B058-E42B9E75F5DF}"/>
    <cellStyle name="Normal 3 10 3 2 3 3 2 2" xfId="15253" xr:uid="{AEF81DAD-5000-46FE-B6F9-4845048945D2}"/>
    <cellStyle name="Normal 3 10 3 2 3 3 3" xfId="15254" xr:uid="{0C07DE51-177C-4441-90CD-32A85D91221D}"/>
    <cellStyle name="Normal 3 10 3 2 3 4" xfId="15255" xr:uid="{CBF42DC6-D2BB-43E0-B68C-F37C37C25B93}"/>
    <cellStyle name="Normal 3 10 3 2 3 4 2" xfId="15256" xr:uid="{FACAF060-2FAB-4F15-BAC7-3A02FAC7BFCE}"/>
    <cellStyle name="Normal 3 10 3 2 3 4 2 2" xfId="15257" xr:uid="{C618592B-E96B-4EC5-A455-2DC4B6841EAA}"/>
    <cellStyle name="Normal 3 10 3 2 3 4 3" xfId="15258" xr:uid="{2B4FFF31-1D9B-4505-A02E-1CA0C158B11E}"/>
    <cellStyle name="Normal 3 10 3 2 3 5" xfId="15259" xr:uid="{6A28AE2A-EA42-46E9-B2A9-97301BE73B26}"/>
    <cellStyle name="Normal 3 10 3 2 3 5 2" xfId="15260" xr:uid="{7FBBAB26-75CE-4C04-818E-241C4B8EDFB7}"/>
    <cellStyle name="Normal 3 10 3 2 3 6" xfId="15261" xr:uid="{D92B1712-C139-4376-A964-DF4C249571F6}"/>
    <cellStyle name="Normal 3 10 3 2 4" xfId="15262" xr:uid="{4E529610-F53E-4FC1-BD85-FD54A036570C}"/>
    <cellStyle name="Normal 3 10 3 2 4 2" xfId="15263" xr:uid="{611A110E-138C-4BD5-8D58-4CFA5EA5F11A}"/>
    <cellStyle name="Normal 3 10 3 2 4 2 2" xfId="15264" xr:uid="{674ED69B-A706-4765-8137-B3B79105FA70}"/>
    <cellStyle name="Normal 3 10 3 2 4 2 2 2" xfId="15265" xr:uid="{FE569955-F951-471D-9286-17D435945748}"/>
    <cellStyle name="Normal 3 10 3 2 4 2 3" xfId="15266" xr:uid="{817E9FCE-557C-4047-A6B2-2DA6154B6168}"/>
    <cellStyle name="Normal 3 10 3 2 4 3" xfId="15267" xr:uid="{BD4B2D01-7F54-4C23-94A6-47737B412B70}"/>
    <cellStyle name="Normal 3 10 3 2 4 3 2" xfId="15268" xr:uid="{F6D4582F-30DC-43A7-8C19-39308453F1A9}"/>
    <cellStyle name="Normal 3 10 3 2 4 3 2 2" xfId="15269" xr:uid="{A972C0BA-782A-4CCD-AFED-2969850CF4B6}"/>
    <cellStyle name="Normal 3 10 3 2 4 3 3" xfId="15270" xr:uid="{41492A5A-2824-4466-953D-7E28E5FFFB22}"/>
    <cellStyle name="Normal 3 10 3 2 4 4" xfId="15271" xr:uid="{05D45D0B-380E-4134-A6E7-614E2AD38623}"/>
    <cellStyle name="Normal 3 10 3 2 4 4 2" xfId="15272" xr:uid="{FFF6F87C-E274-4D4A-860E-5E5DBED05C74}"/>
    <cellStyle name="Normal 3 10 3 2 4 5" xfId="15273" xr:uid="{7D49EB01-7BF9-4238-9C2A-ECF2A7F850D0}"/>
    <cellStyle name="Normal 3 10 3 2 5" xfId="15274" xr:uid="{C004ADE3-F974-40F5-B93D-6AAF9A390911}"/>
    <cellStyle name="Normal 3 10 3 2 5 2" xfId="15275" xr:uid="{CA2B9EEC-2C18-4714-9307-3DBDB33677CD}"/>
    <cellStyle name="Normal 3 10 3 2 5 2 2" xfId="15276" xr:uid="{15528F7E-6BDB-43A2-8AA8-9AF214D195DB}"/>
    <cellStyle name="Normal 3 10 3 2 5 3" xfId="15277" xr:uid="{00A065AE-DD5A-4693-86D9-29E600279EE4}"/>
    <cellStyle name="Normal 3 10 3 2 6" xfId="15278" xr:uid="{0794A98D-DAE3-4055-886B-89D7EF60E482}"/>
    <cellStyle name="Normal 3 10 3 2 6 2" xfId="15279" xr:uid="{CFB32EBC-C187-42CA-8EF0-E58B22E86E5E}"/>
    <cellStyle name="Normal 3 10 3 2 6 2 2" xfId="15280" xr:uid="{CD4A6F8F-DD21-45AB-943B-3CBF6E891FB3}"/>
    <cellStyle name="Normal 3 10 3 2 6 3" xfId="15281" xr:uid="{C02C7EDB-23C0-48A7-940B-0BA7598E82A0}"/>
    <cellStyle name="Normal 3 10 3 2 7" xfId="15282" xr:uid="{6B9CBEF8-35DA-43CE-95A4-518295C8BFEE}"/>
    <cellStyle name="Normal 3 10 3 2 7 2" xfId="15283" xr:uid="{77FAA3C6-94A1-42CD-95A4-29C85B5827E5}"/>
    <cellStyle name="Normal 3 10 3 2 7 2 2" xfId="15284" xr:uid="{93D2C2F9-59C2-4DE5-A6AC-81A0D0F8EF6E}"/>
    <cellStyle name="Normal 3 10 3 2 7 3" xfId="15285" xr:uid="{EF66B4E5-BAA7-4A26-93EB-98F4E08EFA07}"/>
    <cellStyle name="Normal 3 10 3 2 8" xfId="15286" xr:uid="{B7303A37-3373-47C4-BE51-FFAAF0981CE7}"/>
    <cellStyle name="Normal 3 10 3 2 8 2" xfId="15287" xr:uid="{501EEF21-C551-4654-AFC0-237086F4A8F0}"/>
    <cellStyle name="Normal 3 10 3 2 9" xfId="15288" xr:uid="{0C2A4EDF-3A51-481D-9C90-1BAAF33F9CE6}"/>
    <cellStyle name="Normal 3 10 3 3" xfId="15289" xr:uid="{FD22BBA6-4696-44CC-B319-0258728734DC}"/>
    <cellStyle name="Normal 3 10 3 3 2" xfId="15290" xr:uid="{8E618384-43E6-499F-AF68-FDE8D3F1DD4B}"/>
    <cellStyle name="Normal 3 10 3 3 2 2" xfId="15291" xr:uid="{A1BF3FFC-5459-4FBB-A761-92D5A2CF8E87}"/>
    <cellStyle name="Normal 3 10 3 3 2 2 2" xfId="15292" xr:uid="{FCA56003-D8D8-4D77-9978-8FFF12C64B0D}"/>
    <cellStyle name="Normal 3 10 3 3 2 2 2 2" xfId="15293" xr:uid="{77BBC9DD-FAFC-420B-917F-29DC807CD7D1}"/>
    <cellStyle name="Normal 3 10 3 3 2 2 2 2 2" xfId="15294" xr:uid="{26815D0F-F240-453D-B0F3-CAC813D8B87B}"/>
    <cellStyle name="Normal 3 10 3 3 2 2 2 3" xfId="15295" xr:uid="{C856DCE1-A986-4BEA-B3CD-C1838E1EED9F}"/>
    <cellStyle name="Normal 3 10 3 3 2 2 3" xfId="15296" xr:uid="{316675DA-D56A-4483-8804-51FE3DC67F5C}"/>
    <cellStyle name="Normal 3 10 3 3 2 2 3 2" xfId="15297" xr:uid="{0875D718-5F78-42EB-A8A9-0F37F0379DA5}"/>
    <cellStyle name="Normal 3 10 3 3 2 2 3 2 2" xfId="15298" xr:uid="{786ADC08-B1B5-41FF-BCF0-3C98E358FB65}"/>
    <cellStyle name="Normal 3 10 3 3 2 2 3 3" xfId="15299" xr:uid="{A7D57E7C-045A-467A-A16C-95B813D9F43C}"/>
    <cellStyle name="Normal 3 10 3 3 2 2 4" xfId="15300" xr:uid="{68BE86ED-C32B-458A-975E-8A2024BD577C}"/>
    <cellStyle name="Normal 3 10 3 3 2 2 4 2" xfId="15301" xr:uid="{109153F3-AB60-4554-88F6-4C31A13B8F4D}"/>
    <cellStyle name="Normal 3 10 3 3 2 2 5" xfId="15302" xr:uid="{AAD81683-678C-4508-B8FB-774F77E739D5}"/>
    <cellStyle name="Normal 3 10 3 3 2 3" xfId="15303" xr:uid="{66A19060-080F-4D44-9882-4D3DD7EFC266}"/>
    <cellStyle name="Normal 3 10 3 3 2 3 2" xfId="15304" xr:uid="{6623F49E-1A45-4FE1-9312-E7CCFA1644FC}"/>
    <cellStyle name="Normal 3 10 3 3 2 3 2 2" xfId="15305" xr:uid="{ECD058E3-8441-45FF-A84B-EACCEE536144}"/>
    <cellStyle name="Normal 3 10 3 3 2 3 3" xfId="15306" xr:uid="{E1952F06-20B9-4899-927E-0FEE0060B694}"/>
    <cellStyle name="Normal 3 10 3 3 2 4" xfId="15307" xr:uid="{542D22FC-8798-4FD8-9367-9E3CE53A1B5E}"/>
    <cellStyle name="Normal 3 10 3 3 2 4 2" xfId="15308" xr:uid="{6CF930CE-628D-4E0B-9726-846EF2668D8B}"/>
    <cellStyle name="Normal 3 10 3 3 2 4 2 2" xfId="15309" xr:uid="{0709051E-0D05-4C5C-BA15-A730D725009B}"/>
    <cellStyle name="Normal 3 10 3 3 2 4 3" xfId="15310" xr:uid="{57801AA3-D724-4824-A8B4-3E936A84D0C0}"/>
    <cellStyle name="Normal 3 10 3 3 2 5" xfId="15311" xr:uid="{0F4F12D3-0BE0-441A-814F-D3A65363CCC7}"/>
    <cellStyle name="Normal 3 10 3 3 2 5 2" xfId="15312" xr:uid="{CE288F9B-47EE-4D94-8E81-8F82C9521A24}"/>
    <cellStyle name="Normal 3 10 3 3 2 6" xfId="15313" xr:uid="{42FBBF96-D3BF-4D62-A86C-6ED0AB9DFA0A}"/>
    <cellStyle name="Normal 3 10 3 3 3" xfId="15314" xr:uid="{F4E499EE-195B-4D62-A13C-6C814C7E3E7E}"/>
    <cellStyle name="Normal 3 10 3 3 3 2" xfId="15315" xr:uid="{625498FC-956C-4233-B04C-463AFDFF5122}"/>
    <cellStyle name="Normal 3 10 3 3 3 2 2" xfId="15316" xr:uid="{01AF115B-AC93-4979-B477-0E7543AA6D89}"/>
    <cellStyle name="Normal 3 10 3 3 3 2 2 2" xfId="15317" xr:uid="{0EC933BB-2E86-4D1F-801E-87E3026FA7A7}"/>
    <cellStyle name="Normal 3 10 3 3 3 2 2 2 2" xfId="15318" xr:uid="{69F03E1C-60A3-461D-952A-5BDCB343C8C3}"/>
    <cellStyle name="Normal 3 10 3 3 3 2 2 3" xfId="15319" xr:uid="{718350D2-C800-41A4-9CEF-58F2083DDEC5}"/>
    <cellStyle name="Normal 3 10 3 3 3 2 3" xfId="15320" xr:uid="{10B7F4EA-D9F2-4067-A6E6-2874434B6D88}"/>
    <cellStyle name="Normal 3 10 3 3 3 2 3 2" xfId="15321" xr:uid="{9CE9802E-6EC0-440C-98CE-2A174C526D95}"/>
    <cellStyle name="Normal 3 10 3 3 3 2 3 2 2" xfId="15322" xr:uid="{70B2D199-DEB2-44BB-895C-ED49E1E11FF0}"/>
    <cellStyle name="Normal 3 10 3 3 3 2 3 3" xfId="15323" xr:uid="{242C227F-C008-4A7A-B21A-7ACE99C2A5C0}"/>
    <cellStyle name="Normal 3 10 3 3 3 2 4" xfId="15324" xr:uid="{72A67FDE-E1CC-4A84-8D8A-740D1448446F}"/>
    <cellStyle name="Normal 3 10 3 3 3 2 4 2" xfId="15325" xr:uid="{5AA97F64-8A72-4B5C-B6BE-28B6C4E7C716}"/>
    <cellStyle name="Normal 3 10 3 3 3 2 5" xfId="15326" xr:uid="{6B53E36C-B924-4294-88B8-973D249E690E}"/>
    <cellStyle name="Normal 3 10 3 3 3 3" xfId="15327" xr:uid="{FD453C35-4FF9-4A04-A39A-DB0849D46B2B}"/>
    <cellStyle name="Normal 3 10 3 3 3 3 2" xfId="15328" xr:uid="{47C9C9FB-5AE1-420E-8A98-BC48A1009F25}"/>
    <cellStyle name="Normal 3 10 3 3 3 3 2 2" xfId="15329" xr:uid="{C4BB8CE9-77EA-43D0-A823-49D506513D49}"/>
    <cellStyle name="Normal 3 10 3 3 3 3 3" xfId="15330" xr:uid="{5D47853D-1A16-4A82-BCCF-EAC2012FE985}"/>
    <cellStyle name="Normal 3 10 3 3 3 4" xfId="15331" xr:uid="{DE42685B-7796-4BFD-8CCE-FCECD4EAB762}"/>
    <cellStyle name="Normal 3 10 3 3 3 4 2" xfId="15332" xr:uid="{2B1DD444-311F-4BA9-8DD7-832AC003FFC1}"/>
    <cellStyle name="Normal 3 10 3 3 3 4 2 2" xfId="15333" xr:uid="{657B3201-96F5-4F3E-9634-446004DFF8E3}"/>
    <cellStyle name="Normal 3 10 3 3 3 4 3" xfId="15334" xr:uid="{A971381D-5D85-4863-9CD2-BA6FE7F99368}"/>
    <cellStyle name="Normal 3 10 3 3 3 5" xfId="15335" xr:uid="{89A842BA-DAA5-432C-88B6-53EAFFEB12B2}"/>
    <cellStyle name="Normal 3 10 3 3 3 5 2" xfId="15336" xr:uid="{80948F3E-FBAF-444A-8F13-660A7C419FE6}"/>
    <cellStyle name="Normal 3 10 3 3 3 6" xfId="15337" xr:uid="{4FB2AA07-A395-473E-8B83-B71E935874DA}"/>
    <cellStyle name="Normal 3 10 3 3 4" xfId="15338" xr:uid="{77595378-EB80-48A4-AFD3-ED32210AA603}"/>
    <cellStyle name="Normal 3 10 3 3 4 2" xfId="15339" xr:uid="{680B7159-A2CD-48E0-869E-9D4D4D896724}"/>
    <cellStyle name="Normal 3 10 3 3 4 2 2" xfId="15340" xr:uid="{89999770-0D6C-44BD-B37B-9CEED0D3F079}"/>
    <cellStyle name="Normal 3 10 3 3 4 2 2 2" xfId="15341" xr:uid="{CDBDD8B1-7547-4D61-8C93-113710FC863C}"/>
    <cellStyle name="Normal 3 10 3 3 4 2 3" xfId="15342" xr:uid="{468233E7-B69F-44D4-A877-5B330AA6998C}"/>
    <cellStyle name="Normal 3 10 3 3 4 3" xfId="15343" xr:uid="{AAC12DDE-A207-4F09-AA2E-8C3BD9927ADB}"/>
    <cellStyle name="Normal 3 10 3 3 4 3 2" xfId="15344" xr:uid="{CA0164DF-7B7D-42EC-9ED2-00528A7ABC6D}"/>
    <cellStyle name="Normal 3 10 3 3 4 3 2 2" xfId="15345" xr:uid="{506F9E47-8794-4A3F-943D-A4357BEA0C90}"/>
    <cellStyle name="Normal 3 10 3 3 4 3 3" xfId="15346" xr:uid="{D102078F-B283-4708-8B5E-16C4E1E8A3F4}"/>
    <cellStyle name="Normal 3 10 3 3 4 4" xfId="15347" xr:uid="{1B9C9699-822D-4252-BD15-AE2D8A041199}"/>
    <cellStyle name="Normal 3 10 3 3 4 4 2" xfId="15348" xr:uid="{C9815808-7C00-4013-8299-1F4780EA5CF7}"/>
    <cellStyle name="Normal 3 10 3 3 4 5" xfId="15349" xr:uid="{327ED533-0821-4F2F-A6EA-FA0BF9E8723C}"/>
    <cellStyle name="Normal 3 10 3 3 5" xfId="15350" xr:uid="{0D3C8DD3-5307-4F06-BFA2-5A77D2CB3643}"/>
    <cellStyle name="Normal 3 10 3 3 5 2" xfId="15351" xr:uid="{FEAC8692-06D5-4DEC-8C97-6B712DC6D3FC}"/>
    <cellStyle name="Normal 3 10 3 3 5 2 2" xfId="15352" xr:uid="{5D2C3CB0-6931-4BDA-9321-ACA567660883}"/>
    <cellStyle name="Normal 3 10 3 3 5 3" xfId="15353" xr:uid="{B8A04797-D6D7-4401-9269-3F78147DDA04}"/>
    <cellStyle name="Normal 3 10 3 3 6" xfId="15354" xr:uid="{6976BF3B-31F0-486F-A58B-20739DE5D0FD}"/>
    <cellStyle name="Normal 3 10 3 3 6 2" xfId="15355" xr:uid="{13D6B51C-4F6A-462E-88D0-A49C58936854}"/>
    <cellStyle name="Normal 3 10 3 3 6 2 2" xfId="15356" xr:uid="{CCF2046F-93E1-4C57-B0C3-BF40EA7130B3}"/>
    <cellStyle name="Normal 3 10 3 3 6 3" xfId="15357" xr:uid="{F0D5D3B0-7256-41C5-9297-0A3256986D13}"/>
    <cellStyle name="Normal 3 10 3 3 7" xfId="15358" xr:uid="{DA55BE6B-4D08-47E0-A2B0-0A73A8BD4D2D}"/>
    <cellStyle name="Normal 3 10 3 3 7 2" xfId="15359" xr:uid="{FE1C9DEC-E4BD-47F5-8D61-2FFF101DEB66}"/>
    <cellStyle name="Normal 3 10 3 3 7 2 2" xfId="15360" xr:uid="{DA2EE516-D0C4-4C60-8AA4-DF05223D44C9}"/>
    <cellStyle name="Normal 3 10 3 3 7 3" xfId="15361" xr:uid="{D3CFE808-B555-4A7D-AA66-6B2AC30821E1}"/>
    <cellStyle name="Normal 3 10 3 3 8" xfId="15362" xr:uid="{3A05FD29-33DC-4016-A2E8-7D05CE3A1972}"/>
    <cellStyle name="Normal 3 10 3 3 8 2" xfId="15363" xr:uid="{4EB2FD1A-A1FC-40BF-BEE2-5859266971B4}"/>
    <cellStyle name="Normal 3 10 3 3 9" xfId="15364" xr:uid="{CD0B233D-AF0A-4F97-975F-140417A07FA0}"/>
    <cellStyle name="Normal 3 10 3 4" xfId="15365" xr:uid="{044ED40B-D301-4B84-8E96-92F6D2ACE6BE}"/>
    <cellStyle name="Normal 3 10 3 4 2" xfId="15366" xr:uid="{ABF02FAC-6EBF-40C0-AD86-CC40844D4FEC}"/>
    <cellStyle name="Normal 3 10 3 4 2 2" xfId="15367" xr:uid="{6745F0E6-A56E-4C6B-8978-61086F6F50B3}"/>
    <cellStyle name="Normal 3 10 3 4 2 2 2" xfId="15368" xr:uid="{A016C1AC-1653-4709-887E-A79883E969BB}"/>
    <cellStyle name="Normal 3 10 3 4 2 2 2 2" xfId="15369" xr:uid="{EF7FAA80-CE84-4877-BC12-3623CC3C31C7}"/>
    <cellStyle name="Normal 3 10 3 4 2 2 3" xfId="15370" xr:uid="{48B0969C-89BD-4FC5-AD27-046443E32D0F}"/>
    <cellStyle name="Normal 3 10 3 4 2 3" xfId="15371" xr:uid="{E229A4D0-D46A-40BC-8FEA-077175337B2F}"/>
    <cellStyle name="Normal 3 10 3 4 2 3 2" xfId="15372" xr:uid="{CD2405B5-B669-4F77-BA20-D7B3D85F17CE}"/>
    <cellStyle name="Normal 3 10 3 4 2 3 2 2" xfId="15373" xr:uid="{76DE803D-1AFE-40FD-9E40-27C89E6013AF}"/>
    <cellStyle name="Normal 3 10 3 4 2 3 3" xfId="15374" xr:uid="{FD772E5E-E689-4468-96FA-13C3A6D7FEE8}"/>
    <cellStyle name="Normal 3 10 3 4 2 4" xfId="15375" xr:uid="{C4CE726B-A077-4A89-B719-7D9342650351}"/>
    <cellStyle name="Normal 3 10 3 4 2 4 2" xfId="15376" xr:uid="{095FA4E2-6CD8-42C8-B3A9-74C7C6D0D431}"/>
    <cellStyle name="Normal 3 10 3 4 2 5" xfId="15377" xr:uid="{AF61ED3C-F64A-4743-A722-28F4E9F9E5F1}"/>
    <cellStyle name="Normal 3 10 3 4 3" xfId="15378" xr:uid="{6A7C7D16-293D-4035-9D5E-FAAA0760830B}"/>
    <cellStyle name="Normal 3 10 3 4 3 2" xfId="15379" xr:uid="{977ADD13-21E7-4845-8889-8821691201C8}"/>
    <cellStyle name="Normal 3 10 3 4 3 2 2" xfId="15380" xr:uid="{197E144A-B5E3-473D-9426-F5400391FB82}"/>
    <cellStyle name="Normal 3 10 3 4 3 3" xfId="15381" xr:uid="{88CAB704-2050-4C73-8720-296D15B5E294}"/>
    <cellStyle name="Normal 3 10 3 4 4" xfId="15382" xr:uid="{6EF1A860-5EB4-49EE-8E43-D1CFC24861E1}"/>
    <cellStyle name="Normal 3 10 3 4 4 2" xfId="15383" xr:uid="{AE6FBBEF-9019-406F-AEF8-9E5A865ACCCB}"/>
    <cellStyle name="Normal 3 10 3 4 4 2 2" xfId="15384" xr:uid="{2180F6E2-BEA7-4482-8125-E84F9C1795B4}"/>
    <cellStyle name="Normal 3 10 3 4 4 3" xfId="15385" xr:uid="{9E98C903-3706-4C11-BFBB-B402CA2C47E7}"/>
    <cellStyle name="Normal 3 10 3 4 5" xfId="15386" xr:uid="{BB511A55-12C7-4647-9588-F146160957C2}"/>
    <cellStyle name="Normal 3 10 3 4 5 2" xfId="15387" xr:uid="{0617199A-6B1B-4A39-98A9-195B902F4F20}"/>
    <cellStyle name="Normal 3 10 3 4 6" xfId="15388" xr:uid="{42A05DFD-9693-4A11-9DEA-945ABE26C684}"/>
    <cellStyle name="Normal 3 10 3 5" xfId="15389" xr:uid="{E5459E2D-145D-4B54-9F0A-92F83EA4F1D1}"/>
    <cellStyle name="Normal 3 10 3 5 2" xfId="15390" xr:uid="{A8A240D1-210A-46C6-9D5F-CDD72BB0F9DF}"/>
    <cellStyle name="Normal 3 10 3 5 2 2" xfId="15391" xr:uid="{F0E88B76-56DB-4CD7-870E-102CBCEDD917}"/>
    <cellStyle name="Normal 3 10 3 5 2 2 2" xfId="15392" xr:uid="{DA8A77E4-586D-49E9-B299-E8CC100D566C}"/>
    <cellStyle name="Normal 3 10 3 5 2 2 2 2" xfId="15393" xr:uid="{57EC4B1C-AE6F-480C-BA52-FC8A6C6A4DBB}"/>
    <cellStyle name="Normal 3 10 3 5 2 2 3" xfId="15394" xr:uid="{F8725D1A-C2DD-4B40-83F4-B5A8EA8A37CD}"/>
    <cellStyle name="Normal 3 10 3 5 2 3" xfId="15395" xr:uid="{35289497-D00E-4D24-A17B-A670BF6B3E7A}"/>
    <cellStyle name="Normal 3 10 3 5 2 3 2" xfId="15396" xr:uid="{469249CE-1143-47E8-A19F-48BE449006C4}"/>
    <cellStyle name="Normal 3 10 3 5 2 3 2 2" xfId="15397" xr:uid="{3E161ECF-1F88-4902-8BC0-477701FAF837}"/>
    <cellStyle name="Normal 3 10 3 5 2 3 3" xfId="15398" xr:uid="{DD595063-039C-4E58-B311-58E664E69616}"/>
    <cellStyle name="Normal 3 10 3 5 2 4" xfId="15399" xr:uid="{35465B0C-BBBA-4378-8B5A-D33D47C64899}"/>
    <cellStyle name="Normal 3 10 3 5 2 4 2" xfId="15400" xr:uid="{E3736762-85A3-49C6-A857-75DB94C5C1A9}"/>
    <cellStyle name="Normal 3 10 3 5 2 5" xfId="15401" xr:uid="{EA1131AB-A935-43EA-A1D2-0613D43018EA}"/>
    <cellStyle name="Normal 3 10 3 5 3" xfId="15402" xr:uid="{6AB707B4-9DE8-40D2-8B07-527F4C8D79A1}"/>
    <cellStyle name="Normal 3 10 3 5 3 2" xfId="15403" xr:uid="{1FA32A0C-AF5C-4D19-98A1-F8955AE4593D}"/>
    <cellStyle name="Normal 3 10 3 5 3 2 2" xfId="15404" xr:uid="{78939552-E133-41CF-BBA3-A5DA3F060459}"/>
    <cellStyle name="Normal 3 10 3 5 3 3" xfId="15405" xr:uid="{16C5C5BA-30C6-4B52-A218-4A09527956CC}"/>
    <cellStyle name="Normal 3 10 3 5 4" xfId="15406" xr:uid="{29549D83-7126-452C-A344-1DA7C719F608}"/>
    <cellStyle name="Normal 3 10 3 5 4 2" xfId="15407" xr:uid="{5FA7DAB2-F715-437C-BE9C-C13F2BCE94EE}"/>
    <cellStyle name="Normal 3 10 3 5 4 2 2" xfId="15408" xr:uid="{97AD95D1-9812-405F-97FD-088E2BF9F9A2}"/>
    <cellStyle name="Normal 3 10 3 5 4 3" xfId="15409" xr:uid="{705C4E34-4629-4A78-B995-E835AB38A26F}"/>
    <cellStyle name="Normal 3 10 3 5 5" xfId="15410" xr:uid="{E8E6B31B-D8F0-49B4-AE01-D475837228D2}"/>
    <cellStyle name="Normal 3 10 3 5 5 2" xfId="15411" xr:uid="{1DEBA6F6-B257-474F-BB6F-2C434E6BD55C}"/>
    <cellStyle name="Normal 3 10 3 5 6" xfId="15412" xr:uid="{15E4B2A1-D6CE-4067-8B05-E1CB650EC83B}"/>
    <cellStyle name="Normal 3 10 3 6" xfId="15413" xr:uid="{9080AECA-62D6-424A-948E-DE7F2FB7E081}"/>
    <cellStyle name="Normal 3 10 3 6 2" xfId="15414" xr:uid="{35E93AF7-3AC6-410D-A0A9-8B70DC3E8270}"/>
    <cellStyle name="Normal 3 10 3 6 2 2" xfId="15415" xr:uid="{A77A4C61-B9F5-4298-AD91-9E0BE328B475}"/>
    <cellStyle name="Normal 3 10 3 6 2 2 2" xfId="15416" xr:uid="{72F5813E-A091-4A3A-89ED-93334621511F}"/>
    <cellStyle name="Normal 3 10 3 6 2 3" xfId="15417" xr:uid="{D21778BB-6AB6-4F32-9E91-10BA71AF9379}"/>
    <cellStyle name="Normal 3 10 3 6 3" xfId="15418" xr:uid="{B27E15E4-EFA1-42A0-A6DA-3B8B66365204}"/>
    <cellStyle name="Normal 3 10 3 6 3 2" xfId="15419" xr:uid="{9ED73D4F-260F-4625-A143-B52A327BC66D}"/>
    <cellStyle name="Normal 3 10 3 6 3 2 2" xfId="15420" xr:uid="{E690023F-F20B-4A17-AC17-319288E5C36D}"/>
    <cellStyle name="Normal 3 10 3 6 3 3" xfId="15421" xr:uid="{D4C32317-3D7C-4B24-AF9B-60BCBACDA6E9}"/>
    <cellStyle name="Normal 3 10 3 6 4" xfId="15422" xr:uid="{6034C0E1-0B14-4C80-A22E-B8205D8ECE7E}"/>
    <cellStyle name="Normal 3 10 3 6 4 2" xfId="15423" xr:uid="{90622029-B1B1-4B9A-95CD-968AF8CFB582}"/>
    <cellStyle name="Normal 3 10 3 6 5" xfId="15424" xr:uid="{78F3B24A-C184-4CE1-8778-A1CFBE8DCEF5}"/>
    <cellStyle name="Normal 3 10 3 7" xfId="15425" xr:uid="{5080EAC9-713F-473B-A523-CA0E6974FEEC}"/>
    <cellStyle name="Normal 3 10 3 7 2" xfId="15426" xr:uid="{562BF9FC-835E-4B7C-A973-671A46058F10}"/>
    <cellStyle name="Normal 3 10 3 7 2 2" xfId="15427" xr:uid="{CA0B898D-445C-42B4-AB4F-25D797E98CB6}"/>
    <cellStyle name="Normal 3 10 3 7 3" xfId="15428" xr:uid="{2DC60FF2-7849-4A5F-BDD1-2F6D20E0A93D}"/>
    <cellStyle name="Normal 3 10 3 8" xfId="15429" xr:uid="{86D70250-18FC-499E-9C7B-C883188548E5}"/>
    <cellStyle name="Normal 3 10 3 8 2" xfId="15430" xr:uid="{38296E31-67F0-457B-9A0F-83CFEFB46594}"/>
    <cellStyle name="Normal 3 10 3 8 2 2" xfId="15431" xr:uid="{584F0071-C57C-4A88-AC54-D50425DCEE03}"/>
    <cellStyle name="Normal 3 10 3 8 3" xfId="15432" xr:uid="{01019D5F-9711-49BF-B355-F7D0C9CC7E5C}"/>
    <cellStyle name="Normal 3 10 3 9" xfId="15433" xr:uid="{48FA1C77-16BE-4685-8600-EADEA374D6AE}"/>
    <cellStyle name="Normal 3 10 3 9 2" xfId="15434" xr:uid="{5361181A-4AB0-4466-A168-95F30480F6F7}"/>
    <cellStyle name="Normal 3 10 3 9 2 2" xfId="15435" xr:uid="{8A475CF2-0D4A-4A36-B6C1-666E366E1D24}"/>
    <cellStyle name="Normal 3 10 3 9 3" xfId="15436" xr:uid="{FC086E6F-5068-4672-B10E-A1798B62F453}"/>
    <cellStyle name="Normal 3 10 4" xfId="15437" xr:uid="{C6FAAC3C-0D7E-4998-B7A6-8B8F66E9897F}"/>
    <cellStyle name="Normal 3 10 4 10" xfId="15438" xr:uid="{FBC101D1-380E-4EE0-A08A-9020006E25D5}"/>
    <cellStyle name="Normal 3 10 4 10 2" xfId="15439" xr:uid="{F6CF647B-1FA0-42B8-8EED-1FA36319CC3D}"/>
    <cellStyle name="Normal 3 10 4 11" xfId="15440" xr:uid="{64FD5EA4-BE06-4051-A081-AD572F9B3B45}"/>
    <cellStyle name="Normal 3 10 4 2" xfId="15441" xr:uid="{91AD8018-DCBE-4945-AEF1-33BE08747D28}"/>
    <cellStyle name="Normal 3 10 4 2 2" xfId="15442" xr:uid="{19221FF0-A2ED-4AE0-A311-B3A7F4EC95D0}"/>
    <cellStyle name="Normal 3 10 4 2 2 2" xfId="15443" xr:uid="{70C3C82D-D913-42C6-9D27-69F25158A728}"/>
    <cellStyle name="Normal 3 10 4 2 2 2 2" xfId="15444" xr:uid="{9C117EE0-9C9E-480E-8073-7640EC6B18EA}"/>
    <cellStyle name="Normal 3 10 4 2 2 2 2 2" xfId="15445" xr:uid="{C7664867-EA02-44B0-A291-D19FFD54B58E}"/>
    <cellStyle name="Normal 3 10 4 2 2 2 2 2 2" xfId="15446" xr:uid="{BA091477-5478-4968-AFBC-40873F0A68E3}"/>
    <cellStyle name="Normal 3 10 4 2 2 2 2 3" xfId="15447" xr:uid="{7FF3AEA9-9DBF-4AA4-AF5D-E135CD81F6C1}"/>
    <cellStyle name="Normal 3 10 4 2 2 2 3" xfId="15448" xr:uid="{B5E4570C-F1F3-4F86-9A0B-0FD9EED60DF2}"/>
    <cellStyle name="Normal 3 10 4 2 2 2 3 2" xfId="15449" xr:uid="{DA84BA99-1960-43AC-B801-7C6D8F15B180}"/>
    <cellStyle name="Normal 3 10 4 2 2 2 3 2 2" xfId="15450" xr:uid="{19309721-A549-4F49-B542-AC1A0B0CBB2A}"/>
    <cellStyle name="Normal 3 10 4 2 2 2 3 3" xfId="15451" xr:uid="{22E3322B-2467-4009-A90D-265A10A9D473}"/>
    <cellStyle name="Normal 3 10 4 2 2 2 4" xfId="15452" xr:uid="{A01588B4-3EAD-4015-B094-5550A11E74F9}"/>
    <cellStyle name="Normal 3 10 4 2 2 2 4 2" xfId="15453" xr:uid="{35621324-1410-4026-8B81-93E054C108F4}"/>
    <cellStyle name="Normal 3 10 4 2 2 2 5" xfId="15454" xr:uid="{A4D0EF3C-FEA7-486A-8ADC-C866BE1F7F5C}"/>
    <cellStyle name="Normal 3 10 4 2 2 3" xfId="15455" xr:uid="{84B635F7-6194-4587-B8DF-ACD11B9462F9}"/>
    <cellStyle name="Normal 3 10 4 2 2 3 2" xfId="15456" xr:uid="{528F1D27-567F-4137-B529-CAB35B241719}"/>
    <cellStyle name="Normal 3 10 4 2 2 3 2 2" xfId="15457" xr:uid="{1C054EC6-CB52-41EF-A3F1-B80427974EEA}"/>
    <cellStyle name="Normal 3 10 4 2 2 3 3" xfId="15458" xr:uid="{51FE807F-2E3E-4024-90E5-23344E70728D}"/>
    <cellStyle name="Normal 3 10 4 2 2 4" xfId="15459" xr:uid="{23865412-E8D7-4B62-B189-DCD2CEFB67A0}"/>
    <cellStyle name="Normal 3 10 4 2 2 4 2" xfId="15460" xr:uid="{42805A94-35A7-4C1A-B5B5-0612703A8EBD}"/>
    <cellStyle name="Normal 3 10 4 2 2 4 2 2" xfId="15461" xr:uid="{E168CC8C-47CD-42CA-9BDE-0BB5818D6693}"/>
    <cellStyle name="Normal 3 10 4 2 2 4 3" xfId="15462" xr:uid="{B40F675C-C6B3-4D96-8EBB-F0A15CD59C78}"/>
    <cellStyle name="Normal 3 10 4 2 2 5" xfId="15463" xr:uid="{56C36282-981A-4AA7-9C6D-3E2098A2BEFF}"/>
    <cellStyle name="Normal 3 10 4 2 2 5 2" xfId="15464" xr:uid="{A2013C68-3B22-4809-9DCF-AF1188B4BC62}"/>
    <cellStyle name="Normal 3 10 4 2 2 6" xfId="15465" xr:uid="{67D635EC-A4D2-49F7-B339-53B39011D1FE}"/>
    <cellStyle name="Normal 3 10 4 2 3" xfId="15466" xr:uid="{7BA6FD03-8D5E-4267-AB5A-35C00CECDEDC}"/>
    <cellStyle name="Normal 3 10 4 2 3 2" xfId="15467" xr:uid="{4B493193-18B5-49C5-B9ED-CC91A127CC52}"/>
    <cellStyle name="Normal 3 10 4 2 3 2 2" xfId="15468" xr:uid="{BFC7A777-374A-474F-9B9D-E35E809E7C65}"/>
    <cellStyle name="Normal 3 10 4 2 3 2 2 2" xfId="15469" xr:uid="{B9CD7A6B-2919-4F0B-9061-474F2F15A212}"/>
    <cellStyle name="Normal 3 10 4 2 3 2 2 2 2" xfId="15470" xr:uid="{AC68BC23-E22F-40EE-8BB2-4BE28E40C32F}"/>
    <cellStyle name="Normal 3 10 4 2 3 2 2 3" xfId="15471" xr:uid="{36B946D0-EE04-4869-BB78-05C24402A537}"/>
    <cellStyle name="Normal 3 10 4 2 3 2 3" xfId="15472" xr:uid="{CD01973C-6867-4EB3-AA69-AA068701C059}"/>
    <cellStyle name="Normal 3 10 4 2 3 2 3 2" xfId="15473" xr:uid="{6EFA1321-43ED-4005-83ED-F9D4A3965E02}"/>
    <cellStyle name="Normal 3 10 4 2 3 2 3 2 2" xfId="15474" xr:uid="{AE552B17-FDFF-47D9-B252-2AEF769E6164}"/>
    <cellStyle name="Normal 3 10 4 2 3 2 3 3" xfId="15475" xr:uid="{74138254-5E82-4198-BA98-9979BFE26193}"/>
    <cellStyle name="Normal 3 10 4 2 3 2 4" xfId="15476" xr:uid="{837780A3-DAB6-4835-B9FC-5A71C1A4F54C}"/>
    <cellStyle name="Normal 3 10 4 2 3 2 4 2" xfId="15477" xr:uid="{FA8ACDFD-DB45-4E7D-A4D8-D82C9389B21E}"/>
    <cellStyle name="Normal 3 10 4 2 3 2 5" xfId="15478" xr:uid="{FDD36EA7-943C-4CFD-942E-BBB5987732ED}"/>
    <cellStyle name="Normal 3 10 4 2 3 3" xfId="15479" xr:uid="{00C31F77-2F5D-4AD8-BA86-B5774C6C2126}"/>
    <cellStyle name="Normal 3 10 4 2 3 3 2" xfId="15480" xr:uid="{C358BD6F-96DE-4469-9F01-4EF89FBB34F8}"/>
    <cellStyle name="Normal 3 10 4 2 3 3 2 2" xfId="15481" xr:uid="{5A0DB3A0-A13D-49F7-84F0-33E3CB09AAE3}"/>
    <cellStyle name="Normal 3 10 4 2 3 3 3" xfId="15482" xr:uid="{229D7DD0-1C21-4B12-A1DA-CCE71FF60C0F}"/>
    <cellStyle name="Normal 3 10 4 2 3 4" xfId="15483" xr:uid="{F44F694C-C0BC-4DB3-AE6A-DB57277EF6D1}"/>
    <cellStyle name="Normal 3 10 4 2 3 4 2" xfId="15484" xr:uid="{DB3815BB-23FD-4589-9C91-CADEEEF7DF54}"/>
    <cellStyle name="Normal 3 10 4 2 3 4 2 2" xfId="15485" xr:uid="{063E47C1-FF2D-4439-BB00-6F676EDBE405}"/>
    <cellStyle name="Normal 3 10 4 2 3 4 3" xfId="15486" xr:uid="{376FE8B9-CCFE-43CC-8D3E-776EF34144E5}"/>
    <cellStyle name="Normal 3 10 4 2 3 5" xfId="15487" xr:uid="{1FB227EC-ECD9-4CDD-9D4D-C953325F045D}"/>
    <cellStyle name="Normal 3 10 4 2 3 5 2" xfId="15488" xr:uid="{BD6ECAA4-968F-4585-BBC9-C28B44BF772F}"/>
    <cellStyle name="Normal 3 10 4 2 3 6" xfId="15489" xr:uid="{4F44687A-B0E4-49BF-BE24-7E5B3FC6F87C}"/>
    <cellStyle name="Normal 3 10 4 2 4" xfId="15490" xr:uid="{DE9CB3A7-3698-4FA0-AA07-E0AF2A94AB83}"/>
    <cellStyle name="Normal 3 10 4 2 4 2" xfId="15491" xr:uid="{775F32D4-62DF-482D-A233-FE876FCF6FED}"/>
    <cellStyle name="Normal 3 10 4 2 4 2 2" xfId="15492" xr:uid="{554F35C8-0886-44E8-8E90-53294CD573EC}"/>
    <cellStyle name="Normal 3 10 4 2 4 2 2 2" xfId="15493" xr:uid="{8D4CD402-2B46-4F10-A687-3CDA39244C6B}"/>
    <cellStyle name="Normal 3 10 4 2 4 2 3" xfId="15494" xr:uid="{85F7777F-AC57-4CCA-BBA7-5794DDA4BBBC}"/>
    <cellStyle name="Normal 3 10 4 2 4 3" xfId="15495" xr:uid="{394359CC-9993-48FA-A1A5-2F478488ED04}"/>
    <cellStyle name="Normal 3 10 4 2 4 3 2" xfId="15496" xr:uid="{F5586657-70A0-4F29-8A77-782225BF8D8F}"/>
    <cellStyle name="Normal 3 10 4 2 4 3 2 2" xfId="15497" xr:uid="{03801C51-95A2-4A75-A214-1A4574EDAF05}"/>
    <cellStyle name="Normal 3 10 4 2 4 3 3" xfId="15498" xr:uid="{8790E1F6-2577-4502-B181-DA07728440A2}"/>
    <cellStyle name="Normal 3 10 4 2 4 4" xfId="15499" xr:uid="{BD3A5EDC-0EC3-4742-86CB-5F170E0287CC}"/>
    <cellStyle name="Normal 3 10 4 2 4 4 2" xfId="15500" xr:uid="{6ADF6002-A625-4552-BE9D-25711D848C91}"/>
    <cellStyle name="Normal 3 10 4 2 4 5" xfId="15501" xr:uid="{69F81521-4DF8-47AA-BCFA-B0B7CEC286D8}"/>
    <cellStyle name="Normal 3 10 4 2 5" xfId="15502" xr:uid="{870B9C8D-9416-4A00-A93E-BBC57786B06B}"/>
    <cellStyle name="Normal 3 10 4 2 5 2" xfId="15503" xr:uid="{15632339-07B0-43F7-BED8-5E8E462A6C5A}"/>
    <cellStyle name="Normal 3 10 4 2 5 2 2" xfId="15504" xr:uid="{B4F9D051-345C-4863-98ED-A29FA3993478}"/>
    <cellStyle name="Normal 3 10 4 2 5 3" xfId="15505" xr:uid="{F9F03AD8-ED10-429F-B4AC-4AD9D70CCD05}"/>
    <cellStyle name="Normal 3 10 4 2 6" xfId="15506" xr:uid="{8F123335-15D6-4027-81C6-BC6E2BDF5A64}"/>
    <cellStyle name="Normal 3 10 4 2 6 2" xfId="15507" xr:uid="{5704E64C-F0A9-4390-B394-BE222EA7AB3A}"/>
    <cellStyle name="Normal 3 10 4 2 6 2 2" xfId="15508" xr:uid="{2A94DDE7-6A6A-4F50-A4F9-D0A7329B73DB}"/>
    <cellStyle name="Normal 3 10 4 2 6 3" xfId="15509" xr:uid="{D6E91FFD-44AC-4ABC-9207-7E802604DCC1}"/>
    <cellStyle name="Normal 3 10 4 2 7" xfId="15510" xr:uid="{B857C153-8417-4878-9EE0-A1B74BE3FF6D}"/>
    <cellStyle name="Normal 3 10 4 2 7 2" xfId="15511" xr:uid="{53020810-F990-4F2B-9B02-138F52C7BE90}"/>
    <cellStyle name="Normal 3 10 4 2 7 2 2" xfId="15512" xr:uid="{10067E91-D998-4A39-BF2A-A8D1BA1C1661}"/>
    <cellStyle name="Normal 3 10 4 2 7 3" xfId="15513" xr:uid="{A33653D7-BD60-4748-9C36-FE725A647556}"/>
    <cellStyle name="Normal 3 10 4 2 8" xfId="15514" xr:uid="{A113E2A9-DF44-4B41-8DD4-3618082EE357}"/>
    <cellStyle name="Normal 3 10 4 2 8 2" xfId="15515" xr:uid="{6B9EA31E-3D46-40E7-897D-FE7D7ECA9BFF}"/>
    <cellStyle name="Normal 3 10 4 2 9" xfId="15516" xr:uid="{944CE07A-5209-4060-8F16-E183A8A68136}"/>
    <cellStyle name="Normal 3 10 4 3" xfId="15517" xr:uid="{14FED123-FD5C-49D8-9B85-047F0D85C32B}"/>
    <cellStyle name="Normal 3 10 4 3 2" xfId="15518" xr:uid="{D6EDF76E-BE4D-400B-A22F-344A826D1FD6}"/>
    <cellStyle name="Normal 3 10 4 3 2 2" xfId="15519" xr:uid="{1AADE27A-B0C7-4E6C-8EDA-A626696F012C}"/>
    <cellStyle name="Normal 3 10 4 3 2 2 2" xfId="15520" xr:uid="{366DF203-D9DF-4F0D-BBA0-BFD35191D433}"/>
    <cellStyle name="Normal 3 10 4 3 2 2 2 2" xfId="15521" xr:uid="{68662407-A421-4DAA-9E95-524FF52860BA}"/>
    <cellStyle name="Normal 3 10 4 3 2 2 2 2 2" xfId="15522" xr:uid="{19D3A4F2-8100-4027-AE3B-FDC73A223B7F}"/>
    <cellStyle name="Normal 3 10 4 3 2 2 2 3" xfId="15523" xr:uid="{0A10CFFE-991F-495C-BF2F-D300A5F08C8C}"/>
    <cellStyle name="Normal 3 10 4 3 2 2 3" xfId="15524" xr:uid="{6BBE080E-EC13-468F-8400-A11285154E4B}"/>
    <cellStyle name="Normal 3 10 4 3 2 2 3 2" xfId="15525" xr:uid="{BFE2DF90-3067-4E80-94B2-0564AD99E3E2}"/>
    <cellStyle name="Normal 3 10 4 3 2 2 3 2 2" xfId="15526" xr:uid="{623BB970-2F5B-4E70-897C-2E8F2CC31F7E}"/>
    <cellStyle name="Normal 3 10 4 3 2 2 3 3" xfId="15527" xr:uid="{CF392D1B-DF78-430B-B3D3-6610AB5C2D6E}"/>
    <cellStyle name="Normal 3 10 4 3 2 2 4" xfId="15528" xr:uid="{ED8FF25F-EC73-43BA-9DC8-30653EBF8C7C}"/>
    <cellStyle name="Normal 3 10 4 3 2 2 4 2" xfId="15529" xr:uid="{246458E5-EE4B-4933-8D4E-EA3255E4758C}"/>
    <cellStyle name="Normal 3 10 4 3 2 2 5" xfId="15530" xr:uid="{7F9B57D1-3C2A-4D7F-A1FD-AB8D846B20B7}"/>
    <cellStyle name="Normal 3 10 4 3 2 3" xfId="15531" xr:uid="{2EE5F130-24F6-4769-8FEE-8A80510106D9}"/>
    <cellStyle name="Normal 3 10 4 3 2 3 2" xfId="15532" xr:uid="{BFAC37E0-9EB7-4213-BBA8-557B166CCBD6}"/>
    <cellStyle name="Normal 3 10 4 3 2 3 2 2" xfId="15533" xr:uid="{A211DCCA-8534-4B31-980E-07BA447AFC31}"/>
    <cellStyle name="Normal 3 10 4 3 2 3 3" xfId="15534" xr:uid="{8BBE568A-8BCD-4710-9631-4C1EF15EFDEC}"/>
    <cellStyle name="Normal 3 10 4 3 2 4" xfId="15535" xr:uid="{FE890F27-CEC0-4573-A7CB-F4A8720A0E8B}"/>
    <cellStyle name="Normal 3 10 4 3 2 4 2" xfId="15536" xr:uid="{89440809-7CED-4ADB-B947-4E2658434107}"/>
    <cellStyle name="Normal 3 10 4 3 2 4 2 2" xfId="15537" xr:uid="{5577D2D9-B53F-4F19-B311-4D424C3032F2}"/>
    <cellStyle name="Normal 3 10 4 3 2 4 3" xfId="15538" xr:uid="{CCD78661-182E-4E72-9440-66B7433E8E0C}"/>
    <cellStyle name="Normal 3 10 4 3 2 5" xfId="15539" xr:uid="{473D33EF-D6AA-439E-BCE9-87A95F2E8E15}"/>
    <cellStyle name="Normal 3 10 4 3 2 5 2" xfId="15540" xr:uid="{8582FC86-109B-4AAF-B208-AA9C823F9654}"/>
    <cellStyle name="Normal 3 10 4 3 2 6" xfId="15541" xr:uid="{D613C2CC-F5FC-45E5-88E7-0458F33CA08A}"/>
    <cellStyle name="Normal 3 10 4 3 3" xfId="15542" xr:uid="{B1CE2FFE-2629-4319-A686-FAC22452B609}"/>
    <cellStyle name="Normal 3 10 4 3 3 2" xfId="15543" xr:uid="{E77875BB-9489-4E2D-A6B8-BCC308DDACFF}"/>
    <cellStyle name="Normal 3 10 4 3 3 2 2" xfId="15544" xr:uid="{F0E83C6F-D8C4-4F37-A2B4-FD45B0D75A0F}"/>
    <cellStyle name="Normal 3 10 4 3 3 2 2 2" xfId="15545" xr:uid="{66A2BB97-A2DA-4AC0-97C8-BD912AC009B4}"/>
    <cellStyle name="Normal 3 10 4 3 3 2 2 2 2" xfId="15546" xr:uid="{0AFD4965-332E-4DE6-B09C-A5006936D958}"/>
    <cellStyle name="Normal 3 10 4 3 3 2 2 3" xfId="15547" xr:uid="{55137297-7BEE-404D-9398-B89041365ECF}"/>
    <cellStyle name="Normal 3 10 4 3 3 2 3" xfId="15548" xr:uid="{09BBB2CC-55AE-474B-BD28-A7F0121A94E8}"/>
    <cellStyle name="Normal 3 10 4 3 3 2 3 2" xfId="15549" xr:uid="{254C9768-2386-4717-9B13-0377CE54FBD9}"/>
    <cellStyle name="Normal 3 10 4 3 3 2 3 2 2" xfId="15550" xr:uid="{2FD500A1-B690-473E-9C5C-9C73643E26AF}"/>
    <cellStyle name="Normal 3 10 4 3 3 2 3 3" xfId="15551" xr:uid="{7AB54A93-9577-4223-9129-FF794D2A50C0}"/>
    <cellStyle name="Normal 3 10 4 3 3 2 4" xfId="15552" xr:uid="{34B0A825-381D-4C01-80AA-AA082BB17CEF}"/>
    <cellStyle name="Normal 3 10 4 3 3 2 4 2" xfId="15553" xr:uid="{B2398E84-84CA-4DA0-8895-337952951F34}"/>
    <cellStyle name="Normal 3 10 4 3 3 2 5" xfId="15554" xr:uid="{9DD11E75-2CBF-414A-8DED-DFB352BD2501}"/>
    <cellStyle name="Normal 3 10 4 3 3 3" xfId="15555" xr:uid="{FE573D2F-7339-4195-B6C6-FF089EE1B833}"/>
    <cellStyle name="Normal 3 10 4 3 3 3 2" xfId="15556" xr:uid="{ED9C797A-8EFA-422C-AB05-A12BFB9C57CF}"/>
    <cellStyle name="Normal 3 10 4 3 3 3 2 2" xfId="15557" xr:uid="{4B7EEF79-AB64-4B0D-BF75-99923338FE5E}"/>
    <cellStyle name="Normal 3 10 4 3 3 3 3" xfId="15558" xr:uid="{34821966-6F1A-474D-A265-9C57958C9C13}"/>
    <cellStyle name="Normal 3 10 4 3 3 4" xfId="15559" xr:uid="{E0E20D51-C804-4629-A437-643AFE24922C}"/>
    <cellStyle name="Normal 3 10 4 3 3 4 2" xfId="15560" xr:uid="{664970B7-F6BA-4BCF-AB6A-66DA2D64D401}"/>
    <cellStyle name="Normal 3 10 4 3 3 4 2 2" xfId="15561" xr:uid="{F15D60E8-5B33-4959-BEFA-83E3276391CF}"/>
    <cellStyle name="Normal 3 10 4 3 3 4 3" xfId="15562" xr:uid="{61080165-91CC-40AD-ACC8-81BFCBFB69E4}"/>
    <cellStyle name="Normal 3 10 4 3 3 5" xfId="15563" xr:uid="{3C065C83-A527-4DEE-A1BD-2573F2B48E63}"/>
    <cellStyle name="Normal 3 10 4 3 3 5 2" xfId="15564" xr:uid="{D5D83A20-68C6-4EC4-BF6B-ABACF18619B4}"/>
    <cellStyle name="Normal 3 10 4 3 3 6" xfId="15565" xr:uid="{5C30B750-16AC-467D-B07C-5789E5B69C05}"/>
    <cellStyle name="Normal 3 10 4 3 4" xfId="15566" xr:uid="{69DC94A6-17A8-4408-999D-4E6506838908}"/>
    <cellStyle name="Normal 3 10 4 3 4 2" xfId="15567" xr:uid="{A7FEC926-368C-4F2A-89AF-C994B665A293}"/>
    <cellStyle name="Normal 3 10 4 3 4 2 2" xfId="15568" xr:uid="{CB06B5E5-A5E7-4FBB-8090-8EE5834221AD}"/>
    <cellStyle name="Normal 3 10 4 3 4 2 2 2" xfId="15569" xr:uid="{0E89A605-8DE4-432F-9F86-B2BF0A221136}"/>
    <cellStyle name="Normal 3 10 4 3 4 2 3" xfId="15570" xr:uid="{8BB4DF67-2123-4D68-AA3E-59ACFCDA2A5C}"/>
    <cellStyle name="Normal 3 10 4 3 4 3" xfId="15571" xr:uid="{105F533C-52BD-41E7-B347-CAC76C718490}"/>
    <cellStyle name="Normal 3 10 4 3 4 3 2" xfId="15572" xr:uid="{F693281C-76AD-488F-8CE4-E145C0777CF8}"/>
    <cellStyle name="Normal 3 10 4 3 4 3 2 2" xfId="15573" xr:uid="{218FA531-9B03-48B3-892A-735BBC6386A1}"/>
    <cellStyle name="Normal 3 10 4 3 4 3 3" xfId="15574" xr:uid="{588B88BE-A381-4936-8E9B-C59EB99DC09C}"/>
    <cellStyle name="Normal 3 10 4 3 4 4" xfId="15575" xr:uid="{30369E5E-6AA8-4755-BBAD-F83DEB37E51B}"/>
    <cellStyle name="Normal 3 10 4 3 4 4 2" xfId="15576" xr:uid="{32E60FE1-0DCB-49B1-9762-509D63B4DE80}"/>
    <cellStyle name="Normal 3 10 4 3 4 5" xfId="15577" xr:uid="{F60CD369-BF9D-40DB-A0FB-6BA7A82FB133}"/>
    <cellStyle name="Normal 3 10 4 3 5" xfId="15578" xr:uid="{F2114E16-DE39-425C-931F-E782156B6E11}"/>
    <cellStyle name="Normal 3 10 4 3 5 2" xfId="15579" xr:uid="{974B38BC-BCCE-4305-A9EE-9DFBB0FB5B91}"/>
    <cellStyle name="Normal 3 10 4 3 5 2 2" xfId="15580" xr:uid="{53031907-42D1-4F4F-B039-382D0A870359}"/>
    <cellStyle name="Normal 3 10 4 3 5 3" xfId="15581" xr:uid="{713C612C-7CBB-4CE6-ABE4-1C21BC33F51E}"/>
    <cellStyle name="Normal 3 10 4 3 6" xfId="15582" xr:uid="{56BD25E9-1DC0-4C09-9B3C-2DE2B2232C60}"/>
    <cellStyle name="Normal 3 10 4 3 6 2" xfId="15583" xr:uid="{4B4579B4-B114-4E15-9262-B85A0179BADC}"/>
    <cellStyle name="Normal 3 10 4 3 6 2 2" xfId="15584" xr:uid="{97396DF2-77B9-4242-8ADE-217C7F48D2A4}"/>
    <cellStyle name="Normal 3 10 4 3 6 3" xfId="15585" xr:uid="{89DE3D3D-0C41-4235-8075-D841AD8FE1FD}"/>
    <cellStyle name="Normal 3 10 4 3 7" xfId="15586" xr:uid="{03FC1378-08A3-435A-B1D5-393982821D69}"/>
    <cellStyle name="Normal 3 10 4 3 7 2" xfId="15587" xr:uid="{FE8B1315-4444-49AC-8C9C-51CE78037815}"/>
    <cellStyle name="Normal 3 10 4 3 7 2 2" xfId="15588" xr:uid="{9B130460-8CF9-406C-8B56-36EB4770B29E}"/>
    <cellStyle name="Normal 3 10 4 3 7 3" xfId="15589" xr:uid="{FAEEFE9C-4AD5-4710-9C6C-A768E899D0E9}"/>
    <cellStyle name="Normal 3 10 4 3 8" xfId="15590" xr:uid="{D3577A4E-464D-49DF-8119-2A8777C81875}"/>
    <cellStyle name="Normal 3 10 4 3 8 2" xfId="15591" xr:uid="{0CFFF0CB-3439-4E0B-AF00-1BCD33A2D975}"/>
    <cellStyle name="Normal 3 10 4 3 9" xfId="15592" xr:uid="{9A3A210D-3C32-42A5-944E-1BF1E2D8C741}"/>
    <cellStyle name="Normal 3 10 4 4" xfId="15593" xr:uid="{E312DB0C-F115-4A14-92AE-35D70AF35D7D}"/>
    <cellStyle name="Normal 3 10 4 4 2" xfId="15594" xr:uid="{E0CFEA60-97D9-4C0A-96D5-F15AF5C55070}"/>
    <cellStyle name="Normal 3 10 4 4 2 2" xfId="15595" xr:uid="{C452E2CB-6046-42E0-8F34-5CFA7AD0EEB8}"/>
    <cellStyle name="Normal 3 10 4 4 2 2 2" xfId="15596" xr:uid="{961C39AA-788D-4CD0-9153-56A9B569B7C3}"/>
    <cellStyle name="Normal 3 10 4 4 2 2 2 2" xfId="15597" xr:uid="{6155C69B-DBB2-4AE5-BB61-9AF6BB3E5A35}"/>
    <cellStyle name="Normal 3 10 4 4 2 2 3" xfId="15598" xr:uid="{060AB817-8370-4FD9-A388-A9DBCE65A5AB}"/>
    <cellStyle name="Normal 3 10 4 4 2 3" xfId="15599" xr:uid="{CDECC6D4-6F73-41A7-9D3D-86EE963EB7EB}"/>
    <cellStyle name="Normal 3 10 4 4 2 3 2" xfId="15600" xr:uid="{5468F546-D70A-472D-A061-3FEB64A6A585}"/>
    <cellStyle name="Normal 3 10 4 4 2 3 2 2" xfId="15601" xr:uid="{10772F3E-A426-48C1-BDDA-BF3D03101FC8}"/>
    <cellStyle name="Normal 3 10 4 4 2 3 3" xfId="15602" xr:uid="{AF3F109F-789A-4649-AB4E-7A69A751FEB7}"/>
    <cellStyle name="Normal 3 10 4 4 2 4" xfId="15603" xr:uid="{057BA766-957E-4703-8454-7EC62FD24655}"/>
    <cellStyle name="Normal 3 10 4 4 2 4 2" xfId="15604" xr:uid="{EB7E6C6E-C2D7-4D9D-903F-38D9A02D7BCD}"/>
    <cellStyle name="Normal 3 10 4 4 2 5" xfId="15605" xr:uid="{112061BC-8624-416B-85D0-17ECECA7B1CC}"/>
    <cellStyle name="Normal 3 10 4 4 3" xfId="15606" xr:uid="{89209D57-BB95-4A5B-9D49-C9B6315721E0}"/>
    <cellStyle name="Normal 3 10 4 4 3 2" xfId="15607" xr:uid="{2150540F-3CE6-48D4-9D15-17F89EB7D89B}"/>
    <cellStyle name="Normal 3 10 4 4 3 2 2" xfId="15608" xr:uid="{85923AEA-5D20-4B4A-A32A-42D026E3AEA9}"/>
    <cellStyle name="Normal 3 10 4 4 3 3" xfId="15609" xr:uid="{99EA058F-E028-412E-B123-01A93B3D043A}"/>
    <cellStyle name="Normal 3 10 4 4 4" xfId="15610" xr:uid="{E05054C2-299C-4964-87A3-F23DE7239344}"/>
    <cellStyle name="Normal 3 10 4 4 4 2" xfId="15611" xr:uid="{A6B20B86-2D15-411D-ACED-DD7BD736FE53}"/>
    <cellStyle name="Normal 3 10 4 4 4 2 2" xfId="15612" xr:uid="{B22DC861-44D7-4F55-B0F3-F2D9EB59630E}"/>
    <cellStyle name="Normal 3 10 4 4 4 3" xfId="15613" xr:uid="{5E016D24-6A79-4AFC-BC18-9F6FA31F3821}"/>
    <cellStyle name="Normal 3 10 4 4 5" xfId="15614" xr:uid="{1DFA710E-A085-445F-B5D7-A70866F9499A}"/>
    <cellStyle name="Normal 3 10 4 4 5 2" xfId="15615" xr:uid="{C3709E77-4A74-4E0C-B585-CCD8FAAEF590}"/>
    <cellStyle name="Normal 3 10 4 4 6" xfId="15616" xr:uid="{B9145ED6-1ED2-482D-9033-39F1CF3F2BE1}"/>
    <cellStyle name="Normal 3 10 4 5" xfId="15617" xr:uid="{D0995787-4551-48D3-BB59-70531B404708}"/>
    <cellStyle name="Normal 3 10 4 5 2" xfId="15618" xr:uid="{C6C03AE9-1144-4743-9B48-C73666DFFCED}"/>
    <cellStyle name="Normal 3 10 4 5 2 2" xfId="15619" xr:uid="{5546CC37-9739-4717-8A2E-EB2EB420403F}"/>
    <cellStyle name="Normal 3 10 4 5 2 2 2" xfId="15620" xr:uid="{2BAA7AE1-C3D9-42D5-9065-E247BD16A844}"/>
    <cellStyle name="Normal 3 10 4 5 2 2 2 2" xfId="15621" xr:uid="{C1336EA5-F53F-4111-822A-7EBE917560E4}"/>
    <cellStyle name="Normal 3 10 4 5 2 2 3" xfId="15622" xr:uid="{B9DAE4CE-845D-4720-AD99-EF0507F28B44}"/>
    <cellStyle name="Normal 3 10 4 5 2 3" xfId="15623" xr:uid="{09F04765-2066-4500-AD72-D25C76C6F94B}"/>
    <cellStyle name="Normal 3 10 4 5 2 3 2" xfId="15624" xr:uid="{16EF518A-4D7B-49FA-8208-84A91EA5A4EB}"/>
    <cellStyle name="Normal 3 10 4 5 2 3 2 2" xfId="15625" xr:uid="{EE3325AA-FE12-4D56-B4BE-9CF12FFCEE96}"/>
    <cellStyle name="Normal 3 10 4 5 2 3 3" xfId="15626" xr:uid="{FEC79373-94C5-4EC1-92B2-637082DE5D52}"/>
    <cellStyle name="Normal 3 10 4 5 2 4" xfId="15627" xr:uid="{93DCB4DB-40EE-44EA-9C5E-0FDBC33D4A5A}"/>
    <cellStyle name="Normal 3 10 4 5 2 4 2" xfId="15628" xr:uid="{0DC83D0F-E3AB-4BA2-83A4-851AC6AD85C0}"/>
    <cellStyle name="Normal 3 10 4 5 2 5" xfId="15629" xr:uid="{0C7FD31F-6971-4D76-B5DB-6FE82167DED7}"/>
    <cellStyle name="Normal 3 10 4 5 3" xfId="15630" xr:uid="{64814448-268E-4331-8810-B0E17D290790}"/>
    <cellStyle name="Normal 3 10 4 5 3 2" xfId="15631" xr:uid="{43738E55-E701-4E73-96F1-8389B3D373BA}"/>
    <cellStyle name="Normal 3 10 4 5 3 2 2" xfId="15632" xr:uid="{644C7531-9678-443D-A7F1-9776B245C757}"/>
    <cellStyle name="Normal 3 10 4 5 3 3" xfId="15633" xr:uid="{34069487-9411-4923-B8B9-F5E23BE63E68}"/>
    <cellStyle name="Normal 3 10 4 5 4" xfId="15634" xr:uid="{DBBDDF89-A275-4F01-AAD4-05CFB0D26F12}"/>
    <cellStyle name="Normal 3 10 4 5 4 2" xfId="15635" xr:uid="{EA2C8A81-4FEA-4CB1-8AED-4B4AB515C7C8}"/>
    <cellStyle name="Normal 3 10 4 5 4 2 2" xfId="15636" xr:uid="{127E76F7-835C-4989-A837-51C05F9FE1CE}"/>
    <cellStyle name="Normal 3 10 4 5 4 3" xfId="15637" xr:uid="{5E1CAC49-C762-489E-A111-FE947AC64B7E}"/>
    <cellStyle name="Normal 3 10 4 5 5" xfId="15638" xr:uid="{C5DB9260-637A-4DC2-83D2-CEF36C11CDF9}"/>
    <cellStyle name="Normal 3 10 4 5 5 2" xfId="15639" xr:uid="{872D3A23-E9DA-40AA-97AF-7A820DE01D0D}"/>
    <cellStyle name="Normal 3 10 4 5 6" xfId="15640" xr:uid="{7838556C-3EE7-4C5B-8DE2-76B8CEE9D1B6}"/>
    <cellStyle name="Normal 3 10 4 6" xfId="15641" xr:uid="{6931ACA4-5618-4C36-A6B0-8E312FE706F6}"/>
    <cellStyle name="Normal 3 10 4 6 2" xfId="15642" xr:uid="{6E590775-F7F2-46F7-9855-C25AB7709D75}"/>
    <cellStyle name="Normal 3 10 4 6 2 2" xfId="15643" xr:uid="{E543FBA8-5DB1-49A5-85C2-67F494B10830}"/>
    <cellStyle name="Normal 3 10 4 6 2 2 2" xfId="15644" xr:uid="{FC70E3F7-EE68-4636-930F-2971CAD3D8D9}"/>
    <cellStyle name="Normal 3 10 4 6 2 3" xfId="15645" xr:uid="{B7FF2732-A805-4516-8749-0B80DDCDDD80}"/>
    <cellStyle name="Normal 3 10 4 6 3" xfId="15646" xr:uid="{EF84CE62-CA23-4FAD-9A46-65FDA7D946FB}"/>
    <cellStyle name="Normal 3 10 4 6 3 2" xfId="15647" xr:uid="{46B99CD2-24D0-4C86-B1BF-6240E39992C7}"/>
    <cellStyle name="Normal 3 10 4 6 3 2 2" xfId="15648" xr:uid="{B9038BE5-1754-4E1E-96B7-B85E5661B51A}"/>
    <cellStyle name="Normal 3 10 4 6 3 3" xfId="15649" xr:uid="{B140BF00-F494-4F90-ABEC-3BF2B3F7C486}"/>
    <cellStyle name="Normal 3 10 4 6 4" xfId="15650" xr:uid="{29F2FD92-807B-4AB6-988B-E6779534F49F}"/>
    <cellStyle name="Normal 3 10 4 6 4 2" xfId="15651" xr:uid="{87BA8AFD-BA82-41C5-A274-68235F0C1ECF}"/>
    <cellStyle name="Normal 3 10 4 6 5" xfId="15652" xr:uid="{D852567C-9241-4BB4-8343-E40D4BCB0E00}"/>
    <cellStyle name="Normal 3 10 4 7" xfId="15653" xr:uid="{C5A6FC34-F6FD-400A-8388-FF7DA40860FE}"/>
    <cellStyle name="Normal 3 10 4 7 2" xfId="15654" xr:uid="{C62574AD-7A2A-4CD2-94E7-3E09935F31EA}"/>
    <cellStyle name="Normal 3 10 4 7 2 2" xfId="15655" xr:uid="{9CB8A8C9-786A-4A9B-AF4B-F32CF6CFCD81}"/>
    <cellStyle name="Normal 3 10 4 7 3" xfId="15656" xr:uid="{3E427B5C-A08C-4299-AD64-46624544172D}"/>
    <cellStyle name="Normal 3 10 4 8" xfId="15657" xr:uid="{799DF761-AD8B-4057-B637-B69DCBAFFD9B}"/>
    <cellStyle name="Normal 3 10 4 8 2" xfId="15658" xr:uid="{93D1E6BD-2A99-4F19-97AE-F3A81FE5374A}"/>
    <cellStyle name="Normal 3 10 4 8 2 2" xfId="15659" xr:uid="{D8263D88-A20D-4ECB-8F2B-BE73E5D4267C}"/>
    <cellStyle name="Normal 3 10 4 8 3" xfId="15660" xr:uid="{AF229E26-6271-497C-B25F-12D998D0884F}"/>
    <cellStyle name="Normal 3 10 4 9" xfId="15661" xr:uid="{89729C79-72A3-494E-8576-A8D084285EE2}"/>
    <cellStyle name="Normal 3 10 4 9 2" xfId="15662" xr:uid="{634A7E77-172E-4D2E-B01E-E14605662AFB}"/>
    <cellStyle name="Normal 3 10 4 9 2 2" xfId="15663" xr:uid="{98FB91BA-EFBB-45C9-AE24-A5662621F851}"/>
    <cellStyle name="Normal 3 10 4 9 3" xfId="15664" xr:uid="{69710514-90E4-4A95-9251-81498F01B394}"/>
    <cellStyle name="Normal 3 10 5" xfId="15665" xr:uid="{26615756-44AD-420B-8A23-1125E8BE18C0}"/>
    <cellStyle name="Normal 3 10 5 10" xfId="15666" xr:uid="{056B7B14-0DF9-4668-949A-5F54BB65B9D0}"/>
    <cellStyle name="Normal 3 10 5 10 2" xfId="15667" xr:uid="{57264912-2EA5-4F7E-802F-E4DAA7CFA792}"/>
    <cellStyle name="Normal 3 10 5 11" xfId="15668" xr:uid="{F33B9D66-595C-4AD3-8BFA-C9464F2717DD}"/>
    <cellStyle name="Normal 3 10 5 2" xfId="15669" xr:uid="{141240E0-5502-479F-A63A-32B8C606B484}"/>
    <cellStyle name="Normal 3 10 5 2 2" xfId="15670" xr:uid="{CBC06667-DE63-4488-8AA5-7131663C24A8}"/>
    <cellStyle name="Normal 3 10 5 2 2 2" xfId="15671" xr:uid="{290247FF-6F22-4336-A2EF-4CF91BAA583C}"/>
    <cellStyle name="Normal 3 10 5 2 2 2 2" xfId="15672" xr:uid="{CFE91FCB-0142-4FE6-9F96-64B8013E33FB}"/>
    <cellStyle name="Normal 3 10 5 2 2 2 2 2" xfId="15673" xr:uid="{FDE8C1D6-755A-4A1A-8A7A-696C86514DE8}"/>
    <cellStyle name="Normal 3 10 5 2 2 2 2 2 2" xfId="15674" xr:uid="{BFC49AD2-79A2-457F-9B94-5632D3BBCE61}"/>
    <cellStyle name="Normal 3 10 5 2 2 2 2 3" xfId="15675" xr:uid="{E242F89B-6CB3-4A87-B527-F26F2B12ACC2}"/>
    <cellStyle name="Normal 3 10 5 2 2 2 3" xfId="15676" xr:uid="{314D2593-5E82-472A-81A5-017450078E6C}"/>
    <cellStyle name="Normal 3 10 5 2 2 2 3 2" xfId="15677" xr:uid="{C00AD6CE-F594-4DE8-81BF-D5C311C8D130}"/>
    <cellStyle name="Normal 3 10 5 2 2 2 3 2 2" xfId="15678" xr:uid="{E089BF7D-982E-4C15-9A4F-1DD9ABF4EB1A}"/>
    <cellStyle name="Normal 3 10 5 2 2 2 3 3" xfId="15679" xr:uid="{CFE0A314-8920-4DD4-B45E-F639565CF737}"/>
    <cellStyle name="Normal 3 10 5 2 2 2 4" xfId="15680" xr:uid="{3D191C08-A234-43B4-83EE-02C853E07F6A}"/>
    <cellStyle name="Normal 3 10 5 2 2 2 4 2" xfId="15681" xr:uid="{715AA3BB-639E-4D68-84EF-B5067A9F4C24}"/>
    <cellStyle name="Normal 3 10 5 2 2 2 5" xfId="15682" xr:uid="{042867DC-14A0-432A-B406-4A0063AC4E53}"/>
    <cellStyle name="Normal 3 10 5 2 2 3" xfId="15683" xr:uid="{7482179E-C5B4-4195-BCB2-98C74013C25E}"/>
    <cellStyle name="Normal 3 10 5 2 2 3 2" xfId="15684" xr:uid="{040A8B3F-01D8-4A05-A1C3-62DD12BF046A}"/>
    <cellStyle name="Normal 3 10 5 2 2 3 2 2" xfId="15685" xr:uid="{21C7A341-2AF7-40CA-9FFB-512F67D9EBA7}"/>
    <cellStyle name="Normal 3 10 5 2 2 3 3" xfId="15686" xr:uid="{B6FB3FEC-D326-4DC9-AC10-828D41CDE21A}"/>
    <cellStyle name="Normal 3 10 5 2 2 4" xfId="15687" xr:uid="{C7A775CC-B667-4E3C-8C39-DE7DBBE73EBE}"/>
    <cellStyle name="Normal 3 10 5 2 2 4 2" xfId="15688" xr:uid="{B340370B-6CDA-4777-BF5F-399BAC6D1E9D}"/>
    <cellStyle name="Normal 3 10 5 2 2 4 2 2" xfId="15689" xr:uid="{A8453EBD-ACAF-44D6-9C2F-022C12EDA449}"/>
    <cellStyle name="Normal 3 10 5 2 2 4 3" xfId="15690" xr:uid="{D6D3280F-D49B-49EE-8CC1-89BAD6E0D158}"/>
    <cellStyle name="Normal 3 10 5 2 2 5" xfId="15691" xr:uid="{95B01686-3FF9-4BAB-9049-AA125766424A}"/>
    <cellStyle name="Normal 3 10 5 2 2 5 2" xfId="15692" xr:uid="{6828F588-829A-4EA1-A4D1-C83A580612A8}"/>
    <cellStyle name="Normal 3 10 5 2 2 6" xfId="15693" xr:uid="{A069AAD0-6C16-4D25-8138-7C62A009DE5C}"/>
    <cellStyle name="Normal 3 10 5 2 3" xfId="15694" xr:uid="{C3429B5E-C1C6-4A13-BC06-B04A8A430D4F}"/>
    <cellStyle name="Normal 3 10 5 2 3 2" xfId="15695" xr:uid="{842C39DE-AB23-4D46-B023-883FE0E1D55F}"/>
    <cellStyle name="Normal 3 10 5 2 3 2 2" xfId="15696" xr:uid="{1DC6799B-674E-4956-8440-EDB423C358BA}"/>
    <cellStyle name="Normal 3 10 5 2 3 2 2 2" xfId="15697" xr:uid="{0ECAAD26-6A40-46BE-8A81-CC0F12664AFC}"/>
    <cellStyle name="Normal 3 10 5 2 3 2 2 2 2" xfId="15698" xr:uid="{EE37872D-7F77-42EF-9C71-2EBD24B752B8}"/>
    <cellStyle name="Normal 3 10 5 2 3 2 2 3" xfId="15699" xr:uid="{3C1BBF9C-065B-4396-9BF0-A0E6A1ADCC01}"/>
    <cellStyle name="Normal 3 10 5 2 3 2 3" xfId="15700" xr:uid="{2C2DC3A2-A818-45CF-A995-EC373A953856}"/>
    <cellStyle name="Normal 3 10 5 2 3 2 3 2" xfId="15701" xr:uid="{437EB239-3C72-4245-90E8-03BB7BDD76B5}"/>
    <cellStyle name="Normal 3 10 5 2 3 2 3 2 2" xfId="15702" xr:uid="{5F08064B-E314-4A80-BC55-F311A39BEA20}"/>
    <cellStyle name="Normal 3 10 5 2 3 2 3 3" xfId="15703" xr:uid="{B3C0882F-6C59-4828-9251-06076BDC1546}"/>
    <cellStyle name="Normal 3 10 5 2 3 2 4" xfId="15704" xr:uid="{94E716CA-0949-4532-B20A-6F119789A36B}"/>
    <cellStyle name="Normal 3 10 5 2 3 2 4 2" xfId="15705" xr:uid="{83ABF53F-9A77-4E76-91EC-99C298ED7CDC}"/>
    <cellStyle name="Normal 3 10 5 2 3 2 5" xfId="15706" xr:uid="{2E6B23E9-2FB3-4AE9-AB1C-A520803CDEAB}"/>
    <cellStyle name="Normal 3 10 5 2 3 3" xfId="15707" xr:uid="{12D132F0-6F97-42AF-9932-46EE1454B15C}"/>
    <cellStyle name="Normal 3 10 5 2 3 3 2" xfId="15708" xr:uid="{3564E754-4F1B-4778-AC4D-857CBFF26DEA}"/>
    <cellStyle name="Normal 3 10 5 2 3 3 2 2" xfId="15709" xr:uid="{FFBE4C52-1A08-42B4-A00E-8E4FBF975BA9}"/>
    <cellStyle name="Normal 3 10 5 2 3 3 3" xfId="15710" xr:uid="{636BA3C1-DD71-4603-A167-3E2957A43337}"/>
    <cellStyle name="Normal 3 10 5 2 3 4" xfId="15711" xr:uid="{302CFF49-161C-43F1-82FA-4C0FC69E6767}"/>
    <cellStyle name="Normal 3 10 5 2 3 4 2" xfId="15712" xr:uid="{52EDDD41-3FA9-48FC-A2F3-D7D8876F34C0}"/>
    <cellStyle name="Normal 3 10 5 2 3 4 2 2" xfId="15713" xr:uid="{220B34D5-E09D-4624-9C96-17D5A004DC12}"/>
    <cellStyle name="Normal 3 10 5 2 3 4 3" xfId="15714" xr:uid="{1D2C9308-829E-4475-A592-7CC4EA29A54A}"/>
    <cellStyle name="Normal 3 10 5 2 3 5" xfId="15715" xr:uid="{7190C880-A290-4175-8DFF-71D8A7F22E7B}"/>
    <cellStyle name="Normal 3 10 5 2 3 5 2" xfId="15716" xr:uid="{7EC0EC55-DC27-4116-890E-A18CFC11F9D7}"/>
    <cellStyle name="Normal 3 10 5 2 3 6" xfId="15717" xr:uid="{3E780FF7-F52C-459A-81AF-0EF0168C0A2E}"/>
    <cellStyle name="Normal 3 10 5 2 4" xfId="15718" xr:uid="{7DA11138-0E78-4C91-9E19-DD6ADB158190}"/>
    <cellStyle name="Normal 3 10 5 2 4 2" xfId="15719" xr:uid="{C49B707D-E66E-46A3-A907-08EA29B4C85B}"/>
    <cellStyle name="Normal 3 10 5 2 4 2 2" xfId="15720" xr:uid="{D1239341-D83A-4503-A0B5-FD4054363980}"/>
    <cellStyle name="Normal 3 10 5 2 4 2 2 2" xfId="15721" xr:uid="{DFB2E2CD-4552-42B9-BAE6-6562B3D60123}"/>
    <cellStyle name="Normal 3 10 5 2 4 2 3" xfId="15722" xr:uid="{B35A4C68-5F2A-4257-8A4A-4B811327BAEE}"/>
    <cellStyle name="Normal 3 10 5 2 4 3" xfId="15723" xr:uid="{15B21EAC-E68A-4A1D-8541-7D70D8F2A255}"/>
    <cellStyle name="Normal 3 10 5 2 4 3 2" xfId="15724" xr:uid="{7EF84096-9D2E-40CE-AC52-012BAC8266FD}"/>
    <cellStyle name="Normal 3 10 5 2 4 3 2 2" xfId="15725" xr:uid="{86FB8606-E6DD-4575-AD29-2F0738D25DEC}"/>
    <cellStyle name="Normal 3 10 5 2 4 3 3" xfId="15726" xr:uid="{FB8ED68A-B67D-42B6-A6B5-AEC4AFE176D4}"/>
    <cellStyle name="Normal 3 10 5 2 4 4" xfId="15727" xr:uid="{9DE5F1DF-4F57-4FB3-823A-595E1296A1E5}"/>
    <cellStyle name="Normal 3 10 5 2 4 4 2" xfId="15728" xr:uid="{37B070A6-E2C7-4DD0-90F8-600A7726318D}"/>
    <cellStyle name="Normal 3 10 5 2 4 5" xfId="15729" xr:uid="{5EFC8CDC-161C-40E3-A95B-68DADEF71208}"/>
    <cellStyle name="Normal 3 10 5 2 5" xfId="15730" xr:uid="{9E110970-0447-4D88-B755-3F555F3D889A}"/>
    <cellStyle name="Normal 3 10 5 2 5 2" xfId="15731" xr:uid="{DA5851BE-7E9D-42F6-8E07-DC5D3CF49616}"/>
    <cellStyle name="Normal 3 10 5 2 5 2 2" xfId="15732" xr:uid="{3604449A-44EC-422A-A3C3-240F79ADA79B}"/>
    <cellStyle name="Normal 3 10 5 2 5 3" xfId="15733" xr:uid="{4826CFE2-7E04-4AB1-AA97-7E10C404E472}"/>
    <cellStyle name="Normal 3 10 5 2 6" xfId="15734" xr:uid="{EEAE72D2-0825-4810-B3FB-B75460EA5287}"/>
    <cellStyle name="Normal 3 10 5 2 6 2" xfId="15735" xr:uid="{9E4B6D21-8539-4423-A474-BB662374F485}"/>
    <cellStyle name="Normal 3 10 5 2 6 2 2" xfId="15736" xr:uid="{F5217461-D0E1-4BD4-BD5D-27D4E6710EB2}"/>
    <cellStyle name="Normal 3 10 5 2 6 3" xfId="15737" xr:uid="{56B02A69-95FD-40E5-B7CA-CEE73B577520}"/>
    <cellStyle name="Normal 3 10 5 2 7" xfId="15738" xr:uid="{B538231B-7FB0-4B70-AA33-993D88D5F1D3}"/>
    <cellStyle name="Normal 3 10 5 2 7 2" xfId="15739" xr:uid="{43501F96-A050-4CB3-B630-3252F79050E4}"/>
    <cellStyle name="Normal 3 10 5 2 7 2 2" xfId="15740" xr:uid="{98EAA282-4D9C-4BA4-9844-6C84E6915828}"/>
    <cellStyle name="Normal 3 10 5 2 7 3" xfId="15741" xr:uid="{A74236F6-F26D-43F4-B60A-2BBF57E5FF95}"/>
    <cellStyle name="Normal 3 10 5 2 8" xfId="15742" xr:uid="{D5DC48D3-C4D9-43F6-BF10-0489FA2FD4B4}"/>
    <cellStyle name="Normal 3 10 5 2 8 2" xfId="15743" xr:uid="{D54CFC9B-B2BC-4A15-A189-019753833FC6}"/>
    <cellStyle name="Normal 3 10 5 2 9" xfId="15744" xr:uid="{1B0BD7CA-AB2D-4265-B41F-9199CCF33103}"/>
    <cellStyle name="Normal 3 10 5 3" xfId="15745" xr:uid="{869DFFAD-714D-4A80-9F99-B48E233C8D6D}"/>
    <cellStyle name="Normal 3 10 5 3 2" xfId="15746" xr:uid="{3C09C7D7-F696-49F4-806F-6B37515428A9}"/>
    <cellStyle name="Normal 3 10 5 3 2 2" xfId="15747" xr:uid="{B011D302-B0EF-4C83-AAC0-ECBD5D4ADF26}"/>
    <cellStyle name="Normal 3 10 5 3 2 2 2" xfId="15748" xr:uid="{FDFF88D0-F5D1-4BB1-B767-8A1F08FAF33B}"/>
    <cellStyle name="Normal 3 10 5 3 2 2 2 2" xfId="15749" xr:uid="{321D1D56-8489-4858-8AFD-64275CA4B218}"/>
    <cellStyle name="Normal 3 10 5 3 2 2 2 2 2" xfId="15750" xr:uid="{6BEA4B7F-FC79-4147-879B-C24C0A9D659E}"/>
    <cellStyle name="Normal 3 10 5 3 2 2 2 3" xfId="15751" xr:uid="{23DA4476-A81F-4EE5-A186-C2590A1203CF}"/>
    <cellStyle name="Normal 3 10 5 3 2 2 3" xfId="15752" xr:uid="{86E980FD-30B7-44EA-A59B-321B6B1F4362}"/>
    <cellStyle name="Normal 3 10 5 3 2 2 3 2" xfId="15753" xr:uid="{14C42A72-4374-44C0-8B1F-F1554EDFD3B5}"/>
    <cellStyle name="Normal 3 10 5 3 2 2 3 2 2" xfId="15754" xr:uid="{CF21286F-07C1-4B1F-9788-8D1E86F9608B}"/>
    <cellStyle name="Normal 3 10 5 3 2 2 3 3" xfId="15755" xr:uid="{552BB9B0-B0A7-4D24-A51F-80BF3A6BA272}"/>
    <cellStyle name="Normal 3 10 5 3 2 2 4" xfId="15756" xr:uid="{7AB68D31-4FEC-4EF6-863C-40F8477CFE74}"/>
    <cellStyle name="Normal 3 10 5 3 2 2 4 2" xfId="15757" xr:uid="{3EF65AAB-27FE-433D-A08E-DDB7FB06DDE1}"/>
    <cellStyle name="Normal 3 10 5 3 2 2 5" xfId="15758" xr:uid="{4DD5F092-ED00-45E0-BEDF-DB9B2DA5F058}"/>
    <cellStyle name="Normal 3 10 5 3 2 3" xfId="15759" xr:uid="{A45276DB-416D-43A1-AEE5-E028AB540662}"/>
    <cellStyle name="Normal 3 10 5 3 2 3 2" xfId="15760" xr:uid="{9EB85B13-6714-4924-96C7-912DDBC62FFA}"/>
    <cellStyle name="Normal 3 10 5 3 2 3 2 2" xfId="15761" xr:uid="{03E4F19F-3843-43B9-AEBD-26CB6395090C}"/>
    <cellStyle name="Normal 3 10 5 3 2 3 3" xfId="15762" xr:uid="{A12C67C3-AE43-4AFB-8EF0-3EC2747AD1A3}"/>
    <cellStyle name="Normal 3 10 5 3 2 4" xfId="15763" xr:uid="{27BB71A1-0386-4988-93F1-6EEB79AE81A2}"/>
    <cellStyle name="Normal 3 10 5 3 2 4 2" xfId="15764" xr:uid="{600CBEC4-1B96-489D-9451-BC1207EBC2DF}"/>
    <cellStyle name="Normal 3 10 5 3 2 4 2 2" xfId="15765" xr:uid="{62B3B49A-B219-4AB9-8899-504DC703A160}"/>
    <cellStyle name="Normal 3 10 5 3 2 4 3" xfId="15766" xr:uid="{C1B682CB-4501-4A33-882B-D1621040626F}"/>
    <cellStyle name="Normal 3 10 5 3 2 5" xfId="15767" xr:uid="{29C618F8-9E5A-4B57-A81A-738E3D39D045}"/>
    <cellStyle name="Normal 3 10 5 3 2 5 2" xfId="15768" xr:uid="{858FCEFD-EF7A-47CF-A8D7-FEC74B13ED66}"/>
    <cellStyle name="Normal 3 10 5 3 2 6" xfId="15769" xr:uid="{DF012526-8802-4C36-82D0-33CF9581D638}"/>
    <cellStyle name="Normal 3 10 5 3 3" xfId="15770" xr:uid="{870004A2-2B38-41F5-ABE3-D4845C673A3E}"/>
    <cellStyle name="Normal 3 10 5 3 3 2" xfId="15771" xr:uid="{A9C04F99-D0ED-44FE-A17C-C7469117262F}"/>
    <cellStyle name="Normal 3 10 5 3 3 2 2" xfId="15772" xr:uid="{1AF46541-D734-4404-9CE2-24B4ABC272CB}"/>
    <cellStyle name="Normal 3 10 5 3 3 2 2 2" xfId="15773" xr:uid="{648C5609-B767-4206-90C0-72F225B9D475}"/>
    <cellStyle name="Normal 3 10 5 3 3 2 2 2 2" xfId="15774" xr:uid="{611C5EA9-8916-48D4-B2CB-E65895A25F3D}"/>
    <cellStyle name="Normal 3 10 5 3 3 2 2 3" xfId="15775" xr:uid="{669B6359-6CB3-4848-85ED-5F7765A5A02B}"/>
    <cellStyle name="Normal 3 10 5 3 3 2 3" xfId="15776" xr:uid="{D161A3F2-982F-4328-BACD-660FBCD0C5BF}"/>
    <cellStyle name="Normal 3 10 5 3 3 2 3 2" xfId="15777" xr:uid="{84307A95-8A4E-4095-A347-798AF3AF900C}"/>
    <cellStyle name="Normal 3 10 5 3 3 2 3 2 2" xfId="15778" xr:uid="{7BD1D560-A748-47D4-AFD9-FCE5532B6BAC}"/>
    <cellStyle name="Normal 3 10 5 3 3 2 3 3" xfId="15779" xr:uid="{4C2607FE-E156-48B4-9382-639F6C1767A5}"/>
    <cellStyle name="Normal 3 10 5 3 3 2 4" xfId="15780" xr:uid="{976D1DD3-5374-4229-9B84-7C75D852F847}"/>
    <cellStyle name="Normal 3 10 5 3 3 2 4 2" xfId="15781" xr:uid="{8385C931-ED92-4E74-94D7-5E713D78E597}"/>
    <cellStyle name="Normal 3 10 5 3 3 2 5" xfId="15782" xr:uid="{51A05EA2-E43E-4935-B189-B2CC0EF4A908}"/>
    <cellStyle name="Normal 3 10 5 3 3 3" xfId="15783" xr:uid="{F84B0E98-7BBE-4892-A46D-B7673A35CB2D}"/>
    <cellStyle name="Normal 3 10 5 3 3 3 2" xfId="15784" xr:uid="{CED6EB96-2E6A-42A5-B317-90CC5E74EE57}"/>
    <cellStyle name="Normal 3 10 5 3 3 3 2 2" xfId="15785" xr:uid="{6DD05BB4-608F-4698-B2C1-412A2FD6D923}"/>
    <cellStyle name="Normal 3 10 5 3 3 3 3" xfId="15786" xr:uid="{603F8E56-EB19-4640-A3ED-D35F199DFC64}"/>
    <cellStyle name="Normal 3 10 5 3 3 4" xfId="15787" xr:uid="{990DF1A3-49CC-4A51-8942-E37DE904FEB5}"/>
    <cellStyle name="Normal 3 10 5 3 3 4 2" xfId="15788" xr:uid="{85C0A16C-DA0B-4DD7-AF3F-5A4AE5ED5E14}"/>
    <cellStyle name="Normal 3 10 5 3 3 4 2 2" xfId="15789" xr:uid="{4E5B6326-AA54-4B02-B3F9-B7D07BB603A0}"/>
    <cellStyle name="Normal 3 10 5 3 3 4 3" xfId="15790" xr:uid="{0955460F-2F2A-4057-B11F-4C616445C775}"/>
    <cellStyle name="Normal 3 10 5 3 3 5" xfId="15791" xr:uid="{D407E1AD-E84B-4370-BB7E-2551BACC88B7}"/>
    <cellStyle name="Normal 3 10 5 3 3 5 2" xfId="15792" xr:uid="{AB9A3764-65B7-4B2D-8C9C-62A41860B853}"/>
    <cellStyle name="Normal 3 10 5 3 3 6" xfId="15793" xr:uid="{EF2C5400-5902-428D-8E53-61C3B363B0E5}"/>
    <cellStyle name="Normal 3 10 5 3 4" xfId="15794" xr:uid="{627816FB-F314-4DAF-A7D3-2D9348575B73}"/>
    <cellStyle name="Normal 3 10 5 3 4 2" xfId="15795" xr:uid="{964FADE7-7745-48F2-9053-283E0AECF5AC}"/>
    <cellStyle name="Normal 3 10 5 3 4 2 2" xfId="15796" xr:uid="{1C955847-9D90-477A-840B-92E402AE1C4C}"/>
    <cellStyle name="Normal 3 10 5 3 4 2 2 2" xfId="15797" xr:uid="{22758D93-A292-4176-BDC4-879418F8CDED}"/>
    <cellStyle name="Normal 3 10 5 3 4 2 3" xfId="15798" xr:uid="{B287AA0C-9105-43DA-AF7F-391C14E05582}"/>
    <cellStyle name="Normal 3 10 5 3 4 3" xfId="15799" xr:uid="{86C4544F-2FCF-4646-B192-80CE9C406E26}"/>
    <cellStyle name="Normal 3 10 5 3 4 3 2" xfId="15800" xr:uid="{CCEEADDB-B228-44A2-ABC6-EC4F829C52F3}"/>
    <cellStyle name="Normal 3 10 5 3 4 3 2 2" xfId="15801" xr:uid="{08E81F83-70B8-499A-A1BB-60DFB9E2B5C1}"/>
    <cellStyle name="Normal 3 10 5 3 4 3 3" xfId="15802" xr:uid="{36AC82CC-85E9-4EB6-AF82-BE39C0CE196A}"/>
    <cellStyle name="Normal 3 10 5 3 4 4" xfId="15803" xr:uid="{FF15CE76-0BDC-46D8-9F2A-643C12D8CBCA}"/>
    <cellStyle name="Normal 3 10 5 3 4 4 2" xfId="15804" xr:uid="{B44B24B9-5C69-4870-A7CC-538CA45421AD}"/>
    <cellStyle name="Normal 3 10 5 3 4 5" xfId="15805" xr:uid="{0C06EA9E-78D1-455D-B615-6834472D947B}"/>
    <cellStyle name="Normal 3 10 5 3 5" xfId="15806" xr:uid="{C624BE03-92BD-4944-9C3D-447AF17FE133}"/>
    <cellStyle name="Normal 3 10 5 3 5 2" xfId="15807" xr:uid="{3419638D-E390-4958-941F-AB3AA901D511}"/>
    <cellStyle name="Normal 3 10 5 3 5 2 2" xfId="15808" xr:uid="{A65AD813-E27A-40E6-A3C8-0D0D6818C52C}"/>
    <cellStyle name="Normal 3 10 5 3 5 3" xfId="15809" xr:uid="{FE5D610F-CEBA-44ED-B2AD-AA0E4BAEABAF}"/>
    <cellStyle name="Normal 3 10 5 3 6" xfId="15810" xr:uid="{CB411044-0CC2-42CA-8EEF-A0ED267AECFA}"/>
    <cellStyle name="Normal 3 10 5 3 6 2" xfId="15811" xr:uid="{9E39881E-5F28-4116-9707-624D552A8D15}"/>
    <cellStyle name="Normal 3 10 5 3 6 2 2" xfId="15812" xr:uid="{17B2BD9D-35E3-4229-8347-079B8C2A0B31}"/>
    <cellStyle name="Normal 3 10 5 3 6 3" xfId="15813" xr:uid="{F7E5CE33-1419-4575-8494-1C7A2653B9DF}"/>
    <cellStyle name="Normal 3 10 5 3 7" xfId="15814" xr:uid="{F2BF484C-5A25-4CF7-BCDA-2F6ECF3DB236}"/>
    <cellStyle name="Normal 3 10 5 3 7 2" xfId="15815" xr:uid="{071CF3E0-2ED8-4E0D-9982-E644496F6234}"/>
    <cellStyle name="Normal 3 10 5 3 7 2 2" xfId="15816" xr:uid="{C82E75A7-41C4-42D4-856C-9AC41BCCB54F}"/>
    <cellStyle name="Normal 3 10 5 3 7 3" xfId="15817" xr:uid="{1AAC28B1-F44A-43FB-B7FE-FF723D216504}"/>
    <cellStyle name="Normal 3 10 5 3 8" xfId="15818" xr:uid="{F3DB8226-532A-4533-B7CE-960BF7DB710B}"/>
    <cellStyle name="Normal 3 10 5 3 8 2" xfId="15819" xr:uid="{2E5A37D0-2F1B-46B0-A173-8356487BB7C1}"/>
    <cellStyle name="Normal 3 10 5 3 9" xfId="15820" xr:uid="{60A6D5E4-470A-425E-B11A-3F8330DFD675}"/>
    <cellStyle name="Normal 3 10 5 4" xfId="15821" xr:uid="{70214937-0C7D-4595-B0FE-5C42C72C7F04}"/>
    <cellStyle name="Normal 3 10 5 4 2" xfId="15822" xr:uid="{C3795C28-869B-4847-B1C0-C49D5419C8BD}"/>
    <cellStyle name="Normal 3 10 5 4 2 2" xfId="15823" xr:uid="{EE821E47-8FF8-48B3-BA55-68751868DB2B}"/>
    <cellStyle name="Normal 3 10 5 4 2 2 2" xfId="15824" xr:uid="{FB71490D-176F-4FFA-95CD-CB250299A7A5}"/>
    <cellStyle name="Normal 3 10 5 4 2 2 2 2" xfId="15825" xr:uid="{BC418CF7-27E8-447A-A387-F8B3E25B53CD}"/>
    <cellStyle name="Normal 3 10 5 4 2 2 3" xfId="15826" xr:uid="{009833BC-CB7A-4968-A555-A849C7C64E93}"/>
    <cellStyle name="Normal 3 10 5 4 2 3" xfId="15827" xr:uid="{08A846CD-5079-4C77-B73E-1FB59D029738}"/>
    <cellStyle name="Normal 3 10 5 4 2 3 2" xfId="15828" xr:uid="{9D5384D8-FB8C-4ADD-AD66-4E65479DA0A4}"/>
    <cellStyle name="Normal 3 10 5 4 2 3 2 2" xfId="15829" xr:uid="{75C47607-A8E4-483C-9742-A4B06A64F4D9}"/>
    <cellStyle name="Normal 3 10 5 4 2 3 3" xfId="15830" xr:uid="{941B3BE9-B77A-4066-8DCD-A3129A931919}"/>
    <cellStyle name="Normal 3 10 5 4 2 4" xfId="15831" xr:uid="{960B4FD6-B032-4CB8-974D-FB16D723CAD9}"/>
    <cellStyle name="Normal 3 10 5 4 2 4 2" xfId="15832" xr:uid="{DF5F9769-15DA-4C53-AF94-E9D55BEA8EE1}"/>
    <cellStyle name="Normal 3 10 5 4 2 5" xfId="15833" xr:uid="{822B7683-8CDD-4563-9D1D-B4E3A3D136A3}"/>
    <cellStyle name="Normal 3 10 5 4 3" xfId="15834" xr:uid="{06D2D96D-0AF8-4F7D-86E7-B01A623A0956}"/>
    <cellStyle name="Normal 3 10 5 4 3 2" xfId="15835" xr:uid="{5D09737B-9B67-4F8E-8FD4-55DC3F1080EE}"/>
    <cellStyle name="Normal 3 10 5 4 3 2 2" xfId="15836" xr:uid="{4058128E-3FB8-4A36-ABA4-D9C4EEC74279}"/>
    <cellStyle name="Normal 3 10 5 4 3 3" xfId="15837" xr:uid="{85B23CC0-8A3E-46AE-AF33-144CEDCDBE04}"/>
    <cellStyle name="Normal 3 10 5 4 4" xfId="15838" xr:uid="{8796BB5C-FC09-4A9C-BC3A-8216C97082D8}"/>
    <cellStyle name="Normal 3 10 5 4 4 2" xfId="15839" xr:uid="{6C22B537-2DA2-462E-90F7-D595EA787FF7}"/>
    <cellStyle name="Normal 3 10 5 4 4 2 2" xfId="15840" xr:uid="{87A476BC-3F89-438C-8307-75ABE402F111}"/>
    <cellStyle name="Normal 3 10 5 4 4 3" xfId="15841" xr:uid="{52DDD1F2-75A1-4E8A-91D1-27B563DCC67A}"/>
    <cellStyle name="Normal 3 10 5 4 5" xfId="15842" xr:uid="{6867D456-B8D3-47DB-8986-D03039D5A7DA}"/>
    <cellStyle name="Normal 3 10 5 4 5 2" xfId="15843" xr:uid="{4B0FCC18-15C6-4D99-9878-4599A90996B3}"/>
    <cellStyle name="Normal 3 10 5 4 6" xfId="15844" xr:uid="{3F77A455-0D5E-4C8F-A4A6-9A807A205E04}"/>
    <cellStyle name="Normal 3 10 5 5" xfId="15845" xr:uid="{315D961D-B04F-4C8E-8717-04F2EF0D1785}"/>
    <cellStyle name="Normal 3 10 5 5 2" xfId="15846" xr:uid="{929F9F82-FA81-45E6-A3B3-C64C4B88748E}"/>
    <cellStyle name="Normal 3 10 5 5 2 2" xfId="15847" xr:uid="{58E06F16-8402-4920-811C-8E361035E698}"/>
    <cellStyle name="Normal 3 10 5 5 2 2 2" xfId="15848" xr:uid="{5145E547-357C-42A6-927A-A5A8A9BBF02F}"/>
    <cellStyle name="Normal 3 10 5 5 2 2 2 2" xfId="15849" xr:uid="{AEEFB28B-C017-4259-911C-9F59063D3416}"/>
    <cellStyle name="Normal 3 10 5 5 2 2 3" xfId="15850" xr:uid="{D5FE4840-FA35-4889-AA39-8983DFD4C0C0}"/>
    <cellStyle name="Normal 3 10 5 5 2 3" xfId="15851" xr:uid="{D71FBF54-CE7A-4E58-8842-66E6B84320C7}"/>
    <cellStyle name="Normal 3 10 5 5 2 3 2" xfId="15852" xr:uid="{A48A11B7-6500-4CE6-847C-6579A1DABB93}"/>
    <cellStyle name="Normal 3 10 5 5 2 3 2 2" xfId="15853" xr:uid="{62A27ECC-1132-4C3D-9E30-64CCDE1255A0}"/>
    <cellStyle name="Normal 3 10 5 5 2 3 3" xfId="15854" xr:uid="{113FF21D-6F0C-43BD-82CD-60F1CE11D7F2}"/>
    <cellStyle name="Normal 3 10 5 5 2 4" xfId="15855" xr:uid="{294C8282-B7A9-4254-8414-056F53ED364C}"/>
    <cellStyle name="Normal 3 10 5 5 2 4 2" xfId="15856" xr:uid="{832FB817-449C-4549-AB95-A750581D93B1}"/>
    <cellStyle name="Normal 3 10 5 5 2 5" xfId="15857" xr:uid="{0A0093A3-20F2-411A-93B3-D233CEC767B1}"/>
    <cellStyle name="Normal 3 10 5 5 3" xfId="15858" xr:uid="{481A2532-16D4-4451-84AC-19B6B349AF5D}"/>
    <cellStyle name="Normal 3 10 5 5 3 2" xfId="15859" xr:uid="{57ED8158-8654-4B45-9EFC-BB99496953EA}"/>
    <cellStyle name="Normal 3 10 5 5 3 2 2" xfId="15860" xr:uid="{44B76A55-5CE5-446D-A7D7-5C6BA250F2CD}"/>
    <cellStyle name="Normal 3 10 5 5 3 3" xfId="15861" xr:uid="{619F3B17-C94F-4529-9985-401D502A814C}"/>
    <cellStyle name="Normal 3 10 5 5 4" xfId="15862" xr:uid="{F9B9B932-FEEF-411E-8CD3-726B073B24E7}"/>
    <cellStyle name="Normal 3 10 5 5 4 2" xfId="15863" xr:uid="{CE10D394-C3DF-4018-A383-46E3A0111ED4}"/>
    <cellStyle name="Normal 3 10 5 5 4 2 2" xfId="15864" xr:uid="{C178DBC8-30A7-4897-908B-40C95354E82D}"/>
    <cellStyle name="Normal 3 10 5 5 4 3" xfId="15865" xr:uid="{DD4B8033-E057-4CAC-ABDF-202F7936AEEC}"/>
    <cellStyle name="Normal 3 10 5 5 5" xfId="15866" xr:uid="{2D303AC3-5870-4A2E-8C39-0C372378C478}"/>
    <cellStyle name="Normal 3 10 5 5 5 2" xfId="15867" xr:uid="{8DADE68E-8EFE-4F06-A18B-43BCAEEF9E45}"/>
    <cellStyle name="Normal 3 10 5 5 6" xfId="15868" xr:uid="{F8B9A7E3-3FBF-4300-B79D-B79FFEF9C4F0}"/>
    <cellStyle name="Normal 3 10 5 6" xfId="15869" xr:uid="{F2B38F8D-2FAE-4B0F-AE37-16389C097743}"/>
    <cellStyle name="Normal 3 10 5 6 2" xfId="15870" xr:uid="{8D5A98D3-34ED-4109-992C-DD791415D98B}"/>
    <cellStyle name="Normal 3 10 5 6 2 2" xfId="15871" xr:uid="{FD57C77D-8EE1-4E70-94F6-E61BF3DB8F24}"/>
    <cellStyle name="Normal 3 10 5 6 2 2 2" xfId="15872" xr:uid="{B53AB836-C0CE-4B38-A65B-BA6A489184C6}"/>
    <cellStyle name="Normal 3 10 5 6 2 3" xfId="15873" xr:uid="{B5A8EB63-DF7C-45AA-99D0-F0CEB9C4DF5F}"/>
    <cellStyle name="Normal 3 10 5 6 3" xfId="15874" xr:uid="{0F2453DE-DBEA-4869-9361-AE06C9F2FE27}"/>
    <cellStyle name="Normal 3 10 5 6 3 2" xfId="15875" xr:uid="{E3553CDC-7AEC-44E0-8C20-D62C6FF7412F}"/>
    <cellStyle name="Normal 3 10 5 6 3 2 2" xfId="15876" xr:uid="{A513F4FA-DBD5-428F-A164-5E14AE753483}"/>
    <cellStyle name="Normal 3 10 5 6 3 3" xfId="15877" xr:uid="{68FDE0D6-2AF5-421D-9196-839ACC99D30C}"/>
    <cellStyle name="Normal 3 10 5 6 4" xfId="15878" xr:uid="{EDA9D024-0D60-4B20-95A4-293D956040D7}"/>
    <cellStyle name="Normal 3 10 5 6 4 2" xfId="15879" xr:uid="{92EC4615-BC5A-4EA5-B1F7-D4DBB0D4EF62}"/>
    <cellStyle name="Normal 3 10 5 6 5" xfId="15880" xr:uid="{AE751999-C096-4E2D-8901-92DAB1F1C099}"/>
    <cellStyle name="Normal 3 10 5 7" xfId="15881" xr:uid="{8CD5E619-81A6-43A1-B6DA-F4EAF41B8D30}"/>
    <cellStyle name="Normal 3 10 5 7 2" xfId="15882" xr:uid="{7D0D142C-90D4-4DC1-AA73-20B65DFD00B7}"/>
    <cellStyle name="Normal 3 10 5 7 2 2" xfId="15883" xr:uid="{ED81BF61-A42A-4CA3-AAEA-81354DE216B4}"/>
    <cellStyle name="Normal 3 10 5 7 3" xfId="15884" xr:uid="{3E6CD7DE-57B1-4FDB-BBBC-9C13E9A7E6FB}"/>
    <cellStyle name="Normal 3 10 5 8" xfId="15885" xr:uid="{DA01D877-A473-422F-9258-4B73C9D23E74}"/>
    <cellStyle name="Normal 3 10 5 8 2" xfId="15886" xr:uid="{319961DC-EC96-45AB-9C7C-27711CD1C6BA}"/>
    <cellStyle name="Normal 3 10 5 8 2 2" xfId="15887" xr:uid="{DB2420C7-A983-4882-A03B-BD12FE722F23}"/>
    <cellStyle name="Normal 3 10 5 8 3" xfId="15888" xr:uid="{62351065-D7FD-4C7C-9EB1-7560D1E1B62F}"/>
    <cellStyle name="Normal 3 10 5 9" xfId="15889" xr:uid="{EABD708F-B57A-4CFE-96C4-4C3E27122777}"/>
    <cellStyle name="Normal 3 10 5 9 2" xfId="15890" xr:uid="{0D47273B-4B9B-415A-A4C8-6D6F0E2AB216}"/>
    <cellStyle name="Normal 3 10 5 9 2 2" xfId="15891" xr:uid="{1BEA9CBC-85AE-46AB-A622-F474D3815807}"/>
    <cellStyle name="Normal 3 10 5 9 3" xfId="15892" xr:uid="{FBDB3A9D-F8E4-48C6-9574-AD05114AE987}"/>
    <cellStyle name="Normal 3 10 6" xfId="15893" xr:uid="{EF69E07A-B60E-46C2-A87D-BB6F11353C97}"/>
    <cellStyle name="Normal 3 10 6 10" xfId="15894" xr:uid="{46E96011-81FD-4159-8D92-46D0B6223FF5}"/>
    <cellStyle name="Normal 3 10 6 10 2" xfId="15895" xr:uid="{4B9BDD42-3DCB-435B-966F-9EFEDCFA29FA}"/>
    <cellStyle name="Normal 3 10 6 11" xfId="15896" xr:uid="{66B24EA1-4BFA-4F26-867E-BFB33C31A543}"/>
    <cellStyle name="Normal 3 10 6 2" xfId="15897" xr:uid="{27C7EFC2-94BC-476E-9D7D-D1A6E3BA5B43}"/>
    <cellStyle name="Normal 3 10 6 2 2" xfId="15898" xr:uid="{9A421A1E-C619-4114-BD75-40ED50DB021F}"/>
    <cellStyle name="Normal 3 10 6 2 2 2" xfId="15899" xr:uid="{F9C5277E-054A-468D-BC16-2A8E6B013A5E}"/>
    <cellStyle name="Normal 3 10 6 2 2 2 2" xfId="15900" xr:uid="{3FA59449-B79A-4C4A-A54C-3C2285B1A755}"/>
    <cellStyle name="Normal 3 10 6 2 2 2 2 2" xfId="15901" xr:uid="{E70B8BE8-B017-4F1A-9B5B-A1D2B12955A4}"/>
    <cellStyle name="Normal 3 10 6 2 2 2 2 2 2" xfId="15902" xr:uid="{2E557A12-61D9-4FB3-9BA0-CE02EE336015}"/>
    <cellStyle name="Normal 3 10 6 2 2 2 2 3" xfId="15903" xr:uid="{A684D8E2-5631-474A-B351-BA9F89157F38}"/>
    <cellStyle name="Normal 3 10 6 2 2 2 3" xfId="15904" xr:uid="{1E4747B2-ADF5-4D1A-9BF2-65933222429F}"/>
    <cellStyle name="Normal 3 10 6 2 2 2 3 2" xfId="15905" xr:uid="{825A2BEC-8E2A-47F4-9EB1-34446D12A81B}"/>
    <cellStyle name="Normal 3 10 6 2 2 2 3 2 2" xfId="15906" xr:uid="{53393ACF-6F7A-4683-849A-13955E5F6551}"/>
    <cellStyle name="Normal 3 10 6 2 2 2 3 3" xfId="15907" xr:uid="{78B6A5AF-7B85-471D-A738-3DA2C6B2006E}"/>
    <cellStyle name="Normal 3 10 6 2 2 2 4" xfId="15908" xr:uid="{F56D7AD0-5366-435E-A02B-67E1286DA6DA}"/>
    <cellStyle name="Normal 3 10 6 2 2 2 4 2" xfId="15909" xr:uid="{5C23F6D7-EF3F-49E3-83AF-F94333986945}"/>
    <cellStyle name="Normal 3 10 6 2 2 2 5" xfId="15910" xr:uid="{8E204141-E729-4EA4-800C-287DDAF94181}"/>
    <cellStyle name="Normal 3 10 6 2 2 3" xfId="15911" xr:uid="{FCD3F80E-5176-4D9F-9878-B8CCF1F2A8F3}"/>
    <cellStyle name="Normal 3 10 6 2 2 3 2" xfId="15912" xr:uid="{88C880A4-B7CB-463E-81E1-A46421511FE7}"/>
    <cellStyle name="Normal 3 10 6 2 2 3 2 2" xfId="15913" xr:uid="{91FC9341-0D91-4E4A-B94E-D7D2BE69A184}"/>
    <cellStyle name="Normal 3 10 6 2 2 3 3" xfId="15914" xr:uid="{F2DCF34D-21AB-4E68-B11C-36DBB7A8B68C}"/>
    <cellStyle name="Normal 3 10 6 2 2 4" xfId="15915" xr:uid="{5CD079DF-5564-4F5E-8084-FA7B6E7E2C87}"/>
    <cellStyle name="Normal 3 10 6 2 2 4 2" xfId="15916" xr:uid="{BB1AAD98-FDBA-4543-9E15-EA51BF13F2D9}"/>
    <cellStyle name="Normal 3 10 6 2 2 4 2 2" xfId="15917" xr:uid="{94F9B772-AA1D-4721-94B6-212AF08A0F05}"/>
    <cellStyle name="Normal 3 10 6 2 2 4 3" xfId="15918" xr:uid="{81228BD9-4A05-4079-BA2E-6C29DBF34B3D}"/>
    <cellStyle name="Normal 3 10 6 2 2 5" xfId="15919" xr:uid="{3F579C7C-8E7C-415C-B970-342E55317445}"/>
    <cellStyle name="Normal 3 10 6 2 2 5 2" xfId="15920" xr:uid="{2030E70C-64B5-4E55-8B25-1B25B564E68B}"/>
    <cellStyle name="Normal 3 10 6 2 2 6" xfId="15921" xr:uid="{FBC7C3F9-4654-44F2-AB8E-497C113F36E0}"/>
    <cellStyle name="Normal 3 10 6 2 3" xfId="15922" xr:uid="{213C649E-A5E3-4374-B3B3-B007F9A57146}"/>
    <cellStyle name="Normal 3 10 6 2 3 2" xfId="15923" xr:uid="{C788044F-5EFF-42AF-9D2E-AAFB71354575}"/>
    <cellStyle name="Normal 3 10 6 2 3 2 2" xfId="15924" xr:uid="{8D690C4B-55E4-4A20-86C9-221F24332097}"/>
    <cellStyle name="Normal 3 10 6 2 3 2 2 2" xfId="15925" xr:uid="{421A5217-3EBC-4AA9-A34A-8661769825D2}"/>
    <cellStyle name="Normal 3 10 6 2 3 2 2 2 2" xfId="15926" xr:uid="{DF7A6C9A-DF4B-4335-8314-963CD2C60FD1}"/>
    <cellStyle name="Normal 3 10 6 2 3 2 2 3" xfId="15927" xr:uid="{6D2A609F-B141-4FFC-A9E4-E6D490D2AACF}"/>
    <cellStyle name="Normal 3 10 6 2 3 2 3" xfId="15928" xr:uid="{31F87668-EBD3-4A44-AB13-BDF7C1A6BA3E}"/>
    <cellStyle name="Normal 3 10 6 2 3 2 3 2" xfId="15929" xr:uid="{B4B04B20-A5D4-42F6-BAC8-C1EF38E0BAD2}"/>
    <cellStyle name="Normal 3 10 6 2 3 2 3 2 2" xfId="15930" xr:uid="{691AB494-0184-470C-B76F-7C37DB37AACE}"/>
    <cellStyle name="Normal 3 10 6 2 3 2 3 3" xfId="15931" xr:uid="{6389F1B0-E7D2-422C-8E55-0E665CDAC9F2}"/>
    <cellStyle name="Normal 3 10 6 2 3 2 4" xfId="15932" xr:uid="{D23E4A20-E335-465B-B464-918B016DBF45}"/>
    <cellStyle name="Normal 3 10 6 2 3 2 4 2" xfId="15933" xr:uid="{A7E80F7C-3F42-43DF-8794-F14B2BB9E45E}"/>
    <cellStyle name="Normal 3 10 6 2 3 2 5" xfId="15934" xr:uid="{CB197C4A-702A-421B-9CC1-43C44587142F}"/>
    <cellStyle name="Normal 3 10 6 2 3 3" xfId="15935" xr:uid="{22BE4345-AF66-4DEF-9508-34EACD3E709C}"/>
    <cellStyle name="Normal 3 10 6 2 3 3 2" xfId="15936" xr:uid="{D0FA4B35-23CF-46E8-A8AF-9965904C018B}"/>
    <cellStyle name="Normal 3 10 6 2 3 3 2 2" xfId="15937" xr:uid="{04D8E862-ECED-4A96-8DA5-E899ACE1885C}"/>
    <cellStyle name="Normal 3 10 6 2 3 3 3" xfId="15938" xr:uid="{F989A2B8-49CE-42EA-A607-D8043F4682FA}"/>
    <cellStyle name="Normal 3 10 6 2 3 4" xfId="15939" xr:uid="{CE76E90F-A6F3-43ED-B3F0-F7C903366B32}"/>
    <cellStyle name="Normal 3 10 6 2 3 4 2" xfId="15940" xr:uid="{7455A0A7-34C3-4173-8734-88938DEDB505}"/>
    <cellStyle name="Normal 3 10 6 2 3 4 2 2" xfId="15941" xr:uid="{7BA19212-973F-49F2-AE8A-85C48AAA5DDA}"/>
    <cellStyle name="Normal 3 10 6 2 3 4 3" xfId="15942" xr:uid="{3384BD45-1597-4E43-8928-D7FCDCAD6454}"/>
    <cellStyle name="Normal 3 10 6 2 3 5" xfId="15943" xr:uid="{DDC460B6-7577-4D4B-9032-29C7CF8678E3}"/>
    <cellStyle name="Normal 3 10 6 2 3 5 2" xfId="15944" xr:uid="{03A11433-D973-4E59-9265-F57ECA20BBDA}"/>
    <cellStyle name="Normal 3 10 6 2 3 6" xfId="15945" xr:uid="{0679DAAB-1BF8-4736-B66A-859D2CFC2959}"/>
    <cellStyle name="Normal 3 10 6 2 4" xfId="15946" xr:uid="{1F4616F2-CE5B-42BE-8635-62F610A6F12D}"/>
    <cellStyle name="Normal 3 10 6 2 4 2" xfId="15947" xr:uid="{38475180-CB4E-41C8-BB17-8094F1E796F5}"/>
    <cellStyle name="Normal 3 10 6 2 4 2 2" xfId="15948" xr:uid="{EFE57733-F059-4B87-BEA5-3B49FBD14A77}"/>
    <cellStyle name="Normal 3 10 6 2 4 2 2 2" xfId="15949" xr:uid="{0BAE0BF0-0B5F-4C01-9E00-C92B4311C389}"/>
    <cellStyle name="Normal 3 10 6 2 4 2 3" xfId="15950" xr:uid="{C5947CCD-324B-4AB6-999E-DD33F3329F70}"/>
    <cellStyle name="Normal 3 10 6 2 4 3" xfId="15951" xr:uid="{C81B754F-5947-458F-BF0A-543968A9087B}"/>
    <cellStyle name="Normal 3 10 6 2 4 3 2" xfId="15952" xr:uid="{CB6718E9-BE40-4875-805B-D955ECB7572E}"/>
    <cellStyle name="Normal 3 10 6 2 4 3 2 2" xfId="15953" xr:uid="{9D7FE654-B95A-4287-8B80-865307B06827}"/>
    <cellStyle name="Normal 3 10 6 2 4 3 3" xfId="15954" xr:uid="{8232491F-5B76-4087-ACC3-586555ACF3C9}"/>
    <cellStyle name="Normal 3 10 6 2 4 4" xfId="15955" xr:uid="{D6E81904-7B0E-49BA-8932-B7E486ED649C}"/>
    <cellStyle name="Normal 3 10 6 2 4 4 2" xfId="15956" xr:uid="{43FC72BD-845E-4877-95AB-67DEC84CE5E2}"/>
    <cellStyle name="Normal 3 10 6 2 4 5" xfId="15957" xr:uid="{3022356D-A438-47FE-8B97-8AE7ABAABC2D}"/>
    <cellStyle name="Normal 3 10 6 2 5" xfId="15958" xr:uid="{9BE96A2E-AD16-4EDF-BA39-88015E17BB05}"/>
    <cellStyle name="Normal 3 10 6 2 5 2" xfId="15959" xr:uid="{728C4ED4-DAA0-45FF-B627-E7A81AD8A2B4}"/>
    <cellStyle name="Normal 3 10 6 2 5 2 2" xfId="15960" xr:uid="{9E963C63-BCDF-4964-A85D-25AAA1A45F12}"/>
    <cellStyle name="Normal 3 10 6 2 5 3" xfId="15961" xr:uid="{1DEC1848-B225-4431-B27E-5AB08B4DB861}"/>
    <cellStyle name="Normal 3 10 6 2 6" xfId="15962" xr:uid="{75858B5F-EE89-4000-9F23-0FCD965C08AD}"/>
    <cellStyle name="Normal 3 10 6 2 6 2" xfId="15963" xr:uid="{7A741876-0045-4447-AAB6-B3A1933EAD7F}"/>
    <cellStyle name="Normal 3 10 6 2 6 2 2" xfId="15964" xr:uid="{AE1700D7-6665-4C60-AC30-1F7337C38F31}"/>
    <cellStyle name="Normal 3 10 6 2 6 3" xfId="15965" xr:uid="{4D233CA9-09CA-487E-B610-565CCE8A85CF}"/>
    <cellStyle name="Normal 3 10 6 2 7" xfId="15966" xr:uid="{8CF0BD50-DD2E-4E27-A1DA-CBF17EF72C98}"/>
    <cellStyle name="Normal 3 10 6 2 7 2" xfId="15967" xr:uid="{9B57D0E7-C45D-4738-8EBC-850F67925F25}"/>
    <cellStyle name="Normal 3 10 6 2 7 2 2" xfId="15968" xr:uid="{03FC7EEE-CB4B-4EC4-9F74-12473BD9C9F1}"/>
    <cellStyle name="Normal 3 10 6 2 7 3" xfId="15969" xr:uid="{F0FE7AC8-04CD-47E9-B107-7136B927B0D9}"/>
    <cellStyle name="Normal 3 10 6 2 8" xfId="15970" xr:uid="{12B6F5FF-6726-45D4-A80F-7CF63083051C}"/>
    <cellStyle name="Normal 3 10 6 2 8 2" xfId="15971" xr:uid="{DBA96276-882B-4E04-8BBC-7DB0A3AA23DA}"/>
    <cellStyle name="Normal 3 10 6 2 9" xfId="15972" xr:uid="{21CBC10B-50DB-48A3-AA2C-AD05158AF948}"/>
    <cellStyle name="Normal 3 10 6 3" xfId="15973" xr:uid="{4DE9BCD4-D7B9-4CB5-869B-0D8409A0417F}"/>
    <cellStyle name="Normal 3 10 6 3 2" xfId="15974" xr:uid="{BF6618CE-B876-4DAE-A903-060143FA047E}"/>
    <cellStyle name="Normal 3 10 6 3 2 2" xfId="15975" xr:uid="{47264887-D5C8-44F7-B6E7-7106B6EB0632}"/>
    <cellStyle name="Normal 3 10 6 3 2 2 2" xfId="15976" xr:uid="{F406FA34-433E-4F64-9B92-8CD79168E338}"/>
    <cellStyle name="Normal 3 10 6 3 2 2 2 2" xfId="15977" xr:uid="{989147E0-199A-47B2-96A9-10DF9B838D87}"/>
    <cellStyle name="Normal 3 10 6 3 2 2 2 2 2" xfId="15978" xr:uid="{A3698130-A07A-414E-B244-8F3A5C37EE1F}"/>
    <cellStyle name="Normal 3 10 6 3 2 2 2 3" xfId="15979" xr:uid="{1E8FAD0D-B6D0-4FDA-AA0A-48F17C460BEE}"/>
    <cellStyle name="Normal 3 10 6 3 2 2 3" xfId="15980" xr:uid="{74EB98BE-3AB2-4F9B-81F6-A24EE98E9D2D}"/>
    <cellStyle name="Normal 3 10 6 3 2 2 3 2" xfId="15981" xr:uid="{9DA27BB3-0306-49B5-917D-B82141B47816}"/>
    <cellStyle name="Normal 3 10 6 3 2 2 3 2 2" xfId="15982" xr:uid="{EE6386B0-09BE-44E7-9051-2BD89A75D210}"/>
    <cellStyle name="Normal 3 10 6 3 2 2 3 3" xfId="15983" xr:uid="{90BD8B85-6C09-4993-B47B-0DAC4A7FCD98}"/>
    <cellStyle name="Normal 3 10 6 3 2 2 4" xfId="15984" xr:uid="{2ED0C0DF-F236-4918-97B6-EC08B8B8F9B5}"/>
    <cellStyle name="Normal 3 10 6 3 2 2 4 2" xfId="15985" xr:uid="{39C9A9B1-63D4-48E9-8267-784BD5D26777}"/>
    <cellStyle name="Normal 3 10 6 3 2 2 5" xfId="15986" xr:uid="{2113A0CC-BBAA-44D3-B196-776D60B294D6}"/>
    <cellStyle name="Normal 3 10 6 3 2 3" xfId="15987" xr:uid="{577E19FA-210E-4CC7-BF8B-21D0EF43BACA}"/>
    <cellStyle name="Normal 3 10 6 3 2 3 2" xfId="15988" xr:uid="{AF9D7DEB-C6D9-41BA-8114-2F037C2E5123}"/>
    <cellStyle name="Normal 3 10 6 3 2 3 2 2" xfId="15989" xr:uid="{A4032223-56FE-4CCC-BB2F-83C75C3BE4ED}"/>
    <cellStyle name="Normal 3 10 6 3 2 3 3" xfId="15990" xr:uid="{801F7F63-D013-448D-9714-78D97AE12DF3}"/>
    <cellStyle name="Normal 3 10 6 3 2 4" xfId="15991" xr:uid="{B9D44BD1-681C-4367-A589-9B679D3EE01C}"/>
    <cellStyle name="Normal 3 10 6 3 2 4 2" xfId="15992" xr:uid="{2C068E0F-E306-4B0D-A032-D0881A11A77F}"/>
    <cellStyle name="Normal 3 10 6 3 2 4 2 2" xfId="15993" xr:uid="{418F0EC0-4D9E-4A52-AC12-4E64CC05A7FD}"/>
    <cellStyle name="Normal 3 10 6 3 2 4 3" xfId="15994" xr:uid="{6CC1DED2-64AE-4F25-9747-855DE1FA1AB6}"/>
    <cellStyle name="Normal 3 10 6 3 2 5" xfId="15995" xr:uid="{E60F6D12-5B2D-42B8-B043-F29C1D1CD96D}"/>
    <cellStyle name="Normal 3 10 6 3 2 5 2" xfId="15996" xr:uid="{BCD7CE7E-6C7E-48D9-B370-AB8D313A5EE1}"/>
    <cellStyle name="Normal 3 10 6 3 2 6" xfId="15997" xr:uid="{09477199-A148-464B-BD1A-028D26546E5F}"/>
    <cellStyle name="Normal 3 10 6 3 3" xfId="15998" xr:uid="{A383B697-85FF-4497-9D16-5BDA2F1A52C9}"/>
    <cellStyle name="Normal 3 10 6 3 3 2" xfId="15999" xr:uid="{DFD1A748-13BD-44A5-878A-6987EFAC806A}"/>
    <cellStyle name="Normal 3 10 6 3 3 2 2" xfId="16000" xr:uid="{670DBCE8-4179-4A21-A6D6-10FED578D103}"/>
    <cellStyle name="Normal 3 10 6 3 3 2 2 2" xfId="16001" xr:uid="{6928BDFF-FDED-4ECE-BF89-CF7CA64FD46E}"/>
    <cellStyle name="Normal 3 10 6 3 3 2 2 2 2" xfId="16002" xr:uid="{C04626DA-96EA-4901-B5EA-EB62C87CB143}"/>
    <cellStyle name="Normal 3 10 6 3 3 2 2 3" xfId="16003" xr:uid="{227CE742-EB65-424F-B8A9-CD38EDC6DAFD}"/>
    <cellStyle name="Normal 3 10 6 3 3 2 3" xfId="16004" xr:uid="{29B9CECD-FF87-4CBB-9458-7EA6EAADD762}"/>
    <cellStyle name="Normal 3 10 6 3 3 2 3 2" xfId="16005" xr:uid="{ABDBAE7D-FE15-4F97-9419-514DF33CA8D2}"/>
    <cellStyle name="Normal 3 10 6 3 3 2 3 2 2" xfId="16006" xr:uid="{09E080DF-454B-4E7C-9303-F72988DEE059}"/>
    <cellStyle name="Normal 3 10 6 3 3 2 3 3" xfId="16007" xr:uid="{0752A05E-7FC9-493D-AA11-18FE397E5D99}"/>
    <cellStyle name="Normal 3 10 6 3 3 2 4" xfId="16008" xr:uid="{F34A02E1-28F9-4807-B671-265359DB4BCC}"/>
    <cellStyle name="Normal 3 10 6 3 3 2 4 2" xfId="16009" xr:uid="{9F068DF2-3AC4-40CB-988A-F6CF6E82A76E}"/>
    <cellStyle name="Normal 3 10 6 3 3 2 5" xfId="16010" xr:uid="{E22A09B2-C0B8-4D04-B926-1306625556E4}"/>
    <cellStyle name="Normal 3 10 6 3 3 3" xfId="16011" xr:uid="{CAE6179C-373E-4319-9388-02A2E03053B3}"/>
    <cellStyle name="Normal 3 10 6 3 3 3 2" xfId="16012" xr:uid="{65E411A1-5D81-4668-B9FD-1A1A0AA0213C}"/>
    <cellStyle name="Normal 3 10 6 3 3 3 2 2" xfId="16013" xr:uid="{60FBAC99-D62D-40A5-997E-732BBC3403FA}"/>
    <cellStyle name="Normal 3 10 6 3 3 3 3" xfId="16014" xr:uid="{CED4F6E7-BCAC-42F1-8B7F-6D0540C4444A}"/>
    <cellStyle name="Normal 3 10 6 3 3 4" xfId="16015" xr:uid="{15DC1399-C473-47F0-9F3D-3FFC6FEC8C58}"/>
    <cellStyle name="Normal 3 10 6 3 3 4 2" xfId="16016" xr:uid="{F6484F57-B509-475C-BD6E-EFBEA0C4D3E9}"/>
    <cellStyle name="Normal 3 10 6 3 3 4 2 2" xfId="16017" xr:uid="{6575CF6C-6833-4C91-9B4D-B4E7954F2D6D}"/>
    <cellStyle name="Normal 3 10 6 3 3 4 3" xfId="16018" xr:uid="{A0C088DA-AC10-45D8-9B28-CDAE25089586}"/>
    <cellStyle name="Normal 3 10 6 3 3 5" xfId="16019" xr:uid="{B4AEB4F1-A2BA-4FFB-AEC1-07BF399C4BF2}"/>
    <cellStyle name="Normal 3 10 6 3 3 5 2" xfId="16020" xr:uid="{78DE5133-1EBA-4CE8-BE6A-5FAA4C75EF7C}"/>
    <cellStyle name="Normal 3 10 6 3 3 6" xfId="16021" xr:uid="{3D6C19CB-57C3-45D9-82E9-B0280F8CE371}"/>
    <cellStyle name="Normal 3 10 6 3 4" xfId="16022" xr:uid="{210FE3A0-A66F-4697-ADD0-A836D9BE26A7}"/>
    <cellStyle name="Normal 3 10 6 3 4 2" xfId="16023" xr:uid="{FA1A8AC0-48B6-4780-B604-535E81B7F6BD}"/>
    <cellStyle name="Normal 3 10 6 3 4 2 2" xfId="16024" xr:uid="{34020BB6-2968-4A52-AC54-93E4F4D2DCDE}"/>
    <cellStyle name="Normal 3 10 6 3 4 2 2 2" xfId="16025" xr:uid="{A8A2FE82-4632-403F-9C7A-F21F9B13822F}"/>
    <cellStyle name="Normal 3 10 6 3 4 2 3" xfId="16026" xr:uid="{24B51337-C8E9-4A84-942D-EB9BDE2292D5}"/>
    <cellStyle name="Normal 3 10 6 3 4 3" xfId="16027" xr:uid="{1DAE0836-C704-4BE6-90EC-7B0D05806408}"/>
    <cellStyle name="Normal 3 10 6 3 4 3 2" xfId="16028" xr:uid="{8E68687C-EC7E-4484-93E4-1FF3CEF2E52C}"/>
    <cellStyle name="Normal 3 10 6 3 4 3 2 2" xfId="16029" xr:uid="{8C469B11-347B-484C-B52E-3565EBB5C11F}"/>
    <cellStyle name="Normal 3 10 6 3 4 3 3" xfId="16030" xr:uid="{CBD65D6D-F40A-4AE0-A334-1AB72F5E2928}"/>
    <cellStyle name="Normal 3 10 6 3 4 4" xfId="16031" xr:uid="{E2F99F1C-465C-4135-9465-B56FAF623A66}"/>
    <cellStyle name="Normal 3 10 6 3 4 4 2" xfId="16032" xr:uid="{58831CA9-5130-4252-AF35-A0EF64B88D7E}"/>
    <cellStyle name="Normal 3 10 6 3 4 5" xfId="16033" xr:uid="{48083E44-B2CE-40D8-998D-A08CDBC1CEA6}"/>
    <cellStyle name="Normal 3 10 6 3 5" xfId="16034" xr:uid="{2AE1F60D-96B0-47E0-9B8B-C8619FC98255}"/>
    <cellStyle name="Normal 3 10 6 3 5 2" xfId="16035" xr:uid="{433885B5-F99E-4E0E-B6BC-2904A1B768F6}"/>
    <cellStyle name="Normal 3 10 6 3 5 2 2" xfId="16036" xr:uid="{4346F92D-090C-4186-BA35-213B452DBEB1}"/>
    <cellStyle name="Normal 3 10 6 3 5 3" xfId="16037" xr:uid="{779E6F16-B3D7-4D52-8C38-8B5357DA7260}"/>
    <cellStyle name="Normal 3 10 6 3 6" xfId="16038" xr:uid="{BE49FB97-EF03-44D4-8698-2C010862BB1E}"/>
    <cellStyle name="Normal 3 10 6 3 6 2" xfId="16039" xr:uid="{3FF69DA7-A0D2-4115-99C9-CC835D06500A}"/>
    <cellStyle name="Normal 3 10 6 3 6 2 2" xfId="16040" xr:uid="{C734D05A-AF4E-4EAB-8EE8-E40E294C30BD}"/>
    <cellStyle name="Normal 3 10 6 3 6 3" xfId="16041" xr:uid="{2FFA5D1A-89C7-4104-B55C-61FA84FDB1A9}"/>
    <cellStyle name="Normal 3 10 6 3 7" xfId="16042" xr:uid="{63842684-76D8-459C-9D18-ABA179124B43}"/>
    <cellStyle name="Normal 3 10 6 3 7 2" xfId="16043" xr:uid="{B05C8F2C-B468-4175-BC26-514801D62A15}"/>
    <cellStyle name="Normal 3 10 6 3 7 2 2" xfId="16044" xr:uid="{DCCBFCF8-B317-46AB-8A83-D87CB8D65D88}"/>
    <cellStyle name="Normal 3 10 6 3 7 3" xfId="16045" xr:uid="{5CEA541F-6B30-4F64-861F-515063DA156B}"/>
    <cellStyle name="Normal 3 10 6 3 8" xfId="16046" xr:uid="{28560CBA-5FDD-48AA-A13C-8E2F1A718A52}"/>
    <cellStyle name="Normal 3 10 6 3 8 2" xfId="16047" xr:uid="{C1AC3F12-E8D2-41A2-AD9E-438ADC6EA707}"/>
    <cellStyle name="Normal 3 10 6 3 9" xfId="16048" xr:uid="{72FD6E27-9B0B-408E-A6C3-9F23B9FA0036}"/>
    <cellStyle name="Normal 3 10 6 4" xfId="16049" xr:uid="{D0C324FA-53AB-4070-805A-89A147C615C0}"/>
    <cellStyle name="Normal 3 10 6 4 2" xfId="16050" xr:uid="{94079E20-7555-46CC-9F30-74BE26BD4164}"/>
    <cellStyle name="Normal 3 10 6 4 2 2" xfId="16051" xr:uid="{E4A366B1-6335-4F46-80C4-BB5E073BEFF3}"/>
    <cellStyle name="Normal 3 10 6 4 2 2 2" xfId="16052" xr:uid="{8C1A8C91-4AA5-475A-8DEF-7E5489DF20CA}"/>
    <cellStyle name="Normal 3 10 6 4 2 2 2 2" xfId="16053" xr:uid="{984D822D-9385-4D86-BD75-EB4D5B52728C}"/>
    <cellStyle name="Normal 3 10 6 4 2 2 3" xfId="16054" xr:uid="{BACAAFD9-A54E-485D-B1AA-1689A4D229DD}"/>
    <cellStyle name="Normal 3 10 6 4 2 3" xfId="16055" xr:uid="{4804A58B-AADC-4598-A933-6361CB7E5102}"/>
    <cellStyle name="Normal 3 10 6 4 2 3 2" xfId="16056" xr:uid="{D6458308-BB70-4324-868B-608646D18BC6}"/>
    <cellStyle name="Normal 3 10 6 4 2 3 2 2" xfId="16057" xr:uid="{00A3DCBD-8172-43A0-99EB-8FBC68690C5D}"/>
    <cellStyle name="Normal 3 10 6 4 2 3 3" xfId="16058" xr:uid="{DD963488-9C07-41D3-B588-5D4CC5911166}"/>
    <cellStyle name="Normal 3 10 6 4 2 4" xfId="16059" xr:uid="{199CD599-A46F-4884-9AC7-1D6CAF03304C}"/>
    <cellStyle name="Normal 3 10 6 4 2 4 2" xfId="16060" xr:uid="{B5042D03-7299-4D5F-92EF-717A1C1F57BC}"/>
    <cellStyle name="Normal 3 10 6 4 2 5" xfId="16061" xr:uid="{5A17E723-8EE1-42EE-8B0F-FE1CFACC8A41}"/>
    <cellStyle name="Normal 3 10 6 4 3" xfId="16062" xr:uid="{65CD17C0-82EE-479E-89BC-02C8ED4295FF}"/>
    <cellStyle name="Normal 3 10 6 4 3 2" xfId="16063" xr:uid="{2480CB32-7095-4DF0-B840-E82B5F4BC9C1}"/>
    <cellStyle name="Normal 3 10 6 4 3 2 2" xfId="16064" xr:uid="{06FC9914-6519-4C92-BCC1-129CD4426BE4}"/>
    <cellStyle name="Normal 3 10 6 4 3 3" xfId="16065" xr:uid="{644B2370-A53B-4939-978C-9B2158EDA856}"/>
    <cellStyle name="Normal 3 10 6 4 4" xfId="16066" xr:uid="{51DCE945-E775-4662-9C20-AE9548D385F0}"/>
    <cellStyle name="Normal 3 10 6 4 4 2" xfId="16067" xr:uid="{185565A5-147A-4327-9659-D2D9854D8B8F}"/>
    <cellStyle name="Normal 3 10 6 4 4 2 2" xfId="16068" xr:uid="{258BACA6-8AD3-49EC-86CE-E8AC665E7809}"/>
    <cellStyle name="Normal 3 10 6 4 4 3" xfId="16069" xr:uid="{E51C96E4-BBE8-471A-B9DE-4262245F3A14}"/>
    <cellStyle name="Normal 3 10 6 4 5" xfId="16070" xr:uid="{6120213E-DBB1-4D06-B181-5088FE5A7202}"/>
    <cellStyle name="Normal 3 10 6 4 5 2" xfId="16071" xr:uid="{B582495B-7878-4D40-B5F1-A6245E73C158}"/>
    <cellStyle name="Normal 3 10 6 4 6" xfId="16072" xr:uid="{E8265F5C-CC7E-4E71-AA5F-3888B8DD8CAA}"/>
    <cellStyle name="Normal 3 10 6 5" xfId="16073" xr:uid="{B3C9FFD6-2B7C-4768-B619-3E3E53102B9A}"/>
    <cellStyle name="Normal 3 10 6 5 2" xfId="16074" xr:uid="{E374595F-7268-4B55-BECF-0A2ED7C3FD01}"/>
    <cellStyle name="Normal 3 10 6 5 2 2" xfId="16075" xr:uid="{C22E57CB-120C-4CB3-A470-E81924427C3C}"/>
    <cellStyle name="Normal 3 10 6 5 2 2 2" xfId="16076" xr:uid="{08E596F9-1F58-451F-B473-8D3200212D86}"/>
    <cellStyle name="Normal 3 10 6 5 2 2 2 2" xfId="16077" xr:uid="{726C09F2-87DC-4F6B-8EB2-7A3848003DD3}"/>
    <cellStyle name="Normal 3 10 6 5 2 2 3" xfId="16078" xr:uid="{04B9550A-AD5F-45E7-9507-0C7374FA78A5}"/>
    <cellStyle name="Normal 3 10 6 5 2 3" xfId="16079" xr:uid="{B11CDA2E-C865-440B-A0C3-5E61F61D482D}"/>
    <cellStyle name="Normal 3 10 6 5 2 3 2" xfId="16080" xr:uid="{0FD48236-A539-4CE4-84CE-D53F67EB6048}"/>
    <cellStyle name="Normal 3 10 6 5 2 3 2 2" xfId="16081" xr:uid="{7B7F367F-624D-4E5C-93F8-EC7079A6C5FA}"/>
    <cellStyle name="Normal 3 10 6 5 2 3 3" xfId="16082" xr:uid="{EFC3EC2C-553D-4A03-9C2D-09B42A401D75}"/>
    <cellStyle name="Normal 3 10 6 5 2 4" xfId="16083" xr:uid="{752FDD7C-29E4-49ED-B5E3-FABC1AF048CC}"/>
    <cellStyle name="Normal 3 10 6 5 2 4 2" xfId="16084" xr:uid="{293DE947-38C9-470D-8C1E-E1063564FC5A}"/>
    <cellStyle name="Normal 3 10 6 5 2 5" xfId="16085" xr:uid="{8EBD256B-B384-4AF0-85C7-112CCCFE07B4}"/>
    <cellStyle name="Normal 3 10 6 5 3" xfId="16086" xr:uid="{213469E1-99CF-4182-AC98-7546864E46EC}"/>
    <cellStyle name="Normal 3 10 6 5 3 2" xfId="16087" xr:uid="{91B03087-2F07-4C1D-99EB-C459DC9A029A}"/>
    <cellStyle name="Normal 3 10 6 5 3 2 2" xfId="16088" xr:uid="{45A92084-ACD4-433B-873C-75E25717B282}"/>
    <cellStyle name="Normal 3 10 6 5 3 3" xfId="16089" xr:uid="{7818FDE8-B26E-4B1E-A5F1-4FFCA6AAE1BF}"/>
    <cellStyle name="Normal 3 10 6 5 4" xfId="16090" xr:uid="{A60A63EB-C1F8-476B-8B08-F16944465E5F}"/>
    <cellStyle name="Normal 3 10 6 5 4 2" xfId="16091" xr:uid="{875382E4-E28D-4921-B960-71279560E5E5}"/>
    <cellStyle name="Normal 3 10 6 5 4 2 2" xfId="16092" xr:uid="{1046751A-7879-4D68-B659-5D9163D6C258}"/>
    <cellStyle name="Normal 3 10 6 5 4 3" xfId="16093" xr:uid="{A37097C5-D209-4578-BDDE-D35ACFB88E51}"/>
    <cellStyle name="Normal 3 10 6 5 5" xfId="16094" xr:uid="{5BE60F6C-2DF7-47FB-8920-5D5465013B4A}"/>
    <cellStyle name="Normal 3 10 6 5 5 2" xfId="16095" xr:uid="{C7061B37-E45F-458B-A79D-2992085CB384}"/>
    <cellStyle name="Normal 3 10 6 5 6" xfId="16096" xr:uid="{EA70010C-38BE-4F18-8046-F27AE9AF0F34}"/>
    <cellStyle name="Normal 3 10 6 6" xfId="16097" xr:uid="{6D8C98A1-6BB4-4DD6-A844-64EF15E908B1}"/>
    <cellStyle name="Normal 3 10 6 6 2" xfId="16098" xr:uid="{A5A13CCB-FB0F-4992-AE88-AD08DAC4EDB7}"/>
    <cellStyle name="Normal 3 10 6 6 2 2" xfId="16099" xr:uid="{7DA40BBB-26BD-4A1E-A0A6-BFD20025955F}"/>
    <cellStyle name="Normal 3 10 6 6 2 2 2" xfId="16100" xr:uid="{50A0B8EE-DE34-4F13-9B9C-574EDB5FB253}"/>
    <cellStyle name="Normal 3 10 6 6 2 3" xfId="16101" xr:uid="{C59E3961-6475-44CE-A6A8-6C341A397AF9}"/>
    <cellStyle name="Normal 3 10 6 6 3" xfId="16102" xr:uid="{ABC694D7-87BF-48E4-9159-F4CBF4EBE226}"/>
    <cellStyle name="Normal 3 10 6 6 3 2" xfId="16103" xr:uid="{F47FC8B8-DE05-4DFD-9573-D17A1E05BDB8}"/>
    <cellStyle name="Normal 3 10 6 6 3 2 2" xfId="16104" xr:uid="{0CE38593-42B3-44C6-B3D5-700C20EC2497}"/>
    <cellStyle name="Normal 3 10 6 6 3 3" xfId="16105" xr:uid="{52C3998E-AC3D-4D37-9FEC-DF02F359AAAA}"/>
    <cellStyle name="Normal 3 10 6 6 4" xfId="16106" xr:uid="{1C27D69B-13F1-49E7-9DCF-329202BD92AA}"/>
    <cellStyle name="Normal 3 10 6 6 4 2" xfId="16107" xr:uid="{87FB21AA-DF0B-4161-AAAF-0E8161358115}"/>
    <cellStyle name="Normal 3 10 6 6 5" xfId="16108" xr:uid="{AD555B74-28B3-4434-A7FF-C001C8B5DA03}"/>
    <cellStyle name="Normal 3 10 6 7" xfId="16109" xr:uid="{37D8C1D9-DE35-4F98-ACF1-FBC1D34C03B3}"/>
    <cellStyle name="Normal 3 10 6 7 2" xfId="16110" xr:uid="{392A81F4-EE6C-461E-88E2-0B82D2933166}"/>
    <cellStyle name="Normal 3 10 6 7 2 2" xfId="16111" xr:uid="{41A86465-851F-4BAF-8C60-1FC96E65150F}"/>
    <cellStyle name="Normal 3 10 6 7 3" xfId="16112" xr:uid="{0C2F885F-A972-43AD-AFCF-5D0954A40411}"/>
    <cellStyle name="Normal 3 10 6 8" xfId="16113" xr:uid="{7861FF95-E071-4013-B7BC-238E3A5E157A}"/>
    <cellStyle name="Normal 3 10 6 8 2" xfId="16114" xr:uid="{F3FC1CAF-C7D2-4961-9D6F-9A0995DB9D38}"/>
    <cellStyle name="Normal 3 10 6 8 2 2" xfId="16115" xr:uid="{387F2B98-7F3D-4D75-ACE0-FB0481A83AB1}"/>
    <cellStyle name="Normal 3 10 6 8 3" xfId="16116" xr:uid="{11371B4F-5EC4-45CE-8683-8C9CF57ED69C}"/>
    <cellStyle name="Normal 3 10 6 9" xfId="16117" xr:uid="{F1FB07A7-94FD-42F5-A216-C2BCE9F13E82}"/>
    <cellStyle name="Normal 3 10 6 9 2" xfId="16118" xr:uid="{89223A77-E07B-46C6-9E82-84B60A6CB9C6}"/>
    <cellStyle name="Normal 3 10 6 9 2 2" xfId="16119" xr:uid="{C467D6F7-3956-4FB9-8284-E16ACEDACB2F}"/>
    <cellStyle name="Normal 3 10 6 9 3" xfId="16120" xr:uid="{C50A913C-3E69-41B1-A543-C2E6AACA21FE}"/>
    <cellStyle name="Normal 3 10 7" xfId="16121" xr:uid="{0AA6E842-C0E2-43D5-9E06-80E8D34EAD76}"/>
    <cellStyle name="Normal 3 10 7 10" xfId="16122" xr:uid="{93AA8D87-830D-4FA5-922C-382DDF812C8D}"/>
    <cellStyle name="Normal 3 10 7 10 2" xfId="16123" xr:uid="{C4CBE3FF-F9E6-4130-9848-BAE0952A1B21}"/>
    <cellStyle name="Normal 3 10 7 11" xfId="16124" xr:uid="{C14B2A45-9019-4F79-8DD5-FB60CABD8E7B}"/>
    <cellStyle name="Normal 3 10 7 2" xfId="16125" xr:uid="{1D5808E6-07A9-429B-8431-F048D871270B}"/>
    <cellStyle name="Normal 3 10 7 2 2" xfId="16126" xr:uid="{8090EC63-FA17-49C2-A9C8-5913AA5520E6}"/>
    <cellStyle name="Normal 3 10 7 2 2 2" xfId="16127" xr:uid="{FD7AF283-4F6E-4DD1-B47A-5BF242C2D650}"/>
    <cellStyle name="Normal 3 10 7 2 2 2 2" xfId="16128" xr:uid="{8A182C86-8537-4C85-8103-43D19C2C883A}"/>
    <cellStyle name="Normal 3 10 7 2 2 2 2 2" xfId="16129" xr:uid="{69959E74-999C-4284-8615-A159E7A44960}"/>
    <cellStyle name="Normal 3 10 7 2 2 2 2 2 2" xfId="16130" xr:uid="{CD598B16-BF1F-4FDC-BFF5-2E5E0C5B0792}"/>
    <cellStyle name="Normal 3 10 7 2 2 2 2 3" xfId="16131" xr:uid="{89BF022F-17E7-4FC9-9D35-666AF3CE6F7A}"/>
    <cellStyle name="Normal 3 10 7 2 2 2 3" xfId="16132" xr:uid="{3657942E-F8C4-43F5-B52F-75FBC0493636}"/>
    <cellStyle name="Normal 3 10 7 2 2 2 3 2" xfId="16133" xr:uid="{58F7FC95-2411-401B-8911-D5CDEF144AF8}"/>
    <cellStyle name="Normal 3 10 7 2 2 2 3 2 2" xfId="16134" xr:uid="{C76121D8-957F-4651-B646-DA7EF4C270BE}"/>
    <cellStyle name="Normal 3 10 7 2 2 2 3 3" xfId="16135" xr:uid="{0C695FB9-2B66-48B8-ABB0-6A0D1EEE3D65}"/>
    <cellStyle name="Normal 3 10 7 2 2 2 4" xfId="16136" xr:uid="{8A076A2E-B272-4F03-A6A0-68B28B58393F}"/>
    <cellStyle name="Normal 3 10 7 2 2 2 4 2" xfId="16137" xr:uid="{195CA38D-F493-4C40-AF61-49E5DD8757C9}"/>
    <cellStyle name="Normal 3 10 7 2 2 2 5" xfId="16138" xr:uid="{E8093E8E-3034-4F2D-9A74-AC94AFEDC356}"/>
    <cellStyle name="Normal 3 10 7 2 2 3" xfId="16139" xr:uid="{226CB6BD-8109-4128-9C22-D79C612F3B85}"/>
    <cellStyle name="Normal 3 10 7 2 2 3 2" xfId="16140" xr:uid="{C23B5EB3-9168-413A-86E0-70D7A87B9B8E}"/>
    <cellStyle name="Normal 3 10 7 2 2 3 2 2" xfId="16141" xr:uid="{94A9D5B3-B54F-43FE-8116-840A1523D5DC}"/>
    <cellStyle name="Normal 3 10 7 2 2 3 3" xfId="16142" xr:uid="{2662E772-F261-4A1C-A892-E2230E54FCD7}"/>
    <cellStyle name="Normal 3 10 7 2 2 4" xfId="16143" xr:uid="{91288D58-78F4-4468-BC63-192171F9B322}"/>
    <cellStyle name="Normal 3 10 7 2 2 4 2" xfId="16144" xr:uid="{F37D993F-CB2F-4B09-9606-798C3B103A36}"/>
    <cellStyle name="Normal 3 10 7 2 2 4 2 2" xfId="16145" xr:uid="{AC9AC616-B675-47C3-8CC7-E24313618763}"/>
    <cellStyle name="Normal 3 10 7 2 2 4 3" xfId="16146" xr:uid="{5EE8AA8A-D9E0-4A2F-BE08-0D00FA05A275}"/>
    <cellStyle name="Normal 3 10 7 2 2 5" xfId="16147" xr:uid="{5278BE4A-FDE4-45F3-B498-54C26F73F65C}"/>
    <cellStyle name="Normal 3 10 7 2 2 5 2" xfId="16148" xr:uid="{98F44619-10F2-4CC8-A49E-979B4CB242FC}"/>
    <cellStyle name="Normal 3 10 7 2 2 6" xfId="16149" xr:uid="{CFD8A128-9565-4C28-A960-A1E2DB3BD826}"/>
    <cellStyle name="Normal 3 10 7 2 3" xfId="16150" xr:uid="{9545EE36-3E7B-4569-914D-A3A25F0F8E68}"/>
    <cellStyle name="Normal 3 10 7 2 3 2" xfId="16151" xr:uid="{F882DDB7-5DCA-4CCB-878B-E336DB3837DB}"/>
    <cellStyle name="Normal 3 10 7 2 3 2 2" xfId="16152" xr:uid="{BA7A21B6-BCA2-4434-9395-8CB34B4250CB}"/>
    <cellStyle name="Normal 3 10 7 2 3 2 2 2" xfId="16153" xr:uid="{C289156E-AC19-44A7-83FC-B107E27941E2}"/>
    <cellStyle name="Normal 3 10 7 2 3 2 2 2 2" xfId="16154" xr:uid="{3BBA6016-AD44-4914-9E53-6B1E421AB64F}"/>
    <cellStyle name="Normal 3 10 7 2 3 2 2 3" xfId="16155" xr:uid="{34C69059-7A64-4897-B728-4FAC03F38820}"/>
    <cellStyle name="Normal 3 10 7 2 3 2 3" xfId="16156" xr:uid="{4B4B346F-7E63-4A30-A75D-60EEE0690F48}"/>
    <cellStyle name="Normal 3 10 7 2 3 2 3 2" xfId="16157" xr:uid="{5D70300F-C6F2-476A-8F22-9A5B6FB4772E}"/>
    <cellStyle name="Normal 3 10 7 2 3 2 3 2 2" xfId="16158" xr:uid="{72E5F165-4EFF-425A-95F1-AFA023EAF5BD}"/>
    <cellStyle name="Normal 3 10 7 2 3 2 3 3" xfId="16159" xr:uid="{6156A23C-9ED6-4EDB-805D-90D8E15EAE80}"/>
    <cellStyle name="Normal 3 10 7 2 3 2 4" xfId="16160" xr:uid="{849523CE-3DF0-4475-BE4B-3D11BBE20313}"/>
    <cellStyle name="Normal 3 10 7 2 3 2 4 2" xfId="16161" xr:uid="{E2A42386-ADFD-4FFB-83AF-4063B6AF365A}"/>
    <cellStyle name="Normal 3 10 7 2 3 2 5" xfId="16162" xr:uid="{6EE848D5-F26B-4643-8C52-6DF4E4CE4F16}"/>
    <cellStyle name="Normal 3 10 7 2 3 3" xfId="16163" xr:uid="{A64B0716-AEBA-4128-AED1-9126E4C04EB2}"/>
    <cellStyle name="Normal 3 10 7 2 3 3 2" xfId="16164" xr:uid="{8CCA7217-EE61-4D11-B822-0FFD981A7374}"/>
    <cellStyle name="Normal 3 10 7 2 3 3 2 2" xfId="16165" xr:uid="{2167617A-9BE8-4ECB-8EE9-D16F81802621}"/>
    <cellStyle name="Normal 3 10 7 2 3 3 3" xfId="16166" xr:uid="{0019AA4C-1451-421C-8B76-07B06CE780B5}"/>
    <cellStyle name="Normal 3 10 7 2 3 4" xfId="16167" xr:uid="{E2591D14-61AB-45A2-BB39-A7E63B756EB3}"/>
    <cellStyle name="Normal 3 10 7 2 3 4 2" xfId="16168" xr:uid="{7029105A-7720-4A25-BFCF-D713C236976A}"/>
    <cellStyle name="Normal 3 10 7 2 3 4 2 2" xfId="16169" xr:uid="{498F1C1A-7593-4886-930A-0186C80C4C05}"/>
    <cellStyle name="Normal 3 10 7 2 3 4 3" xfId="16170" xr:uid="{9C07C57C-DB71-47DC-A1E3-D72A2B450E16}"/>
    <cellStyle name="Normal 3 10 7 2 3 5" xfId="16171" xr:uid="{C2A7942B-92E3-4EF6-A5D3-C237E46A1105}"/>
    <cellStyle name="Normal 3 10 7 2 3 5 2" xfId="16172" xr:uid="{EFD75405-456A-4EE7-B71F-3C2D27A6CA21}"/>
    <cellStyle name="Normal 3 10 7 2 3 6" xfId="16173" xr:uid="{E56E8C69-8AF2-437D-ABF8-576084235281}"/>
    <cellStyle name="Normal 3 10 7 2 4" xfId="16174" xr:uid="{DE738959-2699-4B11-844E-DD3502478E14}"/>
    <cellStyle name="Normal 3 10 7 2 4 2" xfId="16175" xr:uid="{776A628D-FA77-4508-9C68-34303DEFFA9B}"/>
    <cellStyle name="Normal 3 10 7 2 4 2 2" xfId="16176" xr:uid="{E7AD4AB0-4B79-4FA5-AE88-E52AD401089C}"/>
    <cellStyle name="Normal 3 10 7 2 4 2 2 2" xfId="16177" xr:uid="{73DBB57C-A48F-4646-81FB-46941EFD7592}"/>
    <cellStyle name="Normal 3 10 7 2 4 2 3" xfId="16178" xr:uid="{8F922ECD-CEB6-413D-ADEE-CA2D43DF9132}"/>
    <cellStyle name="Normal 3 10 7 2 4 3" xfId="16179" xr:uid="{7B1868C7-22C0-42DA-ADD5-8CCC04FC4022}"/>
    <cellStyle name="Normal 3 10 7 2 4 3 2" xfId="16180" xr:uid="{70CA0911-AF79-4428-97C5-02639A20AA44}"/>
    <cellStyle name="Normal 3 10 7 2 4 3 2 2" xfId="16181" xr:uid="{371A4574-A6C7-4F84-9A1C-CD4B985FA865}"/>
    <cellStyle name="Normal 3 10 7 2 4 3 3" xfId="16182" xr:uid="{888F6FC3-B531-46A8-AC55-DE0CC1632243}"/>
    <cellStyle name="Normal 3 10 7 2 4 4" xfId="16183" xr:uid="{F49AD82C-8227-472A-83B8-4702724A1874}"/>
    <cellStyle name="Normal 3 10 7 2 4 4 2" xfId="16184" xr:uid="{5DCA7802-3961-4ED8-9496-CD8EE7BC970D}"/>
    <cellStyle name="Normal 3 10 7 2 4 5" xfId="16185" xr:uid="{9275EB9F-6436-4161-B555-4414ED5180BD}"/>
    <cellStyle name="Normal 3 10 7 2 5" xfId="16186" xr:uid="{99B0D809-8C99-4B92-BC75-E89DCD630A36}"/>
    <cellStyle name="Normal 3 10 7 2 5 2" xfId="16187" xr:uid="{64237FA5-1E77-43ED-8D84-D0C761A648EB}"/>
    <cellStyle name="Normal 3 10 7 2 5 2 2" xfId="16188" xr:uid="{000C8E54-9174-461A-A411-805D5A5C4C57}"/>
    <cellStyle name="Normal 3 10 7 2 5 3" xfId="16189" xr:uid="{2758D4E9-6923-44D8-8F5B-72CA9D24B415}"/>
    <cellStyle name="Normal 3 10 7 2 6" xfId="16190" xr:uid="{54CE8560-2E48-4D91-AF4E-B89B1AF86BBB}"/>
    <cellStyle name="Normal 3 10 7 2 6 2" xfId="16191" xr:uid="{33C49B13-9FE3-412C-AF7F-5510AD4B9874}"/>
    <cellStyle name="Normal 3 10 7 2 6 2 2" xfId="16192" xr:uid="{9BEB2DAC-4CA5-45A9-AB1F-0EDE2DB8825F}"/>
    <cellStyle name="Normal 3 10 7 2 6 3" xfId="16193" xr:uid="{CB0A976E-42D4-4EF6-92CE-B373D41E791A}"/>
    <cellStyle name="Normal 3 10 7 2 7" xfId="16194" xr:uid="{9BA4F5EC-3789-42AF-9934-0694E9FE7505}"/>
    <cellStyle name="Normal 3 10 7 2 7 2" xfId="16195" xr:uid="{A07B3026-E382-4139-9250-5C67459AAF0A}"/>
    <cellStyle name="Normal 3 10 7 2 7 2 2" xfId="16196" xr:uid="{24842A47-A6A3-4F04-8A93-F3D6B7463823}"/>
    <cellStyle name="Normal 3 10 7 2 7 3" xfId="16197" xr:uid="{305598C0-C8F3-4003-953E-F0C7E918878F}"/>
    <cellStyle name="Normal 3 10 7 2 8" xfId="16198" xr:uid="{54312F37-A9F0-449F-A146-8BFF3DEF376B}"/>
    <cellStyle name="Normal 3 10 7 2 8 2" xfId="16199" xr:uid="{6FE35700-EE4C-41C2-8822-030759DB886D}"/>
    <cellStyle name="Normal 3 10 7 2 9" xfId="16200" xr:uid="{8A20085A-7BB1-47B2-9D94-DA89284F3DD4}"/>
    <cellStyle name="Normal 3 10 7 3" xfId="16201" xr:uid="{3D6CF6AC-9680-4A4B-B2E4-9525DC9CEE0F}"/>
    <cellStyle name="Normal 3 10 7 3 2" xfId="16202" xr:uid="{AD61295C-62F3-466A-BA7A-904CEECDB3ED}"/>
    <cellStyle name="Normal 3 10 7 3 2 2" xfId="16203" xr:uid="{A38839DB-0397-449A-B589-6525223A681D}"/>
    <cellStyle name="Normal 3 10 7 3 2 2 2" xfId="16204" xr:uid="{A9922855-3CD3-4263-BE6C-EFF4C9BF3A9D}"/>
    <cellStyle name="Normal 3 10 7 3 2 2 2 2" xfId="16205" xr:uid="{FA44CEC1-E9BC-40D2-97EB-AF003AAA5F7C}"/>
    <cellStyle name="Normal 3 10 7 3 2 2 2 2 2" xfId="16206" xr:uid="{499B7E87-D61E-4686-9F51-88A47DCC2B66}"/>
    <cellStyle name="Normal 3 10 7 3 2 2 2 3" xfId="16207" xr:uid="{A55DF0C1-542E-4C5F-A20F-BAFF4702AFF5}"/>
    <cellStyle name="Normal 3 10 7 3 2 2 3" xfId="16208" xr:uid="{19CAEE2B-9C15-4220-BBBA-D5440ED9AE84}"/>
    <cellStyle name="Normal 3 10 7 3 2 2 3 2" xfId="16209" xr:uid="{1C6FFB44-BDB0-4563-BA01-57835BB312BD}"/>
    <cellStyle name="Normal 3 10 7 3 2 2 3 2 2" xfId="16210" xr:uid="{3A7DFC78-9529-4E56-B065-7E162AC8ABF0}"/>
    <cellStyle name="Normal 3 10 7 3 2 2 3 3" xfId="16211" xr:uid="{74C90731-B3BC-4F5D-A232-97D78758695C}"/>
    <cellStyle name="Normal 3 10 7 3 2 2 4" xfId="16212" xr:uid="{1899DE80-25E2-4065-8159-D047B715B857}"/>
    <cellStyle name="Normal 3 10 7 3 2 2 4 2" xfId="16213" xr:uid="{A1EBE619-4CA1-45C8-9976-7E4FB2940731}"/>
    <cellStyle name="Normal 3 10 7 3 2 2 5" xfId="16214" xr:uid="{CD190F5E-A3DC-44CF-A596-08C65A2D3101}"/>
    <cellStyle name="Normal 3 10 7 3 2 3" xfId="16215" xr:uid="{69963D82-97B2-4D02-BEC4-8E7FF1D91EFD}"/>
    <cellStyle name="Normal 3 10 7 3 2 3 2" xfId="16216" xr:uid="{774B55EB-93CD-43A9-B53B-E08E17A5B351}"/>
    <cellStyle name="Normal 3 10 7 3 2 3 2 2" xfId="16217" xr:uid="{F4D7E1BB-58D8-47F7-AD4E-CDDE642A5C52}"/>
    <cellStyle name="Normal 3 10 7 3 2 3 3" xfId="16218" xr:uid="{16DBED47-D1CE-485D-862A-BFF0A7932690}"/>
    <cellStyle name="Normal 3 10 7 3 2 4" xfId="16219" xr:uid="{A6528BAA-F317-4EA8-8235-75FC3459C6BB}"/>
    <cellStyle name="Normal 3 10 7 3 2 4 2" xfId="16220" xr:uid="{9B8C1AD9-9094-4C13-B90E-DF9CD0C6EE7D}"/>
    <cellStyle name="Normal 3 10 7 3 2 4 2 2" xfId="16221" xr:uid="{081A7BD5-46B2-4374-A7D2-3507B90214AB}"/>
    <cellStyle name="Normal 3 10 7 3 2 4 3" xfId="16222" xr:uid="{982A84B2-B6C2-4CF2-B339-7F1A37053087}"/>
    <cellStyle name="Normal 3 10 7 3 2 5" xfId="16223" xr:uid="{8ED58C85-E8BA-4155-BFA1-BF9D0111DA38}"/>
    <cellStyle name="Normal 3 10 7 3 2 5 2" xfId="16224" xr:uid="{B4CA578B-1793-4BC6-AD2F-18DCF996391F}"/>
    <cellStyle name="Normal 3 10 7 3 2 6" xfId="16225" xr:uid="{1DB0E9A9-1BCE-4AC9-869B-77E83A30B33A}"/>
    <cellStyle name="Normal 3 10 7 3 3" xfId="16226" xr:uid="{B416E3FA-9DFB-496D-85B1-925F5C2C0840}"/>
    <cellStyle name="Normal 3 10 7 3 3 2" xfId="16227" xr:uid="{C490BF44-1D3B-420C-9603-677EFC5D121C}"/>
    <cellStyle name="Normal 3 10 7 3 3 2 2" xfId="16228" xr:uid="{8532AD65-E334-41DF-987A-9C73199B4DBA}"/>
    <cellStyle name="Normal 3 10 7 3 3 2 2 2" xfId="16229" xr:uid="{23D2E4AD-B6EB-4DB0-9AC9-AD11473C0091}"/>
    <cellStyle name="Normal 3 10 7 3 3 2 2 2 2" xfId="16230" xr:uid="{0ABA89A9-9526-4098-A13F-38D03FE8A14B}"/>
    <cellStyle name="Normal 3 10 7 3 3 2 2 3" xfId="16231" xr:uid="{8A09A8A8-974C-4393-8D3E-3CE31BBECCF7}"/>
    <cellStyle name="Normal 3 10 7 3 3 2 3" xfId="16232" xr:uid="{0BD844A7-ACEF-4C53-A3DB-1AF346F910FC}"/>
    <cellStyle name="Normal 3 10 7 3 3 2 3 2" xfId="16233" xr:uid="{0E780AA3-8FC4-4FAA-8F64-4ACBC000661D}"/>
    <cellStyle name="Normal 3 10 7 3 3 2 3 2 2" xfId="16234" xr:uid="{01A538AD-6B3E-4BF9-B72F-E90E17CE00A8}"/>
    <cellStyle name="Normal 3 10 7 3 3 2 3 3" xfId="16235" xr:uid="{89F389A5-FE32-4C7B-9EF8-2968B9E6AB12}"/>
    <cellStyle name="Normal 3 10 7 3 3 2 4" xfId="16236" xr:uid="{F7E4D5AA-7616-444D-8E8C-E5E36D3819AF}"/>
    <cellStyle name="Normal 3 10 7 3 3 2 4 2" xfId="16237" xr:uid="{D3976583-DCB0-4A09-AE5E-96761FC215E0}"/>
    <cellStyle name="Normal 3 10 7 3 3 2 5" xfId="16238" xr:uid="{F9842C53-146D-4502-93FB-FDE3FB750469}"/>
    <cellStyle name="Normal 3 10 7 3 3 3" xfId="16239" xr:uid="{348431B4-29FA-47C9-9E69-28BE43C69AEA}"/>
    <cellStyle name="Normal 3 10 7 3 3 3 2" xfId="16240" xr:uid="{E7E05C5D-26BA-4253-8E3F-D9C5E98BA32D}"/>
    <cellStyle name="Normal 3 10 7 3 3 3 2 2" xfId="16241" xr:uid="{4116F2E2-54E6-42A8-862A-3884BFA279CE}"/>
    <cellStyle name="Normal 3 10 7 3 3 3 3" xfId="16242" xr:uid="{F6B30AE6-EDAA-4A91-8CEF-68A19BD92B4C}"/>
    <cellStyle name="Normal 3 10 7 3 3 4" xfId="16243" xr:uid="{5FEDD68D-20CD-4781-84B4-81E717097190}"/>
    <cellStyle name="Normal 3 10 7 3 3 4 2" xfId="16244" xr:uid="{D71A8BAB-02E0-4A6C-8BD9-EE331B26B091}"/>
    <cellStyle name="Normal 3 10 7 3 3 4 2 2" xfId="16245" xr:uid="{81ED4942-B12E-4B48-9BC3-8A225999667A}"/>
    <cellStyle name="Normal 3 10 7 3 3 4 3" xfId="16246" xr:uid="{E460999D-F2B7-4A28-871A-5C0031EE20E9}"/>
    <cellStyle name="Normal 3 10 7 3 3 5" xfId="16247" xr:uid="{A428B5E1-934C-48F5-8EFF-BF25F1D2703E}"/>
    <cellStyle name="Normal 3 10 7 3 3 5 2" xfId="16248" xr:uid="{1820FF00-A8A7-435C-A622-E1C115A7C224}"/>
    <cellStyle name="Normal 3 10 7 3 3 6" xfId="16249" xr:uid="{51E6830E-B160-4B8F-BA59-A6F71FB25548}"/>
    <cellStyle name="Normal 3 10 7 3 4" xfId="16250" xr:uid="{38BC8ECE-3246-4CD2-BB96-4F96968C590C}"/>
    <cellStyle name="Normal 3 10 7 3 4 2" xfId="16251" xr:uid="{B72C56A9-B26F-4DF2-BA80-CA73DB9A8AFA}"/>
    <cellStyle name="Normal 3 10 7 3 4 2 2" xfId="16252" xr:uid="{35A36997-86BE-492A-B5CE-03A11576F1C9}"/>
    <cellStyle name="Normal 3 10 7 3 4 2 2 2" xfId="16253" xr:uid="{6F963BA7-BFD7-4567-84FB-4522F7847E9C}"/>
    <cellStyle name="Normal 3 10 7 3 4 2 3" xfId="16254" xr:uid="{86E88A7D-74B7-44BF-B8C7-D19F24ACA64F}"/>
    <cellStyle name="Normal 3 10 7 3 4 3" xfId="16255" xr:uid="{16C0C290-18CD-415B-968F-BA165DAEACA6}"/>
    <cellStyle name="Normal 3 10 7 3 4 3 2" xfId="16256" xr:uid="{0A121AFD-39A0-4EA5-B7FE-63ED291116AD}"/>
    <cellStyle name="Normal 3 10 7 3 4 3 2 2" xfId="16257" xr:uid="{A21A1FFB-B83A-4C9C-8638-5B2BD024A8DA}"/>
    <cellStyle name="Normal 3 10 7 3 4 3 3" xfId="16258" xr:uid="{CC4AD8EA-DD5C-4A77-9BC3-77E1C4A40276}"/>
    <cellStyle name="Normal 3 10 7 3 4 4" xfId="16259" xr:uid="{6522A2E1-E676-46E7-9960-ADF49FEF3C00}"/>
    <cellStyle name="Normal 3 10 7 3 4 4 2" xfId="16260" xr:uid="{10D608AA-6506-4B88-805D-737EAADE288D}"/>
    <cellStyle name="Normal 3 10 7 3 4 5" xfId="16261" xr:uid="{79BC7558-00B6-4739-9434-BB1D6313B501}"/>
    <cellStyle name="Normal 3 10 7 3 5" xfId="16262" xr:uid="{F69AD5AE-1882-40E5-840E-29607668C740}"/>
    <cellStyle name="Normal 3 10 7 3 5 2" xfId="16263" xr:uid="{852EF77E-FE26-4E41-8343-8B6D84C7D33C}"/>
    <cellStyle name="Normal 3 10 7 3 5 2 2" xfId="16264" xr:uid="{978C9B72-5DDF-49B2-9BD4-D13DF516D86E}"/>
    <cellStyle name="Normal 3 10 7 3 5 3" xfId="16265" xr:uid="{CC6DF986-4A8A-46EF-A5C6-708076E992AD}"/>
    <cellStyle name="Normal 3 10 7 3 6" xfId="16266" xr:uid="{27BCBB42-2834-433F-8F2E-A21D65D8C3C7}"/>
    <cellStyle name="Normal 3 10 7 3 6 2" xfId="16267" xr:uid="{29F2B7BC-B372-4D59-9256-B730B80E9B48}"/>
    <cellStyle name="Normal 3 10 7 3 6 2 2" xfId="16268" xr:uid="{6A80F8EA-7373-451A-B613-8387EDFEA205}"/>
    <cellStyle name="Normal 3 10 7 3 6 3" xfId="16269" xr:uid="{FD001152-D801-4472-9B30-554C2BF73DB7}"/>
    <cellStyle name="Normal 3 10 7 3 7" xfId="16270" xr:uid="{A1CF4236-4F08-48BF-AE6E-35727181A2AC}"/>
    <cellStyle name="Normal 3 10 7 3 7 2" xfId="16271" xr:uid="{B7CA4E43-FAB3-4D6E-8071-D4BF15C4DD59}"/>
    <cellStyle name="Normal 3 10 7 3 7 2 2" xfId="16272" xr:uid="{34ADC6A1-79CF-4262-8FBC-B2520B682C54}"/>
    <cellStyle name="Normal 3 10 7 3 7 3" xfId="16273" xr:uid="{5C689772-5033-44F1-A8F7-1447C72DEAF2}"/>
    <cellStyle name="Normal 3 10 7 3 8" xfId="16274" xr:uid="{C90769D9-B0E0-4186-AA98-6206BE50A248}"/>
    <cellStyle name="Normal 3 10 7 3 8 2" xfId="16275" xr:uid="{EFD5183C-055A-437C-9449-7C7E41F07EAE}"/>
    <cellStyle name="Normal 3 10 7 3 9" xfId="16276" xr:uid="{EEA03B16-4A84-4381-A4AA-5B38AF2DA117}"/>
    <cellStyle name="Normal 3 10 7 4" xfId="16277" xr:uid="{F5EC3785-CD03-475D-B656-D42C85372A95}"/>
    <cellStyle name="Normal 3 10 7 4 2" xfId="16278" xr:uid="{33D2A26D-E6B4-4E4F-8B8B-054FCEC1F687}"/>
    <cellStyle name="Normal 3 10 7 4 2 2" xfId="16279" xr:uid="{9776033E-7ABD-4CE3-BFEC-C6CBC4D42A97}"/>
    <cellStyle name="Normal 3 10 7 4 2 2 2" xfId="16280" xr:uid="{DB6AC862-0DC7-4C9F-876D-D886C6730CEC}"/>
    <cellStyle name="Normal 3 10 7 4 2 2 2 2" xfId="16281" xr:uid="{F28901F9-CC33-404E-A763-C3AE41B60214}"/>
    <cellStyle name="Normal 3 10 7 4 2 2 3" xfId="16282" xr:uid="{D9419863-E770-4566-828A-AEECEDA41419}"/>
    <cellStyle name="Normal 3 10 7 4 2 3" xfId="16283" xr:uid="{7C4ECBC2-7EA3-4897-81D2-660E64DBC459}"/>
    <cellStyle name="Normal 3 10 7 4 2 3 2" xfId="16284" xr:uid="{661B0060-5DCE-4E57-A549-90555AD539DF}"/>
    <cellStyle name="Normal 3 10 7 4 2 3 2 2" xfId="16285" xr:uid="{644CDDE7-082E-4779-B0EF-772D3C34944D}"/>
    <cellStyle name="Normal 3 10 7 4 2 3 3" xfId="16286" xr:uid="{8FC18BDA-266C-4DE0-972B-51536410AA15}"/>
    <cellStyle name="Normal 3 10 7 4 2 4" xfId="16287" xr:uid="{7812B978-1AC0-445A-972E-F681FA474E1C}"/>
    <cellStyle name="Normal 3 10 7 4 2 4 2" xfId="16288" xr:uid="{E1B66463-E257-45CB-9422-79EB3C543474}"/>
    <cellStyle name="Normal 3 10 7 4 2 5" xfId="16289" xr:uid="{0AC84610-4B92-4D15-9A8B-9C966089CF1E}"/>
    <cellStyle name="Normal 3 10 7 4 3" xfId="16290" xr:uid="{A5C7977F-4C23-4217-A7C0-56CA96B955CB}"/>
    <cellStyle name="Normal 3 10 7 4 3 2" xfId="16291" xr:uid="{228E574A-5C57-4D26-8DA5-1DEE9396BB5D}"/>
    <cellStyle name="Normal 3 10 7 4 3 2 2" xfId="16292" xr:uid="{D2CDCF6C-757F-4FE1-89D6-AE042500F265}"/>
    <cellStyle name="Normal 3 10 7 4 3 3" xfId="16293" xr:uid="{33AB6765-8054-4C10-BF85-001E47B6C331}"/>
    <cellStyle name="Normal 3 10 7 4 4" xfId="16294" xr:uid="{CA376436-057F-4CA9-B6D2-CBFCE2483AC5}"/>
    <cellStyle name="Normal 3 10 7 4 4 2" xfId="16295" xr:uid="{DD046C16-B9EB-4C61-8A95-D819520D010D}"/>
    <cellStyle name="Normal 3 10 7 4 4 2 2" xfId="16296" xr:uid="{4506491C-1881-4E59-8867-5EB6FF980620}"/>
    <cellStyle name="Normal 3 10 7 4 4 3" xfId="16297" xr:uid="{1162461B-5053-49FE-9938-C90CDC9BA67F}"/>
    <cellStyle name="Normal 3 10 7 4 5" xfId="16298" xr:uid="{24F02145-2FC5-4512-80F7-55821BECA7EC}"/>
    <cellStyle name="Normal 3 10 7 4 5 2" xfId="16299" xr:uid="{C5964896-73D9-4829-A7AD-1FDA6FDD2AD4}"/>
    <cellStyle name="Normal 3 10 7 4 6" xfId="16300" xr:uid="{CC61E2D4-1AD0-412B-8908-EC7982F89D71}"/>
    <cellStyle name="Normal 3 10 7 5" xfId="16301" xr:uid="{AAB1BE31-1E54-4437-B98A-CA3EE5207196}"/>
    <cellStyle name="Normal 3 10 7 5 2" xfId="16302" xr:uid="{829F7374-3069-49DA-ADCF-74DF6388B079}"/>
    <cellStyle name="Normal 3 10 7 5 2 2" xfId="16303" xr:uid="{C7B180A1-5C7E-4C2E-B123-DF65DF1EAA0D}"/>
    <cellStyle name="Normal 3 10 7 5 2 2 2" xfId="16304" xr:uid="{56B547BB-0C2A-4F83-9055-40D7ACB02D7E}"/>
    <cellStyle name="Normal 3 10 7 5 2 2 2 2" xfId="16305" xr:uid="{DFF20FB1-A1D9-4E22-A993-825345F975E1}"/>
    <cellStyle name="Normal 3 10 7 5 2 2 3" xfId="16306" xr:uid="{BE939678-4CFD-4B06-9EE1-E4F73FBB2E7F}"/>
    <cellStyle name="Normal 3 10 7 5 2 3" xfId="16307" xr:uid="{427AD89E-3E63-4BC1-B96A-C09412C0A1B5}"/>
    <cellStyle name="Normal 3 10 7 5 2 3 2" xfId="16308" xr:uid="{AB024AB8-1C24-4A49-AC9D-E5470AA70CF5}"/>
    <cellStyle name="Normal 3 10 7 5 2 3 2 2" xfId="16309" xr:uid="{ACA43079-A249-4F83-AD51-0450470FE1B2}"/>
    <cellStyle name="Normal 3 10 7 5 2 3 3" xfId="16310" xr:uid="{F5B4405E-6D39-4D56-8138-3B3B432D3473}"/>
    <cellStyle name="Normal 3 10 7 5 2 4" xfId="16311" xr:uid="{5EBA8406-8888-4F36-9ECB-41A11EA248E7}"/>
    <cellStyle name="Normal 3 10 7 5 2 4 2" xfId="16312" xr:uid="{9F893BF2-5ECC-42F9-9AC0-5B71C2041202}"/>
    <cellStyle name="Normal 3 10 7 5 2 5" xfId="16313" xr:uid="{6CB455F7-6D3A-47AC-974F-70217DF18C2C}"/>
    <cellStyle name="Normal 3 10 7 5 3" xfId="16314" xr:uid="{12D3A362-75A4-408A-8DA2-DB30009F5A22}"/>
    <cellStyle name="Normal 3 10 7 5 3 2" xfId="16315" xr:uid="{AA3BFA49-FAC8-4CC0-808D-3B9DDD2257CC}"/>
    <cellStyle name="Normal 3 10 7 5 3 2 2" xfId="16316" xr:uid="{00FFAB39-8A05-46A7-9553-E256E0089433}"/>
    <cellStyle name="Normal 3 10 7 5 3 3" xfId="16317" xr:uid="{F44DA5CB-83F6-4ED1-AE15-F67B144B961C}"/>
    <cellStyle name="Normal 3 10 7 5 4" xfId="16318" xr:uid="{6C5B40D6-8413-4DA6-BDAE-E7A52AEF183A}"/>
    <cellStyle name="Normal 3 10 7 5 4 2" xfId="16319" xr:uid="{622784FF-15DA-42B1-A72E-0C84216E4AF7}"/>
    <cellStyle name="Normal 3 10 7 5 4 2 2" xfId="16320" xr:uid="{3E9787F0-4E32-4F53-AD31-0E45691FA0A2}"/>
    <cellStyle name="Normal 3 10 7 5 4 3" xfId="16321" xr:uid="{F90BF0BF-D241-4A23-B4BD-885B6B4C822E}"/>
    <cellStyle name="Normal 3 10 7 5 5" xfId="16322" xr:uid="{272A276A-373E-4891-A1CC-DC0C7BBA4D7A}"/>
    <cellStyle name="Normal 3 10 7 5 5 2" xfId="16323" xr:uid="{B01E3256-9175-4498-BDDC-74473886F011}"/>
    <cellStyle name="Normal 3 10 7 5 6" xfId="16324" xr:uid="{901D50E9-8209-4807-8E3D-1E3739E7D3BC}"/>
    <cellStyle name="Normal 3 10 7 6" xfId="16325" xr:uid="{87A015D1-AE52-43A0-931D-694134883D35}"/>
    <cellStyle name="Normal 3 10 7 6 2" xfId="16326" xr:uid="{78BC1E53-18ED-46AA-B4AA-DAD1C30471BE}"/>
    <cellStyle name="Normal 3 10 7 6 2 2" xfId="16327" xr:uid="{EB1B2D1A-F73A-489F-BFA3-FF5E0FC39DCD}"/>
    <cellStyle name="Normal 3 10 7 6 2 2 2" xfId="16328" xr:uid="{F053C592-1946-4725-ACB0-2675F762A713}"/>
    <cellStyle name="Normal 3 10 7 6 2 3" xfId="16329" xr:uid="{44036FC5-4634-4C4C-AD6C-0989EBDAA81F}"/>
    <cellStyle name="Normal 3 10 7 6 3" xfId="16330" xr:uid="{426B235B-864C-4434-96CC-78015EF8477A}"/>
    <cellStyle name="Normal 3 10 7 6 3 2" xfId="16331" xr:uid="{916DD90E-6847-4E1C-84D4-ED9FCDD3009D}"/>
    <cellStyle name="Normal 3 10 7 6 3 2 2" xfId="16332" xr:uid="{DAD6A77D-6A6D-4BE0-84CF-B15B8E71B99E}"/>
    <cellStyle name="Normal 3 10 7 6 3 3" xfId="16333" xr:uid="{4DA10155-D277-42C4-827C-50FB262FCA87}"/>
    <cellStyle name="Normal 3 10 7 6 4" xfId="16334" xr:uid="{135327D2-848B-4FA8-9B95-AF70887F0CEB}"/>
    <cellStyle name="Normal 3 10 7 6 4 2" xfId="16335" xr:uid="{13F818C4-7243-47AD-9BFA-C7BEC56379B6}"/>
    <cellStyle name="Normal 3 10 7 6 5" xfId="16336" xr:uid="{24963770-BDC5-4BA8-9C4E-02E44CDAB475}"/>
    <cellStyle name="Normal 3 10 7 7" xfId="16337" xr:uid="{1809DF0F-2AB5-4A02-82E9-D1B5DB29CEDE}"/>
    <cellStyle name="Normal 3 10 7 7 2" xfId="16338" xr:uid="{FA0C9EDB-AE00-4E8A-A323-7933EECB9E8B}"/>
    <cellStyle name="Normal 3 10 7 7 2 2" xfId="16339" xr:uid="{81AF76F0-4329-44E7-9387-19E2755E8652}"/>
    <cellStyle name="Normal 3 10 7 7 3" xfId="16340" xr:uid="{83E2DDE8-5320-4153-9825-0FEA5E698399}"/>
    <cellStyle name="Normal 3 10 7 8" xfId="16341" xr:uid="{BBC81AEA-3007-4821-B379-A95F366DEFB6}"/>
    <cellStyle name="Normal 3 10 7 8 2" xfId="16342" xr:uid="{58376850-A38E-44AB-AA87-768CF6007580}"/>
    <cellStyle name="Normal 3 10 7 8 2 2" xfId="16343" xr:uid="{A0754DF1-FA94-4690-92C6-5C0328CA3205}"/>
    <cellStyle name="Normal 3 10 7 8 3" xfId="16344" xr:uid="{C7ED9309-A582-49CB-A8D4-5152C45C9CA7}"/>
    <cellStyle name="Normal 3 10 7 9" xfId="16345" xr:uid="{BE03B991-0609-4048-8B58-9ACE3FA25018}"/>
    <cellStyle name="Normal 3 10 7 9 2" xfId="16346" xr:uid="{8F2FAAFD-8D00-4D64-8D03-E7F05CF30CAE}"/>
    <cellStyle name="Normal 3 10 7 9 2 2" xfId="16347" xr:uid="{32ED0DD1-E71B-46EA-B0CD-ECEF6DFCE9C4}"/>
    <cellStyle name="Normal 3 10 7 9 3" xfId="16348" xr:uid="{6DE4D2A4-5334-44A8-B92A-5968023FABB8}"/>
    <cellStyle name="Normal 3 10 8" xfId="16349" xr:uid="{73F72DCC-834E-4493-8A09-C09475A2FF8E}"/>
    <cellStyle name="Normal 3 10 8 10" xfId="16350" xr:uid="{65E4A43A-1AE7-4702-BC90-220FF2ED9F35}"/>
    <cellStyle name="Normal 3 10 8 10 2" xfId="16351" xr:uid="{E23D751B-0423-4F04-9BBA-69911CDDD972}"/>
    <cellStyle name="Normal 3 10 8 11" xfId="16352" xr:uid="{E2028BC9-F06A-4E8B-9560-B9F5929174D6}"/>
    <cellStyle name="Normal 3 10 8 2" xfId="16353" xr:uid="{B74D5C7E-63F3-4E72-993B-F71135F89E3D}"/>
    <cellStyle name="Normal 3 10 8 2 2" xfId="16354" xr:uid="{837956EA-4C27-420D-B773-CDC027A3538D}"/>
    <cellStyle name="Normal 3 10 8 2 2 2" xfId="16355" xr:uid="{A56EAC1F-677C-4804-A70D-9589D9624B2D}"/>
    <cellStyle name="Normal 3 10 8 2 2 2 2" xfId="16356" xr:uid="{48C3F332-440E-4770-AF0F-D8E2F2A6BA72}"/>
    <cellStyle name="Normal 3 10 8 2 2 2 2 2" xfId="16357" xr:uid="{D1BEA339-A4C5-4E9C-8BF9-1BCE2F7F8043}"/>
    <cellStyle name="Normal 3 10 8 2 2 2 2 2 2" xfId="16358" xr:uid="{0B5C5E72-F3B7-4BF6-8043-4DAF1EAAB666}"/>
    <cellStyle name="Normal 3 10 8 2 2 2 2 3" xfId="16359" xr:uid="{E7635DFB-1AB3-41EB-8BAB-C38D9F7084C0}"/>
    <cellStyle name="Normal 3 10 8 2 2 2 3" xfId="16360" xr:uid="{ED1577CA-D176-45FC-BED7-CBDBDA742652}"/>
    <cellStyle name="Normal 3 10 8 2 2 2 3 2" xfId="16361" xr:uid="{7BA1CF05-1232-4789-9616-DB82CC7228D9}"/>
    <cellStyle name="Normal 3 10 8 2 2 2 3 2 2" xfId="16362" xr:uid="{57630E04-55A9-4D40-A483-F78444CF5F71}"/>
    <cellStyle name="Normal 3 10 8 2 2 2 3 3" xfId="16363" xr:uid="{4DE71756-9DA6-4805-B7DB-4F0219FA4C62}"/>
    <cellStyle name="Normal 3 10 8 2 2 2 4" xfId="16364" xr:uid="{8BD095A4-DAD1-4AB8-ADA3-2B76C7B3519C}"/>
    <cellStyle name="Normal 3 10 8 2 2 2 4 2" xfId="16365" xr:uid="{5ABFBE85-3C02-482A-989B-B43172785275}"/>
    <cellStyle name="Normal 3 10 8 2 2 2 5" xfId="16366" xr:uid="{3B6142D5-F87F-4FF1-A461-F2AE64FF0B83}"/>
    <cellStyle name="Normal 3 10 8 2 2 3" xfId="16367" xr:uid="{46B78C5C-2ED7-4D59-B758-321A2AC4EC93}"/>
    <cellStyle name="Normal 3 10 8 2 2 3 2" xfId="16368" xr:uid="{67574378-2205-49BD-B485-CCEAF19F635B}"/>
    <cellStyle name="Normal 3 10 8 2 2 3 2 2" xfId="16369" xr:uid="{3334B930-F713-49AD-BF5C-60C6116E47C7}"/>
    <cellStyle name="Normal 3 10 8 2 2 3 3" xfId="16370" xr:uid="{97B111FA-68F8-40C7-BF05-4D15F88CCA1C}"/>
    <cellStyle name="Normal 3 10 8 2 2 4" xfId="16371" xr:uid="{0E795A6B-2B13-40B3-870A-FBE906D93D45}"/>
    <cellStyle name="Normal 3 10 8 2 2 4 2" xfId="16372" xr:uid="{78A703A0-6C48-4B9F-B5F1-3417EBE3750B}"/>
    <cellStyle name="Normal 3 10 8 2 2 4 2 2" xfId="16373" xr:uid="{9982F979-F4D8-4921-9EFB-86CF9DC76667}"/>
    <cellStyle name="Normal 3 10 8 2 2 4 3" xfId="16374" xr:uid="{011FB8CF-6AA6-4CA1-9672-7BD6DF293572}"/>
    <cellStyle name="Normal 3 10 8 2 2 5" xfId="16375" xr:uid="{66851BD2-54DA-483D-BBE1-3DCBA5FE0149}"/>
    <cellStyle name="Normal 3 10 8 2 2 5 2" xfId="16376" xr:uid="{64F16D27-24A9-49EF-8BF6-8EA0F699A3A9}"/>
    <cellStyle name="Normal 3 10 8 2 2 6" xfId="16377" xr:uid="{A7CF4F8F-762A-4BBA-9640-48F30D6DFA7B}"/>
    <cellStyle name="Normal 3 10 8 2 3" xfId="16378" xr:uid="{F1A6ECB9-CF1B-4C46-B7A0-FF35EE5CA399}"/>
    <cellStyle name="Normal 3 10 8 2 3 2" xfId="16379" xr:uid="{17D20AE7-E1B0-41A3-B958-955BF74D8852}"/>
    <cellStyle name="Normal 3 10 8 2 3 2 2" xfId="16380" xr:uid="{8DBA7AFE-2B22-4FB9-A860-C67F75FFAC2C}"/>
    <cellStyle name="Normal 3 10 8 2 3 2 2 2" xfId="16381" xr:uid="{F8A32960-C9AB-4B32-841C-8320C3DE1DE1}"/>
    <cellStyle name="Normal 3 10 8 2 3 2 2 2 2" xfId="16382" xr:uid="{1707DCDA-C80E-470C-B7A1-9B8A3ECB5F40}"/>
    <cellStyle name="Normal 3 10 8 2 3 2 2 3" xfId="16383" xr:uid="{D822FF00-35EF-4AA6-A542-9CFEBB60CA12}"/>
    <cellStyle name="Normal 3 10 8 2 3 2 3" xfId="16384" xr:uid="{989ECFB2-BA6F-4209-A3BC-2C23ACF6E0EC}"/>
    <cellStyle name="Normal 3 10 8 2 3 2 3 2" xfId="16385" xr:uid="{C26ED176-5626-4B7F-AEDE-EB78CFC806D7}"/>
    <cellStyle name="Normal 3 10 8 2 3 2 3 2 2" xfId="16386" xr:uid="{7605B6FD-807C-4451-856F-2293BF1C36C1}"/>
    <cellStyle name="Normal 3 10 8 2 3 2 3 3" xfId="16387" xr:uid="{7F044555-A033-45D5-943C-A65537E23E0D}"/>
    <cellStyle name="Normal 3 10 8 2 3 2 4" xfId="16388" xr:uid="{314E71EE-52D5-4CD8-B233-41A34B98C6FD}"/>
    <cellStyle name="Normal 3 10 8 2 3 2 4 2" xfId="16389" xr:uid="{D4326ADC-F516-4B70-B849-D4ECD1C23F65}"/>
    <cellStyle name="Normal 3 10 8 2 3 2 5" xfId="16390" xr:uid="{7DBFCCC3-94EF-47E9-BE1B-14D63FA40C25}"/>
    <cellStyle name="Normal 3 10 8 2 3 3" xfId="16391" xr:uid="{A116D2BB-BBB7-443C-8407-02007989158C}"/>
    <cellStyle name="Normal 3 10 8 2 3 3 2" xfId="16392" xr:uid="{FC590044-7120-450C-B581-972538E88D01}"/>
    <cellStyle name="Normal 3 10 8 2 3 3 2 2" xfId="16393" xr:uid="{D52CADED-AD51-4B9F-AA8B-599EB90C4A89}"/>
    <cellStyle name="Normal 3 10 8 2 3 3 3" xfId="16394" xr:uid="{1625359E-BEF4-4265-979D-8E74FA1FFAA0}"/>
    <cellStyle name="Normal 3 10 8 2 3 4" xfId="16395" xr:uid="{6C959165-3EED-49DD-BB90-754432C47F98}"/>
    <cellStyle name="Normal 3 10 8 2 3 4 2" xfId="16396" xr:uid="{C3CABC4C-3BE5-4B32-AFA2-08D5EB831704}"/>
    <cellStyle name="Normal 3 10 8 2 3 4 2 2" xfId="16397" xr:uid="{E22FAD9C-2CF5-4F15-836B-8AF35CDA0D0C}"/>
    <cellStyle name="Normal 3 10 8 2 3 4 3" xfId="16398" xr:uid="{AB824CE6-39CB-4667-B7E4-EE1480976620}"/>
    <cellStyle name="Normal 3 10 8 2 3 5" xfId="16399" xr:uid="{A2D1B8EF-48C2-4B00-8C02-B2B09A9F4DD2}"/>
    <cellStyle name="Normal 3 10 8 2 3 5 2" xfId="16400" xr:uid="{AE93C831-D70A-4C90-A734-DA4866C12712}"/>
    <cellStyle name="Normal 3 10 8 2 3 6" xfId="16401" xr:uid="{0CF5F777-5730-4FB6-B93A-327115B8BCD7}"/>
    <cellStyle name="Normal 3 10 8 2 4" xfId="16402" xr:uid="{92169780-9010-4288-8E6E-B01B9B574C27}"/>
    <cellStyle name="Normal 3 10 8 2 4 2" xfId="16403" xr:uid="{2CEBBCAF-E9FB-43C2-B9AE-B2B01818CC31}"/>
    <cellStyle name="Normal 3 10 8 2 4 2 2" xfId="16404" xr:uid="{96DB5D70-6B70-4798-A0F8-15C7D04D8166}"/>
    <cellStyle name="Normal 3 10 8 2 4 2 2 2" xfId="16405" xr:uid="{F31FD183-81E9-4448-8CE3-4DB6EF5E0C5E}"/>
    <cellStyle name="Normal 3 10 8 2 4 2 3" xfId="16406" xr:uid="{0ED6E1D8-BAD3-444F-A302-FCFB8150A59F}"/>
    <cellStyle name="Normal 3 10 8 2 4 3" xfId="16407" xr:uid="{AC7E0B1D-D7B2-465A-8BC7-198AC409EAF0}"/>
    <cellStyle name="Normal 3 10 8 2 4 3 2" xfId="16408" xr:uid="{9B277C17-FB47-4914-AFDC-E930CCC55E28}"/>
    <cellStyle name="Normal 3 10 8 2 4 3 2 2" xfId="16409" xr:uid="{644D389C-8118-471E-96AE-BEB1E54E9F68}"/>
    <cellStyle name="Normal 3 10 8 2 4 3 3" xfId="16410" xr:uid="{0BB62BA3-B60C-437C-AFF8-E13AD7796815}"/>
    <cellStyle name="Normal 3 10 8 2 4 4" xfId="16411" xr:uid="{EEC947BE-AEA6-4475-8178-0212FA45B936}"/>
    <cellStyle name="Normal 3 10 8 2 4 4 2" xfId="16412" xr:uid="{5906AE03-0922-462B-A493-CF35E71C1E38}"/>
    <cellStyle name="Normal 3 10 8 2 4 5" xfId="16413" xr:uid="{AFCCED5E-3EB7-4A39-A558-F0F5624C0ABE}"/>
    <cellStyle name="Normal 3 10 8 2 5" xfId="16414" xr:uid="{1562C465-3B5F-4E0D-BD6F-8353B6A59DB3}"/>
    <cellStyle name="Normal 3 10 8 2 5 2" xfId="16415" xr:uid="{1B31AE6A-3A0E-479D-99EC-24D7447B8363}"/>
    <cellStyle name="Normal 3 10 8 2 5 2 2" xfId="16416" xr:uid="{8ED9A858-C482-4B6F-8724-7A2A8D98BC5C}"/>
    <cellStyle name="Normal 3 10 8 2 5 3" xfId="16417" xr:uid="{A7789FA6-8F03-4E29-B5A2-2E30958522B5}"/>
    <cellStyle name="Normal 3 10 8 2 6" xfId="16418" xr:uid="{C7FFE903-AA87-4C65-8779-1789D553C079}"/>
    <cellStyle name="Normal 3 10 8 2 6 2" xfId="16419" xr:uid="{A7A1558E-D12D-4E48-B5BC-69B2F7537A7C}"/>
    <cellStyle name="Normal 3 10 8 2 6 2 2" xfId="16420" xr:uid="{D2DB1C9F-7979-480F-A6DB-06DE67F60FD1}"/>
    <cellStyle name="Normal 3 10 8 2 6 3" xfId="16421" xr:uid="{231D0E48-7003-4C72-AA74-ACC507AFC5A2}"/>
    <cellStyle name="Normal 3 10 8 2 7" xfId="16422" xr:uid="{7C588B53-76A6-47BC-BBAD-D7F880D6CBAC}"/>
    <cellStyle name="Normal 3 10 8 2 7 2" xfId="16423" xr:uid="{9A97BCE9-A44F-481F-9764-633B4B25FEFA}"/>
    <cellStyle name="Normal 3 10 8 2 7 2 2" xfId="16424" xr:uid="{CF9FA16D-EB39-4AA4-8787-D31ABA9F138A}"/>
    <cellStyle name="Normal 3 10 8 2 7 3" xfId="16425" xr:uid="{7F558F8B-149C-4812-A14B-C9AB1C4C1DAD}"/>
    <cellStyle name="Normal 3 10 8 2 8" xfId="16426" xr:uid="{FD46DD5C-174F-4123-8536-EA531F4A8B9A}"/>
    <cellStyle name="Normal 3 10 8 2 8 2" xfId="16427" xr:uid="{7FE3E089-235A-4594-B0C3-384AE9A80EB5}"/>
    <cellStyle name="Normal 3 10 8 2 9" xfId="16428" xr:uid="{5FA02476-0A57-4F54-8725-2C9181427238}"/>
    <cellStyle name="Normal 3 10 8 3" xfId="16429" xr:uid="{7644C47D-280E-4020-A7B0-B6CF20C8A72D}"/>
    <cellStyle name="Normal 3 10 8 3 2" xfId="16430" xr:uid="{E78B9239-CB3C-4D8E-BC1C-441D6A3A5B7C}"/>
    <cellStyle name="Normal 3 10 8 3 2 2" xfId="16431" xr:uid="{2ACC22C5-52D0-42DF-B398-0956EF3BAC5E}"/>
    <cellStyle name="Normal 3 10 8 3 2 2 2" xfId="16432" xr:uid="{F80A4BFC-C42E-4AF6-9EB3-3B4E81284759}"/>
    <cellStyle name="Normal 3 10 8 3 2 2 2 2" xfId="16433" xr:uid="{4D9E6286-0805-4515-90A8-01E9ACC1CE38}"/>
    <cellStyle name="Normal 3 10 8 3 2 2 2 2 2" xfId="16434" xr:uid="{5A3A728A-03EE-43BC-8CFF-9F678B097224}"/>
    <cellStyle name="Normal 3 10 8 3 2 2 2 3" xfId="16435" xr:uid="{5EA33193-B48D-43E7-9DC4-2B2A087E69EC}"/>
    <cellStyle name="Normal 3 10 8 3 2 2 3" xfId="16436" xr:uid="{5688039D-936B-47D7-8F72-2E1E9E183D1E}"/>
    <cellStyle name="Normal 3 10 8 3 2 2 3 2" xfId="16437" xr:uid="{D4C1C3B8-FBCE-4302-9743-6EDE69FD9E50}"/>
    <cellStyle name="Normal 3 10 8 3 2 2 3 2 2" xfId="16438" xr:uid="{43DDFCEE-BA38-42BA-8941-9CDF3AE45EEA}"/>
    <cellStyle name="Normal 3 10 8 3 2 2 3 3" xfId="16439" xr:uid="{9ABCEA2B-D6D0-45FE-9A4D-155EFA0DC37A}"/>
    <cellStyle name="Normal 3 10 8 3 2 2 4" xfId="16440" xr:uid="{98050CBD-C123-4DE4-8497-3A729494972A}"/>
    <cellStyle name="Normal 3 10 8 3 2 2 4 2" xfId="16441" xr:uid="{66153875-CD5F-49FA-9200-0FEFCF78BA74}"/>
    <cellStyle name="Normal 3 10 8 3 2 2 5" xfId="16442" xr:uid="{0C585105-E1CC-479D-8B95-134C4A591B5A}"/>
    <cellStyle name="Normal 3 10 8 3 2 3" xfId="16443" xr:uid="{997D5767-03F9-4EE6-B239-3D8BD5CBE27E}"/>
    <cellStyle name="Normal 3 10 8 3 2 3 2" xfId="16444" xr:uid="{8224929E-C58A-47F5-81EA-8E558EC2170E}"/>
    <cellStyle name="Normal 3 10 8 3 2 3 2 2" xfId="16445" xr:uid="{8AB5BC4D-79AD-417D-867E-D4974E41A87D}"/>
    <cellStyle name="Normal 3 10 8 3 2 3 3" xfId="16446" xr:uid="{1EC8152E-FB15-4E2E-B2E6-5A0214D06544}"/>
    <cellStyle name="Normal 3 10 8 3 2 4" xfId="16447" xr:uid="{2ACBB596-CA93-4F88-B794-A62F11D1C3E5}"/>
    <cellStyle name="Normal 3 10 8 3 2 4 2" xfId="16448" xr:uid="{C775868B-0D47-453C-895F-CFCA0C1AACD8}"/>
    <cellStyle name="Normal 3 10 8 3 2 4 2 2" xfId="16449" xr:uid="{12B27CBB-108A-4F53-8DB1-3C72E3721329}"/>
    <cellStyle name="Normal 3 10 8 3 2 4 3" xfId="16450" xr:uid="{0358679A-CA0D-46B5-A6F3-6FA6B711BAC4}"/>
    <cellStyle name="Normal 3 10 8 3 2 5" xfId="16451" xr:uid="{888366C0-AEF3-4106-B95D-1140F8F98CD7}"/>
    <cellStyle name="Normal 3 10 8 3 2 5 2" xfId="16452" xr:uid="{AF148E3F-A4F8-4447-9E9B-B19ED3E89AA6}"/>
    <cellStyle name="Normal 3 10 8 3 2 6" xfId="16453" xr:uid="{A4460E1D-B5F5-44CD-9AFF-E49577AC5824}"/>
    <cellStyle name="Normal 3 10 8 3 3" xfId="16454" xr:uid="{D5EA67BB-5A0C-436E-B3A0-3EE2C54E8E2E}"/>
    <cellStyle name="Normal 3 10 8 3 3 2" xfId="16455" xr:uid="{8A307DF1-3238-4BA8-94DC-2B89FF8D2F40}"/>
    <cellStyle name="Normal 3 10 8 3 3 2 2" xfId="16456" xr:uid="{E11DC0EF-8924-4104-9D46-585115BA1CD7}"/>
    <cellStyle name="Normal 3 10 8 3 3 2 2 2" xfId="16457" xr:uid="{EC67341F-D8EA-46AF-8209-8879FB1746DC}"/>
    <cellStyle name="Normal 3 10 8 3 3 2 2 2 2" xfId="16458" xr:uid="{2A89CA4B-BDC8-473D-897C-0B20972930DD}"/>
    <cellStyle name="Normal 3 10 8 3 3 2 2 3" xfId="16459" xr:uid="{DF865C02-FDF5-4840-81FA-65637879F84C}"/>
    <cellStyle name="Normal 3 10 8 3 3 2 3" xfId="16460" xr:uid="{C51B69DC-A1F6-44E9-A09E-27BE63B1DF5C}"/>
    <cellStyle name="Normal 3 10 8 3 3 2 3 2" xfId="16461" xr:uid="{E9028E6E-8376-4CA6-8EDE-43F6D64D4207}"/>
    <cellStyle name="Normal 3 10 8 3 3 2 3 2 2" xfId="16462" xr:uid="{434428A6-248D-431D-A902-A2A863213ACF}"/>
    <cellStyle name="Normal 3 10 8 3 3 2 3 3" xfId="16463" xr:uid="{1AA61318-7DBD-4FA3-B627-0B3247F977AB}"/>
    <cellStyle name="Normal 3 10 8 3 3 2 4" xfId="16464" xr:uid="{E9810EE4-5A12-410A-87E3-40E4D44CBFD2}"/>
    <cellStyle name="Normal 3 10 8 3 3 2 4 2" xfId="16465" xr:uid="{0FF541BC-EABE-43BA-BA59-3C1F74908F18}"/>
    <cellStyle name="Normal 3 10 8 3 3 2 5" xfId="16466" xr:uid="{018A6F55-D501-4195-9423-232E6132AC5E}"/>
    <cellStyle name="Normal 3 10 8 3 3 3" xfId="16467" xr:uid="{264C8CD7-B1ED-400E-A3D5-C78711FE8925}"/>
    <cellStyle name="Normal 3 10 8 3 3 3 2" xfId="16468" xr:uid="{5778F53D-B9B8-4618-BF2A-ED03D4747361}"/>
    <cellStyle name="Normal 3 10 8 3 3 3 2 2" xfId="16469" xr:uid="{DFB6156B-A01B-4490-80E9-E1B9F5A8205F}"/>
    <cellStyle name="Normal 3 10 8 3 3 3 3" xfId="16470" xr:uid="{EACF9397-78CA-46EE-A58A-F2D376D9BBA0}"/>
    <cellStyle name="Normal 3 10 8 3 3 4" xfId="16471" xr:uid="{E75939D0-1B70-4FC7-A89A-AEA53084248D}"/>
    <cellStyle name="Normal 3 10 8 3 3 4 2" xfId="16472" xr:uid="{ABC1803F-1F55-4D7D-AAC3-A13ABF7D598E}"/>
    <cellStyle name="Normal 3 10 8 3 3 4 2 2" xfId="16473" xr:uid="{9AD15CB3-21AD-4BF9-A91F-E9B9F704DFB9}"/>
    <cellStyle name="Normal 3 10 8 3 3 4 3" xfId="16474" xr:uid="{DA67F63B-1C29-49B0-AA0E-E2E8DCE0C990}"/>
    <cellStyle name="Normal 3 10 8 3 3 5" xfId="16475" xr:uid="{7CF157B6-7A75-482E-A14A-291D9ED89F59}"/>
    <cellStyle name="Normal 3 10 8 3 3 5 2" xfId="16476" xr:uid="{574C24B0-8415-4F04-8C70-07D9E8AAE6C5}"/>
    <cellStyle name="Normal 3 10 8 3 3 6" xfId="16477" xr:uid="{68FE32F4-F90E-424F-B85A-82C2D31FC273}"/>
    <cellStyle name="Normal 3 10 8 3 4" xfId="16478" xr:uid="{22785F05-EA1E-40B3-8D00-43C30AA77C58}"/>
    <cellStyle name="Normal 3 10 8 3 4 2" xfId="16479" xr:uid="{2C9EDCC0-D6EB-4BE6-89AD-07BD45E0BF10}"/>
    <cellStyle name="Normal 3 10 8 3 4 2 2" xfId="16480" xr:uid="{24C9F3C6-BAD2-451E-BB01-E1FF0263DEC1}"/>
    <cellStyle name="Normal 3 10 8 3 4 2 2 2" xfId="16481" xr:uid="{1FFD12F9-D9B0-4D1F-9E03-966071627CEE}"/>
    <cellStyle name="Normal 3 10 8 3 4 2 3" xfId="16482" xr:uid="{9DDC1F4D-11A4-417C-B843-9EB90BE40F04}"/>
    <cellStyle name="Normal 3 10 8 3 4 3" xfId="16483" xr:uid="{836DB211-F968-4E40-932B-4EA1BD88719F}"/>
    <cellStyle name="Normal 3 10 8 3 4 3 2" xfId="16484" xr:uid="{6DFB2DBB-4854-4A98-90EA-0846A9E285FE}"/>
    <cellStyle name="Normal 3 10 8 3 4 3 2 2" xfId="16485" xr:uid="{3AE9B9FE-C063-4ABB-9076-311657C09806}"/>
    <cellStyle name="Normal 3 10 8 3 4 3 3" xfId="16486" xr:uid="{1A44FC2F-2744-438E-A0CE-088F5A7B35A1}"/>
    <cellStyle name="Normal 3 10 8 3 4 4" xfId="16487" xr:uid="{B234FAE4-748D-432C-9E89-F2E2678C5A8F}"/>
    <cellStyle name="Normal 3 10 8 3 4 4 2" xfId="16488" xr:uid="{BA4C4EFF-6E78-49E0-8909-1A982C17761E}"/>
    <cellStyle name="Normal 3 10 8 3 4 5" xfId="16489" xr:uid="{FC800EEE-6B6B-465E-8185-E801EC05621C}"/>
    <cellStyle name="Normal 3 10 8 3 5" xfId="16490" xr:uid="{2726C0C1-99E0-4211-98B7-1937A3DA1099}"/>
    <cellStyle name="Normal 3 10 8 3 5 2" xfId="16491" xr:uid="{DEB80607-42F3-4C9F-8A8D-45EBCCFB1DAF}"/>
    <cellStyle name="Normal 3 10 8 3 5 2 2" xfId="16492" xr:uid="{66B6726A-0D13-48B1-BA3A-B2FDB581B5D7}"/>
    <cellStyle name="Normal 3 10 8 3 5 3" xfId="16493" xr:uid="{37996D72-F9FB-49A0-BC75-650C20CCD223}"/>
    <cellStyle name="Normal 3 10 8 3 6" xfId="16494" xr:uid="{93E90FE3-C79D-46BA-A95C-6F6AA024C99B}"/>
    <cellStyle name="Normal 3 10 8 3 6 2" xfId="16495" xr:uid="{B6B62C55-36A7-452A-80FA-B1253DDA653F}"/>
    <cellStyle name="Normal 3 10 8 3 6 2 2" xfId="16496" xr:uid="{12B2CC97-3742-407B-A59C-EF4D9C34893C}"/>
    <cellStyle name="Normal 3 10 8 3 6 3" xfId="16497" xr:uid="{9668EAC9-FD91-4292-B781-ABEFD22A5AA7}"/>
    <cellStyle name="Normal 3 10 8 3 7" xfId="16498" xr:uid="{BF4D015E-C796-407E-AD22-163C2C1697F7}"/>
    <cellStyle name="Normal 3 10 8 3 7 2" xfId="16499" xr:uid="{8DD18CBF-1043-4325-A862-DC317FAADF34}"/>
    <cellStyle name="Normal 3 10 8 3 7 2 2" xfId="16500" xr:uid="{CA4D4D66-7A98-42FF-AF02-F900C83EB02F}"/>
    <cellStyle name="Normal 3 10 8 3 7 3" xfId="16501" xr:uid="{BD318743-1158-40BC-A69B-9A12F08FD37E}"/>
    <cellStyle name="Normal 3 10 8 3 8" xfId="16502" xr:uid="{CB996558-0F4A-496D-8EEC-C1F3CF56628E}"/>
    <cellStyle name="Normal 3 10 8 3 8 2" xfId="16503" xr:uid="{F6EB423A-797F-4EB0-B429-9762E15916CA}"/>
    <cellStyle name="Normal 3 10 8 3 9" xfId="16504" xr:uid="{2DF558C4-6F6B-4092-B07C-CE3B87EA1D33}"/>
    <cellStyle name="Normal 3 10 8 4" xfId="16505" xr:uid="{C5D8A7A8-F8AB-40DA-A019-8A3637D1FE93}"/>
    <cellStyle name="Normal 3 10 8 4 2" xfId="16506" xr:uid="{3196B471-E5E9-41AF-A567-66861FD1815B}"/>
    <cellStyle name="Normal 3 10 8 4 2 2" xfId="16507" xr:uid="{C89DD307-7FCD-4D9F-BFF7-B2562E776AE0}"/>
    <cellStyle name="Normal 3 10 8 4 2 2 2" xfId="16508" xr:uid="{9AC90F06-002E-4ED4-BDE4-4AACF84FEAED}"/>
    <cellStyle name="Normal 3 10 8 4 2 2 2 2" xfId="16509" xr:uid="{51D1CEB4-78D1-4E25-AD94-965FE4950D1E}"/>
    <cellStyle name="Normal 3 10 8 4 2 2 3" xfId="16510" xr:uid="{68104792-4D0A-4192-84EF-BA640FB20D89}"/>
    <cellStyle name="Normal 3 10 8 4 2 3" xfId="16511" xr:uid="{317AEC16-3471-4F51-9954-BEB3AE6D74D5}"/>
    <cellStyle name="Normal 3 10 8 4 2 3 2" xfId="16512" xr:uid="{9D4F9594-8F57-426A-B085-4EEF69F351FB}"/>
    <cellStyle name="Normal 3 10 8 4 2 3 2 2" xfId="16513" xr:uid="{BA63B8FE-7EA2-480A-85B3-57082D9EF18D}"/>
    <cellStyle name="Normal 3 10 8 4 2 3 3" xfId="16514" xr:uid="{342868D5-6172-425A-8CD2-9E03683D28F8}"/>
    <cellStyle name="Normal 3 10 8 4 2 4" xfId="16515" xr:uid="{4CD18E6A-1B40-418C-97F1-25848E1B0FC2}"/>
    <cellStyle name="Normal 3 10 8 4 2 4 2" xfId="16516" xr:uid="{6615EAFA-5EFC-4A18-9CD9-E3D38DCCA4FA}"/>
    <cellStyle name="Normal 3 10 8 4 2 5" xfId="16517" xr:uid="{5CA1F0AC-0661-4B60-B17A-6A03A26477CE}"/>
    <cellStyle name="Normal 3 10 8 4 3" xfId="16518" xr:uid="{C48952E7-2793-4B44-BA7F-9DF43A6CBB91}"/>
    <cellStyle name="Normal 3 10 8 4 3 2" xfId="16519" xr:uid="{E8C41648-FBA7-48F8-B3D5-78080CB19B1A}"/>
    <cellStyle name="Normal 3 10 8 4 3 2 2" xfId="16520" xr:uid="{08FB3835-6FF9-44FB-BA4B-66CBEE01C927}"/>
    <cellStyle name="Normal 3 10 8 4 3 3" xfId="16521" xr:uid="{8230B2B6-8239-44DA-BBA3-7AFB0932C606}"/>
    <cellStyle name="Normal 3 10 8 4 4" xfId="16522" xr:uid="{77DEEF46-5169-46FC-945C-AD4FD98B1926}"/>
    <cellStyle name="Normal 3 10 8 4 4 2" xfId="16523" xr:uid="{33DFD62C-5FAB-48A7-86C7-32856D55AC40}"/>
    <cellStyle name="Normal 3 10 8 4 4 2 2" xfId="16524" xr:uid="{ACA626F1-CBE3-4D98-ACB9-0A8D86A87094}"/>
    <cellStyle name="Normal 3 10 8 4 4 3" xfId="16525" xr:uid="{5E364C61-5B07-41E7-A8B3-E1DB51C5E83B}"/>
    <cellStyle name="Normal 3 10 8 4 5" xfId="16526" xr:uid="{9204EDB9-E7B0-41C3-978A-245BC88721D7}"/>
    <cellStyle name="Normal 3 10 8 4 5 2" xfId="16527" xr:uid="{76FADFE6-C543-4499-BE25-41763F73DD4B}"/>
    <cellStyle name="Normal 3 10 8 4 6" xfId="16528" xr:uid="{F3D73E5D-59F4-4A11-991E-BBB8A6E16D83}"/>
    <cellStyle name="Normal 3 10 8 5" xfId="16529" xr:uid="{930BB6B7-47F2-4F42-A44B-087CCB1ECAFB}"/>
    <cellStyle name="Normal 3 10 8 5 2" xfId="16530" xr:uid="{C76BC459-309C-47C7-8979-452F787D1FD5}"/>
    <cellStyle name="Normal 3 10 8 5 2 2" xfId="16531" xr:uid="{642CF2B1-10D0-49E3-8D2E-892508C49384}"/>
    <cellStyle name="Normal 3 10 8 5 2 2 2" xfId="16532" xr:uid="{FB0B5430-F4AE-47E9-B54D-7584673AA8F6}"/>
    <cellStyle name="Normal 3 10 8 5 2 2 2 2" xfId="16533" xr:uid="{DC44DB81-109C-427E-AA89-71775BA78200}"/>
    <cellStyle name="Normal 3 10 8 5 2 2 3" xfId="16534" xr:uid="{FEFB7EC6-275F-4A47-A626-A0698502EB9F}"/>
    <cellStyle name="Normal 3 10 8 5 2 3" xfId="16535" xr:uid="{86F9A01C-216E-4102-9142-94AEE4D8BD6C}"/>
    <cellStyle name="Normal 3 10 8 5 2 3 2" xfId="16536" xr:uid="{0D443624-2400-4A10-B0D5-A0D8D0666D82}"/>
    <cellStyle name="Normal 3 10 8 5 2 3 2 2" xfId="16537" xr:uid="{2494E756-7A7F-4518-B29A-E4EEB1E0C07D}"/>
    <cellStyle name="Normal 3 10 8 5 2 3 3" xfId="16538" xr:uid="{2170216F-9200-48C8-B2D5-5C3B50F46452}"/>
    <cellStyle name="Normal 3 10 8 5 2 4" xfId="16539" xr:uid="{46EAA041-A086-49F9-9F10-165D485634E3}"/>
    <cellStyle name="Normal 3 10 8 5 2 4 2" xfId="16540" xr:uid="{553BB595-4CC5-4325-9E32-739A7DD20859}"/>
    <cellStyle name="Normal 3 10 8 5 2 5" xfId="16541" xr:uid="{25F905F5-C22A-430D-B620-5630C6D71F64}"/>
    <cellStyle name="Normal 3 10 8 5 3" xfId="16542" xr:uid="{D70A708A-67B7-4B64-B309-BA9EADA7F5A1}"/>
    <cellStyle name="Normal 3 10 8 5 3 2" xfId="16543" xr:uid="{4B0F01F1-F0BC-496C-9E03-BB2B96042112}"/>
    <cellStyle name="Normal 3 10 8 5 3 2 2" xfId="16544" xr:uid="{8E96418C-BCE9-419F-B26F-7F0A6F77E6BA}"/>
    <cellStyle name="Normal 3 10 8 5 3 3" xfId="16545" xr:uid="{ACF542BE-6892-445B-958B-BDC1A0F0141F}"/>
    <cellStyle name="Normal 3 10 8 5 4" xfId="16546" xr:uid="{C763DF9C-EE2B-4642-A10C-3D2916CE7DB3}"/>
    <cellStyle name="Normal 3 10 8 5 4 2" xfId="16547" xr:uid="{8EB6BC8A-D9ED-4524-B92A-8135427ACFCA}"/>
    <cellStyle name="Normal 3 10 8 5 4 2 2" xfId="16548" xr:uid="{6C5EDD4D-E660-4D4D-A516-2C30C710AD97}"/>
    <cellStyle name="Normal 3 10 8 5 4 3" xfId="16549" xr:uid="{A90B8720-64C4-4C5E-B291-508FF94FE46F}"/>
    <cellStyle name="Normal 3 10 8 5 5" xfId="16550" xr:uid="{F9DCD466-7B00-4759-AA9D-C4B07DBC05CB}"/>
    <cellStyle name="Normal 3 10 8 5 5 2" xfId="16551" xr:uid="{E2DBFCBE-63DD-4892-A9E1-ED6FAE49D7E7}"/>
    <cellStyle name="Normal 3 10 8 5 6" xfId="16552" xr:uid="{843436B3-BB35-4009-B71C-101920AD7208}"/>
    <cellStyle name="Normal 3 10 8 6" xfId="16553" xr:uid="{3CAE32E3-D732-4335-A207-318195534443}"/>
    <cellStyle name="Normal 3 10 8 6 2" xfId="16554" xr:uid="{6A9B3B5C-89CF-4F06-8BD2-EDE8DC73D354}"/>
    <cellStyle name="Normal 3 10 8 6 2 2" xfId="16555" xr:uid="{087CDB43-0E03-4106-864F-DC8507067BA6}"/>
    <cellStyle name="Normal 3 10 8 6 2 2 2" xfId="16556" xr:uid="{EAD5F8B5-8FF6-47D7-A4A0-F9D3E20B82E9}"/>
    <cellStyle name="Normal 3 10 8 6 2 3" xfId="16557" xr:uid="{674C2895-2F83-459B-A02A-E27D7A85D606}"/>
    <cellStyle name="Normal 3 10 8 6 3" xfId="16558" xr:uid="{A2C2F590-A802-4979-A515-180FF8F3DF41}"/>
    <cellStyle name="Normal 3 10 8 6 3 2" xfId="16559" xr:uid="{C6A359D7-7235-4DBA-922A-AD1484F8A511}"/>
    <cellStyle name="Normal 3 10 8 6 3 2 2" xfId="16560" xr:uid="{7B91951B-46AB-4322-BFB7-9B2B8747E0AF}"/>
    <cellStyle name="Normal 3 10 8 6 3 3" xfId="16561" xr:uid="{217E3BFE-85C5-4E79-AEEE-B1233FAB7E68}"/>
    <cellStyle name="Normal 3 10 8 6 4" xfId="16562" xr:uid="{81924F61-423A-4CDF-AF4A-633501DC834C}"/>
    <cellStyle name="Normal 3 10 8 6 4 2" xfId="16563" xr:uid="{154A67D1-E01B-4D55-BDA3-DE2F8EC113C6}"/>
    <cellStyle name="Normal 3 10 8 6 5" xfId="16564" xr:uid="{BEB9D21E-2AA8-4EAB-8328-69D21D012E02}"/>
    <cellStyle name="Normal 3 10 8 7" xfId="16565" xr:uid="{1CDA40FB-18F7-4B30-8A30-81127DFFBA59}"/>
    <cellStyle name="Normal 3 10 8 7 2" xfId="16566" xr:uid="{157DBE3A-27D2-411D-A9EF-A1A2FA88E8C0}"/>
    <cellStyle name="Normal 3 10 8 7 2 2" xfId="16567" xr:uid="{ED21EC6E-DA83-45D5-81A7-D00A9054DCC2}"/>
    <cellStyle name="Normal 3 10 8 7 3" xfId="16568" xr:uid="{6F7D25FA-C876-4DC3-91F3-C88D9DE1408D}"/>
    <cellStyle name="Normal 3 10 8 8" xfId="16569" xr:uid="{23D0C744-E362-46FC-B2B1-B22DCD0C2A45}"/>
    <cellStyle name="Normal 3 10 8 8 2" xfId="16570" xr:uid="{889AF6A5-7679-4808-B957-F11CE3403F9D}"/>
    <cellStyle name="Normal 3 10 8 8 2 2" xfId="16571" xr:uid="{A748A904-C3CC-4403-BDFA-0BCFB4FC1B93}"/>
    <cellStyle name="Normal 3 10 8 8 3" xfId="16572" xr:uid="{ABCFD298-FD7D-4D7F-9B39-5C34FFF33A4D}"/>
    <cellStyle name="Normal 3 10 8 9" xfId="16573" xr:uid="{134AC2F0-17F3-4F8A-9DB1-78B901D2E530}"/>
    <cellStyle name="Normal 3 10 8 9 2" xfId="16574" xr:uid="{2C7061E9-9589-43AB-B03A-C6AFB87F286C}"/>
    <cellStyle name="Normal 3 10 8 9 2 2" xfId="16575" xr:uid="{FDF327E5-1ECE-4281-84CD-BD4413F3BEF1}"/>
    <cellStyle name="Normal 3 10 8 9 3" xfId="16576" xr:uid="{5B7C1B52-D9FE-4B01-8C88-852AA01BEA7D}"/>
    <cellStyle name="Normal 3 10 9" xfId="16577" xr:uid="{4E671C15-D920-41CE-A230-B127C945093A}"/>
    <cellStyle name="Normal 3 10 9 10" xfId="16578" xr:uid="{53282E4D-E8B2-493E-9B16-7F29901CFB6E}"/>
    <cellStyle name="Normal 3 10 9 10 2" xfId="16579" xr:uid="{2B2F5C2A-62CC-4A88-A208-313EF5F6EADC}"/>
    <cellStyle name="Normal 3 10 9 11" xfId="16580" xr:uid="{0A103700-984D-43E1-843A-EDE0B09F954D}"/>
    <cellStyle name="Normal 3 10 9 2" xfId="16581" xr:uid="{0430CA7B-4542-43DE-AB25-A5806AD14890}"/>
    <cellStyle name="Normal 3 10 9 2 2" xfId="16582" xr:uid="{6A0D7611-CDED-4A73-AA69-AE083365E220}"/>
    <cellStyle name="Normal 3 10 9 2 2 2" xfId="16583" xr:uid="{F1DF031A-0E7E-485F-A59B-A464DBC67179}"/>
    <cellStyle name="Normal 3 10 9 2 2 2 2" xfId="16584" xr:uid="{88709868-9EFB-43AF-8BA4-54878A4EFCAD}"/>
    <cellStyle name="Normal 3 10 9 2 2 2 2 2" xfId="16585" xr:uid="{995402B3-95F0-4F86-99A0-5C137E2004FE}"/>
    <cellStyle name="Normal 3 10 9 2 2 2 2 2 2" xfId="16586" xr:uid="{73F8903A-98D5-417B-AB11-81E838943682}"/>
    <cellStyle name="Normal 3 10 9 2 2 2 2 3" xfId="16587" xr:uid="{713268D7-FE31-4663-AF97-F8D67F59ACE2}"/>
    <cellStyle name="Normal 3 10 9 2 2 2 3" xfId="16588" xr:uid="{7758B7E9-69EA-4ADE-9ABC-D919B77F3EAA}"/>
    <cellStyle name="Normal 3 10 9 2 2 2 3 2" xfId="16589" xr:uid="{3A130BED-355A-42D2-96F0-B4EFC51F896E}"/>
    <cellStyle name="Normal 3 10 9 2 2 2 3 2 2" xfId="16590" xr:uid="{D2F5A589-A9A5-45FD-B230-0B2F6DB01E78}"/>
    <cellStyle name="Normal 3 10 9 2 2 2 3 3" xfId="16591" xr:uid="{F9407456-C1A9-4211-BB19-321B32B2002D}"/>
    <cellStyle name="Normal 3 10 9 2 2 2 4" xfId="16592" xr:uid="{85CD2885-96D8-4B16-8C34-738FE0082772}"/>
    <cellStyle name="Normal 3 10 9 2 2 2 4 2" xfId="16593" xr:uid="{5CAE8368-8810-439F-9422-DC57F4D942C1}"/>
    <cellStyle name="Normal 3 10 9 2 2 2 5" xfId="16594" xr:uid="{F2AD291C-C05F-426B-B86C-A35AEF9BDB04}"/>
    <cellStyle name="Normal 3 10 9 2 2 3" xfId="16595" xr:uid="{0A0F0410-A6A0-425E-A33E-90FCBF3FB111}"/>
    <cellStyle name="Normal 3 10 9 2 2 3 2" xfId="16596" xr:uid="{A8DDB579-C646-4BA0-B256-F31860049C56}"/>
    <cellStyle name="Normal 3 10 9 2 2 3 2 2" xfId="16597" xr:uid="{A66676DA-AA6D-4F6F-AB13-D2FD876FAAA5}"/>
    <cellStyle name="Normal 3 10 9 2 2 3 3" xfId="16598" xr:uid="{91A3008C-C4BF-4467-AC25-1C8C20D20316}"/>
    <cellStyle name="Normal 3 10 9 2 2 4" xfId="16599" xr:uid="{CB03A294-14F7-4FD7-9311-57974DFE8C24}"/>
    <cellStyle name="Normal 3 10 9 2 2 4 2" xfId="16600" xr:uid="{79610390-9421-48A1-86FC-49279ACE43EB}"/>
    <cellStyle name="Normal 3 10 9 2 2 4 2 2" xfId="16601" xr:uid="{B581F99E-EA42-4B94-80B8-73BA52C510F5}"/>
    <cellStyle name="Normal 3 10 9 2 2 4 3" xfId="16602" xr:uid="{FFE57238-EECC-43E3-8FF0-3D0787765B78}"/>
    <cellStyle name="Normal 3 10 9 2 2 5" xfId="16603" xr:uid="{9AED3460-F161-443A-A77C-EA08200BB8C2}"/>
    <cellStyle name="Normal 3 10 9 2 2 5 2" xfId="16604" xr:uid="{051B6472-3FE9-47EA-BAA6-A2E3D8BC44C2}"/>
    <cellStyle name="Normal 3 10 9 2 2 6" xfId="16605" xr:uid="{DFF87EAC-C327-4233-8895-6D7EBFB720A8}"/>
    <cellStyle name="Normal 3 10 9 2 3" xfId="16606" xr:uid="{E7A3C64C-6D24-40A5-B136-5A72B993F22A}"/>
    <cellStyle name="Normal 3 10 9 2 3 2" xfId="16607" xr:uid="{D1438DD2-F79A-43E0-A786-DE1EF31B27F7}"/>
    <cellStyle name="Normal 3 10 9 2 3 2 2" xfId="16608" xr:uid="{773E07E8-BD31-4E16-8CAB-703BE0CCE957}"/>
    <cellStyle name="Normal 3 10 9 2 3 2 2 2" xfId="16609" xr:uid="{31B0A840-5B05-4302-9A98-9EA48DDFBBAB}"/>
    <cellStyle name="Normal 3 10 9 2 3 2 2 2 2" xfId="16610" xr:uid="{D31DC04E-DA79-41E1-AE3D-1059A4479E79}"/>
    <cellStyle name="Normal 3 10 9 2 3 2 2 3" xfId="16611" xr:uid="{0A5C7642-6E1F-427A-8F67-C89F2B627C68}"/>
    <cellStyle name="Normal 3 10 9 2 3 2 3" xfId="16612" xr:uid="{B1450DA8-39DC-4A97-8D79-EC88AE466FE3}"/>
    <cellStyle name="Normal 3 10 9 2 3 2 3 2" xfId="16613" xr:uid="{F18E817F-71B3-4C7F-8604-BBD2B0BD89AF}"/>
    <cellStyle name="Normal 3 10 9 2 3 2 3 2 2" xfId="16614" xr:uid="{6BA9582F-6999-405F-AD2E-8A5A56862FFA}"/>
    <cellStyle name="Normal 3 10 9 2 3 2 3 3" xfId="16615" xr:uid="{F16FE719-8512-4D42-9E71-1907BE67D126}"/>
    <cellStyle name="Normal 3 10 9 2 3 2 4" xfId="16616" xr:uid="{8CC49692-5BFD-452D-A43E-17C1B95DA18C}"/>
    <cellStyle name="Normal 3 10 9 2 3 2 4 2" xfId="16617" xr:uid="{0B0DF038-54C8-4789-9963-BAE7C8629480}"/>
    <cellStyle name="Normal 3 10 9 2 3 2 5" xfId="16618" xr:uid="{E972947B-3BF7-49E2-9EA1-3620C525AA89}"/>
    <cellStyle name="Normal 3 10 9 2 3 3" xfId="16619" xr:uid="{CD628480-DB3A-4506-BB54-4C13E73C86E5}"/>
    <cellStyle name="Normal 3 10 9 2 3 3 2" xfId="16620" xr:uid="{61FA7B1B-1D38-4E59-B6CF-FAAC04A21504}"/>
    <cellStyle name="Normal 3 10 9 2 3 3 2 2" xfId="16621" xr:uid="{958027CB-5A8B-424C-8681-1F36DF37B38A}"/>
    <cellStyle name="Normal 3 10 9 2 3 3 3" xfId="16622" xr:uid="{5AF60170-C0BF-4B5F-BAE4-1D008F6CA8A1}"/>
    <cellStyle name="Normal 3 10 9 2 3 4" xfId="16623" xr:uid="{A30066C7-3AF7-4E52-A873-097214AA6CDC}"/>
    <cellStyle name="Normal 3 10 9 2 3 4 2" xfId="16624" xr:uid="{0581CF8E-C375-4AFF-A51B-581C9FDF45C2}"/>
    <cellStyle name="Normal 3 10 9 2 3 4 2 2" xfId="16625" xr:uid="{8127C805-A1E9-4948-9340-F79F8CEB8AF6}"/>
    <cellStyle name="Normal 3 10 9 2 3 4 3" xfId="16626" xr:uid="{A0C6E193-31E6-4998-851D-7F624B7B7165}"/>
    <cellStyle name="Normal 3 10 9 2 3 5" xfId="16627" xr:uid="{C1952388-2436-4DED-9FE7-D97C32E2B571}"/>
    <cellStyle name="Normal 3 10 9 2 3 5 2" xfId="16628" xr:uid="{24F506A4-5661-4193-80DF-1AA878B32E10}"/>
    <cellStyle name="Normal 3 10 9 2 3 6" xfId="16629" xr:uid="{F1835654-24F5-474A-B6E6-AC2600A5AD5B}"/>
    <cellStyle name="Normal 3 10 9 2 4" xfId="16630" xr:uid="{5627E2F1-0103-4CB8-8A7D-3D74E2F064AE}"/>
    <cellStyle name="Normal 3 10 9 2 4 2" xfId="16631" xr:uid="{834721AC-C232-48BA-8FAB-187FC6B96FAE}"/>
    <cellStyle name="Normal 3 10 9 2 4 2 2" xfId="16632" xr:uid="{1A2DF6A6-D3FB-41F8-A269-FD1508AA68E3}"/>
    <cellStyle name="Normal 3 10 9 2 4 2 2 2" xfId="16633" xr:uid="{9FCB2970-F690-41CF-A054-B10E5AF0E2E7}"/>
    <cellStyle name="Normal 3 10 9 2 4 2 3" xfId="16634" xr:uid="{1700A50E-4A21-4464-9D89-8E2F2C2B7EDC}"/>
    <cellStyle name="Normal 3 10 9 2 4 3" xfId="16635" xr:uid="{2662FCB3-AE77-4AFE-AA8D-F1EA646C1391}"/>
    <cellStyle name="Normal 3 10 9 2 4 3 2" xfId="16636" xr:uid="{A8136131-19AE-4995-892C-3ED661E2B60D}"/>
    <cellStyle name="Normal 3 10 9 2 4 3 2 2" xfId="16637" xr:uid="{4040094F-CBF3-41C5-AE32-BFB8E1A3C416}"/>
    <cellStyle name="Normal 3 10 9 2 4 3 3" xfId="16638" xr:uid="{2C6D2BF2-9B44-41F7-A593-1002B73D46F9}"/>
    <cellStyle name="Normal 3 10 9 2 4 4" xfId="16639" xr:uid="{4F756779-06E2-4EDB-9B15-FAB9B131701F}"/>
    <cellStyle name="Normal 3 10 9 2 4 4 2" xfId="16640" xr:uid="{4600FDB4-C918-48F3-B878-EB6D85A0BD7D}"/>
    <cellStyle name="Normal 3 10 9 2 4 5" xfId="16641" xr:uid="{98C3D104-7C66-4F47-815D-EA34A22C39C7}"/>
    <cellStyle name="Normal 3 10 9 2 5" xfId="16642" xr:uid="{AFE3EA81-B7F5-4DDF-928D-54E34AC30D16}"/>
    <cellStyle name="Normal 3 10 9 2 5 2" xfId="16643" xr:uid="{25A63467-1E58-4091-95FB-62BC6E0E50C2}"/>
    <cellStyle name="Normal 3 10 9 2 5 2 2" xfId="16644" xr:uid="{4D5C2768-3C24-4FD9-9B93-DA5552607D32}"/>
    <cellStyle name="Normal 3 10 9 2 5 3" xfId="16645" xr:uid="{4C68F308-5543-4835-B268-7823D9B9DE3F}"/>
    <cellStyle name="Normal 3 10 9 2 6" xfId="16646" xr:uid="{5551F539-EFD9-4329-92A5-025A8A91C1ED}"/>
    <cellStyle name="Normal 3 10 9 2 6 2" xfId="16647" xr:uid="{45A76B7B-FC4C-4C95-90A1-F3640115AAAB}"/>
    <cellStyle name="Normal 3 10 9 2 6 2 2" xfId="16648" xr:uid="{3A342A32-8E85-4A47-BBEF-CCFCDF6EA788}"/>
    <cellStyle name="Normal 3 10 9 2 6 3" xfId="16649" xr:uid="{B4F44D92-947D-4415-95B7-A0CB3897DC42}"/>
    <cellStyle name="Normal 3 10 9 2 7" xfId="16650" xr:uid="{3CBDA127-7EA2-47D1-8A7C-0F2370963C7A}"/>
    <cellStyle name="Normal 3 10 9 2 7 2" xfId="16651" xr:uid="{75841FA6-E28D-47F2-9310-28D440B5A9D3}"/>
    <cellStyle name="Normal 3 10 9 2 7 2 2" xfId="16652" xr:uid="{5CAFC690-CD67-473D-8E81-F8D77D6C6D25}"/>
    <cellStyle name="Normal 3 10 9 2 7 3" xfId="16653" xr:uid="{30FC52E4-BB8A-49B1-B27E-9F546B7C521C}"/>
    <cellStyle name="Normal 3 10 9 2 8" xfId="16654" xr:uid="{E637EA73-5145-459C-B68A-A6C8279FFFA0}"/>
    <cellStyle name="Normal 3 10 9 2 8 2" xfId="16655" xr:uid="{567D037D-AFFE-425D-81CD-78FDE71928EE}"/>
    <cellStyle name="Normal 3 10 9 2 9" xfId="16656" xr:uid="{39E83AE8-B1AA-4C0D-8D25-ACA00E9B9D47}"/>
    <cellStyle name="Normal 3 10 9 3" xfId="16657" xr:uid="{8746AFC0-4D3F-4DD0-BF4C-8DA41F8D8000}"/>
    <cellStyle name="Normal 3 10 9 3 2" xfId="16658" xr:uid="{C0AED64B-C9B3-4735-80D9-40A1390CE784}"/>
    <cellStyle name="Normal 3 10 9 3 2 2" xfId="16659" xr:uid="{45595184-98B2-47A2-A179-E0C6DA2C4C37}"/>
    <cellStyle name="Normal 3 10 9 3 2 2 2" xfId="16660" xr:uid="{9280FB4A-FC9F-4513-AADB-6EB50B518E5D}"/>
    <cellStyle name="Normal 3 10 9 3 2 2 2 2" xfId="16661" xr:uid="{F4BCBF8B-D108-404C-A225-9BF3330E4EFD}"/>
    <cellStyle name="Normal 3 10 9 3 2 2 2 2 2" xfId="16662" xr:uid="{BB89BBB0-2B9B-4A29-8932-6A9DE5F0C7BD}"/>
    <cellStyle name="Normal 3 10 9 3 2 2 2 3" xfId="16663" xr:uid="{062C0937-3C72-41DC-AF1E-B88265C28951}"/>
    <cellStyle name="Normal 3 10 9 3 2 2 3" xfId="16664" xr:uid="{B872317E-57B4-425B-B74A-4EEDE64AA39A}"/>
    <cellStyle name="Normal 3 10 9 3 2 2 3 2" xfId="16665" xr:uid="{3CD66743-95C2-4E2E-9FCB-6825925F3AA5}"/>
    <cellStyle name="Normal 3 10 9 3 2 2 3 2 2" xfId="16666" xr:uid="{E18BA6BC-3848-4CA0-A32C-5D1E6D87898A}"/>
    <cellStyle name="Normal 3 10 9 3 2 2 3 3" xfId="16667" xr:uid="{A84DA22E-22AA-4F03-9AD6-D871AFF8D16F}"/>
    <cellStyle name="Normal 3 10 9 3 2 2 4" xfId="16668" xr:uid="{B26BE462-7212-464B-B86B-F8FA9B4EDD54}"/>
    <cellStyle name="Normal 3 10 9 3 2 2 4 2" xfId="16669" xr:uid="{264CCF01-AEE9-4E71-B715-891843BE0BC8}"/>
    <cellStyle name="Normal 3 10 9 3 2 2 5" xfId="16670" xr:uid="{7793B558-CA2A-4069-8852-8D6BBA317657}"/>
    <cellStyle name="Normal 3 10 9 3 2 3" xfId="16671" xr:uid="{060DB1CD-56B2-415C-84FB-3470271A8A86}"/>
    <cellStyle name="Normal 3 10 9 3 2 3 2" xfId="16672" xr:uid="{8115F3B4-7C1D-486B-9B30-682EB069B5A7}"/>
    <cellStyle name="Normal 3 10 9 3 2 3 2 2" xfId="16673" xr:uid="{4EEE7B48-EFE5-46B7-B8DF-843F53182F4E}"/>
    <cellStyle name="Normal 3 10 9 3 2 3 3" xfId="16674" xr:uid="{D7983D0C-90B5-4241-906B-98F5FF41477A}"/>
    <cellStyle name="Normal 3 10 9 3 2 4" xfId="16675" xr:uid="{FAB43DB9-F970-4339-A251-CCF719E24164}"/>
    <cellStyle name="Normal 3 10 9 3 2 4 2" xfId="16676" xr:uid="{E70235F6-50E1-438D-A5ED-732AB69837DF}"/>
    <cellStyle name="Normal 3 10 9 3 2 4 2 2" xfId="16677" xr:uid="{3B030EA2-8705-49F7-96A2-976394A4C5A6}"/>
    <cellStyle name="Normal 3 10 9 3 2 4 3" xfId="16678" xr:uid="{D27EC31A-8CB0-4187-85BC-1995781AD8BA}"/>
    <cellStyle name="Normal 3 10 9 3 2 5" xfId="16679" xr:uid="{74F1FE35-5793-40C8-9B9D-3FE688C969DA}"/>
    <cellStyle name="Normal 3 10 9 3 2 5 2" xfId="16680" xr:uid="{D7109DD2-4D78-4FA6-8A42-9BD0EF68BE88}"/>
    <cellStyle name="Normal 3 10 9 3 2 6" xfId="16681" xr:uid="{74C74CCE-B5EE-42CF-A101-7C1FA6625D05}"/>
    <cellStyle name="Normal 3 10 9 3 3" xfId="16682" xr:uid="{907195A4-B316-4636-9391-76B64D2DF845}"/>
    <cellStyle name="Normal 3 10 9 3 3 2" xfId="16683" xr:uid="{D3C1BAB5-B947-42C8-BB1C-8FF958F95775}"/>
    <cellStyle name="Normal 3 10 9 3 3 2 2" xfId="16684" xr:uid="{9E028A8F-3B93-4D03-9C1B-72732949D1B1}"/>
    <cellStyle name="Normal 3 10 9 3 3 2 2 2" xfId="16685" xr:uid="{0D67885C-3A5A-423E-B4F7-43CF708A0C09}"/>
    <cellStyle name="Normal 3 10 9 3 3 2 2 2 2" xfId="16686" xr:uid="{CFA9FE50-7491-48FD-BA94-2A890BE175CD}"/>
    <cellStyle name="Normal 3 10 9 3 3 2 2 3" xfId="16687" xr:uid="{9DCB9E0D-FCF1-454B-86C8-7DDCBA507EC4}"/>
    <cellStyle name="Normal 3 10 9 3 3 2 3" xfId="16688" xr:uid="{E4C1D156-223A-4C7D-823A-96351AD986AD}"/>
    <cellStyle name="Normal 3 10 9 3 3 2 3 2" xfId="16689" xr:uid="{55018BFD-2881-4710-BE60-03EFEE48799B}"/>
    <cellStyle name="Normal 3 10 9 3 3 2 3 2 2" xfId="16690" xr:uid="{B7DE5E20-AE53-4EA2-903B-A2D1ED6F2DF8}"/>
    <cellStyle name="Normal 3 10 9 3 3 2 3 3" xfId="16691" xr:uid="{F6544EB5-DEE6-4A78-BEAB-0B6E40A54BB6}"/>
    <cellStyle name="Normal 3 10 9 3 3 2 4" xfId="16692" xr:uid="{456F46DC-91EE-4BA3-93F2-152D503E9267}"/>
    <cellStyle name="Normal 3 10 9 3 3 2 4 2" xfId="16693" xr:uid="{6209A66B-1B24-41B9-924C-1239443464E5}"/>
    <cellStyle name="Normal 3 10 9 3 3 2 5" xfId="16694" xr:uid="{2C5B2365-0C34-4A24-9FA9-62BF055B6DA0}"/>
    <cellStyle name="Normal 3 10 9 3 3 3" xfId="16695" xr:uid="{BB4C2436-6198-457C-A892-08FC7B968E1C}"/>
    <cellStyle name="Normal 3 10 9 3 3 3 2" xfId="16696" xr:uid="{F522491C-E1B9-48FB-B917-F93772E3C60C}"/>
    <cellStyle name="Normal 3 10 9 3 3 3 2 2" xfId="16697" xr:uid="{DCBADD41-FDF5-44E0-9E96-1516D5468729}"/>
    <cellStyle name="Normal 3 10 9 3 3 3 3" xfId="16698" xr:uid="{D4809E0C-CBE4-4734-A4CE-1024B8194699}"/>
    <cellStyle name="Normal 3 10 9 3 3 4" xfId="16699" xr:uid="{A5C4DC87-C1AE-4BFA-B796-24C4223931A5}"/>
    <cellStyle name="Normal 3 10 9 3 3 4 2" xfId="16700" xr:uid="{0AAF7F52-D2DF-47EA-8DEA-844139DB3296}"/>
    <cellStyle name="Normal 3 10 9 3 3 4 2 2" xfId="16701" xr:uid="{ACA5DFB3-DC20-4D30-A3F2-2D6889F56539}"/>
    <cellStyle name="Normal 3 10 9 3 3 4 3" xfId="16702" xr:uid="{E35609BD-9AF5-4A69-8D9A-3DC7A2741867}"/>
    <cellStyle name="Normal 3 10 9 3 3 5" xfId="16703" xr:uid="{1B71235C-896A-4856-BB6C-7D26E214D0F9}"/>
    <cellStyle name="Normal 3 10 9 3 3 5 2" xfId="16704" xr:uid="{42C07602-DA8E-41EB-A1D2-4D103EBA04CF}"/>
    <cellStyle name="Normal 3 10 9 3 3 6" xfId="16705" xr:uid="{605FD1D2-9F59-49BA-BD95-286BB89FE0A7}"/>
    <cellStyle name="Normal 3 10 9 3 4" xfId="16706" xr:uid="{218BD1AB-C735-4D90-B8E0-4CF41507D57F}"/>
    <cellStyle name="Normal 3 10 9 3 4 2" xfId="16707" xr:uid="{F0C69569-37CA-45A4-8F87-06ABD6C17C79}"/>
    <cellStyle name="Normal 3 10 9 3 4 2 2" xfId="16708" xr:uid="{3473F1E4-BD5B-4C4D-8E72-F8B6A9EBBADD}"/>
    <cellStyle name="Normal 3 10 9 3 4 2 2 2" xfId="16709" xr:uid="{DF8DAA86-5417-4682-A61A-25A85923662B}"/>
    <cellStyle name="Normal 3 10 9 3 4 2 3" xfId="16710" xr:uid="{93C98418-0F3E-4CCF-A0E2-AD5FAE972CB5}"/>
    <cellStyle name="Normal 3 10 9 3 4 3" xfId="16711" xr:uid="{EC5EFB2A-6054-4C00-84D6-C58F85A0E0DD}"/>
    <cellStyle name="Normal 3 10 9 3 4 3 2" xfId="16712" xr:uid="{02E6ACE5-2171-4E3B-8E2D-219175899B89}"/>
    <cellStyle name="Normal 3 10 9 3 4 3 2 2" xfId="16713" xr:uid="{AA5E86B0-5E80-4C6A-B0BD-A25C117405C2}"/>
    <cellStyle name="Normal 3 10 9 3 4 3 3" xfId="16714" xr:uid="{743CCF7D-4837-46A5-AEDC-9DEC45912239}"/>
    <cellStyle name="Normal 3 10 9 3 4 4" xfId="16715" xr:uid="{5C82DD45-9389-4ECF-A79D-C14FC80DF454}"/>
    <cellStyle name="Normal 3 10 9 3 4 4 2" xfId="16716" xr:uid="{771301A8-0306-4269-8769-0C191A85286B}"/>
    <cellStyle name="Normal 3 10 9 3 4 5" xfId="16717" xr:uid="{66F18927-CA9E-4EBD-BC0E-4A62E3415E76}"/>
    <cellStyle name="Normal 3 10 9 3 5" xfId="16718" xr:uid="{D19A5087-36C0-408D-B663-9E9C2D62EFA3}"/>
    <cellStyle name="Normal 3 10 9 3 5 2" xfId="16719" xr:uid="{F246BAF7-6F1B-4A8F-8C2A-0CEDD8E39CE1}"/>
    <cellStyle name="Normal 3 10 9 3 5 2 2" xfId="16720" xr:uid="{6284DE65-F1D5-45A6-B117-667EC142768C}"/>
    <cellStyle name="Normal 3 10 9 3 5 3" xfId="16721" xr:uid="{1E487151-8499-4699-A231-FCCC0A2A5495}"/>
    <cellStyle name="Normal 3 10 9 3 6" xfId="16722" xr:uid="{A9225CCD-C81F-43DC-B51C-11AE4817CBD6}"/>
    <cellStyle name="Normal 3 10 9 3 6 2" xfId="16723" xr:uid="{3C1EA61B-0DDD-4E29-8E10-3A80A33E3DFC}"/>
    <cellStyle name="Normal 3 10 9 3 6 2 2" xfId="16724" xr:uid="{EE147533-F6A9-435C-9306-6CF3DA93ADDE}"/>
    <cellStyle name="Normal 3 10 9 3 6 3" xfId="16725" xr:uid="{D03DD355-9A41-4683-BA80-56B8E3B42880}"/>
    <cellStyle name="Normal 3 10 9 3 7" xfId="16726" xr:uid="{8AEBF081-1719-45E8-90B1-F90ECB82BF0D}"/>
    <cellStyle name="Normal 3 10 9 3 7 2" xfId="16727" xr:uid="{6EE3D4FE-33D6-49D0-BF80-AEF7529550A3}"/>
    <cellStyle name="Normal 3 10 9 3 7 2 2" xfId="16728" xr:uid="{51B8D53A-252B-4F7D-B1F2-F76CA0F8EE11}"/>
    <cellStyle name="Normal 3 10 9 3 7 3" xfId="16729" xr:uid="{D2C59AFF-8AE9-4695-B1BD-B838C0B2088D}"/>
    <cellStyle name="Normal 3 10 9 3 8" xfId="16730" xr:uid="{A262ADE0-2349-42B7-B889-8414C8617731}"/>
    <cellStyle name="Normal 3 10 9 3 8 2" xfId="16731" xr:uid="{813167FF-66A6-4F8D-A44A-FFD6D9D5CD9D}"/>
    <cellStyle name="Normal 3 10 9 3 9" xfId="16732" xr:uid="{6195E3B6-CF4B-432D-9D6C-770607BCA09B}"/>
    <cellStyle name="Normal 3 10 9 4" xfId="16733" xr:uid="{20F9FC2C-3739-41E1-94CE-D9A86D33D2A5}"/>
    <cellStyle name="Normal 3 10 9 4 2" xfId="16734" xr:uid="{AB7A8672-D206-47A3-83FF-4A9F1B64511A}"/>
    <cellStyle name="Normal 3 10 9 4 2 2" xfId="16735" xr:uid="{EC2B09F7-6FE2-4D78-93E7-273D21BD8C65}"/>
    <cellStyle name="Normal 3 10 9 4 2 2 2" xfId="16736" xr:uid="{B77E43A3-66AC-471A-86FC-50D08D60E84A}"/>
    <cellStyle name="Normal 3 10 9 4 2 2 2 2" xfId="16737" xr:uid="{BAC3F9C6-B3F5-4EEB-9FC6-C920540824E0}"/>
    <cellStyle name="Normal 3 10 9 4 2 2 3" xfId="16738" xr:uid="{38110F6B-7422-40E6-B3FC-B95CD5623A92}"/>
    <cellStyle name="Normal 3 10 9 4 2 3" xfId="16739" xr:uid="{08148202-8628-469A-B973-276F7917128F}"/>
    <cellStyle name="Normal 3 10 9 4 2 3 2" xfId="16740" xr:uid="{A18D848B-C1E6-484D-B4D5-DD17E60EE9F8}"/>
    <cellStyle name="Normal 3 10 9 4 2 3 2 2" xfId="16741" xr:uid="{DA56B26A-FE8E-4FA9-AD55-3E14F17D7493}"/>
    <cellStyle name="Normal 3 10 9 4 2 3 3" xfId="16742" xr:uid="{9E4AFA16-264F-473B-BE44-E5775D02CA92}"/>
    <cellStyle name="Normal 3 10 9 4 2 4" xfId="16743" xr:uid="{C464AFEE-68D6-4580-9803-523556A8B6B6}"/>
    <cellStyle name="Normal 3 10 9 4 2 4 2" xfId="16744" xr:uid="{FD75C21B-2652-4308-996C-F335E794E5C1}"/>
    <cellStyle name="Normal 3 10 9 4 2 5" xfId="16745" xr:uid="{169E9270-6B39-47DE-AE1B-AC5E492AC4E9}"/>
    <cellStyle name="Normal 3 10 9 4 3" xfId="16746" xr:uid="{BBD81D47-DEC5-4905-8FCD-CD1E44C43A87}"/>
    <cellStyle name="Normal 3 10 9 4 3 2" xfId="16747" xr:uid="{8DBB5284-C62D-4E6D-8B67-E4584BBFA3AF}"/>
    <cellStyle name="Normal 3 10 9 4 3 2 2" xfId="16748" xr:uid="{8D3E6DF6-D46D-4C8D-B7D6-B7C793560158}"/>
    <cellStyle name="Normal 3 10 9 4 3 3" xfId="16749" xr:uid="{597840B9-E6DA-4149-B7B9-87406E8D9F76}"/>
    <cellStyle name="Normal 3 10 9 4 4" xfId="16750" xr:uid="{9B5DDD9E-E704-411A-A47D-0F89C6FEDD58}"/>
    <cellStyle name="Normal 3 10 9 4 4 2" xfId="16751" xr:uid="{50DC8EE6-76F4-4B8B-ABDD-568E53C8D53D}"/>
    <cellStyle name="Normal 3 10 9 4 4 2 2" xfId="16752" xr:uid="{DA96DD4F-DCE9-4CF4-AC17-AB0FF2679071}"/>
    <cellStyle name="Normal 3 10 9 4 4 3" xfId="16753" xr:uid="{E48549FB-C9ED-46DD-B954-9F9BC33E8FD5}"/>
    <cellStyle name="Normal 3 10 9 4 5" xfId="16754" xr:uid="{6E3FD421-3F57-4249-8A02-D8557A2F093C}"/>
    <cellStyle name="Normal 3 10 9 4 5 2" xfId="16755" xr:uid="{6B807F3A-6993-42C8-A5A5-9A83DDA2E3F6}"/>
    <cellStyle name="Normal 3 10 9 4 6" xfId="16756" xr:uid="{7A956EB3-F790-4348-A637-687DA6F12C81}"/>
    <cellStyle name="Normal 3 10 9 5" xfId="16757" xr:uid="{70563384-7699-4BF8-B70D-7202E34E2BA2}"/>
    <cellStyle name="Normal 3 10 9 5 2" xfId="16758" xr:uid="{FA5CDEF4-D536-41A6-AB57-079647FD20CC}"/>
    <cellStyle name="Normal 3 10 9 5 2 2" xfId="16759" xr:uid="{3B0BF6E2-F482-43D7-866D-BE759E01B60A}"/>
    <cellStyle name="Normal 3 10 9 5 2 2 2" xfId="16760" xr:uid="{EB19792E-6B31-46C4-AD30-235779632AF8}"/>
    <cellStyle name="Normal 3 10 9 5 2 2 2 2" xfId="16761" xr:uid="{344021ED-83C0-4DA2-9ED0-53E9A11CE35C}"/>
    <cellStyle name="Normal 3 10 9 5 2 2 3" xfId="16762" xr:uid="{78CA9B74-3A0D-4349-ADD4-1FD1E1F22DF1}"/>
    <cellStyle name="Normal 3 10 9 5 2 3" xfId="16763" xr:uid="{663F1E35-37F4-40A2-A1CC-0B42E2926CB5}"/>
    <cellStyle name="Normal 3 10 9 5 2 3 2" xfId="16764" xr:uid="{2A6BFAF9-A09B-453C-A9C7-1853A78912C0}"/>
    <cellStyle name="Normal 3 10 9 5 2 3 2 2" xfId="16765" xr:uid="{877BCB2A-C592-4BF7-AD11-784BBA3AAB3F}"/>
    <cellStyle name="Normal 3 10 9 5 2 3 3" xfId="16766" xr:uid="{3613B48C-2E83-4216-8BC8-5F57E876FA8D}"/>
    <cellStyle name="Normal 3 10 9 5 2 4" xfId="16767" xr:uid="{7D55521A-DFC9-45A2-9091-868A4434CB5D}"/>
    <cellStyle name="Normal 3 10 9 5 2 4 2" xfId="16768" xr:uid="{6642E794-B455-482A-8AE4-6117EBAD8DC3}"/>
    <cellStyle name="Normal 3 10 9 5 2 5" xfId="16769" xr:uid="{312F67E0-F37B-4BBF-AD9C-28D7E9B3B19D}"/>
    <cellStyle name="Normal 3 10 9 5 3" xfId="16770" xr:uid="{6A22AAC6-4823-4923-89B9-D181911BF9F4}"/>
    <cellStyle name="Normal 3 10 9 5 3 2" xfId="16771" xr:uid="{77CA4915-5F23-4C26-B9BB-A083D695BC08}"/>
    <cellStyle name="Normal 3 10 9 5 3 2 2" xfId="16772" xr:uid="{2F363C08-6B1B-41C2-BF4D-5AA08B4848C7}"/>
    <cellStyle name="Normal 3 10 9 5 3 3" xfId="16773" xr:uid="{90F1026E-1467-43AE-992D-50625C708290}"/>
    <cellStyle name="Normal 3 10 9 5 4" xfId="16774" xr:uid="{F35B919F-5DDE-48E1-980E-306563E1430D}"/>
    <cellStyle name="Normal 3 10 9 5 4 2" xfId="16775" xr:uid="{B496E7CE-24C8-4063-B5D3-43500F62CCFF}"/>
    <cellStyle name="Normal 3 10 9 5 4 2 2" xfId="16776" xr:uid="{6C7B3F9B-F838-40FB-B9C4-82F6885B9FC2}"/>
    <cellStyle name="Normal 3 10 9 5 4 3" xfId="16777" xr:uid="{E2D9E58B-84FB-4A1B-95C3-03466A5C844D}"/>
    <cellStyle name="Normal 3 10 9 5 5" xfId="16778" xr:uid="{61B45286-61F4-4986-8B75-19F85F62127E}"/>
    <cellStyle name="Normal 3 10 9 5 5 2" xfId="16779" xr:uid="{B15E15CF-3988-4AE4-A1AB-C2FEFB320B06}"/>
    <cellStyle name="Normal 3 10 9 5 6" xfId="16780" xr:uid="{EF8A4359-7530-4DF6-8FFA-DD09EA374024}"/>
    <cellStyle name="Normal 3 10 9 6" xfId="16781" xr:uid="{2E629CF2-CD71-4264-9741-8DFBD843DF21}"/>
    <cellStyle name="Normal 3 10 9 6 2" xfId="16782" xr:uid="{190BF9BF-17E5-4993-94E3-4AEFBEE84CA5}"/>
    <cellStyle name="Normal 3 10 9 6 2 2" xfId="16783" xr:uid="{D3030522-9EE1-4399-ABB2-E15D7A25D36A}"/>
    <cellStyle name="Normal 3 10 9 6 2 2 2" xfId="16784" xr:uid="{8794178B-3BD5-4C11-9775-ED8A6FA25FE4}"/>
    <cellStyle name="Normal 3 10 9 6 2 3" xfId="16785" xr:uid="{75EFCC52-7810-4D1F-A6BA-10649942BDF6}"/>
    <cellStyle name="Normal 3 10 9 6 3" xfId="16786" xr:uid="{D88F59F0-1BE0-44EC-900D-18655F16D835}"/>
    <cellStyle name="Normal 3 10 9 6 3 2" xfId="16787" xr:uid="{A675ED2C-851C-465A-A738-C015710F47C9}"/>
    <cellStyle name="Normal 3 10 9 6 3 2 2" xfId="16788" xr:uid="{4D443165-CA7D-4884-9626-81A2F017A762}"/>
    <cellStyle name="Normal 3 10 9 6 3 3" xfId="16789" xr:uid="{51EC3613-1A49-4281-B2C0-71ECAA7FC477}"/>
    <cellStyle name="Normal 3 10 9 6 4" xfId="16790" xr:uid="{DF557226-2492-48F5-9AA6-7CEFE7446922}"/>
    <cellStyle name="Normal 3 10 9 6 4 2" xfId="16791" xr:uid="{73BAF1B1-B3B6-4FC6-A858-03D08A28486F}"/>
    <cellStyle name="Normal 3 10 9 6 5" xfId="16792" xr:uid="{CE8D4AAB-F09C-4957-8102-9735E568C0A2}"/>
    <cellStyle name="Normal 3 10 9 7" xfId="16793" xr:uid="{36A00A59-16FC-4DD7-8640-7AD5ADA8B6BA}"/>
    <cellStyle name="Normal 3 10 9 7 2" xfId="16794" xr:uid="{D631171A-CD87-427F-B969-EE54B391DDE2}"/>
    <cellStyle name="Normal 3 10 9 7 2 2" xfId="16795" xr:uid="{00216EA9-C837-4A0D-B158-44B91F366113}"/>
    <cellStyle name="Normal 3 10 9 7 3" xfId="16796" xr:uid="{11C240F1-E922-49E6-9969-C8AD6D57EDAD}"/>
    <cellStyle name="Normal 3 10 9 8" xfId="16797" xr:uid="{67B0C464-82B7-4B1D-B997-A2AD995C7AF4}"/>
    <cellStyle name="Normal 3 10 9 8 2" xfId="16798" xr:uid="{CFDEF1DD-C461-487E-834F-271D7A26E3F7}"/>
    <cellStyle name="Normal 3 10 9 8 2 2" xfId="16799" xr:uid="{23D012EA-BBDF-4EF1-AE51-C2EC521B657B}"/>
    <cellStyle name="Normal 3 10 9 8 3" xfId="16800" xr:uid="{860A6827-F305-432E-AA18-48DC498DFF50}"/>
    <cellStyle name="Normal 3 10 9 9" xfId="16801" xr:uid="{508B5AB0-313E-4DDD-A74C-9B6289BC9D54}"/>
    <cellStyle name="Normal 3 10 9 9 2" xfId="16802" xr:uid="{D10E2F4B-B9E6-454D-B24D-E0B13D60926E}"/>
    <cellStyle name="Normal 3 10 9 9 2 2" xfId="16803" xr:uid="{E23CAEE8-3260-4D27-8005-DA510900801E}"/>
    <cellStyle name="Normal 3 10 9 9 3" xfId="16804" xr:uid="{45A10679-BF9E-4B11-A8C5-2E2EAB3EFD3F}"/>
    <cellStyle name="Normal 3 11" xfId="16805" xr:uid="{FCE709BB-0A7B-4063-BD0E-C9E77621F1AE}"/>
    <cellStyle name="Normal 3 12" xfId="16806" xr:uid="{E6A334F8-46A4-4C8D-814E-5C6E9AE62359}"/>
    <cellStyle name="Normal 3 12 2" xfId="16807" xr:uid="{BF9A2889-51C7-4083-B460-11CD64C96BF5}"/>
    <cellStyle name="Normal 3 12 2 2" xfId="16808" xr:uid="{DC9E4978-DD67-40E2-91BB-D1A4D39C12D6}"/>
    <cellStyle name="Normal 3 12 3" xfId="16809" xr:uid="{59364000-7EC4-4FC6-B201-FF08A60B66F8}"/>
    <cellStyle name="Normal 3 12 4" xfId="51479" xr:uid="{6BBD57DA-DCCF-462E-8E49-308DA122F443}"/>
    <cellStyle name="Normal 3 13" xfId="51256" xr:uid="{2C481E03-F9A0-46CE-95B7-0288BA66470B}"/>
    <cellStyle name="Normal 3 14" xfId="51361" xr:uid="{1F5B4195-3CD6-465E-B498-0F407C70C1AF}"/>
    <cellStyle name="Normal 3 2" xfId="52" xr:uid="{00000000-0005-0000-0000-00003A000000}"/>
    <cellStyle name="Normal 3 2 2" xfId="53" xr:uid="{00000000-0005-0000-0000-00003B000000}"/>
    <cellStyle name="Normal 3 2 2 10" xfId="1799" xr:uid="{5C627509-EDFB-4438-97C5-03A6AEAE1FFB}"/>
    <cellStyle name="Normal 3 2 2 11" xfId="1800" xr:uid="{6822E085-A9C8-4A63-B843-05984169A62B}"/>
    <cellStyle name="Normal 3 2 2 12" xfId="1801" xr:uid="{1E19F47B-FFE2-4682-8CAF-6C16D60773C5}"/>
    <cellStyle name="Normal 3 2 2 13" xfId="1802" xr:uid="{3E68E7A2-D47C-4B0E-B323-FD25CAF29850}"/>
    <cellStyle name="Normal 3 2 2 14" xfId="1803" xr:uid="{7B713370-DDB6-48F7-9254-C3E682EB2775}"/>
    <cellStyle name="Normal 3 2 2 15" xfId="1804" xr:uid="{6A42BF12-B538-44C5-8B99-75CDDE51DD93}"/>
    <cellStyle name="Normal 3 2 2 16" xfId="1805" xr:uid="{92A91BDE-F723-455F-AB8E-5908654F5C12}"/>
    <cellStyle name="Normal 3 2 2 17" xfId="51178" xr:uid="{15D71148-F633-4893-AD09-4E003E07A1D2}"/>
    <cellStyle name="Normal 3 2 2 18" xfId="51179" xr:uid="{08777A8A-6483-4A3F-9EB0-A53377B1BFE8}"/>
    <cellStyle name="Normal 3 2 2 19" xfId="51180" xr:uid="{799A5126-2FBF-4AB5-8FE1-3502CF80A39C}"/>
    <cellStyle name="Normal 3 2 2 2" xfId="1806" xr:uid="{B9B028B0-4CD7-4A67-9F98-B12DBC3E5EA0}"/>
    <cellStyle name="Normal 3 2 2 2 2" xfId="51475" xr:uid="{C9E1D551-E1A9-420A-B1F8-9EB13C9EB96E}"/>
    <cellStyle name="Normal 3 2 2 20" xfId="51181" xr:uid="{E4ED2C60-CF44-4BD0-A351-C875C14620F2}"/>
    <cellStyle name="Normal 3 2 2 21" xfId="51182" xr:uid="{CDB2BCB1-5DF5-4718-973B-CE9F0C11D238}"/>
    <cellStyle name="Normal 3 2 2 22" xfId="51183" xr:uid="{806287CD-3883-453C-9D6D-82D46B774BB8}"/>
    <cellStyle name="Normal 3 2 2 23" xfId="51184" xr:uid="{474924F4-C1C8-4D42-BC3E-4B22D3384F69}"/>
    <cellStyle name="Normal 3 2 2 24" xfId="51185" xr:uid="{D4C95DAD-D4D7-4327-95F9-C5920C406602}"/>
    <cellStyle name="Normal 3 2 2 25" xfId="1798" xr:uid="{5570BD3E-52F9-430B-B228-D040430BD8F5}"/>
    <cellStyle name="Normal 3 2 2 3" xfId="1807" xr:uid="{AE65475B-90C6-4908-B4DB-A1956BE5D307}"/>
    <cellStyle name="Normal 3 2 2 4" xfId="1808" xr:uid="{A3D2E70A-005E-4281-8D29-E8AE088734B1}"/>
    <cellStyle name="Normal 3 2 2 5" xfId="1809" xr:uid="{103F1406-38FD-4E91-91F0-C441A6338954}"/>
    <cellStyle name="Normal 3 2 2 6" xfId="1810" xr:uid="{EEE213F9-2194-4C50-9B1C-C9BB0D288B61}"/>
    <cellStyle name="Normal 3 2 2 7" xfId="1811" xr:uid="{06A76245-2BB0-41CC-AD86-F4067608317F}"/>
    <cellStyle name="Normal 3 2 2 8" xfId="1812" xr:uid="{7AF4D7CE-76B5-4EFE-98AD-17DD3B4A25EF}"/>
    <cellStyle name="Normal 3 2 2 9" xfId="1813" xr:uid="{4806CECE-66AE-4F3C-8353-9537796EB1D8}"/>
    <cellStyle name="Normal 3 2 3" xfId="1814" xr:uid="{B3D9631E-3379-4333-BB59-9295BC18AD10}"/>
    <cellStyle name="Normal 3 2 4" xfId="51658" xr:uid="{B62F6DAC-40BF-4CD0-896C-1DC5EF5B5CD2}"/>
    <cellStyle name="Normal 3 2 5" xfId="52157" xr:uid="{BD2C9B4F-67D0-4F06-9201-36A3033381EE}"/>
    <cellStyle name="Normal 3 2 5 2" xfId="52908" xr:uid="{A1F24B56-ED91-4EE3-9D83-05AA825B123A}"/>
    <cellStyle name="Normal 3 2 5 2 2" xfId="54419" xr:uid="{C189667C-FABD-49CD-85DC-8D7C65AB39DD}"/>
    <cellStyle name="Normal 3 2 5 3" xfId="53670" xr:uid="{79677E4E-29D2-4D45-943C-87FE72B39FE3}"/>
    <cellStyle name="Normal 3 2 6" xfId="51364" xr:uid="{CC32A3FF-BDF5-4BDC-84ED-02D31A5A0EAD}"/>
    <cellStyle name="Normal 3 2 7" xfId="54" xr:uid="{00000000-0005-0000-0000-00003C000000}"/>
    <cellStyle name="Normal 3 3" xfId="190" xr:uid="{A7FB079B-002D-414C-9658-B39DBDD1ADF7}"/>
    <cellStyle name="Normal 3 3 2" xfId="16810" xr:uid="{810952D5-66B7-4107-BEE0-9B2AF6954B4A}"/>
    <cellStyle name="Normal 3 3 2 2" xfId="51659" xr:uid="{7B13D7E5-BBED-41AD-A0F0-41586D6EF6B7}"/>
    <cellStyle name="Normal 3 3 3" xfId="1815" xr:uid="{736CEF42-EF26-44B5-9CDD-75649F000CE5}"/>
    <cellStyle name="Normal 3 4" xfId="1816" xr:uid="{B3ABA0E8-D939-4FF9-9A16-70939F7132B2}"/>
    <cellStyle name="Normal 3 4 2" xfId="51486" xr:uid="{00E0518A-B018-4DA3-98B2-65C5CF4F5E78}"/>
    <cellStyle name="Normal 3 4 2 2" xfId="51661" xr:uid="{B483E5A1-9BF1-4A7D-9882-C593B9FDC8DC}"/>
    <cellStyle name="Normal 3 4 2 3" xfId="51765" xr:uid="{57B6955D-300B-4085-A3AD-9118EDA09D36}"/>
    <cellStyle name="Normal 3 4 2 3 2" xfId="52521" xr:uid="{28B3AB9B-3DFC-41CE-9177-799035503B63}"/>
    <cellStyle name="Normal 3 4 2 3 2 2" xfId="54032" xr:uid="{5D76F0B0-0104-4068-BD0D-BCBEB0265992}"/>
    <cellStyle name="Normal 3 4 2 3 3" xfId="53283" xr:uid="{9093F57B-12EA-4BFF-9C72-624B99631022}"/>
    <cellStyle name="Normal 3 4 2 4" xfId="52013" xr:uid="{9481D7B1-1115-4C7E-B8CB-9D71C08DFE4B}"/>
    <cellStyle name="Normal 3 4 2 4 2" xfId="52765" xr:uid="{1A8FD13C-DAA3-49E7-A108-837DFC93CB30}"/>
    <cellStyle name="Normal 3 4 2 4 2 2" xfId="54276" xr:uid="{C0C36D25-7F79-47DB-99D3-2C029040D73F}"/>
    <cellStyle name="Normal 3 4 2 4 3" xfId="53527" xr:uid="{8493B76D-14AC-4953-84E1-F12E349CECCC}"/>
    <cellStyle name="Normal 3 4 2 5" xfId="52262" xr:uid="{213310CC-A67B-4265-839C-DC8F6F3570EB}"/>
    <cellStyle name="Normal 3 4 2 5 2" xfId="53774" xr:uid="{15915767-F792-4719-8F4F-19411CE47342}"/>
    <cellStyle name="Normal 3 4 2 6" xfId="53025" xr:uid="{45CD8564-C540-4594-8993-3DF35A2BB0E2}"/>
    <cellStyle name="Normal 3 4 3" xfId="51496" xr:uid="{06F69AE7-D2E3-406A-AE4C-00E93DCACAA5}"/>
    <cellStyle name="Normal 3 4 3 2" xfId="51773" xr:uid="{BE50CD5C-9AB9-433B-BD24-3E6759000EF1}"/>
    <cellStyle name="Normal 3 4 3 2 2" xfId="52529" xr:uid="{26FAF91B-3425-49A4-A07E-DF139CFACADB}"/>
    <cellStyle name="Normal 3 4 3 2 2 2" xfId="54040" xr:uid="{75561606-C420-4015-B1B5-5EA2643C1719}"/>
    <cellStyle name="Normal 3 4 3 2 3" xfId="53291" xr:uid="{BF183390-4FAD-48C2-98F8-F4FBDD2E3221}"/>
    <cellStyle name="Normal 3 4 3 3" xfId="52021" xr:uid="{DFCBC27B-83F4-4DEC-9CB3-D96AE7C6F6EE}"/>
    <cellStyle name="Normal 3 4 3 3 2" xfId="52773" xr:uid="{D512C211-C61C-4BD8-9D81-DB346F3A9187}"/>
    <cellStyle name="Normal 3 4 3 3 2 2" xfId="54284" xr:uid="{C6862635-5A41-4648-8DB0-FA6F0F9BF6B7}"/>
    <cellStyle name="Normal 3 4 3 3 3" xfId="53535" xr:uid="{27417AF9-AD17-49AA-AF07-45E68D175783}"/>
    <cellStyle name="Normal 3 4 3 4" xfId="52270" xr:uid="{6DEAC426-CB3E-4F44-BDB8-73D8225D44F2}"/>
    <cellStyle name="Normal 3 4 3 4 2" xfId="53782" xr:uid="{BFE8CFD4-5777-4E46-8B1A-31AE53029B6F}"/>
    <cellStyle name="Normal 3 4 3 5" xfId="52923" xr:uid="{18D05459-3A5E-414C-8B27-514207E1649A}"/>
    <cellStyle name="Normal 3 4 3 5 2" xfId="54426" xr:uid="{B63EAA27-76C5-4703-BDF9-A5759D7920E9}"/>
    <cellStyle name="Normal 3 4 3 6" xfId="53033" xr:uid="{0CE795C1-45C9-4815-9B46-086115E2BA3C}"/>
    <cellStyle name="Normal 3 4 4" xfId="51660" xr:uid="{79F0EACE-6E5A-424B-AE8E-CC1F98E088A0}"/>
    <cellStyle name="Normal 3 4 4 2" xfId="52418" xr:uid="{ADFDB51D-7FAC-4D4C-BE7A-CBA09825B98E}"/>
    <cellStyle name="Normal 3 4 4 2 2" xfId="53929" xr:uid="{809DFCDE-A974-4EFE-8D0E-1282B005F86A}"/>
    <cellStyle name="Normal 3 4 4 3" xfId="53180" xr:uid="{D591A885-536A-4E8E-B87B-59D7BF633E37}"/>
    <cellStyle name="Normal 3 4 5" xfId="51748" xr:uid="{6A90EDBF-CB38-4E62-9104-F1E609167C4E}"/>
    <cellStyle name="Normal 3 4 5 2" xfId="52504" xr:uid="{464EDA5F-FE69-4B54-BD2F-0A6EB5DB6CEE}"/>
    <cellStyle name="Normal 3 4 5 2 2" xfId="54015" xr:uid="{7DE07AEA-0D71-435F-8A89-B51206A071CC}"/>
    <cellStyle name="Normal 3 4 5 3" xfId="53266" xr:uid="{E42217F4-3690-4766-9FB2-0D092C2DAB3E}"/>
    <cellStyle name="Normal 3 4 6" xfId="51996" xr:uid="{44A8B476-2830-4811-937F-807F12D206DD}"/>
    <cellStyle name="Normal 3 4 6 2" xfId="52748" xr:uid="{4C8FDCFB-F1A0-4B92-A71D-D67CACF9F809}"/>
    <cellStyle name="Normal 3 4 6 2 2" xfId="54259" xr:uid="{1092DC30-2F31-4B3A-8F9C-F6DD3DCCA819}"/>
    <cellStyle name="Normal 3 4 6 3" xfId="53510" xr:uid="{773ED3DF-7225-4A69-B66D-52552DF666ED}"/>
    <cellStyle name="Normal 3 4 7" xfId="52245" xr:uid="{1AADCC7E-C08C-43A0-835F-98650435A756}"/>
    <cellStyle name="Normal 3 4 7 2" xfId="53757" xr:uid="{67875000-C542-4E79-835D-7AC884E44307}"/>
    <cellStyle name="Normal 3 4 8" xfId="53008" xr:uid="{781BF453-AEB2-4CDD-A13E-E841FB5B2EFD}"/>
    <cellStyle name="Normal 3 4 9" xfId="51461" xr:uid="{6555318E-4BD3-4B59-B1E6-EC3BF85D4395}"/>
    <cellStyle name="Normal 3 5" xfId="1817" xr:uid="{CA7F7C1A-3182-4ADB-B472-CF83FEDBB3FE}"/>
    <cellStyle name="Normal 3 5 10" xfId="1818" xr:uid="{6264BCFE-1C55-44B5-88AA-A860B896B07C}"/>
    <cellStyle name="Normal 3 5 11" xfId="1819" xr:uid="{FBCCE0E2-0D7C-42A2-AED1-5FFA33E4E250}"/>
    <cellStyle name="Normal 3 5 12" xfId="1820" xr:uid="{624DE503-4F31-446C-AE62-D7A3F1F8B0C2}"/>
    <cellStyle name="Normal 3 5 13" xfId="1821" xr:uid="{EA65BAE1-E110-432C-A446-C1B5CF990C42}"/>
    <cellStyle name="Normal 3 5 14" xfId="1822" xr:uid="{505DA146-EA16-413D-BAF4-0AD4CCA935F2}"/>
    <cellStyle name="Normal 3 5 15" xfId="1823" xr:uid="{9DC476A6-0D10-4698-AEA8-2CF2EBDE3F48}"/>
    <cellStyle name="Normal 3 5 16" xfId="1824" xr:uid="{778BF989-D13B-4BBE-99E2-754A66A1CC2E}"/>
    <cellStyle name="Normal 3 5 17" xfId="1825" xr:uid="{821E460F-9289-4117-AFBD-2DD8693695AE}"/>
    <cellStyle name="Normal 3 5 18" xfId="1826" xr:uid="{3F019427-426A-4549-ACCB-A491C19A8726}"/>
    <cellStyle name="Normal 3 5 19" xfId="1827" xr:uid="{4A39C668-2763-4270-BE77-407025336D80}"/>
    <cellStyle name="Normal 3 5 2" xfId="1828" xr:uid="{7BF159E9-27B0-402A-BCBE-F4DEE6C3556F}"/>
    <cellStyle name="Normal 3 5 2 10" xfId="1829" xr:uid="{57FC0895-C7ED-4A07-98BB-0AA88914AF91}"/>
    <cellStyle name="Normal 3 5 2 11" xfId="1830" xr:uid="{668A590A-E5B3-4A2B-93CB-2AAF1DE1C391}"/>
    <cellStyle name="Normal 3 5 2 12" xfId="1831" xr:uid="{795BA6D9-73DE-4270-BB05-E356269FBF9A}"/>
    <cellStyle name="Normal 3 5 2 13" xfId="1832" xr:uid="{7FBB2EC8-94F8-453E-AA88-D362739DA94D}"/>
    <cellStyle name="Normal 3 5 2 14" xfId="1833" xr:uid="{9DD5C085-F374-4818-AA4E-8AB47475762E}"/>
    <cellStyle name="Normal 3 5 2 15" xfId="1834" xr:uid="{438A1AB1-1047-435D-AB58-5021E163EA3C}"/>
    <cellStyle name="Normal 3 5 2 16" xfId="1835" xr:uid="{C8EDA83F-7AE8-477D-80AF-D12B0B8A63CA}"/>
    <cellStyle name="Normal 3 5 2 17" xfId="1836" xr:uid="{07CE63E7-69DC-4D44-BAE2-CE66C64766F1}"/>
    <cellStyle name="Normal 3 5 2 18" xfId="51186" xr:uid="{3D55B5DA-FBE1-42EE-8723-AB30C71BD47D}"/>
    <cellStyle name="Normal 3 5 2 19" xfId="51187" xr:uid="{B2DAEDB2-AC7D-44A9-8B3C-C6D8D3FCE28C}"/>
    <cellStyle name="Normal 3 5 2 2" xfId="1837" xr:uid="{556C2EAB-64D8-4401-8769-8EF11C9A8D0E}"/>
    <cellStyle name="Normal 3 5 2 2 10" xfId="1838" xr:uid="{B6620E1F-9993-4188-8889-7D386E8C59D2}"/>
    <cellStyle name="Normal 3 5 2 2 11" xfId="1839" xr:uid="{0D05A704-BDEA-48C9-AE43-10BECD9974F2}"/>
    <cellStyle name="Normal 3 5 2 2 12" xfId="1840" xr:uid="{65032E55-C908-44D4-8495-0028B0E1BC40}"/>
    <cellStyle name="Normal 3 5 2 2 13" xfId="1841" xr:uid="{059D89DE-E177-4AB8-BB19-E6C6A5CCAD10}"/>
    <cellStyle name="Normal 3 5 2 2 14" xfId="1842" xr:uid="{E17F3310-4505-45DB-95C4-75EA7ED31D4E}"/>
    <cellStyle name="Normal 3 5 2 2 15" xfId="1843" xr:uid="{875A4E8E-2AF6-40A1-B23B-AEEC9996E31C}"/>
    <cellStyle name="Normal 3 5 2 2 16" xfId="52511" xr:uid="{6A604AE5-747F-4DA6-83EB-973F1018DEA5}"/>
    <cellStyle name="Normal 3 5 2 2 2" xfId="1844" xr:uid="{4E1E28F5-AA4E-4DC1-A8DC-650D481FC6CE}"/>
    <cellStyle name="Normal 3 5 2 2 2 2" xfId="54022" xr:uid="{E2D0D3CF-DC68-4C74-82E1-414BAA3BBD1D}"/>
    <cellStyle name="Normal 3 5 2 2 3" xfId="1845" xr:uid="{00C1BDFA-DAF1-40C7-A428-5844175B7180}"/>
    <cellStyle name="Normal 3 5 2 2 4" xfId="1846" xr:uid="{1622DF62-0963-46D2-AE35-E7AB3DC8C261}"/>
    <cellStyle name="Normal 3 5 2 2 5" xfId="1847" xr:uid="{286BFE15-6221-4A6D-9171-C21B6926E1B4}"/>
    <cellStyle name="Normal 3 5 2 2 6" xfId="1848" xr:uid="{FA169DE3-5E7D-47B6-978C-CEC4DC7BA17F}"/>
    <cellStyle name="Normal 3 5 2 2 7" xfId="1849" xr:uid="{1B85536A-61D1-4AE7-BA54-B76A161E90C1}"/>
    <cellStyle name="Normal 3 5 2 2 8" xfId="1850" xr:uid="{50E4AB00-5058-4917-8B33-4B1BEC692BF7}"/>
    <cellStyle name="Normal 3 5 2 2 9" xfId="1851" xr:uid="{3B5416C8-D2EB-40E2-A8AC-9087B2F837A4}"/>
    <cellStyle name="Normal 3 5 2 20" xfId="51188" xr:uid="{47FD1437-46C2-4507-95E8-9310566822BB}"/>
    <cellStyle name="Normal 3 5 2 21" xfId="51189" xr:uid="{073C5428-8B53-4790-B034-88F4A7FF92D9}"/>
    <cellStyle name="Normal 3 5 2 22" xfId="51190" xr:uid="{ECA951BA-FCA0-4A33-BD4F-02738B1E45AD}"/>
    <cellStyle name="Normal 3 5 2 23" xfId="51191" xr:uid="{EDF13D5D-F4FF-4005-BA22-5E9E6DA501A4}"/>
    <cellStyle name="Normal 3 5 2 24" xfId="51192" xr:uid="{EE663FAB-5121-4BAE-9149-6FEAF8574A96}"/>
    <cellStyle name="Normal 3 5 2 25" xfId="51193" xr:uid="{335C2E38-3F4B-4851-9DEB-A8873722EDA9}"/>
    <cellStyle name="Normal 3 5 2 26" xfId="51194" xr:uid="{1CD2D8C2-9B78-4AA2-A2A5-08961266FA34}"/>
    <cellStyle name="Normal 3 5 2 26 2" xfId="51195" xr:uid="{D2F71435-DEA0-4767-AA76-7EB0BDB11C95}"/>
    <cellStyle name="Normal 3 5 2 26 2 2" xfId="51196" xr:uid="{A58B7549-3D99-48A0-B60D-F8162B8166B7}"/>
    <cellStyle name="Normal 3 5 2 26 2 2 2 2 2 2 2 3 2 2 2 2 2" xfId="51272" xr:uid="{55AF9120-A381-476E-BA58-A1E0AF381549}"/>
    <cellStyle name="Normal 3 5 2 26 2 2 2 2 2 2 2 4 2 2 2" xfId="51263" xr:uid="{4BE344BC-BA6F-4D7B-97B2-DB31D2EE888E}"/>
    <cellStyle name="Normal 3 5 2 26 2 2 2 2 2 3 3 2 2 2" xfId="51276" xr:uid="{08323528-65B7-4B0A-A3D9-813D1726FC11}"/>
    <cellStyle name="Normal 3 5 2 27" xfId="51755" xr:uid="{E55AAB87-A773-4B90-A2A0-4E1175ED1011}"/>
    <cellStyle name="Normal 3 5 2 27 3 2 2 2 3 2 2 2 2" xfId="51301" xr:uid="{7BCD3CC7-FC54-4E28-A969-43ED21BCA5DF}"/>
    <cellStyle name="Normal 3 5 2 3" xfId="1852" xr:uid="{42F8969D-835B-4763-8A6E-EBB06530F41A}"/>
    <cellStyle name="Normal 3 5 2 3 2" xfId="53273" xr:uid="{5FB77140-2B82-41C9-BEC6-7542BD68265F}"/>
    <cellStyle name="Normal 3 5 2 4" xfId="1853" xr:uid="{87051ECF-4890-42D3-82A6-1514923C5F2B}"/>
    <cellStyle name="Normal 3 5 2 5" xfId="1854" xr:uid="{8315D0BD-3E41-4969-B8E3-4C17BC431654}"/>
    <cellStyle name="Normal 3 5 2 6" xfId="1855" xr:uid="{51AEB99E-7647-4359-8A2D-03E9DFDA2D4D}"/>
    <cellStyle name="Normal 3 5 2 7" xfId="1856" xr:uid="{C2807ABA-6661-4B04-90D2-2FF20F4B3A97}"/>
    <cellStyle name="Normal 3 5 2 8" xfId="1857" xr:uid="{9CCBC08B-F66B-48EB-B9D6-E826357B8CE4}"/>
    <cellStyle name="Normal 3 5 2 9" xfId="1858" xr:uid="{234CB7BF-4B36-442E-9119-E4AEDEFB954C}"/>
    <cellStyle name="Normal 3 5 20" xfId="1859" xr:uid="{DEE3062E-D0DC-4BF7-A2DE-9F1A52E1D6C3}"/>
    <cellStyle name="Normal 3 5 21" xfId="51197" xr:uid="{3F376A68-9903-426C-8D9A-5B0E1EB20A00}"/>
    <cellStyle name="Normal 3 5 22" xfId="51198" xr:uid="{54798694-0EB5-43C0-9ACA-F2A4263B41B7}"/>
    <cellStyle name="Normal 3 5 23" xfId="51199" xr:uid="{97B70DB4-1AAD-4B34-8057-ED52B49D0BF1}"/>
    <cellStyle name="Normal 3 5 24" xfId="51200" xr:uid="{7E361F3B-CD05-4C85-A6B0-2D7E93DDC5EB}"/>
    <cellStyle name="Normal 3 5 25" xfId="51201" xr:uid="{8ABA0072-BE2D-4863-A297-B115BC174E29}"/>
    <cellStyle name="Normal 3 5 26" xfId="51202" xr:uid="{CE8D2F72-953C-41F3-9ECD-13B95C964382}"/>
    <cellStyle name="Normal 3 5 27" xfId="51203" xr:uid="{29A1A67C-33CD-4F5B-9EC4-CCC495D54E39}"/>
    <cellStyle name="Normal 3 5 28" xfId="51204" xr:uid="{0B7B4FD4-0856-495C-B131-3B4B9BB9259C}"/>
    <cellStyle name="Normal 3 5 29" xfId="51468" xr:uid="{C9A8CEA2-6AF6-4F63-BB7E-D512496691B4}"/>
    <cellStyle name="Normal 3 5 3" xfId="1860" xr:uid="{A748EC01-EBA3-41F5-970E-964AEA2F5249}"/>
    <cellStyle name="Normal 3 5 3 10" xfId="1861" xr:uid="{3D84DE54-1076-4D3B-AE60-CD89BB417D20}"/>
    <cellStyle name="Normal 3 5 3 11" xfId="1862" xr:uid="{F81BFD6C-345C-4AF0-8708-1C01A0B41886}"/>
    <cellStyle name="Normal 3 5 3 12" xfId="1863" xr:uid="{53F69AE5-CE5F-42BE-A857-DB1F17F2B9BD}"/>
    <cellStyle name="Normal 3 5 3 13" xfId="1864" xr:uid="{314FEEDA-143E-4CE1-8936-559D7F4D5915}"/>
    <cellStyle name="Normal 3 5 3 14" xfId="1865" xr:uid="{A24343CD-4FE5-49C3-8F9A-32D21A00E2AC}"/>
    <cellStyle name="Normal 3 5 3 15" xfId="1866" xr:uid="{09E1FD11-E6AD-4807-9493-D20AADAE4F87}"/>
    <cellStyle name="Normal 3 5 3 16" xfId="1867" xr:uid="{509B652A-7333-4A68-A583-F24B40E1BB27}"/>
    <cellStyle name="Normal 3 5 3 17" xfId="52003" xr:uid="{A85F8D08-8F9C-432F-A069-E512D23BDF58}"/>
    <cellStyle name="Normal 3 5 3 2" xfId="1868" xr:uid="{C3DFE58A-4221-4B90-A61A-04B3281C1F7A}"/>
    <cellStyle name="Normal 3 5 3 2 10" xfId="1869" xr:uid="{FFC8A942-EF8A-45DB-BC0C-14E43AF05F66}"/>
    <cellStyle name="Normal 3 5 3 2 11" xfId="1870" xr:uid="{4ED67D83-9A69-4CBB-97E7-542CDDA9F818}"/>
    <cellStyle name="Normal 3 5 3 2 12" xfId="1871" xr:uid="{B3F6A66E-E89A-4E54-B99C-9E521191D13D}"/>
    <cellStyle name="Normal 3 5 3 2 13" xfId="1872" xr:uid="{C57E4284-E373-4021-BCA9-7AE47BF99D86}"/>
    <cellStyle name="Normal 3 5 3 2 14" xfId="1873" xr:uid="{C9FC2452-1A2D-4B10-BF41-AC185AF8A173}"/>
    <cellStyle name="Normal 3 5 3 2 15" xfId="1874" xr:uid="{532B318A-8618-4F9C-AA32-C35093387968}"/>
    <cellStyle name="Normal 3 5 3 2 16" xfId="52755" xr:uid="{2A0B21B9-44DD-44EF-B145-C66718D7A749}"/>
    <cellStyle name="Normal 3 5 3 2 2" xfId="1875" xr:uid="{80A42728-1BEF-4C2D-ABC9-C2D02D59ADA3}"/>
    <cellStyle name="Normal 3 5 3 2 2 2" xfId="54266" xr:uid="{93B0DF00-21E2-45A9-B2D2-BAC8D255B321}"/>
    <cellStyle name="Normal 3 5 3 2 3" xfId="1876" xr:uid="{13CAEA3F-2478-4F59-ABFB-BDD5D632AF07}"/>
    <cellStyle name="Normal 3 5 3 2 4" xfId="1877" xr:uid="{1F5FD8BE-37B5-4118-A4F9-DED19905B689}"/>
    <cellStyle name="Normal 3 5 3 2 5" xfId="1878" xr:uid="{C8D87616-24AB-497B-B073-5AB5AD8E538C}"/>
    <cellStyle name="Normal 3 5 3 2 6" xfId="1879" xr:uid="{CA213EA1-BDE2-4B26-B76D-08AF00A3EAE8}"/>
    <cellStyle name="Normal 3 5 3 2 7" xfId="1880" xr:uid="{9717B2AD-4569-4778-9028-7D8A674CADD0}"/>
    <cellStyle name="Normal 3 5 3 2 8" xfId="1881" xr:uid="{76CE054C-F6D4-404C-BCDB-78D0EB1674AB}"/>
    <cellStyle name="Normal 3 5 3 2 9" xfId="1882" xr:uid="{6247B348-F2C8-4AEE-9384-1A3B737B7FD6}"/>
    <cellStyle name="Normal 3 5 3 3" xfId="1883" xr:uid="{9E6F29BA-068A-448A-8C6D-D5FD30241FCD}"/>
    <cellStyle name="Normal 3 5 3 3 2" xfId="53517" xr:uid="{A95DD4DB-5807-4D3A-9C65-0CAB51CBDEF9}"/>
    <cellStyle name="Normal 3 5 3 4" xfId="1884" xr:uid="{8A87A236-82CB-436F-B128-CAA6FB78F445}"/>
    <cellStyle name="Normal 3 5 3 5" xfId="1885" xr:uid="{786712E6-84DF-449B-88B7-4EC14FC54C84}"/>
    <cellStyle name="Normal 3 5 3 6" xfId="1886" xr:uid="{C9DAA422-BE39-48FC-902A-7B176753379B}"/>
    <cellStyle name="Normal 3 5 3 7" xfId="1887" xr:uid="{796C8D9D-B8B9-4A19-B22D-88C084084CBE}"/>
    <cellStyle name="Normal 3 5 3 8" xfId="1888" xr:uid="{84F9E109-561E-460A-B96F-E6FBEA8E97CE}"/>
    <cellStyle name="Normal 3 5 3 9" xfId="1889" xr:uid="{53D58640-B4B6-429B-8C2C-F6A44029E559}"/>
    <cellStyle name="Normal 3 5 4" xfId="1890" xr:uid="{07E6C060-03B3-4E0F-AE48-B3982CA8C246}"/>
    <cellStyle name="Normal 3 5 4 10" xfId="1891" xr:uid="{E3F90B78-4455-40FA-9943-B832F421842A}"/>
    <cellStyle name="Normal 3 5 4 11" xfId="1892" xr:uid="{7032D880-D558-494F-80BA-AF47D80D8EAB}"/>
    <cellStyle name="Normal 3 5 4 12" xfId="1893" xr:uid="{739B4300-8186-4367-8FBB-E817A160B0DB}"/>
    <cellStyle name="Normal 3 5 4 13" xfId="1894" xr:uid="{AEEAEB09-D7AE-4E30-9B0D-923C6A60E0A2}"/>
    <cellStyle name="Normal 3 5 4 14" xfId="1895" xr:uid="{FE22EAD2-9012-4119-804E-EA271C20EAEF}"/>
    <cellStyle name="Normal 3 5 4 15" xfId="1896" xr:uid="{15FFA1E6-9C30-4677-9557-89506AC4927A}"/>
    <cellStyle name="Normal 3 5 4 16" xfId="1897" xr:uid="{A96E2C57-52AB-4AD3-9ED5-CDFB3609E8B5}"/>
    <cellStyle name="Normal 3 5 4 17" xfId="1898" xr:uid="{D7153070-A40F-4F5A-A674-5EB93CE8E62F}"/>
    <cellStyle name="Normal 3 5 4 18" xfId="52252" xr:uid="{ED4E27B5-ED94-4C29-9B45-DA3BE1902A3C}"/>
    <cellStyle name="Normal 3 5 4 2" xfId="1899" xr:uid="{F7A31C6F-22FC-44A4-A7FB-A99C22DB9F39}"/>
    <cellStyle name="Normal 3 5 4 2 10" xfId="1900" xr:uid="{1F607233-DAE3-4C89-8A89-08FBF4DB1D91}"/>
    <cellStyle name="Normal 3 5 4 2 11" xfId="1901" xr:uid="{6ABFDD51-4391-4721-995C-42E34DD5681E}"/>
    <cellStyle name="Normal 3 5 4 2 12" xfId="1902" xr:uid="{FBBC1B43-7118-4623-BAC6-2410CCDEB8F9}"/>
    <cellStyle name="Normal 3 5 4 2 13" xfId="1903" xr:uid="{ACA23380-F8F0-49D1-9543-91859B3768B9}"/>
    <cellStyle name="Normal 3 5 4 2 14" xfId="1904" xr:uid="{89871BDD-12D9-4B20-B993-7A72F02B7B62}"/>
    <cellStyle name="Normal 3 5 4 2 15" xfId="1905" xr:uid="{BC14E4DB-109A-4848-8F18-9C45EE592CFF}"/>
    <cellStyle name="Normal 3 5 4 2 16" xfId="1906" xr:uid="{FF287BFC-1484-4F10-AA6C-EB0BA9935640}"/>
    <cellStyle name="Normal 3 5 4 2 17" xfId="53764" xr:uid="{AF441D99-C542-4DEB-A3C4-CD9FAA097F24}"/>
    <cellStyle name="Normal 3 5 4 2 2" xfId="1907" xr:uid="{651496E1-DCAE-4FFB-9AA0-BA5B0DF5DF1A}"/>
    <cellStyle name="Normal 3 5 4 2 2 10" xfId="1908" xr:uid="{2FD2E8AB-F939-490D-B461-2D3906C31665}"/>
    <cellStyle name="Normal 3 5 4 2 2 11" xfId="1909" xr:uid="{A672054A-A328-4EC2-A6A2-BD155DF4F6AC}"/>
    <cellStyle name="Normal 3 5 4 2 2 12" xfId="1910" xr:uid="{460FBDDD-EEF5-4C70-9A95-E96640C9200E}"/>
    <cellStyle name="Normal 3 5 4 2 2 13" xfId="1911" xr:uid="{C5A3F508-CDCB-40A8-86C6-B0175DA3A5E1}"/>
    <cellStyle name="Normal 3 5 4 2 2 14" xfId="1912" xr:uid="{415F4E4B-46A6-4F0F-91AC-B64489E33A10}"/>
    <cellStyle name="Normal 3 5 4 2 2 15" xfId="1913" xr:uid="{3883CD32-76AB-4E76-AE46-2C3ED027749B}"/>
    <cellStyle name="Normal 3 5 4 2 2 16" xfId="1914" xr:uid="{50E060D8-68D2-4178-AE10-9BAD02724F69}"/>
    <cellStyle name="Normal 3 5 4 2 2 2" xfId="1915" xr:uid="{5E277EF6-28B6-4DDB-A488-E3115B0C6184}"/>
    <cellStyle name="Normal 3 5 4 2 2 2 10" xfId="1916" xr:uid="{E9A744A7-333D-48B4-8751-924EEEC9A720}"/>
    <cellStyle name="Normal 3 5 4 2 2 2 11" xfId="1917" xr:uid="{026FAEB5-46D3-4B3B-8D2C-9D7730B0DE90}"/>
    <cellStyle name="Normal 3 5 4 2 2 2 12" xfId="1918" xr:uid="{F0A5D372-F2B3-4FC3-BA7A-0439EDC4BA87}"/>
    <cellStyle name="Normal 3 5 4 2 2 2 13" xfId="1919" xr:uid="{B917C4F6-855F-4996-A147-C527FE01AD3A}"/>
    <cellStyle name="Normal 3 5 4 2 2 2 14" xfId="1920" xr:uid="{5698DDD0-BAF9-4643-92E2-6D8C8AC142E3}"/>
    <cellStyle name="Normal 3 5 4 2 2 2 15" xfId="1921" xr:uid="{A6222186-831D-4095-BDC8-AD4D3D93A030}"/>
    <cellStyle name="Normal 3 5 4 2 2 2 2" xfId="1922" xr:uid="{E96C2421-1EB7-45AB-9830-049191806B4A}"/>
    <cellStyle name="Normal 3 5 4 2 2 2 3" xfId="1923" xr:uid="{06B8FC07-0DE3-4A31-B0DC-860CC2E93341}"/>
    <cellStyle name="Normal 3 5 4 2 2 2 4" xfId="1924" xr:uid="{68EB8668-DE00-42B5-B140-EDDA0436930C}"/>
    <cellStyle name="Normal 3 5 4 2 2 2 5" xfId="1925" xr:uid="{EA00CEDB-A019-4BE7-A56C-FD5BF6FD595E}"/>
    <cellStyle name="Normal 3 5 4 2 2 2 6" xfId="1926" xr:uid="{75B4D538-1689-4B05-8FE3-DC095D76937C}"/>
    <cellStyle name="Normal 3 5 4 2 2 2 7" xfId="1927" xr:uid="{2C05C741-4538-4C9E-9DB5-AF85EACDF2CE}"/>
    <cellStyle name="Normal 3 5 4 2 2 2 8" xfId="1928" xr:uid="{CA6C3013-4131-4250-8FBA-DF38D7D8981C}"/>
    <cellStyle name="Normal 3 5 4 2 2 2 9" xfId="1929" xr:uid="{814AE857-D04D-458D-9BCB-10CC904F5C59}"/>
    <cellStyle name="Normal 3 5 4 2 2 3" xfId="1930" xr:uid="{1EE0C439-DC42-48BA-8937-7380FDAF532B}"/>
    <cellStyle name="Normal 3 5 4 2 2 4" xfId="1931" xr:uid="{F91E70D7-8D69-4914-A823-761E3B108A7C}"/>
    <cellStyle name="Normal 3 5 4 2 2 5" xfId="1932" xr:uid="{0197D00B-7D2A-483B-82B1-0CD50DD9A1A5}"/>
    <cellStyle name="Normal 3 5 4 2 2 6" xfId="1933" xr:uid="{4C655169-3C0A-4798-B009-D1EB1747D049}"/>
    <cellStyle name="Normal 3 5 4 2 2 7" xfId="1934" xr:uid="{A662776F-19D2-4916-8DF6-B29CB592DBD0}"/>
    <cellStyle name="Normal 3 5 4 2 2 8" xfId="1935" xr:uid="{0A1636F4-6602-47B6-B0CB-09333944DB91}"/>
    <cellStyle name="Normal 3 5 4 2 2 9" xfId="1936" xr:uid="{F6DB168A-67B9-46E3-BC70-8E9C3E0DDCB3}"/>
    <cellStyle name="Normal 3 5 4 2 3" xfId="1937" xr:uid="{33EA12B0-9100-49C2-A77E-7A86555642D8}"/>
    <cellStyle name="Normal 3 5 4 2 4" xfId="1938" xr:uid="{3B784C56-EBD9-48E0-BDD7-C0927F9C31B5}"/>
    <cellStyle name="Normal 3 5 4 2 5" xfId="1939" xr:uid="{5812F73E-010B-407D-A5FF-D07710DBC422}"/>
    <cellStyle name="Normal 3 5 4 2 6" xfId="1940" xr:uid="{90A35A49-051B-447F-BA99-A07807A38FEC}"/>
    <cellStyle name="Normal 3 5 4 2 7" xfId="1941" xr:uid="{A9B5D95A-FACB-4217-BE73-B8FB5E28B118}"/>
    <cellStyle name="Normal 3 5 4 2 8" xfId="1942" xr:uid="{F27390BA-3B89-4758-8EA0-24C4344263AA}"/>
    <cellStyle name="Normal 3 5 4 2 9" xfId="1943" xr:uid="{DE79B8E4-7A67-4685-AE08-AB4551F53C61}"/>
    <cellStyle name="Normal 3 5 4 3" xfId="1944" xr:uid="{B1143460-F645-4C00-982C-C77E37CF7E25}"/>
    <cellStyle name="Normal 3 5 4 3 10" xfId="1945" xr:uid="{38702EFF-7DDC-4D7B-A096-B261CE5A2A87}"/>
    <cellStyle name="Normal 3 5 4 3 11" xfId="1946" xr:uid="{A67165F7-3ED4-47C9-845B-67A55FFCFB33}"/>
    <cellStyle name="Normal 3 5 4 3 12" xfId="1947" xr:uid="{842732F5-63E6-4391-A39B-640BB506BA0C}"/>
    <cellStyle name="Normal 3 5 4 3 13" xfId="1948" xr:uid="{739FF1BC-9D47-4E84-9CEE-B48D44AA26CA}"/>
    <cellStyle name="Normal 3 5 4 3 14" xfId="1949" xr:uid="{F523F497-EE77-4E82-A4A7-E5125A962EE7}"/>
    <cellStyle name="Normal 3 5 4 3 15" xfId="1950" xr:uid="{39A38B8A-98DB-4996-B422-D8DE9CA22432}"/>
    <cellStyle name="Normal 3 5 4 3 16" xfId="1951" xr:uid="{3D4AA8A4-0C03-4B07-9B86-17432A3F7C45}"/>
    <cellStyle name="Normal 3 5 4 3 2" xfId="1952" xr:uid="{B141A9B7-2531-4C36-A7F7-DE00891FCB66}"/>
    <cellStyle name="Normal 3 5 4 3 2 10" xfId="1953" xr:uid="{C232582D-FA44-44B0-86E8-86ACFED63A5A}"/>
    <cellStyle name="Normal 3 5 4 3 2 11" xfId="1954" xr:uid="{0ABCA98D-B055-4E5C-996C-F905E9D0AEC4}"/>
    <cellStyle name="Normal 3 5 4 3 2 12" xfId="1955" xr:uid="{353150C3-CC3D-405F-9075-1A5499866AEB}"/>
    <cellStyle name="Normal 3 5 4 3 2 13" xfId="1956" xr:uid="{3B3A5F95-C08A-4835-9E2F-DAA70E6B45BF}"/>
    <cellStyle name="Normal 3 5 4 3 2 14" xfId="1957" xr:uid="{642BAAF3-AA1A-4C68-A4B0-BA3533ACC556}"/>
    <cellStyle name="Normal 3 5 4 3 2 15" xfId="1958" xr:uid="{3EF0459A-11DC-4EAF-85B2-1DCA2B6B291F}"/>
    <cellStyle name="Normal 3 5 4 3 2 2" xfId="1959" xr:uid="{C1B05896-8FC5-49F9-9059-879010623DF3}"/>
    <cellStyle name="Normal 3 5 4 3 2 3" xfId="1960" xr:uid="{C527396F-26DB-4D59-9EF8-65F4E7CFE672}"/>
    <cellStyle name="Normal 3 5 4 3 2 4" xfId="1961" xr:uid="{7B6A57E2-A587-43BA-8FCE-E7B793ECDD89}"/>
    <cellStyle name="Normal 3 5 4 3 2 5" xfId="1962" xr:uid="{6673D2A0-DEBC-4D62-B4A3-DDC3EB8E564F}"/>
    <cellStyle name="Normal 3 5 4 3 2 6" xfId="1963" xr:uid="{92C285EE-C419-45AA-9273-8A2DCAEBB528}"/>
    <cellStyle name="Normal 3 5 4 3 2 7" xfId="1964" xr:uid="{38288895-A3F0-4E5F-B918-55E26E351A47}"/>
    <cellStyle name="Normal 3 5 4 3 2 8" xfId="1965" xr:uid="{A265272F-4421-4366-AB66-3D64894C6DC9}"/>
    <cellStyle name="Normal 3 5 4 3 2 9" xfId="1966" xr:uid="{11991052-8300-4273-AE08-DDC2EBF67494}"/>
    <cellStyle name="Normal 3 5 4 3 3" xfId="1967" xr:uid="{17CEA683-3E78-48C8-8B8C-0576ED3EDA7D}"/>
    <cellStyle name="Normal 3 5 4 3 4" xfId="1968" xr:uid="{6F3D1625-15F7-4549-AC3B-3ED14990399F}"/>
    <cellStyle name="Normal 3 5 4 3 5" xfId="1969" xr:uid="{2C48E8C7-9A2D-4BB6-AB6A-D53AB5CB01E9}"/>
    <cellStyle name="Normal 3 5 4 3 6" xfId="1970" xr:uid="{D4283FD7-52AC-4D09-9F9C-A59FA8F06C6F}"/>
    <cellStyle name="Normal 3 5 4 3 7" xfId="1971" xr:uid="{3DE0DC26-F091-4377-8315-F972143475AA}"/>
    <cellStyle name="Normal 3 5 4 3 8" xfId="1972" xr:uid="{E64DF889-846E-41AE-AC98-A7162F328EF7}"/>
    <cellStyle name="Normal 3 5 4 3 9" xfId="1973" xr:uid="{DEB1C525-E58A-46C8-B83C-E50DEBB6BB11}"/>
    <cellStyle name="Normal 3 5 4 4" xfId="1974" xr:uid="{A6757C93-E1C8-4936-B00F-89D6DE68425E}"/>
    <cellStyle name="Normal 3 5 4 5" xfId="1975" xr:uid="{C200E10F-5A8F-4681-8465-179C0B3CD133}"/>
    <cellStyle name="Normal 3 5 4 6" xfId="1976" xr:uid="{95DC0C54-7CE7-424B-A927-0556143CB5F1}"/>
    <cellStyle name="Normal 3 5 4 7" xfId="1977" xr:uid="{9635BEEC-2609-4D7B-971C-3357B9158660}"/>
    <cellStyle name="Normal 3 5 4 8" xfId="1978" xr:uid="{3ECA2F1C-E61A-47A9-8AC7-8D7773767808}"/>
    <cellStyle name="Normal 3 5 4 9" xfId="1979" xr:uid="{D894583C-9B37-4561-95C4-9A42B4746B6E}"/>
    <cellStyle name="Normal 3 5 5" xfId="1980" xr:uid="{604D324F-3B7B-4E14-870B-1FF2F16FD368}"/>
    <cellStyle name="Normal 3 5 5 10" xfId="1981" xr:uid="{B5C6EAE0-7F8C-49FE-BFEE-F4DB1E61C4A7}"/>
    <cellStyle name="Normal 3 5 5 11" xfId="1982" xr:uid="{55E6C435-25F0-4E39-A007-49AE37FB8643}"/>
    <cellStyle name="Normal 3 5 5 12" xfId="1983" xr:uid="{447C2530-3B2B-4F62-9DE4-ED1AAEB474A3}"/>
    <cellStyle name="Normal 3 5 5 13" xfId="1984" xr:uid="{4D57F42F-F674-4E47-B671-4CC1B14ED97B}"/>
    <cellStyle name="Normal 3 5 5 14" xfId="1985" xr:uid="{79565AA9-D41B-4886-A672-89F863C3DFA1}"/>
    <cellStyle name="Normal 3 5 5 15" xfId="1986" xr:uid="{1A82E1B6-0BA5-4EB3-8084-9CFCE22026DD}"/>
    <cellStyle name="Normal 3 5 5 16" xfId="53015" xr:uid="{CF32EB0D-516A-41C2-BD8C-9D31A5E85ABA}"/>
    <cellStyle name="Normal 3 5 5 2" xfId="1987" xr:uid="{96E4C4A7-E28C-4D9C-A44D-1ABCBD25D791}"/>
    <cellStyle name="Normal 3 5 5 2 2" xfId="1988" xr:uid="{3F7E6DA3-CC52-49E5-BC98-8D90074443A6}"/>
    <cellStyle name="Normal 3 5 5 3" xfId="1989" xr:uid="{568D5238-5DF5-42A4-B054-36A1D0679244}"/>
    <cellStyle name="Normal 3 5 5 4" xfId="1990" xr:uid="{3CF8A689-6C1E-4EEA-986D-B3C692A716D1}"/>
    <cellStyle name="Normal 3 5 5 5" xfId="1991" xr:uid="{F2E78895-B2A6-4ACE-8C10-8C5899F9E5D4}"/>
    <cellStyle name="Normal 3 5 5 6" xfId="1992" xr:uid="{350E1D11-BE79-4261-9F9B-964FE8A89513}"/>
    <cellStyle name="Normal 3 5 5 7" xfId="1993" xr:uid="{BCC75359-67E2-428A-A661-42CA542B3956}"/>
    <cellStyle name="Normal 3 5 5 8" xfId="1994" xr:uid="{F8DED2B2-CFB0-43DE-848A-9F6859CE5DC0}"/>
    <cellStyle name="Normal 3 5 5 9" xfId="1995" xr:uid="{474FC44B-7F09-4C6B-BBA4-B8DBF7ED43AD}"/>
    <cellStyle name="Normal 3 5 6" xfId="1996" xr:uid="{10F19DB3-3C35-4B32-A59C-E1CB72AA833F}"/>
    <cellStyle name="Normal 3 5 7" xfId="1997" xr:uid="{CE04036B-4698-4C07-9A66-2B5EFFF78DBE}"/>
    <cellStyle name="Normal 3 5 8" xfId="1998" xr:uid="{85480AD0-873E-4EDA-B5A7-C32B06312D48}"/>
    <cellStyle name="Normal 3 5 9" xfId="1999" xr:uid="{D3FE5C8D-9FB2-4A3C-A0FE-FFC2DBEF014F}"/>
    <cellStyle name="Normal 3 6" xfId="2000" xr:uid="{6A6E26C8-F1D7-47CC-9A0E-A5833196C4E3}"/>
    <cellStyle name="Normal 3 6 2" xfId="16811" xr:uid="{2CB346AD-AE5E-4C72-8643-A9D9A2482BFB}"/>
    <cellStyle name="Normal 3 6 2 2" xfId="53932" xr:uid="{E8E101E2-87EE-4083-B0FF-7A50763B586D}"/>
    <cellStyle name="Normal 3 6 2 3" xfId="52421" xr:uid="{1738DFF5-EA84-44F0-851C-66AA8DBA8F00}"/>
    <cellStyle name="Normal 3 6 3" xfId="53183" xr:uid="{FC4B3882-6B22-4F83-8F94-31052D9C9ACD}"/>
    <cellStyle name="Normal 3 6 4" xfId="51665" xr:uid="{F79715C6-A57A-4189-9448-6986EC2C22B3}"/>
    <cellStyle name="Normal 3 7" xfId="16812" xr:uid="{F3BF5D3D-E750-4073-B538-37194D30334F}"/>
    <cellStyle name="Normal 3 7 2" xfId="52158" xr:uid="{E70E6B74-98C7-4C80-A83E-9BD6781291B6}"/>
    <cellStyle name="Normal 3 7 2 2" xfId="52909" xr:uid="{8DE36972-4BEA-44D3-A8BC-4A1EC7CEF325}"/>
    <cellStyle name="Normal 3 7 2 2 2" xfId="54420" xr:uid="{78CB68F5-AFCC-43A3-B926-677A3842C9CF}"/>
    <cellStyle name="Normal 3 7 2 3" xfId="53671" xr:uid="{033A4659-59A8-4F2A-A0C0-6FF11A871F8B}"/>
    <cellStyle name="Normal 3 7 3" xfId="52665" xr:uid="{5FCD8639-6AD1-45AC-A3DD-7D69776ABB16}"/>
    <cellStyle name="Normal 3 7 3 2" xfId="54176" xr:uid="{A43BAA99-E08B-49DF-AB31-529EC49598FD}"/>
    <cellStyle name="Normal 3 7 4" xfId="53427" xr:uid="{C130F843-2705-42F3-8451-2B4654894073}"/>
    <cellStyle name="Normal 3 7 5" xfId="51910" xr:uid="{6D390876-EAFD-4E2F-A7BF-7D918B276457}"/>
    <cellStyle name="Normal 3 8" xfId="16813" xr:uid="{859E256E-54E5-480D-B506-00E8350FA6C4}"/>
    <cellStyle name="Normal 3 8 2" xfId="52910" xr:uid="{A83B9A08-6825-4426-9B92-34A41EF08E06}"/>
    <cellStyle name="Normal 3 8 2 2" xfId="54421" xr:uid="{1791E39A-140F-4F3E-A3DC-402A627CC185}"/>
    <cellStyle name="Normal 3 8 3" xfId="53672" xr:uid="{9C2D0A6B-CBDA-4B2E-9F56-C922EFE30DAE}"/>
    <cellStyle name="Normal 3 8 4" xfId="52159" xr:uid="{277E4A6E-D63D-4AB7-B057-08340090D7A8}"/>
    <cellStyle name="Normal 3 9" xfId="16814" xr:uid="{159F73E4-88E5-428F-B77F-605B18DE91D0}"/>
    <cellStyle name="Normal 3 9 2" xfId="53674" xr:uid="{9A65DA4F-A77E-49E0-B2B9-938A92770B76}"/>
    <cellStyle name="Normal 3 9 3" xfId="52162" xr:uid="{7513F0C4-A772-4D7C-9770-DA1EEE60DF2F}"/>
    <cellStyle name="Normal 3_Cost Management Report No.1 (with revisions after LA comments)" xfId="16815" xr:uid="{D501A8CA-8890-4FE2-AEF8-ABFAB47B9DC2}"/>
    <cellStyle name="Normal 30" xfId="191" xr:uid="{74FC4786-FEDD-4859-8DFE-82A0C95E61B4}"/>
    <cellStyle name="Normal 30 10" xfId="51408" xr:uid="{BDCA30E3-FDC8-44F9-B2E1-80F3069AACEB}"/>
    <cellStyle name="Normal 30 11" xfId="54462" xr:uid="{42E2D54A-D948-44B7-9ABD-D97542C43E7A}"/>
    <cellStyle name="Normal 30 12" xfId="320" xr:uid="{5E9B29BE-F595-4C36-9B11-9BBBA86C4622}"/>
    <cellStyle name="Normal 30 2" xfId="272" xr:uid="{2966688F-7316-4FA8-A325-6FF8518C6D65}"/>
    <cellStyle name="Normal 30 2 10" xfId="347" xr:uid="{441019FC-69E5-4F58-B056-4B85E413F3D9}"/>
    <cellStyle name="Normal 30 2 2" xfId="51355" xr:uid="{2DBA5E7B-6986-4C23-95FE-53353C35B851}"/>
    <cellStyle name="Normal 30 2 2 2" xfId="51846" xr:uid="{BBBE8DE1-A3A4-429A-9FFE-7046BA1C4867}"/>
    <cellStyle name="Normal 30 2 2 2 2" xfId="52602" xr:uid="{86F2B878-EABD-46BF-BEBE-CE63A159CD70}"/>
    <cellStyle name="Normal 30 2 2 2 2 2" xfId="54113" xr:uid="{C0DF0F32-1D9A-4895-8464-D26D7E46598F}"/>
    <cellStyle name="Normal 30 2 2 2 3" xfId="53364" xr:uid="{F2E4C355-5BC4-41AC-A91C-7C881B81ED57}"/>
    <cellStyle name="Normal 30 2 2 3" xfId="52094" xr:uid="{F8703356-A40B-46FB-AC0B-6C3CCC180E53}"/>
    <cellStyle name="Normal 30 2 2 3 2" xfId="52846" xr:uid="{19B0F03B-04FF-4681-99D4-6A100449B816}"/>
    <cellStyle name="Normal 30 2 2 3 2 2" xfId="54357" xr:uid="{2221FBB2-17B8-4BC9-9076-2FE9F5F8528F}"/>
    <cellStyle name="Normal 30 2 2 3 3" xfId="53608" xr:uid="{55BEE835-B241-4D1A-9CF3-0E5E9B53242E}"/>
    <cellStyle name="Normal 30 2 2 4" xfId="52343" xr:uid="{DBEEB0F0-B521-4AF2-B28F-70FBF6B9654F}"/>
    <cellStyle name="Normal 30 2 2 4 2" xfId="53855" xr:uid="{DFEB501F-DDE5-48A6-97FD-DB40770FEA71}"/>
    <cellStyle name="Normal 30 2 2 5" xfId="53106" xr:uid="{78FD8225-9E91-4CB7-8170-8ABA9EB9C8DB}"/>
    <cellStyle name="Normal 30 2 2 6" xfId="51576" xr:uid="{66B397A8-4BA9-40AD-896F-FED9332A19B6}"/>
    <cellStyle name="Normal 30 2 3" xfId="51637" xr:uid="{27B7DAB4-D52B-4FC3-AFDC-E0DED3B30A35}"/>
    <cellStyle name="Normal 30 2 3 2" xfId="51904" xr:uid="{26FD5817-F499-401A-8C38-F503CC201A62}"/>
    <cellStyle name="Normal 30 2 3 2 2" xfId="52660" xr:uid="{84441593-615C-4504-B379-0289C1DE64DA}"/>
    <cellStyle name="Normal 30 2 3 2 2 2" xfId="54171" xr:uid="{13D0DDFF-AE9E-427E-AA9F-BC7F1BA8C0E7}"/>
    <cellStyle name="Normal 30 2 3 2 3" xfId="53422" xr:uid="{73C5FE16-328A-4E67-BE08-5A1B117AB790}"/>
    <cellStyle name="Normal 30 2 3 3" xfId="52152" xr:uid="{C8EA7D1D-1EF1-4E54-89B9-FDFB4914EA9C}"/>
    <cellStyle name="Normal 30 2 3 3 2" xfId="52904" xr:uid="{52DE86CE-0183-40CD-A9DD-678C43323AFF}"/>
    <cellStyle name="Normal 30 2 3 3 2 2" xfId="54415" xr:uid="{6B52F649-70BD-45A8-86CE-ECB2D5DFE099}"/>
    <cellStyle name="Normal 30 2 3 3 3" xfId="53666" xr:uid="{33A72365-407D-45C1-A419-E8AD07A019DC}"/>
    <cellStyle name="Normal 30 2 3 4" xfId="52401" xr:uid="{3AC3D9EE-5E3C-4016-A6CE-5E1D26F59098}"/>
    <cellStyle name="Normal 30 2 3 4 2" xfId="53913" xr:uid="{0AA453ED-A679-4F94-BDB0-774D718DBE05}"/>
    <cellStyle name="Normal 30 2 3 5" xfId="53164" xr:uid="{0289399D-38B4-4D9B-8EDC-CEF2C258D98E}"/>
    <cellStyle name="Normal 30 2 4" xfId="51727" xr:uid="{DC31FCB9-F4E4-4CEC-AA1B-60A0535765FD}"/>
    <cellStyle name="Normal 30 2 4 2" xfId="52483" xr:uid="{9F2A82F8-0FC6-4FA8-9CF9-58B19C8D6B17}"/>
    <cellStyle name="Normal 30 2 4 2 2" xfId="53994" xr:uid="{FC63150B-9121-4BAE-92AD-1884646D0E68}"/>
    <cellStyle name="Normal 30 2 4 3" xfId="53245" xr:uid="{DC753DF3-2150-4700-80D1-48EEA4F9808A}"/>
    <cellStyle name="Normal 30 2 5" xfId="51975" xr:uid="{164DD057-08FF-4D58-A10D-664CE9E05233}"/>
    <cellStyle name="Normal 30 2 5 2" xfId="52727" xr:uid="{6577CC06-8399-485C-AF5B-76A12F530452}"/>
    <cellStyle name="Normal 30 2 5 2 2" xfId="54238" xr:uid="{6364F025-E377-43BB-AB0E-3A1BC24B5331}"/>
    <cellStyle name="Normal 30 2 5 3" xfId="53489" xr:uid="{0416F68A-C88A-4CDA-8D0A-4A9C7B62F1E3}"/>
    <cellStyle name="Normal 30 2 6" xfId="52224" xr:uid="{9525265E-CE66-4C86-AE05-5347A31A0278}"/>
    <cellStyle name="Normal 30 2 6 2" xfId="53736" xr:uid="{349A77E9-9944-4FB6-A279-25B3F31124BA}"/>
    <cellStyle name="Normal 30 2 7" xfId="52987" xr:uid="{B0146B55-AE3C-47C7-918D-D35DD1F90E2A}"/>
    <cellStyle name="Normal 30 2 8" xfId="51440" xr:uid="{A688683B-E7CF-4213-9FF9-3C6F50DDD301}"/>
    <cellStyle name="Normal 30 2 9" xfId="54489" xr:uid="{92CAF4AC-26B0-4DE0-B541-6A5F7EB425EE}"/>
    <cellStyle name="Normal 30 3" xfId="16816" xr:uid="{081A67FB-3B29-4E0C-BFB8-F39E0234E494}"/>
    <cellStyle name="Normal 30 3 2" xfId="51795" xr:uid="{B46B9CAC-F2E7-42C3-B27F-8EB7F97BA016}"/>
    <cellStyle name="Normal 30 3 2 2" xfId="52551" xr:uid="{7ED14D08-D388-42A3-927A-87417747E0A6}"/>
    <cellStyle name="Normal 30 3 2 2 2" xfId="54062" xr:uid="{56D0579B-7476-4816-80DE-2A9944E5CBDE}"/>
    <cellStyle name="Normal 30 3 2 3" xfId="53313" xr:uid="{A9CFA9B2-00D8-4B24-BBA5-639AD60E4C11}"/>
    <cellStyle name="Normal 30 3 3" xfId="52043" xr:uid="{4527FB1D-C365-4C59-8E39-9B3A2852013F}"/>
    <cellStyle name="Normal 30 3 3 2" xfId="52795" xr:uid="{0A8E2470-0C6A-4921-88A8-9D1CCA5DC37F}"/>
    <cellStyle name="Normal 30 3 3 2 2" xfId="54306" xr:uid="{3514B855-42B2-4021-A3F8-6F5D92D4AB60}"/>
    <cellStyle name="Normal 30 3 3 3" xfId="53557" xr:uid="{73207FB1-8165-41C6-AA9E-7B850FBF9B73}"/>
    <cellStyle name="Normal 30 3 4" xfId="52292" xr:uid="{31029F26-0128-42AB-8D0D-8EE23A7131BF}"/>
    <cellStyle name="Normal 30 3 4 2" xfId="53804" xr:uid="{B411F9BD-7B25-405F-84D2-18A7C47789AB}"/>
    <cellStyle name="Normal 30 3 5" xfId="53055" xr:uid="{FA049160-375E-42AC-8E70-879D80F40379}"/>
    <cellStyle name="Normal 30 3 6" xfId="51520" xr:uid="{CB422BF3-DCC2-4B1B-8C44-E392F7608AD5}"/>
    <cellStyle name="Normal 30 4" xfId="51328" xr:uid="{9CC65353-AF91-4CED-BAB5-11C7068EEE69}"/>
    <cellStyle name="Normal 30 4 2" xfId="51819" xr:uid="{3B37FFDC-E707-42A8-AF49-F357F9EECFF2}"/>
    <cellStyle name="Normal 30 4 2 2" xfId="52575" xr:uid="{D0AEEA7A-3F1A-43EB-9C4F-AF5C0D26369C}"/>
    <cellStyle name="Normal 30 4 2 2 2" xfId="54086" xr:uid="{79B9208E-AD8C-4FBF-B9A9-289588C0665B}"/>
    <cellStyle name="Normal 30 4 2 3" xfId="53337" xr:uid="{16E09E54-3EC5-4792-B4A3-7DA035A21DB4}"/>
    <cellStyle name="Normal 30 4 3" xfId="52067" xr:uid="{EEA15677-8FC2-4AF3-B048-323C62CCBCE6}"/>
    <cellStyle name="Normal 30 4 3 2" xfId="52819" xr:uid="{2375E87C-DB9F-4569-9A4D-810AFB01F0B5}"/>
    <cellStyle name="Normal 30 4 3 2 2" xfId="54330" xr:uid="{A74AFE37-7B14-4BB5-8BF6-37A35B613EBC}"/>
    <cellStyle name="Normal 30 4 3 3" xfId="53581" xr:uid="{09481DA7-861B-48F0-9CC2-974542648ADD}"/>
    <cellStyle name="Normal 30 4 4" xfId="52316" xr:uid="{43FE0144-1062-4B1B-BABA-5CE76F2E39EE}"/>
    <cellStyle name="Normal 30 4 4 2" xfId="53828" xr:uid="{82B7608C-10B3-43EF-98A1-4A49E08A7BD4}"/>
    <cellStyle name="Normal 30 4 5" xfId="53079" xr:uid="{559987F5-F107-4838-8FA1-3209E9488BBB}"/>
    <cellStyle name="Normal 30 4 6" xfId="51546" xr:uid="{9E12AF72-4E0A-4D2D-A315-6852AE258E8A}"/>
    <cellStyle name="Normal 30 5" xfId="51610" xr:uid="{7BE4B497-E5D6-4C95-85C0-15822F4157FC}"/>
    <cellStyle name="Normal 30 5 2" xfId="51877" xr:uid="{A9F216B7-7C2D-4C9F-8547-6EE997703CAA}"/>
    <cellStyle name="Normal 30 5 2 2" xfId="52633" xr:uid="{F008724D-2110-4E5D-9AA5-12AAF681E1FD}"/>
    <cellStyle name="Normal 30 5 2 2 2" xfId="54144" xr:uid="{7C2334D4-0816-4D72-9D2C-A128ABD8F43C}"/>
    <cellStyle name="Normal 30 5 2 3" xfId="53395" xr:uid="{3A8ED4E6-49C9-4BA1-8FD3-3AD6B43E7DD5}"/>
    <cellStyle name="Normal 30 5 3" xfId="52125" xr:uid="{042A8958-F195-4BB6-A07A-2807D22A1747}"/>
    <cellStyle name="Normal 30 5 3 2" xfId="52877" xr:uid="{5715E0F0-F327-4E1B-BF94-3EF0374CA401}"/>
    <cellStyle name="Normal 30 5 3 2 2" xfId="54388" xr:uid="{FAC40573-55CF-495E-8D35-F15E3157DAEF}"/>
    <cellStyle name="Normal 30 5 3 3" xfId="53639" xr:uid="{582C3FEC-CCBA-447E-90FF-922BD692A277}"/>
    <cellStyle name="Normal 30 5 4" xfId="52374" xr:uid="{E2A4F95B-AF9F-4D22-82B2-1DAD4960F0B5}"/>
    <cellStyle name="Normal 30 5 4 2" xfId="53886" xr:uid="{42A8C4A1-19DC-471C-BE0C-6F8E2FB64D1C}"/>
    <cellStyle name="Normal 30 5 5" xfId="53137" xr:uid="{86FC02F6-3801-40CD-A6C6-AF4138E48604}"/>
    <cellStyle name="Normal 30 6" xfId="51700" xr:uid="{EA3CD4ED-886D-4805-8B5E-181FA1FB9CAC}"/>
    <cellStyle name="Normal 30 6 2" xfId="52456" xr:uid="{E6A52292-9E4E-4C62-AB16-A5BD2E276467}"/>
    <cellStyle name="Normal 30 6 2 2" xfId="53967" xr:uid="{7633401D-35B5-4867-8DCE-F819C22CA19D}"/>
    <cellStyle name="Normal 30 6 3" xfId="53218" xr:uid="{F498F227-3397-4B4C-B00F-897DF6636111}"/>
    <cellStyle name="Normal 30 7" xfId="51947" xr:uid="{A878178E-CA61-4EAA-A571-48DF954CAC7D}"/>
    <cellStyle name="Normal 30 7 2" xfId="52700" xr:uid="{2D8D4C9C-43A6-4A6F-B517-92E067D734CA}"/>
    <cellStyle name="Normal 30 7 2 2" xfId="54211" xr:uid="{EE392837-9BB8-4D78-9051-8996F1D914A3}"/>
    <cellStyle name="Normal 30 7 3" xfId="53462" xr:uid="{DE350E05-1348-4ECD-B96E-1A3BF2D08EDC}"/>
    <cellStyle name="Normal 30 8" xfId="52197" xr:uid="{AC56A2DE-928E-4892-B850-5DC15DEB488E}"/>
    <cellStyle name="Normal 30 8 2" xfId="53709" xr:uid="{1DDDE95C-DDE3-407F-963D-64379D750DF7}"/>
    <cellStyle name="Normal 30 9" xfId="52960" xr:uid="{EE3C8CEB-C43A-41A6-B71B-219ADF2B3FEA}"/>
    <cellStyle name="Normal 31" xfId="192" xr:uid="{4120567A-A7E9-458B-B263-2289D9352D8D}"/>
    <cellStyle name="Normal 31 2" xfId="16817" xr:uid="{D8F3A74B-B6AA-415C-8C58-CA77B640B682}"/>
    <cellStyle name="Normal 32" xfId="193" xr:uid="{80F5501B-FACF-4C59-81E5-71DEFB410E91}"/>
    <cellStyle name="Normal 32 2" xfId="16818" xr:uid="{26AE5BA3-4B48-471F-A6A0-E7509C94ED34}"/>
    <cellStyle name="Normal 33" xfId="194" xr:uid="{BE75C0C0-0A1A-42B5-9E12-DB1047A62289}"/>
    <cellStyle name="Normal 33 2" xfId="16819" xr:uid="{9F74B123-119C-4171-94A4-235F03E96BF5}"/>
    <cellStyle name="Normal 34" xfId="195" xr:uid="{95C7A14F-96AD-43F1-BDD2-C38B51F5F964}"/>
    <cellStyle name="Normal 34 2" xfId="16820" xr:uid="{B21DDAFB-C815-402D-AF10-289F9C7BA9B4}"/>
    <cellStyle name="Normal 35" xfId="196" xr:uid="{E6830CBC-0448-4EA7-9A8D-F6DA2AAC792D}"/>
    <cellStyle name="Normal 35 2" xfId="16821" xr:uid="{0A2B60E1-75DC-48E2-A3EC-63E151C59B5E}"/>
    <cellStyle name="Normal 36" xfId="197" xr:uid="{F5BC5910-29E6-4462-BF74-75BC77C2EA75}"/>
    <cellStyle name="Normal 36 2" xfId="16822" xr:uid="{10908CD3-13BC-4118-888D-0D051E0D6F0D}"/>
    <cellStyle name="Normal 37" xfId="198" xr:uid="{4004448D-CFE9-47FB-BED7-F944B5BA1885}"/>
    <cellStyle name="Normal 37 2" xfId="16823" xr:uid="{D3A1B72D-04EC-4988-A6D5-1C8D43EE206C}"/>
    <cellStyle name="Normal 38" xfId="199" xr:uid="{3CF99F81-837A-4142-AA38-DF879845DFC7}"/>
    <cellStyle name="Normal 38 2" xfId="16824" xr:uid="{177A6E72-7029-433B-A7FD-20B6048D72B4}"/>
    <cellStyle name="Normal 39" xfId="200" xr:uid="{30E4B6B9-A86D-43BB-BDFF-D0C7B4F369CF}"/>
    <cellStyle name="Normal 39 2" xfId="16825" xr:uid="{36A60930-8A33-444B-8E46-DE91FD620B67}"/>
    <cellStyle name="Normal 4" xfId="55" xr:uid="{00000000-0005-0000-0000-00003D000000}"/>
    <cellStyle name="Normal 4 10" xfId="2002" xr:uid="{76FC0797-A0DA-4ED0-858A-ABA941645887}"/>
    <cellStyle name="Normal 4 10 2" xfId="52666" xr:uid="{24C1AE9C-6E37-486B-BDEF-A72D2D3C1783}"/>
    <cellStyle name="Normal 4 10 2 2" xfId="54177" xr:uid="{C558CC1E-12A7-4069-9CA4-6407E531E68F}"/>
    <cellStyle name="Normal 4 10 3" xfId="53428" xr:uid="{8365B1DA-8F51-4C50-B36C-685A6F798C70}"/>
    <cellStyle name="Normal 4 10 4" xfId="51911" xr:uid="{A597C6FC-5ED3-4778-B803-5035282E019E}"/>
    <cellStyle name="Normal 4 11" xfId="2003" xr:uid="{3C6AB634-D51A-4DC9-9900-9C48D59D3F58}"/>
    <cellStyle name="Normal 4 11 2" xfId="53675" xr:uid="{0E13F88F-DD3A-4C96-A4A4-33AD9667BF4D}"/>
    <cellStyle name="Normal 4 11 3" xfId="52163" xr:uid="{B1FC7BC6-E8F1-4925-9561-591BBA981A42}"/>
    <cellStyle name="Normal 4 12" xfId="2004" xr:uid="{F66C87D3-5AB7-4212-8E3E-9E54E4037C80}"/>
    <cellStyle name="Normal 4 12 10" xfId="2005" xr:uid="{1892C386-77DC-4DF5-A3AB-BA1ED7CA5760}"/>
    <cellStyle name="Normal 4 12 11" xfId="2006" xr:uid="{B584A66E-0493-427B-BAF7-67D5B207D940}"/>
    <cellStyle name="Normal 4 12 12" xfId="2007" xr:uid="{878C8AEB-AC34-4EE3-B30B-96B76665BA69}"/>
    <cellStyle name="Normal 4 12 13" xfId="2008" xr:uid="{914FEFBF-8214-475C-8037-D1C16EF3950E}"/>
    <cellStyle name="Normal 4 12 14" xfId="2009" xr:uid="{4CE03395-A111-45C9-9E4C-10065DFD2C97}"/>
    <cellStyle name="Normal 4 12 15" xfId="2010" xr:uid="{2DC713DF-8FB1-4D4C-A796-867729E88F10}"/>
    <cellStyle name="Normal 4 12 16" xfId="2011" xr:uid="{D96CD723-808C-4E67-9A18-A8C64D428E19}"/>
    <cellStyle name="Normal 4 12 17" xfId="2012" xr:uid="{A5FE6B6B-4BCD-44E7-AEEF-2104208BD3AD}"/>
    <cellStyle name="Normal 4 12 18" xfId="52926" xr:uid="{0E57CB4E-7FBF-416D-AEE8-69FA25688FE9}"/>
    <cellStyle name="Normal 4 12 2" xfId="2013" xr:uid="{FCEAFB34-6D99-4D70-86A4-DD7E2986A319}"/>
    <cellStyle name="Normal 4 12 2 10" xfId="2014" xr:uid="{AD558569-86A8-40CB-97AA-AFBD2F224236}"/>
    <cellStyle name="Normal 4 12 2 11" xfId="2015" xr:uid="{56C54009-D81D-4974-AFEB-4BFF72505553}"/>
    <cellStyle name="Normal 4 12 2 12" xfId="2016" xr:uid="{322C3455-3875-4A3C-B939-45950B2FCC9E}"/>
    <cellStyle name="Normal 4 12 2 13" xfId="2017" xr:uid="{EA010C77-5109-4D6F-A141-974A70AD5D1C}"/>
    <cellStyle name="Normal 4 12 2 14" xfId="2018" xr:uid="{E1584E29-09D0-46B8-A198-D92487A92E43}"/>
    <cellStyle name="Normal 4 12 2 15" xfId="2019" xr:uid="{A9B304E5-14A4-4DEB-A5A9-8604B4B35F96}"/>
    <cellStyle name="Normal 4 12 2 2" xfId="2020" xr:uid="{7E344730-00B8-4755-834D-EDB20FA71A38}"/>
    <cellStyle name="Normal 4 12 2 2 2" xfId="2021" xr:uid="{0B845684-8E3A-404B-B51A-F8080E4D5E5F}"/>
    <cellStyle name="Normal 4 12 2 2 2 2" xfId="2022" xr:uid="{48C662AB-F2CF-4B40-9EB4-5F3CF8D7FBDC}"/>
    <cellStyle name="Normal 4 12 2 2 3" xfId="2023" xr:uid="{13A11B81-4AC9-4A9D-B791-1E24065B7F50}"/>
    <cellStyle name="Normal 4 12 2 3" xfId="2024" xr:uid="{0975E89A-AAB6-47B3-83BC-837D51482A9B}"/>
    <cellStyle name="Normal 4 12 2 4" xfId="2025" xr:uid="{4C2D156A-6E70-46F5-A709-46EBB6CBC0E3}"/>
    <cellStyle name="Normal 4 12 2 5" xfId="2026" xr:uid="{078062F5-3CFF-468D-BF61-A1A77ADE75A2}"/>
    <cellStyle name="Normal 4 12 2 6" xfId="2027" xr:uid="{FCFF5F2B-55FD-46FC-8E8F-54AE63007383}"/>
    <cellStyle name="Normal 4 12 2 7" xfId="2028" xr:uid="{27BB97E2-CCAD-4802-B392-FC97462A7E8B}"/>
    <cellStyle name="Normal 4 12 2 8" xfId="2029" xr:uid="{DA72F860-BD46-4953-927B-AA7E92A90667}"/>
    <cellStyle name="Normal 4 12 2 9" xfId="2030" xr:uid="{B3D4A0CF-5F89-4F67-BAB0-7A3D211C6A5D}"/>
    <cellStyle name="Normal 4 12 3" xfId="2031" xr:uid="{EF9165B5-AF95-478C-8BAD-16179459C26F}"/>
    <cellStyle name="Normal 4 12 3 10" xfId="2032" xr:uid="{3EA36598-250F-47C3-8B25-2CCAB3A33AAD}"/>
    <cellStyle name="Normal 4 12 3 11" xfId="2033" xr:uid="{B497CC73-89E5-444D-9293-CEF126D1CB33}"/>
    <cellStyle name="Normal 4 12 3 12" xfId="2034" xr:uid="{84909F11-5098-425F-97FE-59D4EB0371CC}"/>
    <cellStyle name="Normal 4 12 3 13" xfId="2035" xr:uid="{9BD0D9E9-B6C8-4E9A-90A1-A72CB8BFB44E}"/>
    <cellStyle name="Normal 4 12 3 14" xfId="2036" xr:uid="{B6E9436E-37A4-4C5E-8C3D-28700FE1A854}"/>
    <cellStyle name="Normal 4 12 3 15" xfId="2037" xr:uid="{F1E08785-20BB-4B03-8181-75180D1BE67A}"/>
    <cellStyle name="Normal 4 12 3 16" xfId="2038" xr:uid="{B1F01CA9-5256-4D60-8294-1010A0199DB9}"/>
    <cellStyle name="Normal 4 12 3 2" xfId="2039" xr:uid="{B0439401-F54A-418C-BEA2-32F3F9A8A679}"/>
    <cellStyle name="Normal 4 12 3 2 10" xfId="2040" xr:uid="{78BFF20B-63AC-45A4-ADC0-A84B7D0D0EB0}"/>
    <cellStyle name="Normal 4 12 3 2 11" xfId="2041" xr:uid="{F2A8E167-E00B-4D3E-BD97-C89DB4B824B4}"/>
    <cellStyle name="Normal 4 12 3 2 12" xfId="2042" xr:uid="{CDDB7A6E-5BD0-461E-A761-EFD347B64041}"/>
    <cellStyle name="Normal 4 12 3 2 13" xfId="2043" xr:uid="{F57F9CAF-6B72-441A-8978-761E7780235A}"/>
    <cellStyle name="Normal 4 12 3 2 14" xfId="2044" xr:uid="{65E67607-F517-4B69-84F5-ED32336467DC}"/>
    <cellStyle name="Normal 4 12 3 2 15" xfId="2045" xr:uid="{D6BDBFF3-B63F-4450-B469-315141231D53}"/>
    <cellStyle name="Normal 4 12 3 2 16" xfId="2046" xr:uid="{2C9C99A7-37BE-4B47-9F80-6198BDC74FBB}"/>
    <cellStyle name="Normal 4 12 3 2 2" xfId="2047" xr:uid="{140E0EFD-7F6F-4553-8ACC-2E82527526AA}"/>
    <cellStyle name="Normal 4 12 3 2 2 10" xfId="2048" xr:uid="{75B905CF-D18B-46CC-BE85-BE77B452912A}"/>
    <cellStyle name="Normal 4 12 3 2 2 11" xfId="2049" xr:uid="{B5404E41-3BF5-48A1-9927-033C8629B2DC}"/>
    <cellStyle name="Normal 4 12 3 2 2 12" xfId="2050" xr:uid="{E382E2C0-4FC5-4D25-9C14-EB5B1265ED7E}"/>
    <cellStyle name="Normal 4 12 3 2 2 13" xfId="2051" xr:uid="{D67D4593-6A04-43E6-9E74-D066FF05D9BE}"/>
    <cellStyle name="Normal 4 12 3 2 2 14" xfId="2052" xr:uid="{9727065F-7602-4D1D-984C-EFE2800FAC14}"/>
    <cellStyle name="Normal 4 12 3 2 2 15" xfId="2053" xr:uid="{254D958E-0AF0-410D-80C6-569AC04BC5F6}"/>
    <cellStyle name="Normal 4 12 3 2 2 16" xfId="2054" xr:uid="{52DBFBE2-E638-45D8-B5BA-D69E4D117768}"/>
    <cellStyle name="Normal 4 12 3 2 2 16 2" xfId="2055" xr:uid="{324F0524-F0D5-4C3A-B046-E5C99672F721}"/>
    <cellStyle name="Normal 4 12 3 2 2 16 2 10" xfId="51205" xr:uid="{593AFAB6-F2DD-4392-8DC7-67285C9F891C}"/>
    <cellStyle name="Normal 4 12 3 2 2 16 2 11" xfId="51206" xr:uid="{D60DFA21-C74A-40FC-8DDE-FB52876FD4AB}"/>
    <cellStyle name="Normal 4 12 3 2 2 16 2 11 2" xfId="51207" xr:uid="{9881199A-D38A-4A48-A1F0-2AF6169218E0}"/>
    <cellStyle name="Normal 4 12 3 2 2 16 2 11 2 2" xfId="51208" xr:uid="{4466F4A0-8861-4DC7-9E65-6E34FD56CD31}"/>
    <cellStyle name="Normal 4 12 3 2 2 16 2 11 2 2 2 2 2 2 2 3 2 2 2 2" xfId="51280" xr:uid="{97202FDC-DA33-47B2-9CAE-C81EF5594D51}"/>
    <cellStyle name="Normal 4 12 3 2 2 16 2 2" xfId="2056" xr:uid="{C1C54BFE-24C8-4879-843A-C516F375A1AC}"/>
    <cellStyle name="Normal 4 12 3 2 2 16 2 3" xfId="51209" xr:uid="{3377F0AD-D0A9-4022-A5E9-8AF190D28B73}"/>
    <cellStyle name="Normal 4 12 3 2 2 16 2 4" xfId="51210" xr:uid="{67FCABB3-5D78-49A9-B198-F6B4F1032E8F}"/>
    <cellStyle name="Normal 4 12 3 2 2 16 2 5" xfId="51211" xr:uid="{8A87FEF4-08CD-45AA-B35C-0F1C81144064}"/>
    <cellStyle name="Normal 4 12 3 2 2 16 2 6" xfId="51212" xr:uid="{ACDC520A-CC6C-4378-838F-A1CBC695DB66}"/>
    <cellStyle name="Normal 4 12 3 2 2 16 2 7" xfId="51213" xr:uid="{3E42D78F-6B69-4164-A4C2-B3096349542F}"/>
    <cellStyle name="Normal 4 12 3 2 2 16 2 8" xfId="51214" xr:uid="{AE2F15C8-78AA-4E5A-BD21-B2C9C7F885F7}"/>
    <cellStyle name="Normal 4 12 3 2 2 16 2 9" xfId="51215" xr:uid="{B5185947-4AD5-43C3-A8BD-8C93CA01238B}"/>
    <cellStyle name="Normal 4 12 3 2 2 2" xfId="2057" xr:uid="{766C047C-9C03-47F4-837E-755AB96416E5}"/>
    <cellStyle name="Normal 4 12 3 2 2 3" xfId="2058" xr:uid="{F89F0180-3450-4EE8-8FE1-7F78CF9C0E12}"/>
    <cellStyle name="Normal 4 12 3 2 2 4" xfId="2059" xr:uid="{6241BAE2-A8A3-4996-A14B-DD6682BC8211}"/>
    <cellStyle name="Normal 4 12 3 2 2 5" xfId="2060" xr:uid="{03528580-D7F0-4A5B-87F7-FD4DA66A1200}"/>
    <cellStyle name="Normal 4 12 3 2 2 6" xfId="2061" xr:uid="{507BD03B-E5F8-4A4C-9272-CCE71785237F}"/>
    <cellStyle name="Normal 4 12 3 2 2 7" xfId="2062" xr:uid="{D3F01234-8C05-4B95-8C9D-B1EDCA93FE6F}"/>
    <cellStyle name="Normal 4 12 3 2 2 8" xfId="2063" xr:uid="{7CEAB385-C6BD-4CD1-8ADD-E7CAF4FB2425}"/>
    <cellStyle name="Normal 4 12 3 2 2 9" xfId="2064" xr:uid="{264BEE70-16D0-4E7C-BE15-2A9668097A78}"/>
    <cellStyle name="Normal 4 12 3 2 3" xfId="2065" xr:uid="{20A30EA3-5A8A-4A69-BA2D-0BD3B804A4AF}"/>
    <cellStyle name="Normal 4 12 3 2 4" xfId="2066" xr:uid="{420DBC04-1B96-4091-B489-5CE9F59437E3}"/>
    <cellStyle name="Normal 4 12 3 2 5" xfId="2067" xr:uid="{E78ADC95-15A2-4069-B0C3-391743C1608B}"/>
    <cellStyle name="Normal 4 12 3 2 6" xfId="2068" xr:uid="{3AF32B96-1EC4-431E-8138-CBC10D58931E}"/>
    <cellStyle name="Normal 4 12 3 2 7" xfId="2069" xr:uid="{3AEC060C-2360-4515-B8DF-1DBFC1D8AFCE}"/>
    <cellStyle name="Normal 4 12 3 2 8" xfId="2070" xr:uid="{4C7E8D9F-24F7-4946-8112-E9BBC95E2642}"/>
    <cellStyle name="Normal 4 12 3 2 9" xfId="2071" xr:uid="{5BBD8504-DD29-4A94-8C8C-39F39ABB7FFE}"/>
    <cellStyle name="Normal 4 12 3 3" xfId="2072" xr:uid="{751500D3-95E8-42DE-ADEC-A84978A4AA44}"/>
    <cellStyle name="Normal 4 12 3 3 2" xfId="2073" xr:uid="{BD75601C-A2D1-4257-A05B-3D6641973995}"/>
    <cellStyle name="Normal 4 12 3 3 2 10" xfId="51216" xr:uid="{1281E755-B109-464A-8294-545C949D734F}"/>
    <cellStyle name="Normal 4 12 3 3 2 11" xfId="51217" xr:uid="{A2A82A91-23B8-4302-819A-C1B132BA4C15}"/>
    <cellStyle name="Normal 4 12 3 3 2 12" xfId="51218" xr:uid="{CE0FFD02-3212-44E0-8B91-636812EDDF68}"/>
    <cellStyle name="Normal 4 12 3 3 2 12 2" xfId="51219" xr:uid="{623E1ADD-6C31-49FE-B44D-F92815768ADB}"/>
    <cellStyle name="Normal 4 12 3 3 2 12 2 2" xfId="51220" xr:uid="{CD5064F8-7A4D-4194-BCD9-49DA196EE5E8}"/>
    <cellStyle name="Normal 4 12 3 3 2 12 2 2 2 2 2 2 2 3 2 2 2 2" xfId="51281" xr:uid="{8A8A7391-5E1A-43F5-BB46-A4873E9236EE}"/>
    <cellStyle name="Normal 4 12 3 3 2 2" xfId="2074" xr:uid="{FA64F001-60CA-4948-BCF0-2D2E4640BD87}"/>
    <cellStyle name="Normal 4 12 3 3 2 3" xfId="2075" xr:uid="{78C33CBD-C257-4733-8481-46516C59E7AA}"/>
    <cellStyle name="Normal 4 12 3 3 2 4" xfId="51221" xr:uid="{785C8FBC-FC07-4A95-A2E7-19E8002D5B81}"/>
    <cellStyle name="Normal 4 12 3 3 2 5" xfId="51222" xr:uid="{5516C152-17DF-4DD8-A7E9-312C59C66A88}"/>
    <cellStyle name="Normal 4 12 3 3 2 6" xfId="51223" xr:uid="{F0F09D81-9B4D-4892-AD09-18430CA5F1DE}"/>
    <cellStyle name="Normal 4 12 3 3 2 7" xfId="51224" xr:uid="{97698705-FA79-46D5-8EB6-3C8E5CEB982F}"/>
    <cellStyle name="Normal 4 12 3 3 2 8" xfId="51225" xr:uid="{5E134A10-9A6E-4EA0-90A2-1EA280D6C15F}"/>
    <cellStyle name="Normal 4 12 3 3 2 9" xfId="51226" xr:uid="{5ED20193-FA0D-42AF-B242-1B1B50AE1487}"/>
    <cellStyle name="Normal 4 12 3 4" xfId="2076" xr:uid="{166E57CF-37B9-4CFF-931A-4E5E2E7FEE8B}"/>
    <cellStyle name="Normal 4 12 3 5" xfId="2077" xr:uid="{F3083BB1-EAC2-49B1-B25D-8B374B0F37EB}"/>
    <cellStyle name="Normal 4 12 3 6" xfId="2078" xr:uid="{867355B0-8F0A-4B80-899D-8EA9136E2A56}"/>
    <cellStyle name="Normal 4 12 3 7" xfId="2079" xr:uid="{ED9E8E1C-4996-4869-8713-50DF24B0CF25}"/>
    <cellStyle name="Normal 4 12 3 8" xfId="2080" xr:uid="{348B86B4-EAD0-4931-8A36-F7109BD4A4A2}"/>
    <cellStyle name="Normal 4 12 3 9" xfId="2081" xr:uid="{B71F16C6-2887-489A-8758-62E232F6D01D}"/>
    <cellStyle name="Normal 4 12 4" xfId="2082" xr:uid="{E904CBAD-9CC1-4ECC-AF21-66B9460F8F69}"/>
    <cellStyle name="Normal 4 12 5" xfId="2083" xr:uid="{F4D3E1E7-197F-4930-B4AB-8DAC1361C165}"/>
    <cellStyle name="Normal 4 12 6" xfId="2084" xr:uid="{CDE26FB9-1A16-4E06-B415-2B7C4BA2478E}"/>
    <cellStyle name="Normal 4 12 7" xfId="2085" xr:uid="{3492801C-C15E-4C80-AAB8-67B543C58766}"/>
    <cellStyle name="Normal 4 12 8" xfId="2086" xr:uid="{75335D9E-C806-4E9D-943A-E05086F1838E}"/>
    <cellStyle name="Normal 4 12 9" xfId="2087" xr:uid="{9FFE2542-63FF-41BF-A246-B8659CBA7ED7}"/>
    <cellStyle name="Normal 4 13" xfId="2088" xr:uid="{F304C066-314E-4A75-A4C6-1A79D43B041A}"/>
    <cellStyle name="Normal 4 14" xfId="2089" xr:uid="{D15E0634-5DDC-454C-80A9-5BF8B7B3538E}"/>
    <cellStyle name="Normal 4 15" xfId="2090" xr:uid="{4F777E04-91FC-473C-BE84-8D1CEC45F5F9}"/>
    <cellStyle name="Normal 4 16" xfId="2091" xr:uid="{0287ABDD-E612-4DE1-AFF9-9B88CA2CC9A6}"/>
    <cellStyle name="Normal 4 17" xfId="2092" xr:uid="{DB28CD31-2D92-4CCE-BE82-0DA28E9E4A8F}"/>
    <cellStyle name="Normal 4 18" xfId="2093" xr:uid="{1AAAA0FF-57E2-482D-B92B-FAA0C587CBD7}"/>
    <cellStyle name="Normal 4 19" xfId="2094" xr:uid="{FC6430E8-432B-4104-A0D7-BC12997B0C1E}"/>
    <cellStyle name="Normal 4 2" xfId="56" xr:uid="{00000000-0005-0000-0000-00003E000000}"/>
    <cellStyle name="Normal 4 2 10" xfId="2096" xr:uid="{7B90F7D0-62A9-4C1E-AD10-1E6B38C8B924}"/>
    <cellStyle name="Normal 4 2 10 10" xfId="16826" xr:uid="{835898FD-8FD6-4994-9958-F4E32C55AA4D}"/>
    <cellStyle name="Normal 4 2 10 10 2" xfId="16827" xr:uid="{FE597461-5D7E-41F1-8576-CE2B6057541B}"/>
    <cellStyle name="Normal 4 2 10 11" xfId="16828" xr:uid="{729141ED-C885-4B44-BC3D-75FE42475883}"/>
    <cellStyle name="Normal 4 2 10 2" xfId="16829" xr:uid="{6371F510-3828-41CC-B178-BBE8A265520E}"/>
    <cellStyle name="Normal 4 2 10 2 2" xfId="16830" xr:uid="{74B3B368-71FD-4924-A539-491BFCAD5DC3}"/>
    <cellStyle name="Normal 4 2 10 2 2 2" xfId="16831" xr:uid="{42F9D350-33E8-485A-949F-494590C98251}"/>
    <cellStyle name="Normal 4 2 10 2 2 2 2" xfId="16832" xr:uid="{B4BD0D8F-B572-472A-A723-7D5BF97FA7B3}"/>
    <cellStyle name="Normal 4 2 10 2 2 2 2 2" xfId="16833" xr:uid="{8A1F44FD-5F9F-417F-B15B-F154B0815AA4}"/>
    <cellStyle name="Normal 4 2 10 2 2 2 2 2 2" xfId="16834" xr:uid="{27BCCA31-E775-43DA-9DC7-F98B4ECA3B4D}"/>
    <cellStyle name="Normal 4 2 10 2 2 2 2 3" xfId="16835" xr:uid="{3E5BA1C3-08CD-42B7-9D5E-613BAF217EF8}"/>
    <cellStyle name="Normal 4 2 10 2 2 2 3" xfId="16836" xr:uid="{4FFB3604-27D8-4D0C-9EC3-2CB29FD43E23}"/>
    <cellStyle name="Normal 4 2 10 2 2 2 3 2" xfId="16837" xr:uid="{B7587608-A2ED-4A06-ABA0-DF4B0389E921}"/>
    <cellStyle name="Normal 4 2 10 2 2 2 3 2 2" xfId="16838" xr:uid="{EF3AC37E-328C-472E-B9AA-8C04D5927B66}"/>
    <cellStyle name="Normal 4 2 10 2 2 2 3 3" xfId="16839" xr:uid="{F7952B6B-7089-41F8-83FD-7432D642FF85}"/>
    <cellStyle name="Normal 4 2 10 2 2 2 4" xfId="16840" xr:uid="{B31CB33E-162F-49F9-9221-4FF3D097FFB2}"/>
    <cellStyle name="Normal 4 2 10 2 2 2 4 2" xfId="16841" xr:uid="{AED876C5-8BD2-48D6-8312-3C4ABE122585}"/>
    <cellStyle name="Normal 4 2 10 2 2 2 5" xfId="16842" xr:uid="{253EE8E8-E734-455F-B447-C2BC2EE47FCF}"/>
    <cellStyle name="Normal 4 2 10 2 2 3" xfId="16843" xr:uid="{B97E94C7-9193-4FA1-85E2-5300CFCB207F}"/>
    <cellStyle name="Normal 4 2 10 2 2 3 2" xfId="16844" xr:uid="{BFFD3F68-1DFB-4559-A1E2-DDEF0DFED4F6}"/>
    <cellStyle name="Normal 4 2 10 2 2 3 2 2" xfId="16845" xr:uid="{3EB3C03F-CFC0-4722-8F10-9DFE5E91D600}"/>
    <cellStyle name="Normal 4 2 10 2 2 3 3" xfId="16846" xr:uid="{116DBF1B-9114-48FE-9F13-AFF46F59857C}"/>
    <cellStyle name="Normal 4 2 10 2 2 4" xfId="16847" xr:uid="{5793F8A1-FF45-4A3A-BFBE-9019D48D3122}"/>
    <cellStyle name="Normal 4 2 10 2 2 4 2" xfId="16848" xr:uid="{38B5B1CF-DD48-49FB-9C89-2069969FB0FE}"/>
    <cellStyle name="Normal 4 2 10 2 2 4 2 2" xfId="16849" xr:uid="{C85BBADF-9651-4FDE-A537-0C12A7513AED}"/>
    <cellStyle name="Normal 4 2 10 2 2 4 3" xfId="16850" xr:uid="{21521F4C-1F1B-4BA3-95D1-2ED33D624E1D}"/>
    <cellStyle name="Normal 4 2 10 2 2 5" xfId="16851" xr:uid="{B4B03B16-EA9E-4293-83DA-0C71361FD98C}"/>
    <cellStyle name="Normal 4 2 10 2 2 5 2" xfId="16852" xr:uid="{10E300AD-9E76-4BD9-ADAF-AFCC453CFCA3}"/>
    <cellStyle name="Normal 4 2 10 2 2 6" xfId="16853" xr:uid="{37E5A552-2911-451A-AAA1-BCFD4841CFF9}"/>
    <cellStyle name="Normal 4 2 10 2 3" xfId="16854" xr:uid="{DD71CF13-399E-4809-9ADE-03FCDB6F57BC}"/>
    <cellStyle name="Normal 4 2 10 2 3 2" xfId="16855" xr:uid="{04618EBE-B084-43D8-8568-A5E1A061817A}"/>
    <cellStyle name="Normal 4 2 10 2 3 2 2" xfId="16856" xr:uid="{45CC6A46-6123-4D50-9DDF-4B8F26ED3163}"/>
    <cellStyle name="Normal 4 2 10 2 3 2 2 2" xfId="16857" xr:uid="{5E9E99A8-A7CE-4DF5-8B5B-5ED637A9600E}"/>
    <cellStyle name="Normal 4 2 10 2 3 2 2 2 2" xfId="16858" xr:uid="{6B67437F-3523-4B38-BB7C-449C59677B88}"/>
    <cellStyle name="Normal 4 2 10 2 3 2 2 3" xfId="16859" xr:uid="{0C0B1078-B3F5-485C-8D97-9D02FFBF138F}"/>
    <cellStyle name="Normal 4 2 10 2 3 2 3" xfId="16860" xr:uid="{9EFBCD79-459A-4116-B734-EFA2682F4180}"/>
    <cellStyle name="Normal 4 2 10 2 3 2 3 2" xfId="16861" xr:uid="{6AA37DFA-FFC2-4645-8C72-74F89D81E239}"/>
    <cellStyle name="Normal 4 2 10 2 3 2 3 2 2" xfId="16862" xr:uid="{55957E77-A632-4969-8F1B-02CDC8DF56CE}"/>
    <cellStyle name="Normal 4 2 10 2 3 2 3 3" xfId="16863" xr:uid="{DEBA6871-FDD8-4828-B5A7-A7B2E6904822}"/>
    <cellStyle name="Normal 4 2 10 2 3 2 4" xfId="16864" xr:uid="{617BE4C0-45B4-4BC5-A441-923173B21364}"/>
    <cellStyle name="Normal 4 2 10 2 3 2 4 2" xfId="16865" xr:uid="{F2663E90-E021-4918-981D-E1C0230D0DA5}"/>
    <cellStyle name="Normal 4 2 10 2 3 2 5" xfId="16866" xr:uid="{9DF6ED34-60E9-4C7A-ADC2-B27035EAB14B}"/>
    <cellStyle name="Normal 4 2 10 2 3 3" xfId="16867" xr:uid="{899104D2-8F85-493E-A207-321107E14DAB}"/>
    <cellStyle name="Normal 4 2 10 2 3 3 2" xfId="16868" xr:uid="{AA3B8D03-7E44-4A0F-82FB-8487997CD9BA}"/>
    <cellStyle name="Normal 4 2 10 2 3 3 2 2" xfId="16869" xr:uid="{13427EAA-D365-420E-87CD-273B366A58F1}"/>
    <cellStyle name="Normal 4 2 10 2 3 3 3" xfId="16870" xr:uid="{6CF0349B-4A66-431C-A736-DBA2F838F3B8}"/>
    <cellStyle name="Normal 4 2 10 2 3 4" xfId="16871" xr:uid="{7082DDAC-5BA1-43B8-85BC-2295A82DA2B6}"/>
    <cellStyle name="Normal 4 2 10 2 3 4 2" xfId="16872" xr:uid="{B23FF369-487F-44BC-B71F-8A2A9EFEE186}"/>
    <cellStyle name="Normal 4 2 10 2 3 4 2 2" xfId="16873" xr:uid="{95FF207E-A8AF-44C6-90F9-5A07B366CFE6}"/>
    <cellStyle name="Normal 4 2 10 2 3 4 3" xfId="16874" xr:uid="{F84F5E88-C8E3-4171-BF29-145FF71AE2EA}"/>
    <cellStyle name="Normal 4 2 10 2 3 5" xfId="16875" xr:uid="{97732A20-C97A-4521-8CD6-BD5862F268C7}"/>
    <cellStyle name="Normal 4 2 10 2 3 5 2" xfId="16876" xr:uid="{5C83070E-1BEA-4ABD-B760-EF3FFD844752}"/>
    <cellStyle name="Normal 4 2 10 2 3 6" xfId="16877" xr:uid="{47B70432-6F14-4351-9E4E-49E09992D9C2}"/>
    <cellStyle name="Normal 4 2 10 2 4" xfId="16878" xr:uid="{FBEA8694-7DD4-4DA6-B7E2-56A63BEA0153}"/>
    <cellStyle name="Normal 4 2 10 2 4 2" xfId="16879" xr:uid="{82B5D108-7B0F-42A7-B39C-CAFEAC86D16C}"/>
    <cellStyle name="Normal 4 2 10 2 4 2 2" xfId="16880" xr:uid="{105AD4AB-04C8-4B53-B941-0247BBD1A87C}"/>
    <cellStyle name="Normal 4 2 10 2 4 2 2 2" xfId="16881" xr:uid="{6404CEC4-DECE-43FF-B96B-D888EED19223}"/>
    <cellStyle name="Normal 4 2 10 2 4 2 3" xfId="16882" xr:uid="{A317CDDD-A5C5-4A1D-AED3-C94E7A0CC4B8}"/>
    <cellStyle name="Normal 4 2 10 2 4 3" xfId="16883" xr:uid="{5D5A4C29-16DC-4C0E-A3E2-F10EA7F0613A}"/>
    <cellStyle name="Normal 4 2 10 2 4 3 2" xfId="16884" xr:uid="{A7BB9BC4-63A6-433A-B390-B60ED15F17E0}"/>
    <cellStyle name="Normal 4 2 10 2 4 3 2 2" xfId="16885" xr:uid="{AE128F2F-D855-4FDF-88C8-262790CEE899}"/>
    <cellStyle name="Normal 4 2 10 2 4 3 3" xfId="16886" xr:uid="{3313BCEC-2C3C-4F22-9B09-BD0705D92E2A}"/>
    <cellStyle name="Normal 4 2 10 2 4 4" xfId="16887" xr:uid="{0472D186-489C-479A-8B54-F793BDB4A494}"/>
    <cellStyle name="Normal 4 2 10 2 4 4 2" xfId="16888" xr:uid="{5789E7DE-397F-4ADE-990E-3F70BCFA3359}"/>
    <cellStyle name="Normal 4 2 10 2 4 5" xfId="16889" xr:uid="{96B19696-A5AA-43E1-9DB7-4D9702486FA7}"/>
    <cellStyle name="Normal 4 2 10 2 5" xfId="16890" xr:uid="{3E2C70E1-8141-4D09-9563-C4CA1F523C99}"/>
    <cellStyle name="Normal 4 2 10 2 5 2" xfId="16891" xr:uid="{E3F28EA6-19F4-4D6B-BDC7-52389F3A2218}"/>
    <cellStyle name="Normal 4 2 10 2 5 2 2" xfId="16892" xr:uid="{51320C24-97F5-4074-A37B-03F12441FB1B}"/>
    <cellStyle name="Normal 4 2 10 2 5 3" xfId="16893" xr:uid="{47AE664A-D9FA-432A-9D02-DC560DCF0983}"/>
    <cellStyle name="Normal 4 2 10 2 6" xfId="16894" xr:uid="{245C16FD-181F-424F-A067-E80B16C11908}"/>
    <cellStyle name="Normal 4 2 10 2 6 2" xfId="16895" xr:uid="{E1B025CE-71BF-41C4-A322-AB3E893A77A5}"/>
    <cellStyle name="Normal 4 2 10 2 6 2 2" xfId="16896" xr:uid="{033F94B8-DB3A-4FD2-8B06-566745FB9370}"/>
    <cellStyle name="Normal 4 2 10 2 6 3" xfId="16897" xr:uid="{CC8C8DF1-6555-4EBD-9AE4-7ED6457ACDB4}"/>
    <cellStyle name="Normal 4 2 10 2 7" xfId="16898" xr:uid="{4C297553-8167-47C4-989E-A4E1FE7E61C6}"/>
    <cellStyle name="Normal 4 2 10 2 7 2" xfId="16899" xr:uid="{74D8D7FF-616B-4FE6-A404-9DAFCC56E1FA}"/>
    <cellStyle name="Normal 4 2 10 2 7 2 2" xfId="16900" xr:uid="{5753E632-8F83-4096-9E3A-066BBA2B3B7B}"/>
    <cellStyle name="Normal 4 2 10 2 7 3" xfId="16901" xr:uid="{7FDA65E3-6477-43C2-A6CF-9C310860A896}"/>
    <cellStyle name="Normal 4 2 10 2 8" xfId="16902" xr:uid="{E09FF1B9-BB82-408B-A29B-FDD17811952E}"/>
    <cellStyle name="Normal 4 2 10 2 8 2" xfId="16903" xr:uid="{94C1A19D-D131-4883-B5B9-3CF7668E589D}"/>
    <cellStyle name="Normal 4 2 10 2 9" xfId="16904" xr:uid="{13B627F5-DB34-4211-BDE6-1A014F2A3CD8}"/>
    <cellStyle name="Normal 4 2 10 3" xfId="16905" xr:uid="{56EA815C-D851-401A-BC0C-BA33DA3BACBE}"/>
    <cellStyle name="Normal 4 2 10 3 2" xfId="16906" xr:uid="{3E04F8E4-5B5F-4123-854F-137D491E9DB5}"/>
    <cellStyle name="Normal 4 2 10 3 2 2" xfId="16907" xr:uid="{73BE7FF6-1DDE-4FC7-8F3C-966DFD06913F}"/>
    <cellStyle name="Normal 4 2 10 3 2 2 2" xfId="16908" xr:uid="{C2345AD5-FEAF-41B1-B268-CCC73C188339}"/>
    <cellStyle name="Normal 4 2 10 3 2 2 2 2" xfId="16909" xr:uid="{57DA0F7F-4F3D-4895-84E4-8245FDD6AC97}"/>
    <cellStyle name="Normal 4 2 10 3 2 2 2 2 2" xfId="16910" xr:uid="{AF439CA6-9528-455B-A06D-694A808E91C1}"/>
    <cellStyle name="Normal 4 2 10 3 2 2 2 3" xfId="16911" xr:uid="{0F8BE517-E862-4EDD-BD2F-0DABD9B14A00}"/>
    <cellStyle name="Normal 4 2 10 3 2 2 3" xfId="16912" xr:uid="{A6AC88A7-3F07-4729-B789-B58C733FA824}"/>
    <cellStyle name="Normal 4 2 10 3 2 2 3 2" xfId="16913" xr:uid="{A4C4AF9D-4209-46FD-B40B-96454E7EFBEF}"/>
    <cellStyle name="Normal 4 2 10 3 2 2 3 2 2" xfId="16914" xr:uid="{9AED6A6F-4455-4151-913F-60DE24AAB2FC}"/>
    <cellStyle name="Normal 4 2 10 3 2 2 3 3" xfId="16915" xr:uid="{B01157EE-8FB7-40C6-A32A-3CC48CEB3D26}"/>
    <cellStyle name="Normal 4 2 10 3 2 2 4" xfId="16916" xr:uid="{A2B2D09A-7912-49EF-A3E7-AACA5F07763B}"/>
    <cellStyle name="Normal 4 2 10 3 2 2 4 2" xfId="16917" xr:uid="{983E9182-EEB5-4544-A228-D2AA0006E69D}"/>
    <cellStyle name="Normal 4 2 10 3 2 2 5" xfId="16918" xr:uid="{1B566472-FD77-4A88-88C0-D863296C801E}"/>
    <cellStyle name="Normal 4 2 10 3 2 3" xfId="16919" xr:uid="{6CF92556-85B7-481B-B0B9-B895F9639BB0}"/>
    <cellStyle name="Normal 4 2 10 3 2 3 2" xfId="16920" xr:uid="{B879AD0F-9C49-4101-8143-35582876975F}"/>
    <cellStyle name="Normal 4 2 10 3 2 3 2 2" xfId="16921" xr:uid="{424EC555-C2D7-4593-91B9-172D75F592D2}"/>
    <cellStyle name="Normal 4 2 10 3 2 3 3" xfId="16922" xr:uid="{2544B5F7-3CDD-4A51-A4B6-9DCF8D8269E0}"/>
    <cellStyle name="Normal 4 2 10 3 2 4" xfId="16923" xr:uid="{2D258E18-5FC9-44BA-9030-B42B3C0B9BAE}"/>
    <cellStyle name="Normal 4 2 10 3 2 4 2" xfId="16924" xr:uid="{8DBFE1CD-A75A-41F2-9C7F-68E5C07502A5}"/>
    <cellStyle name="Normal 4 2 10 3 2 4 2 2" xfId="16925" xr:uid="{6E75402E-A9FF-4E40-9C73-451744172A26}"/>
    <cellStyle name="Normal 4 2 10 3 2 4 3" xfId="16926" xr:uid="{5B933A84-FF59-43D7-A852-AA1A778DC9A6}"/>
    <cellStyle name="Normal 4 2 10 3 2 5" xfId="16927" xr:uid="{9FD1E4D2-1C16-48C6-A163-62CE3D9BF4B5}"/>
    <cellStyle name="Normal 4 2 10 3 2 5 2" xfId="16928" xr:uid="{1A7B9ABF-598A-4707-B34D-CEC6CA0018D9}"/>
    <cellStyle name="Normal 4 2 10 3 2 6" xfId="16929" xr:uid="{5624B6EC-5EC9-4B31-8779-4DF63C52E0DF}"/>
    <cellStyle name="Normal 4 2 10 3 3" xfId="16930" xr:uid="{2F280621-F932-4078-BF67-6748A9C8061C}"/>
    <cellStyle name="Normal 4 2 10 3 3 2" xfId="16931" xr:uid="{15A09305-903C-4752-828F-B90D2C540408}"/>
    <cellStyle name="Normal 4 2 10 3 3 2 2" xfId="16932" xr:uid="{4105C240-B85D-4150-A98F-0B953FE8A90F}"/>
    <cellStyle name="Normal 4 2 10 3 3 2 2 2" xfId="16933" xr:uid="{FCC86DC0-597A-4E2C-9951-910DA56AD81C}"/>
    <cellStyle name="Normal 4 2 10 3 3 2 2 2 2" xfId="16934" xr:uid="{EC3DD704-E5E1-4D3A-B5BB-1E16CF70DBF0}"/>
    <cellStyle name="Normal 4 2 10 3 3 2 2 3" xfId="16935" xr:uid="{A138B1B2-2437-4148-BC09-D3CEE84FAD2A}"/>
    <cellStyle name="Normal 4 2 10 3 3 2 3" xfId="16936" xr:uid="{03663BE2-FA57-440B-85F2-DAE9A02D9ED8}"/>
    <cellStyle name="Normal 4 2 10 3 3 2 3 2" xfId="16937" xr:uid="{201F44BC-9579-4014-B058-0D8235F453BD}"/>
    <cellStyle name="Normal 4 2 10 3 3 2 3 2 2" xfId="16938" xr:uid="{2C3557F1-99C2-4589-AAB7-DCCB5BA1D5DB}"/>
    <cellStyle name="Normal 4 2 10 3 3 2 3 3" xfId="16939" xr:uid="{ACA99364-777C-45EA-8AF2-78A77A9159BE}"/>
    <cellStyle name="Normal 4 2 10 3 3 2 4" xfId="16940" xr:uid="{BFC3EE7C-7F81-4BEA-9004-8F0F2A8847EB}"/>
    <cellStyle name="Normal 4 2 10 3 3 2 4 2" xfId="16941" xr:uid="{5567F6DC-9937-43EC-8531-13D42B72EFD8}"/>
    <cellStyle name="Normal 4 2 10 3 3 2 5" xfId="16942" xr:uid="{1FC7C99F-A726-4F52-8E47-DA1ED06B6BA1}"/>
    <cellStyle name="Normal 4 2 10 3 3 3" xfId="16943" xr:uid="{2D4F4373-09F9-4C57-ACBF-7A9E7BD9E6B3}"/>
    <cellStyle name="Normal 4 2 10 3 3 3 2" xfId="16944" xr:uid="{E46181D0-6D01-4AFD-8CC9-6D73FF5FF097}"/>
    <cellStyle name="Normal 4 2 10 3 3 3 2 2" xfId="16945" xr:uid="{0488CD2E-DF61-48B0-8363-95634149E214}"/>
    <cellStyle name="Normal 4 2 10 3 3 3 3" xfId="16946" xr:uid="{64092F4F-49FA-4740-B77A-8EE3096BE664}"/>
    <cellStyle name="Normal 4 2 10 3 3 4" xfId="16947" xr:uid="{21158A09-B7B8-4D96-B732-311B374F8013}"/>
    <cellStyle name="Normal 4 2 10 3 3 4 2" xfId="16948" xr:uid="{9D902B61-8D6C-4B75-998C-8DB4553AA82A}"/>
    <cellStyle name="Normal 4 2 10 3 3 4 2 2" xfId="16949" xr:uid="{D82D41A1-5A8B-4C02-B52C-A04DABE0D6D0}"/>
    <cellStyle name="Normal 4 2 10 3 3 4 3" xfId="16950" xr:uid="{95F55064-4756-48E7-91AA-1D3C30E27658}"/>
    <cellStyle name="Normal 4 2 10 3 3 5" xfId="16951" xr:uid="{0E95EADF-8211-4A12-B50E-C4441E26F627}"/>
    <cellStyle name="Normal 4 2 10 3 3 5 2" xfId="16952" xr:uid="{5AE157C8-BC7A-464F-8B37-F50F87936111}"/>
    <cellStyle name="Normal 4 2 10 3 3 6" xfId="16953" xr:uid="{0BCE19EF-968A-481D-9EC7-6F62768F9DD2}"/>
    <cellStyle name="Normal 4 2 10 3 4" xfId="16954" xr:uid="{24C6E057-579C-434F-9EF3-0C3DDEA1E2C1}"/>
    <cellStyle name="Normal 4 2 10 3 4 2" xfId="16955" xr:uid="{8E8BB0A2-E2CF-4485-9812-D7FF316F2DC6}"/>
    <cellStyle name="Normal 4 2 10 3 4 2 2" xfId="16956" xr:uid="{F5521D40-A8E5-4E1F-839A-8257891A0321}"/>
    <cellStyle name="Normal 4 2 10 3 4 2 2 2" xfId="16957" xr:uid="{00B37AE4-3E34-4FF6-B698-CFA414F07FB3}"/>
    <cellStyle name="Normal 4 2 10 3 4 2 3" xfId="16958" xr:uid="{526470DB-030C-4AB1-9C0A-0FD593C3F965}"/>
    <cellStyle name="Normal 4 2 10 3 4 3" xfId="16959" xr:uid="{62C0302B-525F-4BF6-AF4F-DF11F02BB827}"/>
    <cellStyle name="Normal 4 2 10 3 4 3 2" xfId="16960" xr:uid="{65D3EB01-5022-4A8E-BE5D-86C9AAB81299}"/>
    <cellStyle name="Normal 4 2 10 3 4 3 2 2" xfId="16961" xr:uid="{261D8849-5CE1-41AF-9D7C-282DF0634DA3}"/>
    <cellStyle name="Normal 4 2 10 3 4 3 3" xfId="16962" xr:uid="{97F0E4FC-ED0A-45A9-B27C-0BA53B04487C}"/>
    <cellStyle name="Normal 4 2 10 3 4 4" xfId="16963" xr:uid="{84297188-2601-4AC5-94BE-FBAE64F691B6}"/>
    <cellStyle name="Normal 4 2 10 3 4 4 2" xfId="16964" xr:uid="{1603B1B1-E37E-4781-B041-40029053EF13}"/>
    <cellStyle name="Normal 4 2 10 3 4 5" xfId="16965" xr:uid="{D23A6734-A37D-4E61-BFFF-0669968DB4C1}"/>
    <cellStyle name="Normal 4 2 10 3 5" xfId="16966" xr:uid="{DE982BF6-B5B3-4ED3-A108-50330127F5BD}"/>
    <cellStyle name="Normal 4 2 10 3 5 2" xfId="16967" xr:uid="{F08D77D9-F14B-41C5-AF14-0CED4221F788}"/>
    <cellStyle name="Normal 4 2 10 3 5 2 2" xfId="16968" xr:uid="{F528FAAB-16D0-4EC5-AEE8-304EA303E916}"/>
    <cellStyle name="Normal 4 2 10 3 5 3" xfId="16969" xr:uid="{A41FE328-FB88-44B4-B715-253FA0791091}"/>
    <cellStyle name="Normal 4 2 10 3 6" xfId="16970" xr:uid="{3511208D-F210-4095-BEFE-54D1E3186C05}"/>
    <cellStyle name="Normal 4 2 10 3 6 2" xfId="16971" xr:uid="{BD9BB02C-F39B-4802-B312-85FE47B1F767}"/>
    <cellStyle name="Normal 4 2 10 3 6 2 2" xfId="16972" xr:uid="{61D51964-8759-4D82-BFA5-A16B2D883764}"/>
    <cellStyle name="Normal 4 2 10 3 6 3" xfId="16973" xr:uid="{20057F4B-614D-49B2-A593-0EC609EDBCE2}"/>
    <cellStyle name="Normal 4 2 10 3 7" xfId="16974" xr:uid="{B10192A3-E118-496F-A623-10943E0B5D1F}"/>
    <cellStyle name="Normal 4 2 10 3 7 2" xfId="16975" xr:uid="{2F503694-F98A-4176-A81F-E95AB2C40E4C}"/>
    <cellStyle name="Normal 4 2 10 3 7 2 2" xfId="16976" xr:uid="{A68C558C-5DA9-4D60-989E-3CD77909CE3E}"/>
    <cellStyle name="Normal 4 2 10 3 7 3" xfId="16977" xr:uid="{C33B0E88-6834-4019-86A1-F78168F1BCC4}"/>
    <cellStyle name="Normal 4 2 10 3 8" xfId="16978" xr:uid="{B7440C51-3A82-4318-B1C5-2DDD83E80B74}"/>
    <cellStyle name="Normal 4 2 10 3 8 2" xfId="16979" xr:uid="{63B5DD56-E807-4232-8A52-2577D2421C93}"/>
    <cellStyle name="Normal 4 2 10 3 9" xfId="16980" xr:uid="{C008FC1D-37E2-4F34-B75A-1C88C4B077EA}"/>
    <cellStyle name="Normal 4 2 10 4" xfId="16981" xr:uid="{1483373F-8034-47DF-BCBC-E4FCAF6C52D3}"/>
    <cellStyle name="Normal 4 2 10 4 2" xfId="16982" xr:uid="{58337CA9-5D92-435C-8175-C3C5BAF02EB5}"/>
    <cellStyle name="Normal 4 2 10 4 2 2" xfId="16983" xr:uid="{6256CF87-5509-4040-91A5-1A0FFD219B6F}"/>
    <cellStyle name="Normal 4 2 10 4 2 2 2" xfId="16984" xr:uid="{1F1F8E1F-C1F8-4DE2-A8A4-90A8CDEC59A3}"/>
    <cellStyle name="Normal 4 2 10 4 2 2 2 2" xfId="16985" xr:uid="{0FC344BA-89F0-4460-9277-A9A26345F216}"/>
    <cellStyle name="Normal 4 2 10 4 2 2 3" xfId="16986" xr:uid="{05AA7427-38B0-4AF9-9166-122986D7434D}"/>
    <cellStyle name="Normal 4 2 10 4 2 3" xfId="16987" xr:uid="{FB08FEBD-9950-4AC1-A5EC-D9F04A6929DB}"/>
    <cellStyle name="Normal 4 2 10 4 2 3 2" xfId="16988" xr:uid="{8684CE89-1DA1-478B-9953-90DF3452804E}"/>
    <cellStyle name="Normal 4 2 10 4 2 3 2 2" xfId="16989" xr:uid="{BB6D7A8F-A253-44B2-B187-CA5EEBADDF19}"/>
    <cellStyle name="Normal 4 2 10 4 2 3 3" xfId="16990" xr:uid="{472EB6AA-0F31-4952-900F-A17645FC7B63}"/>
    <cellStyle name="Normal 4 2 10 4 2 4" xfId="16991" xr:uid="{CC77AE51-DE27-4A24-8F59-DD61898C33C1}"/>
    <cellStyle name="Normal 4 2 10 4 2 4 2" xfId="16992" xr:uid="{FF058493-A245-4196-8511-177E316FE7A8}"/>
    <cellStyle name="Normal 4 2 10 4 2 5" xfId="16993" xr:uid="{6683C55F-DFB4-4931-8470-85AC945B0B1A}"/>
    <cellStyle name="Normal 4 2 10 4 3" xfId="16994" xr:uid="{A74619CA-12B5-47B1-B5B9-81E134E9B2FD}"/>
    <cellStyle name="Normal 4 2 10 4 3 2" xfId="16995" xr:uid="{E174BBD2-F773-447C-A626-2F87766705DC}"/>
    <cellStyle name="Normal 4 2 10 4 3 2 2" xfId="16996" xr:uid="{A9034534-592B-4FCA-8FB1-339B2A6623F4}"/>
    <cellStyle name="Normal 4 2 10 4 3 3" xfId="16997" xr:uid="{B671EC8C-EA14-4972-B1A5-5817FAA670D9}"/>
    <cellStyle name="Normal 4 2 10 4 4" xfId="16998" xr:uid="{6D2DAA1A-BF7C-4EDE-92A3-B8F138465DE9}"/>
    <cellStyle name="Normal 4 2 10 4 4 2" xfId="16999" xr:uid="{1FD5B3EB-2285-4640-9858-73D0457CCEEA}"/>
    <cellStyle name="Normal 4 2 10 4 4 2 2" xfId="17000" xr:uid="{3AC0935E-443F-4938-A058-08CCE5DEF764}"/>
    <cellStyle name="Normal 4 2 10 4 4 3" xfId="17001" xr:uid="{F546D2C7-D7C2-4916-AABA-6556B2A253F4}"/>
    <cellStyle name="Normal 4 2 10 4 5" xfId="17002" xr:uid="{5105AA72-5B20-4F51-87AC-A9E4DC770BF3}"/>
    <cellStyle name="Normal 4 2 10 4 5 2" xfId="17003" xr:uid="{C2F402FC-0C68-4C36-A52A-04F9F93F14CD}"/>
    <cellStyle name="Normal 4 2 10 4 6" xfId="17004" xr:uid="{0561FBF5-CF29-40D3-87C8-7D4625F80BA6}"/>
    <cellStyle name="Normal 4 2 10 5" xfId="17005" xr:uid="{F1020685-FFBB-43DB-98DA-787EC6E2F810}"/>
    <cellStyle name="Normal 4 2 10 5 2" xfId="17006" xr:uid="{656A2A8B-C316-4FFD-B686-D7A7CF143043}"/>
    <cellStyle name="Normal 4 2 10 5 2 2" xfId="17007" xr:uid="{5307B8B5-A20C-4BC3-915A-B2F88FBC27C5}"/>
    <cellStyle name="Normal 4 2 10 5 2 2 2" xfId="17008" xr:uid="{CA076466-0493-414D-BEA1-95F054B14851}"/>
    <cellStyle name="Normal 4 2 10 5 2 2 2 2" xfId="17009" xr:uid="{471FB7B6-DA86-4E24-8099-0920989B10A6}"/>
    <cellStyle name="Normal 4 2 10 5 2 2 3" xfId="17010" xr:uid="{5B9ADFD3-7507-4207-97A8-81AF06B643A4}"/>
    <cellStyle name="Normal 4 2 10 5 2 3" xfId="17011" xr:uid="{FA8C2531-DA01-4048-8C0F-D00B4BEBF86D}"/>
    <cellStyle name="Normal 4 2 10 5 2 3 2" xfId="17012" xr:uid="{90313855-E573-498A-AA9A-A3FE102D330D}"/>
    <cellStyle name="Normal 4 2 10 5 2 3 2 2" xfId="17013" xr:uid="{2B5325AE-382D-4A03-9EA9-6AC18BF37A8A}"/>
    <cellStyle name="Normal 4 2 10 5 2 3 3" xfId="17014" xr:uid="{C9F9418C-B379-4C6C-AFAC-9C119A9CF474}"/>
    <cellStyle name="Normal 4 2 10 5 2 4" xfId="17015" xr:uid="{C7BB94AE-E2C9-4C17-9336-CD1521F636DC}"/>
    <cellStyle name="Normal 4 2 10 5 2 4 2" xfId="17016" xr:uid="{2D367733-9F59-4B5B-852F-872F7C6EA94F}"/>
    <cellStyle name="Normal 4 2 10 5 2 5" xfId="17017" xr:uid="{17A0879F-F076-438D-9291-F90F0A441E66}"/>
    <cellStyle name="Normal 4 2 10 5 3" xfId="17018" xr:uid="{EC81682F-3FBB-4BBF-BE07-D9589D581707}"/>
    <cellStyle name="Normal 4 2 10 5 3 2" xfId="17019" xr:uid="{7F9BEF56-E69B-4FD7-8224-39EC70429494}"/>
    <cellStyle name="Normal 4 2 10 5 3 2 2" xfId="17020" xr:uid="{41018287-5322-4F20-A5C5-A4865CD6CEB3}"/>
    <cellStyle name="Normal 4 2 10 5 3 3" xfId="17021" xr:uid="{2983752B-18B6-459F-BD9D-E0B5312437E8}"/>
    <cellStyle name="Normal 4 2 10 5 4" xfId="17022" xr:uid="{8F280E01-FA7D-4625-A52E-32A04A343739}"/>
    <cellStyle name="Normal 4 2 10 5 4 2" xfId="17023" xr:uid="{BDAF5A9F-703A-42F0-BD68-D8F47BC446CE}"/>
    <cellStyle name="Normal 4 2 10 5 4 2 2" xfId="17024" xr:uid="{B660E176-6EF3-4E46-8A67-5389A0646CE0}"/>
    <cellStyle name="Normal 4 2 10 5 4 3" xfId="17025" xr:uid="{E23D5FEA-A56D-48FA-B19A-BA4A33D956A5}"/>
    <cellStyle name="Normal 4 2 10 5 5" xfId="17026" xr:uid="{A18EFFAD-965B-4967-808D-250B827F796E}"/>
    <cellStyle name="Normal 4 2 10 5 5 2" xfId="17027" xr:uid="{DD090404-956F-46F9-8760-F3833F55D3AF}"/>
    <cellStyle name="Normal 4 2 10 5 6" xfId="17028" xr:uid="{1255F499-BE81-4CFF-B880-DB10E366E5D4}"/>
    <cellStyle name="Normal 4 2 10 6" xfId="17029" xr:uid="{B8C5A36A-DB01-4D95-BE77-D4315733B0E8}"/>
    <cellStyle name="Normal 4 2 10 6 2" xfId="17030" xr:uid="{3569C8A1-5840-477E-86E7-B4484211073A}"/>
    <cellStyle name="Normal 4 2 10 6 2 2" xfId="17031" xr:uid="{6DC620D6-8B35-4098-B1A7-DDBFDF6166C6}"/>
    <cellStyle name="Normal 4 2 10 6 2 2 2" xfId="17032" xr:uid="{68E03BBE-34CA-469D-AD45-970067FAA40E}"/>
    <cellStyle name="Normal 4 2 10 6 2 3" xfId="17033" xr:uid="{972C2FC1-0C3A-44C3-A11C-035B18098B07}"/>
    <cellStyle name="Normal 4 2 10 6 3" xfId="17034" xr:uid="{A89B8C74-04A5-455C-98B8-B3C8B81E9E7F}"/>
    <cellStyle name="Normal 4 2 10 6 3 2" xfId="17035" xr:uid="{239229DC-5512-42CC-A181-CD1F7F128319}"/>
    <cellStyle name="Normal 4 2 10 6 3 2 2" xfId="17036" xr:uid="{E7F02553-65EF-4876-BB4A-B83C68878D16}"/>
    <cellStyle name="Normal 4 2 10 6 3 3" xfId="17037" xr:uid="{C4B82BC7-1B5B-46F8-8D36-C45AD324D259}"/>
    <cellStyle name="Normal 4 2 10 6 4" xfId="17038" xr:uid="{D81E396A-75DC-4557-9520-F6F1FBCEFFE9}"/>
    <cellStyle name="Normal 4 2 10 6 4 2" xfId="17039" xr:uid="{C2F7209D-96C0-4D1A-B8A5-383B7BAC187A}"/>
    <cellStyle name="Normal 4 2 10 6 5" xfId="17040" xr:uid="{70A32B91-CB3B-4BF8-8BAC-ED1CB20EA6EA}"/>
    <cellStyle name="Normal 4 2 10 7" xfId="17041" xr:uid="{340E58A1-43A1-4BDF-8A2D-C6B818924AB5}"/>
    <cellStyle name="Normal 4 2 10 7 2" xfId="17042" xr:uid="{0608D0BF-CEFE-41A9-9E83-61B1C8559E75}"/>
    <cellStyle name="Normal 4 2 10 7 2 2" xfId="17043" xr:uid="{DD4567E5-FE62-4951-AFC9-1F6553AE9C91}"/>
    <cellStyle name="Normal 4 2 10 7 3" xfId="17044" xr:uid="{796D2745-E10E-45D6-8B20-25C8807EF5EB}"/>
    <cellStyle name="Normal 4 2 10 8" xfId="17045" xr:uid="{78836407-2837-4C1A-ABEC-80FA0C386254}"/>
    <cellStyle name="Normal 4 2 10 8 2" xfId="17046" xr:uid="{0CB6FEB4-B588-4296-9377-FA1330F5E3B8}"/>
    <cellStyle name="Normal 4 2 10 8 2 2" xfId="17047" xr:uid="{9789C936-A701-4C34-BB4C-A6253A2877EA}"/>
    <cellStyle name="Normal 4 2 10 8 3" xfId="17048" xr:uid="{E043611C-CCAB-4330-B82E-464E6087A760}"/>
    <cellStyle name="Normal 4 2 10 9" xfId="17049" xr:uid="{5C1C6A70-1874-470B-BF6C-A3F180C8E7A4}"/>
    <cellStyle name="Normal 4 2 10 9 2" xfId="17050" xr:uid="{03C58078-0D15-462B-888E-EC141D0553FD}"/>
    <cellStyle name="Normal 4 2 10 9 2 2" xfId="17051" xr:uid="{DE00ACCA-843D-46A6-9D74-CE84BE478C4B}"/>
    <cellStyle name="Normal 4 2 10 9 3" xfId="17052" xr:uid="{40FA665B-CDDD-4D85-B61F-4C9A2B9ADB7A}"/>
    <cellStyle name="Normal 4 2 11" xfId="2097" xr:uid="{F993D20F-F2BA-44AD-8045-0EA525CCE522}"/>
    <cellStyle name="Normal 4 2 11 10" xfId="17053" xr:uid="{A41BD767-34E8-4F4D-940E-9E3126782214}"/>
    <cellStyle name="Normal 4 2 11 10 2" xfId="17054" xr:uid="{6DC13B08-DF79-4116-8FAD-701963A06F64}"/>
    <cellStyle name="Normal 4 2 11 11" xfId="17055" xr:uid="{AB51D5F6-B05F-4963-BDB7-FC1CF47EF4E9}"/>
    <cellStyle name="Normal 4 2 11 2" xfId="17056" xr:uid="{29FB3B76-5996-4078-BE58-FBBEC81D8CC7}"/>
    <cellStyle name="Normal 4 2 11 2 2" xfId="17057" xr:uid="{CA28B537-E248-441E-A030-5C287F1B880B}"/>
    <cellStyle name="Normal 4 2 11 2 2 2" xfId="17058" xr:uid="{A7DAB332-BAB0-4A63-837D-F13E5DBB736F}"/>
    <cellStyle name="Normal 4 2 11 2 2 2 2" xfId="17059" xr:uid="{2110CE86-E2D6-4F83-BD37-1FC63BA1BA42}"/>
    <cellStyle name="Normal 4 2 11 2 2 2 2 2" xfId="17060" xr:uid="{46A3CEE2-34CA-45A2-A7F5-9E61FE57BF1C}"/>
    <cellStyle name="Normal 4 2 11 2 2 2 2 2 2" xfId="17061" xr:uid="{A29DBA6E-104F-4C36-BF65-3198C3E99E35}"/>
    <cellStyle name="Normal 4 2 11 2 2 2 2 3" xfId="17062" xr:uid="{BBAA0276-0371-4789-B555-84C290DCCA1B}"/>
    <cellStyle name="Normal 4 2 11 2 2 2 3" xfId="17063" xr:uid="{A9ECE0EA-688A-4BFD-BE4F-24543F0800C3}"/>
    <cellStyle name="Normal 4 2 11 2 2 2 3 2" xfId="17064" xr:uid="{E5091CCE-1B6B-4CB4-971E-658A82016DF6}"/>
    <cellStyle name="Normal 4 2 11 2 2 2 3 2 2" xfId="17065" xr:uid="{19FB2C6F-FBC3-4B76-AF74-D0340C27529A}"/>
    <cellStyle name="Normal 4 2 11 2 2 2 3 3" xfId="17066" xr:uid="{E58B2634-3CE8-4B61-A358-40581723BFB3}"/>
    <cellStyle name="Normal 4 2 11 2 2 2 4" xfId="17067" xr:uid="{19114A5C-903C-4CD2-9B32-C9636A376F40}"/>
    <cellStyle name="Normal 4 2 11 2 2 2 4 2" xfId="17068" xr:uid="{00152E4E-F6E3-4243-A078-2508896FB95D}"/>
    <cellStyle name="Normal 4 2 11 2 2 2 5" xfId="17069" xr:uid="{C17066B8-C1A0-4096-88D5-EACF9FF906A9}"/>
    <cellStyle name="Normal 4 2 11 2 2 3" xfId="17070" xr:uid="{E2B4489D-BB9E-4BD7-93D7-D5E2FCC89FF5}"/>
    <cellStyle name="Normal 4 2 11 2 2 3 2" xfId="17071" xr:uid="{00E2C62B-4A71-4E1B-862C-F0789F00F718}"/>
    <cellStyle name="Normal 4 2 11 2 2 3 2 2" xfId="17072" xr:uid="{1F2DA121-20F9-498D-A1AD-E1D0AB8C6D74}"/>
    <cellStyle name="Normal 4 2 11 2 2 3 3" xfId="17073" xr:uid="{8B8C4844-1ABF-4EDD-BE4E-728EF930CE52}"/>
    <cellStyle name="Normal 4 2 11 2 2 4" xfId="17074" xr:uid="{9C9B0997-88BB-44BC-A0C8-DED4646AEB68}"/>
    <cellStyle name="Normal 4 2 11 2 2 4 2" xfId="17075" xr:uid="{0AF2FE2F-4A91-4E50-8351-5202A1267772}"/>
    <cellStyle name="Normal 4 2 11 2 2 4 2 2" xfId="17076" xr:uid="{68400A1F-9B8B-4C70-AB11-9FA23DC542BD}"/>
    <cellStyle name="Normal 4 2 11 2 2 4 3" xfId="17077" xr:uid="{09D2CF31-E5C4-4E2C-8672-07E4A749608D}"/>
    <cellStyle name="Normal 4 2 11 2 2 5" xfId="17078" xr:uid="{9F2F6B78-064D-466B-B8B8-EBA19BBFA5C8}"/>
    <cellStyle name="Normal 4 2 11 2 2 5 2" xfId="17079" xr:uid="{EC4A9387-E4B9-4518-A3EC-8196B92BAA7D}"/>
    <cellStyle name="Normal 4 2 11 2 2 6" xfId="17080" xr:uid="{37E1734D-E09E-4411-A170-90FB7CD41BA8}"/>
    <cellStyle name="Normal 4 2 11 2 3" xfId="17081" xr:uid="{90039B4F-E5EE-472E-84AF-02BA702FF606}"/>
    <cellStyle name="Normal 4 2 11 2 3 2" xfId="17082" xr:uid="{E72F13EA-9202-45C5-A226-47A6D41A4F7F}"/>
    <cellStyle name="Normal 4 2 11 2 3 2 2" xfId="17083" xr:uid="{C649F248-5F33-404F-8607-957173FA870E}"/>
    <cellStyle name="Normal 4 2 11 2 3 2 2 2" xfId="17084" xr:uid="{489E84E5-C9E3-4162-A446-D37D14BEF89A}"/>
    <cellStyle name="Normal 4 2 11 2 3 2 2 2 2" xfId="17085" xr:uid="{06DAE4B0-1EF9-4BB4-B61A-499C933D11D2}"/>
    <cellStyle name="Normal 4 2 11 2 3 2 2 3" xfId="17086" xr:uid="{45E2A9EE-E4F1-4BF8-BE84-52C2A162AB25}"/>
    <cellStyle name="Normal 4 2 11 2 3 2 3" xfId="17087" xr:uid="{37324904-9D50-40EB-A5A2-75C35C886BD6}"/>
    <cellStyle name="Normal 4 2 11 2 3 2 3 2" xfId="17088" xr:uid="{DF2C61F3-4D0A-4E4D-8FCE-E82067C8D5FA}"/>
    <cellStyle name="Normal 4 2 11 2 3 2 3 2 2" xfId="17089" xr:uid="{FE4DD3AC-43FE-42C9-8D4A-5317DCFAAD61}"/>
    <cellStyle name="Normal 4 2 11 2 3 2 3 3" xfId="17090" xr:uid="{6BBAC3B9-E345-4EBE-95BD-4933D1B844B1}"/>
    <cellStyle name="Normal 4 2 11 2 3 2 4" xfId="17091" xr:uid="{4A2B8111-B9D2-421E-908A-14049BAB27E9}"/>
    <cellStyle name="Normal 4 2 11 2 3 2 4 2" xfId="17092" xr:uid="{0CB610AA-AAEF-4260-9F68-BC1B2DBAB757}"/>
    <cellStyle name="Normal 4 2 11 2 3 2 5" xfId="17093" xr:uid="{6E4C4FDE-96D1-4CE6-B575-947E8C744120}"/>
    <cellStyle name="Normal 4 2 11 2 3 3" xfId="17094" xr:uid="{EB986AE0-9693-44D1-8408-00836092BF92}"/>
    <cellStyle name="Normal 4 2 11 2 3 3 2" xfId="17095" xr:uid="{9E19F58E-8F61-4628-8D9E-1729E7F474A2}"/>
    <cellStyle name="Normal 4 2 11 2 3 3 2 2" xfId="17096" xr:uid="{A19C506D-CE8A-4C1C-81EA-BCD440870689}"/>
    <cellStyle name="Normal 4 2 11 2 3 3 3" xfId="17097" xr:uid="{81150407-F5B0-4A17-861C-3520E8F89626}"/>
    <cellStyle name="Normal 4 2 11 2 3 4" xfId="17098" xr:uid="{B37FF078-7533-4186-B0CE-C3C441A3DE3B}"/>
    <cellStyle name="Normal 4 2 11 2 3 4 2" xfId="17099" xr:uid="{F7395CCE-1DD3-4693-85BA-E00A8998B3E1}"/>
    <cellStyle name="Normal 4 2 11 2 3 4 2 2" xfId="17100" xr:uid="{E9750376-7BCB-4357-8A7A-9D0C66247B0B}"/>
    <cellStyle name="Normal 4 2 11 2 3 4 3" xfId="17101" xr:uid="{6DB2DE88-45D3-44B4-B0AD-7D7F953D937F}"/>
    <cellStyle name="Normal 4 2 11 2 3 5" xfId="17102" xr:uid="{1F29C459-4ADF-4DFB-A5A1-F02F77FA95F0}"/>
    <cellStyle name="Normal 4 2 11 2 3 5 2" xfId="17103" xr:uid="{9D18BEDE-5C65-443B-BA39-00F9CB42B6EA}"/>
    <cellStyle name="Normal 4 2 11 2 3 6" xfId="17104" xr:uid="{CE4F9B1E-0979-436A-8528-7E2105575079}"/>
    <cellStyle name="Normal 4 2 11 2 4" xfId="17105" xr:uid="{A501B98D-A0C5-49E3-93D2-767112213D14}"/>
    <cellStyle name="Normal 4 2 11 2 4 2" xfId="17106" xr:uid="{3A9F3C77-8CA4-4831-A6FD-5BB1BA69E074}"/>
    <cellStyle name="Normal 4 2 11 2 4 2 2" xfId="17107" xr:uid="{7F2B80C3-F329-470A-83B6-0B0CAE4BFED2}"/>
    <cellStyle name="Normal 4 2 11 2 4 2 2 2" xfId="17108" xr:uid="{1C93180D-16C5-42EC-A011-94AFC57B0061}"/>
    <cellStyle name="Normal 4 2 11 2 4 2 3" xfId="17109" xr:uid="{D7093950-46A1-43B2-A0F9-00E84187E1BA}"/>
    <cellStyle name="Normal 4 2 11 2 4 3" xfId="17110" xr:uid="{06690A63-52DF-4651-8FCC-C7B0FFDB85C3}"/>
    <cellStyle name="Normal 4 2 11 2 4 3 2" xfId="17111" xr:uid="{452D212A-0B5B-4B9D-9AB5-7C24085A27CD}"/>
    <cellStyle name="Normal 4 2 11 2 4 3 2 2" xfId="17112" xr:uid="{B2A0E204-BAA9-4079-A1EC-E69868A3D833}"/>
    <cellStyle name="Normal 4 2 11 2 4 3 3" xfId="17113" xr:uid="{97273D16-0812-4E23-AE9E-5562B65CABFB}"/>
    <cellStyle name="Normal 4 2 11 2 4 4" xfId="17114" xr:uid="{BC5FD6CC-2521-4C09-B2EF-7CAE2DD12FA0}"/>
    <cellStyle name="Normal 4 2 11 2 4 4 2" xfId="17115" xr:uid="{45CE82F2-6F19-406C-A2CB-4D44F42E9836}"/>
    <cellStyle name="Normal 4 2 11 2 4 5" xfId="17116" xr:uid="{480DA7DD-66D8-414E-97DF-2B5909CB500C}"/>
    <cellStyle name="Normal 4 2 11 2 5" xfId="17117" xr:uid="{97FF28E8-029D-428C-920B-6660B95C1820}"/>
    <cellStyle name="Normal 4 2 11 2 5 2" xfId="17118" xr:uid="{5ED1F149-42B6-4390-A7B5-5050C77774F9}"/>
    <cellStyle name="Normal 4 2 11 2 5 2 2" xfId="17119" xr:uid="{3B15A9D0-BF99-4377-BC2F-262F675F3554}"/>
    <cellStyle name="Normal 4 2 11 2 5 3" xfId="17120" xr:uid="{CA1923DE-9228-4090-AC90-F513BB0D9DBE}"/>
    <cellStyle name="Normal 4 2 11 2 6" xfId="17121" xr:uid="{CAD1EE76-A98F-4328-9114-211213E224BA}"/>
    <cellStyle name="Normal 4 2 11 2 6 2" xfId="17122" xr:uid="{30060C3B-7E44-434D-BC43-9B8802CEEA88}"/>
    <cellStyle name="Normal 4 2 11 2 6 2 2" xfId="17123" xr:uid="{B9180CB2-C55A-4010-A71E-DD21649DA501}"/>
    <cellStyle name="Normal 4 2 11 2 6 3" xfId="17124" xr:uid="{50AC21C8-29EE-4162-B39A-A40A516D26C1}"/>
    <cellStyle name="Normal 4 2 11 2 7" xfId="17125" xr:uid="{6199F034-1804-42BC-8653-C2A4FE1446E9}"/>
    <cellStyle name="Normal 4 2 11 2 7 2" xfId="17126" xr:uid="{A6243A3A-7DBB-4881-A476-CC00F245A9AA}"/>
    <cellStyle name="Normal 4 2 11 2 7 2 2" xfId="17127" xr:uid="{DE8FA8F7-2BD2-4DF9-98BD-2F366358EB72}"/>
    <cellStyle name="Normal 4 2 11 2 7 3" xfId="17128" xr:uid="{7E965794-2FB0-431D-BC38-AF4D16332E50}"/>
    <cellStyle name="Normal 4 2 11 2 8" xfId="17129" xr:uid="{191714C8-6D75-4F83-9F0A-75B6A58193DB}"/>
    <cellStyle name="Normal 4 2 11 2 8 2" xfId="17130" xr:uid="{A4266E8A-C7DD-4B2F-926C-EA7E7EFECC77}"/>
    <cellStyle name="Normal 4 2 11 2 9" xfId="17131" xr:uid="{6AA8D377-3AD5-4C64-8C75-6E6E76D51855}"/>
    <cellStyle name="Normal 4 2 11 3" xfId="17132" xr:uid="{E5164D10-D20E-49F5-8365-B4B2FB146C20}"/>
    <cellStyle name="Normal 4 2 11 3 2" xfId="17133" xr:uid="{39023C3D-1643-4DA2-8E00-3C0DCCDCDCF0}"/>
    <cellStyle name="Normal 4 2 11 3 2 2" xfId="17134" xr:uid="{FD08C1FB-C2B3-43C8-995A-9DF72C527931}"/>
    <cellStyle name="Normal 4 2 11 3 2 2 2" xfId="17135" xr:uid="{01074A64-E7BE-429C-94CB-9C3CB3AF140A}"/>
    <cellStyle name="Normal 4 2 11 3 2 2 2 2" xfId="17136" xr:uid="{8ADB4FC0-E781-4FD2-9113-4FFC4E2D8A30}"/>
    <cellStyle name="Normal 4 2 11 3 2 2 2 2 2" xfId="17137" xr:uid="{15546402-78B5-4358-AF41-DF3A9D328CE6}"/>
    <cellStyle name="Normal 4 2 11 3 2 2 2 3" xfId="17138" xr:uid="{62262E66-B214-4D7C-98EF-1E02B47288F3}"/>
    <cellStyle name="Normal 4 2 11 3 2 2 3" xfId="17139" xr:uid="{F2165EA1-ACF0-4817-B3D2-46AB147D2928}"/>
    <cellStyle name="Normal 4 2 11 3 2 2 3 2" xfId="17140" xr:uid="{330EF6A7-F471-4422-AC3D-66ABBD70ED23}"/>
    <cellStyle name="Normal 4 2 11 3 2 2 3 2 2" xfId="17141" xr:uid="{4862276F-BBFF-4CC6-B159-ACC23A3C378B}"/>
    <cellStyle name="Normal 4 2 11 3 2 2 3 3" xfId="17142" xr:uid="{C0589D88-374B-4498-B330-5FAC21D87EE1}"/>
    <cellStyle name="Normal 4 2 11 3 2 2 4" xfId="17143" xr:uid="{54ADDEA7-1F1A-4F7D-A931-AB98286A1C66}"/>
    <cellStyle name="Normal 4 2 11 3 2 2 4 2" xfId="17144" xr:uid="{26390837-A248-4739-A2E9-D6E45A5DCE68}"/>
    <cellStyle name="Normal 4 2 11 3 2 2 5" xfId="17145" xr:uid="{FB55E289-2F5A-4881-BE0C-CC6EF3AEFD9F}"/>
    <cellStyle name="Normal 4 2 11 3 2 3" xfId="17146" xr:uid="{54DF5529-E70F-49B2-8AE5-AA31E714BAF7}"/>
    <cellStyle name="Normal 4 2 11 3 2 3 2" xfId="17147" xr:uid="{2FAA5D65-73E0-4636-A9C2-9C1042F7DF7C}"/>
    <cellStyle name="Normal 4 2 11 3 2 3 2 2" xfId="17148" xr:uid="{AE29C78D-4FE2-4E4A-A7D3-7B0B7079DCDD}"/>
    <cellStyle name="Normal 4 2 11 3 2 3 3" xfId="17149" xr:uid="{C474FF22-DCA3-4EA2-99CD-26477A4914BD}"/>
    <cellStyle name="Normal 4 2 11 3 2 4" xfId="17150" xr:uid="{65844673-F7B4-441B-976F-54BBC26F8102}"/>
    <cellStyle name="Normal 4 2 11 3 2 4 2" xfId="17151" xr:uid="{9CE643D4-0CFB-4A3E-A2FE-48FCF1ECEE86}"/>
    <cellStyle name="Normal 4 2 11 3 2 4 2 2" xfId="17152" xr:uid="{3515C64E-222F-4407-96EE-B14183251B0A}"/>
    <cellStyle name="Normal 4 2 11 3 2 4 3" xfId="17153" xr:uid="{AB7F95FC-2D05-4497-9BC3-A33A4E8DF8C3}"/>
    <cellStyle name="Normal 4 2 11 3 2 5" xfId="17154" xr:uid="{E61AEFA3-3FA0-4205-B622-8F49C63554F9}"/>
    <cellStyle name="Normal 4 2 11 3 2 5 2" xfId="17155" xr:uid="{67B4FF0C-273D-4B52-A458-2C83C569E3CA}"/>
    <cellStyle name="Normal 4 2 11 3 2 6" xfId="17156" xr:uid="{73DB9341-D889-4B1B-95FA-F8CB3545F23D}"/>
    <cellStyle name="Normal 4 2 11 3 3" xfId="17157" xr:uid="{962ACDE7-5261-4A15-8499-E5F5A5C35FD0}"/>
    <cellStyle name="Normal 4 2 11 3 3 2" xfId="17158" xr:uid="{B63594BF-FD40-4E98-9DAD-AC8FD80D3AB5}"/>
    <cellStyle name="Normal 4 2 11 3 3 2 2" xfId="17159" xr:uid="{8673E605-AD70-4842-A796-CC1925DD87FA}"/>
    <cellStyle name="Normal 4 2 11 3 3 2 2 2" xfId="17160" xr:uid="{0A1101C9-E465-427B-80E9-F2E7DB2F8EFC}"/>
    <cellStyle name="Normal 4 2 11 3 3 2 2 2 2" xfId="17161" xr:uid="{50CD0465-5117-4698-8CEB-527671E9D6A1}"/>
    <cellStyle name="Normal 4 2 11 3 3 2 2 3" xfId="17162" xr:uid="{10149D17-E0A9-4F3B-B18A-A4C9C9CA5A24}"/>
    <cellStyle name="Normal 4 2 11 3 3 2 3" xfId="17163" xr:uid="{12EA6E42-3292-4A54-A684-DB580BEAE470}"/>
    <cellStyle name="Normal 4 2 11 3 3 2 3 2" xfId="17164" xr:uid="{6D86BE58-DABF-491B-A141-83282D8343B2}"/>
    <cellStyle name="Normal 4 2 11 3 3 2 3 2 2" xfId="17165" xr:uid="{F06899E4-F2A7-4FBD-BFFC-158704F25913}"/>
    <cellStyle name="Normal 4 2 11 3 3 2 3 3" xfId="17166" xr:uid="{7A2F41C9-8A32-4845-A71B-03DA664DA615}"/>
    <cellStyle name="Normal 4 2 11 3 3 2 4" xfId="17167" xr:uid="{10FD915A-27F5-48F5-B578-1EAEEA36A1C2}"/>
    <cellStyle name="Normal 4 2 11 3 3 2 4 2" xfId="17168" xr:uid="{3453E87E-3B7B-49DB-96DF-33A847FDCB9E}"/>
    <cellStyle name="Normal 4 2 11 3 3 2 5" xfId="17169" xr:uid="{BA5903CE-1FAB-4EB9-AFE6-B680A24F4E9E}"/>
    <cellStyle name="Normal 4 2 11 3 3 3" xfId="17170" xr:uid="{6E0B7CBD-ABE8-453F-8FCB-1BCEB3BFB7E6}"/>
    <cellStyle name="Normal 4 2 11 3 3 3 2" xfId="17171" xr:uid="{D4B6501D-D957-4F90-8BD1-B2E4C7E351DD}"/>
    <cellStyle name="Normal 4 2 11 3 3 3 2 2" xfId="17172" xr:uid="{DA7536B5-A331-415D-8B68-3CB9243DA9B3}"/>
    <cellStyle name="Normal 4 2 11 3 3 3 3" xfId="17173" xr:uid="{6B5DF9C6-A2FB-443C-ACA5-CF7FDF14E261}"/>
    <cellStyle name="Normal 4 2 11 3 3 4" xfId="17174" xr:uid="{3E12D0A5-E36C-42E5-AB38-CE343B4D8557}"/>
    <cellStyle name="Normal 4 2 11 3 3 4 2" xfId="17175" xr:uid="{D4E05AE4-8C9D-4653-8D4E-CE22A6B9F12F}"/>
    <cellStyle name="Normal 4 2 11 3 3 4 2 2" xfId="17176" xr:uid="{D4F066D0-FD93-4781-B632-49DC97146F5C}"/>
    <cellStyle name="Normal 4 2 11 3 3 4 3" xfId="17177" xr:uid="{FD1A207A-6907-449C-A73C-EE09C1947F18}"/>
    <cellStyle name="Normal 4 2 11 3 3 5" xfId="17178" xr:uid="{30D5D402-A59D-4100-A8A1-F708C1830BF2}"/>
    <cellStyle name="Normal 4 2 11 3 3 5 2" xfId="17179" xr:uid="{A2A7B9DD-99BF-4DAC-AABF-1452E82FD8C3}"/>
    <cellStyle name="Normal 4 2 11 3 3 6" xfId="17180" xr:uid="{55BA7F14-DB1B-4FD9-A589-7563825ECB9D}"/>
    <cellStyle name="Normal 4 2 11 3 4" xfId="17181" xr:uid="{0CFA9192-D7CA-49CF-A9C6-BBDD91D7DDB1}"/>
    <cellStyle name="Normal 4 2 11 3 4 2" xfId="17182" xr:uid="{888BAB5F-80B7-4AC1-93C2-CD94AC29E850}"/>
    <cellStyle name="Normal 4 2 11 3 4 2 2" xfId="17183" xr:uid="{11F46D15-2693-4172-B013-E5EC9A5AED06}"/>
    <cellStyle name="Normal 4 2 11 3 4 2 2 2" xfId="17184" xr:uid="{97EED942-A2A2-41DD-AA55-CB8D0E97A00D}"/>
    <cellStyle name="Normal 4 2 11 3 4 2 3" xfId="17185" xr:uid="{8367990E-9892-475C-A665-1B1331137249}"/>
    <cellStyle name="Normal 4 2 11 3 4 3" xfId="17186" xr:uid="{591084E3-BAF8-4EA4-87F0-21276FD14DDA}"/>
    <cellStyle name="Normal 4 2 11 3 4 3 2" xfId="17187" xr:uid="{FB38AF69-D448-47BA-BEC1-51486E8E84F0}"/>
    <cellStyle name="Normal 4 2 11 3 4 3 2 2" xfId="17188" xr:uid="{248DD67C-9862-4884-A271-F0884F91BBCE}"/>
    <cellStyle name="Normal 4 2 11 3 4 3 3" xfId="17189" xr:uid="{926EDBBD-AEE1-46C5-A129-0592DA0BC24F}"/>
    <cellStyle name="Normal 4 2 11 3 4 4" xfId="17190" xr:uid="{77541152-C44D-4E13-81BC-3683ECADCA0D}"/>
    <cellStyle name="Normal 4 2 11 3 4 4 2" xfId="17191" xr:uid="{7E42634D-71A1-4F45-92EA-8DA02D87B8CB}"/>
    <cellStyle name="Normal 4 2 11 3 4 5" xfId="17192" xr:uid="{17948DD1-DE88-4AF1-A164-C698B27AC851}"/>
    <cellStyle name="Normal 4 2 11 3 5" xfId="17193" xr:uid="{9CD7259B-6935-42A3-ADED-2FAA9B703DFC}"/>
    <cellStyle name="Normal 4 2 11 3 5 2" xfId="17194" xr:uid="{152FF9C3-F9D1-4035-8FA4-D0CAA945C6CF}"/>
    <cellStyle name="Normal 4 2 11 3 5 2 2" xfId="17195" xr:uid="{FB54AC2D-27C8-4902-9067-9560B3CF8A96}"/>
    <cellStyle name="Normal 4 2 11 3 5 3" xfId="17196" xr:uid="{F5DC2B62-9CA8-4036-A859-7EC58D09208A}"/>
    <cellStyle name="Normal 4 2 11 3 6" xfId="17197" xr:uid="{0C2BFCE0-11F0-4BAF-8EE9-5FE17382638C}"/>
    <cellStyle name="Normal 4 2 11 3 6 2" xfId="17198" xr:uid="{0EE2AB54-1B26-427F-BE6C-4F59D9A9FAC6}"/>
    <cellStyle name="Normal 4 2 11 3 6 2 2" xfId="17199" xr:uid="{8E33EC66-412A-4613-89D0-2AD4D5309D35}"/>
    <cellStyle name="Normal 4 2 11 3 6 3" xfId="17200" xr:uid="{07080876-BB44-4C81-A479-77B9F18DCA45}"/>
    <cellStyle name="Normal 4 2 11 3 7" xfId="17201" xr:uid="{ED521A58-3232-4A4D-9680-10985FBE64BC}"/>
    <cellStyle name="Normal 4 2 11 3 7 2" xfId="17202" xr:uid="{A2D5BFDF-079A-4029-B97D-A537AC16B33A}"/>
    <cellStyle name="Normal 4 2 11 3 7 2 2" xfId="17203" xr:uid="{45DD9ABA-7AC5-427D-AC0A-5E862C406EDD}"/>
    <cellStyle name="Normal 4 2 11 3 7 3" xfId="17204" xr:uid="{56D45799-40F7-4548-8D01-41C29D0F56F2}"/>
    <cellStyle name="Normal 4 2 11 3 8" xfId="17205" xr:uid="{9216FFC7-659A-4BF5-A711-618EFE9199FD}"/>
    <cellStyle name="Normal 4 2 11 3 8 2" xfId="17206" xr:uid="{81D3661D-2872-40F9-AE95-01A55AC8B92F}"/>
    <cellStyle name="Normal 4 2 11 3 9" xfId="17207" xr:uid="{178F7C80-BF11-41AF-A3C7-14ACFE5F42A6}"/>
    <cellStyle name="Normal 4 2 11 4" xfId="17208" xr:uid="{43828B87-41AF-45D9-A9AD-C793FF15C27B}"/>
    <cellStyle name="Normal 4 2 11 4 2" xfId="17209" xr:uid="{9DF667DB-F98A-46C2-A91B-620D1330E089}"/>
    <cellStyle name="Normal 4 2 11 4 2 2" xfId="17210" xr:uid="{B047FED4-3002-4651-BCEC-D8F8DCC4025B}"/>
    <cellStyle name="Normal 4 2 11 4 2 2 2" xfId="17211" xr:uid="{299D58F2-882D-4195-817A-7BF83258E4B3}"/>
    <cellStyle name="Normal 4 2 11 4 2 2 2 2" xfId="17212" xr:uid="{6BBC118E-896A-4EF1-86F0-E66C67B2E9C7}"/>
    <cellStyle name="Normal 4 2 11 4 2 2 3" xfId="17213" xr:uid="{8492E3E0-EE1B-4AC9-BDD7-A1AD4681B060}"/>
    <cellStyle name="Normal 4 2 11 4 2 3" xfId="17214" xr:uid="{90711A12-CB14-46C7-9D54-1A938F0AB8B5}"/>
    <cellStyle name="Normal 4 2 11 4 2 3 2" xfId="17215" xr:uid="{1AF28C67-1F78-483E-8451-A88DA1D2A26D}"/>
    <cellStyle name="Normal 4 2 11 4 2 3 2 2" xfId="17216" xr:uid="{334498C3-60A0-45A9-8E5D-29DB6B0D4C27}"/>
    <cellStyle name="Normal 4 2 11 4 2 3 3" xfId="17217" xr:uid="{2951C935-DF18-41F5-86D6-34888D692356}"/>
    <cellStyle name="Normal 4 2 11 4 2 4" xfId="17218" xr:uid="{C5999160-78C5-45AB-A3F3-499145E561CD}"/>
    <cellStyle name="Normal 4 2 11 4 2 4 2" xfId="17219" xr:uid="{8547EAD0-AD9E-4DC4-99D9-18833F773398}"/>
    <cellStyle name="Normal 4 2 11 4 2 5" xfId="17220" xr:uid="{43847ECF-CB65-4F59-8089-E948B8A691CD}"/>
    <cellStyle name="Normal 4 2 11 4 3" xfId="17221" xr:uid="{D7CC0FCB-277B-464F-803B-A575DF634505}"/>
    <cellStyle name="Normal 4 2 11 4 3 2" xfId="17222" xr:uid="{21A93B83-5479-4462-8931-067A338C33FC}"/>
    <cellStyle name="Normal 4 2 11 4 3 2 2" xfId="17223" xr:uid="{577EBB8B-B1A1-4EBC-B5D3-5DF4EF8E4ECE}"/>
    <cellStyle name="Normal 4 2 11 4 3 3" xfId="17224" xr:uid="{F801BE9C-A640-4686-BD19-4E15CE0A6440}"/>
    <cellStyle name="Normal 4 2 11 4 4" xfId="17225" xr:uid="{00FFA175-0528-4291-879D-A22BCAB01E4A}"/>
    <cellStyle name="Normal 4 2 11 4 4 2" xfId="17226" xr:uid="{4D190156-3166-4177-A8C8-45499E84D82F}"/>
    <cellStyle name="Normal 4 2 11 4 4 2 2" xfId="17227" xr:uid="{C763B2A3-4B21-4A50-889C-62CCADFAC3A2}"/>
    <cellStyle name="Normal 4 2 11 4 4 3" xfId="17228" xr:uid="{5059CDE6-0222-4983-8777-BC18B1AC8877}"/>
    <cellStyle name="Normal 4 2 11 4 5" xfId="17229" xr:uid="{4850633B-83A0-4171-8EFC-947D2CA709DD}"/>
    <cellStyle name="Normal 4 2 11 4 5 2" xfId="17230" xr:uid="{5B0B770F-B39A-45E9-9C24-D42A0EB2D361}"/>
    <cellStyle name="Normal 4 2 11 4 6" xfId="17231" xr:uid="{8D4B9179-54E2-4AA9-B472-5E55B9BFF837}"/>
    <cellStyle name="Normal 4 2 11 5" xfId="17232" xr:uid="{44F70ACB-4804-49AA-8FD3-639F68BCA7A2}"/>
    <cellStyle name="Normal 4 2 11 5 2" xfId="17233" xr:uid="{2F5B93D6-1F99-44DA-B239-6FEEA2A4ED85}"/>
    <cellStyle name="Normal 4 2 11 5 2 2" xfId="17234" xr:uid="{016F52A6-89FC-489E-9292-2717492F4777}"/>
    <cellStyle name="Normal 4 2 11 5 2 2 2" xfId="17235" xr:uid="{EED2A99C-5CA7-4335-BE69-14EEFC489B03}"/>
    <cellStyle name="Normal 4 2 11 5 2 2 2 2" xfId="17236" xr:uid="{FE4C4326-49D1-4116-90AB-5484265DDDCD}"/>
    <cellStyle name="Normal 4 2 11 5 2 2 3" xfId="17237" xr:uid="{3D8DD00E-8188-4F9D-B5B5-905F5DC7D7D9}"/>
    <cellStyle name="Normal 4 2 11 5 2 3" xfId="17238" xr:uid="{E7881A1C-7778-4CE0-8C4A-73C932B48C90}"/>
    <cellStyle name="Normal 4 2 11 5 2 3 2" xfId="17239" xr:uid="{ED74590D-559F-4A19-AFE4-58C05C71D7CB}"/>
    <cellStyle name="Normal 4 2 11 5 2 3 2 2" xfId="17240" xr:uid="{2F523D08-5516-4427-A291-5EDA231570D4}"/>
    <cellStyle name="Normal 4 2 11 5 2 3 3" xfId="17241" xr:uid="{504B3027-E17E-4349-BD01-D5C6C9783773}"/>
    <cellStyle name="Normal 4 2 11 5 2 4" xfId="17242" xr:uid="{8AC0EEE8-F67E-42C7-92C7-7A3F53A98753}"/>
    <cellStyle name="Normal 4 2 11 5 2 4 2" xfId="17243" xr:uid="{BFB3C23B-E083-4C7A-8AA9-5B42140B5997}"/>
    <cellStyle name="Normal 4 2 11 5 2 5" xfId="17244" xr:uid="{2C39325A-97CE-4182-9828-C2CADC074CB1}"/>
    <cellStyle name="Normal 4 2 11 5 3" xfId="17245" xr:uid="{5CC184DF-1892-4397-BA2C-592D526648C8}"/>
    <cellStyle name="Normal 4 2 11 5 3 2" xfId="17246" xr:uid="{BA0D50AB-3D33-4BDA-BF33-90C6CA81193B}"/>
    <cellStyle name="Normal 4 2 11 5 3 2 2" xfId="17247" xr:uid="{207E11A1-9D1F-4367-AF3F-0339C09A5665}"/>
    <cellStyle name="Normal 4 2 11 5 3 3" xfId="17248" xr:uid="{07757A80-F971-4557-A0C4-32831494029D}"/>
    <cellStyle name="Normal 4 2 11 5 4" xfId="17249" xr:uid="{84DFAA69-CBD8-4E82-8806-FD48D86DC09E}"/>
    <cellStyle name="Normal 4 2 11 5 4 2" xfId="17250" xr:uid="{67533B30-7EB2-4FCB-830C-DDB635AD183E}"/>
    <cellStyle name="Normal 4 2 11 5 4 2 2" xfId="17251" xr:uid="{B3F676C1-F59D-4E6D-A5B0-EE405057C4A8}"/>
    <cellStyle name="Normal 4 2 11 5 4 3" xfId="17252" xr:uid="{EFE7FD28-718E-4E19-9A18-795CD0E79CFA}"/>
    <cellStyle name="Normal 4 2 11 5 5" xfId="17253" xr:uid="{D55ACA17-F595-46C8-BBF8-326783A7BFC7}"/>
    <cellStyle name="Normal 4 2 11 5 5 2" xfId="17254" xr:uid="{46F93F48-5408-412F-8217-19A0434A0D80}"/>
    <cellStyle name="Normal 4 2 11 5 6" xfId="17255" xr:uid="{8D705A52-5ECF-4DA2-B9E8-3A4BF1D6B6E2}"/>
    <cellStyle name="Normal 4 2 11 6" xfId="17256" xr:uid="{B96F4739-2CDE-4F64-8B6A-6FE3D580A8D1}"/>
    <cellStyle name="Normal 4 2 11 6 2" xfId="17257" xr:uid="{0FF100AB-44BF-4860-8B0B-1D4769C4B69D}"/>
    <cellStyle name="Normal 4 2 11 6 2 2" xfId="17258" xr:uid="{6FFD78FB-07B9-43C5-85A7-795E8AFBCC98}"/>
    <cellStyle name="Normal 4 2 11 6 2 2 2" xfId="17259" xr:uid="{4FBC0A20-641C-4037-9659-802496F9A7F6}"/>
    <cellStyle name="Normal 4 2 11 6 2 3" xfId="17260" xr:uid="{7B3511AB-2461-48FA-B724-65033A25AD23}"/>
    <cellStyle name="Normal 4 2 11 6 3" xfId="17261" xr:uid="{23A1E209-22E8-42F1-893C-17D30869E263}"/>
    <cellStyle name="Normal 4 2 11 6 3 2" xfId="17262" xr:uid="{EC16E3EB-2E78-447F-81B9-9053BD308CF9}"/>
    <cellStyle name="Normal 4 2 11 6 3 2 2" xfId="17263" xr:uid="{85DEC7CC-C37D-4F53-93CA-719E2C918F6F}"/>
    <cellStyle name="Normal 4 2 11 6 3 3" xfId="17264" xr:uid="{550F9113-B96C-4302-8461-9FD5B3AC680F}"/>
    <cellStyle name="Normal 4 2 11 6 4" xfId="17265" xr:uid="{DD8631E5-67A2-4C03-8B8C-BEA23A7ACD42}"/>
    <cellStyle name="Normal 4 2 11 6 4 2" xfId="17266" xr:uid="{5A686E64-C762-4853-AC6F-747B51A658DF}"/>
    <cellStyle name="Normal 4 2 11 6 5" xfId="17267" xr:uid="{B0210C05-3477-41FF-A4DB-A1D8C07F3723}"/>
    <cellStyle name="Normal 4 2 11 7" xfId="17268" xr:uid="{661D4AED-D51E-4B6F-AD6F-D5F91BED7EF8}"/>
    <cellStyle name="Normal 4 2 11 7 2" xfId="17269" xr:uid="{79E1F096-BADE-4310-B9A3-A47AAA5BB35E}"/>
    <cellStyle name="Normal 4 2 11 7 2 2" xfId="17270" xr:uid="{FFBE1EAC-7571-40A9-B42E-250E181E77CA}"/>
    <cellStyle name="Normal 4 2 11 7 3" xfId="17271" xr:uid="{6ABEF11C-AF05-4D76-ABC0-3B37870DE75D}"/>
    <cellStyle name="Normal 4 2 11 8" xfId="17272" xr:uid="{388A1BD4-F7FB-4E43-8450-150E6E5B345F}"/>
    <cellStyle name="Normal 4 2 11 8 2" xfId="17273" xr:uid="{3EBD0880-A647-43D0-8EC2-48D3714CDA8A}"/>
    <cellStyle name="Normal 4 2 11 8 2 2" xfId="17274" xr:uid="{A13B0AB1-9FB1-4839-80B4-52F79275D672}"/>
    <cellStyle name="Normal 4 2 11 8 3" xfId="17275" xr:uid="{91CA24A0-CE19-4B31-B542-5BECF4502EB6}"/>
    <cellStyle name="Normal 4 2 11 9" xfId="17276" xr:uid="{78D4F2DD-7FA1-4219-B664-5E367EE16831}"/>
    <cellStyle name="Normal 4 2 11 9 2" xfId="17277" xr:uid="{3821B399-B4C2-4456-AA53-A3A9B9E08C10}"/>
    <cellStyle name="Normal 4 2 11 9 2 2" xfId="17278" xr:uid="{83588EDF-D625-4B32-85AA-C23A965BA3F4}"/>
    <cellStyle name="Normal 4 2 11 9 3" xfId="17279" xr:uid="{19EC1683-7D30-4B46-BC8C-2A8615B4442D}"/>
    <cellStyle name="Normal 4 2 12" xfId="2098" xr:uid="{E2C9C321-C221-4231-B5DF-E509F3C47A48}"/>
    <cellStyle name="Normal 4 2 12 10" xfId="17280" xr:uid="{B52E87FB-1B91-471A-B0AF-5CF4DDCE5385}"/>
    <cellStyle name="Normal 4 2 12 10 2" xfId="17281" xr:uid="{C8B907D5-B563-4FA7-BB7F-386F2BD733AB}"/>
    <cellStyle name="Normal 4 2 12 11" xfId="17282" xr:uid="{C736F97F-FD89-4C6E-959F-8791270477CA}"/>
    <cellStyle name="Normal 4 2 12 2" xfId="17283" xr:uid="{EDFE707E-E34B-4CEE-BD24-2436CDC8E65C}"/>
    <cellStyle name="Normal 4 2 12 2 2" xfId="17284" xr:uid="{505D1B60-303E-4E2E-A62E-9A4A4F7ACAD4}"/>
    <cellStyle name="Normal 4 2 12 2 2 2" xfId="17285" xr:uid="{96250EE5-A550-4B50-AE05-94B0FEDA3AEB}"/>
    <cellStyle name="Normal 4 2 12 2 2 2 2" xfId="17286" xr:uid="{369858ED-E78D-47B9-96EA-4697D9AA09FB}"/>
    <cellStyle name="Normal 4 2 12 2 2 2 2 2" xfId="17287" xr:uid="{EA8047D9-6564-4A11-94C0-8480638D1A94}"/>
    <cellStyle name="Normal 4 2 12 2 2 2 2 2 2" xfId="17288" xr:uid="{8F8A2490-000C-4774-B18D-82C0EFBA77BF}"/>
    <cellStyle name="Normal 4 2 12 2 2 2 2 3" xfId="17289" xr:uid="{919759C8-E450-4059-B82A-B1C0166988BF}"/>
    <cellStyle name="Normal 4 2 12 2 2 2 3" xfId="17290" xr:uid="{EC1E237C-4F26-4B75-8970-12532867917C}"/>
    <cellStyle name="Normal 4 2 12 2 2 2 3 2" xfId="17291" xr:uid="{002DB9E9-2340-42D1-8D7B-7A89C0F7C28A}"/>
    <cellStyle name="Normal 4 2 12 2 2 2 3 2 2" xfId="17292" xr:uid="{3396242C-63BC-4A3A-8BAF-8613D1ABEBF7}"/>
    <cellStyle name="Normal 4 2 12 2 2 2 3 3" xfId="17293" xr:uid="{B6E89375-2637-4C2D-A7FF-3D0CD33AFEF2}"/>
    <cellStyle name="Normal 4 2 12 2 2 2 4" xfId="17294" xr:uid="{EE863D1F-E323-4ACD-94B3-8486AE5E6BBF}"/>
    <cellStyle name="Normal 4 2 12 2 2 2 4 2" xfId="17295" xr:uid="{52081CA6-84A6-4531-86D1-498A16D4FF6E}"/>
    <cellStyle name="Normal 4 2 12 2 2 2 5" xfId="17296" xr:uid="{2689131E-615E-4A75-BA43-A02A66F9B104}"/>
    <cellStyle name="Normal 4 2 12 2 2 3" xfId="17297" xr:uid="{4C30621C-986D-4A20-88BB-B0C3EF4E0D58}"/>
    <cellStyle name="Normal 4 2 12 2 2 3 2" xfId="17298" xr:uid="{1D656FB3-7B36-4A75-B811-124D8BB789D9}"/>
    <cellStyle name="Normal 4 2 12 2 2 3 2 2" xfId="17299" xr:uid="{93059A1A-457B-498D-9AA8-9B4FCA767300}"/>
    <cellStyle name="Normal 4 2 12 2 2 3 3" xfId="17300" xr:uid="{DBADE73F-BD9C-4DC6-BDD2-A62B7972E799}"/>
    <cellStyle name="Normal 4 2 12 2 2 4" xfId="17301" xr:uid="{9C94DE9B-77F2-4492-9708-A14CAF6E6E72}"/>
    <cellStyle name="Normal 4 2 12 2 2 4 2" xfId="17302" xr:uid="{042647E9-A35F-4222-9B0C-DAC59B2396E4}"/>
    <cellStyle name="Normal 4 2 12 2 2 4 2 2" xfId="17303" xr:uid="{F5FB67C7-152A-42A7-9150-2BFBE493329D}"/>
    <cellStyle name="Normal 4 2 12 2 2 4 3" xfId="17304" xr:uid="{3B44F5C1-0A4B-4708-AA11-324235C956D2}"/>
    <cellStyle name="Normal 4 2 12 2 2 5" xfId="17305" xr:uid="{EF7BC9FB-6F0E-4357-8D4D-13F15F930BDA}"/>
    <cellStyle name="Normal 4 2 12 2 2 5 2" xfId="17306" xr:uid="{8E2ACD23-A058-4F22-9A02-22951C6FCA27}"/>
    <cellStyle name="Normal 4 2 12 2 2 6" xfId="17307" xr:uid="{46BE4C8D-A266-4881-8870-04D3D5E62276}"/>
    <cellStyle name="Normal 4 2 12 2 3" xfId="17308" xr:uid="{1AA5E1EE-9162-43FD-BB6A-FE00F5DFEEDA}"/>
    <cellStyle name="Normal 4 2 12 2 3 2" xfId="17309" xr:uid="{250FEC36-BE13-4BB3-9E91-18E30A469810}"/>
    <cellStyle name="Normal 4 2 12 2 3 2 2" xfId="17310" xr:uid="{4C57AEB5-1CC0-4263-AA9F-28357EC689F0}"/>
    <cellStyle name="Normal 4 2 12 2 3 2 2 2" xfId="17311" xr:uid="{0CE2E822-E52D-4191-AB5B-AC046BDA08C3}"/>
    <cellStyle name="Normal 4 2 12 2 3 2 2 2 2" xfId="17312" xr:uid="{A3F12546-DF34-459A-BE06-01F4CA4EAE3C}"/>
    <cellStyle name="Normal 4 2 12 2 3 2 2 3" xfId="17313" xr:uid="{D14C6FA4-7447-43CB-B498-D858F8723439}"/>
    <cellStyle name="Normal 4 2 12 2 3 2 3" xfId="17314" xr:uid="{0D00057C-3669-4424-89AE-65DBAD033CE6}"/>
    <cellStyle name="Normal 4 2 12 2 3 2 3 2" xfId="17315" xr:uid="{D4D808AC-3734-4E7C-981F-F52CECD8DE9F}"/>
    <cellStyle name="Normal 4 2 12 2 3 2 3 2 2" xfId="17316" xr:uid="{377B8A4C-1CA5-48E5-8900-6368C4FF611A}"/>
    <cellStyle name="Normal 4 2 12 2 3 2 3 3" xfId="17317" xr:uid="{28C29204-757D-4594-9EB2-F4E104CD5E49}"/>
    <cellStyle name="Normal 4 2 12 2 3 2 4" xfId="17318" xr:uid="{1C1FCAA4-50E1-4C7D-87DE-93E2FA560C9B}"/>
    <cellStyle name="Normal 4 2 12 2 3 2 4 2" xfId="17319" xr:uid="{31E852E1-DDC0-46DD-9D53-830204343194}"/>
    <cellStyle name="Normal 4 2 12 2 3 2 5" xfId="17320" xr:uid="{7D516CE1-3CC6-4DF6-BD3B-7A841B06E125}"/>
    <cellStyle name="Normal 4 2 12 2 3 3" xfId="17321" xr:uid="{D90D9ACB-7D80-4D54-BEF9-3DD8A357933A}"/>
    <cellStyle name="Normal 4 2 12 2 3 3 2" xfId="17322" xr:uid="{BB8633D6-49EF-4B66-8C16-1E21FA36E7A7}"/>
    <cellStyle name="Normal 4 2 12 2 3 3 2 2" xfId="17323" xr:uid="{89BBF4A1-ECC9-4A0C-AA45-CA879D6FAD54}"/>
    <cellStyle name="Normal 4 2 12 2 3 3 3" xfId="17324" xr:uid="{70EAECD9-918D-4314-BF29-3F173161BE04}"/>
    <cellStyle name="Normal 4 2 12 2 3 4" xfId="17325" xr:uid="{D9B8C85B-A83B-41AA-9FB6-016B9A563597}"/>
    <cellStyle name="Normal 4 2 12 2 3 4 2" xfId="17326" xr:uid="{3AC066AB-D5A5-4218-9951-7C15B2D01F25}"/>
    <cellStyle name="Normal 4 2 12 2 3 4 2 2" xfId="17327" xr:uid="{B8F3987D-A81C-4BC5-9DD8-76BBA853F7C1}"/>
    <cellStyle name="Normal 4 2 12 2 3 4 3" xfId="17328" xr:uid="{4DEB0506-568E-4658-9399-0595F1005148}"/>
    <cellStyle name="Normal 4 2 12 2 3 5" xfId="17329" xr:uid="{1C3183C3-CBD0-4F8D-8ED7-32D0E6609DB1}"/>
    <cellStyle name="Normal 4 2 12 2 3 5 2" xfId="17330" xr:uid="{E95386E6-6EE9-41BC-94BE-F30062782429}"/>
    <cellStyle name="Normal 4 2 12 2 3 6" xfId="17331" xr:uid="{8EAFE4C6-4F79-410C-9D7A-E4DCBFEB9901}"/>
    <cellStyle name="Normal 4 2 12 2 4" xfId="17332" xr:uid="{A0C66CDC-8FE9-44CF-B56A-648A329F2F92}"/>
    <cellStyle name="Normal 4 2 12 2 4 2" xfId="17333" xr:uid="{17287480-640F-4A67-B4D7-94F9CD5EDDE1}"/>
    <cellStyle name="Normal 4 2 12 2 4 2 2" xfId="17334" xr:uid="{1CC2D7F7-D1A9-4444-A5B2-DDC37C2427D6}"/>
    <cellStyle name="Normal 4 2 12 2 4 2 2 2" xfId="17335" xr:uid="{1F6B411B-9BAD-4946-AA26-785EA1C62422}"/>
    <cellStyle name="Normal 4 2 12 2 4 2 3" xfId="17336" xr:uid="{3ABAFD11-1479-4B12-A0D1-D44031253EA0}"/>
    <cellStyle name="Normal 4 2 12 2 4 3" xfId="17337" xr:uid="{61E59DB7-219B-4F8F-B4F6-39B62EB203FD}"/>
    <cellStyle name="Normal 4 2 12 2 4 3 2" xfId="17338" xr:uid="{C729FA96-9C5C-465E-9599-3E4350EDFF89}"/>
    <cellStyle name="Normal 4 2 12 2 4 3 2 2" xfId="17339" xr:uid="{EBA26C85-C470-47DD-841B-0C0E2B6D1E96}"/>
    <cellStyle name="Normal 4 2 12 2 4 3 3" xfId="17340" xr:uid="{13004416-2C0D-4E4A-9AE8-5F3FD1E85BFA}"/>
    <cellStyle name="Normal 4 2 12 2 4 4" xfId="17341" xr:uid="{50B69A8B-8532-4FD2-B2F6-2BF6A8178B88}"/>
    <cellStyle name="Normal 4 2 12 2 4 4 2" xfId="17342" xr:uid="{2DC093A1-63BE-4B3F-9E4C-AE8ED5E58EE7}"/>
    <cellStyle name="Normal 4 2 12 2 4 5" xfId="17343" xr:uid="{DEC6285D-A26D-493F-AA1A-7C38DA613F76}"/>
    <cellStyle name="Normal 4 2 12 2 5" xfId="17344" xr:uid="{EEC29A9E-3F3D-481B-871B-BB8F9E638243}"/>
    <cellStyle name="Normal 4 2 12 2 5 2" xfId="17345" xr:uid="{B5FD8F3F-8CF8-4F25-A6FB-D32AFA853045}"/>
    <cellStyle name="Normal 4 2 12 2 5 2 2" xfId="17346" xr:uid="{F1013C2B-05D8-459A-A6D2-13D2FF7E8A55}"/>
    <cellStyle name="Normal 4 2 12 2 5 3" xfId="17347" xr:uid="{547D939E-0B41-4085-AA5C-0643A7119C5D}"/>
    <cellStyle name="Normal 4 2 12 2 6" xfId="17348" xr:uid="{544F005B-43C3-494F-8094-FAF01CE480DA}"/>
    <cellStyle name="Normal 4 2 12 2 6 2" xfId="17349" xr:uid="{8F0A4FF3-911A-4495-9386-CA697996BC26}"/>
    <cellStyle name="Normal 4 2 12 2 6 2 2" xfId="17350" xr:uid="{6888239D-96E9-45FF-B25B-1CA5DAFF660A}"/>
    <cellStyle name="Normal 4 2 12 2 6 3" xfId="17351" xr:uid="{90E57AB5-94A3-416C-AD60-C151E1CE0ED3}"/>
    <cellStyle name="Normal 4 2 12 2 7" xfId="17352" xr:uid="{99B2669E-DDA8-4514-83AC-D8415269B414}"/>
    <cellStyle name="Normal 4 2 12 2 7 2" xfId="17353" xr:uid="{455DB093-22ED-46B7-B018-C94E7404CF3D}"/>
    <cellStyle name="Normal 4 2 12 2 7 2 2" xfId="17354" xr:uid="{BE9DC803-C824-4F64-B260-690198195FE8}"/>
    <cellStyle name="Normal 4 2 12 2 7 3" xfId="17355" xr:uid="{0B55624C-FDD8-4F09-8170-00AD897765CB}"/>
    <cellStyle name="Normal 4 2 12 2 8" xfId="17356" xr:uid="{6D5298DC-25B4-41C2-AA10-AC37C5C058A1}"/>
    <cellStyle name="Normal 4 2 12 2 8 2" xfId="17357" xr:uid="{4D816B41-5F01-4BE4-A797-D834323C4D24}"/>
    <cellStyle name="Normal 4 2 12 2 9" xfId="17358" xr:uid="{2041B1BC-F984-44C3-A86A-FAF238DF9160}"/>
    <cellStyle name="Normal 4 2 12 3" xfId="17359" xr:uid="{5CBE9992-BD0C-4AEE-B6C8-FCEC52D87990}"/>
    <cellStyle name="Normal 4 2 12 3 2" xfId="17360" xr:uid="{DA9699BF-DD19-4465-823E-27D46B86C44F}"/>
    <cellStyle name="Normal 4 2 12 3 2 2" xfId="17361" xr:uid="{CC25BEB5-A83F-4F46-B239-59C69BBF3EFE}"/>
    <cellStyle name="Normal 4 2 12 3 2 2 2" xfId="17362" xr:uid="{D4A9A51A-BF14-4191-9713-BCF5F2A56430}"/>
    <cellStyle name="Normal 4 2 12 3 2 2 2 2" xfId="17363" xr:uid="{9E2E6A47-B55F-48DD-9A69-2C931395D1BD}"/>
    <cellStyle name="Normal 4 2 12 3 2 2 2 2 2" xfId="17364" xr:uid="{50431CA2-3D95-43FF-A76C-C8B087BEE355}"/>
    <cellStyle name="Normal 4 2 12 3 2 2 2 3" xfId="17365" xr:uid="{3CD2E099-CF67-468E-8469-11DF699CB4B5}"/>
    <cellStyle name="Normal 4 2 12 3 2 2 3" xfId="17366" xr:uid="{CA9538A6-D84A-444F-9582-FD7A8A6F2187}"/>
    <cellStyle name="Normal 4 2 12 3 2 2 3 2" xfId="17367" xr:uid="{01A1FDAC-BD84-4C6C-8427-12C2C6615454}"/>
    <cellStyle name="Normal 4 2 12 3 2 2 3 2 2" xfId="17368" xr:uid="{7E8B4842-AD29-47B0-B3CB-25C130422434}"/>
    <cellStyle name="Normal 4 2 12 3 2 2 3 3" xfId="17369" xr:uid="{59376150-DF5E-4D61-9081-9B01410EE558}"/>
    <cellStyle name="Normal 4 2 12 3 2 2 4" xfId="17370" xr:uid="{75D39EA1-5610-4D35-BE4D-AC60ECB981C2}"/>
    <cellStyle name="Normal 4 2 12 3 2 2 4 2" xfId="17371" xr:uid="{F673D593-1EC4-4996-8684-E334A3278199}"/>
    <cellStyle name="Normal 4 2 12 3 2 2 5" xfId="17372" xr:uid="{8E92EF08-1ED3-4F6A-82BA-8F838A378733}"/>
    <cellStyle name="Normal 4 2 12 3 2 3" xfId="17373" xr:uid="{27D33DE3-BA18-40C4-BCD2-E84AA37F7AE1}"/>
    <cellStyle name="Normal 4 2 12 3 2 3 2" xfId="17374" xr:uid="{CB7F383C-E758-48FB-B86E-89A3868BF86C}"/>
    <cellStyle name="Normal 4 2 12 3 2 3 2 2" xfId="17375" xr:uid="{7C5EFF83-703A-4AC7-AC92-413AB8A512F8}"/>
    <cellStyle name="Normal 4 2 12 3 2 3 3" xfId="17376" xr:uid="{89DCD204-DA94-4B0E-9EAA-D3BC6E845218}"/>
    <cellStyle name="Normal 4 2 12 3 2 4" xfId="17377" xr:uid="{654C9E3E-CA1C-41D0-A8D6-0ECA24CA2787}"/>
    <cellStyle name="Normal 4 2 12 3 2 4 2" xfId="17378" xr:uid="{E8E9F9FA-7911-4612-8701-A1C0A8A26585}"/>
    <cellStyle name="Normal 4 2 12 3 2 4 2 2" xfId="17379" xr:uid="{3A33E634-E962-42D6-875E-918389FD9C2A}"/>
    <cellStyle name="Normal 4 2 12 3 2 4 3" xfId="17380" xr:uid="{DDD7E1AF-49BA-478F-8429-72CEA7800687}"/>
    <cellStyle name="Normal 4 2 12 3 2 5" xfId="17381" xr:uid="{D6762F7A-2217-461D-895B-E005FD68F5FE}"/>
    <cellStyle name="Normal 4 2 12 3 2 5 2" xfId="17382" xr:uid="{F5E61614-4E36-46F1-8C24-DBD67237D0B3}"/>
    <cellStyle name="Normal 4 2 12 3 2 6" xfId="17383" xr:uid="{B6B71E7A-A2E6-40CC-B4B2-AE35EC673543}"/>
    <cellStyle name="Normal 4 2 12 3 3" xfId="17384" xr:uid="{2F65A3D0-297C-4098-980B-9A3E7DFB6B9E}"/>
    <cellStyle name="Normal 4 2 12 3 3 2" xfId="17385" xr:uid="{609CCCE5-45EC-4C85-B679-8EC5A3A2EDDC}"/>
    <cellStyle name="Normal 4 2 12 3 3 2 2" xfId="17386" xr:uid="{45EC8945-7150-47A8-988C-F5EBFCA9CBF6}"/>
    <cellStyle name="Normal 4 2 12 3 3 2 2 2" xfId="17387" xr:uid="{B3F4AC84-3651-4D16-9958-3E48EA7F9C6E}"/>
    <cellStyle name="Normal 4 2 12 3 3 2 2 2 2" xfId="17388" xr:uid="{63B260C3-7991-4C20-8C61-6C914FCD2379}"/>
    <cellStyle name="Normal 4 2 12 3 3 2 2 3" xfId="17389" xr:uid="{6711DC4B-3B36-4D5D-81CE-04347BB730C1}"/>
    <cellStyle name="Normal 4 2 12 3 3 2 3" xfId="17390" xr:uid="{C3D495A8-11B7-4E7C-9480-D80F46C8932F}"/>
    <cellStyle name="Normal 4 2 12 3 3 2 3 2" xfId="17391" xr:uid="{FA962C95-9C02-440A-A3BD-6CA141DEDC81}"/>
    <cellStyle name="Normal 4 2 12 3 3 2 3 2 2" xfId="17392" xr:uid="{0148A39C-EF0B-4268-986B-64CE534F3D45}"/>
    <cellStyle name="Normal 4 2 12 3 3 2 3 3" xfId="17393" xr:uid="{C49CE548-D3EF-446F-87D1-074C42CBF47A}"/>
    <cellStyle name="Normal 4 2 12 3 3 2 4" xfId="17394" xr:uid="{E623B56C-3357-42A1-8F3D-618FC796B5F5}"/>
    <cellStyle name="Normal 4 2 12 3 3 2 4 2" xfId="17395" xr:uid="{E9D57268-2B0F-46E8-9FD8-3CA97FA0E149}"/>
    <cellStyle name="Normal 4 2 12 3 3 2 5" xfId="17396" xr:uid="{7FADC39C-8ABD-4257-B240-151140AEB708}"/>
    <cellStyle name="Normal 4 2 12 3 3 3" xfId="17397" xr:uid="{E89D98BA-3DB7-47FA-AF00-25FE41336957}"/>
    <cellStyle name="Normal 4 2 12 3 3 3 2" xfId="17398" xr:uid="{C90C0922-C9B2-45C0-AC7D-C0A31D039DC2}"/>
    <cellStyle name="Normal 4 2 12 3 3 3 2 2" xfId="17399" xr:uid="{3D546817-6B6D-4B89-A743-2E25EFAA55A5}"/>
    <cellStyle name="Normal 4 2 12 3 3 3 3" xfId="17400" xr:uid="{8A10D570-946C-4F00-B961-BA07ED7BB1BC}"/>
    <cellStyle name="Normal 4 2 12 3 3 4" xfId="17401" xr:uid="{2763CCD1-FE7E-4AEF-A775-6C05BA1C6E67}"/>
    <cellStyle name="Normal 4 2 12 3 3 4 2" xfId="17402" xr:uid="{A78BA9BE-68AB-43F5-9EA4-1D367BFED2CC}"/>
    <cellStyle name="Normal 4 2 12 3 3 4 2 2" xfId="17403" xr:uid="{2B6083C6-C1A7-4FBE-8482-B8C94202395F}"/>
    <cellStyle name="Normal 4 2 12 3 3 4 3" xfId="17404" xr:uid="{8BACED45-A0B5-413B-A319-97E25A279945}"/>
    <cellStyle name="Normal 4 2 12 3 3 5" xfId="17405" xr:uid="{8884FED5-5C02-4351-B55C-08B1D52B634E}"/>
    <cellStyle name="Normal 4 2 12 3 3 5 2" xfId="17406" xr:uid="{8C500562-885C-47EB-BBB3-AA87490B76E5}"/>
    <cellStyle name="Normal 4 2 12 3 3 6" xfId="17407" xr:uid="{FAF03190-6768-4236-8B41-260E76CFF26B}"/>
    <cellStyle name="Normal 4 2 12 3 4" xfId="17408" xr:uid="{4B64C39F-0EB7-4629-8940-67506BF916EF}"/>
    <cellStyle name="Normal 4 2 12 3 4 2" xfId="17409" xr:uid="{5BA3B197-238A-4074-8DBF-DAE49DE5FBFA}"/>
    <cellStyle name="Normal 4 2 12 3 4 2 2" xfId="17410" xr:uid="{328FD927-61D6-4B0A-9408-2D7A6280EA11}"/>
    <cellStyle name="Normal 4 2 12 3 4 2 2 2" xfId="17411" xr:uid="{CC3B34B0-E37A-4577-97F3-D42C7D3889AB}"/>
    <cellStyle name="Normal 4 2 12 3 4 2 3" xfId="17412" xr:uid="{2F2EDECE-2B89-4E36-89A0-0BB402482DB3}"/>
    <cellStyle name="Normal 4 2 12 3 4 3" xfId="17413" xr:uid="{EEF99601-020F-46DF-9C3E-C5E7ADA23BAB}"/>
    <cellStyle name="Normal 4 2 12 3 4 3 2" xfId="17414" xr:uid="{CAE35F54-3667-48F1-9A67-A084218147B3}"/>
    <cellStyle name="Normal 4 2 12 3 4 3 2 2" xfId="17415" xr:uid="{72A81359-2C62-4465-9BF5-CD37FD41A478}"/>
    <cellStyle name="Normal 4 2 12 3 4 3 3" xfId="17416" xr:uid="{6B6017A1-CC23-4501-8461-CFEFCFE965A4}"/>
    <cellStyle name="Normal 4 2 12 3 4 4" xfId="17417" xr:uid="{C376B361-3076-4A18-9A3F-B2C6D5E3939F}"/>
    <cellStyle name="Normal 4 2 12 3 4 4 2" xfId="17418" xr:uid="{E9B0742B-EA5B-4208-A5F9-CB216C36E84C}"/>
    <cellStyle name="Normal 4 2 12 3 4 5" xfId="17419" xr:uid="{DC67245F-0F21-474E-8222-516459090E39}"/>
    <cellStyle name="Normal 4 2 12 3 5" xfId="17420" xr:uid="{BB79D81F-83CA-444D-A2C0-E53D266F1CEA}"/>
    <cellStyle name="Normal 4 2 12 3 5 2" xfId="17421" xr:uid="{3D6ABFB8-C2E4-401B-B025-37E2D369C8FD}"/>
    <cellStyle name="Normal 4 2 12 3 5 2 2" xfId="17422" xr:uid="{A4536634-AAAB-4198-9852-4632600AE64C}"/>
    <cellStyle name="Normal 4 2 12 3 5 3" xfId="17423" xr:uid="{A47B7172-5959-4353-810E-13E3B7B66C81}"/>
    <cellStyle name="Normal 4 2 12 3 6" xfId="17424" xr:uid="{B80AD018-38C7-48C3-BAC4-E34001B56824}"/>
    <cellStyle name="Normal 4 2 12 3 6 2" xfId="17425" xr:uid="{CD688F1C-FD33-4F03-9291-8FE490D2BC6F}"/>
    <cellStyle name="Normal 4 2 12 3 6 2 2" xfId="17426" xr:uid="{0F0C4FB6-D51E-40D8-B104-E755B198A17C}"/>
    <cellStyle name="Normal 4 2 12 3 6 3" xfId="17427" xr:uid="{5265A7AB-A3C6-4499-B3AC-E24A16C43DC7}"/>
    <cellStyle name="Normal 4 2 12 3 7" xfId="17428" xr:uid="{2563B67C-7BA9-45A8-9F27-25ACF0F611E3}"/>
    <cellStyle name="Normal 4 2 12 3 7 2" xfId="17429" xr:uid="{571E0607-697E-4D0D-A758-A483F800BA7E}"/>
    <cellStyle name="Normal 4 2 12 3 7 2 2" xfId="17430" xr:uid="{65206C3E-8539-46D7-8ED6-70B074908D4D}"/>
    <cellStyle name="Normal 4 2 12 3 7 3" xfId="17431" xr:uid="{244BD6EB-3322-41CD-99C4-89717378819D}"/>
    <cellStyle name="Normal 4 2 12 3 8" xfId="17432" xr:uid="{FF9B9519-8F30-481F-866B-070959DBCAD4}"/>
    <cellStyle name="Normal 4 2 12 3 8 2" xfId="17433" xr:uid="{32810630-2406-4761-8E3E-F0A5F937B663}"/>
    <cellStyle name="Normal 4 2 12 3 9" xfId="17434" xr:uid="{0082936D-9842-4C57-A93C-10A1191D5F05}"/>
    <cellStyle name="Normal 4 2 12 4" xfId="17435" xr:uid="{88E83A41-6883-4746-B3BA-6B909D86B344}"/>
    <cellStyle name="Normal 4 2 12 4 2" xfId="17436" xr:uid="{C0DD1B56-A85C-47E3-9947-99BFD6C10171}"/>
    <cellStyle name="Normal 4 2 12 4 2 2" xfId="17437" xr:uid="{48284C4A-6DA0-4444-9D41-09CF6F345A45}"/>
    <cellStyle name="Normal 4 2 12 4 2 2 2" xfId="17438" xr:uid="{64D175D4-E9FF-41EF-8D1B-B074970FD85E}"/>
    <cellStyle name="Normal 4 2 12 4 2 2 2 2" xfId="17439" xr:uid="{DB7D1B6C-59EF-41A6-9C0F-3AC2763B8CBE}"/>
    <cellStyle name="Normal 4 2 12 4 2 2 3" xfId="17440" xr:uid="{FCFE8F5B-47BF-4774-9889-1C9763A2F861}"/>
    <cellStyle name="Normal 4 2 12 4 2 3" xfId="17441" xr:uid="{8F52EEDE-8519-4E67-906D-9711ED74BA54}"/>
    <cellStyle name="Normal 4 2 12 4 2 3 2" xfId="17442" xr:uid="{044E859C-4F6B-4C35-9887-C15AD6F70032}"/>
    <cellStyle name="Normal 4 2 12 4 2 3 2 2" xfId="17443" xr:uid="{77EA0FA0-8977-44B3-90A6-2CEA0874F5AC}"/>
    <cellStyle name="Normal 4 2 12 4 2 3 3" xfId="17444" xr:uid="{A5492D17-78C9-4DA4-BB60-4BAC090BF8B7}"/>
    <cellStyle name="Normal 4 2 12 4 2 4" xfId="17445" xr:uid="{DFFB79D4-129D-40C7-8712-F284D2ED21C2}"/>
    <cellStyle name="Normal 4 2 12 4 2 4 2" xfId="17446" xr:uid="{DB813EBC-DBAE-4493-8694-37A110F242A0}"/>
    <cellStyle name="Normal 4 2 12 4 2 5" xfId="17447" xr:uid="{209DDA66-EAE2-4761-910D-14FDC81C409F}"/>
    <cellStyle name="Normal 4 2 12 4 3" xfId="17448" xr:uid="{BEF9D536-EC40-4359-AE67-4F7AF8BCE2D7}"/>
    <cellStyle name="Normal 4 2 12 4 3 2" xfId="17449" xr:uid="{771B3CFB-B1B2-40CA-91D1-47903571A407}"/>
    <cellStyle name="Normal 4 2 12 4 3 2 2" xfId="17450" xr:uid="{C9A30247-1C9C-4E6F-AC43-97E54F8CB465}"/>
    <cellStyle name="Normal 4 2 12 4 3 3" xfId="17451" xr:uid="{2F055EE1-6666-456D-B71E-B4C484F1E30A}"/>
    <cellStyle name="Normal 4 2 12 4 4" xfId="17452" xr:uid="{ABD00161-E7AE-4FDC-9202-4C5829AD686E}"/>
    <cellStyle name="Normal 4 2 12 4 4 2" xfId="17453" xr:uid="{4812E346-B3C3-432C-9A93-7B065D66ACC4}"/>
    <cellStyle name="Normal 4 2 12 4 4 2 2" xfId="17454" xr:uid="{244B0D00-D24F-46F0-B1F1-F075F28A3134}"/>
    <cellStyle name="Normal 4 2 12 4 4 3" xfId="17455" xr:uid="{A962CA29-9294-4F14-A9B9-87E28FCAFA01}"/>
    <cellStyle name="Normal 4 2 12 4 5" xfId="17456" xr:uid="{910E9F37-A462-4B3B-929E-0C2577B062C9}"/>
    <cellStyle name="Normal 4 2 12 4 5 2" xfId="17457" xr:uid="{F69B916D-9D58-435A-A9F9-70AA6C7152D0}"/>
    <cellStyle name="Normal 4 2 12 4 6" xfId="17458" xr:uid="{145FD1C6-70B4-4BC1-999D-4594116D3D25}"/>
    <cellStyle name="Normal 4 2 12 5" xfId="17459" xr:uid="{818E8AEE-7EFE-4C6E-8D99-7FE2512036C6}"/>
    <cellStyle name="Normal 4 2 12 5 2" xfId="17460" xr:uid="{4C0279E3-EDA1-47D3-8045-A55F736F881A}"/>
    <cellStyle name="Normal 4 2 12 5 2 2" xfId="17461" xr:uid="{29C672F4-A6C3-4B2E-B969-3C43B1DF6BF0}"/>
    <cellStyle name="Normal 4 2 12 5 2 2 2" xfId="17462" xr:uid="{3F64E20C-7A38-4BCC-8FBC-3AB8596D7400}"/>
    <cellStyle name="Normal 4 2 12 5 2 2 2 2" xfId="17463" xr:uid="{5300B710-B132-4EEA-B712-47A0B90828E2}"/>
    <cellStyle name="Normal 4 2 12 5 2 2 3" xfId="17464" xr:uid="{8B56223D-D502-464A-A65B-D4E2F2DC9C2D}"/>
    <cellStyle name="Normal 4 2 12 5 2 3" xfId="17465" xr:uid="{4DFB7E9F-2B5C-49EB-9F70-1EF34097FDD9}"/>
    <cellStyle name="Normal 4 2 12 5 2 3 2" xfId="17466" xr:uid="{F9419D32-F0D0-4460-BE4D-36A1811783BA}"/>
    <cellStyle name="Normal 4 2 12 5 2 3 2 2" xfId="17467" xr:uid="{9856A30A-5A34-4C03-ACC8-00F1DE7FEE2E}"/>
    <cellStyle name="Normal 4 2 12 5 2 3 3" xfId="17468" xr:uid="{DC890222-5AFE-42AB-9E1A-2584689329AA}"/>
    <cellStyle name="Normal 4 2 12 5 2 4" xfId="17469" xr:uid="{684EEB0B-7C04-4542-A1C2-B8AFC52905E0}"/>
    <cellStyle name="Normal 4 2 12 5 2 4 2" xfId="17470" xr:uid="{C42A2769-D889-4FC5-92FE-1383E3251D3A}"/>
    <cellStyle name="Normal 4 2 12 5 2 5" xfId="17471" xr:uid="{C759503F-B3C7-424D-90A1-BC30DDC83806}"/>
    <cellStyle name="Normal 4 2 12 5 3" xfId="17472" xr:uid="{4505E18E-FB75-46F7-AE33-2BBF21DEA65E}"/>
    <cellStyle name="Normal 4 2 12 5 3 2" xfId="17473" xr:uid="{0CEE9776-6E55-42D8-B4AD-68B7FF4D5A2A}"/>
    <cellStyle name="Normal 4 2 12 5 3 2 2" xfId="17474" xr:uid="{84E68C8D-F91F-4F86-8FE4-47B20150896B}"/>
    <cellStyle name="Normal 4 2 12 5 3 3" xfId="17475" xr:uid="{6DE467AF-3F2B-4428-8277-FA74043EAB51}"/>
    <cellStyle name="Normal 4 2 12 5 4" xfId="17476" xr:uid="{CB969AA2-C206-4D4E-8A86-BF4349F6D87F}"/>
    <cellStyle name="Normal 4 2 12 5 4 2" xfId="17477" xr:uid="{E6418062-03CA-42E5-A2F9-CD446E4CB482}"/>
    <cellStyle name="Normal 4 2 12 5 4 2 2" xfId="17478" xr:uid="{DA4D9A3B-E1CE-4BCC-B99B-37C425F67B92}"/>
    <cellStyle name="Normal 4 2 12 5 4 3" xfId="17479" xr:uid="{05F62994-B0A3-411F-A3FC-2E4CEA8972B0}"/>
    <cellStyle name="Normal 4 2 12 5 5" xfId="17480" xr:uid="{8564D7B9-AAE7-4DBD-BF99-B7DA01AF7FF5}"/>
    <cellStyle name="Normal 4 2 12 5 5 2" xfId="17481" xr:uid="{234F0DCC-D674-4750-B752-FEBD0A3F2FA2}"/>
    <cellStyle name="Normal 4 2 12 5 6" xfId="17482" xr:uid="{704C3D7F-22DF-4AFA-AD7E-82AB186D31D8}"/>
    <cellStyle name="Normal 4 2 12 6" xfId="17483" xr:uid="{7DDA7DC0-8221-4807-BE7C-0506BD887FF1}"/>
    <cellStyle name="Normal 4 2 12 6 2" xfId="17484" xr:uid="{AB1FC743-CAA0-4408-9AFD-FAA78F302F44}"/>
    <cellStyle name="Normal 4 2 12 6 2 2" xfId="17485" xr:uid="{C367D0D6-EA7F-4E61-8C2F-51C15189E865}"/>
    <cellStyle name="Normal 4 2 12 6 2 2 2" xfId="17486" xr:uid="{8B284E61-C761-49BE-9755-5D5EB8DFD8CF}"/>
    <cellStyle name="Normal 4 2 12 6 2 3" xfId="17487" xr:uid="{70F1C687-7ACA-4FBE-824D-C6ACF77E6D8D}"/>
    <cellStyle name="Normal 4 2 12 6 3" xfId="17488" xr:uid="{A7512C69-61C1-4323-970E-D9BE17281F94}"/>
    <cellStyle name="Normal 4 2 12 6 3 2" xfId="17489" xr:uid="{EE9ED052-11CF-4A85-A68C-9EAD68254AAC}"/>
    <cellStyle name="Normal 4 2 12 6 3 2 2" xfId="17490" xr:uid="{0EA664E4-8268-43FB-A478-69DEE131170F}"/>
    <cellStyle name="Normal 4 2 12 6 3 3" xfId="17491" xr:uid="{1F35B705-744F-430B-A7CB-EB23B6B152EF}"/>
    <cellStyle name="Normal 4 2 12 6 4" xfId="17492" xr:uid="{280721EC-F134-496F-9D2F-C659A4720AAA}"/>
    <cellStyle name="Normal 4 2 12 6 4 2" xfId="17493" xr:uid="{65AD6FA9-3A79-41C2-8AD1-71D0911D9ED4}"/>
    <cellStyle name="Normal 4 2 12 6 5" xfId="17494" xr:uid="{9B8D76CF-8F71-4ED4-A149-15ED1552C555}"/>
    <cellStyle name="Normal 4 2 12 7" xfId="17495" xr:uid="{94177BD4-6E59-4336-885C-A11E36A3FE90}"/>
    <cellStyle name="Normal 4 2 12 7 2" xfId="17496" xr:uid="{A3B5A882-2F7B-4427-AABD-9562CC1221CE}"/>
    <cellStyle name="Normal 4 2 12 7 2 2" xfId="17497" xr:uid="{17F81551-9A01-4F18-8FA9-93CF72CA95F5}"/>
    <cellStyle name="Normal 4 2 12 7 3" xfId="17498" xr:uid="{2476894F-AC88-4CBE-B757-2F5D211ABA0A}"/>
    <cellStyle name="Normal 4 2 12 8" xfId="17499" xr:uid="{2BC4EBE4-A6E8-445B-955A-4FAD0833FC62}"/>
    <cellStyle name="Normal 4 2 12 8 2" xfId="17500" xr:uid="{9E378A69-1C72-46EC-9C7A-1AEC06F9BE0F}"/>
    <cellStyle name="Normal 4 2 12 8 2 2" xfId="17501" xr:uid="{96851694-8828-49F9-B275-28C5019607AE}"/>
    <cellStyle name="Normal 4 2 12 8 3" xfId="17502" xr:uid="{28FF7025-CE6C-499E-95EF-E129C0CB5572}"/>
    <cellStyle name="Normal 4 2 12 9" xfId="17503" xr:uid="{C9B82B34-1703-4AB4-9D66-F177E9044232}"/>
    <cellStyle name="Normal 4 2 12 9 2" xfId="17504" xr:uid="{F1F752FA-2CFD-406A-90E2-C63A7D4C7832}"/>
    <cellStyle name="Normal 4 2 12 9 2 2" xfId="17505" xr:uid="{402D630D-784D-43B4-B96B-1EDB935FE9AB}"/>
    <cellStyle name="Normal 4 2 12 9 3" xfId="17506" xr:uid="{A147EC88-F40F-45F5-97E1-3A31354A52AC}"/>
    <cellStyle name="Normal 4 2 13" xfId="2099" xr:uid="{271A768F-6435-4FC4-B1C0-E9ECE27CD122}"/>
    <cellStyle name="Normal 4 2 13 10" xfId="17507" xr:uid="{E0C7395A-FA4B-4535-8C41-FEE07ECD7E0B}"/>
    <cellStyle name="Normal 4 2 13 10 2" xfId="17508" xr:uid="{DF09C39B-C8BA-419B-A11F-7246573FC039}"/>
    <cellStyle name="Normal 4 2 13 11" xfId="17509" xr:uid="{1E88E4FE-0A4B-4FEC-8170-FF1E6DFA427A}"/>
    <cellStyle name="Normal 4 2 13 2" xfId="17510" xr:uid="{0B5A7202-D44D-4085-96D2-37A21AF06748}"/>
    <cellStyle name="Normal 4 2 13 2 2" xfId="17511" xr:uid="{DB48AFAD-9E80-4182-9469-328A81EBB831}"/>
    <cellStyle name="Normal 4 2 13 2 2 2" xfId="17512" xr:uid="{31C88E3A-18F4-422D-88AC-F5F93BCDC785}"/>
    <cellStyle name="Normal 4 2 13 2 2 2 2" xfId="17513" xr:uid="{6FF76032-3620-47A7-8D7D-C62C31CF80F4}"/>
    <cellStyle name="Normal 4 2 13 2 2 2 2 2" xfId="17514" xr:uid="{A5DD1C00-3491-4D3F-82B8-F08DE781AC04}"/>
    <cellStyle name="Normal 4 2 13 2 2 2 2 2 2" xfId="17515" xr:uid="{ABC64780-441E-4315-BDED-12015EF50BA4}"/>
    <cellStyle name="Normal 4 2 13 2 2 2 2 3" xfId="17516" xr:uid="{845D0C20-6347-4809-8DB7-E531842F1616}"/>
    <cellStyle name="Normal 4 2 13 2 2 2 3" xfId="17517" xr:uid="{1F59DAEE-BC67-4884-9AE5-17C0BB479C56}"/>
    <cellStyle name="Normal 4 2 13 2 2 2 3 2" xfId="17518" xr:uid="{D5E49176-EF10-4A66-A435-250CFA1C8114}"/>
    <cellStyle name="Normal 4 2 13 2 2 2 3 2 2" xfId="17519" xr:uid="{AFA3FE78-FE74-4D88-92F8-FD58D850664D}"/>
    <cellStyle name="Normal 4 2 13 2 2 2 3 3" xfId="17520" xr:uid="{E0AA9534-A5B2-498A-9F59-D1C46E11C586}"/>
    <cellStyle name="Normal 4 2 13 2 2 2 4" xfId="17521" xr:uid="{0701BF94-40C0-4B2C-849E-4998239046E1}"/>
    <cellStyle name="Normal 4 2 13 2 2 2 4 2" xfId="17522" xr:uid="{A30E2FE6-34C4-4F3F-9D29-6796BA2D3BB2}"/>
    <cellStyle name="Normal 4 2 13 2 2 2 5" xfId="17523" xr:uid="{62223AC1-4408-420E-A407-F9EA40781517}"/>
    <cellStyle name="Normal 4 2 13 2 2 3" xfId="17524" xr:uid="{0B5BA6DD-8930-46A5-9C1E-768802E5CAD4}"/>
    <cellStyle name="Normal 4 2 13 2 2 3 2" xfId="17525" xr:uid="{68EF951B-73F2-4CD9-B13E-3EDFA9725FC5}"/>
    <cellStyle name="Normal 4 2 13 2 2 3 2 2" xfId="17526" xr:uid="{7925EA0A-7C82-4005-AD5C-63F1B1623DFD}"/>
    <cellStyle name="Normal 4 2 13 2 2 3 3" xfId="17527" xr:uid="{26E65B66-C4B3-4359-9250-853C1FA15E32}"/>
    <cellStyle name="Normal 4 2 13 2 2 4" xfId="17528" xr:uid="{5766DFB1-4DBA-40BC-BDF6-D234D64E4C7E}"/>
    <cellStyle name="Normal 4 2 13 2 2 4 2" xfId="17529" xr:uid="{6115255F-F5F2-4BF2-B5E3-B0639185A625}"/>
    <cellStyle name="Normal 4 2 13 2 2 4 2 2" xfId="17530" xr:uid="{2D9C12AE-A485-4682-9385-24AC96E67033}"/>
    <cellStyle name="Normal 4 2 13 2 2 4 3" xfId="17531" xr:uid="{756040EA-84CD-4317-9E39-5CBF3D7F3666}"/>
    <cellStyle name="Normal 4 2 13 2 2 5" xfId="17532" xr:uid="{4F003E23-98CD-46B9-B743-478FED233B01}"/>
    <cellStyle name="Normal 4 2 13 2 2 5 2" xfId="17533" xr:uid="{CCBC6A4D-011D-467D-9138-4E89E1644958}"/>
    <cellStyle name="Normal 4 2 13 2 2 6" xfId="17534" xr:uid="{0CBA4E44-5944-4A78-B40A-9631BEDF287D}"/>
    <cellStyle name="Normal 4 2 13 2 3" xfId="17535" xr:uid="{E832A288-75FD-4897-90FA-5C9522DE367B}"/>
    <cellStyle name="Normal 4 2 13 2 3 2" xfId="17536" xr:uid="{6245EA26-2239-4DD4-BCE4-DD7A39B96E57}"/>
    <cellStyle name="Normal 4 2 13 2 3 2 2" xfId="17537" xr:uid="{A5F674C3-AE4E-4F35-BFAA-04D3036C2135}"/>
    <cellStyle name="Normal 4 2 13 2 3 2 2 2" xfId="17538" xr:uid="{689345AA-AAF0-4A0F-8B56-15FBE9F06CBD}"/>
    <cellStyle name="Normal 4 2 13 2 3 2 2 2 2" xfId="17539" xr:uid="{D403C2B0-D4EB-46EE-9526-0F58C822D1C8}"/>
    <cellStyle name="Normal 4 2 13 2 3 2 2 3" xfId="17540" xr:uid="{E70DF8BC-9661-4179-9695-160A7B5FA2BC}"/>
    <cellStyle name="Normal 4 2 13 2 3 2 3" xfId="17541" xr:uid="{F158870B-AED8-4DEA-817C-1859E9588C1A}"/>
    <cellStyle name="Normal 4 2 13 2 3 2 3 2" xfId="17542" xr:uid="{42E8E7BA-39F2-48AC-83B6-2D9F2D945593}"/>
    <cellStyle name="Normal 4 2 13 2 3 2 3 2 2" xfId="17543" xr:uid="{54F615F4-122E-48AD-BCBA-D8F3E8E8CE01}"/>
    <cellStyle name="Normal 4 2 13 2 3 2 3 3" xfId="17544" xr:uid="{B38BCC61-F520-45E0-999D-41214F1CDF58}"/>
    <cellStyle name="Normal 4 2 13 2 3 2 4" xfId="17545" xr:uid="{796E4740-8D87-461D-88C2-6BF95FCB3521}"/>
    <cellStyle name="Normal 4 2 13 2 3 2 4 2" xfId="17546" xr:uid="{480AC143-98EC-4F19-B532-66A81E6D351E}"/>
    <cellStyle name="Normal 4 2 13 2 3 2 5" xfId="17547" xr:uid="{8B28CED0-5F2C-4160-A783-B584283899BF}"/>
    <cellStyle name="Normal 4 2 13 2 3 3" xfId="17548" xr:uid="{1CF1970E-FBB0-4EFF-AF50-12955A55E51E}"/>
    <cellStyle name="Normal 4 2 13 2 3 3 2" xfId="17549" xr:uid="{F600E54F-45FE-490F-845B-35E5B48BC7BE}"/>
    <cellStyle name="Normal 4 2 13 2 3 3 2 2" xfId="17550" xr:uid="{E638D264-A289-473D-9302-4190E4B9B562}"/>
    <cellStyle name="Normal 4 2 13 2 3 3 3" xfId="17551" xr:uid="{6C458E8C-0EE7-4514-9CA8-9DBA3C95E819}"/>
    <cellStyle name="Normal 4 2 13 2 3 4" xfId="17552" xr:uid="{EACF2B54-3EF6-4F19-87FD-1AC8C579B4DE}"/>
    <cellStyle name="Normal 4 2 13 2 3 4 2" xfId="17553" xr:uid="{F7527580-82A8-4752-815F-BEEB7E3E0B92}"/>
    <cellStyle name="Normal 4 2 13 2 3 4 2 2" xfId="17554" xr:uid="{AB5AA1E0-1A6D-4B3A-B0AA-77D959FA8327}"/>
    <cellStyle name="Normal 4 2 13 2 3 4 3" xfId="17555" xr:uid="{0C8A6EB0-F272-4BEE-BCDD-CED5619C0189}"/>
    <cellStyle name="Normal 4 2 13 2 3 5" xfId="17556" xr:uid="{6E5C97D0-DD7C-41DB-9A5A-6EDEDE4E549F}"/>
    <cellStyle name="Normal 4 2 13 2 3 5 2" xfId="17557" xr:uid="{B16EA34D-3E73-4F59-9534-812344C8AADE}"/>
    <cellStyle name="Normal 4 2 13 2 3 6" xfId="17558" xr:uid="{6B86E71A-36F3-4946-AC29-D33F4114E523}"/>
    <cellStyle name="Normal 4 2 13 2 4" xfId="17559" xr:uid="{34932C5C-563E-4F2D-ABAD-4D566D05A593}"/>
    <cellStyle name="Normal 4 2 13 2 4 2" xfId="17560" xr:uid="{AF152246-62E5-4BD0-8B40-3809FF3E79C9}"/>
    <cellStyle name="Normal 4 2 13 2 4 2 2" xfId="17561" xr:uid="{FF48582C-1CE4-49B9-92B7-41AC88AB074A}"/>
    <cellStyle name="Normal 4 2 13 2 4 2 2 2" xfId="17562" xr:uid="{2047D40D-2012-4495-AACF-8D6912322F65}"/>
    <cellStyle name="Normal 4 2 13 2 4 2 3" xfId="17563" xr:uid="{C78D552E-10AF-49E5-8515-2C347C168D98}"/>
    <cellStyle name="Normal 4 2 13 2 4 3" xfId="17564" xr:uid="{A37A45C6-A529-4D72-8F4C-11C7A72753FA}"/>
    <cellStyle name="Normal 4 2 13 2 4 3 2" xfId="17565" xr:uid="{6317B665-3983-4B86-8C77-43232E5FCBF0}"/>
    <cellStyle name="Normal 4 2 13 2 4 3 2 2" xfId="17566" xr:uid="{D4998C0A-BF95-434D-806A-BB4C1F876CBF}"/>
    <cellStyle name="Normal 4 2 13 2 4 3 3" xfId="17567" xr:uid="{56EFE7FB-D7F6-4AE1-AE88-B9D4ABD5B17A}"/>
    <cellStyle name="Normal 4 2 13 2 4 4" xfId="17568" xr:uid="{432FA701-1D6E-4946-8672-FDB18174329E}"/>
    <cellStyle name="Normal 4 2 13 2 4 4 2" xfId="17569" xr:uid="{F2A34DD0-092C-42B2-AB9F-94D81286D3AD}"/>
    <cellStyle name="Normal 4 2 13 2 4 5" xfId="17570" xr:uid="{2A7ECADB-5710-474C-B7E6-8AE9FF3E63D9}"/>
    <cellStyle name="Normal 4 2 13 2 5" xfId="17571" xr:uid="{F3D1668B-758A-4492-BF4F-F8B9AE2AA54F}"/>
    <cellStyle name="Normal 4 2 13 2 5 2" xfId="17572" xr:uid="{A41D8383-A7F2-4CC8-BF37-F77A00B6DFCF}"/>
    <cellStyle name="Normal 4 2 13 2 5 2 2" xfId="17573" xr:uid="{7E243CC6-984A-47F4-8E67-540CF000E8F3}"/>
    <cellStyle name="Normal 4 2 13 2 5 3" xfId="17574" xr:uid="{5CED28E8-19F2-47DC-B9F9-FBB5BF492C63}"/>
    <cellStyle name="Normal 4 2 13 2 6" xfId="17575" xr:uid="{6E964B62-9A86-4362-862C-9638CF689024}"/>
    <cellStyle name="Normal 4 2 13 2 6 2" xfId="17576" xr:uid="{35A59ABA-D902-4DA5-827E-73B0FC5BC27B}"/>
    <cellStyle name="Normal 4 2 13 2 6 2 2" xfId="17577" xr:uid="{963B9DC3-F5EF-47FD-B2C9-386B8558B920}"/>
    <cellStyle name="Normal 4 2 13 2 6 3" xfId="17578" xr:uid="{E2411E21-74E7-4BC2-866F-1CF0C41D0589}"/>
    <cellStyle name="Normal 4 2 13 2 7" xfId="17579" xr:uid="{B5748BC0-1A9E-4F76-A747-59B85B1102DE}"/>
    <cellStyle name="Normal 4 2 13 2 7 2" xfId="17580" xr:uid="{1E818705-40FC-4A6B-B85F-96A23FA8D061}"/>
    <cellStyle name="Normal 4 2 13 2 7 2 2" xfId="17581" xr:uid="{DFD6B762-FB80-4133-9B0C-BFD24EA74ADE}"/>
    <cellStyle name="Normal 4 2 13 2 7 3" xfId="17582" xr:uid="{030D91D7-BCE7-4721-A8CF-087EA059F3E3}"/>
    <cellStyle name="Normal 4 2 13 2 8" xfId="17583" xr:uid="{2003BEEF-11B4-4151-9F0D-A11EE4655B7E}"/>
    <cellStyle name="Normal 4 2 13 2 8 2" xfId="17584" xr:uid="{90331B71-05A5-4D7C-ACEE-DD72B6E03408}"/>
    <cellStyle name="Normal 4 2 13 2 9" xfId="17585" xr:uid="{FCF1C858-564E-4118-AC2C-990528470C32}"/>
    <cellStyle name="Normal 4 2 13 3" xfId="17586" xr:uid="{0084D015-FCCE-42F9-983F-D4065532D04F}"/>
    <cellStyle name="Normal 4 2 13 3 2" xfId="17587" xr:uid="{879B4E55-9F58-45FF-8453-28E1BE6793B1}"/>
    <cellStyle name="Normal 4 2 13 3 2 2" xfId="17588" xr:uid="{4D289D12-4696-4A5A-94D3-BB1EE517D2F7}"/>
    <cellStyle name="Normal 4 2 13 3 2 2 2" xfId="17589" xr:uid="{AC3274E7-EF47-4A52-8638-6BAA10A02AB1}"/>
    <cellStyle name="Normal 4 2 13 3 2 2 2 2" xfId="17590" xr:uid="{C2B9087C-B040-4FFB-946F-C54CB70DF540}"/>
    <cellStyle name="Normal 4 2 13 3 2 2 2 2 2" xfId="17591" xr:uid="{062A851E-A2C4-4544-BAD1-2833ACF9B3B4}"/>
    <cellStyle name="Normal 4 2 13 3 2 2 2 3" xfId="17592" xr:uid="{1B0AB5E8-73DD-4348-8FA4-0F3910BF742F}"/>
    <cellStyle name="Normal 4 2 13 3 2 2 3" xfId="17593" xr:uid="{8E075FD2-9396-4CCF-9340-8957ADB0FED6}"/>
    <cellStyle name="Normal 4 2 13 3 2 2 3 2" xfId="17594" xr:uid="{FC5F4F4A-4CCA-429F-8296-307A7915D985}"/>
    <cellStyle name="Normal 4 2 13 3 2 2 3 2 2" xfId="17595" xr:uid="{D8BA0AFA-ED11-4D08-A539-69CE808CEFE1}"/>
    <cellStyle name="Normal 4 2 13 3 2 2 3 3" xfId="17596" xr:uid="{3ED21FA8-8ECA-4293-9AC7-70019027249C}"/>
    <cellStyle name="Normal 4 2 13 3 2 2 4" xfId="17597" xr:uid="{93A5B1D6-D2AD-45A5-9253-377FA38C28F6}"/>
    <cellStyle name="Normal 4 2 13 3 2 2 4 2" xfId="17598" xr:uid="{D7EA00FB-711B-435C-AC15-BF693696FC62}"/>
    <cellStyle name="Normal 4 2 13 3 2 2 5" xfId="17599" xr:uid="{3F6C0175-C475-483F-AADD-4F4D03CFF898}"/>
    <cellStyle name="Normal 4 2 13 3 2 3" xfId="17600" xr:uid="{A25818E6-C281-4086-8407-1D95E98DBD77}"/>
    <cellStyle name="Normal 4 2 13 3 2 3 2" xfId="17601" xr:uid="{9F7EC03F-9D15-48F2-8854-A9C14A4EDDE5}"/>
    <cellStyle name="Normal 4 2 13 3 2 3 2 2" xfId="17602" xr:uid="{E89589FF-65F1-4AA2-BD25-0BB3C237B43C}"/>
    <cellStyle name="Normal 4 2 13 3 2 3 3" xfId="17603" xr:uid="{4F6DF59C-174C-465B-84B5-74BA2D16A87F}"/>
    <cellStyle name="Normal 4 2 13 3 2 4" xfId="17604" xr:uid="{330C3758-702D-4F33-A1DA-ABC0A98EC800}"/>
    <cellStyle name="Normal 4 2 13 3 2 4 2" xfId="17605" xr:uid="{B3DA9112-3DEB-4426-8CF0-84A6BA10F3FF}"/>
    <cellStyle name="Normal 4 2 13 3 2 4 2 2" xfId="17606" xr:uid="{DC9BEC95-0B94-4442-B873-FCA489AF7630}"/>
    <cellStyle name="Normal 4 2 13 3 2 4 3" xfId="17607" xr:uid="{C80FB855-C539-4252-B590-9A7AAA9E95FF}"/>
    <cellStyle name="Normal 4 2 13 3 2 5" xfId="17608" xr:uid="{5CD804D2-1F5E-4C4C-B008-1464E9A1554C}"/>
    <cellStyle name="Normal 4 2 13 3 2 5 2" xfId="17609" xr:uid="{DE2C0F93-E4FC-458F-A85C-610A7AC57D3D}"/>
    <cellStyle name="Normal 4 2 13 3 2 6" xfId="17610" xr:uid="{CB68B3A2-A542-4E99-9174-F4383A6A5E9E}"/>
    <cellStyle name="Normal 4 2 13 3 3" xfId="17611" xr:uid="{C3F4AC56-473B-44AA-B8C3-603EF5CD4D97}"/>
    <cellStyle name="Normal 4 2 13 3 3 2" xfId="17612" xr:uid="{B38E9EF6-8159-46A8-AE7F-59F34D73F52C}"/>
    <cellStyle name="Normal 4 2 13 3 3 2 2" xfId="17613" xr:uid="{0284EDF6-E2EC-4D7F-9FC2-C5CF1763CFE3}"/>
    <cellStyle name="Normal 4 2 13 3 3 2 2 2" xfId="17614" xr:uid="{F1E522CB-207C-4784-8D65-F83FDA590DEA}"/>
    <cellStyle name="Normal 4 2 13 3 3 2 2 2 2" xfId="17615" xr:uid="{4F0828CC-1453-4C27-9639-62EEEEA78017}"/>
    <cellStyle name="Normal 4 2 13 3 3 2 2 3" xfId="17616" xr:uid="{837F4A4A-D151-4074-ABEB-26218E61AA46}"/>
    <cellStyle name="Normal 4 2 13 3 3 2 3" xfId="17617" xr:uid="{02C390CB-5275-495D-8402-8414B11BA0EB}"/>
    <cellStyle name="Normal 4 2 13 3 3 2 3 2" xfId="17618" xr:uid="{E6AAD204-A100-4E52-AE6A-525205488B36}"/>
    <cellStyle name="Normal 4 2 13 3 3 2 3 2 2" xfId="17619" xr:uid="{5C68AE3B-986F-4D62-9509-B4723218A4A2}"/>
    <cellStyle name="Normal 4 2 13 3 3 2 3 3" xfId="17620" xr:uid="{79CC6106-EA90-4924-AFD3-801DE72B886F}"/>
    <cellStyle name="Normal 4 2 13 3 3 2 4" xfId="17621" xr:uid="{C57CC025-B312-4616-840A-EF57392B4C74}"/>
    <cellStyle name="Normal 4 2 13 3 3 2 4 2" xfId="17622" xr:uid="{01944515-D1B0-47A5-8B06-06DCF5C4C0E5}"/>
    <cellStyle name="Normal 4 2 13 3 3 2 5" xfId="17623" xr:uid="{F579A809-1E21-41B8-A48D-69CBE15869D6}"/>
    <cellStyle name="Normal 4 2 13 3 3 3" xfId="17624" xr:uid="{F527276F-7430-4BF1-A329-74809E426F34}"/>
    <cellStyle name="Normal 4 2 13 3 3 3 2" xfId="17625" xr:uid="{0221AE3A-E1BA-4D41-A615-6B0EA28747C2}"/>
    <cellStyle name="Normal 4 2 13 3 3 3 2 2" xfId="17626" xr:uid="{03570EF9-A42B-4744-8E27-995A7A26949D}"/>
    <cellStyle name="Normal 4 2 13 3 3 3 3" xfId="17627" xr:uid="{D0A248AC-F800-4508-B72B-06BED24A5F62}"/>
    <cellStyle name="Normal 4 2 13 3 3 4" xfId="17628" xr:uid="{0AF5FB6B-18E3-41DB-846F-ED53466F088C}"/>
    <cellStyle name="Normal 4 2 13 3 3 4 2" xfId="17629" xr:uid="{0905D39D-54B1-41FD-8D65-5D03DC5E918D}"/>
    <cellStyle name="Normal 4 2 13 3 3 4 2 2" xfId="17630" xr:uid="{1FF826A9-4254-4003-8991-544C20A22F0A}"/>
    <cellStyle name="Normal 4 2 13 3 3 4 3" xfId="17631" xr:uid="{2C82733C-3E14-4E4E-89BC-F938D89C9850}"/>
    <cellStyle name="Normal 4 2 13 3 3 5" xfId="17632" xr:uid="{78C1155C-A3AC-4992-AF3A-42658DDEDA7C}"/>
    <cellStyle name="Normal 4 2 13 3 3 5 2" xfId="17633" xr:uid="{BE7BD901-859D-408F-9B70-990DE58BA088}"/>
    <cellStyle name="Normal 4 2 13 3 3 6" xfId="17634" xr:uid="{D9A63F6E-4EC2-4538-8AE1-5172A1761278}"/>
    <cellStyle name="Normal 4 2 13 3 4" xfId="17635" xr:uid="{F88E6411-555B-4320-84D1-9FB33162D39F}"/>
    <cellStyle name="Normal 4 2 13 3 4 2" xfId="17636" xr:uid="{131D1A93-0342-4FDF-A634-743BA9D38CCB}"/>
    <cellStyle name="Normal 4 2 13 3 4 2 2" xfId="17637" xr:uid="{57886B1F-F9E2-443E-A0B7-1C84241853B5}"/>
    <cellStyle name="Normal 4 2 13 3 4 2 2 2" xfId="17638" xr:uid="{A206F0B3-1F38-42DA-9BDB-64870E6AEB0E}"/>
    <cellStyle name="Normal 4 2 13 3 4 2 3" xfId="17639" xr:uid="{9CBF13EF-B2F2-49A1-9169-600328B51B84}"/>
    <cellStyle name="Normal 4 2 13 3 4 3" xfId="17640" xr:uid="{4E4EC596-8515-4138-8CF3-E45044E817C6}"/>
    <cellStyle name="Normal 4 2 13 3 4 3 2" xfId="17641" xr:uid="{AABAC65D-5104-49BE-B226-456C36F5606C}"/>
    <cellStyle name="Normal 4 2 13 3 4 3 2 2" xfId="17642" xr:uid="{5A52F775-ACF8-4EFB-ADEC-FE8BAC1E49F3}"/>
    <cellStyle name="Normal 4 2 13 3 4 3 3" xfId="17643" xr:uid="{F36D74B6-030B-458D-A53A-B917EBFD67DC}"/>
    <cellStyle name="Normal 4 2 13 3 4 4" xfId="17644" xr:uid="{AED4BB36-348A-4CF1-889E-9A79CC13F580}"/>
    <cellStyle name="Normal 4 2 13 3 4 4 2" xfId="17645" xr:uid="{B29CF574-431F-4612-A3D8-752600E5B401}"/>
    <cellStyle name="Normal 4 2 13 3 4 5" xfId="17646" xr:uid="{D7B4B7B5-C70D-427B-A94A-8366DC85534A}"/>
    <cellStyle name="Normal 4 2 13 3 5" xfId="17647" xr:uid="{6EFA6DE2-678E-444F-ACF3-5DBA0A197EBD}"/>
    <cellStyle name="Normal 4 2 13 3 5 2" xfId="17648" xr:uid="{BC2714C9-8ED8-4DEB-B1D3-3C0ED085F509}"/>
    <cellStyle name="Normal 4 2 13 3 5 2 2" xfId="17649" xr:uid="{1421D42C-EB11-4051-A708-28D83FBD09AF}"/>
    <cellStyle name="Normal 4 2 13 3 5 3" xfId="17650" xr:uid="{EC07DB44-1B9D-4C83-8A8A-6337FCE784A8}"/>
    <cellStyle name="Normal 4 2 13 3 6" xfId="17651" xr:uid="{CCCF24DB-801E-42A6-B26C-70054B6B4084}"/>
    <cellStyle name="Normal 4 2 13 3 6 2" xfId="17652" xr:uid="{9B400500-6791-4ED6-A667-B95C365EA019}"/>
    <cellStyle name="Normal 4 2 13 3 6 2 2" xfId="17653" xr:uid="{7D0085B7-EDAD-439B-89FD-86666C752F33}"/>
    <cellStyle name="Normal 4 2 13 3 6 3" xfId="17654" xr:uid="{31BB74DD-EBBE-4459-93FE-A5F561969D3F}"/>
    <cellStyle name="Normal 4 2 13 3 7" xfId="17655" xr:uid="{B3364D03-B49A-4482-B8FC-4DA41927CB24}"/>
    <cellStyle name="Normal 4 2 13 3 7 2" xfId="17656" xr:uid="{FCBFEF73-9A31-4AD8-AD2D-0CD47F304C89}"/>
    <cellStyle name="Normal 4 2 13 3 7 2 2" xfId="17657" xr:uid="{DBA01560-3B58-4397-8E8D-F9F6FDA5F75B}"/>
    <cellStyle name="Normal 4 2 13 3 7 3" xfId="17658" xr:uid="{44FD4317-D28F-4A2F-B334-9E951DFE734B}"/>
    <cellStyle name="Normal 4 2 13 3 8" xfId="17659" xr:uid="{B827F570-E517-4534-B558-7C2FC1185B23}"/>
    <cellStyle name="Normal 4 2 13 3 8 2" xfId="17660" xr:uid="{E5264DAB-AE85-4ECA-A474-D91755D68F1C}"/>
    <cellStyle name="Normal 4 2 13 3 9" xfId="17661" xr:uid="{E52550E8-1005-4BB0-936B-F2EA84BE6CAB}"/>
    <cellStyle name="Normal 4 2 13 4" xfId="17662" xr:uid="{2693310A-996A-4027-96FB-B17505B35A5E}"/>
    <cellStyle name="Normal 4 2 13 4 2" xfId="17663" xr:uid="{6AE75E50-D119-45E8-A7AF-0B2346BC6459}"/>
    <cellStyle name="Normal 4 2 13 4 2 2" xfId="17664" xr:uid="{FCD48155-EE3B-415D-9CB7-4B18D6EEA622}"/>
    <cellStyle name="Normal 4 2 13 4 2 2 2" xfId="17665" xr:uid="{FEEA9265-59A9-4348-9F8B-56E5881D808C}"/>
    <cellStyle name="Normal 4 2 13 4 2 2 2 2" xfId="17666" xr:uid="{0B1F7FAE-C7B0-4A7C-A919-2786160408C7}"/>
    <cellStyle name="Normal 4 2 13 4 2 2 3" xfId="17667" xr:uid="{3602D350-3385-4B2C-A7DC-18EF07EE9FC6}"/>
    <cellStyle name="Normal 4 2 13 4 2 3" xfId="17668" xr:uid="{8CB3589A-A84E-417A-B0BD-3593E9B78CAA}"/>
    <cellStyle name="Normal 4 2 13 4 2 3 2" xfId="17669" xr:uid="{3AF4B25E-F65F-47F1-90A9-356D0A750A2E}"/>
    <cellStyle name="Normal 4 2 13 4 2 3 2 2" xfId="17670" xr:uid="{B66A3DF9-95EC-4D16-BB7C-4146E06775C4}"/>
    <cellStyle name="Normal 4 2 13 4 2 3 3" xfId="17671" xr:uid="{0B28EC7A-9F84-4D7E-BC19-DFF8F075ECA4}"/>
    <cellStyle name="Normal 4 2 13 4 2 4" xfId="17672" xr:uid="{489DC6D6-6DAF-45D9-9EBD-9F405EA233C8}"/>
    <cellStyle name="Normal 4 2 13 4 2 4 2" xfId="17673" xr:uid="{7AE929F7-640D-43B6-A693-7EF4238B1AE6}"/>
    <cellStyle name="Normal 4 2 13 4 2 5" xfId="17674" xr:uid="{7D6CD684-F01B-4EA9-8AEF-C1BAC2A0068E}"/>
    <cellStyle name="Normal 4 2 13 4 3" xfId="17675" xr:uid="{1FC022F8-4D09-4782-A255-DA42877F9B75}"/>
    <cellStyle name="Normal 4 2 13 4 3 2" xfId="17676" xr:uid="{E1C792A8-1041-4B5E-97D2-8DB8DF062C1F}"/>
    <cellStyle name="Normal 4 2 13 4 3 2 2" xfId="17677" xr:uid="{75FD1D38-BDDC-48A6-ADC4-1690B5D9C740}"/>
    <cellStyle name="Normal 4 2 13 4 3 3" xfId="17678" xr:uid="{FAD9E5D2-4DBA-4499-B5B4-F674A7CD23E9}"/>
    <cellStyle name="Normal 4 2 13 4 4" xfId="17679" xr:uid="{AB2273A3-0C27-4BE1-B8C2-956AF4ADE2D7}"/>
    <cellStyle name="Normal 4 2 13 4 4 2" xfId="17680" xr:uid="{DE391E85-BE62-42A2-966B-8DD2775F8F10}"/>
    <cellStyle name="Normal 4 2 13 4 4 2 2" xfId="17681" xr:uid="{FB50E096-0F06-457E-8D34-075430E17F35}"/>
    <cellStyle name="Normal 4 2 13 4 4 3" xfId="17682" xr:uid="{FD7EF618-3E20-4B98-A14B-3FD113255827}"/>
    <cellStyle name="Normal 4 2 13 4 5" xfId="17683" xr:uid="{0C25B69A-BBC1-4C9D-9B0F-98868FB988D5}"/>
    <cellStyle name="Normal 4 2 13 4 5 2" xfId="17684" xr:uid="{DE01223E-CD49-4866-803F-3ACC8FFC2797}"/>
    <cellStyle name="Normal 4 2 13 4 6" xfId="17685" xr:uid="{51EB1F79-64C2-4A9E-AC55-77D4B5F6392F}"/>
    <cellStyle name="Normal 4 2 13 5" xfId="17686" xr:uid="{CAE27BC8-F45D-4081-AB93-1CADB10E180C}"/>
    <cellStyle name="Normal 4 2 13 5 2" xfId="17687" xr:uid="{0F21951B-6D63-478C-9A13-744ED80602B1}"/>
    <cellStyle name="Normal 4 2 13 5 2 2" xfId="17688" xr:uid="{34F0024F-5AB5-4D9E-B6EF-31B21EA7CFCE}"/>
    <cellStyle name="Normal 4 2 13 5 2 2 2" xfId="17689" xr:uid="{67268991-A5D4-4C29-A527-91548191ACC0}"/>
    <cellStyle name="Normal 4 2 13 5 2 2 2 2" xfId="17690" xr:uid="{06131D2D-B375-41B5-AC0C-1DBE0F22E63D}"/>
    <cellStyle name="Normal 4 2 13 5 2 2 3" xfId="17691" xr:uid="{22077AA4-B754-4E0C-AC2C-6C788CAE07BE}"/>
    <cellStyle name="Normal 4 2 13 5 2 3" xfId="17692" xr:uid="{1DE771A5-4C45-4053-AA56-FF49643D9EBE}"/>
    <cellStyle name="Normal 4 2 13 5 2 3 2" xfId="17693" xr:uid="{6852DBF2-7DD4-4E7F-913D-2FF4EB6B59ED}"/>
    <cellStyle name="Normal 4 2 13 5 2 3 2 2" xfId="17694" xr:uid="{00FB1872-DD42-4F7A-9CE2-1E17392BBE97}"/>
    <cellStyle name="Normal 4 2 13 5 2 3 3" xfId="17695" xr:uid="{D513043E-C9F3-4D4C-B5C6-61130574FDC7}"/>
    <cellStyle name="Normal 4 2 13 5 2 4" xfId="17696" xr:uid="{05381E82-FD8B-44BF-AD13-65F0CDA79977}"/>
    <cellStyle name="Normal 4 2 13 5 2 4 2" xfId="17697" xr:uid="{004912B4-A443-4770-9A3C-845C00282282}"/>
    <cellStyle name="Normal 4 2 13 5 2 5" xfId="17698" xr:uid="{53443588-063F-4575-BF7C-81BE58F0C667}"/>
    <cellStyle name="Normal 4 2 13 5 3" xfId="17699" xr:uid="{E3EA7537-A5CE-4458-92D4-F9E4EDBDAE8E}"/>
    <cellStyle name="Normal 4 2 13 5 3 2" xfId="17700" xr:uid="{EC2F90CF-E18F-4258-B203-4F746162C04D}"/>
    <cellStyle name="Normal 4 2 13 5 3 2 2" xfId="17701" xr:uid="{2E53758C-C23B-4A29-87E2-92BD98A086B4}"/>
    <cellStyle name="Normal 4 2 13 5 3 3" xfId="17702" xr:uid="{E399A3BF-054C-4145-9428-9EFE9AC50C29}"/>
    <cellStyle name="Normal 4 2 13 5 4" xfId="17703" xr:uid="{56870ACD-D29D-45CB-A7A5-3CC0957B219A}"/>
    <cellStyle name="Normal 4 2 13 5 4 2" xfId="17704" xr:uid="{F46C3CB8-719A-40D0-9562-4596C16D19D4}"/>
    <cellStyle name="Normal 4 2 13 5 4 2 2" xfId="17705" xr:uid="{18773299-B9C4-4706-B391-86D14B6B5F7F}"/>
    <cellStyle name="Normal 4 2 13 5 4 3" xfId="17706" xr:uid="{8ABB70AF-05AF-4BA6-B411-FF5333FE70CC}"/>
    <cellStyle name="Normal 4 2 13 5 5" xfId="17707" xr:uid="{E6CD813D-8961-4A5C-A2FD-BF90111FB465}"/>
    <cellStyle name="Normal 4 2 13 5 5 2" xfId="17708" xr:uid="{4036A659-51BF-470D-ADB0-BB7361FA7095}"/>
    <cellStyle name="Normal 4 2 13 5 6" xfId="17709" xr:uid="{6A6EA791-063E-4DC7-AC8C-B3A73D5BFCD4}"/>
    <cellStyle name="Normal 4 2 13 6" xfId="17710" xr:uid="{52FE9946-FA4F-447E-A1A1-761C0D4DE019}"/>
    <cellStyle name="Normal 4 2 13 6 2" xfId="17711" xr:uid="{1DA87718-603B-4BE6-A1ED-687DF898403F}"/>
    <cellStyle name="Normal 4 2 13 6 2 2" xfId="17712" xr:uid="{A5BDC3EB-74B2-4C46-8B96-6C41313A7757}"/>
    <cellStyle name="Normal 4 2 13 6 2 2 2" xfId="17713" xr:uid="{21ADA248-ABB0-43FD-9219-BC0649A58554}"/>
    <cellStyle name="Normal 4 2 13 6 2 3" xfId="17714" xr:uid="{84D8718C-85F4-4786-9E51-A859497BE4FF}"/>
    <cellStyle name="Normal 4 2 13 6 3" xfId="17715" xr:uid="{A8FE3DEE-2780-4D06-8C75-95690CA3BF29}"/>
    <cellStyle name="Normal 4 2 13 6 3 2" xfId="17716" xr:uid="{A468291A-2081-43D9-9C33-8F8A8744E8B3}"/>
    <cellStyle name="Normal 4 2 13 6 3 2 2" xfId="17717" xr:uid="{AC7EF1F3-6CAC-43E0-87E8-6774A7ECDB39}"/>
    <cellStyle name="Normal 4 2 13 6 3 3" xfId="17718" xr:uid="{8A014A3D-CB57-4347-8084-9235F65F1D60}"/>
    <cellStyle name="Normal 4 2 13 6 4" xfId="17719" xr:uid="{0FAEA85D-1C42-4310-ADE1-1AB7116FAF86}"/>
    <cellStyle name="Normal 4 2 13 6 4 2" xfId="17720" xr:uid="{EB9EC496-AAED-477E-A3E7-FFD97D647E8D}"/>
    <cellStyle name="Normal 4 2 13 6 5" xfId="17721" xr:uid="{58E1CA84-B1BC-47AC-8632-DE41D6A06CEF}"/>
    <cellStyle name="Normal 4 2 13 7" xfId="17722" xr:uid="{4079902D-4862-41BC-AE9A-08B9EB0BA887}"/>
    <cellStyle name="Normal 4 2 13 7 2" xfId="17723" xr:uid="{440CF714-261C-4673-B853-0180F43CF232}"/>
    <cellStyle name="Normal 4 2 13 7 2 2" xfId="17724" xr:uid="{B69B5589-D032-4237-81F1-75BFDF97F422}"/>
    <cellStyle name="Normal 4 2 13 7 3" xfId="17725" xr:uid="{2B4E141B-7CDA-4FCA-AC02-A6917C11532F}"/>
    <cellStyle name="Normal 4 2 13 8" xfId="17726" xr:uid="{4E13BBDF-101A-42F6-ABFC-9DE8FAA6EDFA}"/>
    <cellStyle name="Normal 4 2 13 8 2" xfId="17727" xr:uid="{BDE5465D-6F33-4DC7-B7A2-E95A0A0C76BC}"/>
    <cellStyle name="Normal 4 2 13 8 2 2" xfId="17728" xr:uid="{FEFE162C-9864-484A-9813-5ACC07689237}"/>
    <cellStyle name="Normal 4 2 13 8 3" xfId="17729" xr:uid="{F647F9D7-3BFE-4DF1-AB08-76A9317B0779}"/>
    <cellStyle name="Normal 4 2 13 9" xfId="17730" xr:uid="{F7EE5234-73CE-4082-A19F-3D115765CE43}"/>
    <cellStyle name="Normal 4 2 13 9 2" xfId="17731" xr:uid="{7205C1ED-137C-44DF-B81D-94855BAB9397}"/>
    <cellStyle name="Normal 4 2 13 9 2 2" xfId="17732" xr:uid="{8370A0B9-2019-4948-B62A-90C3EBB71FE5}"/>
    <cellStyle name="Normal 4 2 13 9 3" xfId="17733" xr:uid="{DFA82FFB-9ED9-4C68-8865-AAB6CEA5164F}"/>
    <cellStyle name="Normal 4 2 14" xfId="2100" xr:uid="{334A736F-B77B-4F02-93F2-F7F373B41979}"/>
    <cellStyle name="Normal 4 2 14 10" xfId="17734" xr:uid="{634F2AE3-5204-46C1-BEDC-22ED870B3C6E}"/>
    <cellStyle name="Normal 4 2 14 10 2" xfId="17735" xr:uid="{A3964624-9D6D-4F5A-A9A2-F3193735C280}"/>
    <cellStyle name="Normal 4 2 14 11" xfId="17736" xr:uid="{A916A497-1DAA-4652-8A5E-77D30D0A4285}"/>
    <cellStyle name="Normal 4 2 14 2" xfId="17737" xr:uid="{60BECB33-9BD8-4BDB-B81F-F6611A733F1B}"/>
    <cellStyle name="Normal 4 2 14 2 2" xfId="17738" xr:uid="{3DA714C2-B328-49A5-9BC1-FD3BAC9337E2}"/>
    <cellStyle name="Normal 4 2 14 2 2 2" xfId="17739" xr:uid="{0DD30A55-9917-42D0-AE5D-51856F77B069}"/>
    <cellStyle name="Normal 4 2 14 2 2 2 2" xfId="17740" xr:uid="{48F5D4B1-7301-4F33-867C-F394FD1DF23F}"/>
    <cellStyle name="Normal 4 2 14 2 2 2 2 2" xfId="17741" xr:uid="{4078D82C-5E64-4F81-91C7-494112FD646A}"/>
    <cellStyle name="Normal 4 2 14 2 2 2 2 2 2" xfId="17742" xr:uid="{370B25E0-103E-4606-8A31-2D1FA05CD0FC}"/>
    <cellStyle name="Normal 4 2 14 2 2 2 2 3" xfId="17743" xr:uid="{2E35D567-ABC4-41AB-BF62-6224A61FC979}"/>
    <cellStyle name="Normal 4 2 14 2 2 2 3" xfId="17744" xr:uid="{A8DA2CD1-58A8-407C-BCBD-7AE5A1FC5590}"/>
    <cellStyle name="Normal 4 2 14 2 2 2 3 2" xfId="17745" xr:uid="{2501EFA9-5FED-49F0-955E-8C308BEB75A8}"/>
    <cellStyle name="Normal 4 2 14 2 2 2 3 2 2" xfId="17746" xr:uid="{A120A79E-50AD-4E4B-90C1-F8BEBE34F4C4}"/>
    <cellStyle name="Normal 4 2 14 2 2 2 3 3" xfId="17747" xr:uid="{840D018E-A616-414D-B5CF-AE5C645F7C53}"/>
    <cellStyle name="Normal 4 2 14 2 2 2 4" xfId="17748" xr:uid="{82B6E146-3D6C-4DF5-A9B0-71CCDA532C1F}"/>
    <cellStyle name="Normal 4 2 14 2 2 2 4 2" xfId="17749" xr:uid="{0FDCD152-A8C9-4963-B7DD-56C3AEE60BDB}"/>
    <cellStyle name="Normal 4 2 14 2 2 2 5" xfId="17750" xr:uid="{DEA6BDFC-D05B-40F4-AC1C-7778E0C35CBD}"/>
    <cellStyle name="Normal 4 2 14 2 2 3" xfId="17751" xr:uid="{B554E871-F274-4D0C-878F-B2819193BD66}"/>
    <cellStyle name="Normal 4 2 14 2 2 3 2" xfId="17752" xr:uid="{E9BE800E-2BE9-4998-A7FC-B3AEDCD2FAEB}"/>
    <cellStyle name="Normal 4 2 14 2 2 3 2 2" xfId="17753" xr:uid="{64BF3129-840D-4973-BE3D-F88DA4C9EE0E}"/>
    <cellStyle name="Normal 4 2 14 2 2 3 3" xfId="17754" xr:uid="{C73EAAF6-AEE4-49D5-A35F-B730C0A18E63}"/>
    <cellStyle name="Normal 4 2 14 2 2 4" xfId="17755" xr:uid="{EC2E1414-4F89-4EA3-97E6-809A21FFF934}"/>
    <cellStyle name="Normal 4 2 14 2 2 4 2" xfId="17756" xr:uid="{9CE810FD-5C9F-429B-A7C4-1FCD740647DC}"/>
    <cellStyle name="Normal 4 2 14 2 2 4 2 2" xfId="17757" xr:uid="{F3F73A2A-ABA1-46AD-A98E-43A91C200B98}"/>
    <cellStyle name="Normal 4 2 14 2 2 4 3" xfId="17758" xr:uid="{6FFCEED7-9605-4586-BA15-B92C329EDD1D}"/>
    <cellStyle name="Normal 4 2 14 2 2 5" xfId="17759" xr:uid="{5E7CF3F0-A2E7-46B6-8B6E-1C92075EF2F1}"/>
    <cellStyle name="Normal 4 2 14 2 2 5 2" xfId="17760" xr:uid="{2BFFFCBD-B586-4CC4-8E1A-76E1372BBEEF}"/>
    <cellStyle name="Normal 4 2 14 2 2 6" xfId="17761" xr:uid="{0810A90D-B1D6-45BF-AE6D-7D8FD97B7BD7}"/>
    <cellStyle name="Normal 4 2 14 2 3" xfId="17762" xr:uid="{C83656AF-0716-49D0-8E14-D4C4B6F5D9EC}"/>
    <cellStyle name="Normal 4 2 14 2 3 2" xfId="17763" xr:uid="{9F523C24-916B-46AC-88F8-E07AFDBD18AA}"/>
    <cellStyle name="Normal 4 2 14 2 3 2 2" xfId="17764" xr:uid="{35930AC8-F210-454C-A31D-FCDA12DB22D2}"/>
    <cellStyle name="Normal 4 2 14 2 3 2 2 2" xfId="17765" xr:uid="{977239EE-D3CB-45A0-90F2-FC88F97F71BC}"/>
    <cellStyle name="Normal 4 2 14 2 3 2 2 2 2" xfId="17766" xr:uid="{589DE8FF-FD18-4E4D-8C99-8DB71203D4EB}"/>
    <cellStyle name="Normal 4 2 14 2 3 2 2 3" xfId="17767" xr:uid="{42FEAD41-6600-4414-B32D-7A225A3118FF}"/>
    <cellStyle name="Normal 4 2 14 2 3 2 3" xfId="17768" xr:uid="{0FA6EE74-F2E9-4B1B-A524-6D809F67C3AF}"/>
    <cellStyle name="Normal 4 2 14 2 3 2 3 2" xfId="17769" xr:uid="{6AAB03F8-0E71-4222-80E0-C389AC2690D6}"/>
    <cellStyle name="Normal 4 2 14 2 3 2 3 2 2" xfId="17770" xr:uid="{AD863369-43D7-463B-A6C0-0EF35B2D7A0F}"/>
    <cellStyle name="Normal 4 2 14 2 3 2 3 3" xfId="17771" xr:uid="{5D806B96-7694-4F36-B5E0-63EBEF02AB55}"/>
    <cellStyle name="Normal 4 2 14 2 3 2 4" xfId="17772" xr:uid="{D7317A1B-BF86-488F-8BC9-FC55BAFE3A1B}"/>
    <cellStyle name="Normal 4 2 14 2 3 2 4 2" xfId="17773" xr:uid="{385BBC13-C03C-47C9-84FD-4D436F772682}"/>
    <cellStyle name="Normal 4 2 14 2 3 2 5" xfId="17774" xr:uid="{B8DC676C-2CC0-4A98-88D4-DA4E122DF7FB}"/>
    <cellStyle name="Normal 4 2 14 2 3 3" xfId="17775" xr:uid="{AB37F152-F445-4CA5-959E-7D597693E75F}"/>
    <cellStyle name="Normal 4 2 14 2 3 3 2" xfId="17776" xr:uid="{26FAAE82-1C35-4242-829A-BC96DA5BC08B}"/>
    <cellStyle name="Normal 4 2 14 2 3 3 2 2" xfId="17777" xr:uid="{0E7EA8A0-EBFB-4176-92D2-E2E0FDDF0EBC}"/>
    <cellStyle name="Normal 4 2 14 2 3 3 3" xfId="17778" xr:uid="{9E1B9F34-1C09-4776-8F9A-A5455178893F}"/>
    <cellStyle name="Normal 4 2 14 2 3 4" xfId="17779" xr:uid="{26A912FC-57B0-4860-8DA8-42F9CB0766DF}"/>
    <cellStyle name="Normal 4 2 14 2 3 4 2" xfId="17780" xr:uid="{F94D1464-D858-4321-9D89-F22E64F218CD}"/>
    <cellStyle name="Normal 4 2 14 2 3 4 2 2" xfId="17781" xr:uid="{4C4DE00A-8F92-4D98-B384-DA732FEA9B76}"/>
    <cellStyle name="Normal 4 2 14 2 3 4 3" xfId="17782" xr:uid="{673282ED-C459-4370-B42B-6F74F985BE4A}"/>
    <cellStyle name="Normal 4 2 14 2 3 5" xfId="17783" xr:uid="{2B8F53F6-3ABC-48E2-AC7E-CBD5B689CE5F}"/>
    <cellStyle name="Normal 4 2 14 2 3 5 2" xfId="17784" xr:uid="{D40999F0-77E7-4CBC-8177-F2C1F549AF56}"/>
    <cellStyle name="Normal 4 2 14 2 3 6" xfId="17785" xr:uid="{904AC568-FEEB-43FB-BB7C-1BA0397DCE65}"/>
    <cellStyle name="Normal 4 2 14 2 4" xfId="17786" xr:uid="{D2CA5470-F409-4F28-AD56-671DD5A19874}"/>
    <cellStyle name="Normal 4 2 14 2 4 2" xfId="17787" xr:uid="{6EB8748E-B7A2-4111-8A16-DADC5864722F}"/>
    <cellStyle name="Normal 4 2 14 2 4 2 2" xfId="17788" xr:uid="{BAF6C2B5-12E3-4D87-8CE7-0A3D23E349FC}"/>
    <cellStyle name="Normal 4 2 14 2 4 2 2 2" xfId="17789" xr:uid="{AB8AAB82-0026-4D81-8533-33600E265F4C}"/>
    <cellStyle name="Normal 4 2 14 2 4 2 3" xfId="17790" xr:uid="{F72BEC4D-C1A4-41EE-859B-C13FBBC01E7E}"/>
    <cellStyle name="Normal 4 2 14 2 4 3" xfId="17791" xr:uid="{1430951B-CCFA-419A-B615-515D7907D936}"/>
    <cellStyle name="Normal 4 2 14 2 4 3 2" xfId="17792" xr:uid="{6A3A155F-8835-4446-A64B-F21EDB1EF99F}"/>
    <cellStyle name="Normal 4 2 14 2 4 3 2 2" xfId="17793" xr:uid="{8D99538F-2CD2-436B-BF8B-990B2FA6E33A}"/>
    <cellStyle name="Normal 4 2 14 2 4 3 3" xfId="17794" xr:uid="{6AD9312C-A97B-43F5-BD5C-7D21FEB1DA52}"/>
    <cellStyle name="Normal 4 2 14 2 4 4" xfId="17795" xr:uid="{4EE564E3-68BB-4847-8837-26B738C3B24E}"/>
    <cellStyle name="Normal 4 2 14 2 4 4 2" xfId="17796" xr:uid="{96F5D4E3-42A5-486C-8A18-A78253255B26}"/>
    <cellStyle name="Normal 4 2 14 2 4 5" xfId="17797" xr:uid="{6842C04F-C3C7-4DD8-BB0E-950CEBBD4AFF}"/>
    <cellStyle name="Normal 4 2 14 2 5" xfId="17798" xr:uid="{8BD14CA9-3231-4992-8EB0-B3AE717E1A45}"/>
    <cellStyle name="Normal 4 2 14 2 5 2" xfId="17799" xr:uid="{B8A266CB-FD34-44EA-8B39-66AF26DDEC41}"/>
    <cellStyle name="Normal 4 2 14 2 5 2 2" xfId="17800" xr:uid="{0E09E081-BEE4-400D-A52D-F1600AD33AA5}"/>
    <cellStyle name="Normal 4 2 14 2 5 3" xfId="17801" xr:uid="{B450D693-A18D-4F42-BDEB-003681A342C2}"/>
    <cellStyle name="Normal 4 2 14 2 6" xfId="17802" xr:uid="{D514DD5D-EB54-4DEB-905D-649472D35533}"/>
    <cellStyle name="Normal 4 2 14 2 6 2" xfId="17803" xr:uid="{4D1C2ACC-0FC8-4EF8-92E4-985AE98DAAC4}"/>
    <cellStyle name="Normal 4 2 14 2 6 2 2" xfId="17804" xr:uid="{007E35EE-22FB-434A-97F2-A086C86413F7}"/>
    <cellStyle name="Normal 4 2 14 2 6 3" xfId="17805" xr:uid="{A46498FA-1723-46B3-BA13-29777233461C}"/>
    <cellStyle name="Normal 4 2 14 2 7" xfId="17806" xr:uid="{FBF7AF79-B0B5-444C-B975-F68CAD34D1E3}"/>
    <cellStyle name="Normal 4 2 14 2 7 2" xfId="17807" xr:uid="{17C1BA36-F1EF-4AF5-BFA0-EEFD6AE73EFF}"/>
    <cellStyle name="Normal 4 2 14 2 7 2 2" xfId="17808" xr:uid="{97ADA3AF-1A24-4F99-ADCA-9BAE50A3CF74}"/>
    <cellStyle name="Normal 4 2 14 2 7 3" xfId="17809" xr:uid="{E7BEF4B9-13BA-4D03-8C8B-C8182FF8FC62}"/>
    <cellStyle name="Normal 4 2 14 2 8" xfId="17810" xr:uid="{472B089A-F355-4D24-BE34-7AA6B946FA86}"/>
    <cellStyle name="Normal 4 2 14 2 8 2" xfId="17811" xr:uid="{A2955BBE-541E-469A-8BBE-60FEF3EA837A}"/>
    <cellStyle name="Normal 4 2 14 2 9" xfId="17812" xr:uid="{DD863A17-B3FF-457A-8F8E-5A90859D69E7}"/>
    <cellStyle name="Normal 4 2 14 3" xfId="17813" xr:uid="{07FFF659-630D-4B75-973C-91D882D80CBD}"/>
    <cellStyle name="Normal 4 2 14 3 2" xfId="17814" xr:uid="{7B19728D-718E-4131-81C6-668D500DCC05}"/>
    <cellStyle name="Normal 4 2 14 3 2 2" xfId="17815" xr:uid="{2BC2CB14-6DBD-4CF5-90F0-7EF0A588895A}"/>
    <cellStyle name="Normal 4 2 14 3 2 2 2" xfId="17816" xr:uid="{7C7EFCB2-03CA-46E4-9E8D-F68459BA3FE7}"/>
    <cellStyle name="Normal 4 2 14 3 2 2 2 2" xfId="17817" xr:uid="{8463C8A9-7028-4689-A624-1F0C10D680D5}"/>
    <cellStyle name="Normal 4 2 14 3 2 2 2 2 2" xfId="17818" xr:uid="{7D62B96D-1C92-46FC-A7F8-0A503E4D3363}"/>
    <cellStyle name="Normal 4 2 14 3 2 2 2 3" xfId="17819" xr:uid="{D47E03FA-8C4F-4FDF-84FE-2200037A926D}"/>
    <cellStyle name="Normal 4 2 14 3 2 2 3" xfId="17820" xr:uid="{43C5D015-89FE-4294-B46D-F2B08B0260FE}"/>
    <cellStyle name="Normal 4 2 14 3 2 2 3 2" xfId="17821" xr:uid="{BA8FA769-7C0F-4B24-B35D-E8068C03A598}"/>
    <cellStyle name="Normal 4 2 14 3 2 2 3 2 2" xfId="17822" xr:uid="{09ADD95C-8943-4444-975E-165685E46492}"/>
    <cellStyle name="Normal 4 2 14 3 2 2 3 3" xfId="17823" xr:uid="{ECADF8D1-1C94-4310-90A8-29A351D255AB}"/>
    <cellStyle name="Normal 4 2 14 3 2 2 4" xfId="17824" xr:uid="{7892CF6C-E397-4424-863C-24FFC59A0EE4}"/>
    <cellStyle name="Normal 4 2 14 3 2 2 4 2" xfId="17825" xr:uid="{7DF5D351-6605-48C7-AC1C-54DFCDE459C2}"/>
    <cellStyle name="Normal 4 2 14 3 2 2 5" xfId="17826" xr:uid="{5B2F08E5-A153-4985-8507-8AD0E36FB17A}"/>
    <cellStyle name="Normal 4 2 14 3 2 3" xfId="17827" xr:uid="{32A09079-8CCC-46DD-B429-1B35BFF05B1F}"/>
    <cellStyle name="Normal 4 2 14 3 2 3 2" xfId="17828" xr:uid="{25B10DB9-48FB-4EB1-80EC-EC25523B7892}"/>
    <cellStyle name="Normal 4 2 14 3 2 3 2 2" xfId="17829" xr:uid="{B9468C6D-50D8-4D0D-9FD6-95B9E3582B7B}"/>
    <cellStyle name="Normal 4 2 14 3 2 3 3" xfId="17830" xr:uid="{7C3368DD-AEE6-4D9B-ADF5-7492B95BD6EF}"/>
    <cellStyle name="Normal 4 2 14 3 2 4" xfId="17831" xr:uid="{B6CB171A-9354-43D9-A63C-6532D6238386}"/>
    <cellStyle name="Normal 4 2 14 3 2 4 2" xfId="17832" xr:uid="{7AF9B4A8-348D-49F8-AE60-322C8821F91C}"/>
    <cellStyle name="Normal 4 2 14 3 2 4 2 2" xfId="17833" xr:uid="{1D35811B-9464-4630-9266-B661B78068A3}"/>
    <cellStyle name="Normal 4 2 14 3 2 4 3" xfId="17834" xr:uid="{6E5AD42D-6C7B-4907-BAD3-F4E8DF588358}"/>
    <cellStyle name="Normal 4 2 14 3 2 5" xfId="17835" xr:uid="{5B0F279B-8424-426A-8CE9-1AFF1673C863}"/>
    <cellStyle name="Normal 4 2 14 3 2 5 2" xfId="17836" xr:uid="{F165281E-739C-451B-9F5F-AE0F77601A17}"/>
    <cellStyle name="Normal 4 2 14 3 2 6" xfId="17837" xr:uid="{A19BB7A8-42AF-49F5-910C-40F1C042E9B8}"/>
    <cellStyle name="Normal 4 2 14 3 3" xfId="17838" xr:uid="{6C7B36A2-81CC-4A5D-8A60-D12611F6A2E3}"/>
    <cellStyle name="Normal 4 2 14 3 3 2" xfId="17839" xr:uid="{CAA0D1B8-2F63-4002-8BEF-683FA94ABE42}"/>
    <cellStyle name="Normal 4 2 14 3 3 2 2" xfId="17840" xr:uid="{BF598CCC-EC91-4E67-9F98-656541FE130F}"/>
    <cellStyle name="Normal 4 2 14 3 3 2 2 2" xfId="17841" xr:uid="{BEE3897A-B04E-43A6-AD45-473AA9BAE666}"/>
    <cellStyle name="Normal 4 2 14 3 3 2 2 2 2" xfId="17842" xr:uid="{AACB8A4A-BE4B-4982-93CB-ACDB95A22178}"/>
    <cellStyle name="Normal 4 2 14 3 3 2 2 3" xfId="17843" xr:uid="{BC804161-9954-4515-B4E2-4C7FC99BA402}"/>
    <cellStyle name="Normal 4 2 14 3 3 2 3" xfId="17844" xr:uid="{37BC1B9F-43E1-44F0-93B6-D3A581CD404B}"/>
    <cellStyle name="Normal 4 2 14 3 3 2 3 2" xfId="17845" xr:uid="{79FF24DE-6665-420D-B150-49D44ACD179A}"/>
    <cellStyle name="Normal 4 2 14 3 3 2 3 2 2" xfId="17846" xr:uid="{58A0C988-B9F4-4C49-85C3-22F206A058B7}"/>
    <cellStyle name="Normal 4 2 14 3 3 2 3 3" xfId="17847" xr:uid="{94D7B717-4491-46A5-BADF-7A4CA7BC8444}"/>
    <cellStyle name="Normal 4 2 14 3 3 2 4" xfId="17848" xr:uid="{CDE290B7-D328-4D3E-A90F-B0E2B8FFF10C}"/>
    <cellStyle name="Normal 4 2 14 3 3 2 4 2" xfId="17849" xr:uid="{05C8B267-29D5-471E-A9EC-5261069FF4E5}"/>
    <cellStyle name="Normal 4 2 14 3 3 2 5" xfId="17850" xr:uid="{0EB322E5-40F3-4546-9BB2-F508D90B1085}"/>
    <cellStyle name="Normal 4 2 14 3 3 3" xfId="17851" xr:uid="{1EBCAEFD-3272-4669-BB67-9B13C8C6FBCF}"/>
    <cellStyle name="Normal 4 2 14 3 3 3 2" xfId="17852" xr:uid="{978C9ED8-56EE-4C61-BEF1-57B4F1EF060D}"/>
    <cellStyle name="Normal 4 2 14 3 3 3 2 2" xfId="17853" xr:uid="{9B429B5E-FF50-481C-A7AA-3AD09F84C8F9}"/>
    <cellStyle name="Normal 4 2 14 3 3 3 3" xfId="17854" xr:uid="{BFBFBD38-C252-4488-AE0F-D07711C63691}"/>
    <cellStyle name="Normal 4 2 14 3 3 4" xfId="17855" xr:uid="{BB9860DC-2926-4C14-B321-1D745B79C2BA}"/>
    <cellStyle name="Normal 4 2 14 3 3 4 2" xfId="17856" xr:uid="{8DFACD61-807E-43AC-812E-752416246317}"/>
    <cellStyle name="Normal 4 2 14 3 3 4 2 2" xfId="17857" xr:uid="{F4A881E3-BA0E-4927-8077-93952D5CB17F}"/>
    <cellStyle name="Normal 4 2 14 3 3 4 3" xfId="17858" xr:uid="{CF31957F-2352-4C8E-8D94-6677C3B2AC0B}"/>
    <cellStyle name="Normal 4 2 14 3 3 5" xfId="17859" xr:uid="{7EB1DAD9-15DE-40FD-B317-7CDFC021DAA0}"/>
    <cellStyle name="Normal 4 2 14 3 3 5 2" xfId="17860" xr:uid="{DFFFB079-312B-40DD-BE88-AF3E152D3FC1}"/>
    <cellStyle name="Normal 4 2 14 3 3 6" xfId="17861" xr:uid="{407A7418-4D74-4654-8252-93C1D9813570}"/>
    <cellStyle name="Normal 4 2 14 3 4" xfId="17862" xr:uid="{2A67DDFB-70B5-4683-A67E-91CC961D21A4}"/>
    <cellStyle name="Normal 4 2 14 3 4 2" xfId="17863" xr:uid="{FA81EC9B-2E3B-4FE4-AB91-6D78A0D4C74E}"/>
    <cellStyle name="Normal 4 2 14 3 4 2 2" xfId="17864" xr:uid="{EADC10AA-D611-4280-9972-9841130F45C5}"/>
    <cellStyle name="Normal 4 2 14 3 4 2 2 2" xfId="17865" xr:uid="{2DC130DF-7965-430B-A5CA-1ED42F1E5D29}"/>
    <cellStyle name="Normal 4 2 14 3 4 2 3" xfId="17866" xr:uid="{06E84BEF-34D4-40C6-AFA4-403EB5937886}"/>
    <cellStyle name="Normal 4 2 14 3 4 3" xfId="17867" xr:uid="{808F4EB6-AD3F-4338-9767-7F1B065E5D56}"/>
    <cellStyle name="Normal 4 2 14 3 4 3 2" xfId="17868" xr:uid="{52C10FC2-403B-46DC-8D2C-AAC501C92458}"/>
    <cellStyle name="Normal 4 2 14 3 4 3 2 2" xfId="17869" xr:uid="{027C1031-8B02-45D3-803F-83A2496793E0}"/>
    <cellStyle name="Normal 4 2 14 3 4 3 3" xfId="17870" xr:uid="{78F05B18-11E0-48B8-B15A-A82C743D764D}"/>
    <cellStyle name="Normal 4 2 14 3 4 4" xfId="17871" xr:uid="{28DADCCE-3F74-4885-A79C-F97F5D3361BC}"/>
    <cellStyle name="Normal 4 2 14 3 4 4 2" xfId="17872" xr:uid="{6A46002D-A368-49A7-B39A-A144002DACF7}"/>
    <cellStyle name="Normal 4 2 14 3 4 5" xfId="17873" xr:uid="{5BE28C12-AC50-418B-83A8-149F693017E5}"/>
    <cellStyle name="Normal 4 2 14 3 5" xfId="17874" xr:uid="{A69C39CC-B391-4640-82F9-52DCDB417730}"/>
    <cellStyle name="Normal 4 2 14 3 5 2" xfId="17875" xr:uid="{72E9240D-DE08-4847-A495-A96EE02E505F}"/>
    <cellStyle name="Normal 4 2 14 3 5 2 2" xfId="17876" xr:uid="{38B9C772-A3BA-4831-8712-168A31A777F3}"/>
    <cellStyle name="Normal 4 2 14 3 5 3" xfId="17877" xr:uid="{C99C3C89-90B7-4321-9DD1-98CF0303E7C2}"/>
    <cellStyle name="Normal 4 2 14 3 6" xfId="17878" xr:uid="{0FA19A0F-5D92-41A2-BD24-C35C3FE75BFB}"/>
    <cellStyle name="Normal 4 2 14 3 6 2" xfId="17879" xr:uid="{39953AC6-AC2F-43B9-AC5F-A36A63613DFF}"/>
    <cellStyle name="Normal 4 2 14 3 6 2 2" xfId="17880" xr:uid="{5CC68325-5C19-4F2A-88AB-A76C4695BC90}"/>
    <cellStyle name="Normal 4 2 14 3 6 3" xfId="17881" xr:uid="{03546959-8799-4B03-ACC6-86FAB48CE17C}"/>
    <cellStyle name="Normal 4 2 14 3 7" xfId="17882" xr:uid="{B7DC31A6-B0CA-498C-A4B7-1E94553B7288}"/>
    <cellStyle name="Normal 4 2 14 3 7 2" xfId="17883" xr:uid="{1F6E2A82-A713-4C1F-AEFF-D9B55F6F3D46}"/>
    <cellStyle name="Normal 4 2 14 3 7 2 2" xfId="17884" xr:uid="{7C40C6A6-4404-46E6-BFAC-3E61CA7CBC35}"/>
    <cellStyle name="Normal 4 2 14 3 7 3" xfId="17885" xr:uid="{39AD467B-56D6-4655-AD33-6A1F4AF8F313}"/>
    <cellStyle name="Normal 4 2 14 3 8" xfId="17886" xr:uid="{8D4EA6B6-A38B-43CE-A2B5-5CB36AFCA260}"/>
    <cellStyle name="Normal 4 2 14 3 8 2" xfId="17887" xr:uid="{AD4D29E0-86C1-49D9-B844-2CF550586841}"/>
    <cellStyle name="Normal 4 2 14 3 9" xfId="17888" xr:uid="{18F31260-4094-426C-A287-73E09526B19E}"/>
    <cellStyle name="Normal 4 2 14 4" xfId="17889" xr:uid="{1B28C085-6610-4A1A-9B37-DADA6445C9AC}"/>
    <cellStyle name="Normal 4 2 14 4 2" xfId="17890" xr:uid="{212F2A16-B76E-4D40-BC0D-6F7E58C47646}"/>
    <cellStyle name="Normal 4 2 14 4 2 2" xfId="17891" xr:uid="{BFA72238-72D4-428B-B571-676D33598EE1}"/>
    <cellStyle name="Normal 4 2 14 4 2 2 2" xfId="17892" xr:uid="{516C5A18-3F2E-4446-AA02-660F1C6F0D77}"/>
    <cellStyle name="Normal 4 2 14 4 2 2 2 2" xfId="17893" xr:uid="{E171A4CB-6169-42C0-8B2C-6EFB4E409B99}"/>
    <cellStyle name="Normal 4 2 14 4 2 2 3" xfId="17894" xr:uid="{2F635381-E2DD-4779-99B1-AA158991178C}"/>
    <cellStyle name="Normal 4 2 14 4 2 3" xfId="17895" xr:uid="{BDD8F935-97E9-4835-BDF6-D30622ABF370}"/>
    <cellStyle name="Normal 4 2 14 4 2 3 2" xfId="17896" xr:uid="{938B3AF2-2FF5-4D32-91E2-7A68C2005592}"/>
    <cellStyle name="Normal 4 2 14 4 2 3 2 2" xfId="17897" xr:uid="{E551C10E-962A-4E25-A219-775FC83275A9}"/>
    <cellStyle name="Normal 4 2 14 4 2 3 3" xfId="17898" xr:uid="{AFCDA194-E016-42E3-9478-3FDD40CE7E9D}"/>
    <cellStyle name="Normal 4 2 14 4 2 4" xfId="17899" xr:uid="{90132627-7E4A-4825-9ABF-440CDAFA7BBE}"/>
    <cellStyle name="Normal 4 2 14 4 2 4 2" xfId="17900" xr:uid="{FFC33329-413D-4EE3-A535-B85C8DC904D0}"/>
    <cellStyle name="Normal 4 2 14 4 2 5" xfId="17901" xr:uid="{8630FFCC-1E66-4049-B487-D2C4D5F7B910}"/>
    <cellStyle name="Normal 4 2 14 4 3" xfId="17902" xr:uid="{EAD30866-81EF-4E73-87E6-CDAA4E0CAF91}"/>
    <cellStyle name="Normal 4 2 14 4 3 2" xfId="17903" xr:uid="{65D53E7E-E1B0-41FE-B78C-7CCE428141A2}"/>
    <cellStyle name="Normal 4 2 14 4 3 2 2" xfId="17904" xr:uid="{DA7B3DFB-71BA-41FB-92D1-B52FC326CBFA}"/>
    <cellStyle name="Normal 4 2 14 4 3 3" xfId="17905" xr:uid="{E0264453-F4B9-4005-9EC8-725FC5D2BE58}"/>
    <cellStyle name="Normal 4 2 14 4 4" xfId="17906" xr:uid="{83A5AAAD-F2F4-4620-9F06-BD975AF57DE8}"/>
    <cellStyle name="Normal 4 2 14 4 4 2" xfId="17907" xr:uid="{9F966976-2198-48E8-BB74-60342D17E585}"/>
    <cellStyle name="Normal 4 2 14 4 4 2 2" xfId="17908" xr:uid="{E03C7597-A1D2-4029-B3FF-32D9ACAB03F2}"/>
    <cellStyle name="Normal 4 2 14 4 4 3" xfId="17909" xr:uid="{61C2CF42-2F5C-4D0F-B0E4-C56777E9AC14}"/>
    <cellStyle name="Normal 4 2 14 4 5" xfId="17910" xr:uid="{FABC6F35-7455-4C8D-8442-14BE3DA7D0FA}"/>
    <cellStyle name="Normal 4 2 14 4 5 2" xfId="17911" xr:uid="{386CB155-8D88-4BC8-B55C-968C2484D8F4}"/>
    <cellStyle name="Normal 4 2 14 4 6" xfId="17912" xr:uid="{E294493A-413A-43D1-8913-E82416C59674}"/>
    <cellStyle name="Normal 4 2 14 5" xfId="17913" xr:uid="{A22FA7FC-4E4F-4869-8C72-15155B21C50A}"/>
    <cellStyle name="Normal 4 2 14 5 2" xfId="17914" xr:uid="{DE0DEA5D-EF24-445F-8475-48ADDBE495B1}"/>
    <cellStyle name="Normal 4 2 14 5 2 2" xfId="17915" xr:uid="{F02DE4D5-330D-4110-AE77-465ADA192D8A}"/>
    <cellStyle name="Normal 4 2 14 5 2 2 2" xfId="17916" xr:uid="{9BA6124F-5D32-478E-A5BE-7D5FDE6F65AE}"/>
    <cellStyle name="Normal 4 2 14 5 2 2 2 2" xfId="17917" xr:uid="{C5639C90-40FA-4EB4-B45C-CB11645FC8D2}"/>
    <cellStyle name="Normal 4 2 14 5 2 2 3" xfId="17918" xr:uid="{0C88E096-E40C-43DD-93EB-ED52691CB51F}"/>
    <cellStyle name="Normal 4 2 14 5 2 3" xfId="17919" xr:uid="{F2331BEF-A8BF-44AC-8369-0FCE8F58E002}"/>
    <cellStyle name="Normal 4 2 14 5 2 3 2" xfId="17920" xr:uid="{065334F2-7EE6-453E-A865-D0C4AA65E42C}"/>
    <cellStyle name="Normal 4 2 14 5 2 3 2 2" xfId="17921" xr:uid="{B8834A26-0E50-4064-996D-28FB519AB21F}"/>
    <cellStyle name="Normal 4 2 14 5 2 3 3" xfId="17922" xr:uid="{FDC62498-09B7-41E9-AE9B-995FA46E6807}"/>
    <cellStyle name="Normal 4 2 14 5 2 4" xfId="17923" xr:uid="{6209A07C-AC6B-4AEA-892F-3880DE350E0E}"/>
    <cellStyle name="Normal 4 2 14 5 2 4 2" xfId="17924" xr:uid="{0417BB49-4D9B-403B-B901-E0255C1D34A0}"/>
    <cellStyle name="Normal 4 2 14 5 2 5" xfId="17925" xr:uid="{3B3CA4FD-C0A6-46E0-B214-52DF2F91946C}"/>
    <cellStyle name="Normal 4 2 14 5 3" xfId="17926" xr:uid="{75CF2411-C510-4149-B930-E092EE572700}"/>
    <cellStyle name="Normal 4 2 14 5 3 2" xfId="17927" xr:uid="{11A526E8-1357-496D-A454-CB3AB9FE98EE}"/>
    <cellStyle name="Normal 4 2 14 5 3 2 2" xfId="17928" xr:uid="{25D75756-DBF0-4DB8-AF18-F18EB2B30BDD}"/>
    <cellStyle name="Normal 4 2 14 5 3 3" xfId="17929" xr:uid="{781D3D19-519A-4252-A1B2-1F23E27D2CAE}"/>
    <cellStyle name="Normal 4 2 14 5 4" xfId="17930" xr:uid="{96C2D28F-EDBF-445E-83E5-6BA66FD60129}"/>
    <cellStyle name="Normal 4 2 14 5 4 2" xfId="17931" xr:uid="{B9556FFB-4B75-4BFE-A639-E5DDFC91B652}"/>
    <cellStyle name="Normal 4 2 14 5 4 2 2" xfId="17932" xr:uid="{52B4045D-336D-47FA-82D2-964B8A676A67}"/>
    <cellStyle name="Normal 4 2 14 5 4 3" xfId="17933" xr:uid="{D17701B3-21E3-4363-B25D-CC28A811C164}"/>
    <cellStyle name="Normal 4 2 14 5 5" xfId="17934" xr:uid="{069F1805-3C0B-48C7-B892-08214C375E6E}"/>
    <cellStyle name="Normal 4 2 14 5 5 2" xfId="17935" xr:uid="{F76D368B-E808-406A-B21A-C741C6068187}"/>
    <cellStyle name="Normal 4 2 14 5 6" xfId="17936" xr:uid="{1CBA3738-BCAC-4239-84C9-CD9C2A8F4F2C}"/>
    <cellStyle name="Normal 4 2 14 6" xfId="17937" xr:uid="{925BAB74-4E62-47E7-B039-53860A76AE7C}"/>
    <cellStyle name="Normal 4 2 14 6 2" xfId="17938" xr:uid="{6652D3AB-8BBF-42A6-AF38-2624F0B28016}"/>
    <cellStyle name="Normal 4 2 14 6 2 2" xfId="17939" xr:uid="{FBE43C0F-06C2-4B1F-BDBF-56F280389638}"/>
    <cellStyle name="Normal 4 2 14 6 2 2 2" xfId="17940" xr:uid="{9185A8CB-985C-4F5D-916A-07537F58C338}"/>
    <cellStyle name="Normal 4 2 14 6 2 3" xfId="17941" xr:uid="{E3EE251D-06A8-4AB1-BD37-0BC7233C11A3}"/>
    <cellStyle name="Normal 4 2 14 6 3" xfId="17942" xr:uid="{83E282BE-68CC-44FA-92C4-C83323D673BD}"/>
    <cellStyle name="Normal 4 2 14 6 3 2" xfId="17943" xr:uid="{DEB92AEA-62EB-4229-A60E-9976E0181B5C}"/>
    <cellStyle name="Normal 4 2 14 6 3 2 2" xfId="17944" xr:uid="{8FF4830A-8E90-4B30-AFE6-DE259F27F181}"/>
    <cellStyle name="Normal 4 2 14 6 3 3" xfId="17945" xr:uid="{DFB3392A-589B-424A-9477-785BE2233E91}"/>
    <cellStyle name="Normal 4 2 14 6 4" xfId="17946" xr:uid="{F6F1E6AB-4A6E-4378-B816-FE93504783A8}"/>
    <cellStyle name="Normal 4 2 14 6 4 2" xfId="17947" xr:uid="{57BCD967-DF5D-4F74-BA6A-09E36E366038}"/>
    <cellStyle name="Normal 4 2 14 6 5" xfId="17948" xr:uid="{FE4A4432-AC4F-4A71-982B-5EAFD7A54570}"/>
    <cellStyle name="Normal 4 2 14 7" xfId="17949" xr:uid="{F5323E7C-8177-4160-A42C-029072E80648}"/>
    <cellStyle name="Normal 4 2 14 7 2" xfId="17950" xr:uid="{14838AC1-C665-46D5-A479-419E1C9604FE}"/>
    <cellStyle name="Normal 4 2 14 7 2 2" xfId="17951" xr:uid="{1A0FE8D6-020F-410A-B62B-B40D19B73100}"/>
    <cellStyle name="Normal 4 2 14 7 3" xfId="17952" xr:uid="{3AE1E43B-8A41-46E4-8E74-52EFDC8EDD85}"/>
    <cellStyle name="Normal 4 2 14 8" xfId="17953" xr:uid="{8985FD71-E68E-4250-B844-284123DB5B3B}"/>
    <cellStyle name="Normal 4 2 14 8 2" xfId="17954" xr:uid="{A1A6D3E7-7D9A-4F05-99B4-924E9E92343D}"/>
    <cellStyle name="Normal 4 2 14 8 2 2" xfId="17955" xr:uid="{61D1DCC1-761A-44EB-BA36-FAD86E3414F4}"/>
    <cellStyle name="Normal 4 2 14 8 3" xfId="17956" xr:uid="{4DB4D162-6B00-44B7-AE73-E76ACDCAB22B}"/>
    <cellStyle name="Normal 4 2 14 9" xfId="17957" xr:uid="{592D1984-E213-40F7-A524-7E45AE0518AA}"/>
    <cellStyle name="Normal 4 2 14 9 2" xfId="17958" xr:uid="{8BB85E4C-AFBB-4435-BE40-4FC27FB552AB}"/>
    <cellStyle name="Normal 4 2 14 9 2 2" xfId="17959" xr:uid="{8EB73CA2-AE12-41CD-922C-227E6ED741AB}"/>
    <cellStyle name="Normal 4 2 14 9 3" xfId="17960" xr:uid="{AF3C2B48-0A27-4762-9251-468345854FDD}"/>
    <cellStyle name="Normal 4 2 15" xfId="2101" xr:uid="{F47CE47B-A04E-4DF7-976A-D979AAF26FE8}"/>
    <cellStyle name="Normal 4 2 15 10" xfId="17961" xr:uid="{5C60787C-E625-4111-9193-8D857A0341CC}"/>
    <cellStyle name="Normal 4 2 15 10 2" xfId="17962" xr:uid="{9CB2AB94-1483-4CAD-BB08-A4308BCE5233}"/>
    <cellStyle name="Normal 4 2 15 11" xfId="17963" xr:uid="{85C42011-89FD-4B44-AE39-A7BB9D66B3EA}"/>
    <cellStyle name="Normal 4 2 15 2" xfId="17964" xr:uid="{3F9C22D6-755A-4EC2-B4E8-8F3F0E822503}"/>
    <cellStyle name="Normal 4 2 15 2 2" xfId="17965" xr:uid="{E418EDFC-A2E2-47F4-BBB2-DB960BB141AB}"/>
    <cellStyle name="Normal 4 2 15 2 2 2" xfId="17966" xr:uid="{EA7A5563-259B-49BD-845A-F76775090199}"/>
    <cellStyle name="Normal 4 2 15 2 2 2 2" xfId="17967" xr:uid="{44A797CB-716B-4AE0-9B14-E8E182A9A2F2}"/>
    <cellStyle name="Normal 4 2 15 2 2 2 2 2" xfId="17968" xr:uid="{C0E49D86-C45C-4DD3-AFFB-4D5DE12A8554}"/>
    <cellStyle name="Normal 4 2 15 2 2 2 2 2 2" xfId="17969" xr:uid="{8F3BE3AE-FC45-4429-96FE-260427250DF3}"/>
    <cellStyle name="Normal 4 2 15 2 2 2 2 3" xfId="17970" xr:uid="{002B25FA-CF25-4811-AF39-D6C7792270C5}"/>
    <cellStyle name="Normal 4 2 15 2 2 2 3" xfId="17971" xr:uid="{27116117-41E3-49FD-9499-4AA14BDF2C98}"/>
    <cellStyle name="Normal 4 2 15 2 2 2 3 2" xfId="17972" xr:uid="{B32186C1-A8C2-4378-8811-2BB4F989DD44}"/>
    <cellStyle name="Normal 4 2 15 2 2 2 3 2 2" xfId="17973" xr:uid="{A64D0481-FD89-404C-AEED-E01F59153D2A}"/>
    <cellStyle name="Normal 4 2 15 2 2 2 3 3" xfId="17974" xr:uid="{83AE2EEC-9F09-4233-B27C-F59526D2352F}"/>
    <cellStyle name="Normal 4 2 15 2 2 2 4" xfId="17975" xr:uid="{184CDC13-6000-4916-9EEA-8138DFA74A05}"/>
    <cellStyle name="Normal 4 2 15 2 2 2 4 2" xfId="17976" xr:uid="{C12C43E5-3724-4414-AD0E-43839D2E3BF2}"/>
    <cellStyle name="Normal 4 2 15 2 2 2 5" xfId="17977" xr:uid="{33E29045-F9EC-4C93-9C74-93E0B16A2BAF}"/>
    <cellStyle name="Normal 4 2 15 2 2 3" xfId="17978" xr:uid="{93438D16-F377-401E-87BD-EF2A3AF8FB4A}"/>
    <cellStyle name="Normal 4 2 15 2 2 3 2" xfId="17979" xr:uid="{191F1F8D-7636-4006-8DD7-ACE8C0E29C25}"/>
    <cellStyle name="Normal 4 2 15 2 2 3 2 2" xfId="17980" xr:uid="{15F34612-C104-48C8-9AD8-5F9BB5350420}"/>
    <cellStyle name="Normal 4 2 15 2 2 3 3" xfId="17981" xr:uid="{E0654AF8-C04D-410B-8966-C5151BA547D0}"/>
    <cellStyle name="Normal 4 2 15 2 2 4" xfId="17982" xr:uid="{CC0E63BF-CAF5-4A6F-8F2D-FABB598ACAC2}"/>
    <cellStyle name="Normal 4 2 15 2 2 4 2" xfId="17983" xr:uid="{FF14D7B9-B727-4CA4-B6B2-90327A91EA3F}"/>
    <cellStyle name="Normal 4 2 15 2 2 4 2 2" xfId="17984" xr:uid="{4A377F36-DBB9-4A2C-96DE-409CF2F0E55C}"/>
    <cellStyle name="Normal 4 2 15 2 2 4 3" xfId="17985" xr:uid="{F268E233-98EA-428F-B3BD-12F3CF343F07}"/>
    <cellStyle name="Normal 4 2 15 2 2 5" xfId="17986" xr:uid="{436BD63D-DBE3-4592-8ADB-BC225DBCE34D}"/>
    <cellStyle name="Normal 4 2 15 2 2 5 2" xfId="17987" xr:uid="{6057F4EF-C5CA-44AC-99E2-4318FF98A0DC}"/>
    <cellStyle name="Normal 4 2 15 2 2 6" xfId="17988" xr:uid="{16C1327C-6AF9-4F25-A07A-91B627C8BD07}"/>
    <cellStyle name="Normal 4 2 15 2 3" xfId="17989" xr:uid="{290D6AC3-0BDC-46AA-A325-EEAA27CE5798}"/>
    <cellStyle name="Normal 4 2 15 2 3 2" xfId="17990" xr:uid="{6FF8414C-BDD3-4FDE-867C-C77390832503}"/>
    <cellStyle name="Normal 4 2 15 2 3 2 2" xfId="17991" xr:uid="{193A7ED4-65E3-49E2-8808-877ABDF88C4F}"/>
    <cellStyle name="Normal 4 2 15 2 3 2 2 2" xfId="17992" xr:uid="{321431BA-C467-4307-8786-B477F52A0A34}"/>
    <cellStyle name="Normal 4 2 15 2 3 2 2 2 2" xfId="17993" xr:uid="{0FC68AE1-5B84-4DE4-BE0B-6CA717BE9B00}"/>
    <cellStyle name="Normal 4 2 15 2 3 2 2 3" xfId="17994" xr:uid="{9A1DA0DC-0EAC-4572-90F5-135028228041}"/>
    <cellStyle name="Normal 4 2 15 2 3 2 3" xfId="17995" xr:uid="{97A04AEA-433A-4419-8A5B-C6138F84E2F6}"/>
    <cellStyle name="Normal 4 2 15 2 3 2 3 2" xfId="17996" xr:uid="{4628DF3A-8BAE-43AA-BB9A-400DE4B52371}"/>
    <cellStyle name="Normal 4 2 15 2 3 2 3 2 2" xfId="17997" xr:uid="{4BD4B3AA-89D6-42EB-B5B5-F68746B08E35}"/>
    <cellStyle name="Normal 4 2 15 2 3 2 3 3" xfId="17998" xr:uid="{AA4D7772-9559-4A99-83AB-7615BC2CC549}"/>
    <cellStyle name="Normal 4 2 15 2 3 2 4" xfId="17999" xr:uid="{9ECF3F8C-025F-43EC-9B45-CFA26982B96E}"/>
    <cellStyle name="Normal 4 2 15 2 3 2 4 2" xfId="18000" xr:uid="{FF9B74EC-05B2-4D63-8935-088E05D8B98A}"/>
    <cellStyle name="Normal 4 2 15 2 3 2 5" xfId="18001" xr:uid="{D889611B-E1D1-46C5-96B4-A59D39707FB8}"/>
    <cellStyle name="Normal 4 2 15 2 3 3" xfId="18002" xr:uid="{7544A52E-D5AA-4BDB-833C-69FEAE672D2B}"/>
    <cellStyle name="Normal 4 2 15 2 3 3 2" xfId="18003" xr:uid="{5C31CCE4-1232-43D3-B7A3-D098F7C3FFA1}"/>
    <cellStyle name="Normal 4 2 15 2 3 3 2 2" xfId="18004" xr:uid="{90499FF4-AB08-481D-9CB1-B8674C292E60}"/>
    <cellStyle name="Normal 4 2 15 2 3 3 3" xfId="18005" xr:uid="{F8A8A367-C6CB-4570-B4ED-C124B99FEB96}"/>
    <cellStyle name="Normal 4 2 15 2 3 4" xfId="18006" xr:uid="{4527F63D-D127-47DD-9FFD-C4C0C6BA7F86}"/>
    <cellStyle name="Normal 4 2 15 2 3 4 2" xfId="18007" xr:uid="{E8C21481-9A43-450D-A261-B23D48C92266}"/>
    <cellStyle name="Normal 4 2 15 2 3 4 2 2" xfId="18008" xr:uid="{6E17D723-457C-43B2-AADA-ABB27F4DE1AC}"/>
    <cellStyle name="Normal 4 2 15 2 3 4 3" xfId="18009" xr:uid="{9C6AD57C-5E0B-47C6-A37F-E469F248A2AA}"/>
    <cellStyle name="Normal 4 2 15 2 3 5" xfId="18010" xr:uid="{30ECF85A-EF77-4406-9B30-4BF9CCBF87B5}"/>
    <cellStyle name="Normal 4 2 15 2 3 5 2" xfId="18011" xr:uid="{2754C460-FC10-4193-B548-756F91EA98EE}"/>
    <cellStyle name="Normal 4 2 15 2 3 6" xfId="18012" xr:uid="{9BF651B1-B4C6-47DC-B60D-D66234BBB46B}"/>
    <cellStyle name="Normal 4 2 15 2 4" xfId="18013" xr:uid="{B0ED7325-27D8-4CE1-875B-1D90EBEFA743}"/>
    <cellStyle name="Normal 4 2 15 2 4 2" xfId="18014" xr:uid="{E453A255-6E09-4608-A806-97C71762FAC7}"/>
    <cellStyle name="Normal 4 2 15 2 4 2 2" xfId="18015" xr:uid="{EB38B5FE-568B-48C9-9C6B-01676D5CFB5E}"/>
    <cellStyle name="Normal 4 2 15 2 4 2 2 2" xfId="18016" xr:uid="{32D808EC-97DF-4699-821E-AB024240CD41}"/>
    <cellStyle name="Normal 4 2 15 2 4 2 3" xfId="18017" xr:uid="{FAEBA178-6BF7-4242-8EF8-3B0B0CB66FCB}"/>
    <cellStyle name="Normal 4 2 15 2 4 3" xfId="18018" xr:uid="{BEDFB29E-37C1-4C66-8F86-1C57E03AEB5A}"/>
    <cellStyle name="Normal 4 2 15 2 4 3 2" xfId="18019" xr:uid="{1E17B365-17EC-4309-82B6-E717720AB671}"/>
    <cellStyle name="Normal 4 2 15 2 4 3 2 2" xfId="18020" xr:uid="{5BBBD09C-6DF8-40EE-8BFF-53CE66F75610}"/>
    <cellStyle name="Normal 4 2 15 2 4 3 3" xfId="18021" xr:uid="{ACB0A37C-4B6F-4AB2-8183-225C9D21D34F}"/>
    <cellStyle name="Normal 4 2 15 2 4 4" xfId="18022" xr:uid="{8D9C0A35-401B-4C24-9811-6362EA149615}"/>
    <cellStyle name="Normal 4 2 15 2 4 4 2" xfId="18023" xr:uid="{281543B3-DF36-4F2E-93F1-A2F36E9062C1}"/>
    <cellStyle name="Normal 4 2 15 2 4 5" xfId="18024" xr:uid="{1D2F6C66-65FC-4F3A-9076-1FAACA4FF47A}"/>
    <cellStyle name="Normal 4 2 15 2 5" xfId="18025" xr:uid="{2A67EB1F-A31C-4DFB-B909-5AA3D66A08BB}"/>
    <cellStyle name="Normal 4 2 15 2 5 2" xfId="18026" xr:uid="{F785DE9D-BB74-44CD-ABF6-00049BA921DD}"/>
    <cellStyle name="Normal 4 2 15 2 5 2 2" xfId="18027" xr:uid="{C23BCE8E-B67A-486D-8370-F0E59E99D1FC}"/>
    <cellStyle name="Normal 4 2 15 2 5 3" xfId="18028" xr:uid="{F5FA93D9-7C86-45AD-9FF6-E5AF2675F566}"/>
    <cellStyle name="Normal 4 2 15 2 6" xfId="18029" xr:uid="{859ABDC5-8F12-4692-9CF8-27E0353258F8}"/>
    <cellStyle name="Normal 4 2 15 2 6 2" xfId="18030" xr:uid="{F46B8440-D192-4A8B-84D7-7BBBA52A4D5C}"/>
    <cellStyle name="Normal 4 2 15 2 6 2 2" xfId="18031" xr:uid="{2276EC68-F683-41A1-A898-2ECA6B45F9A0}"/>
    <cellStyle name="Normal 4 2 15 2 6 3" xfId="18032" xr:uid="{097397FB-BED3-4C32-9430-1957C646596B}"/>
    <cellStyle name="Normal 4 2 15 2 7" xfId="18033" xr:uid="{CAC1E3ED-24D0-4262-B00E-58AE3B06F5C7}"/>
    <cellStyle name="Normal 4 2 15 2 7 2" xfId="18034" xr:uid="{18BCCF61-ED0B-4B7F-8D88-F3A52CEE5565}"/>
    <cellStyle name="Normal 4 2 15 2 7 2 2" xfId="18035" xr:uid="{22250AD5-206C-4D32-ADAE-4C5FECC9EBD6}"/>
    <cellStyle name="Normal 4 2 15 2 7 3" xfId="18036" xr:uid="{AAA9EFC9-DAED-4C5F-BEAE-38DC9F999540}"/>
    <cellStyle name="Normal 4 2 15 2 8" xfId="18037" xr:uid="{DF085E74-4DD5-469A-9189-6AD863F96FA6}"/>
    <cellStyle name="Normal 4 2 15 2 8 2" xfId="18038" xr:uid="{0E1628E1-5F3E-4F18-A8E3-00B70AC9F5A4}"/>
    <cellStyle name="Normal 4 2 15 2 9" xfId="18039" xr:uid="{320AC4C0-6A17-4252-910E-6342568F8D1F}"/>
    <cellStyle name="Normal 4 2 15 3" xfId="18040" xr:uid="{592C98CB-CBA6-463B-ADFA-158D99052C78}"/>
    <cellStyle name="Normal 4 2 15 3 2" xfId="18041" xr:uid="{30E52DB1-35BA-4E44-A5CD-E4792D4FDE5A}"/>
    <cellStyle name="Normal 4 2 15 3 2 2" xfId="18042" xr:uid="{6106FC82-F2AF-4195-887F-2DC0A1B5EFD2}"/>
    <cellStyle name="Normal 4 2 15 3 2 2 2" xfId="18043" xr:uid="{E4DA70C3-9371-42D6-ADAF-B0448AD71EF3}"/>
    <cellStyle name="Normal 4 2 15 3 2 2 2 2" xfId="18044" xr:uid="{0D7DCFE7-C58D-401A-92F7-560C4A3A3E79}"/>
    <cellStyle name="Normal 4 2 15 3 2 2 2 2 2" xfId="18045" xr:uid="{38178C19-FA98-479C-8AA9-BA97FEAB95F9}"/>
    <cellStyle name="Normal 4 2 15 3 2 2 2 3" xfId="18046" xr:uid="{B76E6C7D-4121-4FEE-B590-912ED121D25C}"/>
    <cellStyle name="Normal 4 2 15 3 2 2 3" xfId="18047" xr:uid="{59898FF3-A5A6-4C3F-B325-2DEFBAB2DE1D}"/>
    <cellStyle name="Normal 4 2 15 3 2 2 3 2" xfId="18048" xr:uid="{4B5BADF7-47AA-4997-A11A-9629A569F13E}"/>
    <cellStyle name="Normal 4 2 15 3 2 2 3 2 2" xfId="18049" xr:uid="{C7ECDB6A-7C56-4627-BCEC-FE43A45DB317}"/>
    <cellStyle name="Normal 4 2 15 3 2 2 3 3" xfId="18050" xr:uid="{1122691D-562B-41B7-BB27-5B4DF96B0163}"/>
    <cellStyle name="Normal 4 2 15 3 2 2 4" xfId="18051" xr:uid="{502ECD1F-BB41-46E2-82C4-E9CCDF190101}"/>
    <cellStyle name="Normal 4 2 15 3 2 2 4 2" xfId="18052" xr:uid="{54C9FE45-F392-4791-9BE0-9756EC847ADC}"/>
    <cellStyle name="Normal 4 2 15 3 2 2 5" xfId="18053" xr:uid="{60B530B0-F967-468C-BB75-D83367DE0149}"/>
    <cellStyle name="Normal 4 2 15 3 2 3" xfId="18054" xr:uid="{E37D2AD3-8EBF-4951-A0F7-E5B953A6B138}"/>
    <cellStyle name="Normal 4 2 15 3 2 3 2" xfId="18055" xr:uid="{108BC281-AF88-4E24-BC4F-211E3B0359A7}"/>
    <cellStyle name="Normal 4 2 15 3 2 3 2 2" xfId="18056" xr:uid="{14ADC723-5452-4DF5-B121-0D146FAC72CB}"/>
    <cellStyle name="Normal 4 2 15 3 2 3 3" xfId="18057" xr:uid="{0BD37D4A-5A5A-4DAE-BE73-27ECA0DF1E0D}"/>
    <cellStyle name="Normal 4 2 15 3 2 4" xfId="18058" xr:uid="{5C8F43A4-C482-4510-9733-FEF002637022}"/>
    <cellStyle name="Normal 4 2 15 3 2 4 2" xfId="18059" xr:uid="{E33BE3CF-83AF-4FB2-AE24-B2ACB5E65982}"/>
    <cellStyle name="Normal 4 2 15 3 2 4 2 2" xfId="18060" xr:uid="{7000B22A-6586-4226-BB0C-AFB614F3DBFC}"/>
    <cellStyle name="Normal 4 2 15 3 2 4 3" xfId="18061" xr:uid="{DF5C0AA7-F9A6-4BC8-BE53-58E8642CD803}"/>
    <cellStyle name="Normal 4 2 15 3 2 5" xfId="18062" xr:uid="{78D366C1-FDC9-40F2-AC4B-BFE64E255FE8}"/>
    <cellStyle name="Normal 4 2 15 3 2 5 2" xfId="18063" xr:uid="{0879AB84-2F03-4E1C-93A8-8D2A9ECA5207}"/>
    <cellStyle name="Normal 4 2 15 3 2 6" xfId="18064" xr:uid="{2FCBE6D6-C892-429E-AC85-FB7CBC17DABF}"/>
    <cellStyle name="Normal 4 2 15 3 3" xfId="18065" xr:uid="{F6C73E00-C316-4BA8-B1FF-15365EF03BF2}"/>
    <cellStyle name="Normal 4 2 15 3 3 2" xfId="18066" xr:uid="{4BE7C04F-B940-4AF2-90AB-76B8AFE12BE7}"/>
    <cellStyle name="Normal 4 2 15 3 3 2 2" xfId="18067" xr:uid="{357E1BBE-2728-4831-902A-5E29A4107BD5}"/>
    <cellStyle name="Normal 4 2 15 3 3 2 2 2" xfId="18068" xr:uid="{B9A5B124-DCDD-4211-8DD4-1BA4ACE59CA3}"/>
    <cellStyle name="Normal 4 2 15 3 3 2 2 2 2" xfId="18069" xr:uid="{98623284-51EC-4627-B452-F724E054658B}"/>
    <cellStyle name="Normal 4 2 15 3 3 2 2 3" xfId="18070" xr:uid="{63A940F2-56C0-440C-B630-558C776FFE8E}"/>
    <cellStyle name="Normal 4 2 15 3 3 2 3" xfId="18071" xr:uid="{B7ACEC75-9F5B-4302-8EC5-D927D4408AE1}"/>
    <cellStyle name="Normal 4 2 15 3 3 2 3 2" xfId="18072" xr:uid="{1452CCDD-4086-43C8-875E-1E55A0767FD8}"/>
    <cellStyle name="Normal 4 2 15 3 3 2 3 2 2" xfId="18073" xr:uid="{E4D09859-A4B1-47EF-AA87-816870F5CB57}"/>
    <cellStyle name="Normal 4 2 15 3 3 2 3 3" xfId="18074" xr:uid="{62C7B401-65F1-4B57-A793-D76C30B3D811}"/>
    <cellStyle name="Normal 4 2 15 3 3 2 4" xfId="18075" xr:uid="{42B66435-45E2-4BF0-9572-36DFC518A524}"/>
    <cellStyle name="Normal 4 2 15 3 3 2 4 2" xfId="18076" xr:uid="{30552DB2-FE11-4658-B53B-546901619BD3}"/>
    <cellStyle name="Normal 4 2 15 3 3 2 5" xfId="18077" xr:uid="{F738D068-ACBE-4CF8-80BA-ACB0DDCCB589}"/>
    <cellStyle name="Normal 4 2 15 3 3 3" xfId="18078" xr:uid="{76F0955A-5E74-4854-91D2-0C5C8CAEFE73}"/>
    <cellStyle name="Normal 4 2 15 3 3 3 2" xfId="18079" xr:uid="{089FD584-0ACD-46BA-98B6-0A95DCDA97B6}"/>
    <cellStyle name="Normal 4 2 15 3 3 3 2 2" xfId="18080" xr:uid="{1740F028-AE2F-46FC-B19A-8FDA5E7E9448}"/>
    <cellStyle name="Normal 4 2 15 3 3 3 3" xfId="18081" xr:uid="{495299ED-692F-4551-9A10-FA279E7B9C17}"/>
    <cellStyle name="Normal 4 2 15 3 3 4" xfId="18082" xr:uid="{CC43EB62-D184-4FCD-ACF7-862F92E8333E}"/>
    <cellStyle name="Normal 4 2 15 3 3 4 2" xfId="18083" xr:uid="{AA304056-C2CF-4C62-BCF6-6BC30250C51D}"/>
    <cellStyle name="Normal 4 2 15 3 3 4 2 2" xfId="18084" xr:uid="{FDF989EE-57CE-4589-9B9C-A6FE37DF36EC}"/>
    <cellStyle name="Normal 4 2 15 3 3 4 3" xfId="18085" xr:uid="{DBAA1E02-E7BA-4CF1-A01D-8B26634ACC5B}"/>
    <cellStyle name="Normal 4 2 15 3 3 5" xfId="18086" xr:uid="{4881C917-67CB-477F-8E36-BE0DBF5CF461}"/>
    <cellStyle name="Normal 4 2 15 3 3 5 2" xfId="18087" xr:uid="{74CF91F4-4FD2-4450-B849-89D4C12E38E6}"/>
    <cellStyle name="Normal 4 2 15 3 3 6" xfId="18088" xr:uid="{112A56CE-65FD-4E10-81B6-06EFA1FB56E7}"/>
    <cellStyle name="Normal 4 2 15 3 4" xfId="18089" xr:uid="{027E7FB2-12DD-41FF-9DD1-BED212F8FFA9}"/>
    <cellStyle name="Normal 4 2 15 3 4 2" xfId="18090" xr:uid="{1525C975-C4B9-44FB-A0B9-C42CE9304DF8}"/>
    <cellStyle name="Normal 4 2 15 3 4 2 2" xfId="18091" xr:uid="{15526458-8A39-4965-BB03-B7A492CAAB11}"/>
    <cellStyle name="Normal 4 2 15 3 4 2 2 2" xfId="18092" xr:uid="{13DD064B-86CD-4978-A073-AC3071DAAC9D}"/>
    <cellStyle name="Normal 4 2 15 3 4 2 3" xfId="18093" xr:uid="{43D088CA-8044-44E3-A488-2F2737CC2A63}"/>
    <cellStyle name="Normal 4 2 15 3 4 3" xfId="18094" xr:uid="{788B6DA0-CEB5-4170-8206-A06DE6562B1A}"/>
    <cellStyle name="Normal 4 2 15 3 4 3 2" xfId="18095" xr:uid="{1E235609-6CE5-4640-9177-B82F497C2496}"/>
    <cellStyle name="Normal 4 2 15 3 4 3 2 2" xfId="18096" xr:uid="{3EA7A98E-F0FE-49E9-BF90-CE493D0E1049}"/>
    <cellStyle name="Normal 4 2 15 3 4 3 3" xfId="18097" xr:uid="{D2E24CCB-5655-45B3-8A05-AC8581FA6CC1}"/>
    <cellStyle name="Normal 4 2 15 3 4 4" xfId="18098" xr:uid="{040258E9-26F8-4287-95E5-671979F8D7C8}"/>
    <cellStyle name="Normal 4 2 15 3 4 4 2" xfId="18099" xr:uid="{9CA88A79-656E-4D0E-A5F3-CEB148B6B192}"/>
    <cellStyle name="Normal 4 2 15 3 4 5" xfId="18100" xr:uid="{BA1ED5CC-3E5F-4AA5-8E1D-9CBA1631330D}"/>
    <cellStyle name="Normal 4 2 15 3 5" xfId="18101" xr:uid="{FBCF0C56-D442-4C68-BB9F-99D3B42315C7}"/>
    <cellStyle name="Normal 4 2 15 3 5 2" xfId="18102" xr:uid="{98D41055-FA1E-4D41-9155-36A3C054DFB0}"/>
    <cellStyle name="Normal 4 2 15 3 5 2 2" xfId="18103" xr:uid="{996C7159-2ABC-453F-BD3C-DB8DCA6113D0}"/>
    <cellStyle name="Normal 4 2 15 3 5 3" xfId="18104" xr:uid="{C38D29A1-F014-4E71-8403-80132DC3019B}"/>
    <cellStyle name="Normal 4 2 15 3 6" xfId="18105" xr:uid="{F1A32C20-5937-49EE-82FC-9940F8B776FD}"/>
    <cellStyle name="Normal 4 2 15 3 6 2" xfId="18106" xr:uid="{9BD44AFE-34D3-4AD4-A3D2-A85B0C7A6035}"/>
    <cellStyle name="Normal 4 2 15 3 6 2 2" xfId="18107" xr:uid="{E392B70E-E0A3-43A2-8029-54AC27B9DFBD}"/>
    <cellStyle name="Normal 4 2 15 3 6 3" xfId="18108" xr:uid="{041B403B-49BD-45D3-B41A-B73808A3CDEE}"/>
    <cellStyle name="Normal 4 2 15 3 7" xfId="18109" xr:uid="{8B20FBE7-8DEE-4A85-AEE9-00DA3D914C29}"/>
    <cellStyle name="Normal 4 2 15 3 7 2" xfId="18110" xr:uid="{7A350BF4-E9C5-4F46-9B89-A1BB1076C89B}"/>
    <cellStyle name="Normal 4 2 15 3 7 2 2" xfId="18111" xr:uid="{1FFFC0AE-FEB7-493A-9B45-943AC2113BAF}"/>
    <cellStyle name="Normal 4 2 15 3 7 3" xfId="18112" xr:uid="{DDE43F69-AC7A-4C59-AE66-385064BCC6D0}"/>
    <cellStyle name="Normal 4 2 15 3 8" xfId="18113" xr:uid="{318DD353-E5A3-442B-957A-154820BD1524}"/>
    <cellStyle name="Normal 4 2 15 3 8 2" xfId="18114" xr:uid="{E28F2BF5-89C9-4F88-8969-E1CBF657C7AF}"/>
    <cellStyle name="Normal 4 2 15 3 9" xfId="18115" xr:uid="{4D379D24-23BE-4B51-9026-9D1FD996BD66}"/>
    <cellStyle name="Normal 4 2 15 4" xfId="18116" xr:uid="{2D497631-AD55-40F2-B6A0-FF8F5A63A6E4}"/>
    <cellStyle name="Normal 4 2 15 4 2" xfId="18117" xr:uid="{27C7A907-4919-4A56-B549-843CA23F1674}"/>
    <cellStyle name="Normal 4 2 15 4 2 2" xfId="18118" xr:uid="{3D879417-684B-4F8C-B6D4-89FC7F03FB91}"/>
    <cellStyle name="Normal 4 2 15 4 2 2 2" xfId="18119" xr:uid="{538DBD62-642B-4432-B674-32011CD5485B}"/>
    <cellStyle name="Normal 4 2 15 4 2 2 2 2" xfId="18120" xr:uid="{62CB7AFD-EBDA-48D8-98C1-6E68BDF4A491}"/>
    <cellStyle name="Normal 4 2 15 4 2 2 3" xfId="18121" xr:uid="{68E99D54-BBAF-49A4-BAA1-3730F84E0141}"/>
    <cellStyle name="Normal 4 2 15 4 2 3" xfId="18122" xr:uid="{47C878C3-2A71-4928-8F80-93E7884ADB2B}"/>
    <cellStyle name="Normal 4 2 15 4 2 3 2" xfId="18123" xr:uid="{C5A1853C-A31A-4424-8A05-6EDB97953FD9}"/>
    <cellStyle name="Normal 4 2 15 4 2 3 2 2" xfId="18124" xr:uid="{AAC40677-5E23-4A01-90D7-B4B7C43DF1E4}"/>
    <cellStyle name="Normal 4 2 15 4 2 3 3" xfId="18125" xr:uid="{0FD53F8F-9085-4098-943C-DF8A73ECD6F8}"/>
    <cellStyle name="Normal 4 2 15 4 2 4" xfId="18126" xr:uid="{BD613EA7-A461-4CCB-B761-2E8406DEAE3B}"/>
    <cellStyle name="Normal 4 2 15 4 2 4 2" xfId="18127" xr:uid="{16511FE1-FAFC-4338-8210-6804BD4AD3E9}"/>
    <cellStyle name="Normal 4 2 15 4 2 5" xfId="18128" xr:uid="{7B24AF5B-1B61-458F-B9B1-3067B28C8F55}"/>
    <cellStyle name="Normal 4 2 15 4 3" xfId="18129" xr:uid="{86B384E2-8F7D-4103-807E-510F65D711A0}"/>
    <cellStyle name="Normal 4 2 15 4 3 2" xfId="18130" xr:uid="{DCF41D73-9E82-4BE9-9EB6-D8C49DA6E491}"/>
    <cellStyle name="Normal 4 2 15 4 3 2 2" xfId="18131" xr:uid="{5AFBCF9E-48C8-4842-B861-75FF8086D752}"/>
    <cellStyle name="Normal 4 2 15 4 3 3" xfId="18132" xr:uid="{F506F5F0-AE09-4E17-8E2F-6B306E1BDE49}"/>
    <cellStyle name="Normal 4 2 15 4 4" xfId="18133" xr:uid="{D76F97AB-3804-44BF-B9F4-1806AA110312}"/>
    <cellStyle name="Normal 4 2 15 4 4 2" xfId="18134" xr:uid="{CF624923-0CDA-4978-8517-241FBDA6E702}"/>
    <cellStyle name="Normal 4 2 15 4 4 2 2" xfId="18135" xr:uid="{9E11D732-3706-45E0-A062-FEE2DDAF2B35}"/>
    <cellStyle name="Normal 4 2 15 4 4 3" xfId="18136" xr:uid="{7868C9FD-91DE-455E-B140-16F24C058BE7}"/>
    <cellStyle name="Normal 4 2 15 4 5" xfId="18137" xr:uid="{921C0B29-5476-4751-8E63-4B1EDB04CD80}"/>
    <cellStyle name="Normal 4 2 15 4 5 2" xfId="18138" xr:uid="{35513743-A906-47BB-A3D0-EBD08277BC64}"/>
    <cellStyle name="Normal 4 2 15 4 6" xfId="18139" xr:uid="{F8D35E0C-C994-4A7B-BED2-88ACAECB4B34}"/>
    <cellStyle name="Normal 4 2 15 5" xfId="18140" xr:uid="{CB7B1827-1D45-4067-8EB8-318EEED5D050}"/>
    <cellStyle name="Normal 4 2 15 5 2" xfId="18141" xr:uid="{6F2AD271-95FF-4ACB-9A65-0C5B9E0D9354}"/>
    <cellStyle name="Normal 4 2 15 5 2 2" xfId="18142" xr:uid="{2C919D6A-AC1E-4E22-8097-391147EC939B}"/>
    <cellStyle name="Normal 4 2 15 5 2 2 2" xfId="18143" xr:uid="{72330ADB-2DD6-43B0-B220-615CC6FBD8D6}"/>
    <cellStyle name="Normal 4 2 15 5 2 2 2 2" xfId="18144" xr:uid="{E577271D-EF8A-4AB6-94D1-EF8F7AD14849}"/>
    <cellStyle name="Normal 4 2 15 5 2 2 3" xfId="18145" xr:uid="{021F23E3-1A8C-4FDD-850A-3F065084E61D}"/>
    <cellStyle name="Normal 4 2 15 5 2 3" xfId="18146" xr:uid="{DF3954CE-6F9A-4612-826B-362DCEBBFE54}"/>
    <cellStyle name="Normal 4 2 15 5 2 3 2" xfId="18147" xr:uid="{7B77D1E7-DD4B-4BDB-BB62-F77BFF400F27}"/>
    <cellStyle name="Normal 4 2 15 5 2 3 2 2" xfId="18148" xr:uid="{51525F5D-C619-489D-8FE3-41D15E27C8B2}"/>
    <cellStyle name="Normal 4 2 15 5 2 3 3" xfId="18149" xr:uid="{E1EEC380-F212-4977-896B-36D9893CA48C}"/>
    <cellStyle name="Normal 4 2 15 5 2 4" xfId="18150" xr:uid="{CB0F80EA-649E-4B6A-93A1-B5A49CB1B134}"/>
    <cellStyle name="Normal 4 2 15 5 2 4 2" xfId="18151" xr:uid="{563840A6-730C-4F06-82B3-D55092525843}"/>
    <cellStyle name="Normal 4 2 15 5 2 5" xfId="18152" xr:uid="{277FD2CB-A529-45E4-9006-C69469349A69}"/>
    <cellStyle name="Normal 4 2 15 5 3" xfId="18153" xr:uid="{E36789FD-F4A3-4866-A77A-095093A36B94}"/>
    <cellStyle name="Normal 4 2 15 5 3 2" xfId="18154" xr:uid="{967F0D74-0599-4A7C-9519-9A69B0C546BC}"/>
    <cellStyle name="Normal 4 2 15 5 3 2 2" xfId="18155" xr:uid="{DDBC88FC-D3C8-4338-B485-1875A32FFFD8}"/>
    <cellStyle name="Normal 4 2 15 5 3 3" xfId="18156" xr:uid="{A90A751B-4CB8-40D4-ADBB-00509E30757E}"/>
    <cellStyle name="Normal 4 2 15 5 4" xfId="18157" xr:uid="{1E5B99DD-894F-4881-9EB7-2BBB1275614C}"/>
    <cellStyle name="Normal 4 2 15 5 4 2" xfId="18158" xr:uid="{EFC2E9E5-26E9-4166-92C0-793EF9CE01B9}"/>
    <cellStyle name="Normal 4 2 15 5 4 2 2" xfId="18159" xr:uid="{585C3D54-38DB-4582-A1D7-5D213C58C21D}"/>
    <cellStyle name="Normal 4 2 15 5 4 3" xfId="18160" xr:uid="{B56AD69B-2FFD-41E5-9641-964642B160A7}"/>
    <cellStyle name="Normal 4 2 15 5 5" xfId="18161" xr:uid="{CB93E2F2-506B-4498-8C69-FC5784A61CFE}"/>
    <cellStyle name="Normal 4 2 15 5 5 2" xfId="18162" xr:uid="{572FA812-2272-4870-B0CB-5BA846E0C9DB}"/>
    <cellStyle name="Normal 4 2 15 5 6" xfId="18163" xr:uid="{162A4BF0-B2DA-4036-B313-A2DA0C599B0C}"/>
    <cellStyle name="Normal 4 2 15 6" xfId="18164" xr:uid="{33600915-09DC-4FF8-8DD5-D2355D7FE010}"/>
    <cellStyle name="Normal 4 2 15 6 2" xfId="18165" xr:uid="{48CED714-87D2-4730-8C5E-75950E39B579}"/>
    <cellStyle name="Normal 4 2 15 6 2 2" xfId="18166" xr:uid="{0CA7D844-EF58-4EAA-8C72-443D9EB55331}"/>
    <cellStyle name="Normal 4 2 15 6 2 2 2" xfId="18167" xr:uid="{DF387021-015C-47FF-913C-A11B9DB5030D}"/>
    <cellStyle name="Normal 4 2 15 6 2 3" xfId="18168" xr:uid="{10E3E467-5D33-407B-9C55-A262D998F844}"/>
    <cellStyle name="Normal 4 2 15 6 3" xfId="18169" xr:uid="{CB6EC5D8-E09D-4C6A-81D2-5D1892C61A44}"/>
    <cellStyle name="Normal 4 2 15 6 3 2" xfId="18170" xr:uid="{0A78AE96-326F-493F-9620-49C51EBCB549}"/>
    <cellStyle name="Normal 4 2 15 6 3 2 2" xfId="18171" xr:uid="{81AA8F68-19B1-4356-8172-636C294C544A}"/>
    <cellStyle name="Normal 4 2 15 6 3 3" xfId="18172" xr:uid="{AFF951A8-B532-4978-9890-AD1A22029F75}"/>
    <cellStyle name="Normal 4 2 15 6 4" xfId="18173" xr:uid="{0D11A0E9-E4F4-457E-990A-413A8C20008F}"/>
    <cellStyle name="Normal 4 2 15 6 4 2" xfId="18174" xr:uid="{99E2CCAB-7E4B-4703-98E7-8747B37F8DCD}"/>
    <cellStyle name="Normal 4 2 15 6 5" xfId="18175" xr:uid="{F8B7DE72-B371-4ADD-A276-6921EC7F5734}"/>
    <cellStyle name="Normal 4 2 15 7" xfId="18176" xr:uid="{88704550-87BC-4852-92DA-B66E0F93356D}"/>
    <cellStyle name="Normal 4 2 15 7 2" xfId="18177" xr:uid="{840254DB-CE1F-4D57-8539-A44B73D894E4}"/>
    <cellStyle name="Normal 4 2 15 7 2 2" xfId="18178" xr:uid="{EE689B46-5620-42DD-8073-8D0624794A0C}"/>
    <cellStyle name="Normal 4 2 15 7 3" xfId="18179" xr:uid="{68304388-B3F9-4C3B-AE36-1FFA026D5CF5}"/>
    <cellStyle name="Normal 4 2 15 8" xfId="18180" xr:uid="{22F63C46-EE3C-4DDD-A659-35E6DD3E0010}"/>
    <cellStyle name="Normal 4 2 15 8 2" xfId="18181" xr:uid="{435EBB79-7479-410B-B662-FA1DC5AFDAC4}"/>
    <cellStyle name="Normal 4 2 15 8 2 2" xfId="18182" xr:uid="{34152FE1-1D8F-44F9-9574-391B0DB86DFC}"/>
    <cellStyle name="Normal 4 2 15 8 3" xfId="18183" xr:uid="{AF0E83C1-0956-411E-9104-8E4E71DDE35F}"/>
    <cellStyle name="Normal 4 2 15 9" xfId="18184" xr:uid="{FC056A08-E9AE-42A3-A2FA-31AA04E60EDD}"/>
    <cellStyle name="Normal 4 2 15 9 2" xfId="18185" xr:uid="{3743F350-1B6F-4522-AE65-50C3AD62105F}"/>
    <cellStyle name="Normal 4 2 15 9 2 2" xfId="18186" xr:uid="{1D4D1332-462B-4664-970B-4680EFFCD299}"/>
    <cellStyle name="Normal 4 2 15 9 3" xfId="18187" xr:uid="{2443706F-161A-42B1-884A-C596A2AADDB7}"/>
    <cellStyle name="Normal 4 2 16" xfId="2102" xr:uid="{410FEDEF-EEDE-4493-87FA-EE96D18EF6F7}"/>
    <cellStyle name="Normal 4 2 16 10" xfId="18188" xr:uid="{618E1967-7608-410D-B5D7-F1F11A08D3CD}"/>
    <cellStyle name="Normal 4 2 16 10 2" xfId="18189" xr:uid="{7B6ABFF0-EB1E-4413-9E02-4A4E3215CA65}"/>
    <cellStyle name="Normal 4 2 16 11" xfId="18190" xr:uid="{9150068E-EB69-42CD-8F51-87BE05E18AF4}"/>
    <cellStyle name="Normal 4 2 16 2" xfId="18191" xr:uid="{50367E83-489E-4FBA-BAC7-3434EE8F53B6}"/>
    <cellStyle name="Normal 4 2 16 2 2" xfId="18192" xr:uid="{78CA20FD-8DB4-4D98-B714-FF0BB72BA79F}"/>
    <cellStyle name="Normal 4 2 16 2 2 2" xfId="18193" xr:uid="{A2B49A3D-093A-4A96-A002-C9BFA5504ADF}"/>
    <cellStyle name="Normal 4 2 16 2 2 2 2" xfId="18194" xr:uid="{B5D7E3D0-A47D-4CAB-809D-F7D93F044F0B}"/>
    <cellStyle name="Normal 4 2 16 2 2 2 2 2" xfId="18195" xr:uid="{8613CA5F-018E-4288-A22B-E2A469790168}"/>
    <cellStyle name="Normal 4 2 16 2 2 2 2 2 2" xfId="18196" xr:uid="{13C47428-60B4-45DF-8240-5FE66D8D2C55}"/>
    <cellStyle name="Normal 4 2 16 2 2 2 2 3" xfId="18197" xr:uid="{862D93D4-8CD0-4D70-83DD-8D3B695A2601}"/>
    <cellStyle name="Normal 4 2 16 2 2 2 3" xfId="18198" xr:uid="{D7A3A814-39E2-4745-B535-BB6D9569076E}"/>
    <cellStyle name="Normal 4 2 16 2 2 2 3 2" xfId="18199" xr:uid="{4B10B21C-0AEA-4BB3-8CD8-EF70AC927CA9}"/>
    <cellStyle name="Normal 4 2 16 2 2 2 3 2 2" xfId="18200" xr:uid="{3EBA17C7-4451-4149-9177-869BFEBDABE0}"/>
    <cellStyle name="Normal 4 2 16 2 2 2 3 3" xfId="18201" xr:uid="{0AC49EEC-B1BF-44EE-AD96-4123E4D23BED}"/>
    <cellStyle name="Normal 4 2 16 2 2 2 4" xfId="18202" xr:uid="{F5670820-2648-4169-820F-CCD911D83601}"/>
    <cellStyle name="Normal 4 2 16 2 2 2 4 2" xfId="18203" xr:uid="{88B6F740-BFEF-409B-86AA-28821348DF62}"/>
    <cellStyle name="Normal 4 2 16 2 2 2 5" xfId="18204" xr:uid="{8E78860A-0CBD-44A4-ADE7-6EE00C6D4B4A}"/>
    <cellStyle name="Normal 4 2 16 2 2 3" xfId="18205" xr:uid="{BC1DF886-97D8-4859-8C5C-A3A9C3C03A02}"/>
    <cellStyle name="Normal 4 2 16 2 2 3 2" xfId="18206" xr:uid="{80C2CCFB-90CC-465F-91F1-BD7C7ACC87EA}"/>
    <cellStyle name="Normal 4 2 16 2 2 3 2 2" xfId="18207" xr:uid="{CD3F4717-CD2A-469C-8142-00675BCA383B}"/>
    <cellStyle name="Normal 4 2 16 2 2 3 3" xfId="18208" xr:uid="{74EF7DA5-7A39-48B8-978F-DC7A48A88299}"/>
    <cellStyle name="Normal 4 2 16 2 2 4" xfId="18209" xr:uid="{03F05147-35F5-4D95-BD6D-8B45743996BE}"/>
    <cellStyle name="Normal 4 2 16 2 2 4 2" xfId="18210" xr:uid="{27098723-521E-4824-B124-B34BE828E393}"/>
    <cellStyle name="Normal 4 2 16 2 2 4 2 2" xfId="18211" xr:uid="{FB2ACE66-490D-4864-9B06-BA8154BBE139}"/>
    <cellStyle name="Normal 4 2 16 2 2 4 3" xfId="18212" xr:uid="{527F3016-B0EB-4316-B75F-1A814AB80E3C}"/>
    <cellStyle name="Normal 4 2 16 2 2 5" xfId="18213" xr:uid="{5FAE8A06-657F-4703-8AD9-8356CD98DB44}"/>
    <cellStyle name="Normal 4 2 16 2 2 5 2" xfId="18214" xr:uid="{BA7476A7-231A-4056-B125-11D849062260}"/>
    <cellStyle name="Normal 4 2 16 2 2 6" xfId="18215" xr:uid="{8B7229DB-BF4B-4C67-9B80-B12EF208C42F}"/>
    <cellStyle name="Normal 4 2 16 2 3" xfId="18216" xr:uid="{235CFE6A-BCB8-4DE7-8B8A-C9E735CE4C63}"/>
    <cellStyle name="Normal 4 2 16 2 3 2" xfId="18217" xr:uid="{8D196256-0119-448F-8D7D-731242E197B9}"/>
    <cellStyle name="Normal 4 2 16 2 3 2 2" xfId="18218" xr:uid="{622C7D72-C410-4315-BEB5-40003D3737BD}"/>
    <cellStyle name="Normal 4 2 16 2 3 2 2 2" xfId="18219" xr:uid="{F8C7708D-687B-495E-9A4F-4AD3F27DC738}"/>
    <cellStyle name="Normal 4 2 16 2 3 2 2 2 2" xfId="18220" xr:uid="{56CBADE4-E69E-469E-BA40-7A0C15BD63AF}"/>
    <cellStyle name="Normal 4 2 16 2 3 2 2 3" xfId="18221" xr:uid="{172BA5F4-9C90-464A-89CD-9E8166B40BAD}"/>
    <cellStyle name="Normal 4 2 16 2 3 2 3" xfId="18222" xr:uid="{2B4DA8D3-EB98-409A-9DAF-1ED4E8EDE816}"/>
    <cellStyle name="Normal 4 2 16 2 3 2 3 2" xfId="18223" xr:uid="{80DBCDA8-CF54-4E7D-851B-24D4CB8FD38D}"/>
    <cellStyle name="Normal 4 2 16 2 3 2 3 2 2" xfId="18224" xr:uid="{8D5178F3-117E-4335-BC4D-F37228A379D7}"/>
    <cellStyle name="Normal 4 2 16 2 3 2 3 3" xfId="18225" xr:uid="{953BA6DB-347B-44A0-9569-075603D797B4}"/>
    <cellStyle name="Normal 4 2 16 2 3 2 4" xfId="18226" xr:uid="{9E3D5FD8-A673-47DA-ADA9-17D165CA2178}"/>
    <cellStyle name="Normal 4 2 16 2 3 2 4 2" xfId="18227" xr:uid="{E3EA5680-9829-45DB-8D59-6D0B1E179153}"/>
    <cellStyle name="Normal 4 2 16 2 3 2 5" xfId="18228" xr:uid="{92B2AA8B-EB6D-492D-9393-6DBCE4B01076}"/>
    <cellStyle name="Normal 4 2 16 2 3 3" xfId="18229" xr:uid="{D6BD9473-9E0D-4D3A-B3B7-245D948A2653}"/>
    <cellStyle name="Normal 4 2 16 2 3 3 2" xfId="18230" xr:uid="{06A1646D-84AF-484A-B2C9-FE0B49D16338}"/>
    <cellStyle name="Normal 4 2 16 2 3 3 2 2" xfId="18231" xr:uid="{34E6A925-4B4C-4FA1-9749-DC55EDD13234}"/>
    <cellStyle name="Normal 4 2 16 2 3 3 3" xfId="18232" xr:uid="{60CEDDC0-F458-4E3B-9D3C-BA40AE100272}"/>
    <cellStyle name="Normal 4 2 16 2 3 4" xfId="18233" xr:uid="{46397A2A-1B7F-4A76-A7A7-314079295436}"/>
    <cellStyle name="Normal 4 2 16 2 3 4 2" xfId="18234" xr:uid="{C14E1ED5-E598-4CEF-BA82-57D6E798219A}"/>
    <cellStyle name="Normal 4 2 16 2 3 4 2 2" xfId="18235" xr:uid="{942AAFB1-D38F-415E-8AD1-62F757515C2E}"/>
    <cellStyle name="Normal 4 2 16 2 3 4 3" xfId="18236" xr:uid="{ECADA7D7-4B17-4403-A42D-2D5DFE36DB37}"/>
    <cellStyle name="Normal 4 2 16 2 3 5" xfId="18237" xr:uid="{93373AEE-8BCE-4603-AA1E-A562F8027770}"/>
    <cellStyle name="Normal 4 2 16 2 3 5 2" xfId="18238" xr:uid="{BED2D239-69A4-495C-8ECE-7CCF7D00D30F}"/>
    <cellStyle name="Normal 4 2 16 2 3 6" xfId="18239" xr:uid="{721BFDED-6B13-46C8-A025-AAF357DBEEE1}"/>
    <cellStyle name="Normal 4 2 16 2 4" xfId="18240" xr:uid="{C9E19DF6-B5D1-4D2C-A1C3-713430ACB902}"/>
    <cellStyle name="Normal 4 2 16 2 4 2" xfId="18241" xr:uid="{3FBB77AB-3AA3-4406-8E54-B7B1259C33AB}"/>
    <cellStyle name="Normal 4 2 16 2 4 2 2" xfId="18242" xr:uid="{38B57274-2213-48E9-B2DA-1042506546EE}"/>
    <cellStyle name="Normal 4 2 16 2 4 2 2 2" xfId="18243" xr:uid="{6AD4F56B-2BE3-48C3-B31C-890FF7AA104E}"/>
    <cellStyle name="Normal 4 2 16 2 4 2 3" xfId="18244" xr:uid="{F0181E07-C809-4197-80AD-BF8E687F1EFB}"/>
    <cellStyle name="Normal 4 2 16 2 4 3" xfId="18245" xr:uid="{4AF0FC6E-8514-45B5-8058-8450E4BCE330}"/>
    <cellStyle name="Normal 4 2 16 2 4 3 2" xfId="18246" xr:uid="{4298584C-F704-4370-80F5-A1146DA6354B}"/>
    <cellStyle name="Normal 4 2 16 2 4 3 2 2" xfId="18247" xr:uid="{749F5502-3201-458E-9A9D-F5B555DCE658}"/>
    <cellStyle name="Normal 4 2 16 2 4 3 3" xfId="18248" xr:uid="{9D3E53B8-230B-4615-BC56-564C104D159E}"/>
    <cellStyle name="Normal 4 2 16 2 4 4" xfId="18249" xr:uid="{04315F00-BFCE-4080-9A30-5395C98D8FF0}"/>
    <cellStyle name="Normal 4 2 16 2 4 4 2" xfId="18250" xr:uid="{CB21B446-05C4-4475-9EA4-4872F21D0065}"/>
    <cellStyle name="Normal 4 2 16 2 4 5" xfId="18251" xr:uid="{4D40061F-2315-4E28-9B52-5FD4E7CF4729}"/>
    <cellStyle name="Normal 4 2 16 2 5" xfId="18252" xr:uid="{9B617AFF-DC49-495C-8AA8-EDFF73D6866D}"/>
    <cellStyle name="Normal 4 2 16 2 5 2" xfId="18253" xr:uid="{101219DF-DD96-48B2-B623-CD7677CF332E}"/>
    <cellStyle name="Normal 4 2 16 2 5 2 2" xfId="18254" xr:uid="{0753E6EE-E243-4898-820F-C8678EAC11C6}"/>
    <cellStyle name="Normal 4 2 16 2 5 3" xfId="18255" xr:uid="{880CD891-8D37-43A1-988D-8C17422EBF3B}"/>
    <cellStyle name="Normal 4 2 16 2 6" xfId="18256" xr:uid="{FE5CB329-EE4E-4512-94A0-7498701D390F}"/>
    <cellStyle name="Normal 4 2 16 2 6 2" xfId="18257" xr:uid="{677DFE21-440B-4D81-99B9-CD3CEB8FB0CA}"/>
    <cellStyle name="Normal 4 2 16 2 6 2 2" xfId="18258" xr:uid="{9E4F9A45-0767-441F-8770-FF5A952D7F51}"/>
    <cellStyle name="Normal 4 2 16 2 6 3" xfId="18259" xr:uid="{71BCBE05-52CA-49FA-9BD6-E4C6E1D2229E}"/>
    <cellStyle name="Normal 4 2 16 2 7" xfId="18260" xr:uid="{1BCCCC3A-1433-4DBF-9C6A-D5EB5F0F4FEA}"/>
    <cellStyle name="Normal 4 2 16 2 7 2" xfId="18261" xr:uid="{316B69EF-D663-4FCF-9DDE-59765D866DDF}"/>
    <cellStyle name="Normal 4 2 16 2 7 2 2" xfId="18262" xr:uid="{13103EC5-C272-4930-AF74-5EB3C8FDCF23}"/>
    <cellStyle name="Normal 4 2 16 2 7 3" xfId="18263" xr:uid="{84C4C980-4A44-41E4-9AAE-DE3485A1B314}"/>
    <cellStyle name="Normal 4 2 16 2 8" xfId="18264" xr:uid="{704DD0F0-7B71-42BA-9A7B-B9BE393C10E0}"/>
    <cellStyle name="Normal 4 2 16 2 8 2" xfId="18265" xr:uid="{1C666036-7D5B-4A35-9428-CD4A713A824B}"/>
    <cellStyle name="Normal 4 2 16 2 9" xfId="18266" xr:uid="{F4C8557D-0D84-4B3C-A1B3-2A17463F73C4}"/>
    <cellStyle name="Normal 4 2 16 3" xfId="18267" xr:uid="{616AE496-DEE4-4F1F-8F71-C27648B96FA7}"/>
    <cellStyle name="Normal 4 2 16 3 2" xfId="18268" xr:uid="{C4E8D7D6-627D-4BAB-AFDB-6BAE96D4B897}"/>
    <cellStyle name="Normal 4 2 16 3 2 2" xfId="18269" xr:uid="{7772ABBF-68B4-46EC-98CD-37B848106624}"/>
    <cellStyle name="Normal 4 2 16 3 2 2 2" xfId="18270" xr:uid="{7A38419E-3B54-42D7-833B-0FE82A1BECED}"/>
    <cellStyle name="Normal 4 2 16 3 2 2 2 2" xfId="18271" xr:uid="{51109FD3-3268-4C2A-BD8D-5C8372AEC273}"/>
    <cellStyle name="Normal 4 2 16 3 2 2 2 2 2" xfId="18272" xr:uid="{7FAEB40F-2F26-4FE4-B210-F51918E98BAC}"/>
    <cellStyle name="Normal 4 2 16 3 2 2 2 3" xfId="18273" xr:uid="{488F8F50-8C31-482C-A4B6-6845E8DD6014}"/>
    <cellStyle name="Normal 4 2 16 3 2 2 3" xfId="18274" xr:uid="{0CB613AB-5332-47AB-867D-0D011142AC35}"/>
    <cellStyle name="Normal 4 2 16 3 2 2 3 2" xfId="18275" xr:uid="{39BA7605-823A-4187-A262-AC78BE05EAE8}"/>
    <cellStyle name="Normal 4 2 16 3 2 2 3 2 2" xfId="18276" xr:uid="{5B48E1AE-765B-4FDA-A634-816C6A81001B}"/>
    <cellStyle name="Normal 4 2 16 3 2 2 3 3" xfId="18277" xr:uid="{AD96995E-7A86-4E20-A6DC-A66A44A41A83}"/>
    <cellStyle name="Normal 4 2 16 3 2 2 4" xfId="18278" xr:uid="{1457C6AC-D451-474B-8367-3A43C943934B}"/>
    <cellStyle name="Normal 4 2 16 3 2 2 4 2" xfId="18279" xr:uid="{BC962A4D-6E99-4A0F-B90F-211389547730}"/>
    <cellStyle name="Normal 4 2 16 3 2 2 5" xfId="18280" xr:uid="{FD7941B7-2B95-4C80-BBFC-16B3B9529C7E}"/>
    <cellStyle name="Normal 4 2 16 3 2 3" xfId="18281" xr:uid="{28333CE5-9FD0-4C02-9923-0F0261686486}"/>
    <cellStyle name="Normal 4 2 16 3 2 3 2" xfId="18282" xr:uid="{E43EAA78-0021-430C-A7E2-3C1A6DB2809A}"/>
    <cellStyle name="Normal 4 2 16 3 2 3 2 2" xfId="18283" xr:uid="{85FCEF71-D6A0-499A-B27C-52A8A945F538}"/>
    <cellStyle name="Normal 4 2 16 3 2 3 3" xfId="18284" xr:uid="{B8C42B1B-3139-4E62-A70A-670BA9663A60}"/>
    <cellStyle name="Normal 4 2 16 3 2 4" xfId="18285" xr:uid="{C1BB14CE-E149-42C4-AB0C-DFFB05F20379}"/>
    <cellStyle name="Normal 4 2 16 3 2 4 2" xfId="18286" xr:uid="{A0E0F9A0-1556-49BF-BC18-C680CC3D99D4}"/>
    <cellStyle name="Normal 4 2 16 3 2 4 2 2" xfId="18287" xr:uid="{4FBF914B-4550-4CA6-8AE2-B443985CABB8}"/>
    <cellStyle name="Normal 4 2 16 3 2 4 3" xfId="18288" xr:uid="{E9BFD0AC-D303-4CD7-A3CF-A4D7D2247291}"/>
    <cellStyle name="Normal 4 2 16 3 2 5" xfId="18289" xr:uid="{689C8A05-D530-4C2F-B656-46C7C88DFC19}"/>
    <cellStyle name="Normal 4 2 16 3 2 5 2" xfId="18290" xr:uid="{56B5DF8E-339D-40F6-B78F-BA2DE04A8D35}"/>
    <cellStyle name="Normal 4 2 16 3 2 6" xfId="18291" xr:uid="{282D7824-7159-4DC1-889F-C47801614F64}"/>
    <cellStyle name="Normal 4 2 16 3 3" xfId="18292" xr:uid="{2D7DDE17-8C51-412E-AEA7-A42349ABE757}"/>
    <cellStyle name="Normal 4 2 16 3 3 2" xfId="18293" xr:uid="{2A08156A-2A76-4825-A009-F91B45671E7F}"/>
    <cellStyle name="Normal 4 2 16 3 3 2 2" xfId="18294" xr:uid="{E761F3CC-1203-4793-9CC2-39A929461508}"/>
    <cellStyle name="Normal 4 2 16 3 3 2 2 2" xfId="18295" xr:uid="{A5AA5307-5D45-40D2-8F56-A27FFC991070}"/>
    <cellStyle name="Normal 4 2 16 3 3 2 2 2 2" xfId="18296" xr:uid="{28457553-659B-4D66-8152-58BE66D1AEF9}"/>
    <cellStyle name="Normal 4 2 16 3 3 2 2 3" xfId="18297" xr:uid="{3F0663F5-9A9E-4E42-97A2-D9D166C54162}"/>
    <cellStyle name="Normal 4 2 16 3 3 2 3" xfId="18298" xr:uid="{B76C10BD-C9FB-4C44-817A-3C7598154B98}"/>
    <cellStyle name="Normal 4 2 16 3 3 2 3 2" xfId="18299" xr:uid="{52B8E104-EEE3-41A6-BB3A-00A4E7F9D341}"/>
    <cellStyle name="Normal 4 2 16 3 3 2 3 2 2" xfId="18300" xr:uid="{B7972A6D-3995-44DB-A069-3DDF05EA1E3B}"/>
    <cellStyle name="Normal 4 2 16 3 3 2 3 3" xfId="18301" xr:uid="{D8931843-9BA6-474A-9210-47DC3D6A5BEC}"/>
    <cellStyle name="Normal 4 2 16 3 3 2 4" xfId="18302" xr:uid="{FCCE7D92-B1B2-4AC9-B23A-BD57E9049629}"/>
    <cellStyle name="Normal 4 2 16 3 3 2 4 2" xfId="18303" xr:uid="{29D8BF63-8241-46C6-8ABE-0931BB1743A4}"/>
    <cellStyle name="Normal 4 2 16 3 3 2 5" xfId="18304" xr:uid="{740E19F4-8BBB-474F-AD3F-1A729F4319AF}"/>
    <cellStyle name="Normal 4 2 16 3 3 3" xfId="18305" xr:uid="{C63CC820-1ABB-448C-B494-F698DBF68667}"/>
    <cellStyle name="Normal 4 2 16 3 3 3 2" xfId="18306" xr:uid="{18A90635-2D85-430D-95F6-A6E63FF194F7}"/>
    <cellStyle name="Normal 4 2 16 3 3 3 2 2" xfId="18307" xr:uid="{E637D6B9-D1FB-4D32-BC24-7FF2A2696232}"/>
    <cellStyle name="Normal 4 2 16 3 3 3 3" xfId="18308" xr:uid="{891CD51C-7AAC-4685-B5BE-495ECDF2FD38}"/>
    <cellStyle name="Normal 4 2 16 3 3 4" xfId="18309" xr:uid="{2F92FEFC-79A9-40C3-B2BB-E69B477F3BE2}"/>
    <cellStyle name="Normal 4 2 16 3 3 4 2" xfId="18310" xr:uid="{7982C203-D6EA-42CF-AC1A-A1179B3FD6EF}"/>
    <cellStyle name="Normal 4 2 16 3 3 4 2 2" xfId="18311" xr:uid="{D35CCAD9-04A7-463A-9C0C-3224E03B76A5}"/>
    <cellStyle name="Normal 4 2 16 3 3 4 3" xfId="18312" xr:uid="{D99E1C65-C64C-47E1-987F-627E0B9E764B}"/>
    <cellStyle name="Normal 4 2 16 3 3 5" xfId="18313" xr:uid="{C7FC71A4-582C-4751-B7D2-B60CDC09909E}"/>
    <cellStyle name="Normal 4 2 16 3 3 5 2" xfId="18314" xr:uid="{1B694038-9B69-447D-B5AB-781B523E2CB1}"/>
    <cellStyle name="Normal 4 2 16 3 3 6" xfId="18315" xr:uid="{5DAE3B3D-BA30-46D2-95EC-78ADEDCDB229}"/>
    <cellStyle name="Normal 4 2 16 3 4" xfId="18316" xr:uid="{B123725F-A3D2-47D7-8809-D10B770B73C2}"/>
    <cellStyle name="Normal 4 2 16 3 4 2" xfId="18317" xr:uid="{9E9A3D21-D5DD-4E81-A01D-33A4B6D347CF}"/>
    <cellStyle name="Normal 4 2 16 3 4 2 2" xfId="18318" xr:uid="{18B6493C-479A-4FEC-A339-97640C1EBBC0}"/>
    <cellStyle name="Normal 4 2 16 3 4 2 2 2" xfId="18319" xr:uid="{9CC3784F-2620-47EA-A9D8-F81A632B65B7}"/>
    <cellStyle name="Normal 4 2 16 3 4 2 3" xfId="18320" xr:uid="{F4E6E2CF-A3A7-4979-8A83-68AF4803FB3C}"/>
    <cellStyle name="Normal 4 2 16 3 4 3" xfId="18321" xr:uid="{DECF232E-2347-48C1-BBF3-E4BCF5EB703E}"/>
    <cellStyle name="Normal 4 2 16 3 4 3 2" xfId="18322" xr:uid="{B7379C5D-762E-44D3-9CFB-5DEB3CDB4396}"/>
    <cellStyle name="Normal 4 2 16 3 4 3 2 2" xfId="18323" xr:uid="{34BBD151-3AF7-409B-9BC5-D8D0B66DF45E}"/>
    <cellStyle name="Normal 4 2 16 3 4 3 3" xfId="18324" xr:uid="{CFFEDEE5-38F0-48FC-BCBB-D160A3B40595}"/>
    <cellStyle name="Normal 4 2 16 3 4 4" xfId="18325" xr:uid="{84C105B9-3418-46F8-B797-6E6967987289}"/>
    <cellStyle name="Normal 4 2 16 3 4 4 2" xfId="18326" xr:uid="{F0532008-60DB-4A78-8E18-FA9F6582E082}"/>
    <cellStyle name="Normal 4 2 16 3 4 5" xfId="18327" xr:uid="{F2D67CD3-3FE7-4F4B-923C-22CB0F0F1021}"/>
    <cellStyle name="Normal 4 2 16 3 5" xfId="18328" xr:uid="{ADC9DB28-F51A-4970-9813-78B4C558D1A2}"/>
    <cellStyle name="Normal 4 2 16 3 5 2" xfId="18329" xr:uid="{36ECD781-FA61-4DF5-9DE2-7CEFD36A4939}"/>
    <cellStyle name="Normal 4 2 16 3 5 2 2" xfId="18330" xr:uid="{CD8884DD-0A55-43C2-BD76-DBB602B62650}"/>
    <cellStyle name="Normal 4 2 16 3 5 3" xfId="18331" xr:uid="{1F185159-B4B1-4B44-9B62-F0D0C6F4D32C}"/>
    <cellStyle name="Normal 4 2 16 3 6" xfId="18332" xr:uid="{240F242A-EC45-4CC3-889B-B721656CBF55}"/>
    <cellStyle name="Normal 4 2 16 3 6 2" xfId="18333" xr:uid="{6DD02C41-9F0A-441E-A063-DAEC91F961B9}"/>
    <cellStyle name="Normal 4 2 16 3 6 2 2" xfId="18334" xr:uid="{EB96AEDB-8A2E-47FA-B169-2F6167A046B7}"/>
    <cellStyle name="Normal 4 2 16 3 6 3" xfId="18335" xr:uid="{6538956F-8546-42D5-9AF1-C96BD749E36E}"/>
    <cellStyle name="Normal 4 2 16 3 7" xfId="18336" xr:uid="{D9F6328B-D4B6-4EC7-BA6C-5B98E74D9E8B}"/>
    <cellStyle name="Normal 4 2 16 3 7 2" xfId="18337" xr:uid="{3D4F6463-8834-42CC-BCDC-F536ECE09F3F}"/>
    <cellStyle name="Normal 4 2 16 3 7 2 2" xfId="18338" xr:uid="{20AA2FC3-68AB-4E07-90A7-E398A331938B}"/>
    <cellStyle name="Normal 4 2 16 3 7 3" xfId="18339" xr:uid="{5310B65B-22E5-49CE-BC55-D6AF1FB68503}"/>
    <cellStyle name="Normal 4 2 16 3 8" xfId="18340" xr:uid="{B2BA452F-7F0B-439B-848B-E7908ACA9F81}"/>
    <cellStyle name="Normal 4 2 16 3 8 2" xfId="18341" xr:uid="{6BBB42B4-4734-45BC-B0CE-745317FF5591}"/>
    <cellStyle name="Normal 4 2 16 3 9" xfId="18342" xr:uid="{2503DE7C-386A-4DFE-B3CD-4E67B4D3481C}"/>
    <cellStyle name="Normal 4 2 16 4" xfId="18343" xr:uid="{18D35BF5-1354-4671-95A4-82DE7A865838}"/>
    <cellStyle name="Normal 4 2 16 4 2" xfId="18344" xr:uid="{C3AAA492-24B1-4C51-A5C9-C33F096A03D9}"/>
    <cellStyle name="Normal 4 2 16 4 2 2" xfId="18345" xr:uid="{7071803E-88B1-42E5-943A-7D984BD04233}"/>
    <cellStyle name="Normal 4 2 16 4 2 2 2" xfId="18346" xr:uid="{01A7C212-B207-4DEB-AF76-B4DE2E1C567D}"/>
    <cellStyle name="Normal 4 2 16 4 2 2 2 2" xfId="18347" xr:uid="{9A539302-960D-45C7-890B-78A4B4489BA3}"/>
    <cellStyle name="Normal 4 2 16 4 2 2 3" xfId="18348" xr:uid="{8179E06D-25A7-42D9-BB74-87071EE0093D}"/>
    <cellStyle name="Normal 4 2 16 4 2 3" xfId="18349" xr:uid="{9BA750F1-6545-4A91-82EA-B52333258B51}"/>
    <cellStyle name="Normal 4 2 16 4 2 3 2" xfId="18350" xr:uid="{F82DDC5A-4255-4303-8E89-815AA88CD5EC}"/>
    <cellStyle name="Normal 4 2 16 4 2 3 2 2" xfId="18351" xr:uid="{D094430E-BAE2-46B9-969E-F9EE9AD8EE78}"/>
    <cellStyle name="Normal 4 2 16 4 2 3 3" xfId="18352" xr:uid="{19356BCD-780D-4A0D-A783-7B0FC9595297}"/>
    <cellStyle name="Normal 4 2 16 4 2 4" xfId="18353" xr:uid="{8906A818-D18F-497D-805C-780211B79B27}"/>
    <cellStyle name="Normal 4 2 16 4 2 4 2" xfId="18354" xr:uid="{1B841C6B-26E8-499B-A433-3C24481151E5}"/>
    <cellStyle name="Normal 4 2 16 4 2 5" xfId="18355" xr:uid="{F323E469-0185-4E03-A6D7-5FD0726DA4C1}"/>
    <cellStyle name="Normal 4 2 16 4 3" xfId="18356" xr:uid="{AB4425F1-94CB-4A09-9C85-2101E4DA544B}"/>
    <cellStyle name="Normal 4 2 16 4 3 2" xfId="18357" xr:uid="{9A3B30B9-67EA-4CAB-9B53-AA51760B7942}"/>
    <cellStyle name="Normal 4 2 16 4 3 2 2" xfId="18358" xr:uid="{5238AB0F-A8E0-4F7E-B61A-4218838D3D7A}"/>
    <cellStyle name="Normal 4 2 16 4 3 3" xfId="18359" xr:uid="{48CE0102-3A7D-4212-9F31-DBC887E7355F}"/>
    <cellStyle name="Normal 4 2 16 4 4" xfId="18360" xr:uid="{27866A5D-66E9-4689-BC8D-255F13394EA9}"/>
    <cellStyle name="Normal 4 2 16 4 4 2" xfId="18361" xr:uid="{889723D2-6B40-46C7-8378-F83346054334}"/>
    <cellStyle name="Normal 4 2 16 4 4 2 2" xfId="18362" xr:uid="{CABA95A5-B266-47C4-95A6-B2E4074B2C98}"/>
    <cellStyle name="Normal 4 2 16 4 4 3" xfId="18363" xr:uid="{DF0748A3-9C52-4556-BEE9-19B4B769C28A}"/>
    <cellStyle name="Normal 4 2 16 4 5" xfId="18364" xr:uid="{F163BEE3-0E77-4885-BED7-8F38C3874599}"/>
    <cellStyle name="Normal 4 2 16 4 5 2" xfId="18365" xr:uid="{1527C72E-32D5-4975-A697-541CDBCE46AA}"/>
    <cellStyle name="Normal 4 2 16 4 6" xfId="18366" xr:uid="{D31D6C89-1CC7-459A-A66E-41C666B48D8C}"/>
    <cellStyle name="Normal 4 2 16 5" xfId="18367" xr:uid="{07B135A5-D98F-40E5-81F7-E0F442D485FB}"/>
    <cellStyle name="Normal 4 2 16 5 2" xfId="18368" xr:uid="{58E44889-DEC3-4551-8FC0-C92A6912C7A9}"/>
    <cellStyle name="Normal 4 2 16 5 2 2" xfId="18369" xr:uid="{13B726B1-543F-4B6D-B814-AE52E35B153D}"/>
    <cellStyle name="Normal 4 2 16 5 2 2 2" xfId="18370" xr:uid="{C5F490CE-7C22-4DEB-96C5-3378388CCF8C}"/>
    <cellStyle name="Normal 4 2 16 5 2 2 2 2" xfId="18371" xr:uid="{8CA38A54-4DDC-4D46-9F40-36EFD070C9EC}"/>
    <cellStyle name="Normal 4 2 16 5 2 2 3" xfId="18372" xr:uid="{EB5BC217-CE59-4EBE-8CEB-489F50B57A8A}"/>
    <cellStyle name="Normal 4 2 16 5 2 3" xfId="18373" xr:uid="{42B27EE8-BD2F-456A-B99C-64BF8C6318E6}"/>
    <cellStyle name="Normal 4 2 16 5 2 3 2" xfId="18374" xr:uid="{89345AD8-4D54-48F7-B7E8-7757566CECB3}"/>
    <cellStyle name="Normal 4 2 16 5 2 3 2 2" xfId="18375" xr:uid="{523C4D57-F3F8-4A9F-A572-B14A151B2603}"/>
    <cellStyle name="Normal 4 2 16 5 2 3 3" xfId="18376" xr:uid="{41F386B2-46DC-4D62-BDD1-B90667FEE9AD}"/>
    <cellStyle name="Normal 4 2 16 5 2 4" xfId="18377" xr:uid="{AC7B5732-B021-4C37-A9D0-3F229CD2BDD7}"/>
    <cellStyle name="Normal 4 2 16 5 2 4 2" xfId="18378" xr:uid="{99B0391C-3EB6-4DDE-884F-8F484F0822AB}"/>
    <cellStyle name="Normal 4 2 16 5 2 5" xfId="18379" xr:uid="{D8847E64-609D-401B-9CE6-7ED7FAD963EC}"/>
    <cellStyle name="Normal 4 2 16 5 3" xfId="18380" xr:uid="{9B6A734A-0E82-4DE8-8C01-9C7826D4D916}"/>
    <cellStyle name="Normal 4 2 16 5 3 2" xfId="18381" xr:uid="{F8D3FEE5-1740-424E-A456-34F31999DAC9}"/>
    <cellStyle name="Normal 4 2 16 5 3 2 2" xfId="18382" xr:uid="{6BAAF23F-82CC-4CA7-95A4-2A8AFFDF2151}"/>
    <cellStyle name="Normal 4 2 16 5 3 3" xfId="18383" xr:uid="{12D073DA-24E9-41BD-B891-EFC973CAA838}"/>
    <cellStyle name="Normal 4 2 16 5 4" xfId="18384" xr:uid="{82B9A129-B768-4B02-A96C-BDF31D6FC0D0}"/>
    <cellStyle name="Normal 4 2 16 5 4 2" xfId="18385" xr:uid="{46D3DC2A-E23F-4DE4-92A2-1F61741BB233}"/>
    <cellStyle name="Normal 4 2 16 5 4 2 2" xfId="18386" xr:uid="{7C4A42E5-0781-4CA1-9211-D60DDC2CDFFC}"/>
    <cellStyle name="Normal 4 2 16 5 4 3" xfId="18387" xr:uid="{D2386A31-7CDB-4E9A-B877-E30CA42BDAA3}"/>
    <cellStyle name="Normal 4 2 16 5 5" xfId="18388" xr:uid="{C14A0285-18F8-484E-8F78-7F67E639B0EB}"/>
    <cellStyle name="Normal 4 2 16 5 5 2" xfId="18389" xr:uid="{7FCE7B6B-8765-4A3B-ABB4-79905AAF7D1D}"/>
    <cellStyle name="Normal 4 2 16 5 6" xfId="18390" xr:uid="{8ABF3BD8-318A-4A46-BBB6-4E9CB653E08D}"/>
    <cellStyle name="Normal 4 2 16 6" xfId="18391" xr:uid="{194FA83C-42C3-40EC-B0B9-1E6CD81CF8A7}"/>
    <cellStyle name="Normal 4 2 16 6 2" xfId="18392" xr:uid="{4C180BBF-1AD0-4915-AE4D-3CAF2949CD6C}"/>
    <cellStyle name="Normal 4 2 16 6 2 2" xfId="18393" xr:uid="{F114DDC3-D772-4DD5-96F5-2B99905BB49D}"/>
    <cellStyle name="Normal 4 2 16 6 2 2 2" xfId="18394" xr:uid="{D2475A9B-DF24-4956-907E-057E9BA0EA9D}"/>
    <cellStyle name="Normal 4 2 16 6 2 3" xfId="18395" xr:uid="{77B7E94E-A802-40D7-98DF-6E9FD21F28E6}"/>
    <cellStyle name="Normal 4 2 16 6 3" xfId="18396" xr:uid="{5E8BDC13-BE62-4975-BE8B-757ACE1559F9}"/>
    <cellStyle name="Normal 4 2 16 6 3 2" xfId="18397" xr:uid="{64C86BFF-117A-44F5-AFDE-96D99492212C}"/>
    <cellStyle name="Normal 4 2 16 6 3 2 2" xfId="18398" xr:uid="{09D7204E-C14C-4FA1-9BBD-4BEFB8A92918}"/>
    <cellStyle name="Normal 4 2 16 6 3 3" xfId="18399" xr:uid="{3880B546-6126-4869-AA97-1BD4190E972F}"/>
    <cellStyle name="Normal 4 2 16 6 4" xfId="18400" xr:uid="{4CAB7F12-592C-42EE-AC68-8AD52D3AF794}"/>
    <cellStyle name="Normal 4 2 16 6 4 2" xfId="18401" xr:uid="{A1364E63-11D7-4018-816A-C63A69EFC618}"/>
    <cellStyle name="Normal 4 2 16 6 5" xfId="18402" xr:uid="{B238FBE8-2447-450A-B04D-A7645C8EE86F}"/>
    <cellStyle name="Normal 4 2 16 7" xfId="18403" xr:uid="{58FAAC72-459D-4500-A4B3-0A7526F3E718}"/>
    <cellStyle name="Normal 4 2 16 7 2" xfId="18404" xr:uid="{4F7300ED-E036-4E46-B871-A692B691FA3D}"/>
    <cellStyle name="Normal 4 2 16 7 2 2" xfId="18405" xr:uid="{AF6149EE-DED8-4DA4-B724-D92D08E425A9}"/>
    <cellStyle name="Normal 4 2 16 7 3" xfId="18406" xr:uid="{151D18E1-5D25-461B-B7EA-C8912BF6AAB4}"/>
    <cellStyle name="Normal 4 2 16 8" xfId="18407" xr:uid="{5C71ADF8-3071-4716-8885-76B6CF872197}"/>
    <cellStyle name="Normal 4 2 16 8 2" xfId="18408" xr:uid="{198034C5-0325-4F06-836E-E350C173223A}"/>
    <cellStyle name="Normal 4 2 16 8 2 2" xfId="18409" xr:uid="{8B43AF8A-403E-4162-81C6-F8B56A75B6DF}"/>
    <cellStyle name="Normal 4 2 16 8 3" xfId="18410" xr:uid="{E146DBAC-47C5-4473-A10E-5BC71869A544}"/>
    <cellStyle name="Normal 4 2 16 9" xfId="18411" xr:uid="{29C97CEA-43DC-4EDB-A4AB-198C3AA6E188}"/>
    <cellStyle name="Normal 4 2 16 9 2" xfId="18412" xr:uid="{35A7E84E-5133-4E8F-BA76-57DD8BCFC34D}"/>
    <cellStyle name="Normal 4 2 16 9 2 2" xfId="18413" xr:uid="{68146F6D-454A-4C17-9A91-6CA105F1EFDF}"/>
    <cellStyle name="Normal 4 2 16 9 3" xfId="18414" xr:uid="{527F666D-F09C-45C5-9AF1-7E905BD5027E}"/>
    <cellStyle name="Normal 4 2 17" xfId="2103" xr:uid="{EE32DFC2-99E8-45E4-87D3-2235B10C2139}"/>
    <cellStyle name="Normal 4 2 17 10" xfId="18415" xr:uid="{281356F2-3232-4853-8C81-A639A8D671F4}"/>
    <cellStyle name="Normal 4 2 17 10 2" xfId="18416" xr:uid="{55B1CF2A-5D6B-458C-B31E-9C27013E36FE}"/>
    <cellStyle name="Normal 4 2 17 11" xfId="18417" xr:uid="{31D4EB70-DFDD-435E-AD5C-E64CE2D5BACB}"/>
    <cellStyle name="Normal 4 2 17 2" xfId="18418" xr:uid="{5060B21F-EE1A-4B44-99A9-09A59A5453B6}"/>
    <cellStyle name="Normal 4 2 17 2 2" xfId="18419" xr:uid="{98CBDF16-4612-4C26-8602-CB7994153EFA}"/>
    <cellStyle name="Normal 4 2 17 2 2 2" xfId="18420" xr:uid="{3DEF2E8A-F2AB-4A72-A01B-F2F60B709F23}"/>
    <cellStyle name="Normal 4 2 17 2 2 2 2" xfId="18421" xr:uid="{2D79916E-7FDE-4A8E-81A0-6A40D61F3227}"/>
    <cellStyle name="Normal 4 2 17 2 2 2 2 2" xfId="18422" xr:uid="{9356813B-E0E0-44DD-87EE-04C7B55F26DE}"/>
    <cellStyle name="Normal 4 2 17 2 2 2 2 2 2" xfId="18423" xr:uid="{F49D82D0-DBA1-48B6-960B-6FC7AC5491D7}"/>
    <cellStyle name="Normal 4 2 17 2 2 2 2 3" xfId="18424" xr:uid="{4007B661-2CD8-4817-85E5-5BCAA32927A3}"/>
    <cellStyle name="Normal 4 2 17 2 2 2 3" xfId="18425" xr:uid="{915A3765-0A98-4F40-965E-B85F14059CC7}"/>
    <cellStyle name="Normal 4 2 17 2 2 2 3 2" xfId="18426" xr:uid="{7013D11E-B69F-41F6-BE88-C3D67FC6A12C}"/>
    <cellStyle name="Normal 4 2 17 2 2 2 3 2 2" xfId="18427" xr:uid="{E8463CFC-43DA-4A7A-9110-A58C9783A2B8}"/>
    <cellStyle name="Normal 4 2 17 2 2 2 3 3" xfId="18428" xr:uid="{4EC60C65-9835-4794-A6A3-2DFBD2D343A9}"/>
    <cellStyle name="Normal 4 2 17 2 2 2 4" xfId="18429" xr:uid="{BEA3E004-33DC-44DF-AB76-65EF84E61026}"/>
    <cellStyle name="Normal 4 2 17 2 2 2 4 2" xfId="18430" xr:uid="{AC471AB2-F6C6-46AA-AE99-47388178C3E5}"/>
    <cellStyle name="Normal 4 2 17 2 2 2 5" xfId="18431" xr:uid="{07B45EF6-27E4-4AE2-B5EE-B278C58ECD6C}"/>
    <cellStyle name="Normal 4 2 17 2 2 3" xfId="18432" xr:uid="{842494B6-2C6E-4A08-82F5-79C4BF9814AA}"/>
    <cellStyle name="Normal 4 2 17 2 2 3 2" xfId="18433" xr:uid="{2DE49BEF-4B4F-48AD-963A-BF59AA0C5B12}"/>
    <cellStyle name="Normal 4 2 17 2 2 3 2 2" xfId="18434" xr:uid="{0A6E02E9-748D-471D-BE20-89A3A1529D8A}"/>
    <cellStyle name="Normal 4 2 17 2 2 3 3" xfId="18435" xr:uid="{99428B66-F297-4D65-8CB9-4A160292D90F}"/>
    <cellStyle name="Normal 4 2 17 2 2 4" xfId="18436" xr:uid="{88FCDE92-36D5-4A09-9EE9-15BF841CDDA7}"/>
    <cellStyle name="Normal 4 2 17 2 2 4 2" xfId="18437" xr:uid="{4F6F1F2D-D76A-40DC-9063-F3F7F093CD84}"/>
    <cellStyle name="Normal 4 2 17 2 2 4 2 2" xfId="18438" xr:uid="{634E6455-149A-4126-A6F8-113BD31635B7}"/>
    <cellStyle name="Normal 4 2 17 2 2 4 3" xfId="18439" xr:uid="{D79C4A17-909E-4B96-B2F9-3DCA5FF1D1E4}"/>
    <cellStyle name="Normal 4 2 17 2 2 5" xfId="18440" xr:uid="{827D47F0-EC1E-4A9B-B85C-E8A04BBC4DAC}"/>
    <cellStyle name="Normal 4 2 17 2 2 5 2" xfId="18441" xr:uid="{5022CC55-E72D-43EF-84F9-59B88B57495A}"/>
    <cellStyle name="Normal 4 2 17 2 2 6" xfId="18442" xr:uid="{35B26823-C85B-45B8-8311-22520B29DD4D}"/>
    <cellStyle name="Normal 4 2 17 2 3" xfId="18443" xr:uid="{8DA2730D-FBD1-4668-B01A-F5DEA4AF9C0E}"/>
    <cellStyle name="Normal 4 2 17 2 3 2" xfId="18444" xr:uid="{02FBC2B5-AB22-46ED-95A3-AB1A55241442}"/>
    <cellStyle name="Normal 4 2 17 2 3 2 2" xfId="18445" xr:uid="{A63C2C73-F542-4538-AF51-07C2576C57EE}"/>
    <cellStyle name="Normal 4 2 17 2 3 2 2 2" xfId="18446" xr:uid="{345D7B86-B204-4DB7-AAB7-2A649641A5A5}"/>
    <cellStyle name="Normal 4 2 17 2 3 2 2 2 2" xfId="18447" xr:uid="{4834CBA5-D637-4886-94BB-7BEE25B377CE}"/>
    <cellStyle name="Normal 4 2 17 2 3 2 2 3" xfId="18448" xr:uid="{1E70A253-7E08-4C9A-B5A1-0165D2ACC884}"/>
    <cellStyle name="Normal 4 2 17 2 3 2 3" xfId="18449" xr:uid="{2E6472F9-B5B8-4D6E-8949-FC8EE79A34DD}"/>
    <cellStyle name="Normal 4 2 17 2 3 2 3 2" xfId="18450" xr:uid="{9480686E-198C-4DD1-91B9-B93CCC27596C}"/>
    <cellStyle name="Normal 4 2 17 2 3 2 3 2 2" xfId="18451" xr:uid="{492C8A13-D5D3-4810-BFBD-463AFE0CA2DC}"/>
    <cellStyle name="Normal 4 2 17 2 3 2 3 3" xfId="18452" xr:uid="{C6982021-00B7-48BE-9EFF-1FCFF579E6C2}"/>
    <cellStyle name="Normal 4 2 17 2 3 2 4" xfId="18453" xr:uid="{77702A19-3C37-4D5F-B872-D3AF38209E2B}"/>
    <cellStyle name="Normal 4 2 17 2 3 2 4 2" xfId="18454" xr:uid="{9B5D51D5-A81E-406B-802E-E0CD8B398CE7}"/>
    <cellStyle name="Normal 4 2 17 2 3 2 5" xfId="18455" xr:uid="{DFEB6990-7D09-4252-9854-E35C29F0C9BF}"/>
    <cellStyle name="Normal 4 2 17 2 3 3" xfId="18456" xr:uid="{4711211A-FED5-4A93-90A7-2CD2CB5A8E49}"/>
    <cellStyle name="Normal 4 2 17 2 3 3 2" xfId="18457" xr:uid="{2A7B136E-DF87-4E71-BE2F-7BCCDA821965}"/>
    <cellStyle name="Normal 4 2 17 2 3 3 2 2" xfId="18458" xr:uid="{1B884965-D2FB-4CF5-86ED-C6AD8CCBC85F}"/>
    <cellStyle name="Normal 4 2 17 2 3 3 3" xfId="18459" xr:uid="{0968F8C4-84FA-4977-8742-495F40430CA9}"/>
    <cellStyle name="Normal 4 2 17 2 3 4" xfId="18460" xr:uid="{53C6EADE-8B4E-4487-BAFB-7256F7873DCA}"/>
    <cellStyle name="Normal 4 2 17 2 3 4 2" xfId="18461" xr:uid="{91641904-D170-4BAB-8886-C1B0DD07C194}"/>
    <cellStyle name="Normal 4 2 17 2 3 4 2 2" xfId="18462" xr:uid="{F55320DC-9F2F-443B-AC45-BA975C28294D}"/>
    <cellStyle name="Normal 4 2 17 2 3 4 3" xfId="18463" xr:uid="{8AB9DE59-8CC9-4CC4-B0FD-010027EB91DC}"/>
    <cellStyle name="Normal 4 2 17 2 3 5" xfId="18464" xr:uid="{C5A469B9-1740-40BB-8F1D-6C168BBE90A7}"/>
    <cellStyle name="Normal 4 2 17 2 3 5 2" xfId="18465" xr:uid="{9BB28C76-E4AE-4D4D-8A09-6AF70610AFDC}"/>
    <cellStyle name="Normal 4 2 17 2 3 6" xfId="18466" xr:uid="{89F70024-2AF5-4EF7-ADC9-5B4B156C7F92}"/>
    <cellStyle name="Normal 4 2 17 2 4" xfId="18467" xr:uid="{9E153115-426B-4F5E-9DE6-C24589779486}"/>
    <cellStyle name="Normal 4 2 17 2 4 2" xfId="18468" xr:uid="{5ED3F734-A9A9-42F7-BB12-E2EDEF3EFD5A}"/>
    <cellStyle name="Normal 4 2 17 2 4 2 2" xfId="18469" xr:uid="{DBFD2872-8087-4650-B9B2-860C8BDFB5A7}"/>
    <cellStyle name="Normal 4 2 17 2 4 2 2 2" xfId="18470" xr:uid="{E8A6EEBE-73B7-4E84-BCB8-1D5BF2974FFA}"/>
    <cellStyle name="Normal 4 2 17 2 4 2 3" xfId="18471" xr:uid="{7EFAE8E9-92B9-4C14-BCD4-51576A39B34A}"/>
    <cellStyle name="Normal 4 2 17 2 4 3" xfId="18472" xr:uid="{F23CDFDA-EB87-4FD0-8C72-43A910FF412C}"/>
    <cellStyle name="Normal 4 2 17 2 4 3 2" xfId="18473" xr:uid="{E711D9E7-76A0-4740-A48A-0E334218B3E9}"/>
    <cellStyle name="Normal 4 2 17 2 4 3 2 2" xfId="18474" xr:uid="{D84EB8B6-A3FA-4914-A8DB-EEA1409D2884}"/>
    <cellStyle name="Normal 4 2 17 2 4 3 3" xfId="18475" xr:uid="{A4A993B0-D5B6-42F2-A5E1-B55B3FBE00E0}"/>
    <cellStyle name="Normal 4 2 17 2 4 4" xfId="18476" xr:uid="{2C46E179-D56C-4AA3-8F09-AC2E39BED4A6}"/>
    <cellStyle name="Normal 4 2 17 2 4 4 2" xfId="18477" xr:uid="{E54C248F-695E-404F-938D-AB6B22C37AD1}"/>
    <cellStyle name="Normal 4 2 17 2 4 5" xfId="18478" xr:uid="{B8D51C26-E9EF-43EF-9ED2-3CC4579CE4E7}"/>
    <cellStyle name="Normal 4 2 17 2 5" xfId="18479" xr:uid="{DF57651D-74BE-49A8-A43D-64A25B8B926B}"/>
    <cellStyle name="Normal 4 2 17 2 5 2" xfId="18480" xr:uid="{206EDB99-5DFF-4F90-BD4D-C1991351D7DA}"/>
    <cellStyle name="Normal 4 2 17 2 5 2 2" xfId="18481" xr:uid="{21225E16-E826-4977-9DCC-EF76F5DD91DF}"/>
    <cellStyle name="Normal 4 2 17 2 5 3" xfId="18482" xr:uid="{2A8C232D-3E70-48DD-BACA-FCBEDD568C67}"/>
    <cellStyle name="Normal 4 2 17 2 6" xfId="18483" xr:uid="{F3A745FA-2A32-47B5-BCAA-A92B6F567176}"/>
    <cellStyle name="Normal 4 2 17 2 6 2" xfId="18484" xr:uid="{65FA2CB2-25B2-4F53-9E7D-A7C8ED7568C0}"/>
    <cellStyle name="Normal 4 2 17 2 6 2 2" xfId="18485" xr:uid="{F45CF2C8-C3F1-4EE6-B3E6-E8A8D9FEA79D}"/>
    <cellStyle name="Normal 4 2 17 2 6 3" xfId="18486" xr:uid="{4C8857C6-407D-41E1-9CD7-DBCE7852DE1C}"/>
    <cellStyle name="Normal 4 2 17 2 7" xfId="18487" xr:uid="{855D1CA3-874D-4525-B904-8E6C42FB69C6}"/>
    <cellStyle name="Normal 4 2 17 2 7 2" xfId="18488" xr:uid="{D403FADB-C6D4-4BF9-BB8E-735791EAA88A}"/>
    <cellStyle name="Normal 4 2 17 2 7 2 2" xfId="18489" xr:uid="{653B70D1-1C94-4440-ACDC-53FACB036697}"/>
    <cellStyle name="Normal 4 2 17 2 7 3" xfId="18490" xr:uid="{C308ABAE-3127-4A0F-BB03-9F06ADCAE15A}"/>
    <cellStyle name="Normal 4 2 17 2 8" xfId="18491" xr:uid="{6A10B7A1-E819-485C-BE16-8A4DFC1F0C6C}"/>
    <cellStyle name="Normal 4 2 17 2 8 2" xfId="18492" xr:uid="{B07C7F59-3723-4F83-8B1C-BE6424C63B10}"/>
    <cellStyle name="Normal 4 2 17 2 9" xfId="18493" xr:uid="{F759D8A1-C40F-47CD-94A9-589D63DD41D9}"/>
    <cellStyle name="Normal 4 2 17 3" xfId="18494" xr:uid="{F0683AB5-67C2-44D2-88D9-EAAD5B1AFF82}"/>
    <cellStyle name="Normal 4 2 17 3 2" xfId="18495" xr:uid="{CAF975EE-0154-4419-9D77-475FF6F8AB36}"/>
    <cellStyle name="Normal 4 2 17 3 2 2" xfId="18496" xr:uid="{8EEA6013-2D6C-43FC-9494-A769D98F5117}"/>
    <cellStyle name="Normal 4 2 17 3 2 2 2" xfId="18497" xr:uid="{A52DCF1B-76AA-4FF3-A807-DBA9CFB7DA60}"/>
    <cellStyle name="Normal 4 2 17 3 2 2 2 2" xfId="18498" xr:uid="{C0906349-6ED1-414D-908D-F6B0DB583CA0}"/>
    <cellStyle name="Normal 4 2 17 3 2 2 2 2 2" xfId="18499" xr:uid="{F37AC644-7E80-4903-8C56-3296EBAA273B}"/>
    <cellStyle name="Normal 4 2 17 3 2 2 2 3" xfId="18500" xr:uid="{DD23ED3E-82DB-4FC3-8EBB-8C3A300ACC47}"/>
    <cellStyle name="Normal 4 2 17 3 2 2 3" xfId="18501" xr:uid="{3CDA4B20-7175-479B-B1AC-C4731AD20B2B}"/>
    <cellStyle name="Normal 4 2 17 3 2 2 3 2" xfId="18502" xr:uid="{9306E8EA-830F-4E05-BA51-7FEF26EE209A}"/>
    <cellStyle name="Normal 4 2 17 3 2 2 3 2 2" xfId="18503" xr:uid="{DFC33886-0CEE-4708-9727-98C3BE6A002B}"/>
    <cellStyle name="Normal 4 2 17 3 2 2 3 3" xfId="18504" xr:uid="{396D7763-81B9-4389-93BD-7312C92AE3B6}"/>
    <cellStyle name="Normal 4 2 17 3 2 2 4" xfId="18505" xr:uid="{C536F2C4-AD5D-4B8D-AE04-B7F74F9E8E42}"/>
    <cellStyle name="Normal 4 2 17 3 2 2 4 2" xfId="18506" xr:uid="{6815F314-50A2-4B8E-83ED-36E46F6F1B02}"/>
    <cellStyle name="Normal 4 2 17 3 2 2 5" xfId="18507" xr:uid="{D384DDFF-9D7B-4F25-921B-349DD8D620D0}"/>
    <cellStyle name="Normal 4 2 17 3 2 3" xfId="18508" xr:uid="{5B25D83F-9E4E-4594-9DC5-1224F50A93D2}"/>
    <cellStyle name="Normal 4 2 17 3 2 3 2" xfId="18509" xr:uid="{4A831DE4-268E-4F83-A114-2B665C9E3E19}"/>
    <cellStyle name="Normal 4 2 17 3 2 3 2 2" xfId="18510" xr:uid="{CF7E3E52-AE17-4DF5-ADDB-E54B1AEA3760}"/>
    <cellStyle name="Normal 4 2 17 3 2 3 3" xfId="18511" xr:uid="{762D600A-3771-468C-BC34-545BDE2B9D84}"/>
    <cellStyle name="Normal 4 2 17 3 2 4" xfId="18512" xr:uid="{C85994DE-6ECE-4A9F-9DB4-28EDB51F5F54}"/>
    <cellStyle name="Normal 4 2 17 3 2 4 2" xfId="18513" xr:uid="{E41DF185-B60B-4667-9C81-F7161630E337}"/>
    <cellStyle name="Normal 4 2 17 3 2 4 2 2" xfId="18514" xr:uid="{E28E9BBE-AA11-4F11-BDA0-705AAE831405}"/>
    <cellStyle name="Normal 4 2 17 3 2 4 3" xfId="18515" xr:uid="{B78711A5-B09E-4539-B1D6-77DB956AD100}"/>
    <cellStyle name="Normal 4 2 17 3 2 5" xfId="18516" xr:uid="{8AD33A81-6BAD-4F3F-BE64-92C0D0BD4853}"/>
    <cellStyle name="Normal 4 2 17 3 2 5 2" xfId="18517" xr:uid="{55FDC4C3-0E56-4B74-A8D0-1EAD89EB20EF}"/>
    <cellStyle name="Normal 4 2 17 3 2 6" xfId="18518" xr:uid="{0ED657C1-95A6-4D36-AAA0-B2159B03D271}"/>
    <cellStyle name="Normal 4 2 17 3 3" xfId="18519" xr:uid="{918B21C5-97FE-48A8-8F79-7C36214EBC3A}"/>
    <cellStyle name="Normal 4 2 17 3 3 2" xfId="18520" xr:uid="{A17B886F-F892-4578-9400-160E6EC60F9A}"/>
    <cellStyle name="Normal 4 2 17 3 3 2 2" xfId="18521" xr:uid="{5C5A430E-3D1F-45E4-8E63-C35D71B4B528}"/>
    <cellStyle name="Normal 4 2 17 3 3 2 2 2" xfId="18522" xr:uid="{8E77135A-645F-4703-B992-200085BBAA35}"/>
    <cellStyle name="Normal 4 2 17 3 3 2 2 2 2" xfId="18523" xr:uid="{44EEC44D-3AC5-4816-A893-E4DB6827CAFA}"/>
    <cellStyle name="Normal 4 2 17 3 3 2 2 3" xfId="18524" xr:uid="{F3CF5354-DEC1-47BC-ABFB-A2CFD681E652}"/>
    <cellStyle name="Normal 4 2 17 3 3 2 3" xfId="18525" xr:uid="{75B6274F-BEB7-4FFF-9D4A-77A922BD5ECF}"/>
    <cellStyle name="Normal 4 2 17 3 3 2 3 2" xfId="18526" xr:uid="{F9C06969-5584-4C95-B35C-932455277469}"/>
    <cellStyle name="Normal 4 2 17 3 3 2 3 2 2" xfId="18527" xr:uid="{40B0C2B3-C13D-4A73-BB38-A2E48460B91D}"/>
    <cellStyle name="Normal 4 2 17 3 3 2 3 3" xfId="18528" xr:uid="{4AF814BC-0203-4967-BB58-E69C3A022005}"/>
    <cellStyle name="Normal 4 2 17 3 3 2 4" xfId="18529" xr:uid="{AD50C3A9-2814-4F52-9188-D6C5016AE7A2}"/>
    <cellStyle name="Normal 4 2 17 3 3 2 4 2" xfId="18530" xr:uid="{7ABCF27A-834A-4C4E-84F5-04ACC9C6FB91}"/>
    <cellStyle name="Normal 4 2 17 3 3 2 5" xfId="18531" xr:uid="{EA573E7C-6E4A-4EA6-B00F-7E1130B081CE}"/>
    <cellStyle name="Normal 4 2 17 3 3 3" xfId="18532" xr:uid="{86CC9572-6624-4999-B108-0DB6FDD1697B}"/>
    <cellStyle name="Normal 4 2 17 3 3 3 2" xfId="18533" xr:uid="{CA7FF1C8-6636-4F08-9238-02A952CA8F91}"/>
    <cellStyle name="Normal 4 2 17 3 3 3 2 2" xfId="18534" xr:uid="{B05F647F-F9EE-4F29-AB7B-C86BF66AFDBC}"/>
    <cellStyle name="Normal 4 2 17 3 3 3 3" xfId="18535" xr:uid="{179973F9-6DE2-45CD-AF6E-14E96F7633DD}"/>
    <cellStyle name="Normal 4 2 17 3 3 4" xfId="18536" xr:uid="{4B677169-E6ED-46B0-9A9D-E8B6E1458448}"/>
    <cellStyle name="Normal 4 2 17 3 3 4 2" xfId="18537" xr:uid="{968F7EA9-17CB-472B-B7EE-3A38FCA8B319}"/>
    <cellStyle name="Normal 4 2 17 3 3 4 2 2" xfId="18538" xr:uid="{AC3F24DD-CFC4-4569-AB6D-A26D57B1CC3E}"/>
    <cellStyle name="Normal 4 2 17 3 3 4 3" xfId="18539" xr:uid="{1F2731C4-DE48-47F1-A7E4-A1B0DFDBB556}"/>
    <cellStyle name="Normal 4 2 17 3 3 5" xfId="18540" xr:uid="{7E2162EA-D8AB-4380-86EE-22CB751E9F6A}"/>
    <cellStyle name="Normal 4 2 17 3 3 5 2" xfId="18541" xr:uid="{B2D664CB-CAEC-435D-A8E0-1F69BF2A21BE}"/>
    <cellStyle name="Normal 4 2 17 3 3 6" xfId="18542" xr:uid="{37A2065D-D48F-44DD-A331-A6A13669AC06}"/>
    <cellStyle name="Normal 4 2 17 3 4" xfId="18543" xr:uid="{79D3029C-D850-49D7-A0C8-1F5E789BF004}"/>
    <cellStyle name="Normal 4 2 17 3 4 2" xfId="18544" xr:uid="{D60051F6-E6B1-45A0-9B8C-C7C14BF80216}"/>
    <cellStyle name="Normal 4 2 17 3 4 2 2" xfId="18545" xr:uid="{7461649F-C976-43C7-9E80-0082EE442725}"/>
    <cellStyle name="Normal 4 2 17 3 4 2 2 2" xfId="18546" xr:uid="{6BD60E16-58C9-49EC-BB65-077CA3AE60A3}"/>
    <cellStyle name="Normal 4 2 17 3 4 2 3" xfId="18547" xr:uid="{01FC194E-6A2F-4C04-8D9B-9D24759C0238}"/>
    <cellStyle name="Normal 4 2 17 3 4 3" xfId="18548" xr:uid="{A0E40BD8-C98B-403E-A7B2-16FF117E3B65}"/>
    <cellStyle name="Normal 4 2 17 3 4 3 2" xfId="18549" xr:uid="{820191A7-14A4-4B1A-A3AE-0B89E9372FA4}"/>
    <cellStyle name="Normal 4 2 17 3 4 3 2 2" xfId="18550" xr:uid="{E4129649-40D6-49A9-828D-889C362AB901}"/>
    <cellStyle name="Normal 4 2 17 3 4 3 3" xfId="18551" xr:uid="{BDDA3094-FBF2-4BC2-B111-06E1CD3A9247}"/>
    <cellStyle name="Normal 4 2 17 3 4 4" xfId="18552" xr:uid="{09A0049B-D6B1-4E61-8786-06A90F787383}"/>
    <cellStyle name="Normal 4 2 17 3 4 4 2" xfId="18553" xr:uid="{A471E064-BE3B-4059-AD82-C63B4DA6F5CF}"/>
    <cellStyle name="Normal 4 2 17 3 4 5" xfId="18554" xr:uid="{DB502ED0-FAAB-4FEE-95FC-DC6CEF15AAF5}"/>
    <cellStyle name="Normal 4 2 17 3 5" xfId="18555" xr:uid="{C7CC4951-10C1-4D4C-A53B-6DDE24D4CB59}"/>
    <cellStyle name="Normal 4 2 17 3 5 2" xfId="18556" xr:uid="{8038CC6F-79C1-4F9B-AE1F-50383C37A014}"/>
    <cellStyle name="Normal 4 2 17 3 5 2 2" xfId="18557" xr:uid="{66CCD48B-EC2B-4BC5-A8E9-DE14EA09A538}"/>
    <cellStyle name="Normal 4 2 17 3 5 3" xfId="18558" xr:uid="{9BBC7790-E513-4247-A077-EEB6EA01A810}"/>
    <cellStyle name="Normal 4 2 17 3 6" xfId="18559" xr:uid="{9FEA61A4-3662-4906-8B80-E2D5849700F4}"/>
    <cellStyle name="Normal 4 2 17 3 6 2" xfId="18560" xr:uid="{38578918-76F3-416B-893B-7D263362C375}"/>
    <cellStyle name="Normal 4 2 17 3 6 2 2" xfId="18561" xr:uid="{A6BB2AD3-901D-4A67-983B-F662FA8867DD}"/>
    <cellStyle name="Normal 4 2 17 3 6 3" xfId="18562" xr:uid="{6B8C165B-92E3-4BE3-9E5E-AC32D568A695}"/>
    <cellStyle name="Normal 4 2 17 3 7" xfId="18563" xr:uid="{9E144281-0BB4-4912-B28C-13A41611B79E}"/>
    <cellStyle name="Normal 4 2 17 3 7 2" xfId="18564" xr:uid="{6137C669-2184-4A75-9EB5-034AD0906CBF}"/>
    <cellStyle name="Normal 4 2 17 3 7 2 2" xfId="18565" xr:uid="{7302C347-B30B-465B-ADF4-A66EB1C1B5BC}"/>
    <cellStyle name="Normal 4 2 17 3 7 3" xfId="18566" xr:uid="{F340A4FB-555C-4D6C-8A73-BD4102172AA0}"/>
    <cellStyle name="Normal 4 2 17 3 8" xfId="18567" xr:uid="{8ADAA9FE-C2C4-4BDD-B2EE-CFFB3E6EE080}"/>
    <cellStyle name="Normal 4 2 17 3 8 2" xfId="18568" xr:uid="{041EA04F-45A2-48E9-B2C8-4F1B3B3F3894}"/>
    <cellStyle name="Normal 4 2 17 3 9" xfId="18569" xr:uid="{9D5FE4CC-6B51-46AF-AA47-5883EF5F19EA}"/>
    <cellStyle name="Normal 4 2 17 4" xfId="18570" xr:uid="{BA77266F-9E52-4D87-8814-7315B216039B}"/>
    <cellStyle name="Normal 4 2 17 4 2" xfId="18571" xr:uid="{3A67C3BD-82C9-4E50-B4B4-0D8D890DE926}"/>
    <cellStyle name="Normal 4 2 17 4 2 2" xfId="18572" xr:uid="{0E5EED05-85DD-4161-9D55-F59419BF6461}"/>
    <cellStyle name="Normal 4 2 17 4 2 2 2" xfId="18573" xr:uid="{C0CDA522-CA69-4052-9A37-B7C1700DB4B5}"/>
    <cellStyle name="Normal 4 2 17 4 2 2 2 2" xfId="18574" xr:uid="{970745B6-C340-47C6-B4E4-B88C4793B3D6}"/>
    <cellStyle name="Normal 4 2 17 4 2 2 3" xfId="18575" xr:uid="{6DB2F7E3-6B89-4448-809A-9BE193A00316}"/>
    <cellStyle name="Normal 4 2 17 4 2 3" xfId="18576" xr:uid="{D1F089F2-C131-4232-9256-B46914782CF6}"/>
    <cellStyle name="Normal 4 2 17 4 2 3 2" xfId="18577" xr:uid="{442D73A2-E658-43E3-839D-33A8FD24095F}"/>
    <cellStyle name="Normal 4 2 17 4 2 3 2 2" xfId="18578" xr:uid="{A3AE6676-4BC6-48BF-B95C-8076DC017C91}"/>
    <cellStyle name="Normal 4 2 17 4 2 3 3" xfId="18579" xr:uid="{0E41F83C-FEA3-44ED-BAFF-8767C0DBF9B4}"/>
    <cellStyle name="Normal 4 2 17 4 2 4" xfId="18580" xr:uid="{3A91B428-C777-4793-9569-DB14D288A2BC}"/>
    <cellStyle name="Normal 4 2 17 4 2 4 2" xfId="18581" xr:uid="{B5B49AB7-160C-47A4-8A73-2B8EA0D87D12}"/>
    <cellStyle name="Normal 4 2 17 4 2 5" xfId="18582" xr:uid="{9477F6E5-F0E8-4A86-B677-C98DE3B44453}"/>
    <cellStyle name="Normal 4 2 17 4 3" xfId="18583" xr:uid="{F3DB3A55-9F0C-4741-9AFB-30DE3785EEBC}"/>
    <cellStyle name="Normal 4 2 17 4 3 2" xfId="18584" xr:uid="{594C77ED-37DE-4E18-B49A-92AA3587B7FA}"/>
    <cellStyle name="Normal 4 2 17 4 3 2 2" xfId="18585" xr:uid="{593C0394-2654-49ED-9026-AE1DFDBE3A83}"/>
    <cellStyle name="Normal 4 2 17 4 3 3" xfId="18586" xr:uid="{44AD1A89-F0CB-4073-B728-0C4CC3BEBB31}"/>
    <cellStyle name="Normal 4 2 17 4 4" xfId="18587" xr:uid="{5B51EB4D-04B5-46E5-8FCA-F42FBE6D4E1C}"/>
    <cellStyle name="Normal 4 2 17 4 4 2" xfId="18588" xr:uid="{6E0C530B-9662-43F2-8BEE-E15FEFA65766}"/>
    <cellStyle name="Normal 4 2 17 4 4 2 2" xfId="18589" xr:uid="{72740840-D7AB-4915-8EA2-8D2C5CCABF2B}"/>
    <cellStyle name="Normal 4 2 17 4 4 3" xfId="18590" xr:uid="{A470C637-B1B2-455D-A4A6-BEADCDA744C9}"/>
    <cellStyle name="Normal 4 2 17 4 5" xfId="18591" xr:uid="{F8EF4607-E498-4E74-8D5F-8A05DE56E0E4}"/>
    <cellStyle name="Normal 4 2 17 4 5 2" xfId="18592" xr:uid="{5DF1A166-1816-4B6F-9BD9-B1BBA34BED94}"/>
    <cellStyle name="Normal 4 2 17 4 6" xfId="18593" xr:uid="{4B536BB5-0F3A-43D9-A21B-C04EC1A58B7C}"/>
    <cellStyle name="Normal 4 2 17 5" xfId="18594" xr:uid="{BA15790C-B6A0-47CE-A68F-EAF6E505B70D}"/>
    <cellStyle name="Normal 4 2 17 5 2" xfId="18595" xr:uid="{453D499B-E5CC-4E83-8D2B-5C82020C14F8}"/>
    <cellStyle name="Normal 4 2 17 5 2 2" xfId="18596" xr:uid="{EDE539C8-B274-497A-B9BF-8A1E2012EDAC}"/>
    <cellStyle name="Normal 4 2 17 5 2 2 2" xfId="18597" xr:uid="{5E77BCFC-5815-4577-8CF3-29569BC406BE}"/>
    <cellStyle name="Normal 4 2 17 5 2 2 2 2" xfId="18598" xr:uid="{28096AA3-29DB-44D8-BC60-9A4CB9E30601}"/>
    <cellStyle name="Normal 4 2 17 5 2 2 3" xfId="18599" xr:uid="{FE0AE495-591B-4C00-BB5E-A5C00072D3B2}"/>
    <cellStyle name="Normal 4 2 17 5 2 3" xfId="18600" xr:uid="{F9D4FCDF-AD01-4674-AAFF-5B115C646FCA}"/>
    <cellStyle name="Normal 4 2 17 5 2 3 2" xfId="18601" xr:uid="{238FDF82-E916-4BF5-9206-C9596270067A}"/>
    <cellStyle name="Normal 4 2 17 5 2 3 2 2" xfId="18602" xr:uid="{772E5FE1-A2B8-4D46-8CD5-5C7850CF4B64}"/>
    <cellStyle name="Normal 4 2 17 5 2 3 3" xfId="18603" xr:uid="{E2A08D9D-0ABD-4902-99A4-2DE66426570E}"/>
    <cellStyle name="Normal 4 2 17 5 2 4" xfId="18604" xr:uid="{90D06319-85B4-4B48-8BFC-127F3C2C8486}"/>
    <cellStyle name="Normal 4 2 17 5 2 4 2" xfId="18605" xr:uid="{60F7C9EC-7FD6-4A7C-80F8-A7C3751F82DA}"/>
    <cellStyle name="Normal 4 2 17 5 2 5" xfId="18606" xr:uid="{0BC4AE2D-8D54-46A8-9135-90A729E9D207}"/>
    <cellStyle name="Normal 4 2 17 5 3" xfId="18607" xr:uid="{33C65A9F-7D73-43EB-99ED-B891551420BA}"/>
    <cellStyle name="Normal 4 2 17 5 3 2" xfId="18608" xr:uid="{928B28F3-11E4-4C43-8DF7-08B73BF072A5}"/>
    <cellStyle name="Normal 4 2 17 5 3 2 2" xfId="18609" xr:uid="{AE795413-56C9-4F66-82FA-1E20F3561CED}"/>
    <cellStyle name="Normal 4 2 17 5 3 3" xfId="18610" xr:uid="{9325EE45-70E6-4679-A294-56CB8BC8C806}"/>
    <cellStyle name="Normal 4 2 17 5 4" xfId="18611" xr:uid="{310D9178-3C4D-42A8-8487-C71F8A54EBD3}"/>
    <cellStyle name="Normal 4 2 17 5 4 2" xfId="18612" xr:uid="{9A29C7EF-C18E-4CE5-8730-2F6B514AC25C}"/>
    <cellStyle name="Normal 4 2 17 5 4 2 2" xfId="18613" xr:uid="{0AC72C10-BFA6-48B8-9F07-23DDD5E511E1}"/>
    <cellStyle name="Normal 4 2 17 5 4 3" xfId="18614" xr:uid="{7770F206-CD7E-4291-98EA-D208A74B6A67}"/>
    <cellStyle name="Normal 4 2 17 5 5" xfId="18615" xr:uid="{9553B19B-B97E-494C-A351-03063CC45AC1}"/>
    <cellStyle name="Normal 4 2 17 5 5 2" xfId="18616" xr:uid="{7E48C5B6-EC89-4733-B621-995277F7503D}"/>
    <cellStyle name="Normal 4 2 17 5 6" xfId="18617" xr:uid="{2F637D06-9701-4D29-8B58-6FD8C494AA60}"/>
    <cellStyle name="Normal 4 2 17 6" xfId="18618" xr:uid="{AD79AE82-0B61-43EC-8CF9-57F392AE73B3}"/>
    <cellStyle name="Normal 4 2 17 6 2" xfId="18619" xr:uid="{C4CF93B3-9A41-42B3-B8AB-5529B4A9E7E3}"/>
    <cellStyle name="Normal 4 2 17 6 2 2" xfId="18620" xr:uid="{3378405D-7C87-454E-8D44-1A1275D28FA8}"/>
    <cellStyle name="Normal 4 2 17 6 2 2 2" xfId="18621" xr:uid="{64B2363B-5803-4398-BDCC-930D9EA28D8D}"/>
    <cellStyle name="Normal 4 2 17 6 2 3" xfId="18622" xr:uid="{9383D9E7-2860-492E-962C-48F42C75D0DB}"/>
    <cellStyle name="Normal 4 2 17 6 3" xfId="18623" xr:uid="{F4E8F0FC-FEC6-4316-AD14-E07C91AB0540}"/>
    <cellStyle name="Normal 4 2 17 6 3 2" xfId="18624" xr:uid="{B11060A7-0999-4C24-AF5A-F584DC830442}"/>
    <cellStyle name="Normal 4 2 17 6 3 2 2" xfId="18625" xr:uid="{65B5E526-85DE-4772-84C7-BA997F6E1A2C}"/>
    <cellStyle name="Normal 4 2 17 6 3 3" xfId="18626" xr:uid="{8C6DA298-2C09-409F-9934-6E9AA9466BCF}"/>
    <cellStyle name="Normal 4 2 17 6 4" xfId="18627" xr:uid="{3BEEB134-B674-473F-A111-8D36B88254D5}"/>
    <cellStyle name="Normal 4 2 17 6 4 2" xfId="18628" xr:uid="{FF8C4FBF-48F4-4D1D-8610-9D4B6F97C992}"/>
    <cellStyle name="Normal 4 2 17 6 5" xfId="18629" xr:uid="{AD3DAA1C-FE81-4275-8D95-50B1B7813CA4}"/>
    <cellStyle name="Normal 4 2 17 7" xfId="18630" xr:uid="{7A6270BE-1ED6-43FC-9F2D-798339B4B948}"/>
    <cellStyle name="Normal 4 2 17 7 2" xfId="18631" xr:uid="{9ABC3DBE-A771-496F-9910-33854AABD8E3}"/>
    <cellStyle name="Normal 4 2 17 7 2 2" xfId="18632" xr:uid="{1F0D2147-78A6-483C-A720-982EC6F76F76}"/>
    <cellStyle name="Normal 4 2 17 7 3" xfId="18633" xr:uid="{AA3B2D7A-6EA1-4B0A-9B9E-15C25421F1F3}"/>
    <cellStyle name="Normal 4 2 17 8" xfId="18634" xr:uid="{5B1FE914-856C-43BB-8F8A-97ED2EC4D869}"/>
    <cellStyle name="Normal 4 2 17 8 2" xfId="18635" xr:uid="{85BBA8C0-FE35-4712-8FE9-6CFF93FF2527}"/>
    <cellStyle name="Normal 4 2 17 8 2 2" xfId="18636" xr:uid="{36EA6056-F234-468D-9619-2F16B3B88FB5}"/>
    <cellStyle name="Normal 4 2 17 8 3" xfId="18637" xr:uid="{0A606766-EB2A-40F1-A824-9E19335E4976}"/>
    <cellStyle name="Normal 4 2 17 9" xfId="18638" xr:uid="{D381834D-398C-4A62-A222-FBC21CAA5D3E}"/>
    <cellStyle name="Normal 4 2 17 9 2" xfId="18639" xr:uid="{CD3E816D-40BA-4E41-B7D9-AD67B400E50C}"/>
    <cellStyle name="Normal 4 2 17 9 2 2" xfId="18640" xr:uid="{E5E4F082-6CA9-4C69-BFF2-B008B307BC3C}"/>
    <cellStyle name="Normal 4 2 17 9 3" xfId="18641" xr:uid="{9E011B67-A333-4A62-8EE8-AE943C25EC51}"/>
    <cellStyle name="Normal 4 2 18" xfId="2104" xr:uid="{AC3D9225-6421-46DB-809F-1CFC770BFBDE}"/>
    <cellStyle name="Normal 4 2 18 10" xfId="18642" xr:uid="{4F0B6103-0B29-4797-86E1-64499C0AC133}"/>
    <cellStyle name="Normal 4 2 18 10 2" xfId="18643" xr:uid="{FE7B757E-6368-4D42-9FDC-F80A6E3841C0}"/>
    <cellStyle name="Normal 4 2 18 11" xfId="18644" xr:uid="{34CEC6EF-9073-4F63-96A8-C29A316ACABE}"/>
    <cellStyle name="Normal 4 2 18 2" xfId="18645" xr:uid="{7033B579-FCE8-4CB2-9FD2-055EAE5FA83B}"/>
    <cellStyle name="Normal 4 2 18 2 2" xfId="18646" xr:uid="{55E7343E-401A-4FDB-BF1D-BE1C18A4F60E}"/>
    <cellStyle name="Normal 4 2 18 2 2 2" xfId="18647" xr:uid="{4B62B34E-9DA3-4BBB-B27C-FBF3318A2099}"/>
    <cellStyle name="Normal 4 2 18 2 2 2 2" xfId="18648" xr:uid="{1376BB6C-C67F-4E74-8110-F30670C6CB5A}"/>
    <cellStyle name="Normal 4 2 18 2 2 2 2 2" xfId="18649" xr:uid="{3866D245-E207-42AC-9EBA-8F6AB075A586}"/>
    <cellStyle name="Normal 4 2 18 2 2 2 2 2 2" xfId="18650" xr:uid="{50F62C82-A285-41D8-8759-AAFDEDB8A086}"/>
    <cellStyle name="Normal 4 2 18 2 2 2 2 3" xfId="18651" xr:uid="{F20F339C-0F3E-4563-B232-AD02538DD031}"/>
    <cellStyle name="Normal 4 2 18 2 2 2 3" xfId="18652" xr:uid="{B8F3E062-29C1-421A-B315-DE20E33B9E46}"/>
    <cellStyle name="Normal 4 2 18 2 2 2 3 2" xfId="18653" xr:uid="{406977CC-5EBC-4CA0-974B-491C5635D49B}"/>
    <cellStyle name="Normal 4 2 18 2 2 2 3 2 2" xfId="18654" xr:uid="{E1C3A523-B623-4A0D-B5F3-5BDF1CB837E0}"/>
    <cellStyle name="Normal 4 2 18 2 2 2 3 3" xfId="18655" xr:uid="{F62EE882-9D91-4429-B569-5D5579EB6C36}"/>
    <cellStyle name="Normal 4 2 18 2 2 2 4" xfId="18656" xr:uid="{5A865F20-1D0C-405C-AABA-A247BB5662FE}"/>
    <cellStyle name="Normal 4 2 18 2 2 2 4 2" xfId="18657" xr:uid="{B9228C3D-4C62-4B26-AABD-4E489C1E6B4D}"/>
    <cellStyle name="Normal 4 2 18 2 2 2 5" xfId="18658" xr:uid="{14660B09-D486-40F3-9D82-0C7985E3F20D}"/>
    <cellStyle name="Normal 4 2 18 2 2 3" xfId="18659" xr:uid="{92AE000F-F107-4241-A38B-3007CF03FF41}"/>
    <cellStyle name="Normal 4 2 18 2 2 3 2" xfId="18660" xr:uid="{0FDA4A51-FF7B-4B35-AE51-1D38AC8DFC01}"/>
    <cellStyle name="Normal 4 2 18 2 2 3 2 2" xfId="18661" xr:uid="{DCDBAC84-9CBD-4E2F-91C6-0E9ADC8BC027}"/>
    <cellStyle name="Normal 4 2 18 2 2 3 3" xfId="18662" xr:uid="{D1AFA294-4DEF-4606-A8E8-3E581E700BCD}"/>
    <cellStyle name="Normal 4 2 18 2 2 4" xfId="18663" xr:uid="{1CAD16BF-62E0-4A2E-9F95-1B24150B5E79}"/>
    <cellStyle name="Normal 4 2 18 2 2 4 2" xfId="18664" xr:uid="{BE9F81D0-7D94-4C4D-91F2-CB93836FFA0B}"/>
    <cellStyle name="Normal 4 2 18 2 2 4 2 2" xfId="18665" xr:uid="{B83E1793-47D8-4F1E-ADF1-44FC62B1013B}"/>
    <cellStyle name="Normal 4 2 18 2 2 4 3" xfId="18666" xr:uid="{7CC7EED4-D404-498E-A966-08E144D876F8}"/>
    <cellStyle name="Normal 4 2 18 2 2 5" xfId="18667" xr:uid="{7BF0A21D-EAB1-427C-B7C4-F8D6F1478C38}"/>
    <cellStyle name="Normal 4 2 18 2 2 5 2" xfId="18668" xr:uid="{3548E42C-E1B8-44CD-A12F-632999D7E847}"/>
    <cellStyle name="Normal 4 2 18 2 2 6" xfId="18669" xr:uid="{66E842CF-3406-4DA4-9EA4-017C46C3E687}"/>
    <cellStyle name="Normal 4 2 18 2 3" xfId="18670" xr:uid="{5F6A05A2-B25A-48AC-A154-C567A70E99BA}"/>
    <cellStyle name="Normal 4 2 18 2 3 2" xfId="18671" xr:uid="{E33C0D0B-4333-48EE-BA2D-F85BFF172E7D}"/>
    <cellStyle name="Normal 4 2 18 2 3 2 2" xfId="18672" xr:uid="{6300E167-4F73-4535-BA10-1FB7B28BBDDA}"/>
    <cellStyle name="Normal 4 2 18 2 3 2 2 2" xfId="18673" xr:uid="{7EE937B4-74CB-4B2C-B34C-D99A84B62A24}"/>
    <cellStyle name="Normal 4 2 18 2 3 2 2 2 2" xfId="18674" xr:uid="{DBD19FF8-E6ED-4446-B1FF-AE570CB72883}"/>
    <cellStyle name="Normal 4 2 18 2 3 2 2 3" xfId="18675" xr:uid="{D8E75D3E-DB61-44E5-9497-04AF06FBC077}"/>
    <cellStyle name="Normal 4 2 18 2 3 2 3" xfId="18676" xr:uid="{3A3FE93F-1B84-44AD-AF7B-1A11AF3202FB}"/>
    <cellStyle name="Normal 4 2 18 2 3 2 3 2" xfId="18677" xr:uid="{C05B4152-EC34-4355-A89C-019ABFFEB2E9}"/>
    <cellStyle name="Normal 4 2 18 2 3 2 3 2 2" xfId="18678" xr:uid="{2D928361-4273-4BDC-9E25-31BF2A9E2143}"/>
    <cellStyle name="Normal 4 2 18 2 3 2 3 3" xfId="18679" xr:uid="{C66D74F3-D33E-4337-BCA3-6EA6B5D609BF}"/>
    <cellStyle name="Normal 4 2 18 2 3 2 4" xfId="18680" xr:uid="{5049EE54-C401-467B-8963-77263D1F9A8F}"/>
    <cellStyle name="Normal 4 2 18 2 3 2 4 2" xfId="18681" xr:uid="{4ABDEBD8-0A1F-4F47-95D9-CEFF1806D958}"/>
    <cellStyle name="Normal 4 2 18 2 3 2 5" xfId="18682" xr:uid="{381F4D1B-4FB0-4468-AFB2-BA914CD8E4C7}"/>
    <cellStyle name="Normal 4 2 18 2 3 3" xfId="18683" xr:uid="{9BC5CE19-32F7-44E2-97AB-8D480AA0B297}"/>
    <cellStyle name="Normal 4 2 18 2 3 3 2" xfId="18684" xr:uid="{95806427-0190-44A6-9F36-9DE4A4A5FB51}"/>
    <cellStyle name="Normal 4 2 18 2 3 3 2 2" xfId="18685" xr:uid="{18C169A5-6511-490D-B648-443B25FADF31}"/>
    <cellStyle name="Normal 4 2 18 2 3 3 3" xfId="18686" xr:uid="{9943BD91-CA0E-455F-830F-8F110486F251}"/>
    <cellStyle name="Normal 4 2 18 2 3 4" xfId="18687" xr:uid="{83DFC54E-FDFB-492E-8A82-8EAC30A3BEFA}"/>
    <cellStyle name="Normal 4 2 18 2 3 4 2" xfId="18688" xr:uid="{3DEF533E-8E5B-4C70-9405-63588302C1D3}"/>
    <cellStyle name="Normal 4 2 18 2 3 4 2 2" xfId="18689" xr:uid="{556BA1F8-9BDD-4E8A-90AE-EC92FC8A75B4}"/>
    <cellStyle name="Normal 4 2 18 2 3 4 3" xfId="18690" xr:uid="{92F3E2F1-F33C-45D1-8BDB-B6018B28784E}"/>
    <cellStyle name="Normal 4 2 18 2 3 5" xfId="18691" xr:uid="{D698E1A4-5C21-44EC-A58F-372255077916}"/>
    <cellStyle name="Normal 4 2 18 2 3 5 2" xfId="18692" xr:uid="{EC31C380-EB44-4EA1-8737-D606C4E751B8}"/>
    <cellStyle name="Normal 4 2 18 2 3 6" xfId="18693" xr:uid="{03256D22-AEC1-40E5-AE0A-114A0C7867B0}"/>
    <cellStyle name="Normal 4 2 18 2 4" xfId="18694" xr:uid="{4B12046A-B70A-40C4-B737-2C99488D5552}"/>
    <cellStyle name="Normal 4 2 18 2 4 2" xfId="18695" xr:uid="{B79A97D5-5D69-46BF-80BC-F224763B1FB7}"/>
    <cellStyle name="Normal 4 2 18 2 4 2 2" xfId="18696" xr:uid="{00E5F6B1-873C-4C0A-B5EC-1E15D43D9CB5}"/>
    <cellStyle name="Normal 4 2 18 2 4 2 2 2" xfId="18697" xr:uid="{BBDCB4FC-AAA7-4F3A-A6EB-E7AA8DF80124}"/>
    <cellStyle name="Normal 4 2 18 2 4 2 3" xfId="18698" xr:uid="{BE9CD55E-19FD-48F4-9A6A-3416EE9ECD03}"/>
    <cellStyle name="Normal 4 2 18 2 4 3" xfId="18699" xr:uid="{92B74CFF-30B4-437A-A9C7-62FC956EBCAA}"/>
    <cellStyle name="Normal 4 2 18 2 4 3 2" xfId="18700" xr:uid="{E7074E4F-3B18-4491-8265-B7613AF004EC}"/>
    <cellStyle name="Normal 4 2 18 2 4 3 2 2" xfId="18701" xr:uid="{81335A02-3345-42F1-ADAC-89120EA2CD68}"/>
    <cellStyle name="Normal 4 2 18 2 4 3 3" xfId="18702" xr:uid="{AB859C50-F9CD-418D-97EA-EAE72D04AE33}"/>
    <cellStyle name="Normal 4 2 18 2 4 4" xfId="18703" xr:uid="{AD6DFB56-7A92-47A5-AEA5-92902C1260E2}"/>
    <cellStyle name="Normal 4 2 18 2 4 4 2" xfId="18704" xr:uid="{0ABF8939-44A3-486C-B6EA-B4ECC9C55F94}"/>
    <cellStyle name="Normal 4 2 18 2 4 5" xfId="18705" xr:uid="{A7358BB2-1E94-4369-8043-2057AB6BEA23}"/>
    <cellStyle name="Normal 4 2 18 2 5" xfId="18706" xr:uid="{FB1AA16E-5649-4558-BA21-D8A54BFD9C00}"/>
    <cellStyle name="Normal 4 2 18 2 5 2" xfId="18707" xr:uid="{580FFB1E-BB0A-492D-9BAE-505C700D7A17}"/>
    <cellStyle name="Normal 4 2 18 2 5 2 2" xfId="18708" xr:uid="{92358AB7-8B5C-4806-AD11-072F4CECE394}"/>
    <cellStyle name="Normal 4 2 18 2 5 3" xfId="18709" xr:uid="{3B106E96-1C0A-4DD4-ADC7-6E83D20773B1}"/>
    <cellStyle name="Normal 4 2 18 2 6" xfId="18710" xr:uid="{55EAA7E9-4ED1-420F-8F0A-7265483EF396}"/>
    <cellStyle name="Normal 4 2 18 2 6 2" xfId="18711" xr:uid="{90E446AE-B5CC-45A0-A5DB-8AA2A8F96838}"/>
    <cellStyle name="Normal 4 2 18 2 6 2 2" xfId="18712" xr:uid="{2222507F-B7E6-4E14-A091-39E5D829074E}"/>
    <cellStyle name="Normal 4 2 18 2 6 3" xfId="18713" xr:uid="{091928D7-31AE-4BC9-9D7C-D6E59366625E}"/>
    <cellStyle name="Normal 4 2 18 2 7" xfId="18714" xr:uid="{DB5E34B9-EA60-4AB8-BF65-7D0850CC74A7}"/>
    <cellStyle name="Normal 4 2 18 2 7 2" xfId="18715" xr:uid="{96266126-BFCA-4A50-AD88-5E2423611DBF}"/>
    <cellStyle name="Normal 4 2 18 2 7 2 2" xfId="18716" xr:uid="{0E8867A3-C44C-4617-8E99-7346EE3055F8}"/>
    <cellStyle name="Normal 4 2 18 2 7 3" xfId="18717" xr:uid="{3093FBD7-F10F-4A6E-B54B-ED080339041E}"/>
    <cellStyle name="Normal 4 2 18 2 8" xfId="18718" xr:uid="{FF7F412C-BC90-4B36-A718-19A5BC2B3869}"/>
    <cellStyle name="Normal 4 2 18 2 8 2" xfId="18719" xr:uid="{64FDD689-2092-48FB-B740-A4C2CD0FB952}"/>
    <cellStyle name="Normal 4 2 18 2 9" xfId="18720" xr:uid="{3CF01140-06D5-4406-BB44-33B398AE0C65}"/>
    <cellStyle name="Normal 4 2 18 3" xfId="18721" xr:uid="{144230DE-C2E8-4F2B-BD56-A6727031D955}"/>
    <cellStyle name="Normal 4 2 18 3 2" xfId="18722" xr:uid="{3DD6F636-F0EA-4319-975D-ED97FFD1704B}"/>
    <cellStyle name="Normal 4 2 18 3 2 2" xfId="18723" xr:uid="{AD854F74-FA80-46BB-802E-3D36852FEA98}"/>
    <cellStyle name="Normal 4 2 18 3 2 2 2" xfId="18724" xr:uid="{D0099016-2147-416C-825F-2083B93317BC}"/>
    <cellStyle name="Normal 4 2 18 3 2 2 2 2" xfId="18725" xr:uid="{D2A2C43C-5864-411C-A406-925AC1377EA7}"/>
    <cellStyle name="Normal 4 2 18 3 2 2 2 2 2" xfId="18726" xr:uid="{FBA330D0-2DAA-4339-B064-34BD6AB36811}"/>
    <cellStyle name="Normal 4 2 18 3 2 2 2 3" xfId="18727" xr:uid="{556B25DC-52A7-4A8F-B670-8A8718616173}"/>
    <cellStyle name="Normal 4 2 18 3 2 2 3" xfId="18728" xr:uid="{F4B3FFB8-5343-4537-9F1D-28E37D4A856A}"/>
    <cellStyle name="Normal 4 2 18 3 2 2 3 2" xfId="18729" xr:uid="{CA675049-1B39-4118-B244-B4C7B8C4453F}"/>
    <cellStyle name="Normal 4 2 18 3 2 2 3 2 2" xfId="18730" xr:uid="{F13915D5-59C2-43AB-8849-8DF4D9CA0F92}"/>
    <cellStyle name="Normal 4 2 18 3 2 2 3 3" xfId="18731" xr:uid="{821F8181-75C3-4363-A383-A7556A49DD05}"/>
    <cellStyle name="Normal 4 2 18 3 2 2 4" xfId="18732" xr:uid="{FC050EF8-98C9-4C1C-9A77-7B42BD698A7A}"/>
    <cellStyle name="Normal 4 2 18 3 2 2 4 2" xfId="18733" xr:uid="{52F4A82B-8A03-4D17-AFB9-366CC362F277}"/>
    <cellStyle name="Normal 4 2 18 3 2 2 5" xfId="18734" xr:uid="{D730ED88-9D16-4A4E-BEAF-2451F06F9067}"/>
    <cellStyle name="Normal 4 2 18 3 2 3" xfId="18735" xr:uid="{E4CC6787-CA43-4182-9799-315FCD0E2E52}"/>
    <cellStyle name="Normal 4 2 18 3 2 3 2" xfId="18736" xr:uid="{3D1F76BB-C2A6-4893-A83F-AC07A9E48AB7}"/>
    <cellStyle name="Normal 4 2 18 3 2 3 2 2" xfId="18737" xr:uid="{E3396D4F-C79D-4FB0-8AB6-2DE2E0413EF0}"/>
    <cellStyle name="Normal 4 2 18 3 2 3 3" xfId="18738" xr:uid="{73677487-F7BC-4F60-A369-475832792D83}"/>
    <cellStyle name="Normal 4 2 18 3 2 4" xfId="18739" xr:uid="{3FC31E9A-4333-4459-956F-6A00FA7D3F9E}"/>
    <cellStyle name="Normal 4 2 18 3 2 4 2" xfId="18740" xr:uid="{BE8C7967-DD2A-4C97-9CF9-C59D3D924DB9}"/>
    <cellStyle name="Normal 4 2 18 3 2 4 2 2" xfId="18741" xr:uid="{99DC07D4-DAAB-4F7C-8A48-7DFEB5C0358B}"/>
    <cellStyle name="Normal 4 2 18 3 2 4 3" xfId="18742" xr:uid="{A845E501-C665-49A0-B3E2-00CF8FA55258}"/>
    <cellStyle name="Normal 4 2 18 3 2 5" xfId="18743" xr:uid="{5E27CE9B-306A-4620-8AF7-4FDBA65A8E2A}"/>
    <cellStyle name="Normal 4 2 18 3 2 5 2" xfId="18744" xr:uid="{D20A6D15-5E6D-4F10-8473-306B0343635E}"/>
    <cellStyle name="Normal 4 2 18 3 2 6" xfId="18745" xr:uid="{7CA5E811-6B66-4948-B05D-26338A817BDE}"/>
    <cellStyle name="Normal 4 2 18 3 3" xfId="18746" xr:uid="{BB57DD99-B8A6-47FE-860D-D0E1971667C4}"/>
    <cellStyle name="Normal 4 2 18 3 3 2" xfId="18747" xr:uid="{D735F895-920E-451D-91C8-C3CDB1DFB357}"/>
    <cellStyle name="Normal 4 2 18 3 3 2 2" xfId="18748" xr:uid="{DEF4B5F5-397E-4E26-A20A-81471328BF00}"/>
    <cellStyle name="Normal 4 2 18 3 3 2 2 2" xfId="18749" xr:uid="{2031B6E5-CE1A-42BE-BB13-6C8579809213}"/>
    <cellStyle name="Normal 4 2 18 3 3 2 2 2 2" xfId="18750" xr:uid="{E95BC7BB-3A97-49EF-B6AD-9A29A14C37B0}"/>
    <cellStyle name="Normal 4 2 18 3 3 2 2 3" xfId="18751" xr:uid="{B599EBC1-A9BB-4BAE-87A8-EF25856181E3}"/>
    <cellStyle name="Normal 4 2 18 3 3 2 3" xfId="18752" xr:uid="{7BD4E8B8-C033-440B-9059-AF0C33824A25}"/>
    <cellStyle name="Normal 4 2 18 3 3 2 3 2" xfId="18753" xr:uid="{8A3E1D35-24AA-4289-B6B1-9941996432EF}"/>
    <cellStyle name="Normal 4 2 18 3 3 2 3 2 2" xfId="18754" xr:uid="{240CE1E0-37E1-4B6C-8215-D702AD43C02A}"/>
    <cellStyle name="Normal 4 2 18 3 3 2 3 3" xfId="18755" xr:uid="{98A4CFE3-F37B-464F-8387-DE3F8F6BBEF3}"/>
    <cellStyle name="Normal 4 2 18 3 3 2 4" xfId="18756" xr:uid="{D1473E1C-DA9D-48C3-A900-9E1357E26CB6}"/>
    <cellStyle name="Normal 4 2 18 3 3 2 4 2" xfId="18757" xr:uid="{589A6BB4-5777-4390-8E2C-B19206EB07E0}"/>
    <cellStyle name="Normal 4 2 18 3 3 2 5" xfId="18758" xr:uid="{24E7971D-5DC7-403B-8291-DAE6FA163BA0}"/>
    <cellStyle name="Normal 4 2 18 3 3 3" xfId="18759" xr:uid="{142AA203-BE25-434D-AC17-17831CAB234D}"/>
    <cellStyle name="Normal 4 2 18 3 3 3 2" xfId="18760" xr:uid="{C016FEB3-F6C4-4D57-9B13-56FF40103A71}"/>
    <cellStyle name="Normal 4 2 18 3 3 3 2 2" xfId="18761" xr:uid="{E969B44A-B1F0-4A00-8655-D3D8D2442D23}"/>
    <cellStyle name="Normal 4 2 18 3 3 3 3" xfId="18762" xr:uid="{1FB182A2-537A-4542-BC9C-E0C2551B5D49}"/>
    <cellStyle name="Normal 4 2 18 3 3 4" xfId="18763" xr:uid="{C6A8A7E8-C589-4DBB-AE74-7A527079DBD3}"/>
    <cellStyle name="Normal 4 2 18 3 3 4 2" xfId="18764" xr:uid="{FC1A791C-F33B-444F-AF9C-91F82EE88DAE}"/>
    <cellStyle name="Normal 4 2 18 3 3 4 2 2" xfId="18765" xr:uid="{8FD534BA-6727-427F-B397-5B01B960ACAE}"/>
    <cellStyle name="Normal 4 2 18 3 3 4 3" xfId="18766" xr:uid="{B36F5BDD-900D-4269-A292-CA7138966339}"/>
    <cellStyle name="Normal 4 2 18 3 3 5" xfId="18767" xr:uid="{2BF8B4B0-F1B7-467F-81F7-F241D05998E0}"/>
    <cellStyle name="Normal 4 2 18 3 3 5 2" xfId="18768" xr:uid="{B433CE0F-31BF-4F5B-BBB8-4B7C59CFFA6A}"/>
    <cellStyle name="Normal 4 2 18 3 3 6" xfId="18769" xr:uid="{1D61CB44-BEA4-40FB-AC38-A7DB13ADAC42}"/>
    <cellStyle name="Normal 4 2 18 3 4" xfId="18770" xr:uid="{0D7AEEEA-D8A4-4C7C-8A90-3A408BBDC795}"/>
    <cellStyle name="Normal 4 2 18 3 4 2" xfId="18771" xr:uid="{B2269D74-A20D-4615-8741-F19123DE0D3C}"/>
    <cellStyle name="Normal 4 2 18 3 4 2 2" xfId="18772" xr:uid="{8A725D59-5684-404B-8854-B3CB3C64D2E0}"/>
    <cellStyle name="Normal 4 2 18 3 4 2 2 2" xfId="18773" xr:uid="{ECBD6718-24EC-4CF4-8C5F-EDF0D17571EB}"/>
    <cellStyle name="Normal 4 2 18 3 4 2 3" xfId="18774" xr:uid="{6ABCC6FE-B5A0-4BD7-B4B3-8CD59BA954BB}"/>
    <cellStyle name="Normal 4 2 18 3 4 3" xfId="18775" xr:uid="{AFDD3ABD-3376-4184-8B8E-3CB56DB54463}"/>
    <cellStyle name="Normal 4 2 18 3 4 3 2" xfId="18776" xr:uid="{D2962F4E-F44D-4C7D-A4C2-56C9204AFA23}"/>
    <cellStyle name="Normal 4 2 18 3 4 3 2 2" xfId="18777" xr:uid="{AF57A08E-4D6B-478A-80FF-123455B4FAE0}"/>
    <cellStyle name="Normal 4 2 18 3 4 3 3" xfId="18778" xr:uid="{CBA8CE01-CA0A-4E83-9900-5364ADA6200E}"/>
    <cellStyle name="Normal 4 2 18 3 4 4" xfId="18779" xr:uid="{7960813A-71A2-40FE-9FA8-58CF742C3320}"/>
    <cellStyle name="Normal 4 2 18 3 4 4 2" xfId="18780" xr:uid="{CAF92336-990A-498A-9A47-4A2DA50FF1B2}"/>
    <cellStyle name="Normal 4 2 18 3 4 5" xfId="18781" xr:uid="{223CAAB4-75C8-4D19-BC1F-5399039F14C9}"/>
    <cellStyle name="Normal 4 2 18 3 5" xfId="18782" xr:uid="{58C049C8-23B4-4C5B-8391-88E6EAD62493}"/>
    <cellStyle name="Normal 4 2 18 3 5 2" xfId="18783" xr:uid="{B5BA0587-8846-4172-A7C9-3613507D545F}"/>
    <cellStyle name="Normal 4 2 18 3 5 2 2" xfId="18784" xr:uid="{D6D326EE-E3C3-466B-ABC7-67177DBA1FFB}"/>
    <cellStyle name="Normal 4 2 18 3 5 3" xfId="18785" xr:uid="{96111C70-C09F-4E32-A2A8-06EF2C11F5C9}"/>
    <cellStyle name="Normal 4 2 18 3 6" xfId="18786" xr:uid="{A66C3082-FE3D-4458-9D1F-74256C9936CE}"/>
    <cellStyle name="Normal 4 2 18 3 6 2" xfId="18787" xr:uid="{9F8E284D-58DC-43F5-8431-3190C261623C}"/>
    <cellStyle name="Normal 4 2 18 3 6 2 2" xfId="18788" xr:uid="{E7713C0E-32D3-46CD-B9A7-5E7669785247}"/>
    <cellStyle name="Normal 4 2 18 3 6 3" xfId="18789" xr:uid="{30A5406B-F276-43F2-BABC-EF24AE45221D}"/>
    <cellStyle name="Normal 4 2 18 3 7" xfId="18790" xr:uid="{48C605E9-2811-4ACB-B963-C8973E546003}"/>
    <cellStyle name="Normal 4 2 18 3 7 2" xfId="18791" xr:uid="{89000EEC-8A07-49A8-9EAD-63AA7B02F750}"/>
    <cellStyle name="Normal 4 2 18 3 7 2 2" xfId="18792" xr:uid="{9738C120-5A81-44B5-ABFB-E47D00A3ACF8}"/>
    <cellStyle name="Normal 4 2 18 3 7 3" xfId="18793" xr:uid="{73B0E005-351B-4A2F-9DD2-3D68BD85CA45}"/>
    <cellStyle name="Normal 4 2 18 3 8" xfId="18794" xr:uid="{F299B82C-C589-46C4-87ED-1F2EECE2AB36}"/>
    <cellStyle name="Normal 4 2 18 3 8 2" xfId="18795" xr:uid="{A83F8479-CC05-4924-98FF-DEE8F985C2D3}"/>
    <cellStyle name="Normal 4 2 18 3 9" xfId="18796" xr:uid="{1AB3FF05-3831-48F5-BEC2-E51C30B1A862}"/>
    <cellStyle name="Normal 4 2 18 4" xfId="18797" xr:uid="{33B56DBB-FA93-4602-8291-96DAD94ABA12}"/>
    <cellStyle name="Normal 4 2 18 4 2" xfId="18798" xr:uid="{48C5B0CB-6303-4084-93E7-D28413763AB2}"/>
    <cellStyle name="Normal 4 2 18 4 2 2" xfId="18799" xr:uid="{A41271E4-6951-406F-B47B-89ABBDDD298E}"/>
    <cellStyle name="Normal 4 2 18 4 2 2 2" xfId="18800" xr:uid="{8CCAB173-B73E-40D2-9604-8B99D9531326}"/>
    <cellStyle name="Normal 4 2 18 4 2 2 2 2" xfId="18801" xr:uid="{29B161D4-0DE9-472F-8371-4EABFC35CAC7}"/>
    <cellStyle name="Normal 4 2 18 4 2 2 3" xfId="18802" xr:uid="{68EF5D51-A56D-45B3-971D-B9C71B3FFA85}"/>
    <cellStyle name="Normal 4 2 18 4 2 3" xfId="18803" xr:uid="{B6276014-5A97-40D5-9865-189D6C00BF8C}"/>
    <cellStyle name="Normal 4 2 18 4 2 3 2" xfId="18804" xr:uid="{81D59E99-694E-4CA5-9C54-12A93F3F0301}"/>
    <cellStyle name="Normal 4 2 18 4 2 3 2 2" xfId="18805" xr:uid="{454243D9-69AE-499B-9F14-EE61862EACEA}"/>
    <cellStyle name="Normal 4 2 18 4 2 3 3" xfId="18806" xr:uid="{472229E7-2328-4285-A0C2-C3A6C6E3A80A}"/>
    <cellStyle name="Normal 4 2 18 4 2 4" xfId="18807" xr:uid="{0649D6CC-2099-4B17-809F-4108B7F1B359}"/>
    <cellStyle name="Normal 4 2 18 4 2 4 2" xfId="18808" xr:uid="{565B3134-D251-4B89-98A4-ADC46269B41B}"/>
    <cellStyle name="Normal 4 2 18 4 2 5" xfId="18809" xr:uid="{29B439E0-6495-40B6-AC75-A4E62C229F14}"/>
    <cellStyle name="Normal 4 2 18 4 3" xfId="18810" xr:uid="{A534FB46-4C62-4BF8-8EB0-53F8A41191E8}"/>
    <cellStyle name="Normal 4 2 18 4 3 2" xfId="18811" xr:uid="{BA18F8E4-8417-4155-86DB-4B86E85472F3}"/>
    <cellStyle name="Normal 4 2 18 4 3 2 2" xfId="18812" xr:uid="{7A726C73-BDBC-496A-9939-6A2EA324F375}"/>
    <cellStyle name="Normal 4 2 18 4 3 3" xfId="18813" xr:uid="{011EF19C-5FEB-46C2-8A0B-DB9CEE8967BC}"/>
    <cellStyle name="Normal 4 2 18 4 4" xfId="18814" xr:uid="{6E14923B-AE52-4EE5-928A-FB8EE03A2D41}"/>
    <cellStyle name="Normal 4 2 18 4 4 2" xfId="18815" xr:uid="{B68D83A0-02D1-477F-BA4D-A8E61794970F}"/>
    <cellStyle name="Normal 4 2 18 4 4 2 2" xfId="18816" xr:uid="{BE64D243-3032-4C39-8BD1-8A903CD0F929}"/>
    <cellStyle name="Normal 4 2 18 4 4 3" xfId="18817" xr:uid="{A257D356-BB81-4DC8-97F2-B4ADFF09A52C}"/>
    <cellStyle name="Normal 4 2 18 4 5" xfId="18818" xr:uid="{42335AC5-325D-4769-AF30-FC58542AA63B}"/>
    <cellStyle name="Normal 4 2 18 4 5 2" xfId="18819" xr:uid="{5192879C-8F98-41BB-832A-8E88B15EC152}"/>
    <cellStyle name="Normal 4 2 18 4 6" xfId="18820" xr:uid="{A973B5C8-BDFB-4D1F-AB8C-3D05B3C58969}"/>
    <cellStyle name="Normal 4 2 18 5" xfId="18821" xr:uid="{24B54BBA-7B60-4E9B-9095-B73727CA39EF}"/>
    <cellStyle name="Normal 4 2 18 5 2" xfId="18822" xr:uid="{64BCE0BA-DB81-41BE-B6E8-56878D112878}"/>
    <cellStyle name="Normal 4 2 18 5 2 2" xfId="18823" xr:uid="{709C4ED2-C8D7-4353-BC36-CBAE5C093C28}"/>
    <cellStyle name="Normal 4 2 18 5 2 2 2" xfId="18824" xr:uid="{AB3B8C88-880C-46F9-8FB0-4B2B4437C43D}"/>
    <cellStyle name="Normal 4 2 18 5 2 2 2 2" xfId="18825" xr:uid="{060B3B1F-8FE5-433E-8D83-87B69007E23D}"/>
    <cellStyle name="Normal 4 2 18 5 2 2 3" xfId="18826" xr:uid="{77DEDE44-0B23-4D96-9706-87452BA82B1B}"/>
    <cellStyle name="Normal 4 2 18 5 2 3" xfId="18827" xr:uid="{59193663-3C11-406A-A4E0-C15CAB10BC76}"/>
    <cellStyle name="Normal 4 2 18 5 2 3 2" xfId="18828" xr:uid="{63DC307B-C0C8-4D88-83E4-A6BA13B33CF7}"/>
    <cellStyle name="Normal 4 2 18 5 2 3 2 2" xfId="18829" xr:uid="{4D9E6E96-032B-46B8-8A3D-7F59098611FF}"/>
    <cellStyle name="Normal 4 2 18 5 2 3 3" xfId="18830" xr:uid="{B593A9AD-70F2-40A6-ADED-A40DDBB9A052}"/>
    <cellStyle name="Normal 4 2 18 5 2 4" xfId="18831" xr:uid="{6CF399A0-CD3E-4B62-8916-C6D25FF424CD}"/>
    <cellStyle name="Normal 4 2 18 5 2 4 2" xfId="18832" xr:uid="{14CD8BA7-2B4E-44CE-9C98-4C9C30334148}"/>
    <cellStyle name="Normal 4 2 18 5 2 5" xfId="18833" xr:uid="{ED9364D9-6CBC-4C58-B878-C9EB0E03CDEC}"/>
    <cellStyle name="Normal 4 2 18 5 3" xfId="18834" xr:uid="{A5FFD01C-4F2B-4FD0-B222-EB8A1F0BCFE3}"/>
    <cellStyle name="Normal 4 2 18 5 3 2" xfId="18835" xr:uid="{1C215C94-6A80-42E8-99C1-71A027ACABF9}"/>
    <cellStyle name="Normal 4 2 18 5 3 2 2" xfId="18836" xr:uid="{B58B2330-D730-4499-9902-4873B8A2E9A6}"/>
    <cellStyle name="Normal 4 2 18 5 3 3" xfId="18837" xr:uid="{90E396D0-309E-42FD-B6D1-60209CEEBB75}"/>
    <cellStyle name="Normal 4 2 18 5 4" xfId="18838" xr:uid="{60465F14-2989-4576-A764-3AD6C769D83F}"/>
    <cellStyle name="Normal 4 2 18 5 4 2" xfId="18839" xr:uid="{94D1E132-BCC5-412E-8634-8E8A629F58E9}"/>
    <cellStyle name="Normal 4 2 18 5 4 2 2" xfId="18840" xr:uid="{99A5D549-14B4-4EEA-93AE-7E5AAECDE961}"/>
    <cellStyle name="Normal 4 2 18 5 4 3" xfId="18841" xr:uid="{143A0A1F-315E-4A57-AEA9-08FA134DBEC9}"/>
    <cellStyle name="Normal 4 2 18 5 5" xfId="18842" xr:uid="{F143093A-ED45-4A25-A7EE-94664FBD03E7}"/>
    <cellStyle name="Normal 4 2 18 5 5 2" xfId="18843" xr:uid="{2468956B-3B7C-4A95-B713-3C9FB58C7A58}"/>
    <cellStyle name="Normal 4 2 18 5 6" xfId="18844" xr:uid="{A09AA809-DCDC-4805-A491-02305375DE33}"/>
    <cellStyle name="Normal 4 2 18 6" xfId="18845" xr:uid="{B699021A-9BBD-4AED-BAC6-DBE16068E4A9}"/>
    <cellStyle name="Normal 4 2 18 6 2" xfId="18846" xr:uid="{7E8D83C7-B119-4D23-A5EA-5722D30B8182}"/>
    <cellStyle name="Normal 4 2 18 6 2 2" xfId="18847" xr:uid="{D3DEFBCE-9B49-4A08-BF87-BB900527333B}"/>
    <cellStyle name="Normal 4 2 18 6 2 2 2" xfId="18848" xr:uid="{D71D52E3-6A3C-499F-A7D5-A00B13871795}"/>
    <cellStyle name="Normal 4 2 18 6 2 3" xfId="18849" xr:uid="{5330582F-13F2-4FB0-BB42-8B4A31533085}"/>
    <cellStyle name="Normal 4 2 18 6 3" xfId="18850" xr:uid="{CAA2448D-BAE1-4D0B-AC82-600FADFB945B}"/>
    <cellStyle name="Normal 4 2 18 6 3 2" xfId="18851" xr:uid="{CA841F6A-42D9-44FA-8F83-665E68BA326D}"/>
    <cellStyle name="Normal 4 2 18 6 3 2 2" xfId="18852" xr:uid="{D975C376-0577-4589-ADCA-0860C348D781}"/>
    <cellStyle name="Normal 4 2 18 6 3 3" xfId="18853" xr:uid="{BCC7C324-341A-4372-82D5-C586185677F9}"/>
    <cellStyle name="Normal 4 2 18 6 4" xfId="18854" xr:uid="{256BC28F-C148-42F7-8EF4-618871ABD586}"/>
    <cellStyle name="Normal 4 2 18 6 4 2" xfId="18855" xr:uid="{5807E638-AD9B-4CE1-99D1-BBE5027B78CE}"/>
    <cellStyle name="Normal 4 2 18 6 5" xfId="18856" xr:uid="{32690FAF-B4FC-41A0-8004-F22C00507054}"/>
    <cellStyle name="Normal 4 2 18 7" xfId="18857" xr:uid="{A78559A1-433C-4433-85C7-389616F42F79}"/>
    <cellStyle name="Normal 4 2 18 7 2" xfId="18858" xr:uid="{1B63B294-B67C-4F60-8F05-D7ED44BBA248}"/>
    <cellStyle name="Normal 4 2 18 7 2 2" xfId="18859" xr:uid="{2D6034EC-443F-4726-9944-3D7B347712D8}"/>
    <cellStyle name="Normal 4 2 18 7 3" xfId="18860" xr:uid="{523A6CB1-F1BE-4FE7-9792-4F76CF80CC0A}"/>
    <cellStyle name="Normal 4 2 18 8" xfId="18861" xr:uid="{1BA436D3-6B72-4A23-9732-98D343BBEFE2}"/>
    <cellStyle name="Normal 4 2 18 8 2" xfId="18862" xr:uid="{DA6DB58C-215E-4F0B-B172-3077E14B630F}"/>
    <cellStyle name="Normal 4 2 18 8 2 2" xfId="18863" xr:uid="{4126D76C-3B3F-44B8-B83F-AF036A6A1B4D}"/>
    <cellStyle name="Normal 4 2 18 8 3" xfId="18864" xr:uid="{617D9BE7-409E-4281-9169-05756FD66B63}"/>
    <cellStyle name="Normal 4 2 18 9" xfId="18865" xr:uid="{864C6ADA-2979-4815-BB27-519CDAB9771E}"/>
    <cellStyle name="Normal 4 2 18 9 2" xfId="18866" xr:uid="{52E51A15-71F3-4536-B4F6-18596A9CB172}"/>
    <cellStyle name="Normal 4 2 18 9 2 2" xfId="18867" xr:uid="{B2B76DFC-956F-47B7-B326-46E804B23A88}"/>
    <cellStyle name="Normal 4 2 18 9 3" xfId="18868" xr:uid="{E73E017C-C190-4F52-87F8-C81DBC7CE6C8}"/>
    <cellStyle name="Normal 4 2 19" xfId="2105" xr:uid="{14D4C362-BBF4-432D-A121-A1EBB7C08975}"/>
    <cellStyle name="Normal 4 2 19 10" xfId="18869" xr:uid="{DC730B11-3C6C-4DAD-9C52-B94640816F1B}"/>
    <cellStyle name="Normal 4 2 19 10 2" xfId="18870" xr:uid="{64B4CA34-511A-4E58-B978-943D33C071FB}"/>
    <cellStyle name="Normal 4 2 19 11" xfId="18871" xr:uid="{6E1E47B6-F4B6-45B6-BACE-97EC2549D36F}"/>
    <cellStyle name="Normal 4 2 19 2" xfId="18872" xr:uid="{F4D8BBD7-B116-4A91-9DF7-23D92172CD3F}"/>
    <cellStyle name="Normal 4 2 19 2 2" xfId="18873" xr:uid="{CE5DABA2-53A5-435F-B068-9D7CF08F1338}"/>
    <cellStyle name="Normal 4 2 19 2 2 2" xfId="18874" xr:uid="{C65B8FED-2256-451F-BAAC-56F870C1D473}"/>
    <cellStyle name="Normal 4 2 19 2 2 2 2" xfId="18875" xr:uid="{629F70BC-CFE8-4DD9-B6F7-E1619AA1DEE5}"/>
    <cellStyle name="Normal 4 2 19 2 2 2 2 2" xfId="18876" xr:uid="{23193E37-1077-4710-AF15-3FC7E3E14474}"/>
    <cellStyle name="Normal 4 2 19 2 2 2 2 2 2" xfId="18877" xr:uid="{82AE4575-3EA2-459F-B021-24C6E345D827}"/>
    <cellStyle name="Normal 4 2 19 2 2 2 2 3" xfId="18878" xr:uid="{FE60AA9E-5CE5-484F-8C2E-E93AE4A4B0C6}"/>
    <cellStyle name="Normal 4 2 19 2 2 2 3" xfId="18879" xr:uid="{1C0A8AE7-6FB2-4438-8444-70D11F544F82}"/>
    <cellStyle name="Normal 4 2 19 2 2 2 3 2" xfId="18880" xr:uid="{70DB34F0-5DBA-443D-BFF7-D6BBCB517239}"/>
    <cellStyle name="Normal 4 2 19 2 2 2 3 2 2" xfId="18881" xr:uid="{5BD6F10F-6B31-48E7-9491-D91100DFE3B3}"/>
    <cellStyle name="Normal 4 2 19 2 2 2 3 3" xfId="18882" xr:uid="{920911D7-1CA0-4FAC-AC33-4A55EFD4BC06}"/>
    <cellStyle name="Normal 4 2 19 2 2 2 4" xfId="18883" xr:uid="{0DB18471-B1F6-4D3F-BAA7-D0FB519D8A59}"/>
    <cellStyle name="Normal 4 2 19 2 2 2 4 2" xfId="18884" xr:uid="{E6D6864E-DC4D-4AE4-ACC2-F1D6B3046B41}"/>
    <cellStyle name="Normal 4 2 19 2 2 2 5" xfId="18885" xr:uid="{505006A7-D8F0-4D9B-A881-72C48937279C}"/>
    <cellStyle name="Normal 4 2 19 2 2 3" xfId="18886" xr:uid="{D60EB7DB-8B77-4823-8B70-819AEDCC984C}"/>
    <cellStyle name="Normal 4 2 19 2 2 3 2" xfId="18887" xr:uid="{5A9A3637-1C4B-4F82-AD59-52F44977FB29}"/>
    <cellStyle name="Normal 4 2 19 2 2 3 2 2" xfId="18888" xr:uid="{1705EF39-EFFA-4441-BD9F-5D165DF993AD}"/>
    <cellStyle name="Normal 4 2 19 2 2 3 3" xfId="18889" xr:uid="{D601023A-7BB8-409A-A2BA-F1B68A6F7456}"/>
    <cellStyle name="Normal 4 2 19 2 2 4" xfId="18890" xr:uid="{A3F56EBC-12A1-4C3E-A7F3-8F9584A163CD}"/>
    <cellStyle name="Normal 4 2 19 2 2 4 2" xfId="18891" xr:uid="{91CDD9E1-B9A4-43B6-9589-DD6CA2B6E9FD}"/>
    <cellStyle name="Normal 4 2 19 2 2 4 2 2" xfId="18892" xr:uid="{8ACDFBD6-D84C-44CB-8FCB-2ABD9A127F97}"/>
    <cellStyle name="Normal 4 2 19 2 2 4 3" xfId="18893" xr:uid="{B9573FF7-5419-485A-8369-0CC3B00B3B0F}"/>
    <cellStyle name="Normal 4 2 19 2 2 5" xfId="18894" xr:uid="{490ECA7A-44A7-43DF-A4B9-24BDFF1A8665}"/>
    <cellStyle name="Normal 4 2 19 2 2 5 2" xfId="18895" xr:uid="{AAF95DAB-5660-469F-A0CE-3DBDDEA06977}"/>
    <cellStyle name="Normal 4 2 19 2 2 6" xfId="18896" xr:uid="{2E481893-093D-4573-A871-F31D7F93A694}"/>
    <cellStyle name="Normal 4 2 19 2 3" xfId="18897" xr:uid="{20C93920-73E4-43CD-9671-78F05DEBC1F4}"/>
    <cellStyle name="Normal 4 2 19 2 3 2" xfId="18898" xr:uid="{1401B65D-77DF-4D38-99ED-44939F282DD0}"/>
    <cellStyle name="Normal 4 2 19 2 3 2 2" xfId="18899" xr:uid="{6202B00C-BF80-4A0A-A95E-6FD2815318C1}"/>
    <cellStyle name="Normal 4 2 19 2 3 2 2 2" xfId="18900" xr:uid="{CE6DE131-ECAD-4036-9066-C1F83E0AB582}"/>
    <cellStyle name="Normal 4 2 19 2 3 2 2 2 2" xfId="18901" xr:uid="{A6BC0BEB-7D94-45E4-A8AC-BE501BE0CD4B}"/>
    <cellStyle name="Normal 4 2 19 2 3 2 2 3" xfId="18902" xr:uid="{5EFB6C36-017E-42D5-9616-290540868A4F}"/>
    <cellStyle name="Normal 4 2 19 2 3 2 3" xfId="18903" xr:uid="{F938F35C-635F-4E39-BF12-8E96419FA6A2}"/>
    <cellStyle name="Normal 4 2 19 2 3 2 3 2" xfId="18904" xr:uid="{E4AD5C6E-C2B5-4BE3-A1D6-15B8CA65150F}"/>
    <cellStyle name="Normal 4 2 19 2 3 2 3 2 2" xfId="18905" xr:uid="{0E092C16-B903-4F17-9F90-003E1ADAAD15}"/>
    <cellStyle name="Normal 4 2 19 2 3 2 3 3" xfId="18906" xr:uid="{FD18EB27-94EA-4836-9179-F39053019C10}"/>
    <cellStyle name="Normal 4 2 19 2 3 2 4" xfId="18907" xr:uid="{06967F95-B45F-49F4-BC47-210317B4986F}"/>
    <cellStyle name="Normal 4 2 19 2 3 2 4 2" xfId="18908" xr:uid="{D25C0D6D-16BD-4E75-A79F-476E57E8CCEC}"/>
    <cellStyle name="Normal 4 2 19 2 3 2 5" xfId="18909" xr:uid="{64503C04-5476-4DF6-ABC6-7C3A34323C11}"/>
    <cellStyle name="Normal 4 2 19 2 3 3" xfId="18910" xr:uid="{1923A4E2-ED99-4953-9AEE-0AFF590875C9}"/>
    <cellStyle name="Normal 4 2 19 2 3 3 2" xfId="18911" xr:uid="{9539E777-8B15-4DCD-916A-97BB4AE6BA36}"/>
    <cellStyle name="Normal 4 2 19 2 3 3 2 2" xfId="18912" xr:uid="{D28ADEC5-5D09-4A87-8C3C-C0A7A4D3258E}"/>
    <cellStyle name="Normal 4 2 19 2 3 3 3" xfId="18913" xr:uid="{760BD984-B256-44CE-A8B0-9637F6AD7846}"/>
    <cellStyle name="Normal 4 2 19 2 3 4" xfId="18914" xr:uid="{EAE182DA-8172-42A5-9B97-A1544CEEC3AA}"/>
    <cellStyle name="Normal 4 2 19 2 3 4 2" xfId="18915" xr:uid="{3CAA1AD0-844C-47A8-B118-CAF0C93172C1}"/>
    <cellStyle name="Normal 4 2 19 2 3 4 2 2" xfId="18916" xr:uid="{7FC86C2D-2DFE-47B8-B5C0-C5F495D0E3C3}"/>
    <cellStyle name="Normal 4 2 19 2 3 4 3" xfId="18917" xr:uid="{FD11E833-B0E3-4714-B863-1B6B91D97638}"/>
    <cellStyle name="Normal 4 2 19 2 3 5" xfId="18918" xr:uid="{C2E713F3-37AD-4F52-9BEC-71DB141F8360}"/>
    <cellStyle name="Normal 4 2 19 2 3 5 2" xfId="18919" xr:uid="{93821BA8-8C0D-4770-8D04-8F1B11D43DE0}"/>
    <cellStyle name="Normal 4 2 19 2 3 6" xfId="18920" xr:uid="{F3CA7897-BA72-4DA3-9A06-398FF84E1A1F}"/>
    <cellStyle name="Normal 4 2 19 2 4" xfId="18921" xr:uid="{A6668357-419B-43F4-9709-32E3C5B8DB84}"/>
    <cellStyle name="Normal 4 2 19 2 4 2" xfId="18922" xr:uid="{937A012C-7B67-4499-8DA4-4DA890BF85CA}"/>
    <cellStyle name="Normal 4 2 19 2 4 2 2" xfId="18923" xr:uid="{5C1828DC-8A7B-4D58-BE1F-000703D21511}"/>
    <cellStyle name="Normal 4 2 19 2 4 2 2 2" xfId="18924" xr:uid="{ED6C19F2-8EA2-4A2A-A127-4A936716A282}"/>
    <cellStyle name="Normal 4 2 19 2 4 2 3" xfId="18925" xr:uid="{F5DAA536-C715-41DC-AEF1-877A64F6E400}"/>
    <cellStyle name="Normal 4 2 19 2 4 3" xfId="18926" xr:uid="{F80FFCE9-C486-41FE-9E00-1B9E5249CD70}"/>
    <cellStyle name="Normal 4 2 19 2 4 3 2" xfId="18927" xr:uid="{B5FC796C-8277-4D26-BD60-169BAA702817}"/>
    <cellStyle name="Normal 4 2 19 2 4 3 2 2" xfId="18928" xr:uid="{38D57040-D0DF-4775-B437-FA8AB9356408}"/>
    <cellStyle name="Normal 4 2 19 2 4 3 3" xfId="18929" xr:uid="{04303F3F-C223-4F11-9549-CEAB77484A31}"/>
    <cellStyle name="Normal 4 2 19 2 4 4" xfId="18930" xr:uid="{062BD853-608C-4B49-A389-ADC0593FAF3E}"/>
    <cellStyle name="Normal 4 2 19 2 4 4 2" xfId="18931" xr:uid="{278936EE-7BCB-44A4-BF7B-DB3EAB516F49}"/>
    <cellStyle name="Normal 4 2 19 2 4 5" xfId="18932" xr:uid="{2374E2DF-D096-43B3-BF6C-582B2D64FAFB}"/>
    <cellStyle name="Normal 4 2 19 2 5" xfId="18933" xr:uid="{A3F9B498-51C9-447F-AC88-924C522741D7}"/>
    <cellStyle name="Normal 4 2 19 2 5 2" xfId="18934" xr:uid="{603F8154-5541-464A-BB05-C78C33DD4495}"/>
    <cellStyle name="Normal 4 2 19 2 5 2 2" xfId="18935" xr:uid="{CCA7C1C7-751E-4B82-824D-AC691BAA843A}"/>
    <cellStyle name="Normal 4 2 19 2 5 3" xfId="18936" xr:uid="{D51AE363-EB76-4C0E-A328-ADC745384287}"/>
    <cellStyle name="Normal 4 2 19 2 6" xfId="18937" xr:uid="{5BEF1AE1-FA66-4B31-8DA4-DDC025063929}"/>
    <cellStyle name="Normal 4 2 19 2 6 2" xfId="18938" xr:uid="{DFCF4CAC-D556-468B-B6A4-4C0781120972}"/>
    <cellStyle name="Normal 4 2 19 2 6 2 2" xfId="18939" xr:uid="{7D857A51-DBD4-4BBF-8677-D7EF59A905E7}"/>
    <cellStyle name="Normal 4 2 19 2 6 3" xfId="18940" xr:uid="{82C17545-341F-46AA-B60F-E8603412BE32}"/>
    <cellStyle name="Normal 4 2 19 2 7" xfId="18941" xr:uid="{B3083A57-5379-4F65-823E-93A18B39904B}"/>
    <cellStyle name="Normal 4 2 19 2 7 2" xfId="18942" xr:uid="{F3B2B981-44D1-4D8D-9F66-5F0D828F2E0B}"/>
    <cellStyle name="Normal 4 2 19 2 7 2 2" xfId="18943" xr:uid="{B0CA2F34-7254-415C-ADA1-6C11FF665DB1}"/>
    <cellStyle name="Normal 4 2 19 2 7 3" xfId="18944" xr:uid="{7889FBB2-79A4-4470-9CEC-A3FBE38CE557}"/>
    <cellStyle name="Normal 4 2 19 2 8" xfId="18945" xr:uid="{21947BDB-4419-4D08-9CCF-10B23D718CA8}"/>
    <cellStyle name="Normal 4 2 19 2 8 2" xfId="18946" xr:uid="{9EAB509B-A8A5-4264-B052-6231540199B1}"/>
    <cellStyle name="Normal 4 2 19 2 9" xfId="18947" xr:uid="{D2D95C34-DED4-4BFE-8D7F-EBF552B26C07}"/>
    <cellStyle name="Normal 4 2 19 3" xfId="18948" xr:uid="{BAF6A35A-3851-4F1E-AA82-191264DE5C98}"/>
    <cellStyle name="Normal 4 2 19 3 2" xfId="18949" xr:uid="{0AA27CC5-9D87-4B50-8B41-520B5902C918}"/>
    <cellStyle name="Normal 4 2 19 3 2 2" xfId="18950" xr:uid="{4BABD256-8E83-4B72-8D99-A7FF3B064AD9}"/>
    <cellStyle name="Normal 4 2 19 3 2 2 2" xfId="18951" xr:uid="{F701C621-33A5-41F4-8672-ABCA16ABE5B4}"/>
    <cellStyle name="Normal 4 2 19 3 2 2 2 2" xfId="18952" xr:uid="{AF1BF938-F302-4A75-8DB1-B9EA426685E0}"/>
    <cellStyle name="Normal 4 2 19 3 2 2 2 2 2" xfId="18953" xr:uid="{1141C74F-C322-4C40-8B14-665ADCA68BBF}"/>
    <cellStyle name="Normal 4 2 19 3 2 2 2 3" xfId="18954" xr:uid="{698C9325-BB81-40BA-8B41-08611E7A3B21}"/>
    <cellStyle name="Normal 4 2 19 3 2 2 3" xfId="18955" xr:uid="{373C980B-2E6E-483C-AA8C-1DE2907104A8}"/>
    <cellStyle name="Normal 4 2 19 3 2 2 3 2" xfId="18956" xr:uid="{58CBD6CC-4978-4692-8B9E-8D2BA5D186D9}"/>
    <cellStyle name="Normal 4 2 19 3 2 2 3 2 2" xfId="18957" xr:uid="{E1B6D897-7878-4914-9355-BAF0CE011A03}"/>
    <cellStyle name="Normal 4 2 19 3 2 2 3 3" xfId="18958" xr:uid="{99BA59F2-974E-42CF-9023-17496840B028}"/>
    <cellStyle name="Normal 4 2 19 3 2 2 4" xfId="18959" xr:uid="{CB9B1057-CACE-4105-BA13-F37EB41EAD30}"/>
    <cellStyle name="Normal 4 2 19 3 2 2 4 2" xfId="18960" xr:uid="{BC6CC08B-3BB3-47E7-A57C-8C85E85ABAE3}"/>
    <cellStyle name="Normal 4 2 19 3 2 2 5" xfId="18961" xr:uid="{D179A3CB-9A1D-4C7F-ABF8-6173ACBCB620}"/>
    <cellStyle name="Normal 4 2 19 3 2 3" xfId="18962" xr:uid="{2701F0AC-2DDB-4539-A75A-6DE99D7C2F4C}"/>
    <cellStyle name="Normal 4 2 19 3 2 3 2" xfId="18963" xr:uid="{FE771F47-4631-4333-915E-371FA7B6E934}"/>
    <cellStyle name="Normal 4 2 19 3 2 3 2 2" xfId="18964" xr:uid="{23A96F22-5B76-47EF-97D1-A44D736D0002}"/>
    <cellStyle name="Normal 4 2 19 3 2 3 3" xfId="18965" xr:uid="{0CA06EA5-B330-4875-BFF5-CC05D7AED086}"/>
    <cellStyle name="Normal 4 2 19 3 2 4" xfId="18966" xr:uid="{2AC181F2-7D0B-498F-8AEB-995AC39972F7}"/>
    <cellStyle name="Normal 4 2 19 3 2 4 2" xfId="18967" xr:uid="{FEA42AAD-468B-49A8-815F-E59644DB748F}"/>
    <cellStyle name="Normal 4 2 19 3 2 4 2 2" xfId="18968" xr:uid="{6BE63676-B438-4F91-BACA-C04BB30CF8D5}"/>
    <cellStyle name="Normal 4 2 19 3 2 4 3" xfId="18969" xr:uid="{37FE5F7F-8F1F-4E4A-B377-52FCFAFB39E1}"/>
    <cellStyle name="Normal 4 2 19 3 2 5" xfId="18970" xr:uid="{BE08E115-EA98-49F8-90E7-B80482334875}"/>
    <cellStyle name="Normal 4 2 19 3 2 5 2" xfId="18971" xr:uid="{26608847-2D7F-4BAB-A55F-19EB5E747FCF}"/>
    <cellStyle name="Normal 4 2 19 3 2 6" xfId="18972" xr:uid="{2DC76E59-2395-4003-B517-82C37CD85510}"/>
    <cellStyle name="Normal 4 2 19 3 3" xfId="18973" xr:uid="{E28C6F0A-95C6-4CFD-AA90-830292D18AC5}"/>
    <cellStyle name="Normal 4 2 19 3 3 2" xfId="18974" xr:uid="{895438CA-C088-4A1A-90D3-A04A9943D61D}"/>
    <cellStyle name="Normal 4 2 19 3 3 2 2" xfId="18975" xr:uid="{3177B949-1BC7-4C03-9AB6-73779614CA88}"/>
    <cellStyle name="Normal 4 2 19 3 3 2 2 2" xfId="18976" xr:uid="{75E6AEF5-433A-49F4-9B93-260CDBC5D5AC}"/>
    <cellStyle name="Normal 4 2 19 3 3 2 2 2 2" xfId="18977" xr:uid="{91FB4A75-80CA-4019-8D40-714A00A98EC7}"/>
    <cellStyle name="Normal 4 2 19 3 3 2 2 3" xfId="18978" xr:uid="{4BD64D96-A432-4EB8-8ABE-473E7360EEF2}"/>
    <cellStyle name="Normal 4 2 19 3 3 2 3" xfId="18979" xr:uid="{053BB6F3-C1AD-428F-AFE3-94ADFDC69555}"/>
    <cellStyle name="Normal 4 2 19 3 3 2 3 2" xfId="18980" xr:uid="{C320DC3B-350B-449A-8A1E-5EFD2E56D240}"/>
    <cellStyle name="Normal 4 2 19 3 3 2 3 2 2" xfId="18981" xr:uid="{5410681B-9B9B-4E7C-9D79-382A0F9D4718}"/>
    <cellStyle name="Normal 4 2 19 3 3 2 3 3" xfId="18982" xr:uid="{DB107DC5-365C-4585-A1E1-69D304666BA5}"/>
    <cellStyle name="Normal 4 2 19 3 3 2 4" xfId="18983" xr:uid="{4D0B0781-1F69-497A-A88F-5F2EDEED52BA}"/>
    <cellStyle name="Normal 4 2 19 3 3 2 4 2" xfId="18984" xr:uid="{7A5E458A-DAD9-4287-AA3F-5243FFD71703}"/>
    <cellStyle name="Normal 4 2 19 3 3 2 5" xfId="18985" xr:uid="{5077ABC9-4040-412F-971E-13F83F6C88A9}"/>
    <cellStyle name="Normal 4 2 19 3 3 3" xfId="18986" xr:uid="{FB8457B3-59ED-42C5-B943-03E769B92CF5}"/>
    <cellStyle name="Normal 4 2 19 3 3 3 2" xfId="18987" xr:uid="{3D6F10CB-43A7-4705-A7BB-1E55EE87A81C}"/>
    <cellStyle name="Normal 4 2 19 3 3 3 2 2" xfId="18988" xr:uid="{A6D31226-8BBE-4E79-8B62-4CCF3E113F32}"/>
    <cellStyle name="Normal 4 2 19 3 3 3 3" xfId="18989" xr:uid="{CB4BE1F2-728D-45FD-A253-DC8EC58FB2E2}"/>
    <cellStyle name="Normal 4 2 19 3 3 4" xfId="18990" xr:uid="{A932307C-EFF0-4B45-803F-FAE7CC17A398}"/>
    <cellStyle name="Normal 4 2 19 3 3 4 2" xfId="18991" xr:uid="{2F2566F5-C25A-4849-B1C8-1AD9F9F5C1A4}"/>
    <cellStyle name="Normal 4 2 19 3 3 4 2 2" xfId="18992" xr:uid="{A708F30E-7581-43E7-B4A4-55DF55B24BED}"/>
    <cellStyle name="Normal 4 2 19 3 3 4 3" xfId="18993" xr:uid="{C2E74550-C291-4BDC-B274-4518FD14AEE7}"/>
    <cellStyle name="Normal 4 2 19 3 3 5" xfId="18994" xr:uid="{3FAD7185-422B-427C-8B70-6EB69D4D60E4}"/>
    <cellStyle name="Normal 4 2 19 3 3 5 2" xfId="18995" xr:uid="{B74120C1-4FAA-4B14-ADF7-06017B4659BA}"/>
    <cellStyle name="Normal 4 2 19 3 3 6" xfId="18996" xr:uid="{7D0EDCFE-18B8-4EB8-88E5-419D80B49929}"/>
    <cellStyle name="Normal 4 2 19 3 4" xfId="18997" xr:uid="{EB94C75E-93DB-4B42-896A-149833937065}"/>
    <cellStyle name="Normal 4 2 19 3 4 2" xfId="18998" xr:uid="{13D3FE9F-037F-4CAF-A935-8CFB6ABE7FED}"/>
    <cellStyle name="Normal 4 2 19 3 4 2 2" xfId="18999" xr:uid="{8C0A2270-2532-4613-B1E9-0FF2D1304983}"/>
    <cellStyle name="Normal 4 2 19 3 4 2 2 2" xfId="19000" xr:uid="{6F830BB0-E128-442E-85C8-D5B8F514195F}"/>
    <cellStyle name="Normal 4 2 19 3 4 2 3" xfId="19001" xr:uid="{0F23633D-F550-4518-9988-DF0B86EC7BD7}"/>
    <cellStyle name="Normal 4 2 19 3 4 3" xfId="19002" xr:uid="{F9B5D7DE-2532-4980-B558-16A3D196F6D4}"/>
    <cellStyle name="Normal 4 2 19 3 4 3 2" xfId="19003" xr:uid="{079E7D68-58B5-4FAE-9BCE-4FE7B9866A93}"/>
    <cellStyle name="Normal 4 2 19 3 4 3 2 2" xfId="19004" xr:uid="{5D354ADE-F038-401C-A69A-8A2293EF9BEE}"/>
    <cellStyle name="Normal 4 2 19 3 4 3 3" xfId="19005" xr:uid="{42F2A9DF-E89E-4ECF-8CCB-05E5B5B295B5}"/>
    <cellStyle name="Normal 4 2 19 3 4 4" xfId="19006" xr:uid="{DE99E1B2-DBA6-4B30-A5B1-466F26C6D878}"/>
    <cellStyle name="Normal 4 2 19 3 4 4 2" xfId="19007" xr:uid="{2E7FCF1F-6E6B-4B6E-8E0D-FB7F32561F0D}"/>
    <cellStyle name="Normal 4 2 19 3 4 5" xfId="19008" xr:uid="{ABB474F6-701E-41B6-A321-4F0A9EE85A8C}"/>
    <cellStyle name="Normal 4 2 19 3 5" xfId="19009" xr:uid="{81AE4573-B621-4C29-B8CA-4AFA1C161AA8}"/>
    <cellStyle name="Normal 4 2 19 3 5 2" xfId="19010" xr:uid="{71DF50D6-FF39-4B48-819E-EA7964FB5E44}"/>
    <cellStyle name="Normal 4 2 19 3 5 2 2" xfId="19011" xr:uid="{FCD4D5EB-9A92-4611-ACFB-5C2204CA3C68}"/>
    <cellStyle name="Normal 4 2 19 3 5 3" xfId="19012" xr:uid="{88FA2076-822C-4F4A-9711-AEA0F3BD5995}"/>
    <cellStyle name="Normal 4 2 19 3 6" xfId="19013" xr:uid="{F597958D-CE7E-42D3-AB13-8759313DBBA9}"/>
    <cellStyle name="Normal 4 2 19 3 6 2" xfId="19014" xr:uid="{F6299A30-45AC-4C19-A0DB-1AF1530BF000}"/>
    <cellStyle name="Normal 4 2 19 3 6 2 2" xfId="19015" xr:uid="{A29B8F65-9345-4C48-BC72-767A37519D58}"/>
    <cellStyle name="Normal 4 2 19 3 6 3" xfId="19016" xr:uid="{206B0698-D3C8-49D3-A150-669B68CE6D35}"/>
    <cellStyle name="Normal 4 2 19 3 7" xfId="19017" xr:uid="{A7A8348A-3DE9-43A1-9017-A55B49B4D64B}"/>
    <cellStyle name="Normal 4 2 19 3 7 2" xfId="19018" xr:uid="{AE1672DE-BA5C-4773-A271-EF3A0546CAFB}"/>
    <cellStyle name="Normal 4 2 19 3 7 2 2" xfId="19019" xr:uid="{868365AE-50A2-40FC-813C-B3194FC62B1B}"/>
    <cellStyle name="Normal 4 2 19 3 7 3" xfId="19020" xr:uid="{63D6CD09-B49D-4364-ADAE-5EA9A4201E94}"/>
    <cellStyle name="Normal 4 2 19 3 8" xfId="19021" xr:uid="{15AC7A3E-E9DF-4C7D-8492-DFE1EC26F7A7}"/>
    <cellStyle name="Normal 4 2 19 3 8 2" xfId="19022" xr:uid="{5713B5AC-CB96-4276-8079-7A8A50AD91DC}"/>
    <cellStyle name="Normal 4 2 19 3 9" xfId="19023" xr:uid="{ABAD0EA8-AA46-4E75-A133-561CE196F36A}"/>
    <cellStyle name="Normal 4 2 19 4" xfId="19024" xr:uid="{053008C1-B519-4B0D-9B8C-97151A786790}"/>
    <cellStyle name="Normal 4 2 19 4 2" xfId="19025" xr:uid="{FA16ABC0-308D-4FB9-8189-270FE568E3A4}"/>
    <cellStyle name="Normal 4 2 19 4 2 2" xfId="19026" xr:uid="{3C89129E-537D-4000-A794-FC43A4334A63}"/>
    <cellStyle name="Normal 4 2 19 4 2 2 2" xfId="19027" xr:uid="{720A5E39-DFA2-4E5B-8B72-01251D249FC6}"/>
    <cellStyle name="Normal 4 2 19 4 2 2 2 2" xfId="19028" xr:uid="{13D90BC5-7B6B-45BE-8C1C-BC45C54C0F97}"/>
    <cellStyle name="Normal 4 2 19 4 2 2 3" xfId="19029" xr:uid="{090AC200-0914-46A0-8846-536ADAE4F4F5}"/>
    <cellStyle name="Normal 4 2 19 4 2 3" xfId="19030" xr:uid="{C442D7C3-F76B-471F-BF07-5768A220A4AE}"/>
    <cellStyle name="Normal 4 2 19 4 2 3 2" xfId="19031" xr:uid="{AEA7AAB4-E17E-4DA2-A3E3-11384B2E4983}"/>
    <cellStyle name="Normal 4 2 19 4 2 3 2 2" xfId="19032" xr:uid="{D397DD49-8710-4257-98A7-FA2D0F565287}"/>
    <cellStyle name="Normal 4 2 19 4 2 3 3" xfId="19033" xr:uid="{16D5DA4B-EDB8-486C-B7B9-A54F0AE95620}"/>
    <cellStyle name="Normal 4 2 19 4 2 4" xfId="19034" xr:uid="{746AD098-FD54-4EF3-903D-E2554CC8D1D4}"/>
    <cellStyle name="Normal 4 2 19 4 2 4 2" xfId="19035" xr:uid="{47054968-53BC-4839-868B-1CE949084969}"/>
    <cellStyle name="Normal 4 2 19 4 2 5" xfId="19036" xr:uid="{F2CA6CCF-77CA-4219-A6DC-5F9F9B893B0C}"/>
    <cellStyle name="Normal 4 2 19 4 3" xfId="19037" xr:uid="{2ACFCBA4-D7F2-40CB-9B79-6C24D1C33EA1}"/>
    <cellStyle name="Normal 4 2 19 4 3 2" xfId="19038" xr:uid="{3306327B-1BC4-4A33-B7A1-27A14C0F037B}"/>
    <cellStyle name="Normal 4 2 19 4 3 2 2" xfId="19039" xr:uid="{EB2FF18F-E814-4F4D-A606-5959D2DFC622}"/>
    <cellStyle name="Normal 4 2 19 4 3 3" xfId="19040" xr:uid="{D7225FE2-44AB-4BE2-8905-C9B3BAF3439C}"/>
    <cellStyle name="Normal 4 2 19 4 4" xfId="19041" xr:uid="{5A070D27-A0BA-445B-ACF2-C7DF8D4DA495}"/>
    <cellStyle name="Normal 4 2 19 4 4 2" xfId="19042" xr:uid="{2A63C98A-D75E-4DFF-BECD-1C632B6EF40D}"/>
    <cellStyle name="Normal 4 2 19 4 4 2 2" xfId="19043" xr:uid="{89F90084-9257-4A8F-9529-928137BA8CBC}"/>
    <cellStyle name="Normal 4 2 19 4 4 3" xfId="19044" xr:uid="{267A395A-3099-4CFA-9B95-9EAC64E325F1}"/>
    <cellStyle name="Normal 4 2 19 4 5" xfId="19045" xr:uid="{8078ADA9-80F1-4D66-85B1-B4CB596F1548}"/>
    <cellStyle name="Normal 4 2 19 4 5 2" xfId="19046" xr:uid="{B3DFBC00-074D-4378-B571-F73CAD11C4CB}"/>
    <cellStyle name="Normal 4 2 19 4 6" xfId="19047" xr:uid="{A2EEBE53-0669-4D5F-A758-B5E9C04D8546}"/>
    <cellStyle name="Normal 4 2 19 5" xfId="19048" xr:uid="{6FAE754F-144C-43B8-AA8D-37F88A8E4BDD}"/>
    <cellStyle name="Normal 4 2 19 5 2" xfId="19049" xr:uid="{F88F9C60-83CB-4D1C-8BAC-1D92F06FEEEB}"/>
    <cellStyle name="Normal 4 2 19 5 2 2" xfId="19050" xr:uid="{2CBBC768-3647-470E-B199-FD054FBF37B2}"/>
    <cellStyle name="Normal 4 2 19 5 2 2 2" xfId="19051" xr:uid="{C17718A8-9627-4A9B-B75B-51B2E92A14CC}"/>
    <cellStyle name="Normal 4 2 19 5 2 2 2 2" xfId="19052" xr:uid="{C0746E5B-B313-4321-A580-A7F8BA59777E}"/>
    <cellStyle name="Normal 4 2 19 5 2 2 3" xfId="19053" xr:uid="{BBC7C94E-9196-4C54-BD96-9A4D755B93E1}"/>
    <cellStyle name="Normal 4 2 19 5 2 3" xfId="19054" xr:uid="{5491973D-8EA7-41E9-82C3-5FB121FB34C8}"/>
    <cellStyle name="Normal 4 2 19 5 2 3 2" xfId="19055" xr:uid="{496069C3-6F04-4F83-BB81-8419941532BE}"/>
    <cellStyle name="Normal 4 2 19 5 2 3 2 2" xfId="19056" xr:uid="{5728E970-8EAC-46C7-B916-1BDC7DB948FC}"/>
    <cellStyle name="Normal 4 2 19 5 2 3 3" xfId="19057" xr:uid="{AE5AFD24-9B36-42E0-A476-657B767F75B8}"/>
    <cellStyle name="Normal 4 2 19 5 2 4" xfId="19058" xr:uid="{CCCE66B7-3397-418C-B6E0-2D039768960F}"/>
    <cellStyle name="Normal 4 2 19 5 2 4 2" xfId="19059" xr:uid="{0FD8FA43-CBE9-48EF-A31C-CC8FD86744B6}"/>
    <cellStyle name="Normal 4 2 19 5 2 5" xfId="19060" xr:uid="{DA04D6DC-4B61-4C75-A88B-FB490B8AA63A}"/>
    <cellStyle name="Normal 4 2 19 5 3" xfId="19061" xr:uid="{819F9FD4-8ED5-4A99-9556-874A8E8AF673}"/>
    <cellStyle name="Normal 4 2 19 5 3 2" xfId="19062" xr:uid="{D3244ED2-AC12-4E27-BC4A-968B0C7A4F2F}"/>
    <cellStyle name="Normal 4 2 19 5 3 2 2" xfId="19063" xr:uid="{19D0245A-0766-4FD7-98EC-05F88896F8C3}"/>
    <cellStyle name="Normal 4 2 19 5 3 3" xfId="19064" xr:uid="{72626067-294E-4E12-8346-671158AE9F6E}"/>
    <cellStyle name="Normal 4 2 19 5 4" xfId="19065" xr:uid="{6C932F20-4568-4609-9639-5CC1B1F3F505}"/>
    <cellStyle name="Normal 4 2 19 5 4 2" xfId="19066" xr:uid="{6B040DE5-1F2F-48F4-99E9-F0718A6B13D6}"/>
    <cellStyle name="Normal 4 2 19 5 4 2 2" xfId="19067" xr:uid="{EABFA1BF-7951-4E4B-AEAE-C44E7463B29C}"/>
    <cellStyle name="Normal 4 2 19 5 4 3" xfId="19068" xr:uid="{50CFC507-90B2-48EE-8923-C27895DB9C5C}"/>
    <cellStyle name="Normal 4 2 19 5 5" xfId="19069" xr:uid="{2D9CCD84-051D-491F-98F2-28690617FF85}"/>
    <cellStyle name="Normal 4 2 19 5 5 2" xfId="19070" xr:uid="{B1B3EC60-FED0-4B15-81C0-A43345731A3E}"/>
    <cellStyle name="Normal 4 2 19 5 6" xfId="19071" xr:uid="{6732B297-9584-4EBB-99DB-062CECE73661}"/>
    <cellStyle name="Normal 4 2 19 6" xfId="19072" xr:uid="{97E3B2D2-D8BB-404A-8E39-76459E8A1C6B}"/>
    <cellStyle name="Normal 4 2 19 6 2" xfId="19073" xr:uid="{C6B202C3-D96A-44E1-900F-77079D5B41AD}"/>
    <cellStyle name="Normal 4 2 19 6 2 2" xfId="19074" xr:uid="{D141D72E-77DA-4ADB-9F02-1A05209A27C3}"/>
    <cellStyle name="Normal 4 2 19 6 2 2 2" xfId="19075" xr:uid="{F0AD7AAD-DE3F-4ACE-8A47-2AC94C77F010}"/>
    <cellStyle name="Normal 4 2 19 6 2 3" xfId="19076" xr:uid="{F0B1C910-F773-41CA-A53C-69ADF6A23BD7}"/>
    <cellStyle name="Normal 4 2 19 6 3" xfId="19077" xr:uid="{8C30DDC5-A3E8-4DF5-8581-726769393DE5}"/>
    <cellStyle name="Normal 4 2 19 6 3 2" xfId="19078" xr:uid="{877E81E5-E46F-467F-A7A1-43E60F3BB6E8}"/>
    <cellStyle name="Normal 4 2 19 6 3 2 2" xfId="19079" xr:uid="{EA637D72-37B5-4531-8D39-CFC8BB8BEA09}"/>
    <cellStyle name="Normal 4 2 19 6 3 3" xfId="19080" xr:uid="{129DF042-6D2D-4511-9DFC-655BCA507171}"/>
    <cellStyle name="Normal 4 2 19 6 4" xfId="19081" xr:uid="{A7316607-CE86-45BF-A966-A9C8661AF883}"/>
    <cellStyle name="Normal 4 2 19 6 4 2" xfId="19082" xr:uid="{4AC7BA45-5CB0-4C23-9416-276C78AFAEC5}"/>
    <cellStyle name="Normal 4 2 19 6 5" xfId="19083" xr:uid="{DC18A630-6E35-4172-B1EE-D72592C62664}"/>
    <cellStyle name="Normal 4 2 19 7" xfId="19084" xr:uid="{9AD6F88C-936C-49AF-A6D1-4F5971EF7C36}"/>
    <cellStyle name="Normal 4 2 19 7 2" xfId="19085" xr:uid="{7D818D5A-91BC-4663-B0F1-E7B50472772F}"/>
    <cellStyle name="Normal 4 2 19 7 2 2" xfId="19086" xr:uid="{9F924559-4E7F-4780-BAA7-7AC5E490CFDA}"/>
    <cellStyle name="Normal 4 2 19 7 3" xfId="19087" xr:uid="{DED32FCD-2DC2-468D-9FF1-A9B7B76AF560}"/>
    <cellStyle name="Normal 4 2 19 8" xfId="19088" xr:uid="{07949367-8D00-4D3D-87DB-F98ACCB5B5E6}"/>
    <cellStyle name="Normal 4 2 19 8 2" xfId="19089" xr:uid="{9B17FEAD-13A8-47FD-A0DF-89B1B83E5556}"/>
    <cellStyle name="Normal 4 2 19 8 2 2" xfId="19090" xr:uid="{CDF525AB-E503-46A0-B0AB-FDBE4D5EFF86}"/>
    <cellStyle name="Normal 4 2 19 8 3" xfId="19091" xr:uid="{026F4027-4516-41D2-B115-911386149FAA}"/>
    <cellStyle name="Normal 4 2 19 9" xfId="19092" xr:uid="{EFB7515F-A6EB-473F-A631-53A0E4B1B49E}"/>
    <cellStyle name="Normal 4 2 19 9 2" xfId="19093" xr:uid="{192FF334-9C75-41FF-9292-58E7DC237D9E}"/>
    <cellStyle name="Normal 4 2 19 9 2 2" xfId="19094" xr:uid="{6BB415E8-1D4D-4421-8C58-702E4AC2FEC6}"/>
    <cellStyle name="Normal 4 2 19 9 3" xfId="19095" xr:uid="{D907AB66-0B3D-42BF-A2EA-318A21322808}"/>
    <cellStyle name="Normal 4 2 2" xfId="2106" xr:uid="{E62990E5-76F2-4196-9ED6-1D6AED6E8B87}"/>
    <cellStyle name="Normal 4 2 2 10" xfId="2107" xr:uid="{BF5FC62D-BB42-432D-A55F-D078B732C1EF}"/>
    <cellStyle name="Normal 4 2 2 11" xfId="2108" xr:uid="{60AA1D1C-6497-48F3-B65C-033081F539A3}"/>
    <cellStyle name="Normal 4 2 2 12" xfId="2109" xr:uid="{D072E0A2-3CDC-40DE-A80B-B27D3D9952AF}"/>
    <cellStyle name="Normal 4 2 2 13" xfId="2110" xr:uid="{8D817D7E-B17B-4676-8C2E-836994D77CBB}"/>
    <cellStyle name="Normal 4 2 2 14" xfId="2111" xr:uid="{CCAC83E4-6EC4-47C8-8609-D398D7F1BEBF}"/>
    <cellStyle name="Normal 4 2 2 15" xfId="2112" xr:uid="{40263496-8657-4B95-9424-9498CCCC181E}"/>
    <cellStyle name="Normal 4 2 2 16" xfId="2113" xr:uid="{3AB8E44F-EFA5-43CB-BE15-75CAFFFAEB84}"/>
    <cellStyle name="Normal 4 2 2 17" xfId="51227" xr:uid="{8BDC5C12-614C-48EA-9009-1D2D5A04E908}"/>
    <cellStyle name="Normal 4 2 2 18" xfId="51228" xr:uid="{5812C2F5-C73C-40AF-9DDD-BCEAC2744A91}"/>
    <cellStyle name="Normal 4 2 2 19" xfId="51229" xr:uid="{210757F6-33E0-413B-8993-9AAE3D62479F}"/>
    <cellStyle name="Normal 4 2 2 2" xfId="2114" xr:uid="{976E7E11-1D12-450C-8C1F-64FA1DD552B8}"/>
    <cellStyle name="Normal 4 2 2 2 2" xfId="19096" xr:uid="{8D09B285-B88B-4174-9ED7-4ED60169BC73}"/>
    <cellStyle name="Normal 4 2 2 20" xfId="51230" xr:uid="{92C405DF-964F-4B86-8925-46BCA3A333D6}"/>
    <cellStyle name="Normal 4 2 2 21" xfId="51231" xr:uid="{9C770CB1-BA14-436F-AD29-B4891EB4A3FC}"/>
    <cellStyle name="Normal 4 2 2 22" xfId="51232" xr:uid="{F9941A8F-FD70-46F4-8287-C57E8D31D87D}"/>
    <cellStyle name="Normal 4 2 2 23" xfId="51233" xr:uid="{A6588556-3DFA-403E-A851-10056739AEB2}"/>
    <cellStyle name="Normal 4 2 2 24" xfId="51234" xr:uid="{A7BA41BD-844D-405D-8AE1-0AE66F00C1D3}"/>
    <cellStyle name="Normal 4 2 2 25" xfId="51375" xr:uid="{BE303BBF-E404-4739-9B50-F2DE5CBE8B69}"/>
    <cellStyle name="Normal 4 2 2 3" xfId="2115" xr:uid="{30714D23-077B-442F-BE17-F3BF0BFA6BC8}"/>
    <cellStyle name="Normal 4 2 2 4" xfId="2116" xr:uid="{B3E9A749-C804-4479-A898-B40D501F6D16}"/>
    <cellStyle name="Normal 4 2 2 5" xfId="2117" xr:uid="{FDD8D485-EE89-4044-B699-19652D524D4F}"/>
    <cellStyle name="Normal 4 2 2 6" xfId="2118" xr:uid="{9246AE27-4850-4F5A-8F9D-DF48709C9187}"/>
    <cellStyle name="Normal 4 2 2 7" xfId="2119" xr:uid="{73A8E0EB-CED9-43B1-8C30-5678D4B7A2B9}"/>
    <cellStyle name="Normal 4 2 2 8" xfId="2120" xr:uid="{678C0A3F-6328-44C1-97FF-432B36D7188D}"/>
    <cellStyle name="Normal 4 2 2 9" xfId="2121" xr:uid="{0AABCC4D-C712-4685-83CC-7DBB4341F9FD}"/>
    <cellStyle name="Normal 4 2 20" xfId="19097" xr:uid="{92C593A8-34C2-4F37-9F20-6EBA0DE1CE2B}"/>
    <cellStyle name="Normal 4 2 20 10" xfId="19098" xr:uid="{17F29738-C2D5-4673-BCDB-CF38D940A3A6}"/>
    <cellStyle name="Normal 4 2 20 10 2" xfId="19099" xr:uid="{1FC608D7-07D9-4D54-92CC-D48F008F4637}"/>
    <cellStyle name="Normal 4 2 20 11" xfId="19100" xr:uid="{0C6879E6-F733-4CA1-93F3-1230146F94B2}"/>
    <cellStyle name="Normal 4 2 20 2" xfId="19101" xr:uid="{549875B8-E76E-4E27-9AB5-A5E078DD622D}"/>
    <cellStyle name="Normal 4 2 20 2 2" xfId="19102" xr:uid="{4A8FA4E5-345E-4F56-B4E2-D19786B28BB6}"/>
    <cellStyle name="Normal 4 2 20 2 2 2" xfId="19103" xr:uid="{55E086CC-2BB6-4C81-86C1-67490D59C319}"/>
    <cellStyle name="Normal 4 2 20 2 2 2 2" xfId="19104" xr:uid="{8DBC08FA-B878-4C19-84D1-B1C7FDC42D6E}"/>
    <cellStyle name="Normal 4 2 20 2 2 2 2 2" xfId="19105" xr:uid="{2A68ED1D-350A-42AD-A9BA-CED9A7FE2122}"/>
    <cellStyle name="Normal 4 2 20 2 2 2 2 2 2" xfId="19106" xr:uid="{AB7355CB-C200-4C8B-8584-166AFB9C9C58}"/>
    <cellStyle name="Normal 4 2 20 2 2 2 2 3" xfId="19107" xr:uid="{F819F564-2D79-4274-930C-1177A33D1E32}"/>
    <cellStyle name="Normal 4 2 20 2 2 2 3" xfId="19108" xr:uid="{4A1B795D-93B2-4461-AE5A-8BA4221FC828}"/>
    <cellStyle name="Normal 4 2 20 2 2 2 3 2" xfId="19109" xr:uid="{23378A67-B84D-4D10-A9E7-88E8795C0215}"/>
    <cellStyle name="Normal 4 2 20 2 2 2 3 2 2" xfId="19110" xr:uid="{B127627D-09AD-4AB8-8740-5C95D982FA2E}"/>
    <cellStyle name="Normal 4 2 20 2 2 2 3 3" xfId="19111" xr:uid="{AD71C4F9-4D23-4A0F-A2C9-225AB80917AC}"/>
    <cellStyle name="Normal 4 2 20 2 2 2 4" xfId="19112" xr:uid="{A1CB158F-DC8C-41CF-B7CB-60CD468286E2}"/>
    <cellStyle name="Normal 4 2 20 2 2 2 4 2" xfId="19113" xr:uid="{B8FF36F1-4E8B-452B-B816-ED0B8234FA31}"/>
    <cellStyle name="Normal 4 2 20 2 2 2 5" xfId="19114" xr:uid="{A9B4F09B-B299-4BBC-A0C2-445EEDD55F98}"/>
    <cellStyle name="Normal 4 2 20 2 2 3" xfId="19115" xr:uid="{7E28EB3E-AFB2-491A-AF08-AEA4ADD0C154}"/>
    <cellStyle name="Normal 4 2 20 2 2 3 2" xfId="19116" xr:uid="{E4409B3A-F66E-4A90-85AC-2F9BBC69F590}"/>
    <cellStyle name="Normal 4 2 20 2 2 3 2 2" xfId="19117" xr:uid="{97ED4F77-21C9-42D2-9920-97E93AD18F27}"/>
    <cellStyle name="Normal 4 2 20 2 2 3 3" xfId="19118" xr:uid="{2E61A7E6-3602-493C-87F7-7C063A06785A}"/>
    <cellStyle name="Normal 4 2 20 2 2 4" xfId="19119" xr:uid="{C43CE7B8-0854-42FC-9FC8-ECF3763416F6}"/>
    <cellStyle name="Normal 4 2 20 2 2 4 2" xfId="19120" xr:uid="{2F5F62CF-471D-4930-91DB-25BF0BA0972E}"/>
    <cellStyle name="Normal 4 2 20 2 2 4 2 2" xfId="19121" xr:uid="{98D9B4AB-87CE-4F8C-8FBE-D9981CC1BE99}"/>
    <cellStyle name="Normal 4 2 20 2 2 4 3" xfId="19122" xr:uid="{34C5082D-D2B8-47F5-B06F-80F510439061}"/>
    <cellStyle name="Normal 4 2 20 2 2 5" xfId="19123" xr:uid="{FE3B83D5-8AA8-4D90-8010-FB876EC274AE}"/>
    <cellStyle name="Normal 4 2 20 2 2 5 2" xfId="19124" xr:uid="{9F7BE5C7-0A13-45DF-A548-791E727CFE3A}"/>
    <cellStyle name="Normal 4 2 20 2 2 6" xfId="19125" xr:uid="{07150385-A55E-4BAA-81C6-CA0351EA79EB}"/>
    <cellStyle name="Normal 4 2 20 2 3" xfId="19126" xr:uid="{318352DC-F5DA-4474-97BD-32EA127455BA}"/>
    <cellStyle name="Normal 4 2 20 2 3 2" xfId="19127" xr:uid="{2CE3CA31-C14F-4E0E-BCA6-1CC1264C7B8A}"/>
    <cellStyle name="Normal 4 2 20 2 3 2 2" xfId="19128" xr:uid="{E669EBE3-FC27-4BFD-A42F-C7200C744132}"/>
    <cellStyle name="Normal 4 2 20 2 3 2 2 2" xfId="19129" xr:uid="{71FBFBAB-21E8-494E-8CA1-A9768C2BDE4D}"/>
    <cellStyle name="Normal 4 2 20 2 3 2 2 2 2" xfId="19130" xr:uid="{E022DA44-F246-433C-9FBF-8EE74437F2F7}"/>
    <cellStyle name="Normal 4 2 20 2 3 2 2 3" xfId="19131" xr:uid="{AF9576A5-956D-415E-B351-42B6DBD9CEC4}"/>
    <cellStyle name="Normal 4 2 20 2 3 2 3" xfId="19132" xr:uid="{33162A60-6428-471C-9FFA-A78E59891624}"/>
    <cellStyle name="Normal 4 2 20 2 3 2 3 2" xfId="19133" xr:uid="{E84EE720-E1E8-4AFD-BAC1-4A78D9B62228}"/>
    <cellStyle name="Normal 4 2 20 2 3 2 3 2 2" xfId="19134" xr:uid="{8DD91C51-93DF-4AAB-ADD6-5E23ECC9C0B9}"/>
    <cellStyle name="Normal 4 2 20 2 3 2 3 3" xfId="19135" xr:uid="{5C770430-49D8-4912-9524-961DC23A192C}"/>
    <cellStyle name="Normal 4 2 20 2 3 2 4" xfId="19136" xr:uid="{A1B22C0F-BD40-4242-8DFB-C75E241989CA}"/>
    <cellStyle name="Normal 4 2 20 2 3 2 4 2" xfId="19137" xr:uid="{90DB7FB4-5A25-4FD2-890A-2A83D91A33B8}"/>
    <cellStyle name="Normal 4 2 20 2 3 2 5" xfId="19138" xr:uid="{9327BE75-5BA3-47EF-AFAB-B3559BF35F15}"/>
    <cellStyle name="Normal 4 2 20 2 3 3" xfId="19139" xr:uid="{64AB8CD0-E47E-4744-B6D5-9A3628AD0224}"/>
    <cellStyle name="Normal 4 2 20 2 3 3 2" xfId="19140" xr:uid="{2FAA11B7-D4E6-4EE5-9778-D4DF9E3EBD61}"/>
    <cellStyle name="Normal 4 2 20 2 3 3 2 2" xfId="19141" xr:uid="{F99F2D7F-3092-40FC-8D64-38593F7A9921}"/>
    <cellStyle name="Normal 4 2 20 2 3 3 3" xfId="19142" xr:uid="{2A44347F-559C-464C-A424-30EC472D0A52}"/>
    <cellStyle name="Normal 4 2 20 2 3 4" xfId="19143" xr:uid="{73DE49EB-FB24-4716-81E8-C68F7DA162D9}"/>
    <cellStyle name="Normal 4 2 20 2 3 4 2" xfId="19144" xr:uid="{63E8F842-5E03-4322-A05E-6D8E7F7ED025}"/>
    <cellStyle name="Normal 4 2 20 2 3 4 2 2" xfId="19145" xr:uid="{FD667740-663B-4824-B4C4-850D64A5A94F}"/>
    <cellStyle name="Normal 4 2 20 2 3 4 3" xfId="19146" xr:uid="{CB3B0048-76DF-45C0-A4DE-DC598219B2DF}"/>
    <cellStyle name="Normal 4 2 20 2 3 5" xfId="19147" xr:uid="{BE6EA96B-38AD-43DB-9CED-235735EDF37C}"/>
    <cellStyle name="Normal 4 2 20 2 3 5 2" xfId="19148" xr:uid="{9AB35D06-93A3-48F3-B48B-A63F3BE59AC3}"/>
    <cellStyle name="Normal 4 2 20 2 3 6" xfId="19149" xr:uid="{C8B6C3D3-7427-4FB7-BAC6-A5258C58998F}"/>
    <cellStyle name="Normal 4 2 20 2 4" xfId="19150" xr:uid="{CBBA533F-0749-4AAF-B6CE-C75D401356F4}"/>
    <cellStyle name="Normal 4 2 20 2 4 2" xfId="19151" xr:uid="{79C04AC0-FCB9-4B5B-A801-8A9D9EF6C4FB}"/>
    <cellStyle name="Normal 4 2 20 2 4 2 2" xfId="19152" xr:uid="{2D433CF8-879B-44B6-AA58-955AD1550881}"/>
    <cellStyle name="Normal 4 2 20 2 4 2 2 2" xfId="19153" xr:uid="{92578B3A-9D79-4A6F-A06A-7378F589E5F2}"/>
    <cellStyle name="Normal 4 2 20 2 4 2 3" xfId="19154" xr:uid="{705BACA2-57DE-404D-9427-4B385934071E}"/>
    <cellStyle name="Normal 4 2 20 2 4 3" xfId="19155" xr:uid="{E359C817-AE8E-4FD1-B7E2-C0576C79E98E}"/>
    <cellStyle name="Normal 4 2 20 2 4 3 2" xfId="19156" xr:uid="{44BB8186-5C74-43EC-AB85-F435FC58C15D}"/>
    <cellStyle name="Normal 4 2 20 2 4 3 2 2" xfId="19157" xr:uid="{5A4910D0-4C6A-4D8C-B3C5-9974B0D0C2EA}"/>
    <cellStyle name="Normal 4 2 20 2 4 3 3" xfId="19158" xr:uid="{7563EAD3-5A24-4247-9808-D54E03B4BAB5}"/>
    <cellStyle name="Normal 4 2 20 2 4 4" xfId="19159" xr:uid="{96DD5B43-3FCF-4001-AB5B-ACE676E8465B}"/>
    <cellStyle name="Normal 4 2 20 2 4 4 2" xfId="19160" xr:uid="{7655E3F6-DB70-4FB5-A6B4-C4EA0343C23E}"/>
    <cellStyle name="Normal 4 2 20 2 4 5" xfId="19161" xr:uid="{99D0EE2A-3BCF-41ED-A372-C59AD5FC0E1C}"/>
    <cellStyle name="Normal 4 2 20 2 5" xfId="19162" xr:uid="{2FEDDFB2-D6F2-43B1-927F-67397E285F27}"/>
    <cellStyle name="Normal 4 2 20 2 5 2" xfId="19163" xr:uid="{3765BAB4-D04C-47AF-869C-E12AA737AE85}"/>
    <cellStyle name="Normal 4 2 20 2 5 2 2" xfId="19164" xr:uid="{2C6747A1-BE44-41D0-8613-E17BF33244D7}"/>
    <cellStyle name="Normal 4 2 20 2 5 3" xfId="19165" xr:uid="{BB1906BD-61E7-41B2-B442-9323FD7535F8}"/>
    <cellStyle name="Normal 4 2 20 2 6" xfId="19166" xr:uid="{E2B43F68-8F6A-4E0C-9EBD-01221132B2CF}"/>
    <cellStyle name="Normal 4 2 20 2 6 2" xfId="19167" xr:uid="{FEE335C9-7844-4EE2-ADC0-F9BC56483A0F}"/>
    <cellStyle name="Normal 4 2 20 2 6 2 2" xfId="19168" xr:uid="{42075B18-2603-4FCC-BF16-DED18A1790DD}"/>
    <cellStyle name="Normal 4 2 20 2 6 3" xfId="19169" xr:uid="{F99E52C1-913D-4BE2-9580-25262837AD16}"/>
    <cellStyle name="Normal 4 2 20 2 7" xfId="19170" xr:uid="{20D52216-3A66-4C87-B09D-EA4EB76E9AEB}"/>
    <cellStyle name="Normal 4 2 20 2 7 2" xfId="19171" xr:uid="{61DEDFFA-09E5-4956-B298-589E1C34036B}"/>
    <cellStyle name="Normal 4 2 20 2 7 2 2" xfId="19172" xr:uid="{45DE2F89-3DD5-4DAF-B7FD-9014E98D2C39}"/>
    <cellStyle name="Normal 4 2 20 2 7 3" xfId="19173" xr:uid="{0F22AB09-4021-449D-B2C9-95AF984FE1A3}"/>
    <cellStyle name="Normal 4 2 20 2 8" xfId="19174" xr:uid="{2950F963-0307-4A8D-A7BE-A10B35F68CD3}"/>
    <cellStyle name="Normal 4 2 20 2 8 2" xfId="19175" xr:uid="{F5B29E4C-05FB-4E3B-A497-2E2533375E95}"/>
    <cellStyle name="Normal 4 2 20 2 9" xfId="19176" xr:uid="{76D09E1B-679F-47A4-9A4D-E808950F8B9B}"/>
    <cellStyle name="Normal 4 2 20 3" xfId="19177" xr:uid="{85BA2B99-103E-4F57-89D5-0D1257FD2B44}"/>
    <cellStyle name="Normal 4 2 20 3 2" xfId="19178" xr:uid="{71CBE6A0-5B21-47F9-AF62-32E271B74123}"/>
    <cellStyle name="Normal 4 2 20 3 2 2" xfId="19179" xr:uid="{DA506E1E-4E29-45CD-A00E-5A22B1194FAC}"/>
    <cellStyle name="Normal 4 2 20 3 2 2 2" xfId="19180" xr:uid="{C4AB65EE-DDF9-4516-9622-FBC2A67D04CD}"/>
    <cellStyle name="Normal 4 2 20 3 2 2 2 2" xfId="19181" xr:uid="{C912D61E-7A71-45A9-AB1B-918CD7FF768D}"/>
    <cellStyle name="Normal 4 2 20 3 2 2 2 2 2" xfId="19182" xr:uid="{E3E6F2B4-EAE2-40A8-9378-66584ADD2377}"/>
    <cellStyle name="Normal 4 2 20 3 2 2 2 3" xfId="19183" xr:uid="{EFB9130C-B132-4359-905F-09350FF8BA5E}"/>
    <cellStyle name="Normal 4 2 20 3 2 2 3" xfId="19184" xr:uid="{D02AE3FE-DDC7-4CF4-9D73-1640B457B1FB}"/>
    <cellStyle name="Normal 4 2 20 3 2 2 3 2" xfId="19185" xr:uid="{729F29AC-9DC1-4733-8EE0-E23E16B07E7A}"/>
    <cellStyle name="Normal 4 2 20 3 2 2 3 2 2" xfId="19186" xr:uid="{948C54C8-965A-4395-8B6F-7CAE55C5EF74}"/>
    <cellStyle name="Normal 4 2 20 3 2 2 3 3" xfId="19187" xr:uid="{118051CF-0BCC-45D2-8FB7-877D786E4871}"/>
    <cellStyle name="Normal 4 2 20 3 2 2 4" xfId="19188" xr:uid="{B92E8418-0772-44B4-96AE-D86632CC7C5B}"/>
    <cellStyle name="Normal 4 2 20 3 2 2 4 2" xfId="19189" xr:uid="{D79D56B1-7F83-40A0-A3C6-4782FC7711BA}"/>
    <cellStyle name="Normal 4 2 20 3 2 2 5" xfId="19190" xr:uid="{95F1A4EF-AD91-46DB-BEB6-A712456C364D}"/>
    <cellStyle name="Normal 4 2 20 3 2 3" xfId="19191" xr:uid="{E6FABC3F-76EB-44CD-AD40-EA3CAF53753E}"/>
    <cellStyle name="Normal 4 2 20 3 2 3 2" xfId="19192" xr:uid="{09EB6DA5-8DCB-4383-875F-0C28BB1F8A47}"/>
    <cellStyle name="Normal 4 2 20 3 2 3 2 2" xfId="19193" xr:uid="{2A78E30E-AC9E-4EF8-8FB6-EE4BF0B5EA54}"/>
    <cellStyle name="Normal 4 2 20 3 2 3 3" xfId="19194" xr:uid="{C5EA5AEF-1D13-415A-8998-25BB49296C8A}"/>
    <cellStyle name="Normal 4 2 20 3 2 4" xfId="19195" xr:uid="{6EB5C935-1A20-4F53-8A20-A5A75EA83C64}"/>
    <cellStyle name="Normal 4 2 20 3 2 4 2" xfId="19196" xr:uid="{BFA67D39-D473-4721-9744-80A5DF35ED30}"/>
    <cellStyle name="Normal 4 2 20 3 2 4 2 2" xfId="19197" xr:uid="{66988DBF-6CDD-4132-8D7F-34A796C8B3EE}"/>
    <cellStyle name="Normal 4 2 20 3 2 4 3" xfId="19198" xr:uid="{F7FE39A9-E9B2-40E4-AABC-2F704F60DFF0}"/>
    <cellStyle name="Normal 4 2 20 3 2 5" xfId="19199" xr:uid="{7E1E4A09-C14D-401B-88E5-83C078689DAE}"/>
    <cellStyle name="Normal 4 2 20 3 2 5 2" xfId="19200" xr:uid="{8C8F8F07-8503-4C98-ADBA-8692C33812AC}"/>
    <cellStyle name="Normal 4 2 20 3 2 6" xfId="19201" xr:uid="{1CBB1B0F-848E-4B2B-9472-DAFFBD64438E}"/>
    <cellStyle name="Normal 4 2 20 3 3" xfId="19202" xr:uid="{03B0EB4F-69EF-47B9-BA7C-70E70B809955}"/>
    <cellStyle name="Normal 4 2 20 3 3 2" xfId="19203" xr:uid="{16813E98-7842-4AAB-9244-158BB0F81E41}"/>
    <cellStyle name="Normal 4 2 20 3 3 2 2" xfId="19204" xr:uid="{B35FE4BD-A802-4298-B3B6-84F20AC29995}"/>
    <cellStyle name="Normal 4 2 20 3 3 2 2 2" xfId="19205" xr:uid="{AB443744-6F3A-4DAD-A74C-2EF498A10717}"/>
    <cellStyle name="Normal 4 2 20 3 3 2 2 2 2" xfId="19206" xr:uid="{E2FC23BF-7FE3-4165-B3E7-D7CBA749AC11}"/>
    <cellStyle name="Normal 4 2 20 3 3 2 2 3" xfId="19207" xr:uid="{3686B052-5AEB-4B1E-8B87-4CBF1F720EB0}"/>
    <cellStyle name="Normal 4 2 20 3 3 2 3" xfId="19208" xr:uid="{DEA9CD39-A9D7-429B-BB36-F5A216078998}"/>
    <cellStyle name="Normal 4 2 20 3 3 2 3 2" xfId="19209" xr:uid="{34AA96DB-78F2-4AB3-82E5-DDC699F3D21B}"/>
    <cellStyle name="Normal 4 2 20 3 3 2 3 2 2" xfId="19210" xr:uid="{FF6E1AF4-8CE5-44B7-B5F6-B7581B24FEDF}"/>
    <cellStyle name="Normal 4 2 20 3 3 2 3 3" xfId="19211" xr:uid="{287EAA40-67AB-41FE-BB79-24B76AD88249}"/>
    <cellStyle name="Normal 4 2 20 3 3 2 4" xfId="19212" xr:uid="{192DE5C9-F3E1-4DFF-B159-AA32E6F8B7B6}"/>
    <cellStyle name="Normal 4 2 20 3 3 2 4 2" xfId="19213" xr:uid="{EB41A62E-67BF-4474-ADFC-33BA38F781A2}"/>
    <cellStyle name="Normal 4 2 20 3 3 2 5" xfId="19214" xr:uid="{553CCCA2-3759-49A9-889E-D52CD96C0652}"/>
    <cellStyle name="Normal 4 2 20 3 3 3" xfId="19215" xr:uid="{2BAA3BE3-8263-440B-BE53-03543855D862}"/>
    <cellStyle name="Normal 4 2 20 3 3 3 2" xfId="19216" xr:uid="{2EBB6C51-804E-48E1-AAC5-7F19E8814B73}"/>
    <cellStyle name="Normal 4 2 20 3 3 3 2 2" xfId="19217" xr:uid="{E4AA59D2-6F81-4669-B276-CE714F42DBFA}"/>
    <cellStyle name="Normal 4 2 20 3 3 3 3" xfId="19218" xr:uid="{373B4229-8F6F-4889-A4F0-AE3F51CF9360}"/>
    <cellStyle name="Normal 4 2 20 3 3 4" xfId="19219" xr:uid="{A49CEF80-FBD2-4D15-B912-CF5C9F86A338}"/>
    <cellStyle name="Normal 4 2 20 3 3 4 2" xfId="19220" xr:uid="{D291F987-2CF2-487E-8749-235230B7A908}"/>
    <cellStyle name="Normal 4 2 20 3 3 4 2 2" xfId="19221" xr:uid="{9F97CB6F-7DFF-4E5C-8BA8-20D8D97F654B}"/>
    <cellStyle name="Normal 4 2 20 3 3 4 3" xfId="19222" xr:uid="{A193775C-F685-4945-A02D-0EF733D6839C}"/>
    <cellStyle name="Normal 4 2 20 3 3 5" xfId="19223" xr:uid="{8A5063BD-CF3E-489B-93B7-C945F03AA54D}"/>
    <cellStyle name="Normal 4 2 20 3 3 5 2" xfId="19224" xr:uid="{BD614182-41C0-4EBA-950F-3CE559ED590E}"/>
    <cellStyle name="Normal 4 2 20 3 3 6" xfId="19225" xr:uid="{1CE5C5BC-9875-4BBA-B743-021ADACC5D73}"/>
    <cellStyle name="Normal 4 2 20 3 4" xfId="19226" xr:uid="{3265B044-19F5-460D-AB06-F405A04BD84F}"/>
    <cellStyle name="Normal 4 2 20 3 4 2" xfId="19227" xr:uid="{243EAE64-D230-4F31-A8D3-D352A4C8A654}"/>
    <cellStyle name="Normal 4 2 20 3 4 2 2" xfId="19228" xr:uid="{2E3F1692-A694-4C0B-BBD6-A4649E4C6FA2}"/>
    <cellStyle name="Normal 4 2 20 3 4 2 2 2" xfId="19229" xr:uid="{0DDDF8BB-9331-41DE-8482-0D1A63A40A1C}"/>
    <cellStyle name="Normal 4 2 20 3 4 2 3" xfId="19230" xr:uid="{48C6909C-C747-4FA9-BBFC-CBD22D51CDAC}"/>
    <cellStyle name="Normal 4 2 20 3 4 3" xfId="19231" xr:uid="{C1B02E3C-9A81-46B4-9D48-046858199A96}"/>
    <cellStyle name="Normal 4 2 20 3 4 3 2" xfId="19232" xr:uid="{07E30CB5-B5F9-4C17-BDBC-0CF1185B0DE2}"/>
    <cellStyle name="Normal 4 2 20 3 4 3 2 2" xfId="19233" xr:uid="{1F3111F0-3BCD-40AB-AD56-969FC2909737}"/>
    <cellStyle name="Normal 4 2 20 3 4 3 3" xfId="19234" xr:uid="{AFEBC848-28AB-4115-B35A-BE6ED6AB0C1D}"/>
    <cellStyle name="Normal 4 2 20 3 4 4" xfId="19235" xr:uid="{D3C8AE7F-3097-4D3D-8A96-5084D9B4CD0D}"/>
    <cellStyle name="Normal 4 2 20 3 4 4 2" xfId="19236" xr:uid="{A5F27854-DBD6-4A29-8F60-8D56189F3C66}"/>
    <cellStyle name="Normal 4 2 20 3 4 5" xfId="19237" xr:uid="{0837123F-A8BB-4DC9-BB7C-E5DE7884AB6E}"/>
    <cellStyle name="Normal 4 2 20 3 5" xfId="19238" xr:uid="{7E77577E-5A17-475E-A13C-007D40D7C385}"/>
    <cellStyle name="Normal 4 2 20 3 5 2" xfId="19239" xr:uid="{55787DC7-43E5-4746-8BB4-BC00A403A402}"/>
    <cellStyle name="Normal 4 2 20 3 5 2 2" xfId="19240" xr:uid="{5A575A2E-C923-4BDB-B6EE-27C1446E47DF}"/>
    <cellStyle name="Normal 4 2 20 3 5 3" xfId="19241" xr:uid="{B033E389-2CEC-4CEB-B77E-EAF635EE6432}"/>
    <cellStyle name="Normal 4 2 20 3 6" xfId="19242" xr:uid="{BF4BDA29-08ED-43D9-B201-88320E1032A1}"/>
    <cellStyle name="Normal 4 2 20 3 6 2" xfId="19243" xr:uid="{916343D1-2C9F-411E-A673-F097ADBFDCB8}"/>
    <cellStyle name="Normal 4 2 20 3 6 2 2" xfId="19244" xr:uid="{F4358FBD-F1F1-4150-8722-0145EDCBEBB5}"/>
    <cellStyle name="Normal 4 2 20 3 6 3" xfId="19245" xr:uid="{15C1E490-B7AA-4591-AEAE-6038A0992D13}"/>
    <cellStyle name="Normal 4 2 20 3 7" xfId="19246" xr:uid="{490A7074-7D7C-4F9B-8F5F-5ABD0C268430}"/>
    <cellStyle name="Normal 4 2 20 3 7 2" xfId="19247" xr:uid="{7821136C-3A36-44DC-98C4-A4F1C6FD2326}"/>
    <cellStyle name="Normal 4 2 20 3 7 2 2" xfId="19248" xr:uid="{FFC8BA86-8A01-4FD5-9926-0E625B544E09}"/>
    <cellStyle name="Normal 4 2 20 3 7 3" xfId="19249" xr:uid="{42D015D2-995E-46E8-93B9-39403B55762A}"/>
    <cellStyle name="Normal 4 2 20 3 8" xfId="19250" xr:uid="{63620CB1-CCA4-4FDE-8D01-54FDA5D39ED0}"/>
    <cellStyle name="Normal 4 2 20 3 8 2" xfId="19251" xr:uid="{588E1703-AC52-43FF-A589-FAE6859CF098}"/>
    <cellStyle name="Normal 4 2 20 3 9" xfId="19252" xr:uid="{1217C02D-8AAD-4C91-960C-E570282BBF0F}"/>
    <cellStyle name="Normal 4 2 20 4" xfId="19253" xr:uid="{DCC03480-3700-42FC-B43D-9F333CC8BDCF}"/>
    <cellStyle name="Normal 4 2 20 4 2" xfId="19254" xr:uid="{E9A487C7-E801-4BEF-BD11-963988FD6B84}"/>
    <cellStyle name="Normal 4 2 20 4 2 2" xfId="19255" xr:uid="{8E3FA769-AA0E-4C96-92FC-120DCECF299B}"/>
    <cellStyle name="Normal 4 2 20 4 2 2 2" xfId="19256" xr:uid="{C8B48140-C8D3-42CC-A1CD-A68ED19D5E8A}"/>
    <cellStyle name="Normal 4 2 20 4 2 2 2 2" xfId="19257" xr:uid="{75D820CC-DF37-44DF-9C6E-3F80081D46DF}"/>
    <cellStyle name="Normal 4 2 20 4 2 2 3" xfId="19258" xr:uid="{158348C3-5E62-4092-AD3E-3D821913B1ED}"/>
    <cellStyle name="Normal 4 2 20 4 2 3" xfId="19259" xr:uid="{14069BB0-131F-487D-AFDC-AE4E82E0877C}"/>
    <cellStyle name="Normal 4 2 20 4 2 3 2" xfId="19260" xr:uid="{EA9203E2-0696-4DFB-8D54-A785FB60DEA4}"/>
    <cellStyle name="Normal 4 2 20 4 2 3 2 2" xfId="19261" xr:uid="{4C755C55-9227-46F3-BA48-9C4DFAAFC8CC}"/>
    <cellStyle name="Normal 4 2 20 4 2 3 3" xfId="19262" xr:uid="{0A20B666-D84E-488B-9D32-71EA7C916155}"/>
    <cellStyle name="Normal 4 2 20 4 2 4" xfId="19263" xr:uid="{250B20E0-01CB-4560-A40C-AD04E25999A3}"/>
    <cellStyle name="Normal 4 2 20 4 2 4 2" xfId="19264" xr:uid="{D0C6CC55-BA1B-4507-9947-58D6086B3F13}"/>
    <cellStyle name="Normal 4 2 20 4 2 5" xfId="19265" xr:uid="{4D6E72F5-617E-4307-AFE5-DBC9D5E8D3EB}"/>
    <cellStyle name="Normal 4 2 20 4 3" xfId="19266" xr:uid="{97D495F2-78CE-4F1D-BCBE-5B444B7C1358}"/>
    <cellStyle name="Normal 4 2 20 4 3 2" xfId="19267" xr:uid="{E89F64EE-7368-4A35-AA00-3F05C95E6256}"/>
    <cellStyle name="Normal 4 2 20 4 3 2 2" xfId="19268" xr:uid="{8B369333-071D-437C-BDF1-DEBBC05A48FB}"/>
    <cellStyle name="Normal 4 2 20 4 3 3" xfId="19269" xr:uid="{7D7EC7BB-0E66-466A-A960-C12E6927BB66}"/>
    <cellStyle name="Normal 4 2 20 4 4" xfId="19270" xr:uid="{61C8F50F-556A-4751-98F5-A500A1936159}"/>
    <cellStyle name="Normal 4 2 20 4 4 2" xfId="19271" xr:uid="{F5A0ACBF-8AF3-42BB-AA94-4E50721E100E}"/>
    <cellStyle name="Normal 4 2 20 4 4 2 2" xfId="19272" xr:uid="{5D55AAD8-D827-49AB-BCD1-D8140356985F}"/>
    <cellStyle name="Normal 4 2 20 4 4 3" xfId="19273" xr:uid="{2DF67C45-A8AC-40E9-957F-CD37D4C9D51B}"/>
    <cellStyle name="Normal 4 2 20 4 5" xfId="19274" xr:uid="{494197BD-9D21-4685-9380-D110E9E5E614}"/>
    <cellStyle name="Normal 4 2 20 4 5 2" xfId="19275" xr:uid="{4849EFE3-68E3-4AA8-8E7F-A3F00DFCF51E}"/>
    <cellStyle name="Normal 4 2 20 4 6" xfId="19276" xr:uid="{B1E7DFD2-C3F4-469E-AF8B-933D21DA48AB}"/>
    <cellStyle name="Normal 4 2 20 5" xfId="19277" xr:uid="{38161C2A-EEC7-4206-8DA1-811ABA219BD6}"/>
    <cellStyle name="Normal 4 2 20 5 2" xfId="19278" xr:uid="{404E29CD-42C0-49FF-ABB2-FD3797C0A376}"/>
    <cellStyle name="Normal 4 2 20 5 2 2" xfId="19279" xr:uid="{C2CD3F56-BD09-4F8E-8E51-A88C4DB6E6AF}"/>
    <cellStyle name="Normal 4 2 20 5 2 2 2" xfId="19280" xr:uid="{87AB57A8-3E47-4CC2-8083-2055851DA04D}"/>
    <cellStyle name="Normal 4 2 20 5 2 2 2 2" xfId="19281" xr:uid="{E32BDB38-6E3C-4F33-B928-B9FBD125795E}"/>
    <cellStyle name="Normal 4 2 20 5 2 2 3" xfId="19282" xr:uid="{3FA7F6C1-D599-457E-8D69-2ECC40E2731F}"/>
    <cellStyle name="Normal 4 2 20 5 2 3" xfId="19283" xr:uid="{4C100888-1736-4F40-AF56-82EBC720B1F0}"/>
    <cellStyle name="Normal 4 2 20 5 2 3 2" xfId="19284" xr:uid="{578B8F0C-A1FA-4989-8EB7-68E7AF09A875}"/>
    <cellStyle name="Normal 4 2 20 5 2 3 2 2" xfId="19285" xr:uid="{E1967938-0D10-4499-A8AE-CB9BF1BCD878}"/>
    <cellStyle name="Normal 4 2 20 5 2 3 3" xfId="19286" xr:uid="{BF7A2D55-2BC0-4BF7-9DCB-266E5FC62D83}"/>
    <cellStyle name="Normal 4 2 20 5 2 4" xfId="19287" xr:uid="{C52652EB-DFE5-4723-B6D8-4EA38577C14B}"/>
    <cellStyle name="Normal 4 2 20 5 2 4 2" xfId="19288" xr:uid="{FF7724AC-770C-4E09-A5A6-57B720F6B0EB}"/>
    <cellStyle name="Normal 4 2 20 5 2 5" xfId="19289" xr:uid="{B44FE798-6D0F-46C5-A0BD-CCBA79B73DE6}"/>
    <cellStyle name="Normal 4 2 20 5 3" xfId="19290" xr:uid="{57793597-6D43-4D66-8C95-A924E72FF403}"/>
    <cellStyle name="Normal 4 2 20 5 3 2" xfId="19291" xr:uid="{9E403B28-7D90-4FDB-BE2F-458E6B20FE29}"/>
    <cellStyle name="Normal 4 2 20 5 3 2 2" xfId="19292" xr:uid="{10BC9EA7-2F1B-4EA9-A410-9BB578800BE9}"/>
    <cellStyle name="Normal 4 2 20 5 3 3" xfId="19293" xr:uid="{BB9BEA15-B58D-4E7C-8B7C-B280FEB2DA91}"/>
    <cellStyle name="Normal 4 2 20 5 4" xfId="19294" xr:uid="{7F902F54-3815-41D5-9BB8-1D44422DB42F}"/>
    <cellStyle name="Normal 4 2 20 5 4 2" xfId="19295" xr:uid="{6BD49341-C1B9-417F-AEA7-ECA8B9B9C614}"/>
    <cellStyle name="Normal 4 2 20 5 4 2 2" xfId="19296" xr:uid="{C74968E3-BECE-4208-AA01-03B487122AFA}"/>
    <cellStyle name="Normal 4 2 20 5 4 3" xfId="19297" xr:uid="{D0FE062B-E373-4B6E-8DB5-B8F2073E1439}"/>
    <cellStyle name="Normal 4 2 20 5 5" xfId="19298" xr:uid="{17020E92-4290-46B3-A181-641E899EEA73}"/>
    <cellStyle name="Normal 4 2 20 5 5 2" xfId="19299" xr:uid="{64ECD5D6-4AE6-4522-8964-3C2AE5E1A3D3}"/>
    <cellStyle name="Normal 4 2 20 5 6" xfId="19300" xr:uid="{B76247C0-F214-42A1-BE70-F082724193DB}"/>
    <cellStyle name="Normal 4 2 20 6" xfId="19301" xr:uid="{21BDEF08-42B2-4D67-A1E7-22E3BE307973}"/>
    <cellStyle name="Normal 4 2 20 6 2" xfId="19302" xr:uid="{72142355-A693-41C2-B11E-F3D3A8B59AD0}"/>
    <cellStyle name="Normal 4 2 20 6 2 2" xfId="19303" xr:uid="{4B6760F6-BDB7-421A-A2A0-5E21BE65E9A1}"/>
    <cellStyle name="Normal 4 2 20 6 2 2 2" xfId="19304" xr:uid="{5556A3E0-A497-4A8D-BF31-B8D70EE20E45}"/>
    <cellStyle name="Normal 4 2 20 6 2 3" xfId="19305" xr:uid="{7B75E9F9-2148-4734-8BBA-4BFF5E93798C}"/>
    <cellStyle name="Normal 4 2 20 6 3" xfId="19306" xr:uid="{59CAFBDA-713A-4DC8-92FA-658D1E231E09}"/>
    <cellStyle name="Normal 4 2 20 6 3 2" xfId="19307" xr:uid="{DCD21A6F-22D1-43F4-A25C-A55C903E9AC5}"/>
    <cellStyle name="Normal 4 2 20 6 3 2 2" xfId="19308" xr:uid="{47792544-A2BE-4A0F-8C42-C87E0B66A92D}"/>
    <cellStyle name="Normal 4 2 20 6 3 3" xfId="19309" xr:uid="{DAFE4C4A-BA60-49CA-8C8E-753301CBAF5F}"/>
    <cellStyle name="Normal 4 2 20 6 4" xfId="19310" xr:uid="{43D1293B-445B-46ED-A2A2-BDDC16BA8239}"/>
    <cellStyle name="Normal 4 2 20 6 4 2" xfId="19311" xr:uid="{4348B532-4BD7-4E49-A106-20134C51367C}"/>
    <cellStyle name="Normal 4 2 20 6 5" xfId="19312" xr:uid="{D7A341B4-D9BB-4D30-9D71-7675225FBF81}"/>
    <cellStyle name="Normal 4 2 20 7" xfId="19313" xr:uid="{A68B8EEB-C8C4-400D-B8E2-8D671DFB5F66}"/>
    <cellStyle name="Normal 4 2 20 7 2" xfId="19314" xr:uid="{590B70A3-8DFA-45C6-BCC0-43C964EA1310}"/>
    <cellStyle name="Normal 4 2 20 7 2 2" xfId="19315" xr:uid="{E9EEC9DA-AC6E-4F86-BBE0-116CDCC7D505}"/>
    <cellStyle name="Normal 4 2 20 7 3" xfId="19316" xr:uid="{89E14DE7-7287-428A-BBA8-4B78A9ED55CF}"/>
    <cellStyle name="Normal 4 2 20 8" xfId="19317" xr:uid="{269B64D3-6DE5-44AA-8141-71D1B7DA878E}"/>
    <cellStyle name="Normal 4 2 20 8 2" xfId="19318" xr:uid="{632B63B1-F64C-46CC-825E-970E18D78D64}"/>
    <cellStyle name="Normal 4 2 20 8 2 2" xfId="19319" xr:uid="{CBDE7ACE-8837-4F01-AD44-FC21F5A1937E}"/>
    <cellStyle name="Normal 4 2 20 8 3" xfId="19320" xr:uid="{833525C5-19A3-43FA-B3DC-4922E8B0D116}"/>
    <cellStyle name="Normal 4 2 20 9" xfId="19321" xr:uid="{565EFAF6-BB18-4327-905E-EF601FCD43B3}"/>
    <cellStyle name="Normal 4 2 20 9 2" xfId="19322" xr:uid="{3A1E63DD-1EED-4354-970C-CEDEADFAC7E5}"/>
    <cellStyle name="Normal 4 2 20 9 2 2" xfId="19323" xr:uid="{6DABA67C-EBF6-4852-AA89-80E8ADEB8776}"/>
    <cellStyle name="Normal 4 2 20 9 3" xfId="19324" xr:uid="{ADC0CC99-9D8E-41F3-9745-CC814B6A043B}"/>
    <cellStyle name="Normal 4 2 21" xfId="19325" xr:uid="{E3752A04-7176-4539-A132-94A66455AFFE}"/>
    <cellStyle name="Normal 4 2 21 10" xfId="19326" xr:uid="{3944D0C4-B65B-48FE-A7B8-AFF2C506106F}"/>
    <cellStyle name="Normal 4 2 21 10 2" xfId="19327" xr:uid="{DE233ED0-962A-4BD5-9FEC-0A465B208FBE}"/>
    <cellStyle name="Normal 4 2 21 11" xfId="19328" xr:uid="{981CD275-60E1-4D60-AD50-D56650C90AB4}"/>
    <cellStyle name="Normal 4 2 21 2" xfId="19329" xr:uid="{6E6243B5-4115-4406-9742-AD20EF8F4195}"/>
    <cellStyle name="Normal 4 2 21 2 2" xfId="19330" xr:uid="{DD95AB80-7C70-4F03-A4AD-2F6D305D7D08}"/>
    <cellStyle name="Normal 4 2 21 2 2 2" xfId="19331" xr:uid="{652E0159-BCAC-423F-97E6-597775882E9A}"/>
    <cellStyle name="Normal 4 2 21 2 2 2 2" xfId="19332" xr:uid="{B51B6234-85DC-4078-BF75-6E5836A4BD33}"/>
    <cellStyle name="Normal 4 2 21 2 2 2 2 2" xfId="19333" xr:uid="{4051C54A-7855-4D27-823C-5D3BAB70CC2E}"/>
    <cellStyle name="Normal 4 2 21 2 2 2 2 2 2" xfId="19334" xr:uid="{4CC68CF2-7446-4F1C-BDC1-E1081AB729A1}"/>
    <cellStyle name="Normal 4 2 21 2 2 2 2 3" xfId="19335" xr:uid="{A78EA3B8-45C9-4B99-B320-80DDD7584D6D}"/>
    <cellStyle name="Normal 4 2 21 2 2 2 3" xfId="19336" xr:uid="{49DA9479-F18D-461B-87BF-2A861D01856E}"/>
    <cellStyle name="Normal 4 2 21 2 2 2 3 2" xfId="19337" xr:uid="{13527434-6225-43FA-B19D-1A612ABAB4F9}"/>
    <cellStyle name="Normal 4 2 21 2 2 2 3 2 2" xfId="19338" xr:uid="{F0DA6176-1FD6-4216-91B1-C07302784C5C}"/>
    <cellStyle name="Normal 4 2 21 2 2 2 3 3" xfId="19339" xr:uid="{B55E057A-4E8C-46A7-97AD-5AB2078AE406}"/>
    <cellStyle name="Normal 4 2 21 2 2 2 4" xfId="19340" xr:uid="{FEBAD359-4376-49C0-ADD1-4E78CDF029F4}"/>
    <cellStyle name="Normal 4 2 21 2 2 2 4 2" xfId="19341" xr:uid="{E20D1487-39EC-47B0-A27D-F2B80427C76D}"/>
    <cellStyle name="Normal 4 2 21 2 2 2 5" xfId="19342" xr:uid="{3E14F633-6054-4383-990E-6B702977DB89}"/>
    <cellStyle name="Normal 4 2 21 2 2 3" xfId="19343" xr:uid="{B9DE8448-31DC-44EA-8843-E0E1A9EC934A}"/>
    <cellStyle name="Normal 4 2 21 2 2 3 2" xfId="19344" xr:uid="{42FBDD9A-7126-430B-A137-B47AC19E3AEA}"/>
    <cellStyle name="Normal 4 2 21 2 2 3 2 2" xfId="19345" xr:uid="{7CF1D16F-E993-489A-9A13-8D092CD189E2}"/>
    <cellStyle name="Normal 4 2 21 2 2 3 3" xfId="19346" xr:uid="{AFA0AAB9-F5EC-4764-90A8-F1525FBA81AD}"/>
    <cellStyle name="Normal 4 2 21 2 2 4" xfId="19347" xr:uid="{A7C49969-9AE4-451D-A44C-8C53D3D78A60}"/>
    <cellStyle name="Normal 4 2 21 2 2 4 2" xfId="19348" xr:uid="{B5FA826C-880F-4636-BAAC-E24BC21C91F7}"/>
    <cellStyle name="Normal 4 2 21 2 2 4 2 2" xfId="19349" xr:uid="{FAA71BE4-F694-4AF7-8690-F4E3BE73102D}"/>
    <cellStyle name="Normal 4 2 21 2 2 4 3" xfId="19350" xr:uid="{54EEA7B5-5D54-419D-89A0-78F435976FA5}"/>
    <cellStyle name="Normal 4 2 21 2 2 5" xfId="19351" xr:uid="{40C65D8C-67E9-482B-A373-D2A9D5C7083F}"/>
    <cellStyle name="Normal 4 2 21 2 2 5 2" xfId="19352" xr:uid="{79C7EC46-B9D9-4AD8-B261-530A26246C0C}"/>
    <cellStyle name="Normal 4 2 21 2 2 6" xfId="19353" xr:uid="{8E0FDC06-4F87-45A8-B0D7-8140F1DF359E}"/>
    <cellStyle name="Normal 4 2 21 2 3" xfId="19354" xr:uid="{B1735877-4A0B-4FD8-BBCA-85318C79A448}"/>
    <cellStyle name="Normal 4 2 21 2 3 2" xfId="19355" xr:uid="{86B92F46-C49C-45D7-94F5-5B39C4AFBD27}"/>
    <cellStyle name="Normal 4 2 21 2 3 2 2" xfId="19356" xr:uid="{CA83A05F-A160-4E92-8712-F88D6DCE1593}"/>
    <cellStyle name="Normal 4 2 21 2 3 2 2 2" xfId="19357" xr:uid="{C962B279-F136-4A1A-BDBD-7808B3496164}"/>
    <cellStyle name="Normal 4 2 21 2 3 2 2 2 2" xfId="19358" xr:uid="{2866E5D0-5B89-4FC0-AAB1-8897AB6939E4}"/>
    <cellStyle name="Normal 4 2 21 2 3 2 2 3" xfId="19359" xr:uid="{B601DAA8-8EA7-4982-B3D8-776F5994D598}"/>
    <cellStyle name="Normal 4 2 21 2 3 2 3" xfId="19360" xr:uid="{CDC6180E-5253-40BD-B597-98EAA03F5FC5}"/>
    <cellStyle name="Normal 4 2 21 2 3 2 3 2" xfId="19361" xr:uid="{81F45DDF-87F4-4F41-A6A9-B1EDD6D4B35E}"/>
    <cellStyle name="Normal 4 2 21 2 3 2 3 2 2" xfId="19362" xr:uid="{FA753244-5E38-42B5-884E-F355784D0A5F}"/>
    <cellStyle name="Normal 4 2 21 2 3 2 3 3" xfId="19363" xr:uid="{2623A55A-70C6-4BD6-A3C7-56132CB7522B}"/>
    <cellStyle name="Normal 4 2 21 2 3 2 4" xfId="19364" xr:uid="{EF363EA6-3955-4557-AB7E-2C613FDBB536}"/>
    <cellStyle name="Normal 4 2 21 2 3 2 4 2" xfId="19365" xr:uid="{F7B7824E-E205-43B6-8ABA-75844185A47A}"/>
    <cellStyle name="Normal 4 2 21 2 3 2 5" xfId="19366" xr:uid="{E0139F3E-0130-4456-9C6F-871462CB1605}"/>
    <cellStyle name="Normal 4 2 21 2 3 3" xfId="19367" xr:uid="{F132810F-5B59-4696-88DA-7AA7E759087C}"/>
    <cellStyle name="Normal 4 2 21 2 3 3 2" xfId="19368" xr:uid="{E1331B08-6E10-4D23-973E-51B520A28580}"/>
    <cellStyle name="Normal 4 2 21 2 3 3 2 2" xfId="19369" xr:uid="{0CCAD9F4-277B-4314-A515-514E83F88375}"/>
    <cellStyle name="Normal 4 2 21 2 3 3 3" xfId="19370" xr:uid="{EF9AB6F4-BE51-4E4C-8D65-190B02FB5B0F}"/>
    <cellStyle name="Normal 4 2 21 2 3 4" xfId="19371" xr:uid="{2DD62E0E-60FB-4917-9331-78CC5A8FC31D}"/>
    <cellStyle name="Normal 4 2 21 2 3 4 2" xfId="19372" xr:uid="{7F022D46-1633-4111-82BD-D4968DA7C930}"/>
    <cellStyle name="Normal 4 2 21 2 3 4 2 2" xfId="19373" xr:uid="{D3D2BB70-169C-441D-8F3C-5C4203B3C2D3}"/>
    <cellStyle name="Normal 4 2 21 2 3 4 3" xfId="19374" xr:uid="{F55B3F0C-2CC5-4A5C-AD1E-512B47163BFD}"/>
    <cellStyle name="Normal 4 2 21 2 3 5" xfId="19375" xr:uid="{B3A4C7EE-190C-4421-B847-BC37CB5D0C75}"/>
    <cellStyle name="Normal 4 2 21 2 3 5 2" xfId="19376" xr:uid="{98088DD7-1595-4373-9926-12DA79F1D264}"/>
    <cellStyle name="Normal 4 2 21 2 3 6" xfId="19377" xr:uid="{BEE24A1A-5257-423B-8026-712A19A17444}"/>
    <cellStyle name="Normal 4 2 21 2 4" xfId="19378" xr:uid="{82473446-52F8-467E-B6C6-6422B041EB23}"/>
    <cellStyle name="Normal 4 2 21 2 4 2" xfId="19379" xr:uid="{E0CD6D9F-3853-446C-A937-1D1EC0BB5899}"/>
    <cellStyle name="Normal 4 2 21 2 4 2 2" xfId="19380" xr:uid="{23CBE712-4894-433D-9CDE-C246154B4F3B}"/>
    <cellStyle name="Normal 4 2 21 2 4 2 2 2" xfId="19381" xr:uid="{83657BBA-442F-4D98-A96A-B89FC53A1FB3}"/>
    <cellStyle name="Normal 4 2 21 2 4 2 3" xfId="19382" xr:uid="{2FB8DB86-920C-468B-916E-D79B2E98557B}"/>
    <cellStyle name="Normal 4 2 21 2 4 3" xfId="19383" xr:uid="{4E92EC63-BA11-48A5-A8C2-5F1D49616B11}"/>
    <cellStyle name="Normal 4 2 21 2 4 3 2" xfId="19384" xr:uid="{8D572187-C77D-4667-92B8-7C7DF255C726}"/>
    <cellStyle name="Normal 4 2 21 2 4 3 2 2" xfId="19385" xr:uid="{517A70F6-CEE2-4629-B0A8-A8BFBFDD5680}"/>
    <cellStyle name="Normal 4 2 21 2 4 3 3" xfId="19386" xr:uid="{72819DA5-205D-4D98-80BB-ECF487E0E318}"/>
    <cellStyle name="Normal 4 2 21 2 4 4" xfId="19387" xr:uid="{F1DA3305-1B8F-4EAE-B42E-E943F89C2315}"/>
    <cellStyle name="Normal 4 2 21 2 4 4 2" xfId="19388" xr:uid="{D0E8F494-A73D-4944-BB83-9F58817D7A7C}"/>
    <cellStyle name="Normal 4 2 21 2 4 5" xfId="19389" xr:uid="{919BB409-277E-4318-A0B3-D20DDD0DF2B3}"/>
    <cellStyle name="Normal 4 2 21 2 5" xfId="19390" xr:uid="{7A4CF030-FA68-455F-96CE-3DF8748B1374}"/>
    <cellStyle name="Normal 4 2 21 2 5 2" xfId="19391" xr:uid="{29B2C339-854B-4AEF-8EAF-FDA584F7574C}"/>
    <cellStyle name="Normal 4 2 21 2 5 2 2" xfId="19392" xr:uid="{8EA2AD17-C1DE-4777-8935-06D55A711038}"/>
    <cellStyle name="Normal 4 2 21 2 5 3" xfId="19393" xr:uid="{3CF056D9-2EFD-41C1-BBF8-A1FBB37A85FF}"/>
    <cellStyle name="Normal 4 2 21 2 6" xfId="19394" xr:uid="{C6FFE260-6D71-4053-A788-090BDBD9B88B}"/>
    <cellStyle name="Normal 4 2 21 2 6 2" xfId="19395" xr:uid="{39274629-4F33-435C-AE8D-71862CCFF996}"/>
    <cellStyle name="Normal 4 2 21 2 6 2 2" xfId="19396" xr:uid="{2F68CFA3-ED23-48B0-86EA-DA1E5A222A55}"/>
    <cellStyle name="Normal 4 2 21 2 6 3" xfId="19397" xr:uid="{3CEFAFC0-51AC-45E7-9779-640A6DE069F9}"/>
    <cellStyle name="Normal 4 2 21 2 7" xfId="19398" xr:uid="{A06443E3-9667-4CAF-8239-40D917CE22F5}"/>
    <cellStyle name="Normal 4 2 21 2 7 2" xfId="19399" xr:uid="{6645A55D-26DF-4D2B-BD3A-A27213CBFAE1}"/>
    <cellStyle name="Normal 4 2 21 2 7 2 2" xfId="19400" xr:uid="{1F762926-0215-4805-8C52-BEF9F1AF1581}"/>
    <cellStyle name="Normal 4 2 21 2 7 3" xfId="19401" xr:uid="{880680D3-35BD-46AE-BE29-C24B7AA15682}"/>
    <cellStyle name="Normal 4 2 21 2 8" xfId="19402" xr:uid="{4F7535C3-B3A5-4F6A-9242-7EC64EC0B7C2}"/>
    <cellStyle name="Normal 4 2 21 2 8 2" xfId="19403" xr:uid="{F58BB836-A056-4635-B5D1-96401E64F687}"/>
    <cellStyle name="Normal 4 2 21 2 9" xfId="19404" xr:uid="{08C7E2DB-FEE3-4707-9F9B-32A48F9ED9F1}"/>
    <cellStyle name="Normal 4 2 21 3" xfId="19405" xr:uid="{5D9A8049-9A86-4714-B544-DE191180EB89}"/>
    <cellStyle name="Normal 4 2 21 3 2" xfId="19406" xr:uid="{FFEC4756-CF2A-4C91-AC45-7E420B61CB73}"/>
    <cellStyle name="Normal 4 2 21 3 2 2" xfId="19407" xr:uid="{B6A0D25F-EA04-445D-A6D0-0A18CDD81868}"/>
    <cellStyle name="Normal 4 2 21 3 2 2 2" xfId="19408" xr:uid="{C23E901F-ADE0-48EE-8A55-4F0168E6674A}"/>
    <cellStyle name="Normal 4 2 21 3 2 2 2 2" xfId="19409" xr:uid="{3D789CA6-9D2D-4A50-ACE8-F78297045595}"/>
    <cellStyle name="Normal 4 2 21 3 2 2 2 2 2" xfId="19410" xr:uid="{76AAE99D-DCB2-4EFE-8491-DEA2221CE960}"/>
    <cellStyle name="Normal 4 2 21 3 2 2 2 3" xfId="19411" xr:uid="{C50758BE-EE35-4234-BE2A-28EE051FF138}"/>
    <cellStyle name="Normal 4 2 21 3 2 2 3" xfId="19412" xr:uid="{E2088CE0-EA13-4455-A959-989830565EAA}"/>
    <cellStyle name="Normal 4 2 21 3 2 2 3 2" xfId="19413" xr:uid="{360AE4A0-6D57-4A34-8A4A-2CAEA6E945EF}"/>
    <cellStyle name="Normal 4 2 21 3 2 2 3 2 2" xfId="19414" xr:uid="{FDF9026C-6A51-4844-BB4C-1ED1D930F088}"/>
    <cellStyle name="Normal 4 2 21 3 2 2 3 3" xfId="19415" xr:uid="{3C220E8A-3D04-45E2-9A34-37FE876CFA4B}"/>
    <cellStyle name="Normal 4 2 21 3 2 2 4" xfId="19416" xr:uid="{159A8482-8F5B-4381-9BD2-734648E4F24B}"/>
    <cellStyle name="Normal 4 2 21 3 2 2 4 2" xfId="19417" xr:uid="{0DE0A96F-4ABF-4823-88A1-2CD88259EE57}"/>
    <cellStyle name="Normal 4 2 21 3 2 2 5" xfId="19418" xr:uid="{33A49B6B-A74C-4BC5-B004-157BF9EC54BD}"/>
    <cellStyle name="Normal 4 2 21 3 2 3" xfId="19419" xr:uid="{D4CE2D5C-EDFA-47BA-B09D-2988A098A9B0}"/>
    <cellStyle name="Normal 4 2 21 3 2 3 2" xfId="19420" xr:uid="{49110CBD-2150-482C-B9A6-C2ADBA59B437}"/>
    <cellStyle name="Normal 4 2 21 3 2 3 2 2" xfId="19421" xr:uid="{B21938D4-7B97-4D8C-8209-28FF0C63422F}"/>
    <cellStyle name="Normal 4 2 21 3 2 3 3" xfId="19422" xr:uid="{366614DE-0CF2-42B8-8E88-1E62EF1AB57C}"/>
    <cellStyle name="Normal 4 2 21 3 2 4" xfId="19423" xr:uid="{3BEEB68B-8B72-4B02-A1D6-87AA38E30A1D}"/>
    <cellStyle name="Normal 4 2 21 3 2 4 2" xfId="19424" xr:uid="{C3211DB2-7E08-4B2E-9F3A-F43860C4BBF8}"/>
    <cellStyle name="Normal 4 2 21 3 2 4 2 2" xfId="19425" xr:uid="{84C0E575-3FA8-40D5-9AF8-A4515D6C1CAC}"/>
    <cellStyle name="Normal 4 2 21 3 2 4 3" xfId="19426" xr:uid="{8E8587AD-7F87-482B-BE1D-C25FFDFB8069}"/>
    <cellStyle name="Normal 4 2 21 3 2 5" xfId="19427" xr:uid="{F8EBAC44-35FB-44A4-9DD3-C23684528251}"/>
    <cellStyle name="Normal 4 2 21 3 2 5 2" xfId="19428" xr:uid="{B365E85C-2262-464D-AE35-3BA076940D2D}"/>
    <cellStyle name="Normal 4 2 21 3 2 6" xfId="19429" xr:uid="{A3997E5B-ECB2-4C6D-9251-03438B50F572}"/>
    <cellStyle name="Normal 4 2 21 3 3" xfId="19430" xr:uid="{9A460796-4D76-49A4-8DB7-CC040D62C777}"/>
    <cellStyle name="Normal 4 2 21 3 3 2" xfId="19431" xr:uid="{0CBB0AC8-0A30-434A-AAD4-0A5B47ED520D}"/>
    <cellStyle name="Normal 4 2 21 3 3 2 2" xfId="19432" xr:uid="{AA33C3A3-A164-40BD-B755-4F3D8B53F04E}"/>
    <cellStyle name="Normal 4 2 21 3 3 2 2 2" xfId="19433" xr:uid="{2D2AFFEB-300C-446F-B9ED-DDC5ED5787E6}"/>
    <cellStyle name="Normal 4 2 21 3 3 2 2 2 2" xfId="19434" xr:uid="{74150749-DFCA-40C0-9793-CD5016FF05CB}"/>
    <cellStyle name="Normal 4 2 21 3 3 2 2 3" xfId="19435" xr:uid="{7B4E4D21-CADD-466A-A11F-374EED5DD6AB}"/>
    <cellStyle name="Normal 4 2 21 3 3 2 3" xfId="19436" xr:uid="{E7E1EBC5-5BC5-4A48-8FD8-5661A7E986E5}"/>
    <cellStyle name="Normal 4 2 21 3 3 2 3 2" xfId="19437" xr:uid="{2AB6242A-72FD-48C0-9591-419973D939A7}"/>
    <cellStyle name="Normal 4 2 21 3 3 2 3 2 2" xfId="19438" xr:uid="{6D383AAF-BF6E-402F-83C4-EF5693283B3D}"/>
    <cellStyle name="Normal 4 2 21 3 3 2 3 3" xfId="19439" xr:uid="{2926D246-4983-4495-9615-3E7D643F0C53}"/>
    <cellStyle name="Normal 4 2 21 3 3 2 4" xfId="19440" xr:uid="{68A46083-68D3-4BBD-9195-EC99A6768059}"/>
    <cellStyle name="Normal 4 2 21 3 3 2 4 2" xfId="19441" xr:uid="{8D361896-FD53-49BA-9C06-B4BB7660CD64}"/>
    <cellStyle name="Normal 4 2 21 3 3 2 5" xfId="19442" xr:uid="{2C3E6944-9B1F-4727-AD01-F89D90ED5724}"/>
    <cellStyle name="Normal 4 2 21 3 3 3" xfId="19443" xr:uid="{B0312CCC-1B25-46D1-9E11-6882C030EA4F}"/>
    <cellStyle name="Normal 4 2 21 3 3 3 2" xfId="19444" xr:uid="{34A9672D-9D7C-41C9-A4CC-32833DB1BC66}"/>
    <cellStyle name="Normal 4 2 21 3 3 3 2 2" xfId="19445" xr:uid="{1EC3B434-9133-4E71-8AB7-55B4AE0B0D36}"/>
    <cellStyle name="Normal 4 2 21 3 3 3 3" xfId="19446" xr:uid="{89B215D9-04A9-4963-8931-D1423171FADE}"/>
    <cellStyle name="Normal 4 2 21 3 3 4" xfId="19447" xr:uid="{C8031790-A581-4150-917B-C503F2CFA5C7}"/>
    <cellStyle name="Normal 4 2 21 3 3 4 2" xfId="19448" xr:uid="{26FBAE5B-9C8C-4256-A098-0BF55D8C1FE2}"/>
    <cellStyle name="Normal 4 2 21 3 3 4 2 2" xfId="19449" xr:uid="{7F0C2502-2E28-4FE4-88A2-978E033ACD6E}"/>
    <cellStyle name="Normal 4 2 21 3 3 4 3" xfId="19450" xr:uid="{6F624E9A-E8AE-4AAF-BF3B-02EBF56D1F17}"/>
    <cellStyle name="Normal 4 2 21 3 3 5" xfId="19451" xr:uid="{89F23002-587F-4EED-8F56-1F2A7684A65F}"/>
    <cellStyle name="Normal 4 2 21 3 3 5 2" xfId="19452" xr:uid="{F3B353F8-6D72-48CC-BD8D-C8DFF8B2DDCB}"/>
    <cellStyle name="Normal 4 2 21 3 3 6" xfId="19453" xr:uid="{D0F7E006-4D52-434C-923C-48BD31640ADA}"/>
    <cellStyle name="Normal 4 2 21 3 4" xfId="19454" xr:uid="{B05FB962-10C9-448E-9FFF-40CB9B9ED89D}"/>
    <cellStyle name="Normal 4 2 21 3 4 2" xfId="19455" xr:uid="{3652A290-E7F0-4FAC-943C-6D5DD90F272B}"/>
    <cellStyle name="Normal 4 2 21 3 4 2 2" xfId="19456" xr:uid="{81A02CB2-6971-4F45-B889-1AEAF7856455}"/>
    <cellStyle name="Normal 4 2 21 3 4 2 2 2" xfId="19457" xr:uid="{1FC991A7-3BA0-4DA9-BDCE-45380E7CBA17}"/>
    <cellStyle name="Normal 4 2 21 3 4 2 3" xfId="19458" xr:uid="{D55D1EF3-3857-4521-952D-0D8FCBBC1310}"/>
    <cellStyle name="Normal 4 2 21 3 4 3" xfId="19459" xr:uid="{A2F6A0FC-8802-48A3-88C7-DBB9CC4EB190}"/>
    <cellStyle name="Normal 4 2 21 3 4 3 2" xfId="19460" xr:uid="{49E05B0D-C784-4D41-8287-0B039D31E1EB}"/>
    <cellStyle name="Normal 4 2 21 3 4 3 2 2" xfId="19461" xr:uid="{8D237B23-BBD4-445B-A6D0-B540732BDB52}"/>
    <cellStyle name="Normal 4 2 21 3 4 3 3" xfId="19462" xr:uid="{FEEAEACC-3509-43F6-B3AE-F115D23F4DEA}"/>
    <cellStyle name="Normal 4 2 21 3 4 4" xfId="19463" xr:uid="{4A80DCA2-D639-4162-9AEE-8C284550E5B5}"/>
    <cellStyle name="Normal 4 2 21 3 4 4 2" xfId="19464" xr:uid="{3010F0E0-A842-4BE1-BB1A-D105FF811230}"/>
    <cellStyle name="Normal 4 2 21 3 4 5" xfId="19465" xr:uid="{1F812DA9-747F-4C54-B2EC-15B180BF531E}"/>
    <cellStyle name="Normal 4 2 21 3 5" xfId="19466" xr:uid="{53D40B63-D46A-4C0D-AC8F-E6CB2218BAB7}"/>
    <cellStyle name="Normal 4 2 21 3 5 2" xfId="19467" xr:uid="{9B5DFDC4-2227-4610-9894-F8ECB072F18D}"/>
    <cellStyle name="Normal 4 2 21 3 5 2 2" xfId="19468" xr:uid="{B84567A7-9C51-417A-8901-7483A8DDE3A5}"/>
    <cellStyle name="Normal 4 2 21 3 5 3" xfId="19469" xr:uid="{ED77FB8F-5D67-444C-9042-2EB9A1EDE747}"/>
    <cellStyle name="Normal 4 2 21 3 6" xfId="19470" xr:uid="{DE48BFF1-8AF0-4FFB-BBCD-7FACF049B5DF}"/>
    <cellStyle name="Normal 4 2 21 3 6 2" xfId="19471" xr:uid="{E3113E9F-B2DE-4936-A601-3142C0AB03CB}"/>
    <cellStyle name="Normal 4 2 21 3 6 2 2" xfId="19472" xr:uid="{B91A6DC3-4A32-454A-8042-97111DCCF2DE}"/>
    <cellStyle name="Normal 4 2 21 3 6 3" xfId="19473" xr:uid="{92C1F9C0-3DBA-4182-9F5B-68E877547309}"/>
    <cellStyle name="Normal 4 2 21 3 7" xfId="19474" xr:uid="{DEC21ABB-B822-4CD7-891B-F5D380C5584A}"/>
    <cellStyle name="Normal 4 2 21 3 7 2" xfId="19475" xr:uid="{61939B5C-8A44-4F54-AA9E-07C37664DA0A}"/>
    <cellStyle name="Normal 4 2 21 3 7 2 2" xfId="19476" xr:uid="{960E29B0-87FD-49A6-9A43-18FA61080EDD}"/>
    <cellStyle name="Normal 4 2 21 3 7 3" xfId="19477" xr:uid="{FA70CF1E-AFFD-49EC-9393-6E4588951E48}"/>
    <cellStyle name="Normal 4 2 21 3 8" xfId="19478" xr:uid="{6E6C1B8A-3325-471C-A730-BE1B66A45784}"/>
    <cellStyle name="Normal 4 2 21 3 8 2" xfId="19479" xr:uid="{7AD15D72-5A4A-4C52-982D-02CCB4A856AB}"/>
    <cellStyle name="Normal 4 2 21 3 9" xfId="19480" xr:uid="{566575BC-917B-4D6A-99DD-0385660599BC}"/>
    <cellStyle name="Normal 4 2 21 4" xfId="19481" xr:uid="{132CA6CF-F4D9-4F99-9CA4-442962C66BD6}"/>
    <cellStyle name="Normal 4 2 21 4 2" xfId="19482" xr:uid="{9F9399C2-8A7E-425F-B24A-F8AF795C53AA}"/>
    <cellStyle name="Normal 4 2 21 4 2 2" xfId="19483" xr:uid="{FE4069D0-20F9-4BF1-AEDF-3558E04BEAFE}"/>
    <cellStyle name="Normal 4 2 21 4 2 2 2" xfId="19484" xr:uid="{D3202412-08BE-45DF-AFE4-A0970A266F12}"/>
    <cellStyle name="Normal 4 2 21 4 2 2 2 2" xfId="19485" xr:uid="{AC45F2FB-AC3E-4565-B51E-11E0E8B340FA}"/>
    <cellStyle name="Normal 4 2 21 4 2 2 3" xfId="19486" xr:uid="{16753D3E-2D80-429E-A8B7-8B6D709BB77E}"/>
    <cellStyle name="Normal 4 2 21 4 2 3" xfId="19487" xr:uid="{6D2ACF88-4966-4DF7-BB9A-761453B82DEF}"/>
    <cellStyle name="Normal 4 2 21 4 2 3 2" xfId="19488" xr:uid="{418477C0-BC14-4195-9AD3-E26B508E5918}"/>
    <cellStyle name="Normal 4 2 21 4 2 3 2 2" xfId="19489" xr:uid="{5B33B359-2762-4A78-BBD7-3A4A6EF22AC7}"/>
    <cellStyle name="Normal 4 2 21 4 2 3 3" xfId="19490" xr:uid="{299B72C5-F086-4589-9464-DDF2CA3959E6}"/>
    <cellStyle name="Normal 4 2 21 4 2 4" xfId="19491" xr:uid="{48B88493-797C-41F7-B474-369420930670}"/>
    <cellStyle name="Normal 4 2 21 4 2 4 2" xfId="19492" xr:uid="{C4273278-0101-4202-B438-08DCBF7610F6}"/>
    <cellStyle name="Normal 4 2 21 4 2 5" xfId="19493" xr:uid="{32265F95-768F-40D2-B610-8BD5CE3DC778}"/>
    <cellStyle name="Normal 4 2 21 4 3" xfId="19494" xr:uid="{64920AD7-D7E6-4C01-8C84-E4BE9E8ECF03}"/>
    <cellStyle name="Normal 4 2 21 4 3 2" xfId="19495" xr:uid="{C79ABF69-18B9-429F-BD5E-399447014AB4}"/>
    <cellStyle name="Normal 4 2 21 4 3 2 2" xfId="19496" xr:uid="{37EA2366-5998-41C3-9A7F-65510B405744}"/>
    <cellStyle name="Normal 4 2 21 4 3 3" xfId="19497" xr:uid="{49368644-F0DB-48B9-8A05-7BBA91AB32B3}"/>
    <cellStyle name="Normal 4 2 21 4 4" xfId="19498" xr:uid="{D4237A8A-6B21-4BC2-A008-E8936F3CE121}"/>
    <cellStyle name="Normal 4 2 21 4 4 2" xfId="19499" xr:uid="{3C231C08-84A0-4215-8949-C59BF0E2B441}"/>
    <cellStyle name="Normal 4 2 21 4 4 2 2" xfId="19500" xr:uid="{CD4BCA88-827E-4247-A817-4E5EA6B93825}"/>
    <cellStyle name="Normal 4 2 21 4 4 3" xfId="19501" xr:uid="{7DD22258-56EC-4A9F-9E53-8976CE8F3811}"/>
    <cellStyle name="Normal 4 2 21 4 5" xfId="19502" xr:uid="{C31EB97A-8EA1-4206-A211-3310051C18E9}"/>
    <cellStyle name="Normal 4 2 21 4 5 2" xfId="19503" xr:uid="{50E239DF-EAF9-4781-BB8C-4AA9F73CD73F}"/>
    <cellStyle name="Normal 4 2 21 4 6" xfId="19504" xr:uid="{C586B841-2E22-4B4D-A011-9480AE2C1F93}"/>
    <cellStyle name="Normal 4 2 21 5" xfId="19505" xr:uid="{A4927201-6B43-4C5E-A66B-C1F81CFA2367}"/>
    <cellStyle name="Normal 4 2 21 5 2" xfId="19506" xr:uid="{2F069BF3-C306-4134-8F46-10C48BA80536}"/>
    <cellStyle name="Normal 4 2 21 5 2 2" xfId="19507" xr:uid="{12A39F8A-A577-4A46-B597-8337B222B3F6}"/>
    <cellStyle name="Normal 4 2 21 5 2 2 2" xfId="19508" xr:uid="{4B59953C-C59A-4223-9DA1-18AA03B379B9}"/>
    <cellStyle name="Normal 4 2 21 5 2 2 2 2" xfId="19509" xr:uid="{C962EF8E-3FC2-4300-ADCB-2E6F0877055E}"/>
    <cellStyle name="Normal 4 2 21 5 2 2 3" xfId="19510" xr:uid="{87B7E687-D87D-4C68-B505-B4592381BF26}"/>
    <cellStyle name="Normal 4 2 21 5 2 3" xfId="19511" xr:uid="{B3DFCFBF-D1E2-4453-9E84-2F7258A511CF}"/>
    <cellStyle name="Normal 4 2 21 5 2 3 2" xfId="19512" xr:uid="{5EAF3BAB-9DB4-4536-A3AF-A4BE8347BA3A}"/>
    <cellStyle name="Normal 4 2 21 5 2 3 2 2" xfId="19513" xr:uid="{4BEBAB1D-3B91-439C-AE1E-5FEE4EDE40D5}"/>
    <cellStyle name="Normal 4 2 21 5 2 3 3" xfId="19514" xr:uid="{2D9B7FB2-2473-4EB1-AEFF-9ACE90DC028F}"/>
    <cellStyle name="Normal 4 2 21 5 2 4" xfId="19515" xr:uid="{9F416569-F32A-47A5-9AA0-097304734FF0}"/>
    <cellStyle name="Normal 4 2 21 5 2 4 2" xfId="19516" xr:uid="{D8182C4D-356B-4484-A16F-63A3730AF6D4}"/>
    <cellStyle name="Normal 4 2 21 5 2 5" xfId="19517" xr:uid="{AF7193F7-F0E7-4D64-9C11-1D04F8C62C95}"/>
    <cellStyle name="Normal 4 2 21 5 3" xfId="19518" xr:uid="{1B443239-70F2-4B1D-ACEC-95EE13B25F78}"/>
    <cellStyle name="Normal 4 2 21 5 3 2" xfId="19519" xr:uid="{283473E8-6EF2-4B5A-8E66-3439CF23BFF2}"/>
    <cellStyle name="Normal 4 2 21 5 3 2 2" xfId="19520" xr:uid="{DB48C595-17A4-4ED7-B43E-483A06B42E50}"/>
    <cellStyle name="Normal 4 2 21 5 3 3" xfId="19521" xr:uid="{CBE9243A-A32F-49F7-A15C-B5A1E8914777}"/>
    <cellStyle name="Normal 4 2 21 5 4" xfId="19522" xr:uid="{49DFAE7F-4A32-4A0A-AF3B-51D75CD84032}"/>
    <cellStyle name="Normal 4 2 21 5 4 2" xfId="19523" xr:uid="{2D49E5AF-661D-4DC3-80C3-B72267F120F3}"/>
    <cellStyle name="Normal 4 2 21 5 4 2 2" xfId="19524" xr:uid="{11AEBFE9-7F1D-4EFD-A6D4-C52AA9E4326F}"/>
    <cellStyle name="Normal 4 2 21 5 4 3" xfId="19525" xr:uid="{D4262EC7-BECD-451E-A9E9-E0F5F6905DEB}"/>
    <cellStyle name="Normal 4 2 21 5 5" xfId="19526" xr:uid="{73F1D42B-A131-4B97-B349-3AF29BD46065}"/>
    <cellStyle name="Normal 4 2 21 5 5 2" xfId="19527" xr:uid="{8F07EC5C-72C0-4E52-8F58-5A6F1CE22209}"/>
    <cellStyle name="Normal 4 2 21 5 6" xfId="19528" xr:uid="{5738CB3E-2DA8-4041-B01A-1F8CBE36E4E9}"/>
    <cellStyle name="Normal 4 2 21 6" xfId="19529" xr:uid="{17C62B9E-2C4D-46A4-BF96-C44B288E0435}"/>
    <cellStyle name="Normal 4 2 21 6 2" xfId="19530" xr:uid="{7DF8DFBE-9FCF-4F46-8385-681520E7B205}"/>
    <cellStyle name="Normal 4 2 21 6 2 2" xfId="19531" xr:uid="{49800614-FCE4-4F25-92A1-2B389A66929A}"/>
    <cellStyle name="Normal 4 2 21 6 2 2 2" xfId="19532" xr:uid="{C5904A4F-AB15-49A7-8288-531EC8BCD21C}"/>
    <cellStyle name="Normal 4 2 21 6 2 3" xfId="19533" xr:uid="{64279626-3511-4CEA-8A66-85BC76F1212B}"/>
    <cellStyle name="Normal 4 2 21 6 3" xfId="19534" xr:uid="{77425827-36D4-4DD8-A86D-5F7666691A56}"/>
    <cellStyle name="Normal 4 2 21 6 3 2" xfId="19535" xr:uid="{C2B22139-F8E7-4762-8BEC-258EB7E06C0A}"/>
    <cellStyle name="Normal 4 2 21 6 3 2 2" xfId="19536" xr:uid="{BF6C9274-1A0B-4065-A3B6-3D07AE2E01F5}"/>
    <cellStyle name="Normal 4 2 21 6 3 3" xfId="19537" xr:uid="{98D9DB49-00A0-4C79-B74A-9C8EFDDD56D2}"/>
    <cellStyle name="Normal 4 2 21 6 4" xfId="19538" xr:uid="{5E741E86-3EE9-4C5F-8D25-50385E7E8443}"/>
    <cellStyle name="Normal 4 2 21 6 4 2" xfId="19539" xr:uid="{B9B9A3E3-CC68-4822-B1C9-18BE5C57E50C}"/>
    <cellStyle name="Normal 4 2 21 6 5" xfId="19540" xr:uid="{A3DF3C10-AFC0-46A0-A096-93DA8B11BD0D}"/>
    <cellStyle name="Normal 4 2 21 7" xfId="19541" xr:uid="{7DD7EC51-C607-4623-A5FA-4E94643279F5}"/>
    <cellStyle name="Normal 4 2 21 7 2" xfId="19542" xr:uid="{6258FBCF-5D7C-4BDE-A356-3A243DB6D44A}"/>
    <cellStyle name="Normal 4 2 21 7 2 2" xfId="19543" xr:uid="{B374D099-39B8-4EC4-9A35-E36DD27DDB39}"/>
    <cellStyle name="Normal 4 2 21 7 3" xfId="19544" xr:uid="{52BD3F05-0922-446C-8E6E-EDD0F675FD19}"/>
    <cellStyle name="Normal 4 2 21 8" xfId="19545" xr:uid="{8C089499-AF28-4A41-86F7-ABF3637B69C9}"/>
    <cellStyle name="Normal 4 2 21 8 2" xfId="19546" xr:uid="{368482F3-D431-40F7-BE64-478FD5506587}"/>
    <cellStyle name="Normal 4 2 21 8 2 2" xfId="19547" xr:uid="{918C8E40-ED18-4007-A096-A5C16D981CC7}"/>
    <cellStyle name="Normal 4 2 21 8 3" xfId="19548" xr:uid="{73272B4F-686B-49F2-A9B3-2515934DB862}"/>
    <cellStyle name="Normal 4 2 21 9" xfId="19549" xr:uid="{558052BB-6062-431E-A554-0B5A48C845C1}"/>
    <cellStyle name="Normal 4 2 21 9 2" xfId="19550" xr:uid="{EF19092F-6BBB-4A99-8EA5-1DC6205373E0}"/>
    <cellStyle name="Normal 4 2 21 9 2 2" xfId="19551" xr:uid="{8CB276B7-B855-497F-B12C-BD44C3B87B55}"/>
    <cellStyle name="Normal 4 2 21 9 3" xfId="19552" xr:uid="{B800A636-E34C-4453-A48A-4F66151301A6}"/>
    <cellStyle name="Normal 4 2 22" xfId="19553" xr:uid="{4303A8D1-BF08-4503-B437-11F766C4675A}"/>
    <cellStyle name="Normal 4 2 22 10" xfId="19554" xr:uid="{D6600D21-EFA3-4027-A741-F59C03DFDAB7}"/>
    <cellStyle name="Normal 4 2 22 10 2" xfId="19555" xr:uid="{CD37E512-ECA2-4B94-9553-3528ECBC2D35}"/>
    <cellStyle name="Normal 4 2 22 11" xfId="19556" xr:uid="{45ABBE57-E619-4240-9915-748D607EFFD1}"/>
    <cellStyle name="Normal 4 2 22 2" xfId="19557" xr:uid="{7FE90AE0-02EC-44EB-A748-16780853C156}"/>
    <cellStyle name="Normal 4 2 22 2 2" xfId="19558" xr:uid="{7A71324D-1279-43E6-B3D3-14E185E685A6}"/>
    <cellStyle name="Normal 4 2 22 2 2 2" xfId="19559" xr:uid="{AF04E7BC-E4DA-42A1-AF46-06A393E4216A}"/>
    <cellStyle name="Normal 4 2 22 2 2 2 2" xfId="19560" xr:uid="{859A17C3-4099-4E3C-B403-FBA187444D91}"/>
    <cellStyle name="Normal 4 2 22 2 2 2 2 2" xfId="19561" xr:uid="{E4AF1FD3-D762-4469-8C11-46BF534C09FF}"/>
    <cellStyle name="Normal 4 2 22 2 2 2 2 2 2" xfId="19562" xr:uid="{B2A7750A-4DBA-41D4-9002-F27A873E792A}"/>
    <cellStyle name="Normal 4 2 22 2 2 2 2 3" xfId="19563" xr:uid="{670AC7E0-EA62-4D1D-BEA3-5A0F840D80B5}"/>
    <cellStyle name="Normal 4 2 22 2 2 2 3" xfId="19564" xr:uid="{97936A7B-4B53-472F-83E4-BDB40D7705A5}"/>
    <cellStyle name="Normal 4 2 22 2 2 2 3 2" xfId="19565" xr:uid="{604F886E-3A17-4CF9-A98A-B933E1BD5C70}"/>
    <cellStyle name="Normal 4 2 22 2 2 2 3 2 2" xfId="19566" xr:uid="{DE3DEBF9-67EE-457D-BBD8-058D925AD6E8}"/>
    <cellStyle name="Normal 4 2 22 2 2 2 3 3" xfId="19567" xr:uid="{8B2C708D-EE71-4A32-84E6-8A5EA77E2566}"/>
    <cellStyle name="Normal 4 2 22 2 2 2 4" xfId="19568" xr:uid="{AE1CBBD3-6E81-458C-9FC5-F6D23392D4D9}"/>
    <cellStyle name="Normal 4 2 22 2 2 2 4 2" xfId="19569" xr:uid="{0DB6E595-885F-4C4B-92EF-76BFCC27B4A0}"/>
    <cellStyle name="Normal 4 2 22 2 2 2 5" xfId="19570" xr:uid="{4C90BA42-D907-401D-BB17-7600B7D5FAEB}"/>
    <cellStyle name="Normal 4 2 22 2 2 3" xfId="19571" xr:uid="{C39F2C21-562A-47E0-8BBE-81840EE176CF}"/>
    <cellStyle name="Normal 4 2 22 2 2 3 2" xfId="19572" xr:uid="{9B3DC63F-DEE4-4FBF-AA36-4F9974540368}"/>
    <cellStyle name="Normal 4 2 22 2 2 3 2 2" xfId="19573" xr:uid="{05BBED96-1BA9-491D-A0F1-F28DDBAE1121}"/>
    <cellStyle name="Normal 4 2 22 2 2 3 3" xfId="19574" xr:uid="{2D10F9F3-6902-46B2-A24A-AC79B755EBE4}"/>
    <cellStyle name="Normal 4 2 22 2 2 4" xfId="19575" xr:uid="{14322082-24EF-4C29-B2C5-0BB7301D0494}"/>
    <cellStyle name="Normal 4 2 22 2 2 4 2" xfId="19576" xr:uid="{DB9DA5ED-1503-4908-AA21-B9773DBC8D31}"/>
    <cellStyle name="Normal 4 2 22 2 2 4 2 2" xfId="19577" xr:uid="{182D8CEE-C93E-49CB-A26F-678DEAA6F698}"/>
    <cellStyle name="Normal 4 2 22 2 2 4 3" xfId="19578" xr:uid="{8022F453-F307-4E7B-BF6C-8C51E09FBCB1}"/>
    <cellStyle name="Normal 4 2 22 2 2 5" xfId="19579" xr:uid="{818844C4-558E-47CD-9A14-E36FFC7C7E05}"/>
    <cellStyle name="Normal 4 2 22 2 2 5 2" xfId="19580" xr:uid="{0CF5F702-9263-4C44-9941-CB79579B3213}"/>
    <cellStyle name="Normal 4 2 22 2 2 6" xfId="19581" xr:uid="{2E2DA491-E09C-44CD-A759-631BA117869D}"/>
    <cellStyle name="Normal 4 2 22 2 3" xfId="19582" xr:uid="{AA29926D-5355-4DDC-B963-C276853EF24B}"/>
    <cellStyle name="Normal 4 2 22 2 3 2" xfId="19583" xr:uid="{98169512-E0E1-4EC4-9EBA-CEB3E6452E86}"/>
    <cellStyle name="Normal 4 2 22 2 3 2 2" xfId="19584" xr:uid="{06B91C15-7D2B-4689-A0CF-E7D446D90FED}"/>
    <cellStyle name="Normal 4 2 22 2 3 2 2 2" xfId="19585" xr:uid="{EE0D6F51-3C8E-4014-89FF-20A3F27A4F6E}"/>
    <cellStyle name="Normal 4 2 22 2 3 2 2 2 2" xfId="19586" xr:uid="{2BB758E0-7897-42D3-B23F-10B3F9346857}"/>
    <cellStyle name="Normal 4 2 22 2 3 2 2 3" xfId="19587" xr:uid="{FEA1408B-0702-413E-A900-624D213224E4}"/>
    <cellStyle name="Normal 4 2 22 2 3 2 3" xfId="19588" xr:uid="{04FC8443-2886-4D03-A720-999AF840C76A}"/>
    <cellStyle name="Normal 4 2 22 2 3 2 3 2" xfId="19589" xr:uid="{9121329D-AB86-45E3-BE19-E05C20CFB372}"/>
    <cellStyle name="Normal 4 2 22 2 3 2 3 2 2" xfId="19590" xr:uid="{9966C1A1-42E0-4784-9CED-DF19B97DD06C}"/>
    <cellStyle name="Normal 4 2 22 2 3 2 3 3" xfId="19591" xr:uid="{F78BC673-FFBB-4711-9B9B-E63D4EA72A6F}"/>
    <cellStyle name="Normal 4 2 22 2 3 2 4" xfId="19592" xr:uid="{F7EC409D-A53C-4729-86C7-A938F397367E}"/>
    <cellStyle name="Normal 4 2 22 2 3 2 4 2" xfId="19593" xr:uid="{49A71FA8-518C-4AF7-94C6-BBC0E4287E52}"/>
    <cellStyle name="Normal 4 2 22 2 3 2 5" xfId="19594" xr:uid="{294141F5-73CD-4838-A3F9-3213FEFF3006}"/>
    <cellStyle name="Normal 4 2 22 2 3 3" xfId="19595" xr:uid="{633BB536-D77F-440D-BA28-603A37CDA2C3}"/>
    <cellStyle name="Normal 4 2 22 2 3 3 2" xfId="19596" xr:uid="{66870D6F-D304-4E96-B66F-CC91CA0CE2B2}"/>
    <cellStyle name="Normal 4 2 22 2 3 3 2 2" xfId="19597" xr:uid="{2D45D706-50BC-4795-90A3-EA996B6EF42F}"/>
    <cellStyle name="Normal 4 2 22 2 3 3 3" xfId="19598" xr:uid="{A0DF017C-53B7-4708-A0A1-E68EA6EC15BD}"/>
    <cellStyle name="Normal 4 2 22 2 3 4" xfId="19599" xr:uid="{32DC23A7-E382-4AD8-BD2F-F7D4563DD701}"/>
    <cellStyle name="Normal 4 2 22 2 3 4 2" xfId="19600" xr:uid="{D59BB97D-820C-4D6C-8230-94567E473D6A}"/>
    <cellStyle name="Normal 4 2 22 2 3 4 2 2" xfId="19601" xr:uid="{9CB5A012-4184-45FA-A474-ADA44F982CF9}"/>
    <cellStyle name="Normal 4 2 22 2 3 4 3" xfId="19602" xr:uid="{22D018C0-DC8B-4038-B83C-C81984AD6041}"/>
    <cellStyle name="Normal 4 2 22 2 3 5" xfId="19603" xr:uid="{708F0AE5-3DCB-4DE5-8460-693499B7CF56}"/>
    <cellStyle name="Normal 4 2 22 2 3 5 2" xfId="19604" xr:uid="{A84238B1-AA9C-4CDC-A0DA-216DF7754241}"/>
    <cellStyle name="Normal 4 2 22 2 3 6" xfId="19605" xr:uid="{B57A583F-26DD-4B96-81BA-BAF1CF5C6983}"/>
    <cellStyle name="Normal 4 2 22 2 4" xfId="19606" xr:uid="{4E2B1443-4847-4071-BD15-1FF04252000E}"/>
    <cellStyle name="Normal 4 2 22 2 4 2" xfId="19607" xr:uid="{6D284A73-0CBD-4390-9638-19A34C553CEA}"/>
    <cellStyle name="Normal 4 2 22 2 4 2 2" xfId="19608" xr:uid="{AE81934D-E8BF-4151-81C5-EE24C5EFCD1D}"/>
    <cellStyle name="Normal 4 2 22 2 4 2 2 2" xfId="19609" xr:uid="{0870CDF9-2DD6-4E4E-801B-07D4ECD27169}"/>
    <cellStyle name="Normal 4 2 22 2 4 2 3" xfId="19610" xr:uid="{0605DF51-6BD6-4103-8E0D-72FD5B7C9AC0}"/>
    <cellStyle name="Normal 4 2 22 2 4 3" xfId="19611" xr:uid="{4A09B1E7-3C8C-4EE7-9D74-7573E9F36519}"/>
    <cellStyle name="Normal 4 2 22 2 4 3 2" xfId="19612" xr:uid="{4F66C585-0D81-4F7C-986B-3AA5078BFB43}"/>
    <cellStyle name="Normal 4 2 22 2 4 3 2 2" xfId="19613" xr:uid="{33F53C5B-27A2-4946-84FA-F6255CF42151}"/>
    <cellStyle name="Normal 4 2 22 2 4 3 3" xfId="19614" xr:uid="{D55FC8DE-1A37-4F4D-883B-F084FDBDB71D}"/>
    <cellStyle name="Normal 4 2 22 2 4 4" xfId="19615" xr:uid="{A1F90629-93F8-458F-9FB8-270D96160413}"/>
    <cellStyle name="Normal 4 2 22 2 4 4 2" xfId="19616" xr:uid="{D8BB7F18-16A1-41AF-8660-A94DD00B0C29}"/>
    <cellStyle name="Normal 4 2 22 2 4 5" xfId="19617" xr:uid="{CFA7FD89-C831-4BF8-A393-BB0A211EA69D}"/>
    <cellStyle name="Normal 4 2 22 2 5" xfId="19618" xr:uid="{326F3F71-4842-4616-A1BB-8275890CD127}"/>
    <cellStyle name="Normal 4 2 22 2 5 2" xfId="19619" xr:uid="{D27A75AB-D865-4F44-80AB-95E651C5D312}"/>
    <cellStyle name="Normal 4 2 22 2 5 2 2" xfId="19620" xr:uid="{8A939349-2898-4546-8B3C-A3C3863BBFF2}"/>
    <cellStyle name="Normal 4 2 22 2 5 3" xfId="19621" xr:uid="{08F07EF0-0A54-4D40-BA5B-BEB4E40F5601}"/>
    <cellStyle name="Normal 4 2 22 2 6" xfId="19622" xr:uid="{298AC523-B5E9-487E-9D0B-F155FC38CAB5}"/>
    <cellStyle name="Normal 4 2 22 2 6 2" xfId="19623" xr:uid="{D1EE5AA4-36BD-4307-BAAE-DAAD8BC02FE3}"/>
    <cellStyle name="Normal 4 2 22 2 6 2 2" xfId="19624" xr:uid="{E60F0933-64FF-4974-8126-84BA137FB028}"/>
    <cellStyle name="Normal 4 2 22 2 6 3" xfId="19625" xr:uid="{2DE65B94-DA5C-4553-BA9B-D80564F19C44}"/>
    <cellStyle name="Normal 4 2 22 2 7" xfId="19626" xr:uid="{F9CF466E-9D82-47F4-89F7-73D1369EF4DC}"/>
    <cellStyle name="Normal 4 2 22 2 7 2" xfId="19627" xr:uid="{EB15692E-2104-4BAC-8EEF-2C5CB5034E04}"/>
    <cellStyle name="Normal 4 2 22 2 7 2 2" xfId="19628" xr:uid="{7BDB2A6D-9D09-4532-BB10-55421B9C5FBB}"/>
    <cellStyle name="Normal 4 2 22 2 7 3" xfId="19629" xr:uid="{7B020067-C139-4EDD-8C3E-E27D934334B3}"/>
    <cellStyle name="Normal 4 2 22 2 8" xfId="19630" xr:uid="{EBC4A992-852B-4FD7-AFF6-E91B0F7A5DC5}"/>
    <cellStyle name="Normal 4 2 22 2 8 2" xfId="19631" xr:uid="{FFDE7B06-03C8-40E9-9DC6-93E9BE41F79F}"/>
    <cellStyle name="Normal 4 2 22 2 9" xfId="19632" xr:uid="{E7D7D36E-72DF-4DFD-8342-F62710DF5076}"/>
    <cellStyle name="Normal 4 2 22 3" xfId="19633" xr:uid="{0F3AFF37-48BB-42E3-A73A-F71009978E2A}"/>
    <cellStyle name="Normal 4 2 22 3 2" xfId="19634" xr:uid="{52D55AF5-7498-4F86-A0FD-DD4B8968DAF5}"/>
    <cellStyle name="Normal 4 2 22 3 2 2" xfId="19635" xr:uid="{9815BD09-90DA-4EE0-AAC2-6423B900F8F8}"/>
    <cellStyle name="Normal 4 2 22 3 2 2 2" xfId="19636" xr:uid="{8254915D-9924-4791-856D-CFC7B6845500}"/>
    <cellStyle name="Normal 4 2 22 3 2 2 2 2" xfId="19637" xr:uid="{820481E1-E430-425C-9200-F02996A6F03F}"/>
    <cellStyle name="Normal 4 2 22 3 2 2 2 2 2" xfId="19638" xr:uid="{D2EBFB48-1666-4DD8-832C-85F5890A67CB}"/>
    <cellStyle name="Normal 4 2 22 3 2 2 2 3" xfId="19639" xr:uid="{58E8A971-1BF9-4601-8A36-C7822B3DBB35}"/>
    <cellStyle name="Normal 4 2 22 3 2 2 3" xfId="19640" xr:uid="{E3BE3E63-3240-4E9B-850C-6962BEC23F2C}"/>
    <cellStyle name="Normal 4 2 22 3 2 2 3 2" xfId="19641" xr:uid="{34C125C4-DCBF-44CA-BCB9-57C0AD744100}"/>
    <cellStyle name="Normal 4 2 22 3 2 2 3 2 2" xfId="19642" xr:uid="{B9DF2B28-F78F-4956-8256-C80833BE595A}"/>
    <cellStyle name="Normal 4 2 22 3 2 2 3 3" xfId="19643" xr:uid="{EAA1BBD0-35B1-4453-A8A2-CF88C732BD2A}"/>
    <cellStyle name="Normal 4 2 22 3 2 2 4" xfId="19644" xr:uid="{474AD217-BC6E-4F8C-914F-A68CCC9A3ECC}"/>
    <cellStyle name="Normal 4 2 22 3 2 2 4 2" xfId="19645" xr:uid="{0D52A252-9158-4B80-82F5-31764D25550C}"/>
    <cellStyle name="Normal 4 2 22 3 2 2 5" xfId="19646" xr:uid="{2ACCF87E-878C-4D54-A1B5-D1646F9446D2}"/>
    <cellStyle name="Normal 4 2 22 3 2 3" xfId="19647" xr:uid="{2E409A62-FCB9-4112-9C0B-75D8FA83E82B}"/>
    <cellStyle name="Normal 4 2 22 3 2 3 2" xfId="19648" xr:uid="{B2B32E8D-3198-488D-AC57-3773CF72AD59}"/>
    <cellStyle name="Normal 4 2 22 3 2 3 2 2" xfId="19649" xr:uid="{BF518100-9DFA-472E-BAE6-E8BAF7F3FE1A}"/>
    <cellStyle name="Normal 4 2 22 3 2 3 3" xfId="19650" xr:uid="{E0573340-027D-4018-93DB-392097767F53}"/>
    <cellStyle name="Normal 4 2 22 3 2 4" xfId="19651" xr:uid="{55C22F64-BBC1-42BD-AA60-E13B50B6EF0B}"/>
    <cellStyle name="Normal 4 2 22 3 2 4 2" xfId="19652" xr:uid="{6F030DF1-AEC1-4554-BB3D-5A1C7E89EBE7}"/>
    <cellStyle name="Normal 4 2 22 3 2 4 2 2" xfId="19653" xr:uid="{2D37787C-4E56-4B80-9D79-BA4999345529}"/>
    <cellStyle name="Normal 4 2 22 3 2 4 3" xfId="19654" xr:uid="{E3DC8DB5-9AE1-4539-BB90-9DA495B62F69}"/>
    <cellStyle name="Normal 4 2 22 3 2 5" xfId="19655" xr:uid="{0B87B234-ADDC-480C-AD3C-3840DCCCE96B}"/>
    <cellStyle name="Normal 4 2 22 3 2 5 2" xfId="19656" xr:uid="{CBE804A9-74A3-47B8-9FD9-DD2ACB6A6101}"/>
    <cellStyle name="Normal 4 2 22 3 2 6" xfId="19657" xr:uid="{78AA61CD-E120-4BDC-AD3C-C504C75B5719}"/>
    <cellStyle name="Normal 4 2 22 3 3" xfId="19658" xr:uid="{D1890FF3-8A6A-4D9A-8332-16B56D3DEAB4}"/>
    <cellStyle name="Normal 4 2 22 3 3 2" xfId="19659" xr:uid="{91748890-FBC3-48D1-BD63-A6832FADD678}"/>
    <cellStyle name="Normal 4 2 22 3 3 2 2" xfId="19660" xr:uid="{B48CA528-28DC-4741-9A93-F45E17775FD0}"/>
    <cellStyle name="Normal 4 2 22 3 3 2 2 2" xfId="19661" xr:uid="{C40D18EC-48D5-45F0-B952-874E90FDF79E}"/>
    <cellStyle name="Normal 4 2 22 3 3 2 2 2 2" xfId="19662" xr:uid="{3C59BAA4-203A-475F-BE81-F12BD114F3A4}"/>
    <cellStyle name="Normal 4 2 22 3 3 2 2 3" xfId="19663" xr:uid="{0009F0E1-044E-4460-9DB0-B2927627E94C}"/>
    <cellStyle name="Normal 4 2 22 3 3 2 3" xfId="19664" xr:uid="{15EB3637-9098-42E5-A63A-9DD18023039E}"/>
    <cellStyle name="Normal 4 2 22 3 3 2 3 2" xfId="19665" xr:uid="{DD73839D-4978-44CB-A9DB-500C8D6FE118}"/>
    <cellStyle name="Normal 4 2 22 3 3 2 3 2 2" xfId="19666" xr:uid="{86EB6DB4-D138-4E48-B84B-27A610E85D10}"/>
    <cellStyle name="Normal 4 2 22 3 3 2 3 3" xfId="19667" xr:uid="{AA10516F-F76D-4B36-9121-00D43163623F}"/>
    <cellStyle name="Normal 4 2 22 3 3 2 4" xfId="19668" xr:uid="{556C3F76-7CA6-426E-9E0C-89F4B50A5E57}"/>
    <cellStyle name="Normal 4 2 22 3 3 2 4 2" xfId="19669" xr:uid="{9A1739FC-BED8-44EF-98D2-78523AC66552}"/>
    <cellStyle name="Normal 4 2 22 3 3 2 5" xfId="19670" xr:uid="{B6E4D166-AD88-47B7-9A41-B78D29740F4D}"/>
    <cellStyle name="Normal 4 2 22 3 3 3" xfId="19671" xr:uid="{2BD9C39D-8C82-4F07-B446-42A689AF029B}"/>
    <cellStyle name="Normal 4 2 22 3 3 3 2" xfId="19672" xr:uid="{AC7580A9-EF55-44FD-8A6B-C39076FD89DF}"/>
    <cellStyle name="Normal 4 2 22 3 3 3 2 2" xfId="19673" xr:uid="{CBE89133-A66E-4F6C-8350-2350E468CC04}"/>
    <cellStyle name="Normal 4 2 22 3 3 3 3" xfId="19674" xr:uid="{05FBB3FA-6FD5-4F5C-BAAE-EDC352BA1564}"/>
    <cellStyle name="Normal 4 2 22 3 3 4" xfId="19675" xr:uid="{BE9CCDA2-81B3-48B0-A34C-5EA722B3C691}"/>
    <cellStyle name="Normal 4 2 22 3 3 4 2" xfId="19676" xr:uid="{648F651B-AC22-47E9-9DE8-992C886EF4F2}"/>
    <cellStyle name="Normal 4 2 22 3 3 4 2 2" xfId="19677" xr:uid="{C46344A1-ED5F-4150-BE6F-1203048FA06D}"/>
    <cellStyle name="Normal 4 2 22 3 3 4 3" xfId="19678" xr:uid="{48B6E585-2699-4E22-87EA-ADE98B0C5E46}"/>
    <cellStyle name="Normal 4 2 22 3 3 5" xfId="19679" xr:uid="{041B9B1F-CA8C-4BAE-9C41-7AB6FBC7EC2B}"/>
    <cellStyle name="Normal 4 2 22 3 3 5 2" xfId="19680" xr:uid="{D0D24A8B-9658-465F-AA5A-8248E03FA37A}"/>
    <cellStyle name="Normal 4 2 22 3 3 6" xfId="19681" xr:uid="{C6B225BD-7D09-4155-9766-27FECDEF2102}"/>
    <cellStyle name="Normal 4 2 22 3 4" xfId="19682" xr:uid="{D4E7EA8F-F4BC-4E0E-A35A-A2FD5462939A}"/>
    <cellStyle name="Normal 4 2 22 3 4 2" xfId="19683" xr:uid="{DFC3B971-CBBF-4826-91C0-EF9D31F55D92}"/>
    <cellStyle name="Normal 4 2 22 3 4 2 2" xfId="19684" xr:uid="{36C33E23-7045-4442-8C0A-8141A705FD8C}"/>
    <cellStyle name="Normal 4 2 22 3 4 2 2 2" xfId="19685" xr:uid="{AD2BD7AC-4B7F-4959-BA94-FCEB5B8D257B}"/>
    <cellStyle name="Normal 4 2 22 3 4 2 3" xfId="19686" xr:uid="{74A5CB51-0286-4237-A6D8-03E2F96C020B}"/>
    <cellStyle name="Normal 4 2 22 3 4 3" xfId="19687" xr:uid="{A4A36071-EE54-424F-AB74-C4C35DBEB65B}"/>
    <cellStyle name="Normal 4 2 22 3 4 3 2" xfId="19688" xr:uid="{28CA4FBD-271F-4E40-924A-D8E372867282}"/>
    <cellStyle name="Normal 4 2 22 3 4 3 2 2" xfId="19689" xr:uid="{0E09409D-33A0-4F8B-99BF-CBCA05DBE49F}"/>
    <cellStyle name="Normal 4 2 22 3 4 3 3" xfId="19690" xr:uid="{CDB75999-95CD-4698-A036-07181E335D3C}"/>
    <cellStyle name="Normal 4 2 22 3 4 4" xfId="19691" xr:uid="{1B39FF8A-90E6-451D-AEA9-083BC31E484C}"/>
    <cellStyle name="Normal 4 2 22 3 4 4 2" xfId="19692" xr:uid="{D28006C4-E845-48D1-8A6F-0C81DE7F008F}"/>
    <cellStyle name="Normal 4 2 22 3 4 5" xfId="19693" xr:uid="{3812F741-42FD-4F8B-9E1C-67B96EEDA4FF}"/>
    <cellStyle name="Normal 4 2 22 3 5" xfId="19694" xr:uid="{ACB5E701-826A-40CA-B295-8D41C8E4BCEB}"/>
    <cellStyle name="Normal 4 2 22 3 5 2" xfId="19695" xr:uid="{69D6F2C4-26EE-4341-8AB2-42AF45CBDFB5}"/>
    <cellStyle name="Normal 4 2 22 3 5 2 2" xfId="19696" xr:uid="{16B871AA-2B9C-49A4-A8E7-D2DBA12BAF14}"/>
    <cellStyle name="Normal 4 2 22 3 5 3" xfId="19697" xr:uid="{7C79C456-FB96-4B54-A7F0-A315F49DCC7C}"/>
    <cellStyle name="Normal 4 2 22 3 6" xfId="19698" xr:uid="{40D9B74A-C5F8-4F38-B5FD-6E6286F5474C}"/>
    <cellStyle name="Normal 4 2 22 3 6 2" xfId="19699" xr:uid="{18463C38-6E30-4F0E-9BB8-693F9F26BE2A}"/>
    <cellStyle name="Normal 4 2 22 3 6 2 2" xfId="19700" xr:uid="{36A025F6-2E32-4937-97A4-A4EE80FDF268}"/>
    <cellStyle name="Normal 4 2 22 3 6 3" xfId="19701" xr:uid="{5A629502-B6D0-42CD-AE0C-915B8E17DCBC}"/>
    <cellStyle name="Normal 4 2 22 3 7" xfId="19702" xr:uid="{3E7F5E8A-4AD6-48B3-BA9B-E0B387B8AA51}"/>
    <cellStyle name="Normal 4 2 22 3 7 2" xfId="19703" xr:uid="{85359375-6A9E-4A1F-83C9-2346C2FECB6D}"/>
    <cellStyle name="Normal 4 2 22 3 7 2 2" xfId="19704" xr:uid="{0B5CE558-1FCD-429C-B991-43E4260283A5}"/>
    <cellStyle name="Normal 4 2 22 3 7 3" xfId="19705" xr:uid="{DAC52143-1192-4774-98F2-6BBEF998EBCA}"/>
    <cellStyle name="Normal 4 2 22 3 8" xfId="19706" xr:uid="{27F66D59-E54C-4D9F-B85F-858A541C8F44}"/>
    <cellStyle name="Normal 4 2 22 3 8 2" xfId="19707" xr:uid="{80FB6558-2A1A-4FA5-9891-16C2ECE5F5BD}"/>
    <cellStyle name="Normal 4 2 22 3 9" xfId="19708" xr:uid="{A1FD17B0-3F4B-4CB4-8059-5FBF1D7D89F6}"/>
    <cellStyle name="Normal 4 2 22 4" xfId="19709" xr:uid="{77F812D6-3977-41C4-97CF-CDDA81D8A118}"/>
    <cellStyle name="Normal 4 2 22 4 2" xfId="19710" xr:uid="{3981856A-B74F-4481-BF26-69DB4EEC9F20}"/>
    <cellStyle name="Normal 4 2 22 4 2 2" xfId="19711" xr:uid="{397899E8-0AE5-4183-BC03-1CA11AF66DBE}"/>
    <cellStyle name="Normal 4 2 22 4 2 2 2" xfId="19712" xr:uid="{A77D4E02-585F-465F-AB80-95572CA39E5C}"/>
    <cellStyle name="Normal 4 2 22 4 2 2 2 2" xfId="19713" xr:uid="{DEEC4721-4075-410C-BEFA-9623321D6B6C}"/>
    <cellStyle name="Normal 4 2 22 4 2 2 3" xfId="19714" xr:uid="{9386B4EA-5DAD-43A2-8599-25445321608E}"/>
    <cellStyle name="Normal 4 2 22 4 2 3" xfId="19715" xr:uid="{54BF452C-65F7-4E20-89CC-4081154173CF}"/>
    <cellStyle name="Normal 4 2 22 4 2 3 2" xfId="19716" xr:uid="{49AAEB96-7920-4BE0-9A83-67D87973C864}"/>
    <cellStyle name="Normal 4 2 22 4 2 3 2 2" xfId="19717" xr:uid="{48468A6C-026C-47BE-8D72-5AC2715A5B42}"/>
    <cellStyle name="Normal 4 2 22 4 2 3 3" xfId="19718" xr:uid="{F73D8801-A7EC-499A-BB1F-E25FF083B8AF}"/>
    <cellStyle name="Normal 4 2 22 4 2 4" xfId="19719" xr:uid="{210AF156-A6FF-4D75-A684-446DEE8DE68C}"/>
    <cellStyle name="Normal 4 2 22 4 2 4 2" xfId="19720" xr:uid="{631275AB-637D-45AB-820B-B9386F17A2D2}"/>
    <cellStyle name="Normal 4 2 22 4 2 5" xfId="19721" xr:uid="{18B0DA7E-F3F1-4354-80D4-E2AD662A3BBA}"/>
    <cellStyle name="Normal 4 2 22 4 3" xfId="19722" xr:uid="{8CC86369-37FC-4DEA-B34A-A79AC70741A6}"/>
    <cellStyle name="Normal 4 2 22 4 3 2" xfId="19723" xr:uid="{50068EB7-8AEB-4023-9411-94E0AB0B0DF4}"/>
    <cellStyle name="Normal 4 2 22 4 3 2 2" xfId="19724" xr:uid="{F5CAF1E6-6905-41FD-8724-B25C74298E68}"/>
    <cellStyle name="Normal 4 2 22 4 3 3" xfId="19725" xr:uid="{D79877AB-E325-4428-871D-A0976163706F}"/>
    <cellStyle name="Normal 4 2 22 4 4" xfId="19726" xr:uid="{37CF0987-D8C6-4CBA-BB56-D984B2E30B5D}"/>
    <cellStyle name="Normal 4 2 22 4 4 2" xfId="19727" xr:uid="{C20F7620-0891-4DA0-80E4-A9FB86AAE739}"/>
    <cellStyle name="Normal 4 2 22 4 4 2 2" xfId="19728" xr:uid="{C8E8D93C-0C91-4C83-8582-EB35A827EE53}"/>
    <cellStyle name="Normal 4 2 22 4 4 3" xfId="19729" xr:uid="{E7891538-97E9-4480-8119-622150B632BE}"/>
    <cellStyle name="Normal 4 2 22 4 5" xfId="19730" xr:uid="{C46BD710-4A4A-4882-8C25-138FE1E040F2}"/>
    <cellStyle name="Normal 4 2 22 4 5 2" xfId="19731" xr:uid="{5647EA7A-8CE5-45D0-8D79-B78A29E57D65}"/>
    <cellStyle name="Normal 4 2 22 4 6" xfId="19732" xr:uid="{C59C6AA6-886E-4EB9-A3D2-C36E285EEAF4}"/>
    <cellStyle name="Normal 4 2 22 5" xfId="19733" xr:uid="{9BC05A83-4DC6-4A48-835B-1D457E3A048D}"/>
    <cellStyle name="Normal 4 2 22 5 2" xfId="19734" xr:uid="{2D0F3A1C-566D-4635-957A-6C551A1757F6}"/>
    <cellStyle name="Normal 4 2 22 5 2 2" xfId="19735" xr:uid="{C323AEC3-9C6F-4F94-A655-A9EFD0C34F42}"/>
    <cellStyle name="Normal 4 2 22 5 2 2 2" xfId="19736" xr:uid="{EE3439FD-DF34-4B07-8D86-452602F23753}"/>
    <cellStyle name="Normal 4 2 22 5 2 2 2 2" xfId="19737" xr:uid="{05BB9CE2-50BA-4FAD-A88A-2DDB9B24567B}"/>
    <cellStyle name="Normal 4 2 22 5 2 2 3" xfId="19738" xr:uid="{357BE947-FBA0-4491-84D3-0F5A0D691E6F}"/>
    <cellStyle name="Normal 4 2 22 5 2 3" xfId="19739" xr:uid="{2F193792-F250-4C9E-89C1-73336840C000}"/>
    <cellStyle name="Normal 4 2 22 5 2 3 2" xfId="19740" xr:uid="{92278118-6914-4D13-BD9D-440F07345E11}"/>
    <cellStyle name="Normal 4 2 22 5 2 3 2 2" xfId="19741" xr:uid="{64536D49-D2D3-45CB-B09B-B1EDAA533DFA}"/>
    <cellStyle name="Normal 4 2 22 5 2 3 3" xfId="19742" xr:uid="{EB9F1C8B-7105-4615-AFEF-07DF2AE66DF6}"/>
    <cellStyle name="Normal 4 2 22 5 2 4" xfId="19743" xr:uid="{B0B6B192-58DD-4341-9FC2-803A8D855B69}"/>
    <cellStyle name="Normal 4 2 22 5 2 4 2" xfId="19744" xr:uid="{1F8EA7F6-E5FB-4738-806E-B1B4E83227C1}"/>
    <cellStyle name="Normal 4 2 22 5 2 5" xfId="19745" xr:uid="{BD60688B-2636-4725-9D91-04AAA30FAF8F}"/>
    <cellStyle name="Normal 4 2 22 5 3" xfId="19746" xr:uid="{2708AAC2-D70F-4D9E-B952-9D79B14398F0}"/>
    <cellStyle name="Normal 4 2 22 5 3 2" xfId="19747" xr:uid="{F2BBE7CE-0EED-4E26-8FB3-409D4CABEF9D}"/>
    <cellStyle name="Normal 4 2 22 5 3 2 2" xfId="19748" xr:uid="{561C6628-DB5E-4A85-B703-B5A445E5D8CF}"/>
    <cellStyle name="Normal 4 2 22 5 3 3" xfId="19749" xr:uid="{6D845D69-0E0C-4147-A204-62DC60561B30}"/>
    <cellStyle name="Normal 4 2 22 5 4" xfId="19750" xr:uid="{B2F879F9-D632-4613-8974-329FFBE67EA6}"/>
    <cellStyle name="Normal 4 2 22 5 4 2" xfId="19751" xr:uid="{0139EFE0-66DA-4610-9E78-CFED07172E99}"/>
    <cellStyle name="Normal 4 2 22 5 4 2 2" xfId="19752" xr:uid="{37BA8734-BC27-411C-BB36-A4BD358E9819}"/>
    <cellStyle name="Normal 4 2 22 5 4 3" xfId="19753" xr:uid="{28BF2E2A-8ADC-42DD-95EE-990D57266F78}"/>
    <cellStyle name="Normal 4 2 22 5 5" xfId="19754" xr:uid="{5EDD507C-AEA5-442C-AA61-5D1C330D6B27}"/>
    <cellStyle name="Normal 4 2 22 5 5 2" xfId="19755" xr:uid="{6E8DB6EC-FA81-46F3-BEB4-B50E8BA7DC18}"/>
    <cellStyle name="Normal 4 2 22 5 6" xfId="19756" xr:uid="{A7E5BF6F-B1B5-470E-800E-307161A23FE9}"/>
    <cellStyle name="Normal 4 2 22 6" xfId="19757" xr:uid="{09261FC1-4B29-4A49-9709-7967E3E77F1C}"/>
    <cellStyle name="Normal 4 2 22 6 2" xfId="19758" xr:uid="{BC0C01A8-71EF-42C6-A903-6928F2FE0A7F}"/>
    <cellStyle name="Normal 4 2 22 6 2 2" xfId="19759" xr:uid="{E7DE5D14-4B72-496E-B3EF-8F9BFDA9DA92}"/>
    <cellStyle name="Normal 4 2 22 6 2 2 2" xfId="19760" xr:uid="{8FBA6E8B-DF5C-4BD2-8CF1-17A2E57EDB93}"/>
    <cellStyle name="Normal 4 2 22 6 2 3" xfId="19761" xr:uid="{75247438-7CAA-4A75-996E-593AAC9EE89A}"/>
    <cellStyle name="Normal 4 2 22 6 3" xfId="19762" xr:uid="{244A83C3-B292-4D3C-9802-45A71CE238F8}"/>
    <cellStyle name="Normal 4 2 22 6 3 2" xfId="19763" xr:uid="{212D91CC-4AEA-48C0-A876-6F023FB485FA}"/>
    <cellStyle name="Normal 4 2 22 6 3 2 2" xfId="19764" xr:uid="{99E227C8-D515-434B-B120-6AD88FE4460D}"/>
    <cellStyle name="Normal 4 2 22 6 3 3" xfId="19765" xr:uid="{652FC15F-ECD2-4C3A-8FC2-18F85035ECEC}"/>
    <cellStyle name="Normal 4 2 22 6 4" xfId="19766" xr:uid="{05867BD2-87BF-414F-B876-6AE4F084FD4F}"/>
    <cellStyle name="Normal 4 2 22 6 4 2" xfId="19767" xr:uid="{30152AAD-96BD-4463-97E0-E8DA70C758A5}"/>
    <cellStyle name="Normal 4 2 22 6 5" xfId="19768" xr:uid="{EB6736DA-DB60-4607-9AAB-07044C30F08C}"/>
    <cellStyle name="Normal 4 2 22 7" xfId="19769" xr:uid="{33A1B121-5C39-4DFC-9345-D641AE1E3F20}"/>
    <cellStyle name="Normal 4 2 22 7 2" xfId="19770" xr:uid="{B1E9A0B5-D5A8-45AB-9191-BFFE1996378F}"/>
    <cellStyle name="Normal 4 2 22 7 2 2" xfId="19771" xr:uid="{03E7F4DA-4185-4DB7-B3E1-83671D1B2B82}"/>
    <cellStyle name="Normal 4 2 22 7 3" xfId="19772" xr:uid="{EED5624B-99AA-43EE-9EBE-CDF8DFB3B7F8}"/>
    <cellStyle name="Normal 4 2 22 8" xfId="19773" xr:uid="{7428FA7B-9511-4EE4-87C3-5B5477E49700}"/>
    <cellStyle name="Normal 4 2 22 8 2" xfId="19774" xr:uid="{111161B9-3B13-4636-9B7A-794658B7520A}"/>
    <cellStyle name="Normal 4 2 22 8 2 2" xfId="19775" xr:uid="{BD89C9A6-89DA-4C5B-8756-AE01A967AC93}"/>
    <cellStyle name="Normal 4 2 22 8 3" xfId="19776" xr:uid="{21AE145A-AA12-4C70-A189-6AFCA5018F42}"/>
    <cellStyle name="Normal 4 2 22 9" xfId="19777" xr:uid="{B96062A2-347B-4CC1-9170-E8AAB85F0C4B}"/>
    <cellStyle name="Normal 4 2 22 9 2" xfId="19778" xr:uid="{A502153E-A1AB-4B0C-91C3-40F75D9AD52D}"/>
    <cellStyle name="Normal 4 2 22 9 2 2" xfId="19779" xr:uid="{B2E17A98-85B0-4259-B67B-D794EDA5ACDC}"/>
    <cellStyle name="Normal 4 2 22 9 3" xfId="19780" xr:uid="{6885BC50-76E6-4CBE-9BC8-FA72CE9EF28B}"/>
    <cellStyle name="Normal 4 2 23" xfId="19781" xr:uid="{AABB5931-34A0-42FC-BE38-8C5E09FC21A0}"/>
    <cellStyle name="Normal 4 2 23 10" xfId="19782" xr:uid="{6B44F57F-EDD3-42B6-84A7-8240D0BFA029}"/>
    <cellStyle name="Normal 4 2 23 10 2" xfId="19783" xr:uid="{5C96B45A-EABB-4544-AFEB-36D7DEBF2146}"/>
    <cellStyle name="Normal 4 2 23 11" xfId="19784" xr:uid="{3DA74963-127F-4230-90F1-44129765EC3F}"/>
    <cellStyle name="Normal 4 2 23 2" xfId="19785" xr:uid="{2BFBA271-3D57-4C7A-8A96-C82E73CF85AB}"/>
    <cellStyle name="Normal 4 2 23 2 2" xfId="19786" xr:uid="{3E7BCCF1-FB28-4ECF-A6F2-34C34FC56DD0}"/>
    <cellStyle name="Normal 4 2 23 2 2 2" xfId="19787" xr:uid="{D84ABA7F-8177-46C9-B253-E798C640549F}"/>
    <cellStyle name="Normal 4 2 23 2 2 2 2" xfId="19788" xr:uid="{EB394FEE-BE65-495F-B0BE-047AEB107FD3}"/>
    <cellStyle name="Normal 4 2 23 2 2 2 2 2" xfId="19789" xr:uid="{423C77A2-CB20-496D-BCAD-811B5AF868E1}"/>
    <cellStyle name="Normal 4 2 23 2 2 2 2 2 2" xfId="19790" xr:uid="{6F098027-D771-4E6B-9D45-CAB9D4C63468}"/>
    <cellStyle name="Normal 4 2 23 2 2 2 2 3" xfId="19791" xr:uid="{CEB248C3-11FE-4503-910C-2693EFAAB53E}"/>
    <cellStyle name="Normal 4 2 23 2 2 2 3" xfId="19792" xr:uid="{9EFDCFB4-EB73-4D09-AD0E-FC87FED6E93F}"/>
    <cellStyle name="Normal 4 2 23 2 2 2 3 2" xfId="19793" xr:uid="{B5045C82-42E6-4A91-956E-03B14921E488}"/>
    <cellStyle name="Normal 4 2 23 2 2 2 3 2 2" xfId="19794" xr:uid="{4910C349-2779-4533-8BC6-78F273D9AEB5}"/>
    <cellStyle name="Normal 4 2 23 2 2 2 3 3" xfId="19795" xr:uid="{3F68E084-0CF4-40AC-A057-29EE08023749}"/>
    <cellStyle name="Normal 4 2 23 2 2 2 4" xfId="19796" xr:uid="{4E91D9B4-CEC5-4150-AB6B-EDB4A2E520CA}"/>
    <cellStyle name="Normal 4 2 23 2 2 2 4 2" xfId="19797" xr:uid="{750437D3-5E31-450F-BDD5-04D5A39FE510}"/>
    <cellStyle name="Normal 4 2 23 2 2 2 5" xfId="19798" xr:uid="{0447D46A-0DFB-4EC1-BEBA-F885160C7B84}"/>
    <cellStyle name="Normal 4 2 23 2 2 3" xfId="19799" xr:uid="{1D20953A-A893-4F1D-AEB3-4D4F341D75C4}"/>
    <cellStyle name="Normal 4 2 23 2 2 3 2" xfId="19800" xr:uid="{72EDF9F1-6945-4A39-8BAD-A12DB881D2E7}"/>
    <cellStyle name="Normal 4 2 23 2 2 3 2 2" xfId="19801" xr:uid="{A7CD68DD-3FF2-4E95-8A94-8D6D5E995FD9}"/>
    <cellStyle name="Normal 4 2 23 2 2 3 3" xfId="19802" xr:uid="{E80EB2B2-6881-4AB5-8823-E1B872B6A9E6}"/>
    <cellStyle name="Normal 4 2 23 2 2 4" xfId="19803" xr:uid="{E0590E9A-987D-4D5C-9EC6-3F3042BCB878}"/>
    <cellStyle name="Normal 4 2 23 2 2 4 2" xfId="19804" xr:uid="{1BCFA870-5983-4366-8B4B-ED42C439ED51}"/>
    <cellStyle name="Normal 4 2 23 2 2 4 2 2" xfId="19805" xr:uid="{D1E029DC-1E0A-403E-AAFE-AB832EFEBB44}"/>
    <cellStyle name="Normal 4 2 23 2 2 4 3" xfId="19806" xr:uid="{5859094E-C936-42F3-9925-CBD112E2F7D7}"/>
    <cellStyle name="Normal 4 2 23 2 2 5" xfId="19807" xr:uid="{9572607D-FC79-4744-9676-7FAE697CBA13}"/>
    <cellStyle name="Normal 4 2 23 2 2 5 2" xfId="19808" xr:uid="{82D41B56-D0B7-4F39-BD73-56DA5FEDFDAB}"/>
    <cellStyle name="Normal 4 2 23 2 2 6" xfId="19809" xr:uid="{C4E61CE8-45BB-4A4B-B1EE-F3528DFDFB13}"/>
    <cellStyle name="Normal 4 2 23 2 3" xfId="19810" xr:uid="{4FEAD773-B7B6-471C-B1F1-35767F1E03AC}"/>
    <cellStyle name="Normal 4 2 23 2 3 2" xfId="19811" xr:uid="{2C5FE9A6-167A-48EA-879F-67C8F6E706AC}"/>
    <cellStyle name="Normal 4 2 23 2 3 2 2" xfId="19812" xr:uid="{2EE84B7A-22A3-4971-9C64-8739D36183F8}"/>
    <cellStyle name="Normal 4 2 23 2 3 2 2 2" xfId="19813" xr:uid="{D56A3C64-13C1-45BD-A007-7A4DCACB9AD9}"/>
    <cellStyle name="Normal 4 2 23 2 3 2 2 2 2" xfId="19814" xr:uid="{E457E033-2155-4AF6-AA39-2AD61804E769}"/>
    <cellStyle name="Normal 4 2 23 2 3 2 2 3" xfId="19815" xr:uid="{6E39BA23-AC8D-46F3-B6C3-760673FEEB3B}"/>
    <cellStyle name="Normal 4 2 23 2 3 2 3" xfId="19816" xr:uid="{7D8077B4-646F-4710-8959-152E4EA91FD9}"/>
    <cellStyle name="Normal 4 2 23 2 3 2 3 2" xfId="19817" xr:uid="{26CEDF83-DA0A-4E3F-A370-7850EEA8DCAC}"/>
    <cellStyle name="Normal 4 2 23 2 3 2 3 2 2" xfId="19818" xr:uid="{62FE2BDE-F2A9-425F-BE25-4EC67D46F4AB}"/>
    <cellStyle name="Normal 4 2 23 2 3 2 3 3" xfId="19819" xr:uid="{E289FC00-5BA9-49BD-A2EE-C2CF8D4418F6}"/>
    <cellStyle name="Normal 4 2 23 2 3 2 4" xfId="19820" xr:uid="{E42946D6-4987-4C8F-9780-71304A4B5F9F}"/>
    <cellStyle name="Normal 4 2 23 2 3 2 4 2" xfId="19821" xr:uid="{FF875F9B-FF31-46BB-9075-113D99D39523}"/>
    <cellStyle name="Normal 4 2 23 2 3 2 5" xfId="19822" xr:uid="{869DBF16-6137-48B1-A0A5-D964C7EA38B0}"/>
    <cellStyle name="Normal 4 2 23 2 3 3" xfId="19823" xr:uid="{98197CA4-5515-4914-9E46-9440769BF3D8}"/>
    <cellStyle name="Normal 4 2 23 2 3 3 2" xfId="19824" xr:uid="{3D7E17FA-FAE1-4ADD-A810-A3F10BFC758A}"/>
    <cellStyle name="Normal 4 2 23 2 3 3 2 2" xfId="19825" xr:uid="{E61DA2E7-AF2A-4987-8BED-4B4CD8431C84}"/>
    <cellStyle name="Normal 4 2 23 2 3 3 3" xfId="19826" xr:uid="{E63E769D-0B92-4DEF-A55C-DEC440DD4FED}"/>
    <cellStyle name="Normal 4 2 23 2 3 4" xfId="19827" xr:uid="{8E25B8DE-41FE-4C30-B8B7-5EB9AD492D9C}"/>
    <cellStyle name="Normal 4 2 23 2 3 4 2" xfId="19828" xr:uid="{BD72E31C-35C9-45DB-A073-98DA84BA4BAE}"/>
    <cellStyle name="Normal 4 2 23 2 3 4 2 2" xfId="19829" xr:uid="{9FF04FD9-227F-4313-BC88-46F61A3428AA}"/>
    <cellStyle name="Normal 4 2 23 2 3 4 3" xfId="19830" xr:uid="{34E6C412-D4AC-470A-A0CC-821881F9008D}"/>
    <cellStyle name="Normal 4 2 23 2 3 5" xfId="19831" xr:uid="{928C722B-ACBF-4AB1-8BDC-0A2D3B802F20}"/>
    <cellStyle name="Normal 4 2 23 2 3 5 2" xfId="19832" xr:uid="{34CA7A39-34EF-4411-ACD2-9080D0D00EBC}"/>
    <cellStyle name="Normal 4 2 23 2 3 6" xfId="19833" xr:uid="{27FAA177-87F1-429D-ADFB-CD409A7D6DE2}"/>
    <cellStyle name="Normal 4 2 23 2 4" xfId="19834" xr:uid="{195A1AB5-0B43-4397-B69A-81C16E46B675}"/>
    <cellStyle name="Normal 4 2 23 2 4 2" xfId="19835" xr:uid="{78E91CAD-74DD-4C89-9498-B0F799FB805D}"/>
    <cellStyle name="Normal 4 2 23 2 4 2 2" xfId="19836" xr:uid="{AC8A550C-EEF3-422C-9AFC-EC1671340431}"/>
    <cellStyle name="Normal 4 2 23 2 4 2 2 2" xfId="19837" xr:uid="{EA377EC2-8B5F-4A0C-AA30-02BC977BF7E0}"/>
    <cellStyle name="Normal 4 2 23 2 4 2 3" xfId="19838" xr:uid="{55F3D99D-C7BD-4A12-9E17-77C90618DC44}"/>
    <cellStyle name="Normal 4 2 23 2 4 3" xfId="19839" xr:uid="{E817D123-4995-4501-9BB4-DE64A3DCAAB7}"/>
    <cellStyle name="Normal 4 2 23 2 4 3 2" xfId="19840" xr:uid="{08A31246-86D2-43FE-9A49-F62AC3BCCB66}"/>
    <cellStyle name="Normal 4 2 23 2 4 3 2 2" xfId="19841" xr:uid="{D9F52D28-D14E-4A0F-BA6D-4F4E8A5E3657}"/>
    <cellStyle name="Normal 4 2 23 2 4 3 3" xfId="19842" xr:uid="{54D84B0D-394F-4A5C-9E63-E788F1FCC0BD}"/>
    <cellStyle name="Normal 4 2 23 2 4 4" xfId="19843" xr:uid="{8E4AE047-21BF-4BC7-A99F-1A8E531B1A8E}"/>
    <cellStyle name="Normal 4 2 23 2 4 4 2" xfId="19844" xr:uid="{CFC910F0-E5DE-436F-8787-CE07A5536F3D}"/>
    <cellStyle name="Normal 4 2 23 2 4 5" xfId="19845" xr:uid="{5E3A1DF1-747B-475A-B706-499E71177B49}"/>
    <cellStyle name="Normal 4 2 23 2 5" xfId="19846" xr:uid="{3919FA6E-48AB-45CB-A2C8-ECB27C7FD2F8}"/>
    <cellStyle name="Normal 4 2 23 2 5 2" xfId="19847" xr:uid="{0EE746AE-AD27-41C4-9CCC-4CED8DEDB9A2}"/>
    <cellStyle name="Normal 4 2 23 2 5 2 2" xfId="19848" xr:uid="{636A6629-446B-4EE2-979C-9241DBC6A230}"/>
    <cellStyle name="Normal 4 2 23 2 5 3" xfId="19849" xr:uid="{51F425C5-EAEA-4F8F-92C4-3842D64FAB9F}"/>
    <cellStyle name="Normal 4 2 23 2 6" xfId="19850" xr:uid="{98246E09-CA63-476B-89C9-311DAD651234}"/>
    <cellStyle name="Normal 4 2 23 2 6 2" xfId="19851" xr:uid="{8768E443-B96D-404F-AA15-F20192308D84}"/>
    <cellStyle name="Normal 4 2 23 2 6 2 2" xfId="19852" xr:uid="{BCFB6580-A34E-4807-B5E4-F100B342DA4D}"/>
    <cellStyle name="Normal 4 2 23 2 6 3" xfId="19853" xr:uid="{91214907-63D3-4F1B-A2A3-7F19D710A921}"/>
    <cellStyle name="Normal 4 2 23 2 7" xfId="19854" xr:uid="{9D49CA98-BFE6-48FE-A6CE-60023C1BE1A6}"/>
    <cellStyle name="Normal 4 2 23 2 7 2" xfId="19855" xr:uid="{F039223D-A07E-4A6A-9F2E-1E33A3A0CBFF}"/>
    <cellStyle name="Normal 4 2 23 2 7 2 2" xfId="19856" xr:uid="{EAC54B29-E9EF-4EB2-903B-B93631E41410}"/>
    <cellStyle name="Normal 4 2 23 2 7 3" xfId="19857" xr:uid="{AB2FB863-EECF-4575-BFD0-E37360091ECD}"/>
    <cellStyle name="Normal 4 2 23 2 8" xfId="19858" xr:uid="{1C8D5CDE-22CA-4127-9D32-4D34A095D08F}"/>
    <cellStyle name="Normal 4 2 23 2 8 2" xfId="19859" xr:uid="{3F05C000-C6F1-4B1E-B4D9-7A77AB6FFF05}"/>
    <cellStyle name="Normal 4 2 23 2 9" xfId="19860" xr:uid="{7CB793A4-7EAF-4E07-802A-B4C4FB59CCC8}"/>
    <cellStyle name="Normal 4 2 23 3" xfId="19861" xr:uid="{CBF98EE5-9930-46F6-BD8A-96A343EEB19A}"/>
    <cellStyle name="Normal 4 2 23 3 2" xfId="19862" xr:uid="{A6151221-A173-4903-A298-62A096C50DB6}"/>
    <cellStyle name="Normal 4 2 23 3 2 2" xfId="19863" xr:uid="{63958A08-E900-419E-A0DD-6FA05DC14E40}"/>
    <cellStyle name="Normal 4 2 23 3 2 2 2" xfId="19864" xr:uid="{A6760E50-692B-4D4E-A3B2-2AD6BF7A234D}"/>
    <cellStyle name="Normal 4 2 23 3 2 2 2 2" xfId="19865" xr:uid="{366E2ACC-D959-4038-A616-BE61886A1CBD}"/>
    <cellStyle name="Normal 4 2 23 3 2 2 2 2 2" xfId="19866" xr:uid="{88604A34-45E8-44B4-9D04-5B8F45AEFF91}"/>
    <cellStyle name="Normal 4 2 23 3 2 2 2 3" xfId="19867" xr:uid="{0A7B6F5F-FE1F-4403-B67C-693F43D7C71E}"/>
    <cellStyle name="Normal 4 2 23 3 2 2 3" xfId="19868" xr:uid="{B8565993-73C9-4711-8EE0-5406FB896385}"/>
    <cellStyle name="Normal 4 2 23 3 2 2 3 2" xfId="19869" xr:uid="{48338F21-5EC4-4845-811C-021F7909DDA7}"/>
    <cellStyle name="Normal 4 2 23 3 2 2 3 2 2" xfId="19870" xr:uid="{E6C82540-D3A1-4C7D-A180-623E28B99CEA}"/>
    <cellStyle name="Normal 4 2 23 3 2 2 3 3" xfId="19871" xr:uid="{E54326F8-A11C-4198-AD8A-D358C3FE2930}"/>
    <cellStyle name="Normal 4 2 23 3 2 2 4" xfId="19872" xr:uid="{6CDF73CF-7BEF-4BB5-A14F-EE35BF7A05CE}"/>
    <cellStyle name="Normal 4 2 23 3 2 2 4 2" xfId="19873" xr:uid="{E0ED12D6-E065-4919-87D4-68503B012E31}"/>
    <cellStyle name="Normal 4 2 23 3 2 2 5" xfId="19874" xr:uid="{7B7BEDBB-9EDA-4779-87BE-75984C163DCD}"/>
    <cellStyle name="Normal 4 2 23 3 2 3" xfId="19875" xr:uid="{A7F12852-EF71-42A3-B417-6439F896A3FF}"/>
    <cellStyle name="Normal 4 2 23 3 2 3 2" xfId="19876" xr:uid="{AB27014C-7AB4-4613-8685-5C67D1F7A788}"/>
    <cellStyle name="Normal 4 2 23 3 2 3 2 2" xfId="19877" xr:uid="{219B3484-EDCD-4E9B-A61E-E51EAAC4CC3C}"/>
    <cellStyle name="Normal 4 2 23 3 2 3 3" xfId="19878" xr:uid="{E72E9B18-5506-4BFE-88FA-EAAB1E08C46B}"/>
    <cellStyle name="Normal 4 2 23 3 2 4" xfId="19879" xr:uid="{22478390-E04C-455F-94DD-D538F40E7136}"/>
    <cellStyle name="Normal 4 2 23 3 2 4 2" xfId="19880" xr:uid="{47E05193-E932-492E-B185-92607964DB59}"/>
    <cellStyle name="Normal 4 2 23 3 2 4 2 2" xfId="19881" xr:uid="{AA67966A-04C2-4314-83D5-143D8802F1C0}"/>
    <cellStyle name="Normal 4 2 23 3 2 4 3" xfId="19882" xr:uid="{215477D3-B7A0-4137-9EEF-75D7B2F92D92}"/>
    <cellStyle name="Normal 4 2 23 3 2 5" xfId="19883" xr:uid="{E723DD50-2457-49DE-BBF1-8FB6E775BE60}"/>
    <cellStyle name="Normal 4 2 23 3 2 5 2" xfId="19884" xr:uid="{EAC7E750-BCBC-4319-A639-D2DD679280F3}"/>
    <cellStyle name="Normal 4 2 23 3 2 6" xfId="19885" xr:uid="{297B327D-2C3C-449B-A512-98E323FC5DB2}"/>
    <cellStyle name="Normal 4 2 23 3 3" xfId="19886" xr:uid="{27D8EEF6-5B0A-4FE3-8FCB-7E900AD4792E}"/>
    <cellStyle name="Normal 4 2 23 3 3 2" xfId="19887" xr:uid="{60B91720-7D45-4235-B951-4DC28AE81F39}"/>
    <cellStyle name="Normal 4 2 23 3 3 2 2" xfId="19888" xr:uid="{AECBB680-D2A7-4ACF-AEC7-4E0AC642E930}"/>
    <cellStyle name="Normal 4 2 23 3 3 2 2 2" xfId="19889" xr:uid="{C780D03D-FE31-4270-96CE-4F52D160E9E3}"/>
    <cellStyle name="Normal 4 2 23 3 3 2 2 2 2" xfId="19890" xr:uid="{56437467-7886-4F23-8D0C-0D5D871008A5}"/>
    <cellStyle name="Normal 4 2 23 3 3 2 2 3" xfId="19891" xr:uid="{07BD738F-70AD-48E1-A7B8-988D59ED9021}"/>
    <cellStyle name="Normal 4 2 23 3 3 2 3" xfId="19892" xr:uid="{D4E6146B-1643-4E24-89BB-7BC9E7AC7600}"/>
    <cellStyle name="Normal 4 2 23 3 3 2 3 2" xfId="19893" xr:uid="{B98D19DF-88C1-49C3-A2D5-09A06F11CCE4}"/>
    <cellStyle name="Normal 4 2 23 3 3 2 3 2 2" xfId="19894" xr:uid="{0BC62E58-850D-4359-950E-0C36A6712463}"/>
    <cellStyle name="Normal 4 2 23 3 3 2 3 3" xfId="19895" xr:uid="{5DBB847E-6DC7-4D97-8043-C88A96E263B3}"/>
    <cellStyle name="Normal 4 2 23 3 3 2 4" xfId="19896" xr:uid="{A2BE30AF-B460-424D-BCC9-0B732F6F8185}"/>
    <cellStyle name="Normal 4 2 23 3 3 2 4 2" xfId="19897" xr:uid="{6EC28A38-8998-4735-BD14-F77E5015E88B}"/>
    <cellStyle name="Normal 4 2 23 3 3 2 5" xfId="19898" xr:uid="{23197630-BF13-477F-A571-FBFB45901E10}"/>
    <cellStyle name="Normal 4 2 23 3 3 3" xfId="19899" xr:uid="{D1BE4C6E-6FEF-486D-813C-8DE9F2BC429A}"/>
    <cellStyle name="Normal 4 2 23 3 3 3 2" xfId="19900" xr:uid="{ED646A19-9671-4F82-94B5-1CC3AAD2343E}"/>
    <cellStyle name="Normal 4 2 23 3 3 3 2 2" xfId="19901" xr:uid="{D96F08C2-1B72-4144-9AE0-749D38D06F47}"/>
    <cellStyle name="Normal 4 2 23 3 3 3 3" xfId="19902" xr:uid="{A4ACB3B1-CE32-4C92-8BF6-E91F5A7F73B9}"/>
    <cellStyle name="Normal 4 2 23 3 3 4" xfId="19903" xr:uid="{108E7CEF-CB43-4EAD-9882-581D2E39282A}"/>
    <cellStyle name="Normal 4 2 23 3 3 4 2" xfId="19904" xr:uid="{7836D380-815D-4EB0-A2BD-AA98A467A176}"/>
    <cellStyle name="Normal 4 2 23 3 3 4 2 2" xfId="19905" xr:uid="{F3B93BE1-3AAE-4540-9DC3-28139514C6AF}"/>
    <cellStyle name="Normal 4 2 23 3 3 4 3" xfId="19906" xr:uid="{CC39DADB-8229-4DEF-BE98-44B351190E33}"/>
    <cellStyle name="Normal 4 2 23 3 3 5" xfId="19907" xr:uid="{4CCE9A4A-65F9-46D6-A50B-DC7B97DF4D34}"/>
    <cellStyle name="Normal 4 2 23 3 3 5 2" xfId="19908" xr:uid="{B0AECEA7-A2ED-433D-83FF-E63840EF6DCA}"/>
    <cellStyle name="Normal 4 2 23 3 3 6" xfId="19909" xr:uid="{31F52086-3F86-4CA5-BBED-F3F167F43A96}"/>
    <cellStyle name="Normal 4 2 23 3 4" xfId="19910" xr:uid="{14CB819B-6792-4FF7-9F2C-847DD5890EA8}"/>
    <cellStyle name="Normal 4 2 23 3 4 2" xfId="19911" xr:uid="{DF446C47-7271-4E75-B61C-C829B9787478}"/>
    <cellStyle name="Normal 4 2 23 3 4 2 2" xfId="19912" xr:uid="{C7F6669B-17DC-4024-BCD6-40A797D62340}"/>
    <cellStyle name="Normal 4 2 23 3 4 2 2 2" xfId="19913" xr:uid="{576AA527-E7AC-4BA7-8472-F7D50841E17A}"/>
    <cellStyle name="Normal 4 2 23 3 4 2 3" xfId="19914" xr:uid="{7E9D5946-EC68-4068-A929-03462CDE21AC}"/>
    <cellStyle name="Normal 4 2 23 3 4 3" xfId="19915" xr:uid="{E633541F-DDAB-4ED9-A87B-B3467161D6AF}"/>
    <cellStyle name="Normal 4 2 23 3 4 3 2" xfId="19916" xr:uid="{95CA2E81-D984-4C0A-9268-0BB809B6492C}"/>
    <cellStyle name="Normal 4 2 23 3 4 3 2 2" xfId="19917" xr:uid="{C34C00CB-0C54-4B67-B727-5A87145231B3}"/>
    <cellStyle name="Normal 4 2 23 3 4 3 3" xfId="19918" xr:uid="{F41C6384-A3AD-4735-B04C-918BEBA31965}"/>
    <cellStyle name="Normal 4 2 23 3 4 4" xfId="19919" xr:uid="{2A65C66A-D42C-4C75-A3F4-66513E39E148}"/>
    <cellStyle name="Normal 4 2 23 3 4 4 2" xfId="19920" xr:uid="{411C5026-70E7-4D64-AA73-F77A26E7B50C}"/>
    <cellStyle name="Normal 4 2 23 3 4 5" xfId="19921" xr:uid="{0B238FE5-E168-4634-9C03-9776B3B3A816}"/>
    <cellStyle name="Normal 4 2 23 3 5" xfId="19922" xr:uid="{818C0538-15EE-4AF8-AD41-A999A12B65D0}"/>
    <cellStyle name="Normal 4 2 23 3 5 2" xfId="19923" xr:uid="{D8036310-5E67-4418-B0BE-5A55BDC20767}"/>
    <cellStyle name="Normal 4 2 23 3 5 2 2" xfId="19924" xr:uid="{4BF6B942-EFFA-4010-A10A-842EA56E84B5}"/>
    <cellStyle name="Normal 4 2 23 3 5 3" xfId="19925" xr:uid="{DCFE6B42-9F68-4DA2-90A1-B60B4E1D7507}"/>
    <cellStyle name="Normal 4 2 23 3 6" xfId="19926" xr:uid="{A14586F1-1D01-43F0-B812-F7BCE53F0EEA}"/>
    <cellStyle name="Normal 4 2 23 3 6 2" xfId="19927" xr:uid="{86E35936-9346-459E-8131-4E36E754BBF2}"/>
    <cellStyle name="Normal 4 2 23 3 6 2 2" xfId="19928" xr:uid="{2833FB58-987C-40D4-8C0B-282594858A65}"/>
    <cellStyle name="Normal 4 2 23 3 6 3" xfId="19929" xr:uid="{973280D7-B964-4F25-A861-A3B58BAFCE69}"/>
    <cellStyle name="Normal 4 2 23 3 7" xfId="19930" xr:uid="{2443EF42-B125-4619-B05D-63E1D5BFE4BD}"/>
    <cellStyle name="Normal 4 2 23 3 7 2" xfId="19931" xr:uid="{B706A364-3AB3-4A0D-85B1-653D743FE9B0}"/>
    <cellStyle name="Normal 4 2 23 3 7 2 2" xfId="19932" xr:uid="{2E603637-43D0-422B-AD4A-C96FCF233B5A}"/>
    <cellStyle name="Normal 4 2 23 3 7 3" xfId="19933" xr:uid="{8A1C3E55-E967-48E8-AE38-3358EEA7DAF6}"/>
    <cellStyle name="Normal 4 2 23 3 8" xfId="19934" xr:uid="{EA016CD7-AA40-4881-8135-7059622ED2A7}"/>
    <cellStyle name="Normal 4 2 23 3 8 2" xfId="19935" xr:uid="{62E4B2A2-905F-40EF-9F73-18B458F85EDE}"/>
    <cellStyle name="Normal 4 2 23 3 9" xfId="19936" xr:uid="{1B892553-017F-4EF9-9DC2-0C0AD8776368}"/>
    <cellStyle name="Normal 4 2 23 4" xfId="19937" xr:uid="{05D7E41B-689B-45F2-A646-AD1935F817C4}"/>
    <cellStyle name="Normal 4 2 23 4 2" xfId="19938" xr:uid="{885B0978-83EB-492F-B665-FB65D9023807}"/>
    <cellStyle name="Normal 4 2 23 4 2 2" xfId="19939" xr:uid="{6E7BB1F1-6764-43E9-A822-074718945DED}"/>
    <cellStyle name="Normal 4 2 23 4 2 2 2" xfId="19940" xr:uid="{EE060AC2-6037-45CA-A348-1B6F94FE71B4}"/>
    <cellStyle name="Normal 4 2 23 4 2 2 2 2" xfId="19941" xr:uid="{49D7ADC9-DA06-4F77-863F-6A5FC29FE7C3}"/>
    <cellStyle name="Normal 4 2 23 4 2 2 3" xfId="19942" xr:uid="{8F9D1FB2-CD1B-407C-BA4F-3CD8BA587F72}"/>
    <cellStyle name="Normal 4 2 23 4 2 3" xfId="19943" xr:uid="{39131E63-564A-4680-88F4-DA703413B157}"/>
    <cellStyle name="Normal 4 2 23 4 2 3 2" xfId="19944" xr:uid="{464F10DE-2ACD-463C-BCD9-66D0216EB8CD}"/>
    <cellStyle name="Normal 4 2 23 4 2 3 2 2" xfId="19945" xr:uid="{D02A9943-193D-484D-9E00-549F51F0CB0A}"/>
    <cellStyle name="Normal 4 2 23 4 2 3 3" xfId="19946" xr:uid="{7E1D3F23-3982-4D39-B88F-28B9082602D6}"/>
    <cellStyle name="Normal 4 2 23 4 2 4" xfId="19947" xr:uid="{EBCAA0EF-7686-419A-9BD4-1E75DF1159AB}"/>
    <cellStyle name="Normal 4 2 23 4 2 4 2" xfId="19948" xr:uid="{C35D422E-4CDF-48C4-8184-BDD2104793D9}"/>
    <cellStyle name="Normal 4 2 23 4 2 5" xfId="19949" xr:uid="{11A9DECD-E32B-47A0-A6A8-3DBBE31A0A31}"/>
    <cellStyle name="Normal 4 2 23 4 3" xfId="19950" xr:uid="{DBA0E99B-0C7C-4FC0-BBFA-2CF39530F9AC}"/>
    <cellStyle name="Normal 4 2 23 4 3 2" xfId="19951" xr:uid="{CB090752-F2C2-4E21-AA38-DD4184089C85}"/>
    <cellStyle name="Normal 4 2 23 4 3 2 2" xfId="19952" xr:uid="{0E60D4E5-746B-4DA1-98B9-7DC7887DD835}"/>
    <cellStyle name="Normal 4 2 23 4 3 3" xfId="19953" xr:uid="{C77C54D5-9C58-4C3F-974C-DD12DCBB8EFE}"/>
    <cellStyle name="Normal 4 2 23 4 4" xfId="19954" xr:uid="{821C8798-D030-4EE4-AEDB-5655A746F342}"/>
    <cellStyle name="Normal 4 2 23 4 4 2" xfId="19955" xr:uid="{449BB2D6-AF53-41BE-A3DD-2A9925753E54}"/>
    <cellStyle name="Normal 4 2 23 4 4 2 2" xfId="19956" xr:uid="{04C95AB5-3DB0-496D-9286-C4F3A3EC455C}"/>
    <cellStyle name="Normal 4 2 23 4 4 3" xfId="19957" xr:uid="{B9501459-5F42-4A43-AC41-2C68B9D57F00}"/>
    <cellStyle name="Normal 4 2 23 4 5" xfId="19958" xr:uid="{88188482-4B5B-4C7C-8243-94253132D828}"/>
    <cellStyle name="Normal 4 2 23 4 5 2" xfId="19959" xr:uid="{0EC04A3C-89A3-4F31-99DB-7A557E92A855}"/>
    <cellStyle name="Normal 4 2 23 4 6" xfId="19960" xr:uid="{65E589F2-9848-4D66-85E9-BEA489330B30}"/>
    <cellStyle name="Normal 4 2 23 5" xfId="19961" xr:uid="{777BE481-90B0-44AB-A2A4-9F3AB30B0047}"/>
    <cellStyle name="Normal 4 2 23 5 2" xfId="19962" xr:uid="{1E991F7B-53EE-4098-8D55-48D54D5C0EE1}"/>
    <cellStyle name="Normal 4 2 23 5 2 2" xfId="19963" xr:uid="{A309B4D8-44DE-4375-B721-CCBD37D1349D}"/>
    <cellStyle name="Normal 4 2 23 5 2 2 2" xfId="19964" xr:uid="{10F012A7-2E72-44BE-990C-26754DFC29F5}"/>
    <cellStyle name="Normal 4 2 23 5 2 2 2 2" xfId="19965" xr:uid="{9C570367-FF02-4E81-B193-028C1137FA0C}"/>
    <cellStyle name="Normal 4 2 23 5 2 2 3" xfId="19966" xr:uid="{78AB7DD6-73CC-4768-9B1B-A414E64DC0AE}"/>
    <cellStyle name="Normal 4 2 23 5 2 3" xfId="19967" xr:uid="{D2749586-A6DF-478D-BB89-436641EE814B}"/>
    <cellStyle name="Normal 4 2 23 5 2 3 2" xfId="19968" xr:uid="{52FD5E75-6A0E-4929-9DBA-9D5B7B3A4C0E}"/>
    <cellStyle name="Normal 4 2 23 5 2 3 2 2" xfId="19969" xr:uid="{ADFF51E3-0E59-4AAB-A314-88DE2C099361}"/>
    <cellStyle name="Normal 4 2 23 5 2 3 3" xfId="19970" xr:uid="{9FB89516-4D5B-4E9A-BCED-565D6E71A615}"/>
    <cellStyle name="Normal 4 2 23 5 2 4" xfId="19971" xr:uid="{0EBCF03F-A660-4D44-A6E0-9D5FD46CC1E2}"/>
    <cellStyle name="Normal 4 2 23 5 2 4 2" xfId="19972" xr:uid="{B4CC7CD7-84BB-4770-96EB-57ABA64C50B9}"/>
    <cellStyle name="Normal 4 2 23 5 2 5" xfId="19973" xr:uid="{3A1280A2-3561-44D4-8A3F-73FCDE0391A5}"/>
    <cellStyle name="Normal 4 2 23 5 3" xfId="19974" xr:uid="{75DCA3BC-A979-43F4-AA90-5D220B50E0F6}"/>
    <cellStyle name="Normal 4 2 23 5 3 2" xfId="19975" xr:uid="{93D245A3-3E52-433E-B4FE-9BC352DFE5C5}"/>
    <cellStyle name="Normal 4 2 23 5 3 2 2" xfId="19976" xr:uid="{4A8E49AD-BF19-452C-8803-7F9D7820BBA4}"/>
    <cellStyle name="Normal 4 2 23 5 3 3" xfId="19977" xr:uid="{1776A613-5597-4ACB-9EF1-3A2514585116}"/>
    <cellStyle name="Normal 4 2 23 5 4" xfId="19978" xr:uid="{DE4EBE6D-8355-432C-A287-3A5B28C3FDA0}"/>
    <cellStyle name="Normal 4 2 23 5 4 2" xfId="19979" xr:uid="{AE6AD62F-A65C-46DA-AB91-C3E61FAF34A9}"/>
    <cellStyle name="Normal 4 2 23 5 4 2 2" xfId="19980" xr:uid="{577E1C94-0165-4D34-B236-EC08481531A9}"/>
    <cellStyle name="Normal 4 2 23 5 4 3" xfId="19981" xr:uid="{C2630E4A-5C04-4E14-8D28-2BE3E6D84894}"/>
    <cellStyle name="Normal 4 2 23 5 5" xfId="19982" xr:uid="{85ED92C8-0EAF-449B-B9D2-2676D29FC685}"/>
    <cellStyle name="Normal 4 2 23 5 5 2" xfId="19983" xr:uid="{2345ACAB-EFBA-499B-B41C-11C4BCAF069F}"/>
    <cellStyle name="Normal 4 2 23 5 6" xfId="19984" xr:uid="{1451CC3C-2C33-44A1-B47C-229FECC99A02}"/>
    <cellStyle name="Normal 4 2 23 6" xfId="19985" xr:uid="{D78C5DE2-5E23-4DFA-9457-63F55252F40A}"/>
    <cellStyle name="Normal 4 2 23 6 2" xfId="19986" xr:uid="{41ED9986-92AB-41A1-8CB1-B7B26205BF1E}"/>
    <cellStyle name="Normal 4 2 23 6 2 2" xfId="19987" xr:uid="{C7404E7B-AD37-4674-B159-9F75A0950B81}"/>
    <cellStyle name="Normal 4 2 23 6 2 2 2" xfId="19988" xr:uid="{8E493FA7-C25F-4953-A88A-E23D326CB34C}"/>
    <cellStyle name="Normal 4 2 23 6 2 3" xfId="19989" xr:uid="{64EF33F1-0BAA-436B-B856-7AC118901879}"/>
    <cellStyle name="Normal 4 2 23 6 3" xfId="19990" xr:uid="{93A3B969-AC3E-4039-BC31-85DF2BA89E16}"/>
    <cellStyle name="Normal 4 2 23 6 3 2" xfId="19991" xr:uid="{9403634E-C221-4C77-8EB7-BA59B05BCBF5}"/>
    <cellStyle name="Normal 4 2 23 6 3 2 2" xfId="19992" xr:uid="{B3976A06-E400-4024-8770-EB4F0E408411}"/>
    <cellStyle name="Normal 4 2 23 6 3 3" xfId="19993" xr:uid="{04188633-E0BE-4700-BCFA-BEAE802294FA}"/>
    <cellStyle name="Normal 4 2 23 6 4" xfId="19994" xr:uid="{BF01C75B-E4A3-479C-AF34-4B8A3E28EFBE}"/>
    <cellStyle name="Normal 4 2 23 6 4 2" xfId="19995" xr:uid="{476A8FF2-4B51-43D5-B067-E2AB194F61AE}"/>
    <cellStyle name="Normal 4 2 23 6 5" xfId="19996" xr:uid="{F13C9A3F-3B6E-42D7-BA4B-BC5CA3A3DB12}"/>
    <cellStyle name="Normal 4 2 23 7" xfId="19997" xr:uid="{9E732962-27E2-489D-9957-EB5BF0095655}"/>
    <cellStyle name="Normal 4 2 23 7 2" xfId="19998" xr:uid="{B3A795F2-80A9-462D-B574-B6659DCF7899}"/>
    <cellStyle name="Normal 4 2 23 7 2 2" xfId="19999" xr:uid="{6A733AE7-2BB3-4DAB-8D3D-E9E70F40FE82}"/>
    <cellStyle name="Normal 4 2 23 7 3" xfId="20000" xr:uid="{1E6FCC38-FB77-452D-B72D-0F526DB1B006}"/>
    <cellStyle name="Normal 4 2 23 8" xfId="20001" xr:uid="{EE955DDC-BD28-4975-B26D-759EA839C74E}"/>
    <cellStyle name="Normal 4 2 23 8 2" xfId="20002" xr:uid="{0223C10D-916A-4FB8-832A-0A05F499DCC4}"/>
    <cellStyle name="Normal 4 2 23 8 2 2" xfId="20003" xr:uid="{2DF69E2B-7E9D-46ED-B701-EA58940868C7}"/>
    <cellStyle name="Normal 4 2 23 8 3" xfId="20004" xr:uid="{F32F8E2B-BDC8-49D1-BC73-6B5C6CE08082}"/>
    <cellStyle name="Normal 4 2 23 9" xfId="20005" xr:uid="{05501581-BF05-4A0C-B5D4-D2742657CE52}"/>
    <cellStyle name="Normal 4 2 23 9 2" xfId="20006" xr:uid="{F86C7E49-17B2-457B-A4D3-04F093189D57}"/>
    <cellStyle name="Normal 4 2 23 9 2 2" xfId="20007" xr:uid="{32BE13E6-90ED-4088-ACA2-0510FBB6E024}"/>
    <cellStyle name="Normal 4 2 23 9 3" xfId="20008" xr:uid="{E02AA13D-E609-467A-9BFE-D15367D01D80}"/>
    <cellStyle name="Normal 4 2 24" xfId="20009" xr:uid="{19696A44-A940-46DA-B194-5C4C278D78D5}"/>
    <cellStyle name="Normal 4 2 24 10" xfId="20010" xr:uid="{DDB991A3-4C64-4C5B-B0FD-B57C6F947B7E}"/>
    <cellStyle name="Normal 4 2 24 10 2" xfId="20011" xr:uid="{0C8E6148-701B-4DD8-9AAF-F7645E7C640C}"/>
    <cellStyle name="Normal 4 2 24 11" xfId="20012" xr:uid="{200F346E-04CC-4097-9689-E29807888D6A}"/>
    <cellStyle name="Normal 4 2 24 2" xfId="20013" xr:uid="{2818EF6E-25C5-4F6C-BF07-3BFE236F8962}"/>
    <cellStyle name="Normal 4 2 24 2 2" xfId="20014" xr:uid="{139861F8-65F1-427A-887A-7A15207196FE}"/>
    <cellStyle name="Normal 4 2 24 2 2 2" xfId="20015" xr:uid="{6A70CE5B-EA19-4D0D-8253-4374C5EDD57C}"/>
    <cellStyle name="Normal 4 2 24 2 2 2 2" xfId="20016" xr:uid="{6749328E-E305-4AD4-8449-A0F7181C6BB7}"/>
    <cellStyle name="Normal 4 2 24 2 2 2 2 2" xfId="20017" xr:uid="{C88BBC3D-2340-40DB-9D38-86E3F09F8668}"/>
    <cellStyle name="Normal 4 2 24 2 2 2 2 2 2" xfId="20018" xr:uid="{FE3FE1A3-229B-411F-9C9E-503BED8B575A}"/>
    <cellStyle name="Normal 4 2 24 2 2 2 2 3" xfId="20019" xr:uid="{9230E533-8A89-42B1-A714-16EFECFABE33}"/>
    <cellStyle name="Normal 4 2 24 2 2 2 3" xfId="20020" xr:uid="{DE626128-BCCE-4EB8-9055-83475762A735}"/>
    <cellStyle name="Normal 4 2 24 2 2 2 3 2" xfId="20021" xr:uid="{833227B4-D08E-409A-95B4-3D4091D59258}"/>
    <cellStyle name="Normal 4 2 24 2 2 2 3 2 2" xfId="20022" xr:uid="{90F15079-A33D-4097-B519-BF6297D273B7}"/>
    <cellStyle name="Normal 4 2 24 2 2 2 3 3" xfId="20023" xr:uid="{9B1C6FA5-6744-49C7-A96D-58879C4B0042}"/>
    <cellStyle name="Normal 4 2 24 2 2 2 4" xfId="20024" xr:uid="{D43FAAD0-4305-449C-8D8E-21C75990417E}"/>
    <cellStyle name="Normal 4 2 24 2 2 2 4 2" xfId="20025" xr:uid="{A4075D36-D8AE-43D1-A35F-AA3E6AA8995B}"/>
    <cellStyle name="Normal 4 2 24 2 2 2 5" xfId="20026" xr:uid="{2EA46D59-DB94-4630-88D1-C8DF93BADA3C}"/>
    <cellStyle name="Normal 4 2 24 2 2 3" xfId="20027" xr:uid="{F760ED88-B89E-4C20-B933-7E0E5BEEB806}"/>
    <cellStyle name="Normal 4 2 24 2 2 3 2" xfId="20028" xr:uid="{AE1252B8-71D7-4C28-B21F-950C00A063CE}"/>
    <cellStyle name="Normal 4 2 24 2 2 3 2 2" xfId="20029" xr:uid="{E76EF23E-15B3-4D51-8E14-E79FABDBD72B}"/>
    <cellStyle name="Normal 4 2 24 2 2 3 3" xfId="20030" xr:uid="{95CD7F2D-293A-40D2-9F4C-3C40A828BD7B}"/>
    <cellStyle name="Normal 4 2 24 2 2 4" xfId="20031" xr:uid="{5093A6B2-2343-497C-AF5A-0581DAA8E0CA}"/>
    <cellStyle name="Normal 4 2 24 2 2 4 2" xfId="20032" xr:uid="{1CDBCF66-21CC-4891-99B1-627CD94AEE40}"/>
    <cellStyle name="Normal 4 2 24 2 2 4 2 2" xfId="20033" xr:uid="{AB69AE0C-DFFA-4A1C-A3E2-6EEA490C37DF}"/>
    <cellStyle name="Normal 4 2 24 2 2 4 3" xfId="20034" xr:uid="{E568566B-885D-43A0-878F-DCB6129CEB8D}"/>
    <cellStyle name="Normal 4 2 24 2 2 5" xfId="20035" xr:uid="{77700163-9736-4339-8507-68AAA3517319}"/>
    <cellStyle name="Normal 4 2 24 2 2 5 2" xfId="20036" xr:uid="{783CAF5C-7DD5-4C96-94A3-1452DC2DB8B3}"/>
    <cellStyle name="Normal 4 2 24 2 2 6" xfId="20037" xr:uid="{715E7455-72B4-485D-94BF-2FBACC1B8743}"/>
    <cellStyle name="Normal 4 2 24 2 3" xfId="20038" xr:uid="{46CA246A-6D85-4001-9A75-6605C7CEFBA9}"/>
    <cellStyle name="Normal 4 2 24 2 3 2" xfId="20039" xr:uid="{11D49F1D-C395-4E46-9E9B-A12DFB453079}"/>
    <cellStyle name="Normal 4 2 24 2 3 2 2" xfId="20040" xr:uid="{24B8DD72-56B1-4BA8-B09B-D3C88DA14FA0}"/>
    <cellStyle name="Normal 4 2 24 2 3 2 2 2" xfId="20041" xr:uid="{2945A31C-7D1D-4E75-83A6-F587E8390BC5}"/>
    <cellStyle name="Normal 4 2 24 2 3 2 2 2 2" xfId="20042" xr:uid="{5F0D7158-2497-418F-8C65-F812DC75DFB1}"/>
    <cellStyle name="Normal 4 2 24 2 3 2 2 3" xfId="20043" xr:uid="{A6DF6190-15C4-4CAC-BA45-51EF0475BF83}"/>
    <cellStyle name="Normal 4 2 24 2 3 2 3" xfId="20044" xr:uid="{00ACC73C-3958-42D0-9D29-C3E7A97A4EB5}"/>
    <cellStyle name="Normal 4 2 24 2 3 2 3 2" xfId="20045" xr:uid="{D8211DE6-9AFF-447D-A7A0-38FBC6F22E26}"/>
    <cellStyle name="Normal 4 2 24 2 3 2 3 2 2" xfId="20046" xr:uid="{99DC9285-120F-4C40-B3EA-F24021B56F6F}"/>
    <cellStyle name="Normal 4 2 24 2 3 2 3 3" xfId="20047" xr:uid="{7618807A-C04D-41BA-A067-0343596019E6}"/>
    <cellStyle name="Normal 4 2 24 2 3 2 4" xfId="20048" xr:uid="{2AC83321-396E-41B0-842E-A2A7BC7983B6}"/>
    <cellStyle name="Normal 4 2 24 2 3 2 4 2" xfId="20049" xr:uid="{845AD2F9-B41E-442D-B9C7-7BA5C54111F5}"/>
    <cellStyle name="Normal 4 2 24 2 3 2 5" xfId="20050" xr:uid="{5F388295-3A9F-4254-9C88-9737CFD0B6A9}"/>
    <cellStyle name="Normal 4 2 24 2 3 3" xfId="20051" xr:uid="{350460C3-7624-45FA-9CDE-D677DCDA3BF5}"/>
    <cellStyle name="Normal 4 2 24 2 3 3 2" xfId="20052" xr:uid="{7B6CA85F-AA06-4135-B6BB-DC70F208A0CA}"/>
    <cellStyle name="Normal 4 2 24 2 3 3 2 2" xfId="20053" xr:uid="{C3AC0023-5FA8-4EB6-B4CD-B3CDC0A52D48}"/>
    <cellStyle name="Normal 4 2 24 2 3 3 3" xfId="20054" xr:uid="{3F2C206B-8AC7-4E76-B9E5-E7D946D2B3F8}"/>
    <cellStyle name="Normal 4 2 24 2 3 4" xfId="20055" xr:uid="{4C01B656-4892-4899-82DE-48C95EC3351B}"/>
    <cellStyle name="Normal 4 2 24 2 3 4 2" xfId="20056" xr:uid="{6D28CAC9-DF45-4B3B-85EA-11BB9AF9AC60}"/>
    <cellStyle name="Normal 4 2 24 2 3 4 2 2" xfId="20057" xr:uid="{7A8A7AF2-C17D-4CB3-BB8B-370CF916AF81}"/>
    <cellStyle name="Normal 4 2 24 2 3 4 3" xfId="20058" xr:uid="{61BC3C87-7EE9-416B-8319-D597AF8DC407}"/>
    <cellStyle name="Normal 4 2 24 2 3 5" xfId="20059" xr:uid="{A78BF336-91A8-4684-A7D2-DCC095275A78}"/>
    <cellStyle name="Normal 4 2 24 2 3 5 2" xfId="20060" xr:uid="{46B7832D-DAF9-4EA2-9571-C5429D5D9061}"/>
    <cellStyle name="Normal 4 2 24 2 3 6" xfId="20061" xr:uid="{AA00EA82-2064-4D81-8236-299C05A7281E}"/>
    <cellStyle name="Normal 4 2 24 2 4" xfId="20062" xr:uid="{ABE1DD4F-5564-43E8-995B-0D6F769E55E7}"/>
    <cellStyle name="Normal 4 2 24 2 4 2" xfId="20063" xr:uid="{2B21E3C3-908A-4F7F-9424-1E5D7057A146}"/>
    <cellStyle name="Normal 4 2 24 2 4 2 2" xfId="20064" xr:uid="{29D38651-A106-45D2-86EA-F4E975E6A087}"/>
    <cellStyle name="Normal 4 2 24 2 4 2 2 2" xfId="20065" xr:uid="{DA9F912E-810D-48CA-B671-690F59D686D9}"/>
    <cellStyle name="Normal 4 2 24 2 4 2 3" xfId="20066" xr:uid="{AEF214B9-1D16-4765-A4B6-EFADA6C3E38B}"/>
    <cellStyle name="Normal 4 2 24 2 4 3" xfId="20067" xr:uid="{6A2D1FBB-13E7-462C-9B66-91D7FB838CCD}"/>
    <cellStyle name="Normal 4 2 24 2 4 3 2" xfId="20068" xr:uid="{3CAA60B5-32FE-4E51-BBE6-657C33595063}"/>
    <cellStyle name="Normal 4 2 24 2 4 3 2 2" xfId="20069" xr:uid="{B6BEC3E0-BE19-45DB-BFFA-B11566D00347}"/>
    <cellStyle name="Normal 4 2 24 2 4 3 3" xfId="20070" xr:uid="{7D219131-5F38-4586-ACFC-A2A6A3D176C4}"/>
    <cellStyle name="Normal 4 2 24 2 4 4" xfId="20071" xr:uid="{B10F0700-DDB3-4CBF-BF30-F7E19A8BA858}"/>
    <cellStyle name="Normal 4 2 24 2 4 4 2" xfId="20072" xr:uid="{5BA61612-4AC5-4093-95CF-CC3907635143}"/>
    <cellStyle name="Normal 4 2 24 2 4 5" xfId="20073" xr:uid="{1E10C92E-B1AE-43C6-B9F4-21D35542ED7B}"/>
    <cellStyle name="Normal 4 2 24 2 5" xfId="20074" xr:uid="{C91E2B53-5A00-4815-91EA-2E717C492364}"/>
    <cellStyle name="Normal 4 2 24 2 5 2" xfId="20075" xr:uid="{1FEAD400-BCE8-407B-8E2C-FD96A9D6F9A3}"/>
    <cellStyle name="Normal 4 2 24 2 5 2 2" xfId="20076" xr:uid="{7C29DF8E-F877-4659-9BC8-707E34BBA280}"/>
    <cellStyle name="Normal 4 2 24 2 5 3" xfId="20077" xr:uid="{432DFDBB-1744-4817-A0F3-C131F26FE973}"/>
    <cellStyle name="Normal 4 2 24 2 6" xfId="20078" xr:uid="{34FD1CC0-5504-41C9-9A5A-0AA6514712D3}"/>
    <cellStyle name="Normal 4 2 24 2 6 2" xfId="20079" xr:uid="{E7004B2C-BBEE-4D0E-936E-0327D71D1516}"/>
    <cellStyle name="Normal 4 2 24 2 6 2 2" xfId="20080" xr:uid="{D4850FD4-EE2F-4A8B-A969-B192A52F8E0A}"/>
    <cellStyle name="Normal 4 2 24 2 6 3" xfId="20081" xr:uid="{506605CA-0E1E-47F3-8314-3655EF483232}"/>
    <cellStyle name="Normal 4 2 24 2 7" xfId="20082" xr:uid="{27FEED15-83CC-4AAA-A063-ED1137AE816E}"/>
    <cellStyle name="Normal 4 2 24 2 7 2" xfId="20083" xr:uid="{D716BE0A-278A-44CD-87E8-5FA3AFAC59BD}"/>
    <cellStyle name="Normal 4 2 24 2 7 2 2" xfId="20084" xr:uid="{A6054A32-5FC5-4B04-B6BE-97F532ED9044}"/>
    <cellStyle name="Normal 4 2 24 2 7 3" xfId="20085" xr:uid="{2556B417-D0B7-4268-9972-1CFC049250E7}"/>
    <cellStyle name="Normal 4 2 24 2 8" xfId="20086" xr:uid="{53CB557E-8752-47AE-AEAB-196FB622C9BF}"/>
    <cellStyle name="Normal 4 2 24 2 8 2" xfId="20087" xr:uid="{F31F3CC3-4137-45B5-B54C-4D49B7523364}"/>
    <cellStyle name="Normal 4 2 24 2 9" xfId="20088" xr:uid="{25CA6955-1BCD-4ED0-9A27-8A4F97A0442F}"/>
    <cellStyle name="Normal 4 2 24 3" xfId="20089" xr:uid="{F1F47CC7-C252-4445-B610-C2A59834A276}"/>
    <cellStyle name="Normal 4 2 24 3 2" xfId="20090" xr:uid="{7A2FEE1F-E2CC-4B85-B5A1-C1EE5E9D66A1}"/>
    <cellStyle name="Normal 4 2 24 3 2 2" xfId="20091" xr:uid="{35756D11-D95A-4F0F-96B3-1F628BA93D21}"/>
    <cellStyle name="Normal 4 2 24 3 2 2 2" xfId="20092" xr:uid="{7C05882D-CDD6-4746-BF00-A13684557B67}"/>
    <cellStyle name="Normal 4 2 24 3 2 2 2 2" xfId="20093" xr:uid="{95B95CFE-5F56-473F-B2FE-091CDC5F5AD8}"/>
    <cellStyle name="Normal 4 2 24 3 2 2 2 2 2" xfId="20094" xr:uid="{74802C8A-F074-4D47-BA6E-7B32034E4DAA}"/>
    <cellStyle name="Normal 4 2 24 3 2 2 2 3" xfId="20095" xr:uid="{8DEA6747-4C20-45CE-B2CD-B8DC73A73B2F}"/>
    <cellStyle name="Normal 4 2 24 3 2 2 3" xfId="20096" xr:uid="{7C2A7F5C-8CF1-4D4B-8544-3DA6D84393BA}"/>
    <cellStyle name="Normal 4 2 24 3 2 2 3 2" xfId="20097" xr:uid="{B6C2E242-1F70-4E72-9471-BD2520085151}"/>
    <cellStyle name="Normal 4 2 24 3 2 2 3 2 2" xfId="20098" xr:uid="{E4FA00A9-0676-4650-8965-7CE85B640C4C}"/>
    <cellStyle name="Normal 4 2 24 3 2 2 3 3" xfId="20099" xr:uid="{FFB3BDDE-601C-4172-B098-BBD5132B2560}"/>
    <cellStyle name="Normal 4 2 24 3 2 2 4" xfId="20100" xr:uid="{E6D523FA-77FE-48E8-945A-A3AA29BBFE6E}"/>
    <cellStyle name="Normal 4 2 24 3 2 2 4 2" xfId="20101" xr:uid="{0F30BB4F-BEA4-4543-BF7F-971554BF0D66}"/>
    <cellStyle name="Normal 4 2 24 3 2 2 5" xfId="20102" xr:uid="{A02A5F6A-0790-408A-BC2E-64E304535450}"/>
    <cellStyle name="Normal 4 2 24 3 2 3" xfId="20103" xr:uid="{869BA869-28E2-4FDC-B848-4681601F2D58}"/>
    <cellStyle name="Normal 4 2 24 3 2 3 2" xfId="20104" xr:uid="{F928CCBE-0513-431F-BCC5-B7ECD60E16CC}"/>
    <cellStyle name="Normal 4 2 24 3 2 3 2 2" xfId="20105" xr:uid="{089E2613-D084-4F23-8AEB-F67AB04C494B}"/>
    <cellStyle name="Normal 4 2 24 3 2 3 3" xfId="20106" xr:uid="{192C5578-8C04-4D99-A0E2-F63676F8DFAE}"/>
    <cellStyle name="Normal 4 2 24 3 2 4" xfId="20107" xr:uid="{472E51B9-3E69-4E00-9EDE-61D12D104FB7}"/>
    <cellStyle name="Normal 4 2 24 3 2 4 2" xfId="20108" xr:uid="{CCF2B3DE-B3A8-4C51-9ECE-1BC4B6084761}"/>
    <cellStyle name="Normal 4 2 24 3 2 4 2 2" xfId="20109" xr:uid="{D54AF212-E628-47E5-AB7E-088D32AD3A70}"/>
    <cellStyle name="Normal 4 2 24 3 2 4 3" xfId="20110" xr:uid="{D65B3D6E-FC81-4C68-AA28-B2F0EE3CDB35}"/>
    <cellStyle name="Normal 4 2 24 3 2 5" xfId="20111" xr:uid="{45DEDA67-0744-407C-83D6-D6EC32CF48DE}"/>
    <cellStyle name="Normal 4 2 24 3 2 5 2" xfId="20112" xr:uid="{4F41EF9D-E182-42F6-90CE-A72EDB3C39E9}"/>
    <cellStyle name="Normal 4 2 24 3 2 6" xfId="20113" xr:uid="{6F102723-AD1D-481C-BA50-05133D1D63A0}"/>
    <cellStyle name="Normal 4 2 24 3 3" xfId="20114" xr:uid="{9C0F74AA-F225-4727-8CD0-00461267BF0C}"/>
    <cellStyle name="Normal 4 2 24 3 3 2" xfId="20115" xr:uid="{6C73C831-A1E4-4ABC-ADE0-339EE6583D52}"/>
    <cellStyle name="Normal 4 2 24 3 3 2 2" xfId="20116" xr:uid="{1FA3E78E-28B7-48EA-BABC-D7181B59EA3B}"/>
    <cellStyle name="Normal 4 2 24 3 3 2 2 2" xfId="20117" xr:uid="{27279102-DEB3-46B6-8A45-2FAA5602450E}"/>
    <cellStyle name="Normal 4 2 24 3 3 2 2 2 2" xfId="20118" xr:uid="{36034899-ECCE-44AB-B6DA-AA1156664C5F}"/>
    <cellStyle name="Normal 4 2 24 3 3 2 2 3" xfId="20119" xr:uid="{0D6E811F-433C-44B5-982B-C934B0B26741}"/>
    <cellStyle name="Normal 4 2 24 3 3 2 3" xfId="20120" xr:uid="{99ACFEAF-0D82-4E86-99A3-B26B87303CD5}"/>
    <cellStyle name="Normal 4 2 24 3 3 2 3 2" xfId="20121" xr:uid="{3D7B5CEA-32D9-40C8-953C-F1E500925754}"/>
    <cellStyle name="Normal 4 2 24 3 3 2 3 2 2" xfId="20122" xr:uid="{AE0BA8FB-C5B6-4EE4-8922-AECE02472C0A}"/>
    <cellStyle name="Normal 4 2 24 3 3 2 3 3" xfId="20123" xr:uid="{BE64125E-AB0F-41E2-8E3C-D0195BA201D2}"/>
    <cellStyle name="Normal 4 2 24 3 3 2 4" xfId="20124" xr:uid="{84414EED-B1AC-496E-B3E6-B4CFCEA7D8FA}"/>
    <cellStyle name="Normal 4 2 24 3 3 2 4 2" xfId="20125" xr:uid="{ABDE943F-7005-4D61-B9FB-3E2882F5D914}"/>
    <cellStyle name="Normal 4 2 24 3 3 2 5" xfId="20126" xr:uid="{84A1131F-1306-4926-BF34-93C0FDDA701C}"/>
    <cellStyle name="Normal 4 2 24 3 3 3" xfId="20127" xr:uid="{B33D5AA3-5267-47D3-BCF9-DD40EED66A80}"/>
    <cellStyle name="Normal 4 2 24 3 3 3 2" xfId="20128" xr:uid="{0CD0DCE4-373C-4DB7-8D45-6B623A7C0064}"/>
    <cellStyle name="Normal 4 2 24 3 3 3 2 2" xfId="20129" xr:uid="{EB449573-BD7B-4A3D-B2D4-440B4A0C43E6}"/>
    <cellStyle name="Normal 4 2 24 3 3 3 3" xfId="20130" xr:uid="{36A3CAF6-A9DA-4363-9610-19E564998ECB}"/>
    <cellStyle name="Normal 4 2 24 3 3 4" xfId="20131" xr:uid="{5F463A17-4AC4-4A36-B321-CC0FC683AAA0}"/>
    <cellStyle name="Normal 4 2 24 3 3 4 2" xfId="20132" xr:uid="{A96805AA-3E4B-4E58-A9BE-C67A6FF40F1D}"/>
    <cellStyle name="Normal 4 2 24 3 3 4 2 2" xfId="20133" xr:uid="{2B25003D-E879-45EB-979E-44A03CDAF093}"/>
    <cellStyle name="Normal 4 2 24 3 3 4 3" xfId="20134" xr:uid="{FA8BD69B-D03F-48C5-8BD6-FDF521A3196E}"/>
    <cellStyle name="Normal 4 2 24 3 3 5" xfId="20135" xr:uid="{A31E8FAA-A7CE-4E54-B71E-9E7B3B341C19}"/>
    <cellStyle name="Normal 4 2 24 3 3 5 2" xfId="20136" xr:uid="{D53390E3-FBAD-41A1-90DF-1338B51A4277}"/>
    <cellStyle name="Normal 4 2 24 3 3 6" xfId="20137" xr:uid="{994A3213-C847-458A-9BB1-CD0EFD958508}"/>
    <cellStyle name="Normal 4 2 24 3 4" xfId="20138" xr:uid="{B8763641-2F03-4A8C-AE13-68DB8A7012F1}"/>
    <cellStyle name="Normal 4 2 24 3 4 2" xfId="20139" xr:uid="{A8417A64-DD3D-479B-8038-FF0F9D7B9C81}"/>
    <cellStyle name="Normal 4 2 24 3 4 2 2" xfId="20140" xr:uid="{166A191F-337C-413D-9CBE-CE3BDD241CCD}"/>
    <cellStyle name="Normal 4 2 24 3 4 2 2 2" xfId="20141" xr:uid="{7136E4E9-C1AD-46EF-8F08-36FE02E75D22}"/>
    <cellStyle name="Normal 4 2 24 3 4 2 3" xfId="20142" xr:uid="{5DA89A7E-0C7F-44F8-8973-DAEDCCA9C3CE}"/>
    <cellStyle name="Normal 4 2 24 3 4 3" xfId="20143" xr:uid="{8D259CCE-F33F-4632-A7DE-AAC65CB55C02}"/>
    <cellStyle name="Normal 4 2 24 3 4 3 2" xfId="20144" xr:uid="{C2A077CE-4AA6-497D-81BF-19EA21E2BB11}"/>
    <cellStyle name="Normal 4 2 24 3 4 3 2 2" xfId="20145" xr:uid="{927B21CE-E627-4CA4-B5BE-1CF37FFB3E03}"/>
    <cellStyle name="Normal 4 2 24 3 4 3 3" xfId="20146" xr:uid="{AB585D0B-81B6-46A3-B57C-FF3BB04C18E0}"/>
    <cellStyle name="Normal 4 2 24 3 4 4" xfId="20147" xr:uid="{3145E4F2-E424-4039-8E5B-ED1FC79604B1}"/>
    <cellStyle name="Normal 4 2 24 3 4 4 2" xfId="20148" xr:uid="{96996CD2-5821-44B3-82AA-EAEC7477DDE9}"/>
    <cellStyle name="Normal 4 2 24 3 4 5" xfId="20149" xr:uid="{742E025B-B098-4B09-B48F-8C4D1F2E0C2B}"/>
    <cellStyle name="Normal 4 2 24 3 5" xfId="20150" xr:uid="{7868A061-41AE-4B59-AFBD-B2104A7F3578}"/>
    <cellStyle name="Normal 4 2 24 3 5 2" xfId="20151" xr:uid="{2BD97527-C7F8-4A47-9F90-AFAA70078E2B}"/>
    <cellStyle name="Normal 4 2 24 3 5 2 2" xfId="20152" xr:uid="{0F563866-2C6A-47C8-89E2-365428357FC5}"/>
    <cellStyle name="Normal 4 2 24 3 5 3" xfId="20153" xr:uid="{CAA95D2B-9DC2-49F8-9F1B-5FE4B7839F8E}"/>
    <cellStyle name="Normal 4 2 24 3 6" xfId="20154" xr:uid="{D0E600A5-3B88-4823-AB1D-C26120EF6877}"/>
    <cellStyle name="Normal 4 2 24 3 6 2" xfId="20155" xr:uid="{E6A9D893-AAA5-4E2C-909F-0555CC85C020}"/>
    <cellStyle name="Normal 4 2 24 3 6 2 2" xfId="20156" xr:uid="{00A4DE94-0BA7-4F83-B10A-6662AB32388A}"/>
    <cellStyle name="Normal 4 2 24 3 6 3" xfId="20157" xr:uid="{8FEAB303-F24A-410D-8077-210BA796AF3A}"/>
    <cellStyle name="Normal 4 2 24 3 7" xfId="20158" xr:uid="{724DED9F-B654-47C0-9BE0-790543B396C9}"/>
    <cellStyle name="Normal 4 2 24 3 7 2" xfId="20159" xr:uid="{F7120377-3861-4F1A-B2A5-CE4A057BA632}"/>
    <cellStyle name="Normal 4 2 24 3 7 2 2" xfId="20160" xr:uid="{B17CEF51-9664-4AFF-9C60-DFEACB087D83}"/>
    <cellStyle name="Normal 4 2 24 3 7 3" xfId="20161" xr:uid="{AD608612-ADA9-4A16-96B0-951F90584E7C}"/>
    <cellStyle name="Normal 4 2 24 3 8" xfId="20162" xr:uid="{811B589D-6123-41B7-897F-9DAD7C500592}"/>
    <cellStyle name="Normal 4 2 24 3 8 2" xfId="20163" xr:uid="{6CB676E9-8EC6-4BEB-8195-67F14EFB0E6E}"/>
    <cellStyle name="Normal 4 2 24 3 9" xfId="20164" xr:uid="{AE1A2D4C-A347-4C47-BAEA-3ABB877418D6}"/>
    <cellStyle name="Normal 4 2 24 4" xfId="20165" xr:uid="{F4181C09-9716-43EB-B08C-5DA82735C48E}"/>
    <cellStyle name="Normal 4 2 24 4 2" xfId="20166" xr:uid="{73B4E144-E19B-4AEC-9178-E2CBD0C78E4A}"/>
    <cellStyle name="Normal 4 2 24 4 2 2" xfId="20167" xr:uid="{75128223-3826-4B92-B60E-73FE52C45677}"/>
    <cellStyle name="Normal 4 2 24 4 2 2 2" xfId="20168" xr:uid="{D0F81BC1-907D-4AEF-8B89-B89E04835665}"/>
    <cellStyle name="Normal 4 2 24 4 2 2 2 2" xfId="20169" xr:uid="{EA19A53A-FE1C-44BF-8D28-6FE4B9C07EA2}"/>
    <cellStyle name="Normal 4 2 24 4 2 2 3" xfId="20170" xr:uid="{0EE2BD68-DA0B-4C55-B743-ED85E3029999}"/>
    <cellStyle name="Normal 4 2 24 4 2 3" xfId="20171" xr:uid="{14A2659C-FE3E-4B70-A522-B99FFE723FBC}"/>
    <cellStyle name="Normal 4 2 24 4 2 3 2" xfId="20172" xr:uid="{7C7A39D5-AB84-48D0-858C-9437C60344D5}"/>
    <cellStyle name="Normal 4 2 24 4 2 3 2 2" xfId="20173" xr:uid="{B21318ED-51B3-4995-A125-D665025BC5D8}"/>
    <cellStyle name="Normal 4 2 24 4 2 3 3" xfId="20174" xr:uid="{B55E076F-A5E4-4510-AD9B-1071627B9778}"/>
    <cellStyle name="Normal 4 2 24 4 2 4" xfId="20175" xr:uid="{76E7DBB9-A725-4F9F-B412-29B36F950229}"/>
    <cellStyle name="Normal 4 2 24 4 2 4 2" xfId="20176" xr:uid="{ED870EA1-3BAD-44AB-A7EB-E0B7862EFFE4}"/>
    <cellStyle name="Normal 4 2 24 4 2 5" xfId="20177" xr:uid="{20302BE8-E60C-43EB-AB76-7C71699FC524}"/>
    <cellStyle name="Normal 4 2 24 4 3" xfId="20178" xr:uid="{C1E0762C-314C-401D-B76F-349DB92AD63E}"/>
    <cellStyle name="Normal 4 2 24 4 3 2" xfId="20179" xr:uid="{73E54CFE-CA9B-47FB-9995-0E3D082C54E1}"/>
    <cellStyle name="Normal 4 2 24 4 3 2 2" xfId="20180" xr:uid="{0E036DDD-4E70-4D3B-BAF6-53667076167B}"/>
    <cellStyle name="Normal 4 2 24 4 3 3" xfId="20181" xr:uid="{334B45C5-9AEB-48CB-B4BC-7449091AE776}"/>
    <cellStyle name="Normal 4 2 24 4 4" xfId="20182" xr:uid="{61A79827-B9CE-42F9-B9F6-F6BFBCCE53E9}"/>
    <cellStyle name="Normal 4 2 24 4 4 2" xfId="20183" xr:uid="{EC3A983B-E2C2-4CFD-929D-F9D83D075783}"/>
    <cellStyle name="Normal 4 2 24 4 4 2 2" xfId="20184" xr:uid="{72D48CA1-237E-4727-9C56-2430EE15C75D}"/>
    <cellStyle name="Normal 4 2 24 4 4 3" xfId="20185" xr:uid="{162BB74A-A9A5-4E87-831E-348A7D5D8429}"/>
    <cellStyle name="Normal 4 2 24 4 5" xfId="20186" xr:uid="{69B88588-C52A-4B0B-8104-97B55676CE1C}"/>
    <cellStyle name="Normal 4 2 24 4 5 2" xfId="20187" xr:uid="{4CDF834A-C35E-4966-86B5-22645F7B3E23}"/>
    <cellStyle name="Normal 4 2 24 4 6" xfId="20188" xr:uid="{89C2EA2D-7C00-4778-9A3F-986DC56A8770}"/>
    <cellStyle name="Normal 4 2 24 5" xfId="20189" xr:uid="{2E6EFD54-CB9E-44BE-8202-9FD5EC521057}"/>
    <cellStyle name="Normal 4 2 24 5 2" xfId="20190" xr:uid="{2935743E-97AC-49BB-98F7-ED07927C7D71}"/>
    <cellStyle name="Normal 4 2 24 5 2 2" xfId="20191" xr:uid="{70AC21FB-CBD0-47F7-A562-2AA1FBFEA1AE}"/>
    <cellStyle name="Normal 4 2 24 5 2 2 2" xfId="20192" xr:uid="{E30E876F-7F56-4044-912D-3B9246E4CF2D}"/>
    <cellStyle name="Normal 4 2 24 5 2 2 2 2" xfId="20193" xr:uid="{B2FC3CAF-F513-4685-8614-63E005FCE1B7}"/>
    <cellStyle name="Normal 4 2 24 5 2 2 3" xfId="20194" xr:uid="{564EDF92-52D9-46EE-84FC-0C00F0536B61}"/>
    <cellStyle name="Normal 4 2 24 5 2 3" xfId="20195" xr:uid="{A7D45412-D7A4-4B02-AA44-19A19407B1CA}"/>
    <cellStyle name="Normal 4 2 24 5 2 3 2" xfId="20196" xr:uid="{E22993B2-A55C-499C-99F3-8B4C86C78FD7}"/>
    <cellStyle name="Normal 4 2 24 5 2 3 2 2" xfId="20197" xr:uid="{756BDE90-DBEA-4F52-9C6E-F10FB38B00B9}"/>
    <cellStyle name="Normal 4 2 24 5 2 3 3" xfId="20198" xr:uid="{2D33561C-AC73-4FA7-A0D4-94E9D01C7D32}"/>
    <cellStyle name="Normal 4 2 24 5 2 4" xfId="20199" xr:uid="{A6A8BFF3-3031-4DA1-9540-F7B5A909D51A}"/>
    <cellStyle name="Normal 4 2 24 5 2 4 2" xfId="20200" xr:uid="{3809C67E-54A6-4A93-BD1B-99054EEF40F3}"/>
    <cellStyle name="Normal 4 2 24 5 2 5" xfId="20201" xr:uid="{7ECB7B18-D15A-48F3-8A16-B1676B7CBE89}"/>
    <cellStyle name="Normal 4 2 24 5 3" xfId="20202" xr:uid="{9EF59EDE-8705-4FD8-A1BE-A7D93F913402}"/>
    <cellStyle name="Normal 4 2 24 5 3 2" xfId="20203" xr:uid="{1F53C002-E0C9-46C3-8801-4D92E7DD2E6F}"/>
    <cellStyle name="Normal 4 2 24 5 3 2 2" xfId="20204" xr:uid="{742AB1F6-65D8-4F1F-B6F5-DB74C328C51D}"/>
    <cellStyle name="Normal 4 2 24 5 3 3" xfId="20205" xr:uid="{9C8136A1-D7A0-4E82-9FAD-878F57DCAB57}"/>
    <cellStyle name="Normal 4 2 24 5 4" xfId="20206" xr:uid="{F95DB00A-2763-4043-B23D-36EBF4269288}"/>
    <cellStyle name="Normal 4 2 24 5 4 2" xfId="20207" xr:uid="{81EE37A3-A36B-4874-99FF-BFE68F032856}"/>
    <cellStyle name="Normal 4 2 24 5 4 2 2" xfId="20208" xr:uid="{99F2D013-F7E4-4E4B-B47B-8DA91CE1C96E}"/>
    <cellStyle name="Normal 4 2 24 5 4 3" xfId="20209" xr:uid="{52BEC39F-6A4C-4BF1-8D21-1D30474EEB92}"/>
    <cellStyle name="Normal 4 2 24 5 5" xfId="20210" xr:uid="{D2FE3A8F-1C6A-44A5-809D-A0B9584591F9}"/>
    <cellStyle name="Normal 4 2 24 5 5 2" xfId="20211" xr:uid="{AF1E301B-CC8C-42BF-B42B-C9F310DEFC73}"/>
    <cellStyle name="Normal 4 2 24 5 6" xfId="20212" xr:uid="{4E2246E2-1E51-408B-AE4C-FAE874BF8226}"/>
    <cellStyle name="Normal 4 2 24 6" xfId="20213" xr:uid="{E8F95EB1-DC4C-429D-9422-E794E2B0A8B8}"/>
    <cellStyle name="Normal 4 2 24 6 2" xfId="20214" xr:uid="{5A54B817-F964-45BA-A97D-CAC59308AFD8}"/>
    <cellStyle name="Normal 4 2 24 6 2 2" xfId="20215" xr:uid="{8316CE5F-E540-4BB4-B8E9-95BEEBF9A489}"/>
    <cellStyle name="Normal 4 2 24 6 2 2 2" xfId="20216" xr:uid="{5C484FB5-A9AC-4F8C-8E12-8295594A0CEA}"/>
    <cellStyle name="Normal 4 2 24 6 2 3" xfId="20217" xr:uid="{EC7F5EB5-423F-4823-95DE-51B21CAE00FD}"/>
    <cellStyle name="Normal 4 2 24 6 3" xfId="20218" xr:uid="{F0D8DBAB-57EC-4B27-8E92-66010F8C57CB}"/>
    <cellStyle name="Normal 4 2 24 6 3 2" xfId="20219" xr:uid="{0689C8CF-8E6F-46CC-BEC6-7CD5B4D42B15}"/>
    <cellStyle name="Normal 4 2 24 6 3 2 2" xfId="20220" xr:uid="{8E5E607A-72AD-455C-8C4A-5E5E635A0D7D}"/>
    <cellStyle name="Normal 4 2 24 6 3 3" xfId="20221" xr:uid="{8E280A86-4530-4876-86F4-01927DF46CAD}"/>
    <cellStyle name="Normal 4 2 24 6 4" xfId="20222" xr:uid="{286A4054-0324-4C33-8F74-0CEB375FE3BA}"/>
    <cellStyle name="Normal 4 2 24 6 4 2" xfId="20223" xr:uid="{6B073560-525C-4456-98B0-54AF1EE6EEE5}"/>
    <cellStyle name="Normal 4 2 24 6 5" xfId="20224" xr:uid="{34470A0F-DBD6-4013-A3E6-05A38B207C1F}"/>
    <cellStyle name="Normal 4 2 24 7" xfId="20225" xr:uid="{EF11326C-B0AC-4683-86C2-811E438FC5A7}"/>
    <cellStyle name="Normal 4 2 24 7 2" xfId="20226" xr:uid="{DE233226-B9A8-4F8D-8A57-364F2DBD23EF}"/>
    <cellStyle name="Normal 4 2 24 7 2 2" xfId="20227" xr:uid="{A459E401-1F5E-4573-861E-DF83E44C3E64}"/>
    <cellStyle name="Normal 4 2 24 7 3" xfId="20228" xr:uid="{B7EC45B0-F2F8-4CC5-8206-9F5AB11ADEF9}"/>
    <cellStyle name="Normal 4 2 24 8" xfId="20229" xr:uid="{8900F183-0649-4DAB-87C4-7922D6F1CD04}"/>
    <cellStyle name="Normal 4 2 24 8 2" xfId="20230" xr:uid="{30A392D9-FC2B-4BBA-9190-114057F05FCE}"/>
    <cellStyle name="Normal 4 2 24 8 2 2" xfId="20231" xr:uid="{CE0A4749-87A7-424E-BF8D-B9249F5BC85E}"/>
    <cellStyle name="Normal 4 2 24 8 3" xfId="20232" xr:uid="{E610A119-B6B4-452D-BAE6-902C2EAC5EFD}"/>
    <cellStyle name="Normal 4 2 24 9" xfId="20233" xr:uid="{6AF594A9-1862-4D9C-A9C5-5BB6A6591217}"/>
    <cellStyle name="Normal 4 2 24 9 2" xfId="20234" xr:uid="{78F69BF0-FF81-4444-8798-87B3980A29D9}"/>
    <cellStyle name="Normal 4 2 24 9 2 2" xfId="20235" xr:uid="{49CE5189-5DEE-4D45-B877-10768199ABAB}"/>
    <cellStyle name="Normal 4 2 24 9 3" xfId="20236" xr:uid="{E24BCDD7-ACDC-45B5-9295-9351A79485B9}"/>
    <cellStyle name="Normal 4 2 25" xfId="20237" xr:uid="{9DD91EAF-2352-4A03-87AA-32ABC5A9EF13}"/>
    <cellStyle name="Normal 4 2 25 10" xfId="20238" xr:uid="{D9323988-3A38-48F0-9CE2-4EAE9BA77DD2}"/>
    <cellStyle name="Normal 4 2 25 10 2" xfId="20239" xr:uid="{6B605E07-9C9E-439A-9EC6-BB6B464EEC1D}"/>
    <cellStyle name="Normal 4 2 25 11" xfId="20240" xr:uid="{6E65EF54-7966-43E6-8FA8-0BE4309043D8}"/>
    <cellStyle name="Normal 4 2 25 2" xfId="20241" xr:uid="{5CC9DFCA-990D-491C-A335-F2E841115744}"/>
    <cellStyle name="Normal 4 2 25 2 2" xfId="20242" xr:uid="{588C9CB2-7047-4061-8BB1-FE2FE6F31AB4}"/>
    <cellStyle name="Normal 4 2 25 2 2 2" xfId="20243" xr:uid="{392AD0C4-B054-44C6-8357-2FA7A4C92D35}"/>
    <cellStyle name="Normal 4 2 25 2 2 2 2" xfId="20244" xr:uid="{0EEC7DFF-C4ED-46EA-88CC-57458B67F0E7}"/>
    <cellStyle name="Normal 4 2 25 2 2 2 2 2" xfId="20245" xr:uid="{E17A2A47-7661-457D-9FF8-01529951807A}"/>
    <cellStyle name="Normal 4 2 25 2 2 2 2 2 2" xfId="20246" xr:uid="{96E11578-A83A-4263-9B41-2F522772EB5D}"/>
    <cellStyle name="Normal 4 2 25 2 2 2 2 3" xfId="20247" xr:uid="{7A4E4589-FCED-46B2-8CF0-7349AA131A65}"/>
    <cellStyle name="Normal 4 2 25 2 2 2 3" xfId="20248" xr:uid="{547B6A57-BDA3-4B82-8339-881CDFD66C56}"/>
    <cellStyle name="Normal 4 2 25 2 2 2 3 2" xfId="20249" xr:uid="{AC5ECDCA-694F-442E-8C73-3A82D28093E9}"/>
    <cellStyle name="Normal 4 2 25 2 2 2 3 2 2" xfId="20250" xr:uid="{D3F2B6DE-CFF6-45A6-83DA-C5F67EF42D58}"/>
    <cellStyle name="Normal 4 2 25 2 2 2 3 3" xfId="20251" xr:uid="{9C81CAEF-FFE8-431A-803B-9B05D3E4A164}"/>
    <cellStyle name="Normal 4 2 25 2 2 2 4" xfId="20252" xr:uid="{E3A030E7-26DC-4CEE-9525-A0CEC785C676}"/>
    <cellStyle name="Normal 4 2 25 2 2 2 4 2" xfId="20253" xr:uid="{DBB2E867-903B-4F11-8667-690E0AB94EF2}"/>
    <cellStyle name="Normal 4 2 25 2 2 2 5" xfId="20254" xr:uid="{532126B8-DF20-41CD-A300-DD5C15E33098}"/>
    <cellStyle name="Normal 4 2 25 2 2 3" xfId="20255" xr:uid="{9A3FFC32-F971-4DAB-8C01-05726CC654DF}"/>
    <cellStyle name="Normal 4 2 25 2 2 3 2" xfId="20256" xr:uid="{067FF00B-8F00-4E2D-B35D-6C5E57EADC36}"/>
    <cellStyle name="Normal 4 2 25 2 2 3 2 2" xfId="20257" xr:uid="{560D1429-0DC0-444F-AA78-55710CBB4002}"/>
    <cellStyle name="Normal 4 2 25 2 2 3 3" xfId="20258" xr:uid="{74E6D4A6-A750-421E-90D3-FB030B4363F2}"/>
    <cellStyle name="Normal 4 2 25 2 2 4" xfId="20259" xr:uid="{98245C5A-96E7-4306-B499-DA23471DA0BE}"/>
    <cellStyle name="Normal 4 2 25 2 2 4 2" xfId="20260" xr:uid="{EA17E27C-824F-4DA4-A7CB-0D9862DAA9F9}"/>
    <cellStyle name="Normal 4 2 25 2 2 4 2 2" xfId="20261" xr:uid="{443DD6FE-B4A9-40EE-BE4B-43513E8A79F7}"/>
    <cellStyle name="Normal 4 2 25 2 2 4 3" xfId="20262" xr:uid="{B6AEB9DA-608E-4F41-8A8B-6581BEA1EE3A}"/>
    <cellStyle name="Normal 4 2 25 2 2 5" xfId="20263" xr:uid="{2D86269A-F373-469B-B5BC-D7F3E5ED839C}"/>
    <cellStyle name="Normal 4 2 25 2 2 5 2" xfId="20264" xr:uid="{B79108E2-4938-494D-9645-19CE6D6894D0}"/>
    <cellStyle name="Normal 4 2 25 2 2 6" xfId="20265" xr:uid="{E264470D-E0D5-4D84-A149-7D082B528031}"/>
    <cellStyle name="Normal 4 2 25 2 3" xfId="20266" xr:uid="{452C5660-0C92-4AF2-94F4-A73B6AE5A1BD}"/>
    <cellStyle name="Normal 4 2 25 2 3 2" xfId="20267" xr:uid="{EC1DE71C-FD51-4926-9E4E-855A8FCF329D}"/>
    <cellStyle name="Normal 4 2 25 2 3 2 2" xfId="20268" xr:uid="{9EC703AC-B1B4-4420-B726-727289DD4A82}"/>
    <cellStyle name="Normal 4 2 25 2 3 2 2 2" xfId="20269" xr:uid="{33D08849-77B3-45D9-A6A7-B82A53F72618}"/>
    <cellStyle name="Normal 4 2 25 2 3 2 2 2 2" xfId="20270" xr:uid="{FBD58B3B-B963-41F6-B146-C271D96E4528}"/>
    <cellStyle name="Normal 4 2 25 2 3 2 2 3" xfId="20271" xr:uid="{B75926BF-A427-4F38-B9D7-87A059BC92B9}"/>
    <cellStyle name="Normal 4 2 25 2 3 2 3" xfId="20272" xr:uid="{D4BEAED6-0F59-4720-94B0-586BF5138FE2}"/>
    <cellStyle name="Normal 4 2 25 2 3 2 3 2" xfId="20273" xr:uid="{98AEF456-5A44-46F3-B3CE-26340DD3A1AC}"/>
    <cellStyle name="Normal 4 2 25 2 3 2 3 2 2" xfId="20274" xr:uid="{B1947125-AB09-496D-8B77-B7F744BF1CE9}"/>
    <cellStyle name="Normal 4 2 25 2 3 2 3 3" xfId="20275" xr:uid="{DFBFA74E-807C-49E8-A8C9-25D605B7D781}"/>
    <cellStyle name="Normal 4 2 25 2 3 2 4" xfId="20276" xr:uid="{BFD7DCBA-BC98-4188-A7A8-EABD8764269A}"/>
    <cellStyle name="Normal 4 2 25 2 3 2 4 2" xfId="20277" xr:uid="{13062243-5CAA-4409-9A04-E7C5C5A661F6}"/>
    <cellStyle name="Normal 4 2 25 2 3 2 5" xfId="20278" xr:uid="{D3BA5EDE-4FDC-4B80-B448-7D058BBB92B2}"/>
    <cellStyle name="Normal 4 2 25 2 3 3" xfId="20279" xr:uid="{B7461A10-8FFB-4DA0-97FB-D4A25239389C}"/>
    <cellStyle name="Normal 4 2 25 2 3 3 2" xfId="20280" xr:uid="{D88F4DFC-B03D-45B1-9DE4-2E078E29E40E}"/>
    <cellStyle name="Normal 4 2 25 2 3 3 2 2" xfId="20281" xr:uid="{697251A2-0765-4D62-AD4E-479106039515}"/>
    <cellStyle name="Normal 4 2 25 2 3 3 3" xfId="20282" xr:uid="{6E9A489F-9C3F-4BAA-8FCA-EFB6F58BF7B5}"/>
    <cellStyle name="Normal 4 2 25 2 3 4" xfId="20283" xr:uid="{204F3946-11C7-4A22-A2B5-89AA5E8CD886}"/>
    <cellStyle name="Normal 4 2 25 2 3 4 2" xfId="20284" xr:uid="{B1C66A30-B951-4C77-B484-36D62DB8D1A1}"/>
    <cellStyle name="Normal 4 2 25 2 3 4 2 2" xfId="20285" xr:uid="{D13D7298-248C-4282-87A6-D8604AA88D18}"/>
    <cellStyle name="Normal 4 2 25 2 3 4 3" xfId="20286" xr:uid="{03975491-9C87-4D0F-9E06-DC573F21D3FF}"/>
    <cellStyle name="Normal 4 2 25 2 3 5" xfId="20287" xr:uid="{3338B971-9012-4FC6-BC4D-35977AFA7973}"/>
    <cellStyle name="Normal 4 2 25 2 3 5 2" xfId="20288" xr:uid="{EA73BA77-5880-4F1D-8B2B-478F35CC6B69}"/>
    <cellStyle name="Normal 4 2 25 2 3 6" xfId="20289" xr:uid="{22BC41C3-5540-447B-9DB7-DD0F82F5B3B9}"/>
    <cellStyle name="Normal 4 2 25 2 4" xfId="20290" xr:uid="{9C880E59-6652-4888-88C7-20EE5BDCEBF5}"/>
    <cellStyle name="Normal 4 2 25 2 4 2" xfId="20291" xr:uid="{CF95F7FC-22F8-463F-A54F-4FEE5D3893C8}"/>
    <cellStyle name="Normal 4 2 25 2 4 2 2" xfId="20292" xr:uid="{E13E07BC-E9D2-44B3-9719-713321150F04}"/>
    <cellStyle name="Normal 4 2 25 2 4 2 2 2" xfId="20293" xr:uid="{5FECA255-8F1F-4575-9C13-1B5474DB2A84}"/>
    <cellStyle name="Normal 4 2 25 2 4 2 3" xfId="20294" xr:uid="{DE1B989F-4A13-43DB-B296-CE1447E8B0F1}"/>
    <cellStyle name="Normal 4 2 25 2 4 3" xfId="20295" xr:uid="{6DBE874F-86D4-49E0-9AAB-814E35294636}"/>
    <cellStyle name="Normal 4 2 25 2 4 3 2" xfId="20296" xr:uid="{5F82E394-B553-4E7A-8C76-7AA840DFB153}"/>
    <cellStyle name="Normal 4 2 25 2 4 3 2 2" xfId="20297" xr:uid="{61E3AC82-5072-475B-A66B-E02C06B12F4B}"/>
    <cellStyle name="Normal 4 2 25 2 4 3 3" xfId="20298" xr:uid="{AFE6E457-09D8-4FBE-82FB-6F1A2E97ED17}"/>
    <cellStyle name="Normal 4 2 25 2 4 4" xfId="20299" xr:uid="{E4F9DD81-F912-4948-A80B-1F52840FCA30}"/>
    <cellStyle name="Normal 4 2 25 2 4 4 2" xfId="20300" xr:uid="{9C76E6A3-5222-48EB-845E-D656613C162D}"/>
    <cellStyle name="Normal 4 2 25 2 4 5" xfId="20301" xr:uid="{C6A264ED-E435-434E-8733-7C6DC8D8971D}"/>
    <cellStyle name="Normal 4 2 25 2 5" xfId="20302" xr:uid="{00185EB5-F8D5-4F67-AB0B-9213CAA07D5A}"/>
    <cellStyle name="Normal 4 2 25 2 5 2" xfId="20303" xr:uid="{453972EF-CEA9-43D1-B5C8-9B29F8CC6D70}"/>
    <cellStyle name="Normal 4 2 25 2 5 2 2" xfId="20304" xr:uid="{3AAD401B-AADF-48EE-89CB-4B3F5F24F605}"/>
    <cellStyle name="Normal 4 2 25 2 5 3" xfId="20305" xr:uid="{239DE77A-B68A-4D6F-896C-941CD27A7F3C}"/>
    <cellStyle name="Normal 4 2 25 2 6" xfId="20306" xr:uid="{A02F7A8B-B254-46D3-B05E-978CA2774A14}"/>
    <cellStyle name="Normal 4 2 25 2 6 2" xfId="20307" xr:uid="{FBC27A96-BAEE-4B5B-AE42-1E03040C85FC}"/>
    <cellStyle name="Normal 4 2 25 2 6 2 2" xfId="20308" xr:uid="{0EFCBA11-B8F1-45FD-A783-D4921B4BFC72}"/>
    <cellStyle name="Normal 4 2 25 2 6 3" xfId="20309" xr:uid="{A6D17C38-B2A8-4929-91BF-CCCC43770B20}"/>
    <cellStyle name="Normal 4 2 25 2 7" xfId="20310" xr:uid="{2BDBB652-E90D-4EAC-A300-417EE9E554C1}"/>
    <cellStyle name="Normal 4 2 25 2 7 2" xfId="20311" xr:uid="{8B76ADA9-3459-4BDA-A1FE-3DDF53B2435A}"/>
    <cellStyle name="Normal 4 2 25 2 7 2 2" xfId="20312" xr:uid="{A72C33B8-DDC2-4157-B888-12341E2CFF8B}"/>
    <cellStyle name="Normal 4 2 25 2 7 3" xfId="20313" xr:uid="{22D0C210-8072-466D-ACD5-73477A90B963}"/>
    <cellStyle name="Normal 4 2 25 2 8" xfId="20314" xr:uid="{0F754520-5403-4AFF-832B-C302ACD71417}"/>
    <cellStyle name="Normal 4 2 25 2 8 2" xfId="20315" xr:uid="{D012919C-A310-441C-8BB9-FDCC03F4630C}"/>
    <cellStyle name="Normal 4 2 25 2 9" xfId="20316" xr:uid="{2A889763-B4DB-45F2-BAC7-FEDD80A4AF4F}"/>
    <cellStyle name="Normal 4 2 25 3" xfId="20317" xr:uid="{EFFD9596-10A0-4069-86CF-4CB7798D1311}"/>
    <cellStyle name="Normal 4 2 25 3 2" xfId="20318" xr:uid="{B6350187-12B1-4DDB-B3D6-F57472015614}"/>
    <cellStyle name="Normal 4 2 25 3 2 2" xfId="20319" xr:uid="{1BD2EC87-4AA9-430C-B564-1BDEBDFCD4F0}"/>
    <cellStyle name="Normal 4 2 25 3 2 2 2" xfId="20320" xr:uid="{BE303739-AEEF-4E59-B303-4629D1B0546E}"/>
    <cellStyle name="Normal 4 2 25 3 2 2 2 2" xfId="20321" xr:uid="{BE814FB2-2CEA-4AC5-A6FE-B91A03DE12DC}"/>
    <cellStyle name="Normal 4 2 25 3 2 2 2 2 2" xfId="20322" xr:uid="{0A7B27C3-3AD7-43D3-8580-C7C337B26A36}"/>
    <cellStyle name="Normal 4 2 25 3 2 2 2 3" xfId="20323" xr:uid="{C6657C28-E7CD-48CA-B1C0-DBD107392620}"/>
    <cellStyle name="Normal 4 2 25 3 2 2 3" xfId="20324" xr:uid="{CE6954F2-882D-41AE-A1FC-8C5765D359DA}"/>
    <cellStyle name="Normal 4 2 25 3 2 2 3 2" xfId="20325" xr:uid="{B5072484-562B-4DC6-9BD0-1843C5695585}"/>
    <cellStyle name="Normal 4 2 25 3 2 2 3 2 2" xfId="20326" xr:uid="{22AA0D76-9107-47B0-A735-AF62367D75D3}"/>
    <cellStyle name="Normal 4 2 25 3 2 2 3 3" xfId="20327" xr:uid="{A32920F7-0AF7-4BAB-9793-1E4573CE855B}"/>
    <cellStyle name="Normal 4 2 25 3 2 2 4" xfId="20328" xr:uid="{7840F800-352F-47A5-A518-2874921DA753}"/>
    <cellStyle name="Normal 4 2 25 3 2 2 4 2" xfId="20329" xr:uid="{67C7DD90-43BF-4821-8175-41572A70955D}"/>
    <cellStyle name="Normal 4 2 25 3 2 2 5" xfId="20330" xr:uid="{37AF518F-97D4-44CC-A3BC-523FD4326E1F}"/>
    <cellStyle name="Normal 4 2 25 3 2 3" xfId="20331" xr:uid="{1A1ED9D6-F21B-41EE-BF1D-98AE163701B7}"/>
    <cellStyle name="Normal 4 2 25 3 2 3 2" xfId="20332" xr:uid="{5864ADB7-2294-4F1E-BBB1-1BA2D8A04446}"/>
    <cellStyle name="Normal 4 2 25 3 2 3 2 2" xfId="20333" xr:uid="{34BB1780-FBDE-4BBC-BE55-076FE8686A6E}"/>
    <cellStyle name="Normal 4 2 25 3 2 3 3" xfId="20334" xr:uid="{CAB2797D-0301-46C9-A6A7-2AA8F7E1C57C}"/>
    <cellStyle name="Normal 4 2 25 3 2 4" xfId="20335" xr:uid="{3E356EA6-DCC1-4637-AF74-271CFEFA5540}"/>
    <cellStyle name="Normal 4 2 25 3 2 4 2" xfId="20336" xr:uid="{2B804901-A346-40DB-A84F-8D0B3B351443}"/>
    <cellStyle name="Normal 4 2 25 3 2 4 2 2" xfId="20337" xr:uid="{CA84BF31-1CC2-4EAC-8EFA-0ABDD5F1F876}"/>
    <cellStyle name="Normal 4 2 25 3 2 4 3" xfId="20338" xr:uid="{6ACE9146-A97B-4E90-8818-3EED49507814}"/>
    <cellStyle name="Normal 4 2 25 3 2 5" xfId="20339" xr:uid="{FD2E1990-733B-4EC4-A5A6-8FA8E6C6C720}"/>
    <cellStyle name="Normal 4 2 25 3 2 5 2" xfId="20340" xr:uid="{CD0C1566-E419-4299-AB34-44E15C56FC15}"/>
    <cellStyle name="Normal 4 2 25 3 2 6" xfId="20341" xr:uid="{FABE57EC-7BB5-4C9D-8A2D-8B7518DBF51F}"/>
    <cellStyle name="Normal 4 2 25 3 3" xfId="20342" xr:uid="{E80B1F02-733E-43E0-8F75-63F6C0A89CAC}"/>
    <cellStyle name="Normal 4 2 25 3 3 2" xfId="20343" xr:uid="{0D7ABC34-5A8E-43C7-A024-285E7762A88A}"/>
    <cellStyle name="Normal 4 2 25 3 3 2 2" xfId="20344" xr:uid="{9E920148-B710-4D1E-96A9-6C8907D4345E}"/>
    <cellStyle name="Normal 4 2 25 3 3 2 2 2" xfId="20345" xr:uid="{556EFEED-DD64-46B0-9C73-B65DAF7BC4C9}"/>
    <cellStyle name="Normal 4 2 25 3 3 2 2 2 2" xfId="20346" xr:uid="{6BD674E4-401B-4459-AA26-5CC9A3BBC0B3}"/>
    <cellStyle name="Normal 4 2 25 3 3 2 2 3" xfId="20347" xr:uid="{42D953AC-CA54-43BB-A575-6738CC4DA773}"/>
    <cellStyle name="Normal 4 2 25 3 3 2 3" xfId="20348" xr:uid="{C2BB4845-81E9-449B-BC6F-1B9252BF5C00}"/>
    <cellStyle name="Normal 4 2 25 3 3 2 3 2" xfId="20349" xr:uid="{FCB9A176-9448-4FFD-A9A4-81360AF8737D}"/>
    <cellStyle name="Normal 4 2 25 3 3 2 3 2 2" xfId="20350" xr:uid="{493C32CF-ED16-40E7-9FAF-9EC28DEAEE01}"/>
    <cellStyle name="Normal 4 2 25 3 3 2 3 3" xfId="20351" xr:uid="{C7361D09-47E3-430F-9BE6-694165284727}"/>
    <cellStyle name="Normal 4 2 25 3 3 2 4" xfId="20352" xr:uid="{65AFB691-643C-4C14-9F8D-DF08CDE26EE8}"/>
    <cellStyle name="Normal 4 2 25 3 3 2 4 2" xfId="20353" xr:uid="{5CD4A2D5-313D-43A1-A515-6B50FA514431}"/>
    <cellStyle name="Normal 4 2 25 3 3 2 5" xfId="20354" xr:uid="{5C6C68AB-23B8-4AF5-BC0E-660CF5BBBB8D}"/>
    <cellStyle name="Normal 4 2 25 3 3 3" xfId="20355" xr:uid="{BBDD0C63-146D-4B97-AC5C-E02072AB51E3}"/>
    <cellStyle name="Normal 4 2 25 3 3 3 2" xfId="20356" xr:uid="{2161EE4F-0D96-4310-996A-C63DD138FB5D}"/>
    <cellStyle name="Normal 4 2 25 3 3 3 2 2" xfId="20357" xr:uid="{8D9B27ED-D145-4E3F-ADE3-E2FF2D84F3F1}"/>
    <cellStyle name="Normal 4 2 25 3 3 3 3" xfId="20358" xr:uid="{92046BC9-D10F-41BE-A65B-D80A0C136394}"/>
    <cellStyle name="Normal 4 2 25 3 3 4" xfId="20359" xr:uid="{9011FEE8-8669-41AD-8580-B4EBE84FEEC6}"/>
    <cellStyle name="Normal 4 2 25 3 3 4 2" xfId="20360" xr:uid="{B27FEC04-423A-4CB0-8C89-293044D048FB}"/>
    <cellStyle name="Normal 4 2 25 3 3 4 2 2" xfId="20361" xr:uid="{6AF3F01C-B4A5-4014-BEAA-1309769DEE42}"/>
    <cellStyle name="Normal 4 2 25 3 3 4 3" xfId="20362" xr:uid="{25DBA0D9-F40E-4241-AB16-F41672024091}"/>
    <cellStyle name="Normal 4 2 25 3 3 5" xfId="20363" xr:uid="{FE9FB8AC-FBB3-40BB-9471-87EAC264FE1A}"/>
    <cellStyle name="Normal 4 2 25 3 3 5 2" xfId="20364" xr:uid="{6F0BF555-112A-4538-BFEB-918B37E9D773}"/>
    <cellStyle name="Normal 4 2 25 3 3 6" xfId="20365" xr:uid="{7A7E3BC5-13A6-4CA8-8452-8FAB8273D7F5}"/>
    <cellStyle name="Normal 4 2 25 3 4" xfId="20366" xr:uid="{7CE7493A-812C-44A2-9CF7-0269FFEDB04F}"/>
    <cellStyle name="Normal 4 2 25 3 4 2" xfId="20367" xr:uid="{0F586F7D-57BB-4D43-A1B5-895F5D92A96B}"/>
    <cellStyle name="Normal 4 2 25 3 4 2 2" xfId="20368" xr:uid="{24A1E9F8-ADF2-4260-81E6-2E0D7FAEA447}"/>
    <cellStyle name="Normal 4 2 25 3 4 2 2 2" xfId="20369" xr:uid="{1D7E8B02-5022-4CA2-BED2-B0693EC3BEF4}"/>
    <cellStyle name="Normal 4 2 25 3 4 2 3" xfId="20370" xr:uid="{73CE613A-7A34-46AF-A871-2B15BCEFE22B}"/>
    <cellStyle name="Normal 4 2 25 3 4 3" xfId="20371" xr:uid="{6E4CCF1F-74B5-4E08-AC51-84D236C81691}"/>
    <cellStyle name="Normal 4 2 25 3 4 3 2" xfId="20372" xr:uid="{6F1BDF07-8666-4B22-992F-B2F6C2459A68}"/>
    <cellStyle name="Normal 4 2 25 3 4 3 2 2" xfId="20373" xr:uid="{5F5F5E59-59DF-4385-93CA-C8C013F08FFF}"/>
    <cellStyle name="Normal 4 2 25 3 4 3 3" xfId="20374" xr:uid="{1321C0D4-0266-4C5D-8DC6-082DB9AE556D}"/>
    <cellStyle name="Normal 4 2 25 3 4 4" xfId="20375" xr:uid="{2B4F20AE-783F-44EE-9D51-1AA655298D77}"/>
    <cellStyle name="Normal 4 2 25 3 4 4 2" xfId="20376" xr:uid="{A84F166C-1F40-4450-AF86-E977CBE69540}"/>
    <cellStyle name="Normal 4 2 25 3 4 5" xfId="20377" xr:uid="{5611C85B-CD64-4AED-9594-BE2E101E9DB4}"/>
    <cellStyle name="Normal 4 2 25 3 5" xfId="20378" xr:uid="{1657E626-2106-4756-B28B-5107092D0A13}"/>
    <cellStyle name="Normal 4 2 25 3 5 2" xfId="20379" xr:uid="{30C19806-8871-47EF-BAD1-8349865AFE51}"/>
    <cellStyle name="Normal 4 2 25 3 5 2 2" xfId="20380" xr:uid="{45A68BE2-2B93-423E-9743-2BD8FBBB7A29}"/>
    <cellStyle name="Normal 4 2 25 3 5 3" xfId="20381" xr:uid="{FE68AEDA-0A47-4EA1-B60B-39C7582D5DF2}"/>
    <cellStyle name="Normal 4 2 25 3 6" xfId="20382" xr:uid="{F27C5D32-ED01-4AFA-B382-F2C0062C1F67}"/>
    <cellStyle name="Normal 4 2 25 3 6 2" xfId="20383" xr:uid="{F3BD72CE-14E1-4F60-81FB-2CF6FD590114}"/>
    <cellStyle name="Normal 4 2 25 3 6 2 2" xfId="20384" xr:uid="{5A6E8F3C-C3AB-4F10-AA0B-2CA407D759C2}"/>
    <cellStyle name="Normal 4 2 25 3 6 3" xfId="20385" xr:uid="{AC3568D4-0BA4-4F89-9DC6-7BD89B6977B1}"/>
    <cellStyle name="Normal 4 2 25 3 7" xfId="20386" xr:uid="{880667B7-EA8A-4237-A002-4F9DD7BAFB05}"/>
    <cellStyle name="Normal 4 2 25 3 7 2" xfId="20387" xr:uid="{A0D202AE-6947-4018-BE95-A9E210BFBA67}"/>
    <cellStyle name="Normal 4 2 25 3 7 2 2" xfId="20388" xr:uid="{D6A86A4D-5B5F-4B51-905A-C9B30817EF2A}"/>
    <cellStyle name="Normal 4 2 25 3 7 3" xfId="20389" xr:uid="{E7573430-0C16-4495-BF42-616A1BD950A9}"/>
    <cellStyle name="Normal 4 2 25 3 8" xfId="20390" xr:uid="{1B1D20A7-EDA2-4A4D-B090-E55A553C67CE}"/>
    <cellStyle name="Normal 4 2 25 3 8 2" xfId="20391" xr:uid="{D8C1CA87-49EC-42B1-B076-EB902D67F498}"/>
    <cellStyle name="Normal 4 2 25 3 9" xfId="20392" xr:uid="{43315057-64FE-4AB1-96B1-A71C307EADCA}"/>
    <cellStyle name="Normal 4 2 25 4" xfId="20393" xr:uid="{2560508C-B809-4BB8-9E98-209EC536CDBC}"/>
    <cellStyle name="Normal 4 2 25 4 2" xfId="20394" xr:uid="{7635127D-D856-4A99-B3AF-EB291DA26F23}"/>
    <cellStyle name="Normal 4 2 25 4 2 2" xfId="20395" xr:uid="{D3740BCA-981E-4C2A-8495-644B64BEB855}"/>
    <cellStyle name="Normal 4 2 25 4 2 2 2" xfId="20396" xr:uid="{51C1B4F9-FA71-4CBE-A52F-16B1050E18A5}"/>
    <cellStyle name="Normal 4 2 25 4 2 2 2 2" xfId="20397" xr:uid="{D454F748-D614-4776-B099-06E136DC5219}"/>
    <cellStyle name="Normal 4 2 25 4 2 2 3" xfId="20398" xr:uid="{E35BE169-22BA-4CF4-A467-0A8A76A16503}"/>
    <cellStyle name="Normal 4 2 25 4 2 3" xfId="20399" xr:uid="{9338649C-FB9A-44C6-938D-3CC297DAF317}"/>
    <cellStyle name="Normal 4 2 25 4 2 3 2" xfId="20400" xr:uid="{D5D1E81D-DB50-4FFB-8253-F394ED4EA844}"/>
    <cellStyle name="Normal 4 2 25 4 2 3 2 2" xfId="20401" xr:uid="{5D95821E-C73D-4D7A-B40B-3A17A5EC9F5E}"/>
    <cellStyle name="Normal 4 2 25 4 2 3 3" xfId="20402" xr:uid="{6258D1F1-6FFC-49D2-8E7B-88E84C281AC8}"/>
    <cellStyle name="Normal 4 2 25 4 2 4" xfId="20403" xr:uid="{1F09F861-27E7-4697-8720-E3643C83FEB9}"/>
    <cellStyle name="Normal 4 2 25 4 2 4 2" xfId="20404" xr:uid="{02EA80C8-C68B-4C6F-94E6-60F009D1EEB9}"/>
    <cellStyle name="Normal 4 2 25 4 2 5" xfId="20405" xr:uid="{F390D069-8B66-41EB-B591-8E50DF481EDF}"/>
    <cellStyle name="Normal 4 2 25 4 3" xfId="20406" xr:uid="{1BEBD546-525B-4E9C-B699-BD43D54B133D}"/>
    <cellStyle name="Normal 4 2 25 4 3 2" xfId="20407" xr:uid="{7620CF15-9F10-4D01-A268-99DB406D2771}"/>
    <cellStyle name="Normal 4 2 25 4 3 2 2" xfId="20408" xr:uid="{3891986E-0885-41D6-A62B-FA1A3C01F836}"/>
    <cellStyle name="Normal 4 2 25 4 3 3" xfId="20409" xr:uid="{79E18FD9-431F-43B0-B84A-6EC628F46CFA}"/>
    <cellStyle name="Normal 4 2 25 4 4" xfId="20410" xr:uid="{AE50FDBA-9295-4C00-A999-6EF79C3FFCEB}"/>
    <cellStyle name="Normal 4 2 25 4 4 2" xfId="20411" xr:uid="{94F92FC4-0A9A-487C-8350-468D9E8458C3}"/>
    <cellStyle name="Normal 4 2 25 4 4 2 2" xfId="20412" xr:uid="{F73BD898-0313-495E-ADA4-893F321D29BA}"/>
    <cellStyle name="Normal 4 2 25 4 4 3" xfId="20413" xr:uid="{A75DF407-8733-4C9B-A74E-AA11C2A717AE}"/>
    <cellStyle name="Normal 4 2 25 4 5" xfId="20414" xr:uid="{410A0671-39A4-4E05-8EBD-23591272D5EE}"/>
    <cellStyle name="Normal 4 2 25 4 5 2" xfId="20415" xr:uid="{E26BB977-2E1E-498F-844E-93F9970CDF76}"/>
    <cellStyle name="Normal 4 2 25 4 6" xfId="20416" xr:uid="{75F64557-D007-4240-B4A5-106ADA9CBFC4}"/>
    <cellStyle name="Normal 4 2 25 5" xfId="20417" xr:uid="{8BC216B3-60D5-464A-A078-F1C2AC73AA29}"/>
    <cellStyle name="Normal 4 2 25 5 2" xfId="20418" xr:uid="{F143AA9F-F7F1-4E81-B024-10B7233D1F60}"/>
    <cellStyle name="Normal 4 2 25 5 2 2" xfId="20419" xr:uid="{5E008397-47F3-4F17-9D5D-641D78E8456B}"/>
    <cellStyle name="Normal 4 2 25 5 2 2 2" xfId="20420" xr:uid="{7BC0AD42-F040-480C-B6E2-F9057337F56B}"/>
    <cellStyle name="Normal 4 2 25 5 2 2 2 2" xfId="20421" xr:uid="{7188AEDA-CD6E-4E88-AB6F-76DA71D818BC}"/>
    <cellStyle name="Normal 4 2 25 5 2 2 3" xfId="20422" xr:uid="{ECBF38A6-1EBB-4815-AA57-0704EE94DCCB}"/>
    <cellStyle name="Normal 4 2 25 5 2 3" xfId="20423" xr:uid="{0BA25ABD-6363-4374-9357-7086821FBD29}"/>
    <cellStyle name="Normal 4 2 25 5 2 3 2" xfId="20424" xr:uid="{54CC0F7E-E374-4BC5-BE70-D0E3555D3BA8}"/>
    <cellStyle name="Normal 4 2 25 5 2 3 2 2" xfId="20425" xr:uid="{DE755EBD-9175-43C4-99B0-F7B409F2496C}"/>
    <cellStyle name="Normal 4 2 25 5 2 3 3" xfId="20426" xr:uid="{E4AE1DE2-25A9-43D7-829F-2211E5755E44}"/>
    <cellStyle name="Normal 4 2 25 5 2 4" xfId="20427" xr:uid="{4CB68E04-639D-40BF-88E5-AFDD98C81F37}"/>
    <cellStyle name="Normal 4 2 25 5 2 4 2" xfId="20428" xr:uid="{597D6830-B8F5-4BC4-BE22-C51D2E9A31D4}"/>
    <cellStyle name="Normal 4 2 25 5 2 5" xfId="20429" xr:uid="{647C001E-E24F-4393-A25E-013FA92D33EB}"/>
    <cellStyle name="Normal 4 2 25 5 3" xfId="20430" xr:uid="{1071BB49-714F-4EAB-949F-77E9EAD9C056}"/>
    <cellStyle name="Normal 4 2 25 5 3 2" xfId="20431" xr:uid="{1ED2A967-B9D1-40BA-B831-89A5D38FEE26}"/>
    <cellStyle name="Normal 4 2 25 5 3 2 2" xfId="20432" xr:uid="{109A6BD5-C2C8-4926-88B4-2B924E4D89B0}"/>
    <cellStyle name="Normal 4 2 25 5 3 3" xfId="20433" xr:uid="{6C94E009-BC04-4D4A-BA5F-42FB01BD262F}"/>
    <cellStyle name="Normal 4 2 25 5 4" xfId="20434" xr:uid="{0FA95222-B8FF-41B7-98A8-15F923A170BB}"/>
    <cellStyle name="Normal 4 2 25 5 4 2" xfId="20435" xr:uid="{8BD00F4D-CEE8-47C2-8F92-A99E44267B5F}"/>
    <cellStyle name="Normal 4 2 25 5 4 2 2" xfId="20436" xr:uid="{1CB55ACD-1AAC-4E6E-9B79-59FB59BD8B99}"/>
    <cellStyle name="Normal 4 2 25 5 4 3" xfId="20437" xr:uid="{83B651C4-FCD8-43C6-B4AB-35DE2CDA4432}"/>
    <cellStyle name="Normal 4 2 25 5 5" xfId="20438" xr:uid="{27A09EAE-B38F-41BD-A35C-21B5CAD74CB1}"/>
    <cellStyle name="Normal 4 2 25 5 5 2" xfId="20439" xr:uid="{0146F1BB-0BE5-4837-99E1-99A1C3AC8B99}"/>
    <cellStyle name="Normal 4 2 25 5 6" xfId="20440" xr:uid="{C30F142B-5EC7-4C33-8F54-8354810DA1CF}"/>
    <cellStyle name="Normal 4 2 25 6" xfId="20441" xr:uid="{35724DA9-3706-41EF-A49C-0161A6AB8503}"/>
    <cellStyle name="Normal 4 2 25 6 2" xfId="20442" xr:uid="{7453F5B1-83C5-4557-BFC8-9BB43907409D}"/>
    <cellStyle name="Normal 4 2 25 6 2 2" xfId="20443" xr:uid="{BBB48B2E-907A-43DA-9214-ED85F73AB9D7}"/>
    <cellStyle name="Normal 4 2 25 6 2 2 2" xfId="20444" xr:uid="{3A35EF89-C6FC-4A1A-BB5D-F4EF85395D82}"/>
    <cellStyle name="Normal 4 2 25 6 2 3" xfId="20445" xr:uid="{A1FFBD5F-6DED-4C3E-AA32-2BBE3D15933A}"/>
    <cellStyle name="Normal 4 2 25 6 3" xfId="20446" xr:uid="{C4E92135-28A0-4057-96AF-229D2BAA373D}"/>
    <cellStyle name="Normal 4 2 25 6 3 2" xfId="20447" xr:uid="{23391A82-432E-480F-A2E6-526D0ABD274D}"/>
    <cellStyle name="Normal 4 2 25 6 3 2 2" xfId="20448" xr:uid="{00B654B7-0EA4-42D8-AAF6-15940BB296AE}"/>
    <cellStyle name="Normal 4 2 25 6 3 3" xfId="20449" xr:uid="{13430F99-00F2-43AE-8B25-90DD3F9C043B}"/>
    <cellStyle name="Normal 4 2 25 6 4" xfId="20450" xr:uid="{DB5C6212-055A-42DB-B705-58DE1D3368D3}"/>
    <cellStyle name="Normal 4 2 25 6 4 2" xfId="20451" xr:uid="{146564BB-2060-41B3-A454-1DBBF800FD88}"/>
    <cellStyle name="Normal 4 2 25 6 5" xfId="20452" xr:uid="{9C7952E2-A185-456B-90A1-D06415AC5985}"/>
    <cellStyle name="Normal 4 2 25 7" xfId="20453" xr:uid="{C9C3F389-32FF-4518-87C6-15A5229AC160}"/>
    <cellStyle name="Normal 4 2 25 7 2" xfId="20454" xr:uid="{082F4D97-208E-4746-92F8-B85097714A6E}"/>
    <cellStyle name="Normal 4 2 25 7 2 2" xfId="20455" xr:uid="{D107B4BE-0753-4BBC-9793-611143A01116}"/>
    <cellStyle name="Normal 4 2 25 7 3" xfId="20456" xr:uid="{49476A9D-A4F0-46E2-85B9-2FC30FD1A8B6}"/>
    <cellStyle name="Normal 4 2 25 8" xfId="20457" xr:uid="{F809B913-81DC-4525-B82B-AA80017EAC74}"/>
    <cellStyle name="Normal 4 2 25 8 2" xfId="20458" xr:uid="{E184B294-819A-494F-9239-13E5B16BFD75}"/>
    <cellStyle name="Normal 4 2 25 8 2 2" xfId="20459" xr:uid="{E3E13FEA-D81F-42F7-BFC0-494BDD796E08}"/>
    <cellStyle name="Normal 4 2 25 8 3" xfId="20460" xr:uid="{C30D56D0-74D0-4F8F-9A5C-DF8A12290336}"/>
    <cellStyle name="Normal 4 2 25 9" xfId="20461" xr:uid="{FF500034-93A4-46BC-85F8-9DA499978A8E}"/>
    <cellStyle name="Normal 4 2 25 9 2" xfId="20462" xr:uid="{6798F6EF-422A-41FE-8FD0-C300A7863800}"/>
    <cellStyle name="Normal 4 2 25 9 2 2" xfId="20463" xr:uid="{5C6F8EB7-F21D-49D9-AE34-9C31FA1E93CC}"/>
    <cellStyle name="Normal 4 2 25 9 3" xfId="20464" xr:uid="{B6D46348-C88F-436B-941C-F961C05FC746}"/>
    <cellStyle name="Normal 4 2 26" xfId="20465" xr:uid="{CE13FD33-5E00-4702-AA59-B1F385B4B3F4}"/>
    <cellStyle name="Normal 4 2 26 2" xfId="20466" xr:uid="{19EA45E2-F5C4-4651-A884-EED0217A836D}"/>
    <cellStyle name="Normal 4 2 26 2 2" xfId="20467" xr:uid="{87F02014-3ABC-4EEF-810F-D167549F5582}"/>
    <cellStyle name="Normal 4 2 26 2 2 2" xfId="20468" xr:uid="{10A91106-456F-4520-93F2-8D8481513440}"/>
    <cellStyle name="Normal 4 2 26 2 2 2 2" xfId="20469" xr:uid="{7F829C53-A5BD-434E-9112-B1A88B4AEA69}"/>
    <cellStyle name="Normal 4 2 26 2 2 2 2 2" xfId="20470" xr:uid="{6FAE438B-6FE8-4973-A6B3-C364CBAFF43C}"/>
    <cellStyle name="Normal 4 2 26 2 2 2 3" xfId="20471" xr:uid="{18C22D9B-0E12-458D-81C3-3522123C2117}"/>
    <cellStyle name="Normal 4 2 26 2 2 3" xfId="20472" xr:uid="{3D137076-7CCD-4121-8A1B-BEF9048B7B1E}"/>
    <cellStyle name="Normal 4 2 26 2 2 3 2" xfId="20473" xr:uid="{740F3F1E-A56A-4C48-96B8-2FC2DBA6BCD4}"/>
    <cellStyle name="Normal 4 2 26 2 2 3 2 2" xfId="20474" xr:uid="{B4182E80-6496-4E38-B7E0-4EE57D8EEBD9}"/>
    <cellStyle name="Normal 4 2 26 2 2 3 3" xfId="20475" xr:uid="{A7847E56-3E85-4DC4-A573-0FA0ACF9B9AD}"/>
    <cellStyle name="Normal 4 2 26 2 2 4" xfId="20476" xr:uid="{DCC391AA-A0D5-4444-97CC-D38AD218249A}"/>
    <cellStyle name="Normal 4 2 26 2 2 4 2" xfId="20477" xr:uid="{D5890C78-920F-4840-9436-EB4B3849F7CA}"/>
    <cellStyle name="Normal 4 2 26 2 2 5" xfId="20478" xr:uid="{B4315722-FCF6-4638-A5B2-56CF910758BC}"/>
    <cellStyle name="Normal 4 2 26 2 3" xfId="20479" xr:uid="{525BA057-C1EF-4093-A072-FB76D17D14E2}"/>
    <cellStyle name="Normal 4 2 26 2 3 2" xfId="20480" xr:uid="{0A3F4C24-1867-4190-BFE0-96F6EE87E392}"/>
    <cellStyle name="Normal 4 2 26 2 3 2 2" xfId="20481" xr:uid="{3D548FF3-DCE9-4DE2-A560-9CDA6DF03D28}"/>
    <cellStyle name="Normal 4 2 26 2 3 3" xfId="20482" xr:uid="{8C77953E-9656-4BA5-820F-CB8DE298572E}"/>
    <cellStyle name="Normal 4 2 26 2 4" xfId="20483" xr:uid="{1E5EBBFA-CF4E-47C2-8A46-C5F59D77B508}"/>
    <cellStyle name="Normal 4 2 26 2 4 2" xfId="20484" xr:uid="{F71EDF55-AEA5-4D0F-9ACA-291E8516C507}"/>
    <cellStyle name="Normal 4 2 26 2 4 2 2" xfId="20485" xr:uid="{A86DFA52-F0DC-4379-92C6-D851ED907AC4}"/>
    <cellStyle name="Normal 4 2 26 2 4 3" xfId="20486" xr:uid="{D3B6C33E-AC84-4745-8E3D-C1CACFFCE2F4}"/>
    <cellStyle name="Normal 4 2 26 2 5" xfId="20487" xr:uid="{0030C03B-10CA-4068-9C3A-638DDF310C98}"/>
    <cellStyle name="Normal 4 2 26 2 5 2" xfId="20488" xr:uid="{760A680C-16FD-46BC-A725-C8CFC71B1457}"/>
    <cellStyle name="Normal 4 2 26 2 6" xfId="20489" xr:uid="{70C2B22E-AA33-4DED-BF5A-2E942BE1637E}"/>
    <cellStyle name="Normal 4 2 26 3" xfId="20490" xr:uid="{92849A18-542E-47B8-B575-AA547A8717FD}"/>
    <cellStyle name="Normal 4 2 26 3 2" xfId="20491" xr:uid="{6CA9EC95-A751-4F28-9999-4950D4516B22}"/>
    <cellStyle name="Normal 4 2 26 3 2 2" xfId="20492" xr:uid="{69143FAB-D981-4A19-8444-AC9F8CADD4B3}"/>
    <cellStyle name="Normal 4 2 26 3 2 2 2" xfId="20493" xr:uid="{450000A3-CA76-47B9-ACD7-F25ECF423FE0}"/>
    <cellStyle name="Normal 4 2 26 3 2 2 2 2" xfId="20494" xr:uid="{9C2F9DDA-D8A3-4731-A2F2-D9207DEF43F5}"/>
    <cellStyle name="Normal 4 2 26 3 2 2 3" xfId="20495" xr:uid="{2670DB87-186D-4C05-9FAF-9947A4B66A76}"/>
    <cellStyle name="Normal 4 2 26 3 2 3" xfId="20496" xr:uid="{69F9F37A-3FBC-4BEB-A299-5E91EFDC4DF5}"/>
    <cellStyle name="Normal 4 2 26 3 2 3 2" xfId="20497" xr:uid="{96AAEBAA-2EA4-48BB-B677-6EB5E7C85B9A}"/>
    <cellStyle name="Normal 4 2 26 3 2 3 2 2" xfId="20498" xr:uid="{C6B083C7-A3FC-4FEB-A6F3-3D31F594A409}"/>
    <cellStyle name="Normal 4 2 26 3 2 3 3" xfId="20499" xr:uid="{2C52A281-0615-47DC-9AF8-2B74A00C52A4}"/>
    <cellStyle name="Normal 4 2 26 3 2 4" xfId="20500" xr:uid="{AD90BC55-DBCB-4665-BFBE-8633E51D1416}"/>
    <cellStyle name="Normal 4 2 26 3 2 4 2" xfId="20501" xr:uid="{525B9E03-5820-48C2-93D1-97A9B7C1785E}"/>
    <cellStyle name="Normal 4 2 26 3 2 5" xfId="20502" xr:uid="{7EA968C7-7C5D-4B60-B8A1-2F8956B2B8FF}"/>
    <cellStyle name="Normal 4 2 26 3 3" xfId="20503" xr:uid="{6F7C22F3-4A69-4AF8-9D76-579068B35BBC}"/>
    <cellStyle name="Normal 4 2 26 3 3 2" xfId="20504" xr:uid="{6D62E453-8ADD-4767-B138-E06D2BEAA3F9}"/>
    <cellStyle name="Normal 4 2 26 3 3 2 2" xfId="20505" xr:uid="{3E96ED79-CE6B-4B63-A3B6-3AE41A6936C1}"/>
    <cellStyle name="Normal 4 2 26 3 3 3" xfId="20506" xr:uid="{512E1BDC-3A46-4D53-8344-7740F68F24A6}"/>
    <cellStyle name="Normal 4 2 26 3 4" xfId="20507" xr:uid="{A6AE2CE0-A701-4783-BB22-91FA959F87F0}"/>
    <cellStyle name="Normal 4 2 26 3 4 2" xfId="20508" xr:uid="{43AC8B83-9661-46FD-9A71-9541FBCD451B}"/>
    <cellStyle name="Normal 4 2 26 3 4 2 2" xfId="20509" xr:uid="{FBA07F55-4D67-4738-B9D1-8050B7041AC4}"/>
    <cellStyle name="Normal 4 2 26 3 4 3" xfId="20510" xr:uid="{83B5B04F-AAA6-4F45-9CD9-A952ED871941}"/>
    <cellStyle name="Normal 4 2 26 3 5" xfId="20511" xr:uid="{5A47BC8E-24C0-421E-AA50-C3D06062BAFD}"/>
    <cellStyle name="Normal 4 2 26 3 5 2" xfId="20512" xr:uid="{48C2B0AE-B01B-43A4-BD00-FC7607356EC8}"/>
    <cellStyle name="Normal 4 2 26 3 6" xfId="20513" xr:uid="{710D6159-09E6-484D-8B0A-9C9D29801EAE}"/>
    <cellStyle name="Normal 4 2 26 4" xfId="20514" xr:uid="{8E84E4C2-899B-411E-B407-575F8E74435A}"/>
    <cellStyle name="Normal 4 2 26 4 2" xfId="20515" xr:uid="{11C2863E-9733-44D1-8D51-9A4699AA4FA9}"/>
    <cellStyle name="Normal 4 2 26 4 2 2" xfId="20516" xr:uid="{A32173D5-3FA3-425E-90CF-98230C98BDF7}"/>
    <cellStyle name="Normal 4 2 26 4 2 2 2" xfId="20517" xr:uid="{9F7F9558-79FC-4685-8175-F899572FF103}"/>
    <cellStyle name="Normal 4 2 26 4 2 3" xfId="20518" xr:uid="{F9EE4C79-B279-431E-A0C2-92454142959A}"/>
    <cellStyle name="Normal 4 2 26 4 3" xfId="20519" xr:uid="{EDA8E03B-9738-4076-8F3A-42CDEEFA89D7}"/>
    <cellStyle name="Normal 4 2 26 4 3 2" xfId="20520" xr:uid="{36E72EED-0E7A-4BEE-B9F3-963DC4E0AE09}"/>
    <cellStyle name="Normal 4 2 26 4 3 2 2" xfId="20521" xr:uid="{FAA62C4F-926B-441C-8CAC-0031DA4CB6D4}"/>
    <cellStyle name="Normal 4 2 26 4 3 3" xfId="20522" xr:uid="{BE4A82DA-4E2C-4C81-BE50-04CC5E453D61}"/>
    <cellStyle name="Normal 4 2 26 4 4" xfId="20523" xr:uid="{3A7DE18C-3594-42FF-96E4-11CA40EB32D3}"/>
    <cellStyle name="Normal 4 2 26 4 4 2" xfId="20524" xr:uid="{25900865-6131-482F-845A-2B222217417B}"/>
    <cellStyle name="Normal 4 2 26 4 5" xfId="20525" xr:uid="{3A4060F2-4459-4F79-8F1C-A9572CE3D9C7}"/>
    <cellStyle name="Normal 4 2 26 5" xfId="20526" xr:uid="{64E1DBBA-817B-4B6A-9DB2-8F7E364A8B8E}"/>
    <cellStyle name="Normal 4 2 26 5 2" xfId="20527" xr:uid="{289AEE03-602C-469E-87DA-D2D456A7DBC8}"/>
    <cellStyle name="Normal 4 2 26 5 2 2" xfId="20528" xr:uid="{984845EA-66BD-4C95-B070-C8BC3774A797}"/>
    <cellStyle name="Normal 4 2 26 5 3" xfId="20529" xr:uid="{3587CB5E-5AE5-473E-B485-5200D2CAF687}"/>
    <cellStyle name="Normal 4 2 26 6" xfId="20530" xr:uid="{1F984D42-93A5-4705-8DE8-6089E42A918D}"/>
    <cellStyle name="Normal 4 2 26 6 2" xfId="20531" xr:uid="{408AE479-CF4B-453D-A670-433D2123BA71}"/>
    <cellStyle name="Normal 4 2 26 6 2 2" xfId="20532" xr:uid="{D02C5CDA-3DF7-4EB7-9FBE-8BBE1D7053F3}"/>
    <cellStyle name="Normal 4 2 26 6 3" xfId="20533" xr:uid="{20FD803D-8AFE-4A17-8EF6-8A13F4A4CC80}"/>
    <cellStyle name="Normal 4 2 26 7" xfId="20534" xr:uid="{B8B58081-257E-491B-92A1-AA4580ECB0B6}"/>
    <cellStyle name="Normal 4 2 26 7 2" xfId="20535" xr:uid="{90A16CFD-BEA0-4EA6-964E-8A84EACC49AA}"/>
    <cellStyle name="Normal 4 2 26 7 2 2" xfId="20536" xr:uid="{C7EC1AD1-C28F-4E29-9895-AE874EB293DF}"/>
    <cellStyle name="Normal 4 2 26 7 3" xfId="20537" xr:uid="{DEB76D21-B5D9-43D9-ABFB-FE81626D5AAD}"/>
    <cellStyle name="Normal 4 2 26 8" xfId="20538" xr:uid="{49EF5600-E0DB-4105-BEB6-AFE2955A8B22}"/>
    <cellStyle name="Normal 4 2 26 8 2" xfId="20539" xr:uid="{8E27BD26-75F6-4A83-8228-1E283BD7EAFF}"/>
    <cellStyle name="Normal 4 2 26 9" xfId="20540" xr:uid="{77912131-86A2-4D90-B487-A292C56CE2DC}"/>
    <cellStyle name="Normal 4 2 27" xfId="20541" xr:uid="{147501B0-BB99-4CFC-9728-531DCE865D76}"/>
    <cellStyle name="Normal 4 2 27 2" xfId="20542" xr:uid="{29A371BF-F869-4E6E-A27E-D76682AFE084}"/>
    <cellStyle name="Normal 4 2 27 2 2" xfId="20543" xr:uid="{362E51DA-F40C-4D77-9011-159F096373AB}"/>
    <cellStyle name="Normal 4 2 27 2 2 2" xfId="20544" xr:uid="{D703F1B2-6D93-4B7B-A6F2-0E6825AC3C41}"/>
    <cellStyle name="Normal 4 2 27 2 2 2 2" xfId="20545" xr:uid="{4FDD2B4A-2107-485B-AFA2-37EF4FBC53DC}"/>
    <cellStyle name="Normal 4 2 27 2 2 2 2 2" xfId="20546" xr:uid="{F315EB6D-D93A-4985-B1E4-3D6D22FA4828}"/>
    <cellStyle name="Normal 4 2 27 2 2 2 3" xfId="20547" xr:uid="{46FD07DE-AD33-4605-982E-B9C165BCE094}"/>
    <cellStyle name="Normal 4 2 27 2 2 3" xfId="20548" xr:uid="{B4117423-AED7-4BD3-94B3-2841415C3818}"/>
    <cellStyle name="Normal 4 2 27 2 2 3 2" xfId="20549" xr:uid="{201448C3-EE9F-4E23-B55C-47AFA1F59F47}"/>
    <cellStyle name="Normal 4 2 27 2 2 3 2 2" xfId="20550" xr:uid="{4C9736D2-80E8-4545-9888-93EA83E33746}"/>
    <cellStyle name="Normal 4 2 27 2 2 3 3" xfId="20551" xr:uid="{9B6EEBF8-2D1A-4305-99FE-584CDC949BAA}"/>
    <cellStyle name="Normal 4 2 27 2 2 4" xfId="20552" xr:uid="{D892ED2D-EA78-44D2-BBF7-246FFB5EE810}"/>
    <cellStyle name="Normal 4 2 27 2 2 4 2" xfId="20553" xr:uid="{BFA0A47E-7A25-4316-9EC5-34DBFD2064EE}"/>
    <cellStyle name="Normal 4 2 27 2 2 5" xfId="20554" xr:uid="{1DB809CF-D5E9-4D11-B6AD-665014101B21}"/>
    <cellStyle name="Normal 4 2 27 2 3" xfId="20555" xr:uid="{26C5AF6F-7CA0-4A83-8186-2E86FCC0631E}"/>
    <cellStyle name="Normal 4 2 27 2 3 2" xfId="20556" xr:uid="{6FD1FBC5-EEEF-445A-B989-9A62EC28136E}"/>
    <cellStyle name="Normal 4 2 27 2 3 2 2" xfId="20557" xr:uid="{928BD232-D9A1-4BB8-84A7-52B6EE2C322B}"/>
    <cellStyle name="Normal 4 2 27 2 3 3" xfId="20558" xr:uid="{F57569B1-0359-4313-9466-254E5ABF3B91}"/>
    <cellStyle name="Normal 4 2 27 2 4" xfId="20559" xr:uid="{3196A07F-AA6B-4909-AA3B-73D6065EB74B}"/>
    <cellStyle name="Normal 4 2 27 2 4 2" xfId="20560" xr:uid="{528BEB14-EA47-4542-920F-4B6F8D32E2D0}"/>
    <cellStyle name="Normal 4 2 27 2 4 2 2" xfId="20561" xr:uid="{B5924004-D032-4AA1-B3BD-CB47E1DCA5EF}"/>
    <cellStyle name="Normal 4 2 27 2 4 3" xfId="20562" xr:uid="{E471483A-E89F-40F0-BB0E-7B82187CDFE4}"/>
    <cellStyle name="Normal 4 2 27 2 5" xfId="20563" xr:uid="{9DDCA0B7-4902-4BEB-BB50-B6C755016893}"/>
    <cellStyle name="Normal 4 2 27 2 5 2" xfId="20564" xr:uid="{5AD60BAD-E2CA-47C5-A83A-DDE13B2564CD}"/>
    <cellStyle name="Normal 4 2 27 2 6" xfId="20565" xr:uid="{200E7F0D-E411-4A4A-8549-07F1D3E4558B}"/>
    <cellStyle name="Normal 4 2 27 3" xfId="20566" xr:uid="{F3563A56-5F84-4542-BFD4-FB0A912861CD}"/>
    <cellStyle name="Normal 4 2 27 3 2" xfId="20567" xr:uid="{E1AC40D6-1EFA-4DF2-8DD2-083F1CA25DE0}"/>
    <cellStyle name="Normal 4 2 27 3 2 2" xfId="20568" xr:uid="{80D1E841-50C8-4620-8123-B9EAD60D1CFA}"/>
    <cellStyle name="Normal 4 2 27 3 2 2 2" xfId="20569" xr:uid="{99FC51FA-BFCB-416C-A9A9-E016745D1EC5}"/>
    <cellStyle name="Normal 4 2 27 3 2 2 2 2" xfId="20570" xr:uid="{47D76F6D-04CF-40E2-AD1F-249DACCDD6AE}"/>
    <cellStyle name="Normal 4 2 27 3 2 2 3" xfId="20571" xr:uid="{ABD8C93A-FB7C-432E-BEE8-B7695AE84DE6}"/>
    <cellStyle name="Normal 4 2 27 3 2 3" xfId="20572" xr:uid="{50682928-48F6-4754-A3C7-666E7F89E733}"/>
    <cellStyle name="Normal 4 2 27 3 2 3 2" xfId="20573" xr:uid="{2924D5DF-3600-43EF-B12D-5CAD6EDD46D4}"/>
    <cellStyle name="Normal 4 2 27 3 2 3 2 2" xfId="20574" xr:uid="{EF9D4ECE-60B2-4549-9C40-E4A0228C7AC8}"/>
    <cellStyle name="Normal 4 2 27 3 2 3 3" xfId="20575" xr:uid="{06836DCB-1AB3-4C36-B53A-B6F97762D9D6}"/>
    <cellStyle name="Normal 4 2 27 3 2 4" xfId="20576" xr:uid="{0B990315-A20A-4307-910B-CEBE86DD0C4F}"/>
    <cellStyle name="Normal 4 2 27 3 2 4 2" xfId="20577" xr:uid="{712E0986-338E-4428-BAE8-22E9F03020AF}"/>
    <cellStyle name="Normal 4 2 27 3 2 5" xfId="20578" xr:uid="{10DA2B15-906C-479F-8EEE-37A5090756A3}"/>
    <cellStyle name="Normal 4 2 27 3 3" xfId="20579" xr:uid="{14592AEE-2A5C-4F7D-8E5B-FB7D12A98D4E}"/>
    <cellStyle name="Normal 4 2 27 3 3 2" xfId="20580" xr:uid="{A704AC8F-5D49-429E-ACDE-4F1BAA7ECE43}"/>
    <cellStyle name="Normal 4 2 27 3 3 2 2" xfId="20581" xr:uid="{F71ABDE6-0DF3-409F-875D-34BBD7ED0936}"/>
    <cellStyle name="Normal 4 2 27 3 3 3" xfId="20582" xr:uid="{B26B6121-2388-416E-8CAE-6A597F5C07B3}"/>
    <cellStyle name="Normal 4 2 27 3 4" xfId="20583" xr:uid="{65383AE2-D4F3-4B34-B41C-6406579665A9}"/>
    <cellStyle name="Normal 4 2 27 3 4 2" xfId="20584" xr:uid="{B34BB9F2-E1D6-4A13-87B5-9464524A6546}"/>
    <cellStyle name="Normal 4 2 27 3 4 2 2" xfId="20585" xr:uid="{AB476088-F0B6-4500-8998-626D4B28C1B5}"/>
    <cellStyle name="Normal 4 2 27 3 4 3" xfId="20586" xr:uid="{0D131899-AC92-4FC8-9EDE-0EA8F40636D8}"/>
    <cellStyle name="Normal 4 2 27 3 5" xfId="20587" xr:uid="{C5CD290D-3A44-431F-B49C-6D53BD783EBA}"/>
    <cellStyle name="Normal 4 2 27 3 5 2" xfId="20588" xr:uid="{8F262476-611D-4C5E-B5D1-B36FCD603779}"/>
    <cellStyle name="Normal 4 2 27 3 6" xfId="20589" xr:uid="{9147AC7B-32FE-47DA-AC34-909631D44BC7}"/>
    <cellStyle name="Normal 4 2 27 4" xfId="20590" xr:uid="{3A6277AB-E808-48C6-8379-F5986D4102AC}"/>
    <cellStyle name="Normal 4 2 27 4 2" xfId="20591" xr:uid="{0DFB51A4-DA64-42F9-82B8-0DA4C588822D}"/>
    <cellStyle name="Normal 4 2 27 4 2 2" xfId="20592" xr:uid="{937F02E1-2B1A-4346-8084-156C8B83AB2A}"/>
    <cellStyle name="Normal 4 2 27 4 2 2 2" xfId="20593" xr:uid="{43713320-8552-4FF3-80C3-FD80EB8E7924}"/>
    <cellStyle name="Normal 4 2 27 4 2 3" xfId="20594" xr:uid="{179B5BF6-CA26-45F0-8994-FFC7C6E2F5BE}"/>
    <cellStyle name="Normal 4 2 27 4 3" xfId="20595" xr:uid="{E8677CC5-0F5B-440E-8C24-14489442A8C7}"/>
    <cellStyle name="Normal 4 2 27 4 3 2" xfId="20596" xr:uid="{A5183619-BB2B-4B04-8F3A-309B553764E1}"/>
    <cellStyle name="Normal 4 2 27 4 3 2 2" xfId="20597" xr:uid="{ECBF8A60-EB78-4E48-BE20-D48F57977666}"/>
    <cellStyle name="Normal 4 2 27 4 3 3" xfId="20598" xr:uid="{F45D52C5-D722-4633-933C-B82203533043}"/>
    <cellStyle name="Normal 4 2 27 4 4" xfId="20599" xr:uid="{90C9624A-9EB7-4B08-8868-EE1E04AF5DF1}"/>
    <cellStyle name="Normal 4 2 27 4 4 2" xfId="20600" xr:uid="{5AE0F4B7-51FB-4CC5-B6D7-0403C6BA6496}"/>
    <cellStyle name="Normal 4 2 27 4 5" xfId="20601" xr:uid="{A81C726F-7CD6-4042-955D-287C454EDA4B}"/>
    <cellStyle name="Normal 4 2 27 5" xfId="20602" xr:uid="{E01FC4A5-46F4-4AD4-908D-5212F91D9AC2}"/>
    <cellStyle name="Normal 4 2 27 5 2" xfId="20603" xr:uid="{9D2687FB-CEAB-4B3C-8DE5-20C67EFB9F45}"/>
    <cellStyle name="Normal 4 2 27 5 2 2" xfId="20604" xr:uid="{80AD935A-E82D-48E3-89C1-8EB404D30B29}"/>
    <cellStyle name="Normal 4 2 27 5 3" xfId="20605" xr:uid="{B71BB036-D407-47C6-B887-4EDFC9EC5A7F}"/>
    <cellStyle name="Normal 4 2 27 6" xfId="20606" xr:uid="{42866C6B-225F-4CD0-95D7-650A1815DA14}"/>
    <cellStyle name="Normal 4 2 27 6 2" xfId="20607" xr:uid="{3B9CEAD1-93AE-4CD9-8BC9-BA6ACEEDF977}"/>
    <cellStyle name="Normal 4 2 27 6 2 2" xfId="20608" xr:uid="{4704FA0A-490C-4568-8F0E-9514D69526D0}"/>
    <cellStyle name="Normal 4 2 27 6 3" xfId="20609" xr:uid="{A4AFE3FB-0F66-4214-9261-002AD8D67E46}"/>
    <cellStyle name="Normal 4 2 27 7" xfId="20610" xr:uid="{CA02248B-6C9B-4E63-BAE7-1E7B212E0364}"/>
    <cellStyle name="Normal 4 2 27 7 2" xfId="20611" xr:uid="{F29A343A-B760-4C1D-8BCA-CD226EF2CE7A}"/>
    <cellStyle name="Normal 4 2 27 7 2 2" xfId="20612" xr:uid="{F21E7EC9-438A-4139-BB5E-3FF32D5A4142}"/>
    <cellStyle name="Normal 4 2 27 7 3" xfId="20613" xr:uid="{B562C47B-DD5B-490A-82D0-A47F02BE1EE9}"/>
    <cellStyle name="Normal 4 2 27 8" xfId="20614" xr:uid="{9B3059B6-B3BC-4057-9FBB-7AD25E81E477}"/>
    <cellStyle name="Normal 4 2 27 8 2" xfId="20615" xr:uid="{254A0460-A2B0-4D03-BDCB-14E9FC8476E4}"/>
    <cellStyle name="Normal 4 2 27 9" xfId="20616" xr:uid="{40FA737E-47C9-4ACB-9868-92A682C16C0D}"/>
    <cellStyle name="Normal 4 2 28" xfId="20617" xr:uid="{7EC184A4-1537-427D-801F-B3892A9048F1}"/>
    <cellStyle name="Normal 4 2 28 2" xfId="20618" xr:uid="{1CC20FC9-A4BE-43EF-A532-6F589D71704C}"/>
    <cellStyle name="Normal 4 2 28 2 2" xfId="20619" xr:uid="{0639581D-093C-498D-9A25-34F4024037DC}"/>
    <cellStyle name="Normal 4 2 28 2 2 2" xfId="20620" xr:uid="{2533299A-3397-4987-A74E-9FC5B9328CD8}"/>
    <cellStyle name="Normal 4 2 28 2 2 2 2" xfId="20621" xr:uid="{F42E0143-A9E0-49B6-A12C-DE96486775E0}"/>
    <cellStyle name="Normal 4 2 28 2 2 3" xfId="20622" xr:uid="{EC0A079C-1ECB-4612-9338-48B677D98339}"/>
    <cellStyle name="Normal 4 2 28 2 3" xfId="20623" xr:uid="{7222647A-525A-4C67-A1D3-073230D46035}"/>
    <cellStyle name="Normal 4 2 28 2 3 2" xfId="20624" xr:uid="{1FF0C1BD-D740-42E0-AEFB-497538BCDD8C}"/>
    <cellStyle name="Normal 4 2 28 2 3 2 2" xfId="20625" xr:uid="{4931F149-0003-4FC9-A865-AEEF5E9AB31A}"/>
    <cellStyle name="Normal 4 2 28 2 3 3" xfId="20626" xr:uid="{1C860CEB-D584-4220-90E5-5B121ED6F996}"/>
    <cellStyle name="Normal 4 2 28 2 4" xfId="20627" xr:uid="{8BF5F48A-84FE-4AAC-AA2D-9E99BED91B9F}"/>
    <cellStyle name="Normal 4 2 28 2 4 2" xfId="20628" xr:uid="{F0F3D650-C371-4735-A391-4263B988DC9B}"/>
    <cellStyle name="Normal 4 2 28 2 5" xfId="20629" xr:uid="{B4233AD5-7F15-4D6B-93D9-E836BD212B31}"/>
    <cellStyle name="Normal 4 2 28 3" xfId="20630" xr:uid="{AD20CC2C-ADE7-4BA4-8C15-DEC6AD6F8BB8}"/>
    <cellStyle name="Normal 4 2 28 3 2" xfId="20631" xr:uid="{4B0E915D-B205-46EB-A019-2E04F4B2112D}"/>
    <cellStyle name="Normal 4 2 28 3 2 2" xfId="20632" xr:uid="{BF3ACD27-BE74-46A5-BEC6-5F48700CFD46}"/>
    <cellStyle name="Normal 4 2 28 3 3" xfId="20633" xr:uid="{4E365568-3163-4143-97EB-11DC67C5C6DC}"/>
    <cellStyle name="Normal 4 2 28 4" xfId="20634" xr:uid="{8E3BB894-346E-4AE1-9CEE-6E8ECEC433E4}"/>
    <cellStyle name="Normal 4 2 28 4 2" xfId="20635" xr:uid="{A648E3C1-5AE7-484E-A468-593A819D2D5F}"/>
    <cellStyle name="Normal 4 2 28 4 2 2" xfId="20636" xr:uid="{3D1F8636-5FE3-4A15-B222-7C8190891A2B}"/>
    <cellStyle name="Normal 4 2 28 4 3" xfId="20637" xr:uid="{EE12D864-28B5-46C2-BFC0-7BC8E4514719}"/>
    <cellStyle name="Normal 4 2 28 5" xfId="20638" xr:uid="{5ECAA354-C404-4173-9A7B-F67F7EABAD19}"/>
    <cellStyle name="Normal 4 2 28 5 2" xfId="20639" xr:uid="{FBBE8E28-9200-4F4E-B8DA-D17CF678C385}"/>
    <cellStyle name="Normal 4 2 28 6" xfId="20640" xr:uid="{D10FAFCD-C3A4-45CC-BCDD-7894DA947154}"/>
    <cellStyle name="Normal 4 2 29" xfId="20641" xr:uid="{C7EAE137-36B8-4492-8FB8-50473E07DE78}"/>
    <cellStyle name="Normal 4 2 29 2" xfId="20642" xr:uid="{652411FC-0CB8-462E-8BE3-ECDF9C8F3E71}"/>
    <cellStyle name="Normal 4 2 29 2 2" xfId="20643" xr:uid="{E8FEDA74-EF69-4F15-BC3F-76C299808F2A}"/>
    <cellStyle name="Normal 4 2 29 2 2 2" xfId="20644" xr:uid="{F8701A80-F694-470C-A0A6-02E00F38ED0D}"/>
    <cellStyle name="Normal 4 2 29 2 2 2 2" xfId="20645" xr:uid="{9B669FE5-78E8-4ABA-AE24-EB9EF0681EF5}"/>
    <cellStyle name="Normal 4 2 29 2 2 3" xfId="20646" xr:uid="{DA40B4FE-5E56-45C6-BF1E-71CAF9C56F50}"/>
    <cellStyle name="Normal 4 2 29 2 3" xfId="20647" xr:uid="{C5D73155-17C3-4388-B3CB-F958C07B1D08}"/>
    <cellStyle name="Normal 4 2 29 2 3 2" xfId="20648" xr:uid="{43AD7499-4038-4755-9181-4516F2DCC0C6}"/>
    <cellStyle name="Normal 4 2 29 2 3 2 2" xfId="20649" xr:uid="{CC1F7B84-1DC3-4CCE-98F5-83C8D7EC6C28}"/>
    <cellStyle name="Normal 4 2 29 2 3 3" xfId="20650" xr:uid="{C0DA5951-D0F3-49B1-A0EB-3FAB275B0DE0}"/>
    <cellStyle name="Normal 4 2 29 2 4" xfId="20651" xr:uid="{24F1BC9C-213F-4D82-9C7D-B7D0BBB82B0D}"/>
    <cellStyle name="Normal 4 2 29 2 4 2" xfId="20652" xr:uid="{519B3804-F231-4C73-A57A-5BD30B90859E}"/>
    <cellStyle name="Normal 4 2 29 2 5" xfId="20653" xr:uid="{B95D1F72-E624-42F7-B1DC-AFBBDFA8B745}"/>
    <cellStyle name="Normal 4 2 29 3" xfId="20654" xr:uid="{EF483CAB-195C-4342-8D93-7687765AA2BA}"/>
    <cellStyle name="Normal 4 2 29 3 2" xfId="20655" xr:uid="{97934529-6F20-4AA8-A85E-0F132BE05DEC}"/>
    <cellStyle name="Normal 4 2 29 3 2 2" xfId="20656" xr:uid="{5206AE80-8698-4E3E-A6A4-DB69FE1458A0}"/>
    <cellStyle name="Normal 4 2 29 3 3" xfId="20657" xr:uid="{26CAA1FE-6BDA-491B-A130-BC427C79E488}"/>
    <cellStyle name="Normal 4 2 29 4" xfId="20658" xr:uid="{02A9AC37-DDD0-4F24-A77B-BD2FC6ECE12F}"/>
    <cellStyle name="Normal 4 2 29 4 2" xfId="20659" xr:uid="{070DFCFF-9052-4767-97DA-9B753BCEDE7D}"/>
    <cellStyle name="Normal 4 2 29 4 2 2" xfId="20660" xr:uid="{250AC748-D639-47EB-BDEF-D8B02B23012D}"/>
    <cellStyle name="Normal 4 2 29 4 3" xfId="20661" xr:uid="{D9B5B56C-A8FF-4DB3-8B50-4422F19FC960}"/>
    <cellStyle name="Normal 4 2 29 5" xfId="20662" xr:uid="{9FFEA3D2-3CBD-4342-AA1A-272A441A1686}"/>
    <cellStyle name="Normal 4 2 29 5 2" xfId="20663" xr:uid="{C7D37EF9-D8CA-4053-B2E7-F18C439E8248}"/>
    <cellStyle name="Normal 4 2 29 6" xfId="20664" xr:uid="{8FC28D8B-0DE1-4408-A54D-0FF8C650B040}"/>
    <cellStyle name="Normal 4 2 3" xfId="2122" xr:uid="{2048544D-61E9-4C1E-BE94-905D2A808C39}"/>
    <cellStyle name="Normal 4 2 3 10" xfId="2123" xr:uid="{76ACE020-F7CA-4CDE-BD42-B11641385341}"/>
    <cellStyle name="Normal 4 2 3 11" xfId="2124" xr:uid="{4CAECE02-9933-4428-A854-C47C57B1748C}"/>
    <cellStyle name="Normal 4 2 3 12" xfId="2125" xr:uid="{245101D3-B157-48C6-A457-830086CCF394}"/>
    <cellStyle name="Normal 4 2 3 13" xfId="2126" xr:uid="{529C1010-9791-4B00-97B2-4FD618547477}"/>
    <cellStyle name="Normal 4 2 3 14" xfId="2127" xr:uid="{7CDB96E3-F70C-4792-835D-451A13B40EA9}"/>
    <cellStyle name="Normal 4 2 3 15" xfId="2128" xr:uid="{61280F03-3611-40CA-9887-CE56F6757BE4}"/>
    <cellStyle name="Normal 4 2 3 16" xfId="2129" xr:uid="{FE6B4126-1DE4-4139-8DF6-16A2F50266AF}"/>
    <cellStyle name="Normal 4 2 3 17" xfId="51235" xr:uid="{101BA328-6E27-4C7E-983A-A914B91E5B21}"/>
    <cellStyle name="Normal 4 2 3 18" xfId="51236" xr:uid="{0CE5A082-33B4-491E-8A53-D4A012C5BACC}"/>
    <cellStyle name="Normal 4 2 3 19" xfId="51237" xr:uid="{95022EA6-FCED-4510-AB03-27BAF1DF6B34}"/>
    <cellStyle name="Normal 4 2 3 2" xfId="2130" xr:uid="{BD23865C-B369-4066-AEFC-E96F83ABCB29}"/>
    <cellStyle name="Normal 4 2 3 20" xfId="51238" xr:uid="{F5C82DA5-D6FE-42B3-BCE1-F28DEB196252}"/>
    <cellStyle name="Normal 4 2 3 21" xfId="51239" xr:uid="{A3305E4B-3056-4F30-BEF0-85CD9E6E8481}"/>
    <cellStyle name="Normal 4 2 3 22" xfId="51240" xr:uid="{9B317F63-323B-429C-BB97-261C65EFC550}"/>
    <cellStyle name="Normal 4 2 3 23" xfId="51241" xr:uid="{883DD0B6-FC03-4FE7-94E4-BEAD410EC0A3}"/>
    <cellStyle name="Normal 4 2 3 24" xfId="51242" xr:uid="{8606FD9E-75DA-4BDE-B0F9-75A5F87DEC30}"/>
    <cellStyle name="Normal 4 2 3 3" xfId="2131" xr:uid="{D294C9EB-8A77-4804-92D7-52CCDD751108}"/>
    <cellStyle name="Normal 4 2 3 4" xfId="2132" xr:uid="{A791C99F-43BB-4728-86BA-8A8082A41621}"/>
    <cellStyle name="Normal 4 2 3 5" xfId="2133" xr:uid="{63F79460-C69B-42E1-AC41-CBB0D3AFCF90}"/>
    <cellStyle name="Normal 4 2 3 6" xfId="2134" xr:uid="{4BDB4646-23A3-47D9-BF1A-E36A95D24097}"/>
    <cellStyle name="Normal 4 2 3 7" xfId="2135" xr:uid="{AD1D1F25-E6FA-4810-A448-374C4F00ECE3}"/>
    <cellStyle name="Normal 4 2 3 8" xfId="2136" xr:uid="{348D1517-6D8C-4806-8CEC-272921344422}"/>
    <cellStyle name="Normal 4 2 3 9" xfId="2137" xr:uid="{0E705663-1198-4407-A00B-B1C2FD48E6CC}"/>
    <cellStyle name="Normal 4 2 30" xfId="20665" xr:uid="{09C49080-4848-49D5-83B0-E232525C1642}"/>
    <cellStyle name="Normal 4 2 30 2" xfId="20666" xr:uid="{67075DB5-C1E7-4C3A-A5B5-612D2AA6AC26}"/>
    <cellStyle name="Normal 4 2 30 2 2" xfId="20667" xr:uid="{AEF01685-C746-4BD2-B6F0-A94DCF97601D}"/>
    <cellStyle name="Normal 4 2 30 2 2 2" xfId="20668" xr:uid="{9E8CB691-4330-455B-A176-D09E98757F23}"/>
    <cellStyle name="Normal 4 2 30 2 3" xfId="20669" xr:uid="{E3FEE403-252D-4C0E-A0C0-0F59FBC19F86}"/>
    <cellStyle name="Normal 4 2 30 3" xfId="20670" xr:uid="{0CCB1D8D-5CA5-4E82-B3DA-B1D713B9497C}"/>
    <cellStyle name="Normal 4 2 30 3 2" xfId="20671" xr:uid="{15779650-0E46-40EB-A007-0D00359F0096}"/>
    <cellStyle name="Normal 4 2 30 3 2 2" xfId="20672" xr:uid="{DC265F1B-52C3-4288-A697-F99258A2A026}"/>
    <cellStyle name="Normal 4 2 30 3 3" xfId="20673" xr:uid="{B5342AED-6E33-403F-9D6D-809625FE4677}"/>
    <cellStyle name="Normal 4 2 30 4" xfId="20674" xr:uid="{9DED52F6-3681-468B-9982-73143A777E53}"/>
    <cellStyle name="Normal 4 2 30 4 2" xfId="20675" xr:uid="{765B3FF8-3909-4B46-B51C-EDDC1859270E}"/>
    <cellStyle name="Normal 4 2 30 5" xfId="20676" xr:uid="{BB9E604F-5A12-41E9-B940-AC6C088D4C6F}"/>
    <cellStyle name="Normal 4 2 31" xfId="20677" xr:uid="{671125E5-2A22-4300-81AB-07C314007AFD}"/>
    <cellStyle name="Normal 4 2 31 2" xfId="20678" xr:uid="{9B45F1C8-AA5B-4453-8A38-AC8BE9814F2F}"/>
    <cellStyle name="Normal 4 2 31 2 2" xfId="20679" xr:uid="{D8BA1135-AA81-4A94-9572-6375ECB0D184}"/>
    <cellStyle name="Normal 4 2 31 3" xfId="20680" xr:uid="{47005E66-700D-456C-A057-EBFF05143E22}"/>
    <cellStyle name="Normal 4 2 32" xfId="20681" xr:uid="{25636F5B-3FC0-4750-A2DA-A3A58F107E97}"/>
    <cellStyle name="Normal 4 2 32 2" xfId="20682" xr:uid="{CCC5A47B-C61E-43DA-8075-00A17CAAEF04}"/>
    <cellStyle name="Normal 4 2 32 2 2" xfId="20683" xr:uid="{9D00CF78-BF23-456D-A2DF-E0363A96CC3A}"/>
    <cellStyle name="Normal 4 2 32 3" xfId="20684" xr:uid="{627B6832-FD52-4D29-9E8E-051A1D8C783C}"/>
    <cellStyle name="Normal 4 2 33" xfId="20685" xr:uid="{871B3B54-FDE1-4C31-B1B0-CF0B87C81829}"/>
    <cellStyle name="Normal 4 2 33 2" xfId="20686" xr:uid="{6D3CDB76-DEB1-4242-A20A-70C818F54A7A}"/>
    <cellStyle name="Normal 4 2 33 2 2" xfId="20687" xr:uid="{4FDA140C-8F9B-41E3-BDE1-F0886D4348A9}"/>
    <cellStyle name="Normal 4 2 33 3" xfId="20688" xr:uid="{CDC57481-B4BF-49C4-A223-472473910DA3}"/>
    <cellStyle name="Normal 4 2 34" xfId="2095" xr:uid="{8A7EBFD2-5E16-4C11-AAB8-2EB11993C749}"/>
    <cellStyle name="Normal 4 2 4" xfId="2138" xr:uid="{38A3E0FB-F4B6-4856-99C2-66DDF6109A4C}"/>
    <cellStyle name="Normal 4 2 5" xfId="2139" xr:uid="{0F0F2037-0DE1-445D-B29B-048783A0428E}"/>
    <cellStyle name="Normal 4 2 6" xfId="2140" xr:uid="{9134C52E-0C36-4E31-AC68-C8C2BCFA9A65}"/>
    <cellStyle name="Normal 4 2 7" xfId="2141" xr:uid="{11BD000A-123E-48A6-AB18-7A918575C328}"/>
    <cellStyle name="Normal 4 2 8" xfId="2142" xr:uid="{C4404109-31AB-451E-A1C0-F783A313E4A0}"/>
    <cellStyle name="Normal 4 2 9" xfId="2143" xr:uid="{9ECBAC61-F0F0-42AC-A14C-5FDA10E53E97}"/>
    <cellStyle name="Normal 4 2_03  50% Concept Design Cost Estimate Rev. 00 dated 29.07.07-AA" xfId="2144" xr:uid="{F30433E3-E72B-48F1-8314-ED7F50DFDDBE}"/>
    <cellStyle name="Normal 4 20" xfId="2145" xr:uid="{26CB2767-6840-437B-8E36-01F638D7F4D4}"/>
    <cellStyle name="Normal 4 21" xfId="2146" xr:uid="{692D8564-B6E9-486D-8719-DD542B3C2EA0}"/>
    <cellStyle name="Normal 4 22" xfId="2147" xr:uid="{06EF25CF-9479-4F7B-AEF0-E4C30F9A7B8A}"/>
    <cellStyle name="Normal 4 23" xfId="2148" xr:uid="{C5413236-6F92-49A4-A14B-6664CE7325D6}"/>
    <cellStyle name="Normal 4 24" xfId="2149" xr:uid="{2EDF0197-817E-4BFF-BF3D-E3A143104241}"/>
    <cellStyle name="Normal 4 25" xfId="2150" xr:uid="{14219C1E-FE0E-4375-BA79-76A4263160D5}"/>
    <cellStyle name="Normal 4 26" xfId="2151" xr:uid="{07B94CFC-C040-496E-803D-532D0F95D4C6}"/>
    <cellStyle name="Normal 4 27" xfId="2001" xr:uid="{3040AF17-4072-4650-B62A-DA3594808135}"/>
    <cellStyle name="Normal 4 28" xfId="51362" xr:uid="{1C58CBD3-D228-494A-83B6-AF2E6F48C58E}"/>
    <cellStyle name="Normal 4 3" xfId="57" xr:uid="{00000000-0005-0000-0000-00003F000000}"/>
    <cellStyle name="Normal 4 3 10" xfId="2153" xr:uid="{10761E16-50BF-4631-8B2D-24455E7CFBB2}"/>
    <cellStyle name="Normal 4 3 10 10" xfId="20689" xr:uid="{EB13EE20-A509-4E2D-A9E8-79F2B181E9C0}"/>
    <cellStyle name="Normal 4 3 10 10 2" xfId="20690" xr:uid="{9F18B3C0-288F-4E03-B66E-FF4181571379}"/>
    <cellStyle name="Normal 4 3 10 11" xfId="20691" xr:uid="{8B55824A-01B7-4872-BAC8-4B9B226DEEA6}"/>
    <cellStyle name="Normal 4 3 10 2" xfId="20692" xr:uid="{74B62202-02E7-4A29-9E6C-4E59D6251790}"/>
    <cellStyle name="Normal 4 3 10 2 2" xfId="20693" xr:uid="{8A2DE832-EE46-46BA-972D-B40788B4DD37}"/>
    <cellStyle name="Normal 4 3 10 2 2 2" xfId="20694" xr:uid="{B5D93AB3-5C58-4AAE-9CE5-8C75C88D0BBF}"/>
    <cellStyle name="Normal 4 3 10 2 2 2 2" xfId="20695" xr:uid="{7986881D-324B-41B9-B5F6-BF47920791D9}"/>
    <cellStyle name="Normal 4 3 10 2 2 2 2 2" xfId="20696" xr:uid="{7C6BD904-51EE-45AB-B234-6B6C30B920BF}"/>
    <cellStyle name="Normal 4 3 10 2 2 2 2 2 2" xfId="20697" xr:uid="{F81E798C-2E79-4B88-806C-DC9FEA4B8742}"/>
    <cellStyle name="Normal 4 3 10 2 2 2 2 3" xfId="20698" xr:uid="{AAA43213-FB56-4D55-A5EB-57D33EC475C8}"/>
    <cellStyle name="Normal 4 3 10 2 2 2 3" xfId="20699" xr:uid="{B5A79672-1B04-40A2-9112-59E3E0A60FF2}"/>
    <cellStyle name="Normal 4 3 10 2 2 2 3 2" xfId="20700" xr:uid="{68E38CF4-4E08-4F2D-808C-69160C10D574}"/>
    <cellStyle name="Normal 4 3 10 2 2 2 3 2 2" xfId="20701" xr:uid="{934394A6-661C-45D8-BE82-A997361FCAEE}"/>
    <cellStyle name="Normal 4 3 10 2 2 2 3 3" xfId="20702" xr:uid="{2FC81583-E5F9-4A77-8888-BA82AD5E557B}"/>
    <cellStyle name="Normal 4 3 10 2 2 2 4" xfId="20703" xr:uid="{B85EB679-E9C7-4165-97B4-74442895DF5C}"/>
    <cellStyle name="Normal 4 3 10 2 2 2 4 2" xfId="20704" xr:uid="{F5E5680E-B08B-4799-9229-65E60AEAE24B}"/>
    <cellStyle name="Normal 4 3 10 2 2 2 5" xfId="20705" xr:uid="{0800B878-8C8D-49ED-9637-8FF9B220B524}"/>
    <cellStyle name="Normal 4 3 10 2 2 3" xfId="20706" xr:uid="{802A5CF6-08F0-4037-B905-BE16722FF4D1}"/>
    <cellStyle name="Normal 4 3 10 2 2 3 2" xfId="20707" xr:uid="{95A4F311-909A-4693-A573-19BCDDF914D6}"/>
    <cellStyle name="Normal 4 3 10 2 2 3 2 2" xfId="20708" xr:uid="{356D77C6-C8C8-4C53-BE96-D7D6C0CA24F0}"/>
    <cellStyle name="Normal 4 3 10 2 2 3 3" xfId="20709" xr:uid="{E3513C96-207B-48CC-A8D0-21BAD09FDEB2}"/>
    <cellStyle name="Normal 4 3 10 2 2 4" xfId="20710" xr:uid="{FB43AF04-A93C-4DF5-8A72-29AD030D7E48}"/>
    <cellStyle name="Normal 4 3 10 2 2 4 2" xfId="20711" xr:uid="{503C10F5-1764-4608-8B86-B62434653C42}"/>
    <cellStyle name="Normal 4 3 10 2 2 4 2 2" xfId="20712" xr:uid="{07091094-93F8-45C9-BC6E-2EA69A65C265}"/>
    <cellStyle name="Normal 4 3 10 2 2 4 3" xfId="20713" xr:uid="{011607FA-1284-40FA-8880-FC92ECA664EC}"/>
    <cellStyle name="Normal 4 3 10 2 2 5" xfId="20714" xr:uid="{3741CCB6-6F84-47E2-A2CA-0A9EF8856109}"/>
    <cellStyle name="Normal 4 3 10 2 2 5 2" xfId="20715" xr:uid="{51A5EE9B-CC71-4C93-AA95-5705A1BFD9BC}"/>
    <cellStyle name="Normal 4 3 10 2 2 6" xfId="20716" xr:uid="{CEC2D321-8DBF-4AAB-BBA8-ECC08BE21D85}"/>
    <cellStyle name="Normal 4 3 10 2 3" xfId="20717" xr:uid="{BCE7680E-510B-42C7-B4D8-BF5C5AEF06EF}"/>
    <cellStyle name="Normal 4 3 10 2 3 2" xfId="20718" xr:uid="{E234AF2C-2CAA-4063-B0C2-72B66625AB98}"/>
    <cellStyle name="Normal 4 3 10 2 3 2 2" xfId="20719" xr:uid="{CFA8C7DB-2607-43E8-8441-2B42B377A5B1}"/>
    <cellStyle name="Normal 4 3 10 2 3 2 2 2" xfId="20720" xr:uid="{34D786BE-C15B-4281-9262-1F94D9CEEE80}"/>
    <cellStyle name="Normal 4 3 10 2 3 2 2 2 2" xfId="20721" xr:uid="{9F7A574C-8F8C-44C4-BA33-88F35857ED2E}"/>
    <cellStyle name="Normal 4 3 10 2 3 2 2 3" xfId="20722" xr:uid="{D3E5632C-5647-4AD3-A609-35AFF95DAE4A}"/>
    <cellStyle name="Normal 4 3 10 2 3 2 3" xfId="20723" xr:uid="{40FB3757-3F64-4F86-A4B3-BC2E9D92C0CB}"/>
    <cellStyle name="Normal 4 3 10 2 3 2 3 2" xfId="20724" xr:uid="{94526813-7550-4B4E-8594-1EE0A0230469}"/>
    <cellStyle name="Normal 4 3 10 2 3 2 3 2 2" xfId="20725" xr:uid="{404FEC8B-2442-4C83-AB97-3B07C7E557B6}"/>
    <cellStyle name="Normal 4 3 10 2 3 2 3 3" xfId="20726" xr:uid="{5014AD51-138B-4978-8EC8-77610422B0D7}"/>
    <cellStyle name="Normal 4 3 10 2 3 2 4" xfId="20727" xr:uid="{2F9E3644-C4BC-45D3-8EA3-1BC60DAAEC97}"/>
    <cellStyle name="Normal 4 3 10 2 3 2 4 2" xfId="20728" xr:uid="{838D58BA-4717-470F-A9F7-BBC387FEB5D6}"/>
    <cellStyle name="Normal 4 3 10 2 3 2 5" xfId="20729" xr:uid="{CE8878E6-2ECD-48D6-9E4A-783D1AAEC518}"/>
    <cellStyle name="Normal 4 3 10 2 3 3" xfId="20730" xr:uid="{DE7C663F-BC04-4445-9566-D0D29A5C53B4}"/>
    <cellStyle name="Normal 4 3 10 2 3 3 2" xfId="20731" xr:uid="{97635FC5-84CA-43EE-A3BC-E609B5021EBC}"/>
    <cellStyle name="Normal 4 3 10 2 3 3 2 2" xfId="20732" xr:uid="{ECA6D534-E639-4B4C-8C44-71D41D76F0CF}"/>
    <cellStyle name="Normal 4 3 10 2 3 3 3" xfId="20733" xr:uid="{40757199-6AAD-42E2-8A90-5F5C224A120F}"/>
    <cellStyle name="Normal 4 3 10 2 3 4" xfId="20734" xr:uid="{5759A4DF-59B7-4AD3-A7CE-0B45B60D2A86}"/>
    <cellStyle name="Normal 4 3 10 2 3 4 2" xfId="20735" xr:uid="{612D852B-D6E0-413D-8468-442E50728317}"/>
    <cellStyle name="Normal 4 3 10 2 3 4 2 2" xfId="20736" xr:uid="{4589B831-E1ED-48B7-9147-37A1695F6282}"/>
    <cellStyle name="Normal 4 3 10 2 3 4 3" xfId="20737" xr:uid="{1396B3A6-8889-4AB9-BDC2-B5D979F753C8}"/>
    <cellStyle name="Normal 4 3 10 2 3 5" xfId="20738" xr:uid="{BEA4BA95-9CCE-450B-BC49-2DBEA806E117}"/>
    <cellStyle name="Normal 4 3 10 2 3 5 2" xfId="20739" xr:uid="{329577D9-0CB0-4BFD-8198-0086A4A74D40}"/>
    <cellStyle name="Normal 4 3 10 2 3 6" xfId="20740" xr:uid="{B43B6FA2-1BD3-4E73-B603-A1A840B52977}"/>
    <cellStyle name="Normal 4 3 10 2 4" xfId="20741" xr:uid="{1CEB844E-94C6-43C7-A399-83C914FF373B}"/>
    <cellStyle name="Normal 4 3 10 2 4 2" xfId="20742" xr:uid="{30DF36ED-09E0-4877-8F6E-BAC092C1D0B3}"/>
    <cellStyle name="Normal 4 3 10 2 4 2 2" xfId="20743" xr:uid="{E967DA4A-F05A-4EDC-B58E-6DC274C9AAE1}"/>
    <cellStyle name="Normal 4 3 10 2 4 2 2 2" xfId="20744" xr:uid="{8541AEE0-E8DA-4F2F-AD9D-F926F3331013}"/>
    <cellStyle name="Normal 4 3 10 2 4 2 3" xfId="20745" xr:uid="{5E4B9612-4A7C-49A0-AF1C-E6C679F40058}"/>
    <cellStyle name="Normal 4 3 10 2 4 3" xfId="20746" xr:uid="{8D34DD65-1127-4F73-B450-DBE6938B264F}"/>
    <cellStyle name="Normal 4 3 10 2 4 3 2" xfId="20747" xr:uid="{9EC413BF-2B77-4441-B6BB-5F819D194281}"/>
    <cellStyle name="Normal 4 3 10 2 4 3 2 2" xfId="20748" xr:uid="{2806CA95-9E3A-4CE9-ADF0-F7E4B05DB5CA}"/>
    <cellStyle name="Normal 4 3 10 2 4 3 3" xfId="20749" xr:uid="{5B2475E1-04A2-4BD5-B548-D717AAD35CF5}"/>
    <cellStyle name="Normal 4 3 10 2 4 4" xfId="20750" xr:uid="{FC62B5AF-F03D-478B-82EC-99959DF23552}"/>
    <cellStyle name="Normal 4 3 10 2 4 4 2" xfId="20751" xr:uid="{ACF6A312-3E45-454F-9A6B-8AEAE2D2AB10}"/>
    <cellStyle name="Normal 4 3 10 2 4 5" xfId="20752" xr:uid="{11A9713E-477F-4731-BC50-1E5959002223}"/>
    <cellStyle name="Normal 4 3 10 2 5" xfId="20753" xr:uid="{00996DEF-5BD0-4B71-9C89-843945DC035E}"/>
    <cellStyle name="Normal 4 3 10 2 5 2" xfId="20754" xr:uid="{9DC0FD09-E587-45A3-9D3C-227811C195B3}"/>
    <cellStyle name="Normal 4 3 10 2 5 2 2" xfId="20755" xr:uid="{45E43502-343C-410B-BCE1-E6154AD30C7C}"/>
    <cellStyle name="Normal 4 3 10 2 5 3" xfId="20756" xr:uid="{94B06D96-5A96-45FB-BF45-375FE0854FE4}"/>
    <cellStyle name="Normal 4 3 10 2 6" xfId="20757" xr:uid="{DD9FBA49-5A45-4E9C-AF94-8EF6FFB9DE49}"/>
    <cellStyle name="Normal 4 3 10 2 6 2" xfId="20758" xr:uid="{B40BEDB3-83B6-4F27-B691-ACD5DCBFD912}"/>
    <cellStyle name="Normal 4 3 10 2 6 2 2" xfId="20759" xr:uid="{74582209-35EE-4329-9A41-BEF0B3BA2F29}"/>
    <cellStyle name="Normal 4 3 10 2 6 3" xfId="20760" xr:uid="{9D70D1E3-067B-43B4-B17B-E8DF0EE966CB}"/>
    <cellStyle name="Normal 4 3 10 2 7" xfId="20761" xr:uid="{40E8F215-6BBC-4E97-B35D-BB0CA2F9114B}"/>
    <cellStyle name="Normal 4 3 10 2 7 2" xfId="20762" xr:uid="{65EF3A98-A82F-4315-90F2-0B9981A23EB5}"/>
    <cellStyle name="Normal 4 3 10 2 7 2 2" xfId="20763" xr:uid="{F3807580-DF0E-4302-9A9A-DC0D83273433}"/>
    <cellStyle name="Normal 4 3 10 2 7 3" xfId="20764" xr:uid="{720837DA-6520-466B-BFF8-EB57CE5F5988}"/>
    <cellStyle name="Normal 4 3 10 2 8" xfId="20765" xr:uid="{D9E3963B-CD6B-4B10-ACC5-A5AE575C1E56}"/>
    <cellStyle name="Normal 4 3 10 2 8 2" xfId="20766" xr:uid="{B5FBCFDD-A175-418B-96A0-6179A5951384}"/>
    <cellStyle name="Normal 4 3 10 2 9" xfId="20767" xr:uid="{D9025D12-9280-4264-9FA5-7D06A878A090}"/>
    <cellStyle name="Normal 4 3 10 3" xfId="20768" xr:uid="{5C8DCD2C-F884-4C7D-82E5-59ABBD75B667}"/>
    <cellStyle name="Normal 4 3 10 3 2" xfId="20769" xr:uid="{9C5AF5B9-4C34-48C9-AD8F-736F313A16E3}"/>
    <cellStyle name="Normal 4 3 10 3 2 2" xfId="20770" xr:uid="{75B86A6D-55FB-4B6F-8C3E-D13792BD8EEB}"/>
    <cellStyle name="Normal 4 3 10 3 2 2 2" xfId="20771" xr:uid="{7EA6DC4D-DB12-4166-A73E-D4AFC98F9BB1}"/>
    <cellStyle name="Normal 4 3 10 3 2 2 2 2" xfId="20772" xr:uid="{8E2E9B2F-BBFC-4B60-A046-ECD064158CB4}"/>
    <cellStyle name="Normal 4 3 10 3 2 2 2 2 2" xfId="20773" xr:uid="{81B85620-1599-4BC1-B6FE-52A41F9D482C}"/>
    <cellStyle name="Normal 4 3 10 3 2 2 2 3" xfId="20774" xr:uid="{3222F48D-DE19-4C0B-823B-38EBD3604049}"/>
    <cellStyle name="Normal 4 3 10 3 2 2 3" xfId="20775" xr:uid="{7EBE528E-1BBD-40FB-9AA3-4AE0371535A1}"/>
    <cellStyle name="Normal 4 3 10 3 2 2 3 2" xfId="20776" xr:uid="{8CC7E717-5946-46B1-8670-5FF81683C7BE}"/>
    <cellStyle name="Normal 4 3 10 3 2 2 3 2 2" xfId="20777" xr:uid="{7343EFC4-E5C2-4D13-A82B-2AA36562DFFA}"/>
    <cellStyle name="Normal 4 3 10 3 2 2 3 3" xfId="20778" xr:uid="{F05A4018-56DA-4AA7-A8D2-553AF3939CD8}"/>
    <cellStyle name="Normal 4 3 10 3 2 2 4" xfId="20779" xr:uid="{EAD452D5-FD37-443E-B580-CEF75C5B60F7}"/>
    <cellStyle name="Normal 4 3 10 3 2 2 4 2" xfId="20780" xr:uid="{98D40191-6944-4D27-9E86-56F643688A72}"/>
    <cellStyle name="Normal 4 3 10 3 2 2 5" xfId="20781" xr:uid="{46EE151C-1E07-4081-9D23-B2A7FBEE94F8}"/>
    <cellStyle name="Normal 4 3 10 3 2 3" xfId="20782" xr:uid="{C7328F90-0663-4713-AD0B-25859105601B}"/>
    <cellStyle name="Normal 4 3 10 3 2 3 2" xfId="20783" xr:uid="{2DF98D15-EEE9-47B1-8144-0D84F1E18427}"/>
    <cellStyle name="Normal 4 3 10 3 2 3 2 2" xfId="20784" xr:uid="{2B0A67BD-8590-4728-850E-C294751B1483}"/>
    <cellStyle name="Normal 4 3 10 3 2 3 3" xfId="20785" xr:uid="{033AF266-56EC-4854-B38C-6E8170C403B9}"/>
    <cellStyle name="Normal 4 3 10 3 2 4" xfId="20786" xr:uid="{7F49CC16-7494-4161-B7FB-5DD25A879375}"/>
    <cellStyle name="Normal 4 3 10 3 2 4 2" xfId="20787" xr:uid="{B6DED071-F53E-4F7D-B60D-107A06527133}"/>
    <cellStyle name="Normal 4 3 10 3 2 4 2 2" xfId="20788" xr:uid="{F48F76EC-5938-448F-935E-D51C72FD753D}"/>
    <cellStyle name="Normal 4 3 10 3 2 4 3" xfId="20789" xr:uid="{FAA79B20-03F3-4EA3-9CCA-988B8B281C8D}"/>
    <cellStyle name="Normal 4 3 10 3 2 5" xfId="20790" xr:uid="{F3D29517-6E3C-4648-8CA2-1CD1590FDBC6}"/>
    <cellStyle name="Normal 4 3 10 3 2 5 2" xfId="20791" xr:uid="{2A880418-193F-432A-BB5E-80F0353A2C15}"/>
    <cellStyle name="Normal 4 3 10 3 2 6" xfId="20792" xr:uid="{82F2923B-9C71-4817-A197-82FE0EB28812}"/>
    <cellStyle name="Normal 4 3 10 3 3" xfId="20793" xr:uid="{5CEA1EEF-50AB-47AC-90FC-A414A127FD68}"/>
    <cellStyle name="Normal 4 3 10 3 3 2" xfId="20794" xr:uid="{C82239C5-8E2B-413A-871F-0F7B9C4470E9}"/>
    <cellStyle name="Normal 4 3 10 3 3 2 2" xfId="20795" xr:uid="{F0A2DB88-07B2-49B2-9AAA-A5587A59F221}"/>
    <cellStyle name="Normal 4 3 10 3 3 2 2 2" xfId="20796" xr:uid="{8511708E-D47C-471F-8782-8E8EB465EA40}"/>
    <cellStyle name="Normal 4 3 10 3 3 2 2 2 2" xfId="20797" xr:uid="{340251F8-E3E8-47E6-A117-01D8FB151CF6}"/>
    <cellStyle name="Normal 4 3 10 3 3 2 2 3" xfId="20798" xr:uid="{EB28CDB1-4A8B-4B93-AA90-19F453E841B7}"/>
    <cellStyle name="Normal 4 3 10 3 3 2 3" xfId="20799" xr:uid="{ACE6C7CD-342A-4A47-A171-45FBD1E94D14}"/>
    <cellStyle name="Normal 4 3 10 3 3 2 3 2" xfId="20800" xr:uid="{58A6F050-17B2-4E24-9A35-1F00F1F61ED6}"/>
    <cellStyle name="Normal 4 3 10 3 3 2 3 2 2" xfId="20801" xr:uid="{E9A84500-CC16-4EEF-9D9D-7EA17391EC65}"/>
    <cellStyle name="Normal 4 3 10 3 3 2 3 3" xfId="20802" xr:uid="{D5E0DCD8-683F-4F67-BE4D-3B5A582184F1}"/>
    <cellStyle name="Normal 4 3 10 3 3 2 4" xfId="20803" xr:uid="{2614B5F6-D636-4CFA-8373-0528C482D59F}"/>
    <cellStyle name="Normal 4 3 10 3 3 2 4 2" xfId="20804" xr:uid="{A317FFA9-3CB8-4034-A4C2-EB9DC130C5AC}"/>
    <cellStyle name="Normal 4 3 10 3 3 2 5" xfId="20805" xr:uid="{9CDB113F-8C6F-41A4-85DF-000FF2A972A7}"/>
    <cellStyle name="Normal 4 3 10 3 3 3" xfId="20806" xr:uid="{BB9F1F42-2A00-4F46-A3DA-29B90D57B8A1}"/>
    <cellStyle name="Normal 4 3 10 3 3 3 2" xfId="20807" xr:uid="{40733A62-57AE-4A55-8F13-C9EC11450B56}"/>
    <cellStyle name="Normal 4 3 10 3 3 3 2 2" xfId="20808" xr:uid="{A2E89D67-1897-41D9-BE11-1499D125DA1B}"/>
    <cellStyle name="Normal 4 3 10 3 3 3 3" xfId="20809" xr:uid="{273519A2-09BA-471F-A4C2-6A49B04A119D}"/>
    <cellStyle name="Normal 4 3 10 3 3 4" xfId="20810" xr:uid="{45A93B69-0466-4B98-880C-071DD37421C9}"/>
    <cellStyle name="Normal 4 3 10 3 3 4 2" xfId="20811" xr:uid="{54DCE73E-BA97-47FC-A8B6-6AF0BD42C16F}"/>
    <cellStyle name="Normal 4 3 10 3 3 4 2 2" xfId="20812" xr:uid="{C5C85CC5-8CC0-4B3F-B2A6-F3274A540B6D}"/>
    <cellStyle name="Normal 4 3 10 3 3 4 3" xfId="20813" xr:uid="{12E8B714-2A0F-4265-ACB7-82E4B46993E7}"/>
    <cellStyle name="Normal 4 3 10 3 3 5" xfId="20814" xr:uid="{DAC0D73B-5797-46FF-B911-2848E33172F3}"/>
    <cellStyle name="Normal 4 3 10 3 3 5 2" xfId="20815" xr:uid="{AA474776-113B-491D-855C-2E50A91E40EA}"/>
    <cellStyle name="Normal 4 3 10 3 3 6" xfId="20816" xr:uid="{9A58DC63-CBD0-44E8-8F30-8268A2845DD2}"/>
    <cellStyle name="Normal 4 3 10 3 4" xfId="20817" xr:uid="{26047155-23E9-4B98-AC33-9D26ED912059}"/>
    <cellStyle name="Normal 4 3 10 3 4 2" xfId="20818" xr:uid="{A79DDC79-ED56-4F3F-BDE3-300F77581B74}"/>
    <cellStyle name="Normal 4 3 10 3 4 2 2" xfId="20819" xr:uid="{9789CE5A-37F4-480B-95BE-48C1F46F2003}"/>
    <cellStyle name="Normal 4 3 10 3 4 2 2 2" xfId="20820" xr:uid="{53076227-A973-4078-93FA-7CC39457550C}"/>
    <cellStyle name="Normal 4 3 10 3 4 2 3" xfId="20821" xr:uid="{2E563DA5-8C8D-440E-AAD6-B05E9518D52F}"/>
    <cellStyle name="Normal 4 3 10 3 4 3" xfId="20822" xr:uid="{F8CCDCC2-31CC-4705-9834-B97272ECA28D}"/>
    <cellStyle name="Normal 4 3 10 3 4 3 2" xfId="20823" xr:uid="{21C40651-BFBA-440F-AD4A-AFC4C10C802E}"/>
    <cellStyle name="Normal 4 3 10 3 4 3 2 2" xfId="20824" xr:uid="{EBC5A132-2755-4822-862A-ADD6B40D8E37}"/>
    <cellStyle name="Normal 4 3 10 3 4 3 3" xfId="20825" xr:uid="{C3F6E369-18F2-45EC-B884-FAF042C427FA}"/>
    <cellStyle name="Normal 4 3 10 3 4 4" xfId="20826" xr:uid="{BF91E4F4-7ED4-4F30-989D-BBCCD5050C69}"/>
    <cellStyle name="Normal 4 3 10 3 4 4 2" xfId="20827" xr:uid="{B21121E8-26E4-4EB2-9C02-0FE684B4E653}"/>
    <cellStyle name="Normal 4 3 10 3 4 5" xfId="20828" xr:uid="{36983ECC-8424-482B-AAF6-768302F1C939}"/>
    <cellStyle name="Normal 4 3 10 3 5" xfId="20829" xr:uid="{72CAE4C5-0CBC-40D3-945D-262C1F2010D9}"/>
    <cellStyle name="Normal 4 3 10 3 5 2" xfId="20830" xr:uid="{4F69AEE4-4F97-44F9-893F-602321861242}"/>
    <cellStyle name="Normal 4 3 10 3 5 2 2" xfId="20831" xr:uid="{5BCFC164-BB94-4427-80D0-D4A36DF0B8FE}"/>
    <cellStyle name="Normal 4 3 10 3 5 3" xfId="20832" xr:uid="{6AC55CBE-00A9-4261-A219-2452460842B2}"/>
    <cellStyle name="Normal 4 3 10 3 6" xfId="20833" xr:uid="{F269CF70-40C2-4E2F-B91F-4CB159AF687D}"/>
    <cellStyle name="Normal 4 3 10 3 6 2" xfId="20834" xr:uid="{16B9AE0F-464E-44AC-B975-5582CB7A7820}"/>
    <cellStyle name="Normal 4 3 10 3 6 2 2" xfId="20835" xr:uid="{D0D72BAF-DA90-48C3-8F86-4827F5315699}"/>
    <cellStyle name="Normal 4 3 10 3 6 3" xfId="20836" xr:uid="{12AF0EE6-0B28-46B8-9D99-BE94792A4615}"/>
    <cellStyle name="Normal 4 3 10 3 7" xfId="20837" xr:uid="{0F40ED52-9A7C-4528-99C4-F48263AD5736}"/>
    <cellStyle name="Normal 4 3 10 3 7 2" xfId="20838" xr:uid="{E9EAE784-E4CA-4840-AC29-269A545C542E}"/>
    <cellStyle name="Normal 4 3 10 3 7 2 2" xfId="20839" xr:uid="{36B4B0E6-09FD-4813-A179-C5E7C86FFA40}"/>
    <cellStyle name="Normal 4 3 10 3 7 3" xfId="20840" xr:uid="{F2FDC0DC-5456-416B-B284-BC255C4E02BF}"/>
    <cellStyle name="Normal 4 3 10 3 8" xfId="20841" xr:uid="{CE09E080-3D81-4F3D-986E-1DA428926C14}"/>
    <cellStyle name="Normal 4 3 10 3 8 2" xfId="20842" xr:uid="{C9AA3A68-8E1D-4DE0-82C5-A1B10B4E798A}"/>
    <cellStyle name="Normal 4 3 10 3 9" xfId="20843" xr:uid="{437E45C2-B7F0-4C02-974B-AF61F77A6D20}"/>
    <cellStyle name="Normal 4 3 10 4" xfId="20844" xr:uid="{071F0787-EEEB-4A7C-9C7B-2BC025E1DA27}"/>
    <cellStyle name="Normal 4 3 10 4 2" xfId="20845" xr:uid="{BC3B5A9F-9398-49DE-AD42-13A3603941F4}"/>
    <cellStyle name="Normal 4 3 10 4 2 2" xfId="20846" xr:uid="{04BE1BE5-55C3-4606-93BD-C06FAFDEC595}"/>
    <cellStyle name="Normal 4 3 10 4 2 2 2" xfId="20847" xr:uid="{BEB49F56-B9BF-4A99-BEE6-B611602F4B1C}"/>
    <cellStyle name="Normal 4 3 10 4 2 2 2 2" xfId="20848" xr:uid="{4D96507F-CE26-4C7D-BBA9-375F25948746}"/>
    <cellStyle name="Normal 4 3 10 4 2 2 3" xfId="20849" xr:uid="{46AF81CE-8432-4638-B00F-38AE45D1AF9E}"/>
    <cellStyle name="Normal 4 3 10 4 2 3" xfId="20850" xr:uid="{AC806332-F633-44F9-8D67-A5D448CFBB41}"/>
    <cellStyle name="Normal 4 3 10 4 2 3 2" xfId="20851" xr:uid="{CA1C18D7-6F19-4BBC-B821-E2A5D8F50076}"/>
    <cellStyle name="Normal 4 3 10 4 2 3 2 2" xfId="20852" xr:uid="{B609C0B6-CB9D-4FDF-96DE-576308F4100C}"/>
    <cellStyle name="Normal 4 3 10 4 2 3 3" xfId="20853" xr:uid="{C515DE76-9BDC-482F-B06A-C57095EFDB83}"/>
    <cellStyle name="Normal 4 3 10 4 2 4" xfId="20854" xr:uid="{2538C4FB-333A-4F4E-8ED3-7A6EE7E2B60D}"/>
    <cellStyle name="Normal 4 3 10 4 2 4 2" xfId="20855" xr:uid="{51B2FE58-186D-4580-9C99-263A4BA3ABEF}"/>
    <cellStyle name="Normal 4 3 10 4 2 5" xfId="20856" xr:uid="{43D8C4A8-2B1E-4F28-A372-1757D4D72B91}"/>
    <cellStyle name="Normal 4 3 10 4 3" xfId="20857" xr:uid="{BA4FC905-5F3F-43D1-A493-C695E0DE4991}"/>
    <cellStyle name="Normal 4 3 10 4 3 2" xfId="20858" xr:uid="{A9304BB0-8737-4DF0-A98C-E301B6AEDD2A}"/>
    <cellStyle name="Normal 4 3 10 4 3 2 2" xfId="20859" xr:uid="{1DC5DFCB-EAEF-4BF7-9104-827310735E64}"/>
    <cellStyle name="Normal 4 3 10 4 3 3" xfId="20860" xr:uid="{BADD0B43-12E8-4414-93FA-A2EEA2755680}"/>
    <cellStyle name="Normal 4 3 10 4 4" xfId="20861" xr:uid="{73990E38-1AAF-4F1B-AF3D-C21021BB6632}"/>
    <cellStyle name="Normal 4 3 10 4 4 2" xfId="20862" xr:uid="{FEC99C61-3793-43FC-8905-82C44E831AA4}"/>
    <cellStyle name="Normal 4 3 10 4 4 2 2" xfId="20863" xr:uid="{73C52CF5-A585-40DC-8B51-41CD9875ECA8}"/>
    <cellStyle name="Normal 4 3 10 4 4 3" xfId="20864" xr:uid="{C40B7CC2-E1CA-473B-9BB9-5969E14D0390}"/>
    <cellStyle name="Normal 4 3 10 4 5" xfId="20865" xr:uid="{3A592AA7-CBD3-407E-AD4C-7CA8280E57AF}"/>
    <cellStyle name="Normal 4 3 10 4 5 2" xfId="20866" xr:uid="{5B66BB7D-3D5B-49D9-BB91-0BC7DF56C189}"/>
    <cellStyle name="Normal 4 3 10 4 6" xfId="20867" xr:uid="{433F59C1-6808-4A68-815E-9DC8E8C41A9D}"/>
    <cellStyle name="Normal 4 3 10 5" xfId="20868" xr:uid="{8CA0D108-1D8D-4CA7-9828-287C9D3500F4}"/>
    <cellStyle name="Normal 4 3 10 5 2" xfId="20869" xr:uid="{5FE1174F-CAFD-4A2F-8D61-9B43FBDF344C}"/>
    <cellStyle name="Normal 4 3 10 5 2 2" xfId="20870" xr:uid="{C8744F1A-4F05-4CF6-8B9B-F39395FF29CC}"/>
    <cellStyle name="Normal 4 3 10 5 2 2 2" xfId="20871" xr:uid="{553A0D21-D451-4E23-8AC8-BD5D02436F4D}"/>
    <cellStyle name="Normal 4 3 10 5 2 2 2 2" xfId="20872" xr:uid="{A40FB2DD-12DC-417F-8EEF-714A8EFA449F}"/>
    <cellStyle name="Normal 4 3 10 5 2 2 3" xfId="20873" xr:uid="{18D3072C-6254-4FD6-9928-0429FA8FA730}"/>
    <cellStyle name="Normal 4 3 10 5 2 3" xfId="20874" xr:uid="{209234D7-F19C-4BA7-82DB-206F5B1D743C}"/>
    <cellStyle name="Normal 4 3 10 5 2 3 2" xfId="20875" xr:uid="{CFF5E3FA-2089-4F64-BEDF-C6E5D72EBA82}"/>
    <cellStyle name="Normal 4 3 10 5 2 3 2 2" xfId="20876" xr:uid="{10840D3A-96DE-42DB-917B-F81F7A2E864A}"/>
    <cellStyle name="Normal 4 3 10 5 2 3 3" xfId="20877" xr:uid="{219011D2-95DE-45EA-AB4A-6922403820B4}"/>
    <cellStyle name="Normal 4 3 10 5 2 4" xfId="20878" xr:uid="{D8D3FCE5-916A-4277-A352-CB2EEADA03DE}"/>
    <cellStyle name="Normal 4 3 10 5 2 4 2" xfId="20879" xr:uid="{27A9E157-126C-4317-ABAE-FE576A83ADF6}"/>
    <cellStyle name="Normal 4 3 10 5 2 5" xfId="20880" xr:uid="{F8AA378C-F2A9-4D32-97BB-BEB8E1A9B19B}"/>
    <cellStyle name="Normal 4 3 10 5 3" xfId="20881" xr:uid="{7E895E70-8E65-4D94-AE92-023C9FAB76A3}"/>
    <cellStyle name="Normal 4 3 10 5 3 2" xfId="20882" xr:uid="{C1D63880-2D28-426D-A9CD-F513636FE0FB}"/>
    <cellStyle name="Normal 4 3 10 5 3 2 2" xfId="20883" xr:uid="{402A8282-04DE-48F1-8CD3-5ED58C72F637}"/>
    <cellStyle name="Normal 4 3 10 5 3 3" xfId="20884" xr:uid="{09474C7D-18E6-423B-AECF-0963AF45DE76}"/>
    <cellStyle name="Normal 4 3 10 5 4" xfId="20885" xr:uid="{8CC95A2C-F5DE-4AB4-AC97-78F17BC26E90}"/>
    <cellStyle name="Normal 4 3 10 5 4 2" xfId="20886" xr:uid="{6C578968-75D8-433E-9BB0-FCF4222A2B97}"/>
    <cellStyle name="Normal 4 3 10 5 4 2 2" xfId="20887" xr:uid="{5E955850-BC6A-43E0-A4C3-13825EA08D63}"/>
    <cellStyle name="Normal 4 3 10 5 4 3" xfId="20888" xr:uid="{2849FF63-2CCD-4EEA-BBDD-8A40FE7EC9A1}"/>
    <cellStyle name="Normal 4 3 10 5 5" xfId="20889" xr:uid="{E3C48357-C998-4D32-9FB0-D2B5C46354FA}"/>
    <cellStyle name="Normal 4 3 10 5 5 2" xfId="20890" xr:uid="{549C5071-30BF-4E77-8C2A-6F2B21735356}"/>
    <cellStyle name="Normal 4 3 10 5 6" xfId="20891" xr:uid="{9088A646-C8CD-468F-8913-E82979B186E6}"/>
    <cellStyle name="Normal 4 3 10 6" xfId="20892" xr:uid="{80548B4A-069D-4DA8-83BE-E8E306430A2B}"/>
    <cellStyle name="Normal 4 3 10 6 2" xfId="20893" xr:uid="{46354EF1-8947-4DD5-8B43-17EE1621F0B2}"/>
    <cellStyle name="Normal 4 3 10 6 2 2" xfId="20894" xr:uid="{C0EDB72E-09E6-4252-BF3E-AD9458560D25}"/>
    <cellStyle name="Normal 4 3 10 6 2 2 2" xfId="20895" xr:uid="{55E0850E-9395-4B5C-AFC0-8170042ECD34}"/>
    <cellStyle name="Normal 4 3 10 6 2 3" xfId="20896" xr:uid="{59102321-7921-4D8A-A6C7-FF672D3CFF55}"/>
    <cellStyle name="Normal 4 3 10 6 3" xfId="20897" xr:uid="{71FD46C2-231A-4AD0-8B23-B187EE8CC056}"/>
    <cellStyle name="Normal 4 3 10 6 3 2" xfId="20898" xr:uid="{30C2539C-E30D-4ABB-A10F-C637CCDD01F8}"/>
    <cellStyle name="Normal 4 3 10 6 3 2 2" xfId="20899" xr:uid="{8FE29128-FED9-47DD-99E2-99726BCAE2CE}"/>
    <cellStyle name="Normal 4 3 10 6 3 3" xfId="20900" xr:uid="{0B212C05-7E32-4024-A249-A890CB92219E}"/>
    <cellStyle name="Normal 4 3 10 6 4" xfId="20901" xr:uid="{4BABA538-DE0A-4CC9-AADB-D58EA1D909CE}"/>
    <cellStyle name="Normal 4 3 10 6 4 2" xfId="20902" xr:uid="{7AAA78C5-2DDB-4113-A0EE-EF3C199089A1}"/>
    <cellStyle name="Normal 4 3 10 6 5" xfId="20903" xr:uid="{60A4B756-CDF4-4A86-86C2-59398AD4223D}"/>
    <cellStyle name="Normal 4 3 10 7" xfId="20904" xr:uid="{6DE9C95A-62B9-4F84-8136-621E356A5E83}"/>
    <cellStyle name="Normal 4 3 10 7 2" xfId="20905" xr:uid="{37021775-0BBE-4EF7-8629-1905FEEDF11E}"/>
    <cellStyle name="Normal 4 3 10 7 2 2" xfId="20906" xr:uid="{D9D8BB09-0670-4708-939E-9C48A386BDE3}"/>
    <cellStyle name="Normal 4 3 10 7 3" xfId="20907" xr:uid="{B154F5EF-BA35-483A-B047-23D0EB5C6AE6}"/>
    <cellStyle name="Normal 4 3 10 8" xfId="20908" xr:uid="{7687F1FA-2AA1-4F23-910C-4BA6AE4ED463}"/>
    <cellStyle name="Normal 4 3 10 8 2" xfId="20909" xr:uid="{09ACCDE6-2B6F-4637-A150-0CA749AD9EA7}"/>
    <cellStyle name="Normal 4 3 10 8 2 2" xfId="20910" xr:uid="{7466725F-70F7-4C47-B811-979F2695D1D7}"/>
    <cellStyle name="Normal 4 3 10 8 3" xfId="20911" xr:uid="{7321802A-1D7B-445D-A9DD-234B5101BBCC}"/>
    <cellStyle name="Normal 4 3 10 9" xfId="20912" xr:uid="{350CE858-E961-4A7F-BBF2-8E9EFEC507C0}"/>
    <cellStyle name="Normal 4 3 10 9 2" xfId="20913" xr:uid="{2D4D70C2-5A26-4860-A44C-ACFA9EE12646}"/>
    <cellStyle name="Normal 4 3 10 9 2 2" xfId="20914" xr:uid="{D0437497-0EE1-43C7-9766-50912B54533C}"/>
    <cellStyle name="Normal 4 3 10 9 3" xfId="20915" xr:uid="{E20CEDCF-2D25-4772-9E5A-6814D7539C62}"/>
    <cellStyle name="Normal 4 3 11" xfId="2154" xr:uid="{A5C57B69-0664-45C6-98A5-78DD3B38E213}"/>
    <cellStyle name="Normal 4 3 11 10" xfId="20916" xr:uid="{E8403F2C-DEEA-4A92-96CA-2BDC51EFBC82}"/>
    <cellStyle name="Normal 4 3 11 10 2" xfId="20917" xr:uid="{BDF06634-57EE-4CE3-857F-85532E6B3044}"/>
    <cellStyle name="Normal 4 3 11 11" xfId="20918" xr:uid="{4212D72F-C418-4419-A77D-D320AEE1A690}"/>
    <cellStyle name="Normal 4 3 11 2" xfId="20919" xr:uid="{278A1E17-0437-4642-BEB8-413477D947D3}"/>
    <cellStyle name="Normal 4 3 11 2 2" xfId="20920" xr:uid="{C16B60A7-51D5-4A82-B3F1-A2500DB5AA2C}"/>
    <cellStyle name="Normal 4 3 11 2 2 2" xfId="20921" xr:uid="{10B583D3-1544-4F53-A7E7-6D9EAF13BE76}"/>
    <cellStyle name="Normal 4 3 11 2 2 2 2" xfId="20922" xr:uid="{F79F0864-C74B-440A-BA97-3A7B335B360B}"/>
    <cellStyle name="Normal 4 3 11 2 2 2 2 2" xfId="20923" xr:uid="{8A0C9116-EE8A-40CA-81F3-B797788FA4D2}"/>
    <cellStyle name="Normal 4 3 11 2 2 2 2 2 2" xfId="20924" xr:uid="{16AD3A09-DAA5-40C9-9D52-8E3121DC3EB0}"/>
    <cellStyle name="Normal 4 3 11 2 2 2 2 3" xfId="20925" xr:uid="{341E8C00-0416-4245-8B66-62D27562FB15}"/>
    <cellStyle name="Normal 4 3 11 2 2 2 3" xfId="20926" xr:uid="{64CBDFB1-CAA2-43CC-AB52-1CCA03657BA7}"/>
    <cellStyle name="Normal 4 3 11 2 2 2 3 2" xfId="20927" xr:uid="{819E7EAF-C689-40C8-BACC-907562AA5F18}"/>
    <cellStyle name="Normal 4 3 11 2 2 2 3 2 2" xfId="20928" xr:uid="{58069DF4-C211-4A97-869D-92BB4939E4C3}"/>
    <cellStyle name="Normal 4 3 11 2 2 2 3 3" xfId="20929" xr:uid="{D92E49FD-9D24-43B8-8E9E-3C5715441BF4}"/>
    <cellStyle name="Normal 4 3 11 2 2 2 4" xfId="20930" xr:uid="{4B7AF72C-E2CD-47C8-A146-662B88CF0071}"/>
    <cellStyle name="Normal 4 3 11 2 2 2 4 2" xfId="20931" xr:uid="{B9B20C96-7100-43DD-9896-8C1D72940288}"/>
    <cellStyle name="Normal 4 3 11 2 2 2 5" xfId="20932" xr:uid="{302CC682-DB39-4E1E-BECC-F973C19A152A}"/>
    <cellStyle name="Normal 4 3 11 2 2 3" xfId="20933" xr:uid="{FCAA4C46-5905-4E07-AA32-31CEF2B051E7}"/>
    <cellStyle name="Normal 4 3 11 2 2 3 2" xfId="20934" xr:uid="{DF98F81C-624F-4E79-BD4B-ADC31F917C11}"/>
    <cellStyle name="Normal 4 3 11 2 2 3 2 2" xfId="20935" xr:uid="{4A239019-6CB5-4A4F-A610-AF741CCD79CF}"/>
    <cellStyle name="Normal 4 3 11 2 2 3 3" xfId="20936" xr:uid="{6F97F759-236D-4E8C-A3FC-B8F093841C2D}"/>
    <cellStyle name="Normal 4 3 11 2 2 4" xfId="20937" xr:uid="{E8B73D73-077C-4588-BB31-60DB73CCF7F1}"/>
    <cellStyle name="Normal 4 3 11 2 2 4 2" xfId="20938" xr:uid="{0724D695-09BB-49EB-B529-426DDA9E22CB}"/>
    <cellStyle name="Normal 4 3 11 2 2 4 2 2" xfId="20939" xr:uid="{D5130873-A68E-402A-8BCF-7BDD9770CDBA}"/>
    <cellStyle name="Normal 4 3 11 2 2 4 3" xfId="20940" xr:uid="{AF428251-E7FB-40AD-A1BE-C6B16EB687FA}"/>
    <cellStyle name="Normal 4 3 11 2 2 5" xfId="20941" xr:uid="{8BB6D00C-CAFA-45B5-B103-5D9D3FEADC05}"/>
    <cellStyle name="Normal 4 3 11 2 2 5 2" xfId="20942" xr:uid="{AC1F6E7D-682A-4ED8-BFEA-E962FA495F61}"/>
    <cellStyle name="Normal 4 3 11 2 2 6" xfId="20943" xr:uid="{ADD129A8-20DF-4F45-9C6C-636A25C60670}"/>
    <cellStyle name="Normal 4 3 11 2 3" xfId="20944" xr:uid="{9E1BFBA5-7ECC-4F17-A3E6-3CBB44BE4F53}"/>
    <cellStyle name="Normal 4 3 11 2 3 2" xfId="20945" xr:uid="{D1091706-9620-4E19-BC33-C5A30E961EDA}"/>
    <cellStyle name="Normal 4 3 11 2 3 2 2" xfId="20946" xr:uid="{513A0BA0-0B65-4463-8A0A-D6EFDC09400F}"/>
    <cellStyle name="Normal 4 3 11 2 3 2 2 2" xfId="20947" xr:uid="{74079272-8602-442F-9717-A5E0D6A6B2C2}"/>
    <cellStyle name="Normal 4 3 11 2 3 2 2 2 2" xfId="20948" xr:uid="{464F3B47-FFA5-4DE6-B392-F818BD1D9131}"/>
    <cellStyle name="Normal 4 3 11 2 3 2 2 3" xfId="20949" xr:uid="{A85F4D28-0584-4AEF-81A5-2B59591F7BD4}"/>
    <cellStyle name="Normal 4 3 11 2 3 2 3" xfId="20950" xr:uid="{3913A746-459E-416D-B153-F26035EF9CFC}"/>
    <cellStyle name="Normal 4 3 11 2 3 2 3 2" xfId="20951" xr:uid="{98E97828-71F5-45AF-A5DA-37ABA9E4FDAB}"/>
    <cellStyle name="Normal 4 3 11 2 3 2 3 2 2" xfId="20952" xr:uid="{70D18F48-6DFA-40FD-B59F-BA77512A9CD7}"/>
    <cellStyle name="Normal 4 3 11 2 3 2 3 3" xfId="20953" xr:uid="{5191C6BF-270C-41B8-B662-40A750081C5F}"/>
    <cellStyle name="Normal 4 3 11 2 3 2 4" xfId="20954" xr:uid="{0AFC893D-512C-41C3-98F3-1E844383E847}"/>
    <cellStyle name="Normal 4 3 11 2 3 2 4 2" xfId="20955" xr:uid="{CCD4A43F-4132-4A24-BD8A-702ADCE641AC}"/>
    <cellStyle name="Normal 4 3 11 2 3 2 5" xfId="20956" xr:uid="{06FF3103-678D-4B15-97CF-DFBEA1AF2939}"/>
    <cellStyle name="Normal 4 3 11 2 3 3" xfId="20957" xr:uid="{8E978D44-4D28-4BD5-B019-2148C5942BF0}"/>
    <cellStyle name="Normal 4 3 11 2 3 3 2" xfId="20958" xr:uid="{3D4040F5-1E25-48A8-BC4E-BC3B059558E2}"/>
    <cellStyle name="Normal 4 3 11 2 3 3 2 2" xfId="20959" xr:uid="{527265E9-D545-450C-BC1D-F99EDA57A3D5}"/>
    <cellStyle name="Normal 4 3 11 2 3 3 3" xfId="20960" xr:uid="{5FD33BF6-6EE9-437C-9C19-54253D841C2D}"/>
    <cellStyle name="Normal 4 3 11 2 3 4" xfId="20961" xr:uid="{719C9BE4-F915-48DD-8325-0C91D924954A}"/>
    <cellStyle name="Normal 4 3 11 2 3 4 2" xfId="20962" xr:uid="{FF0573AA-3152-4996-BAD0-154BDAE1CF81}"/>
    <cellStyle name="Normal 4 3 11 2 3 4 2 2" xfId="20963" xr:uid="{BB7BB0EF-3722-47B6-A4B3-075925B7AE15}"/>
    <cellStyle name="Normal 4 3 11 2 3 4 3" xfId="20964" xr:uid="{9C8A8E1B-1777-44EB-9460-ABA04894C459}"/>
    <cellStyle name="Normal 4 3 11 2 3 5" xfId="20965" xr:uid="{8F3CA1EF-C402-4B2F-82E1-AC514B7F1147}"/>
    <cellStyle name="Normal 4 3 11 2 3 5 2" xfId="20966" xr:uid="{30602645-3E09-489E-AAD4-F63369F768DB}"/>
    <cellStyle name="Normal 4 3 11 2 3 6" xfId="20967" xr:uid="{523C8C8E-C946-4B91-BE9B-97E5DC4A33CB}"/>
    <cellStyle name="Normal 4 3 11 2 4" xfId="20968" xr:uid="{CA95D80A-8A22-4F53-8AF1-364A3DC9CE5A}"/>
    <cellStyle name="Normal 4 3 11 2 4 2" xfId="20969" xr:uid="{4F036247-881E-42AC-9738-E8366C86FAC7}"/>
    <cellStyle name="Normal 4 3 11 2 4 2 2" xfId="20970" xr:uid="{15B8BC4A-6731-4451-A4DD-3D178A2606F3}"/>
    <cellStyle name="Normal 4 3 11 2 4 2 2 2" xfId="20971" xr:uid="{DAC89F78-48B4-4130-A670-6D4E74015F0A}"/>
    <cellStyle name="Normal 4 3 11 2 4 2 3" xfId="20972" xr:uid="{C6D2B600-BF2D-4939-B162-6DD45601DCD1}"/>
    <cellStyle name="Normal 4 3 11 2 4 3" xfId="20973" xr:uid="{CA85E7F0-98C5-4914-A6AC-9F3F54D4A32B}"/>
    <cellStyle name="Normal 4 3 11 2 4 3 2" xfId="20974" xr:uid="{2B65B5CD-4ED9-441B-981D-2CE63660F35E}"/>
    <cellStyle name="Normal 4 3 11 2 4 3 2 2" xfId="20975" xr:uid="{8DA9BD13-84F5-450C-A9A7-75C91063F564}"/>
    <cellStyle name="Normal 4 3 11 2 4 3 3" xfId="20976" xr:uid="{194CBB44-666D-4744-9E2E-950B8B4B800B}"/>
    <cellStyle name="Normal 4 3 11 2 4 4" xfId="20977" xr:uid="{64D97B00-1709-4823-BB4D-CE320CFD64C8}"/>
    <cellStyle name="Normal 4 3 11 2 4 4 2" xfId="20978" xr:uid="{BF22E067-E167-47EF-A455-EA327F03F13D}"/>
    <cellStyle name="Normal 4 3 11 2 4 5" xfId="20979" xr:uid="{C2834C33-9595-4555-A02C-E259BEB1CC50}"/>
    <cellStyle name="Normal 4 3 11 2 5" xfId="20980" xr:uid="{3EB41FC0-52C4-4E2B-B2D3-EA5EAB2B6B4E}"/>
    <cellStyle name="Normal 4 3 11 2 5 2" xfId="20981" xr:uid="{294EE6A9-CED9-4119-9212-679CFF2F2A17}"/>
    <cellStyle name="Normal 4 3 11 2 5 2 2" xfId="20982" xr:uid="{4CBBA1E5-28DE-4B88-BFFB-7851814D0C6A}"/>
    <cellStyle name="Normal 4 3 11 2 5 3" xfId="20983" xr:uid="{2E2DF71F-935C-458F-A724-5C4099CFB5BA}"/>
    <cellStyle name="Normal 4 3 11 2 6" xfId="20984" xr:uid="{AC82DDE3-824F-456F-BCA6-E166F7E1FE94}"/>
    <cellStyle name="Normal 4 3 11 2 6 2" xfId="20985" xr:uid="{97D5DE1C-C24D-4A2D-993D-F792C39356C8}"/>
    <cellStyle name="Normal 4 3 11 2 6 2 2" xfId="20986" xr:uid="{235FED45-C080-4CDC-BBA9-7E7927AC7864}"/>
    <cellStyle name="Normal 4 3 11 2 6 3" xfId="20987" xr:uid="{CDA0DB79-FF1D-4ABC-AA9A-9136486CCEB0}"/>
    <cellStyle name="Normal 4 3 11 2 7" xfId="20988" xr:uid="{5C57A54E-FAA6-436D-9D9C-1EC4EC80DB1C}"/>
    <cellStyle name="Normal 4 3 11 2 7 2" xfId="20989" xr:uid="{24A0D9B2-71F3-4B95-B3B6-BE4A7F5C3A71}"/>
    <cellStyle name="Normal 4 3 11 2 7 2 2" xfId="20990" xr:uid="{AB0CB925-8614-46A2-9378-D0475E0D694D}"/>
    <cellStyle name="Normal 4 3 11 2 7 3" xfId="20991" xr:uid="{0F8AAE18-3212-41DE-8A90-FD3E94A0E5F2}"/>
    <cellStyle name="Normal 4 3 11 2 8" xfId="20992" xr:uid="{DDC02744-295D-4FB9-9020-C4FCDDD43EE3}"/>
    <cellStyle name="Normal 4 3 11 2 8 2" xfId="20993" xr:uid="{56546DC6-FB55-47E5-B766-6FFBBFEB0E37}"/>
    <cellStyle name="Normal 4 3 11 2 9" xfId="20994" xr:uid="{D93189FF-673E-40A0-8EB5-46189F5C92B9}"/>
    <cellStyle name="Normal 4 3 11 3" xfId="20995" xr:uid="{A9370B2B-4D99-4A68-A7CF-96CA6C92EC90}"/>
    <cellStyle name="Normal 4 3 11 3 2" xfId="20996" xr:uid="{0826BD26-3195-44F0-9551-76A4504A07D5}"/>
    <cellStyle name="Normal 4 3 11 3 2 2" xfId="20997" xr:uid="{6FC1E8D2-93D9-4BAB-BD8F-10AAAEC77EC1}"/>
    <cellStyle name="Normal 4 3 11 3 2 2 2" xfId="20998" xr:uid="{6C6D0BCE-A04E-45E6-810E-10D85EB6ED0C}"/>
    <cellStyle name="Normal 4 3 11 3 2 2 2 2" xfId="20999" xr:uid="{A507F5C9-CACA-4007-A5F8-AB057865D499}"/>
    <cellStyle name="Normal 4 3 11 3 2 2 2 2 2" xfId="21000" xr:uid="{B697EB68-0576-4C01-BF3F-C0CEE9CBC99C}"/>
    <cellStyle name="Normal 4 3 11 3 2 2 2 3" xfId="21001" xr:uid="{C22CAA34-2BFA-4BDC-9EC4-F51B273874A4}"/>
    <cellStyle name="Normal 4 3 11 3 2 2 3" xfId="21002" xr:uid="{75A41968-7A0A-470D-8E0D-A47E95BF307A}"/>
    <cellStyle name="Normal 4 3 11 3 2 2 3 2" xfId="21003" xr:uid="{09031C21-37FA-42E2-AF7E-5514B8EE2257}"/>
    <cellStyle name="Normal 4 3 11 3 2 2 3 2 2" xfId="21004" xr:uid="{5E2890AE-A192-4FA0-BF8E-6A5D8ECEFCDC}"/>
    <cellStyle name="Normal 4 3 11 3 2 2 3 3" xfId="21005" xr:uid="{4E0F2279-9024-4FB6-A9B3-A06469D101ED}"/>
    <cellStyle name="Normal 4 3 11 3 2 2 4" xfId="21006" xr:uid="{4B0F43DF-B89C-4F90-9230-DF216AB3C295}"/>
    <cellStyle name="Normal 4 3 11 3 2 2 4 2" xfId="21007" xr:uid="{AF7F0A92-06BB-4CD3-98AF-27EF1528C26E}"/>
    <cellStyle name="Normal 4 3 11 3 2 2 5" xfId="21008" xr:uid="{D4E9BDFC-5FE5-4E31-9768-89C998C76935}"/>
    <cellStyle name="Normal 4 3 11 3 2 3" xfId="21009" xr:uid="{27AF7905-C6C6-4471-BF57-5D733DFE51FD}"/>
    <cellStyle name="Normal 4 3 11 3 2 3 2" xfId="21010" xr:uid="{A4F630EE-30DE-4096-90AC-98DA8A2BE2F9}"/>
    <cellStyle name="Normal 4 3 11 3 2 3 2 2" xfId="21011" xr:uid="{1B697F8E-C781-417F-BA6F-B0CD8B86E641}"/>
    <cellStyle name="Normal 4 3 11 3 2 3 3" xfId="21012" xr:uid="{C373C2B8-F495-4598-9625-0B53BA5CC5A6}"/>
    <cellStyle name="Normal 4 3 11 3 2 4" xfId="21013" xr:uid="{874C2896-3B76-447C-B334-E48441B10FA5}"/>
    <cellStyle name="Normal 4 3 11 3 2 4 2" xfId="21014" xr:uid="{B3440550-3F61-47C5-AE08-9609269D1F89}"/>
    <cellStyle name="Normal 4 3 11 3 2 4 2 2" xfId="21015" xr:uid="{EF4DB1F5-2F9D-4648-A5F3-9CC9D35BB01D}"/>
    <cellStyle name="Normal 4 3 11 3 2 4 3" xfId="21016" xr:uid="{829563F6-29C8-404D-A3CC-E327880AD455}"/>
    <cellStyle name="Normal 4 3 11 3 2 5" xfId="21017" xr:uid="{DB34EE37-6B90-44F2-AC50-9B48F6B5F1FC}"/>
    <cellStyle name="Normal 4 3 11 3 2 5 2" xfId="21018" xr:uid="{A6255FE1-7987-48D6-8E27-AEA638F4D7A2}"/>
    <cellStyle name="Normal 4 3 11 3 2 6" xfId="21019" xr:uid="{2724824B-A1F7-46C4-B146-E29275F6BB4A}"/>
    <cellStyle name="Normal 4 3 11 3 3" xfId="21020" xr:uid="{07A41F2F-756B-44B4-B04F-C0B1D2338A54}"/>
    <cellStyle name="Normal 4 3 11 3 3 2" xfId="21021" xr:uid="{55907BEA-D5C2-452E-930F-B7F9DE429F66}"/>
    <cellStyle name="Normal 4 3 11 3 3 2 2" xfId="21022" xr:uid="{FAA695FF-05F3-42A6-889D-016D17E09304}"/>
    <cellStyle name="Normal 4 3 11 3 3 2 2 2" xfId="21023" xr:uid="{40CCCDB4-AD7D-4985-A49B-40EF6DBC78B0}"/>
    <cellStyle name="Normal 4 3 11 3 3 2 2 2 2" xfId="21024" xr:uid="{4919689A-7740-4A52-8D0F-8BA68C3543F6}"/>
    <cellStyle name="Normal 4 3 11 3 3 2 2 3" xfId="21025" xr:uid="{D631D266-CCAC-4197-A642-8CAF16940546}"/>
    <cellStyle name="Normal 4 3 11 3 3 2 3" xfId="21026" xr:uid="{6F51CA55-8745-444D-A431-0E408960375A}"/>
    <cellStyle name="Normal 4 3 11 3 3 2 3 2" xfId="21027" xr:uid="{8A61D763-6224-4206-9D50-13D6F52D715C}"/>
    <cellStyle name="Normal 4 3 11 3 3 2 3 2 2" xfId="21028" xr:uid="{4542BA66-DC6F-4049-8087-425E6A3AD48B}"/>
    <cellStyle name="Normal 4 3 11 3 3 2 3 3" xfId="21029" xr:uid="{6688AA23-BD9B-4D36-81C8-194412252EC3}"/>
    <cellStyle name="Normal 4 3 11 3 3 2 4" xfId="21030" xr:uid="{181F56A6-7193-45A1-8C4F-CC9E8F99489E}"/>
    <cellStyle name="Normal 4 3 11 3 3 2 4 2" xfId="21031" xr:uid="{CBD0E493-A4FD-4DCC-B87A-962081CECEB8}"/>
    <cellStyle name="Normal 4 3 11 3 3 2 5" xfId="21032" xr:uid="{406C26FB-6DC6-491B-9726-F2B28E1D17CF}"/>
    <cellStyle name="Normal 4 3 11 3 3 3" xfId="21033" xr:uid="{7924B79B-EB32-4E97-867D-1B415EA54B5E}"/>
    <cellStyle name="Normal 4 3 11 3 3 3 2" xfId="21034" xr:uid="{4313399C-C5B3-45DB-8D18-F9B0226DC48D}"/>
    <cellStyle name="Normal 4 3 11 3 3 3 2 2" xfId="21035" xr:uid="{BAD1B882-F7EA-436F-8687-8EE71634D3A8}"/>
    <cellStyle name="Normal 4 3 11 3 3 3 3" xfId="21036" xr:uid="{F11BE955-D581-4637-8005-0AACDCAEC8BD}"/>
    <cellStyle name="Normal 4 3 11 3 3 4" xfId="21037" xr:uid="{791E8E8D-6AA9-4E02-A559-15AF53F23E55}"/>
    <cellStyle name="Normal 4 3 11 3 3 4 2" xfId="21038" xr:uid="{7348843D-6F33-43D6-ABBF-34B92C7BCBAF}"/>
    <cellStyle name="Normal 4 3 11 3 3 4 2 2" xfId="21039" xr:uid="{EACDF488-C1B7-4BE0-B925-3940A302446F}"/>
    <cellStyle name="Normal 4 3 11 3 3 4 3" xfId="21040" xr:uid="{FD5150E1-8F0F-40F9-8208-CBB678A0C27C}"/>
    <cellStyle name="Normal 4 3 11 3 3 5" xfId="21041" xr:uid="{FCB8A05F-72D0-45B6-B679-A35B9DBAFAF3}"/>
    <cellStyle name="Normal 4 3 11 3 3 5 2" xfId="21042" xr:uid="{CCBB8FD9-8441-4CA6-864E-8B314F6A38B6}"/>
    <cellStyle name="Normal 4 3 11 3 3 6" xfId="21043" xr:uid="{4A050939-4DA9-40EE-AEC8-B54820FC79FA}"/>
    <cellStyle name="Normal 4 3 11 3 4" xfId="21044" xr:uid="{43C36E38-76B3-4C0D-ABF1-3449B6108D9C}"/>
    <cellStyle name="Normal 4 3 11 3 4 2" xfId="21045" xr:uid="{6C8C1E14-69B2-463A-B788-2143793BD93A}"/>
    <cellStyle name="Normal 4 3 11 3 4 2 2" xfId="21046" xr:uid="{05A57097-8D45-4ADF-B521-4CCB4E95B3D6}"/>
    <cellStyle name="Normal 4 3 11 3 4 2 2 2" xfId="21047" xr:uid="{0FEA8D42-5C14-4875-9A8C-CCAF7DC6AF09}"/>
    <cellStyle name="Normal 4 3 11 3 4 2 3" xfId="21048" xr:uid="{DB4F8D45-9A76-4DD3-BA34-429FABB6C807}"/>
    <cellStyle name="Normal 4 3 11 3 4 3" xfId="21049" xr:uid="{B96EFBE7-DDCE-46D4-8052-B496FE9FD756}"/>
    <cellStyle name="Normal 4 3 11 3 4 3 2" xfId="21050" xr:uid="{8597E673-25E3-48D4-8FE2-CAE947320BBF}"/>
    <cellStyle name="Normal 4 3 11 3 4 3 2 2" xfId="21051" xr:uid="{8B69742E-3320-48D5-818E-D0C4794C3819}"/>
    <cellStyle name="Normal 4 3 11 3 4 3 3" xfId="21052" xr:uid="{748CB365-C045-431C-84A0-2DBCFAF9F02D}"/>
    <cellStyle name="Normal 4 3 11 3 4 4" xfId="21053" xr:uid="{973270FA-82FB-4669-A699-2CB9F045D6FC}"/>
    <cellStyle name="Normal 4 3 11 3 4 4 2" xfId="21054" xr:uid="{833768A4-6E4C-49E8-9DF8-F17858738792}"/>
    <cellStyle name="Normal 4 3 11 3 4 5" xfId="21055" xr:uid="{62855F8A-F5B7-42B3-BFC2-B2AA2DA30071}"/>
    <cellStyle name="Normal 4 3 11 3 5" xfId="21056" xr:uid="{147FEBAA-0D5F-4309-98A7-BA5A9317AF69}"/>
    <cellStyle name="Normal 4 3 11 3 5 2" xfId="21057" xr:uid="{24063723-95CB-47D3-907D-B8F9EBF2F1F3}"/>
    <cellStyle name="Normal 4 3 11 3 5 2 2" xfId="21058" xr:uid="{177DF031-9426-47AC-BE4B-643EA4484CE5}"/>
    <cellStyle name="Normal 4 3 11 3 5 3" xfId="21059" xr:uid="{72997688-905D-4E5B-A481-224D3D5B4091}"/>
    <cellStyle name="Normal 4 3 11 3 6" xfId="21060" xr:uid="{C14E5A8C-FBED-44FC-9110-2A2605433FF1}"/>
    <cellStyle name="Normal 4 3 11 3 6 2" xfId="21061" xr:uid="{8A54810C-7970-466D-A6F0-15E534B00A0C}"/>
    <cellStyle name="Normal 4 3 11 3 6 2 2" xfId="21062" xr:uid="{FBDBF50E-20DF-4ED4-830C-5F7C7D6756E7}"/>
    <cellStyle name="Normal 4 3 11 3 6 3" xfId="21063" xr:uid="{9D51532B-276A-42FC-81B5-CEB5BC8B32B7}"/>
    <cellStyle name="Normal 4 3 11 3 7" xfId="21064" xr:uid="{5D8EB9F3-7490-4B3B-BCED-F2C688C04009}"/>
    <cellStyle name="Normal 4 3 11 3 7 2" xfId="21065" xr:uid="{60FE26EB-6B52-4378-9264-DE2CC07BDC17}"/>
    <cellStyle name="Normal 4 3 11 3 7 2 2" xfId="21066" xr:uid="{FE79829C-DBC1-4F4B-B896-79BD64CD3035}"/>
    <cellStyle name="Normal 4 3 11 3 7 3" xfId="21067" xr:uid="{07A67D06-0525-456E-8630-7A1D54F091E5}"/>
    <cellStyle name="Normal 4 3 11 3 8" xfId="21068" xr:uid="{5EA6A07C-F256-4672-9146-E8AFE2922767}"/>
    <cellStyle name="Normal 4 3 11 3 8 2" xfId="21069" xr:uid="{0636EE80-CE3C-444F-82C5-CE480A2FD971}"/>
    <cellStyle name="Normal 4 3 11 3 9" xfId="21070" xr:uid="{FA798EC8-EB3F-40EE-A56B-088F1946126B}"/>
    <cellStyle name="Normal 4 3 11 4" xfId="21071" xr:uid="{9B2C39ED-7D5C-4610-82D1-6437A3269513}"/>
    <cellStyle name="Normal 4 3 11 4 2" xfId="21072" xr:uid="{222EC65C-66C6-48EF-951B-815D0A6700BF}"/>
    <cellStyle name="Normal 4 3 11 4 2 2" xfId="21073" xr:uid="{475E4FD6-056C-44E2-B22E-D961743330A3}"/>
    <cellStyle name="Normal 4 3 11 4 2 2 2" xfId="21074" xr:uid="{80A23B52-EA43-4E33-A5C0-852D3BD7323E}"/>
    <cellStyle name="Normal 4 3 11 4 2 2 2 2" xfId="21075" xr:uid="{B2917719-DAF7-48B2-8750-E0DE79F96F00}"/>
    <cellStyle name="Normal 4 3 11 4 2 2 3" xfId="21076" xr:uid="{80DAE51F-E96B-475F-8F61-03FC90CA63A7}"/>
    <cellStyle name="Normal 4 3 11 4 2 3" xfId="21077" xr:uid="{35AD1E51-0294-4E1C-BE1A-C3360DBCA86C}"/>
    <cellStyle name="Normal 4 3 11 4 2 3 2" xfId="21078" xr:uid="{C7A29E83-4FBD-4B53-B376-3518A43ED484}"/>
    <cellStyle name="Normal 4 3 11 4 2 3 2 2" xfId="21079" xr:uid="{DBB16819-17AD-4CC5-AB15-2A4790FBF601}"/>
    <cellStyle name="Normal 4 3 11 4 2 3 3" xfId="21080" xr:uid="{86B52CD2-C770-4B31-89B7-7B954BF61EBF}"/>
    <cellStyle name="Normal 4 3 11 4 2 4" xfId="21081" xr:uid="{03F57BCA-96A1-4EFA-9A35-AC5089C667C5}"/>
    <cellStyle name="Normal 4 3 11 4 2 4 2" xfId="21082" xr:uid="{174A7257-02E9-4561-94CA-C214FA2D2D08}"/>
    <cellStyle name="Normal 4 3 11 4 2 5" xfId="21083" xr:uid="{C5BEB9AD-DB10-47A1-9133-A53186519A79}"/>
    <cellStyle name="Normal 4 3 11 4 3" xfId="21084" xr:uid="{8DDEBEEF-FB74-4D95-8547-6428B49BACCF}"/>
    <cellStyle name="Normal 4 3 11 4 3 2" xfId="21085" xr:uid="{D4F7F0DC-D2C0-420C-95D9-7FE69578C637}"/>
    <cellStyle name="Normal 4 3 11 4 3 2 2" xfId="21086" xr:uid="{1942D3BD-3D02-45AB-AAE5-30739A687F83}"/>
    <cellStyle name="Normal 4 3 11 4 3 3" xfId="21087" xr:uid="{4E7B249E-8709-42DD-B43E-13C8359D47A2}"/>
    <cellStyle name="Normal 4 3 11 4 4" xfId="21088" xr:uid="{9F3C6CE0-5B8E-4BB7-A890-762A8222741E}"/>
    <cellStyle name="Normal 4 3 11 4 4 2" xfId="21089" xr:uid="{EBFF97B3-5399-4621-A4BE-AC356B9D96A8}"/>
    <cellStyle name="Normal 4 3 11 4 4 2 2" xfId="21090" xr:uid="{A322AAB7-695F-4E5A-BF94-8E3B6D5AC43C}"/>
    <cellStyle name="Normal 4 3 11 4 4 3" xfId="21091" xr:uid="{3FE29215-1531-4DFF-9F2D-5F03C9E48B44}"/>
    <cellStyle name="Normal 4 3 11 4 5" xfId="21092" xr:uid="{E67611A7-8140-4954-A521-A11DF0A74F79}"/>
    <cellStyle name="Normal 4 3 11 4 5 2" xfId="21093" xr:uid="{7564465B-3AB5-4E56-B6FE-980D222641FC}"/>
    <cellStyle name="Normal 4 3 11 4 6" xfId="21094" xr:uid="{4F99F6D5-C050-42EF-A2E8-530383D4D661}"/>
    <cellStyle name="Normal 4 3 11 5" xfId="21095" xr:uid="{445542DD-C243-40A3-A44F-595DCE7074B3}"/>
    <cellStyle name="Normal 4 3 11 5 2" xfId="21096" xr:uid="{5B93C643-A941-477B-ACFE-DA151F5987B5}"/>
    <cellStyle name="Normal 4 3 11 5 2 2" xfId="21097" xr:uid="{9508CBDF-0511-4212-BE77-5A9EA05F9205}"/>
    <cellStyle name="Normal 4 3 11 5 2 2 2" xfId="21098" xr:uid="{D7A8A89D-9272-4AE7-B0F3-C98BA654C8A8}"/>
    <cellStyle name="Normal 4 3 11 5 2 2 2 2" xfId="21099" xr:uid="{81340009-ACC1-456F-86B7-4108F9BC991B}"/>
    <cellStyle name="Normal 4 3 11 5 2 2 3" xfId="21100" xr:uid="{B651EC57-E81B-425A-986D-19EEBC539971}"/>
    <cellStyle name="Normal 4 3 11 5 2 3" xfId="21101" xr:uid="{D77EA754-D12E-46AF-B225-1ECD60F9D491}"/>
    <cellStyle name="Normal 4 3 11 5 2 3 2" xfId="21102" xr:uid="{9942E0E0-1B88-4A67-8D4A-B67DA962B9CB}"/>
    <cellStyle name="Normal 4 3 11 5 2 3 2 2" xfId="21103" xr:uid="{70F242C4-B47D-49AC-8A04-5BCFE4B8E7A2}"/>
    <cellStyle name="Normal 4 3 11 5 2 3 3" xfId="21104" xr:uid="{00D74EBE-2769-4819-8ECD-DAEC631F0E7D}"/>
    <cellStyle name="Normal 4 3 11 5 2 4" xfId="21105" xr:uid="{2B5E88FF-788E-4037-B81F-B12F9546CE9D}"/>
    <cellStyle name="Normal 4 3 11 5 2 4 2" xfId="21106" xr:uid="{E654EF90-8D2B-4326-9CE7-9BB185C27E59}"/>
    <cellStyle name="Normal 4 3 11 5 2 5" xfId="21107" xr:uid="{89D5D528-82E3-4894-8A5F-D9AC73608858}"/>
    <cellStyle name="Normal 4 3 11 5 3" xfId="21108" xr:uid="{CAC46505-2EC3-43B5-90B2-4B6729024C78}"/>
    <cellStyle name="Normal 4 3 11 5 3 2" xfId="21109" xr:uid="{F73B47AA-41C1-4368-8555-0516ED78D8E9}"/>
    <cellStyle name="Normal 4 3 11 5 3 2 2" xfId="21110" xr:uid="{1537B9E8-6A3A-4375-B604-B746CD18ED27}"/>
    <cellStyle name="Normal 4 3 11 5 3 3" xfId="21111" xr:uid="{CD19D37D-E99A-4FE7-9118-858ED200E6D1}"/>
    <cellStyle name="Normal 4 3 11 5 4" xfId="21112" xr:uid="{1091FB3C-3B30-4225-BF9A-77CE45B4304B}"/>
    <cellStyle name="Normal 4 3 11 5 4 2" xfId="21113" xr:uid="{E2902009-0A70-4295-9909-2C6D8A040D07}"/>
    <cellStyle name="Normal 4 3 11 5 4 2 2" xfId="21114" xr:uid="{6302F447-5E04-483D-8A48-7AC607AA04E1}"/>
    <cellStyle name="Normal 4 3 11 5 4 3" xfId="21115" xr:uid="{722D865F-9897-48BE-BA20-AE666D839093}"/>
    <cellStyle name="Normal 4 3 11 5 5" xfId="21116" xr:uid="{000F5CAC-7E03-4343-AC35-E82733597431}"/>
    <cellStyle name="Normal 4 3 11 5 5 2" xfId="21117" xr:uid="{000B2BA2-F81B-44DB-9D98-252DCFAD9ACE}"/>
    <cellStyle name="Normal 4 3 11 5 6" xfId="21118" xr:uid="{6372544D-B60A-4819-8DC5-D461E74A6929}"/>
    <cellStyle name="Normal 4 3 11 6" xfId="21119" xr:uid="{A8057981-D0F4-408B-BF1D-6C0651E78088}"/>
    <cellStyle name="Normal 4 3 11 6 2" xfId="21120" xr:uid="{8947E36F-68E0-4262-BDAA-40B9C180FB74}"/>
    <cellStyle name="Normal 4 3 11 6 2 2" xfId="21121" xr:uid="{FF6A46B4-C8B8-4B2C-8597-00867DB5F1C0}"/>
    <cellStyle name="Normal 4 3 11 6 2 2 2" xfId="21122" xr:uid="{898C88A9-1232-45A5-BCDD-1441C8ABE4A8}"/>
    <cellStyle name="Normal 4 3 11 6 2 3" xfId="21123" xr:uid="{0D299DAE-F8AE-44C9-8E6A-5E375E1D2563}"/>
    <cellStyle name="Normal 4 3 11 6 3" xfId="21124" xr:uid="{A1A5E2A3-B2AA-4A3D-8BE8-C9C52B72154C}"/>
    <cellStyle name="Normal 4 3 11 6 3 2" xfId="21125" xr:uid="{8BE0AF3E-1C88-4FDE-90EA-F4DB2E372103}"/>
    <cellStyle name="Normal 4 3 11 6 3 2 2" xfId="21126" xr:uid="{35DB4347-8DEA-4C74-8F92-267819AA8AB5}"/>
    <cellStyle name="Normal 4 3 11 6 3 3" xfId="21127" xr:uid="{C862E8BC-A16D-403E-AF8C-FA7B996D0CA5}"/>
    <cellStyle name="Normal 4 3 11 6 4" xfId="21128" xr:uid="{3F6F1D92-7042-4B10-A5A4-D71C194D75ED}"/>
    <cellStyle name="Normal 4 3 11 6 4 2" xfId="21129" xr:uid="{94F14353-DB04-475B-ACC9-B28FA946931D}"/>
    <cellStyle name="Normal 4 3 11 6 5" xfId="21130" xr:uid="{3586975B-734A-4129-9769-FD60EBD5BF0E}"/>
    <cellStyle name="Normal 4 3 11 7" xfId="21131" xr:uid="{CF0F83B8-28A6-4469-BC7F-6918950D376B}"/>
    <cellStyle name="Normal 4 3 11 7 2" xfId="21132" xr:uid="{14FF582B-4FC4-4C58-9169-82E983AA5EF9}"/>
    <cellStyle name="Normal 4 3 11 7 2 2" xfId="21133" xr:uid="{EE2A056A-7601-4CF1-BD93-7DB3B9D13E2B}"/>
    <cellStyle name="Normal 4 3 11 7 3" xfId="21134" xr:uid="{E7FFDF71-4BB7-4B93-857B-494C0EDE5D23}"/>
    <cellStyle name="Normal 4 3 11 8" xfId="21135" xr:uid="{ADFE2188-D0B1-408C-8093-4DBC62065F67}"/>
    <cellStyle name="Normal 4 3 11 8 2" xfId="21136" xr:uid="{0E22C6D5-A0F6-4D3C-A81D-8CF5309B442F}"/>
    <cellStyle name="Normal 4 3 11 8 2 2" xfId="21137" xr:uid="{FF7451A5-D309-476D-8481-567BA751441E}"/>
    <cellStyle name="Normal 4 3 11 8 3" xfId="21138" xr:uid="{9DBDEDD8-0403-4624-9A81-27589D8D4052}"/>
    <cellStyle name="Normal 4 3 11 9" xfId="21139" xr:uid="{F0257EDB-8850-4234-83B3-1BFD0D34B7A5}"/>
    <cellStyle name="Normal 4 3 11 9 2" xfId="21140" xr:uid="{90BE7FBD-EE53-42BE-93DC-D0A2FAC337D9}"/>
    <cellStyle name="Normal 4 3 11 9 2 2" xfId="21141" xr:uid="{C00BD027-52B4-4E85-9956-1E5FD933E176}"/>
    <cellStyle name="Normal 4 3 11 9 3" xfId="21142" xr:uid="{4B233A5E-FB5B-42AC-821B-31895497CEBD}"/>
    <cellStyle name="Normal 4 3 12" xfId="2155" xr:uid="{EA031AFE-9EAC-4216-9029-05FD91F98303}"/>
    <cellStyle name="Normal 4 3 12 10" xfId="21143" xr:uid="{9A726C26-8337-4FE9-ACC1-8A6AE96DF6C3}"/>
    <cellStyle name="Normal 4 3 12 10 2" xfId="21144" xr:uid="{033860B8-8B02-4953-94F6-02A74F75AC96}"/>
    <cellStyle name="Normal 4 3 12 11" xfId="21145" xr:uid="{1927DD83-5E34-427D-96CF-FD913D23159C}"/>
    <cellStyle name="Normal 4 3 12 2" xfId="21146" xr:uid="{5FE5F3F8-0F14-4171-AC07-DA8AA26F3544}"/>
    <cellStyle name="Normal 4 3 12 2 2" xfId="21147" xr:uid="{99FBA510-79AD-44F6-9958-9BB90ED49BE9}"/>
    <cellStyle name="Normal 4 3 12 2 2 2" xfId="21148" xr:uid="{6B7F9488-A280-4BF0-94D5-DDAE411433DC}"/>
    <cellStyle name="Normal 4 3 12 2 2 2 2" xfId="21149" xr:uid="{389F2292-067C-4352-BD70-CB4EA7A70E44}"/>
    <cellStyle name="Normal 4 3 12 2 2 2 2 2" xfId="21150" xr:uid="{CA0965BC-ED43-485E-BEBF-68F147580D87}"/>
    <cellStyle name="Normal 4 3 12 2 2 2 2 2 2" xfId="21151" xr:uid="{72394DEE-0F68-488C-B5DC-A203BF4A1303}"/>
    <cellStyle name="Normal 4 3 12 2 2 2 2 3" xfId="21152" xr:uid="{84ADF2B8-772D-4611-A376-4476432F613D}"/>
    <cellStyle name="Normal 4 3 12 2 2 2 3" xfId="21153" xr:uid="{1E1C7CF9-8162-4FB6-887B-134326AE4FE1}"/>
    <cellStyle name="Normal 4 3 12 2 2 2 3 2" xfId="21154" xr:uid="{62BB6CB3-B57E-49C0-8EE9-D611760FC371}"/>
    <cellStyle name="Normal 4 3 12 2 2 2 3 2 2" xfId="21155" xr:uid="{7F74D887-A696-43D3-8072-772C7561DD27}"/>
    <cellStyle name="Normal 4 3 12 2 2 2 3 3" xfId="21156" xr:uid="{0222AF99-7D0C-4E9A-A0EE-D63F28375477}"/>
    <cellStyle name="Normal 4 3 12 2 2 2 4" xfId="21157" xr:uid="{BFE42245-CDFF-4624-AB2D-F48CE097C195}"/>
    <cellStyle name="Normal 4 3 12 2 2 2 4 2" xfId="21158" xr:uid="{2E8FA716-2A7D-4FBC-BAA2-F662295AED10}"/>
    <cellStyle name="Normal 4 3 12 2 2 2 5" xfId="21159" xr:uid="{300F1E06-6E54-4217-B1D3-ABBFF657E80D}"/>
    <cellStyle name="Normal 4 3 12 2 2 3" xfId="21160" xr:uid="{6642157B-A39E-4BC7-8EBD-66CB5043EB93}"/>
    <cellStyle name="Normal 4 3 12 2 2 3 2" xfId="21161" xr:uid="{14230361-C8A7-4626-B419-94F2781064F7}"/>
    <cellStyle name="Normal 4 3 12 2 2 3 2 2" xfId="21162" xr:uid="{D014874C-8B37-461A-B590-B36F5FFE966F}"/>
    <cellStyle name="Normal 4 3 12 2 2 3 3" xfId="21163" xr:uid="{5548CC6A-9C82-48F5-A079-B7EEAF2239B4}"/>
    <cellStyle name="Normal 4 3 12 2 2 4" xfId="21164" xr:uid="{2A61AAE0-0B1F-4962-AB06-17113E7C9E77}"/>
    <cellStyle name="Normal 4 3 12 2 2 4 2" xfId="21165" xr:uid="{F73A09C9-B333-4B45-82DE-0F67145EDC71}"/>
    <cellStyle name="Normal 4 3 12 2 2 4 2 2" xfId="21166" xr:uid="{669EF2C7-3C29-4B9D-94EA-08A8457CA7C0}"/>
    <cellStyle name="Normal 4 3 12 2 2 4 3" xfId="21167" xr:uid="{5D4C484E-66AC-4643-B6DB-6982D472CD4D}"/>
    <cellStyle name="Normal 4 3 12 2 2 5" xfId="21168" xr:uid="{EE5EB84E-687D-4554-8B13-36D4AD4A36F5}"/>
    <cellStyle name="Normal 4 3 12 2 2 5 2" xfId="21169" xr:uid="{415AFD24-AF31-44A8-BB79-44D865BF8161}"/>
    <cellStyle name="Normal 4 3 12 2 2 6" xfId="21170" xr:uid="{B66DC2B9-C918-47B4-B17B-327B7C035276}"/>
    <cellStyle name="Normal 4 3 12 2 3" xfId="21171" xr:uid="{9F0C144D-1476-43B8-97D3-897F05E0B335}"/>
    <cellStyle name="Normal 4 3 12 2 3 2" xfId="21172" xr:uid="{A0FEAEBF-C046-44A5-9CD3-EFBFDAFDDDC0}"/>
    <cellStyle name="Normal 4 3 12 2 3 2 2" xfId="21173" xr:uid="{96538065-5F77-4A52-994E-D64A349DCF69}"/>
    <cellStyle name="Normal 4 3 12 2 3 2 2 2" xfId="21174" xr:uid="{BD871BC9-0F01-4060-AB3E-7EC4D883558B}"/>
    <cellStyle name="Normal 4 3 12 2 3 2 2 2 2" xfId="21175" xr:uid="{1965FC14-7CA8-4D88-A499-4F8F8C4F393F}"/>
    <cellStyle name="Normal 4 3 12 2 3 2 2 3" xfId="21176" xr:uid="{FB05113A-B7CF-49DC-AF60-25698F66A811}"/>
    <cellStyle name="Normal 4 3 12 2 3 2 3" xfId="21177" xr:uid="{8F95F3F2-4EEF-4B02-AB27-2BFFB0AFF32D}"/>
    <cellStyle name="Normal 4 3 12 2 3 2 3 2" xfId="21178" xr:uid="{F02E4239-A712-476A-B3F4-E75E0D5136FA}"/>
    <cellStyle name="Normal 4 3 12 2 3 2 3 2 2" xfId="21179" xr:uid="{27BD63CF-D2E5-4573-8CC5-E6F0CEC42E96}"/>
    <cellStyle name="Normal 4 3 12 2 3 2 3 3" xfId="21180" xr:uid="{B52B3948-1166-415F-8A66-B9E368AD9B56}"/>
    <cellStyle name="Normal 4 3 12 2 3 2 4" xfId="21181" xr:uid="{1B4DD70A-A457-469C-B192-79E20CEA8B39}"/>
    <cellStyle name="Normal 4 3 12 2 3 2 4 2" xfId="21182" xr:uid="{94F7ECBB-976A-40C1-814A-D74A6FACF00F}"/>
    <cellStyle name="Normal 4 3 12 2 3 2 5" xfId="21183" xr:uid="{5EDD6E38-6281-4FAB-AE4D-1B0514AC5DE9}"/>
    <cellStyle name="Normal 4 3 12 2 3 3" xfId="21184" xr:uid="{5F4AAA78-833C-4B52-8A48-1887867634A7}"/>
    <cellStyle name="Normal 4 3 12 2 3 3 2" xfId="21185" xr:uid="{B7E872C9-F637-4DA1-AB37-97D609823AE2}"/>
    <cellStyle name="Normal 4 3 12 2 3 3 2 2" xfId="21186" xr:uid="{8930C879-CCBD-4E67-8136-EF189AD6D87A}"/>
    <cellStyle name="Normal 4 3 12 2 3 3 3" xfId="21187" xr:uid="{ED22EBC4-D3EE-4C6E-9E40-37ECE3BC7525}"/>
    <cellStyle name="Normal 4 3 12 2 3 4" xfId="21188" xr:uid="{258A0F73-94B5-4FE0-9496-8C7F3AB693BB}"/>
    <cellStyle name="Normal 4 3 12 2 3 4 2" xfId="21189" xr:uid="{9F5BF116-E79D-428F-917B-708C0BE5F5C1}"/>
    <cellStyle name="Normal 4 3 12 2 3 4 2 2" xfId="21190" xr:uid="{938086CB-95EE-4102-8AFA-B217FF1D9CD1}"/>
    <cellStyle name="Normal 4 3 12 2 3 4 3" xfId="21191" xr:uid="{96C1BACB-E2A0-46F7-B5C3-422DC4E09D12}"/>
    <cellStyle name="Normal 4 3 12 2 3 5" xfId="21192" xr:uid="{A8FBD5EB-904A-49E0-8DF0-CF733253C972}"/>
    <cellStyle name="Normal 4 3 12 2 3 5 2" xfId="21193" xr:uid="{4D3122BB-5610-4F63-9C3C-37206E0E389F}"/>
    <cellStyle name="Normal 4 3 12 2 3 6" xfId="21194" xr:uid="{3388DC0A-DED0-4FA1-B868-2279CA54853C}"/>
    <cellStyle name="Normal 4 3 12 2 4" xfId="21195" xr:uid="{03F77F97-AA0F-4147-BBA2-2CC8F7FA09FE}"/>
    <cellStyle name="Normal 4 3 12 2 4 2" xfId="21196" xr:uid="{6AE7F20B-3EA9-45BC-B12A-5E5871D95A28}"/>
    <cellStyle name="Normal 4 3 12 2 4 2 2" xfId="21197" xr:uid="{A84E694F-B283-4F3B-A7A9-4AB9814075BC}"/>
    <cellStyle name="Normal 4 3 12 2 4 2 2 2" xfId="21198" xr:uid="{F8AC9DC2-54DE-44E9-8C83-D66360CD1FBF}"/>
    <cellStyle name="Normal 4 3 12 2 4 2 3" xfId="21199" xr:uid="{99E1D54A-5688-43BB-973F-AA0F8BD8A64C}"/>
    <cellStyle name="Normal 4 3 12 2 4 3" xfId="21200" xr:uid="{26AD174A-F1E4-4C0E-85C3-9AEF412A1997}"/>
    <cellStyle name="Normal 4 3 12 2 4 3 2" xfId="21201" xr:uid="{2D11FD6A-EC62-4D2A-8D89-16EF9FAEE73F}"/>
    <cellStyle name="Normal 4 3 12 2 4 3 2 2" xfId="21202" xr:uid="{C5E88225-EEA8-43C7-9FCE-6147844C97E6}"/>
    <cellStyle name="Normal 4 3 12 2 4 3 3" xfId="21203" xr:uid="{23358269-F857-47B8-AD74-26EEA5BA5A62}"/>
    <cellStyle name="Normal 4 3 12 2 4 4" xfId="21204" xr:uid="{EFF0184C-B884-4CFD-9CF8-733511A3C19B}"/>
    <cellStyle name="Normal 4 3 12 2 4 4 2" xfId="21205" xr:uid="{C54319C8-4B8A-48C4-85C9-5BF7A00B45AC}"/>
    <cellStyle name="Normal 4 3 12 2 4 5" xfId="21206" xr:uid="{D61C43EC-DD38-43F6-A432-F64424DEBC93}"/>
    <cellStyle name="Normal 4 3 12 2 5" xfId="21207" xr:uid="{30FDF64B-898B-49D2-8474-F356EE42D97D}"/>
    <cellStyle name="Normal 4 3 12 2 5 2" xfId="21208" xr:uid="{C5C30C0C-84A4-4F78-B757-B01087F56744}"/>
    <cellStyle name="Normal 4 3 12 2 5 2 2" xfId="21209" xr:uid="{217BE37A-3649-4513-A3F6-4F4D32BAEA8B}"/>
    <cellStyle name="Normal 4 3 12 2 5 3" xfId="21210" xr:uid="{6D1DD21F-838F-4CCF-8EBB-478CFA54A634}"/>
    <cellStyle name="Normal 4 3 12 2 6" xfId="21211" xr:uid="{881A4A62-581D-4552-8217-5288B81D20DA}"/>
    <cellStyle name="Normal 4 3 12 2 6 2" xfId="21212" xr:uid="{2441C233-3619-4536-96A0-774EE6FCC4E6}"/>
    <cellStyle name="Normal 4 3 12 2 6 2 2" xfId="21213" xr:uid="{56257B9B-E9E9-4263-8E8A-470062A24498}"/>
    <cellStyle name="Normal 4 3 12 2 6 3" xfId="21214" xr:uid="{9EFD0F76-B2BB-42A2-8DCC-9DF67671FB41}"/>
    <cellStyle name="Normal 4 3 12 2 7" xfId="21215" xr:uid="{AD2F107A-849C-4D0D-89AB-585260C8C3CB}"/>
    <cellStyle name="Normal 4 3 12 2 7 2" xfId="21216" xr:uid="{57DA9B7B-4252-43DC-83D6-49471A835884}"/>
    <cellStyle name="Normal 4 3 12 2 7 2 2" xfId="21217" xr:uid="{FE327B9F-AF68-4A2B-A192-99A067271FA9}"/>
    <cellStyle name="Normal 4 3 12 2 7 3" xfId="21218" xr:uid="{87110616-6A95-4297-8AAE-97EA5FF51569}"/>
    <cellStyle name="Normal 4 3 12 2 8" xfId="21219" xr:uid="{05D78CB9-B7D5-4676-9DF4-B4155BD41941}"/>
    <cellStyle name="Normal 4 3 12 2 8 2" xfId="21220" xr:uid="{5B7F06EE-C96C-45B0-82D7-C0BE878DD3B7}"/>
    <cellStyle name="Normal 4 3 12 2 9" xfId="21221" xr:uid="{6A3C2941-3058-4C16-8C4A-29292DEFA232}"/>
    <cellStyle name="Normal 4 3 12 3" xfId="21222" xr:uid="{728BEBA4-3946-4D0C-8A42-5C4AE49D2031}"/>
    <cellStyle name="Normal 4 3 12 3 2" xfId="21223" xr:uid="{E9518382-9BCA-41FE-8D86-85D6A0F37220}"/>
    <cellStyle name="Normal 4 3 12 3 2 2" xfId="21224" xr:uid="{FF4C9C4D-DD2C-479A-A0EE-0FDEB50214BD}"/>
    <cellStyle name="Normal 4 3 12 3 2 2 2" xfId="21225" xr:uid="{204D2015-795A-46BB-B472-8E1273CC3AAC}"/>
    <cellStyle name="Normal 4 3 12 3 2 2 2 2" xfId="21226" xr:uid="{87C612A3-6051-43F1-81C1-4F2597B4AEC0}"/>
    <cellStyle name="Normal 4 3 12 3 2 2 2 2 2" xfId="21227" xr:uid="{C1CA345D-B6A3-4792-8D90-91D755674CCD}"/>
    <cellStyle name="Normal 4 3 12 3 2 2 2 3" xfId="21228" xr:uid="{C0E24AC4-66FF-4CCE-B822-61E31076C3DE}"/>
    <cellStyle name="Normal 4 3 12 3 2 2 3" xfId="21229" xr:uid="{5771EE3A-2B34-48C0-946B-F03CA699DC50}"/>
    <cellStyle name="Normal 4 3 12 3 2 2 3 2" xfId="21230" xr:uid="{A6FC1EC2-7BE6-4B38-8854-855E7F655DB6}"/>
    <cellStyle name="Normal 4 3 12 3 2 2 3 2 2" xfId="21231" xr:uid="{06928DDD-BEBC-4F16-B472-35966CBB361C}"/>
    <cellStyle name="Normal 4 3 12 3 2 2 3 3" xfId="21232" xr:uid="{E93F59D5-2737-4DDF-91A4-78C426565174}"/>
    <cellStyle name="Normal 4 3 12 3 2 2 4" xfId="21233" xr:uid="{0D179CFB-D95E-48AA-8324-A4D55424A9D8}"/>
    <cellStyle name="Normal 4 3 12 3 2 2 4 2" xfId="21234" xr:uid="{94F48516-68F1-4DA3-B9FD-EE0F019D90CE}"/>
    <cellStyle name="Normal 4 3 12 3 2 2 5" xfId="21235" xr:uid="{9BA6FF65-4CC9-4796-A29A-CB58B19D6A3B}"/>
    <cellStyle name="Normal 4 3 12 3 2 3" xfId="21236" xr:uid="{CC0CFB41-BD87-472D-936A-69A4EC972F09}"/>
    <cellStyle name="Normal 4 3 12 3 2 3 2" xfId="21237" xr:uid="{1CD0F11F-1745-4A38-A5DF-914B367C9123}"/>
    <cellStyle name="Normal 4 3 12 3 2 3 2 2" xfId="21238" xr:uid="{6B6AAB29-1202-4DEB-8083-1165056B6BBD}"/>
    <cellStyle name="Normal 4 3 12 3 2 3 3" xfId="21239" xr:uid="{CEE3ACD3-5D98-41E2-8715-21336AFE40E8}"/>
    <cellStyle name="Normal 4 3 12 3 2 4" xfId="21240" xr:uid="{8234F047-0050-4165-AC8D-2B63DB2ED54D}"/>
    <cellStyle name="Normal 4 3 12 3 2 4 2" xfId="21241" xr:uid="{7065FED8-97A8-4E82-A9FE-225793858559}"/>
    <cellStyle name="Normal 4 3 12 3 2 4 2 2" xfId="21242" xr:uid="{7D50518E-5BD9-4826-8F78-C63A1D2E3537}"/>
    <cellStyle name="Normal 4 3 12 3 2 4 3" xfId="21243" xr:uid="{49563C70-08A9-4DB1-9E55-8CBC243E8692}"/>
    <cellStyle name="Normal 4 3 12 3 2 5" xfId="21244" xr:uid="{D001D0DB-D2DC-444A-808C-1F7D10D82E25}"/>
    <cellStyle name="Normal 4 3 12 3 2 5 2" xfId="21245" xr:uid="{4C6ECDE9-9523-477C-98F8-EF71F116EBA4}"/>
    <cellStyle name="Normal 4 3 12 3 2 6" xfId="21246" xr:uid="{7F374FA9-1434-49D3-835D-CAF500E969F2}"/>
    <cellStyle name="Normal 4 3 12 3 3" xfId="21247" xr:uid="{B34B42A7-1FF3-4379-8ECE-1C55368A87E9}"/>
    <cellStyle name="Normal 4 3 12 3 3 2" xfId="21248" xr:uid="{B5F8871F-097B-4F36-BD74-09939E07A392}"/>
    <cellStyle name="Normal 4 3 12 3 3 2 2" xfId="21249" xr:uid="{8D3EB775-314D-4FBF-ABC9-08862A8E3CEA}"/>
    <cellStyle name="Normal 4 3 12 3 3 2 2 2" xfId="21250" xr:uid="{64FEEDC3-3983-469D-ADA8-7DB0C660C85D}"/>
    <cellStyle name="Normal 4 3 12 3 3 2 2 2 2" xfId="21251" xr:uid="{B4C5823D-F016-4344-BD87-B3B4E9AFDA3F}"/>
    <cellStyle name="Normal 4 3 12 3 3 2 2 3" xfId="21252" xr:uid="{19A5C3E3-AD8B-4236-92E7-A6109D3442B5}"/>
    <cellStyle name="Normal 4 3 12 3 3 2 3" xfId="21253" xr:uid="{A3F92197-DB06-4870-BC2C-1B5DA0C7F6B6}"/>
    <cellStyle name="Normal 4 3 12 3 3 2 3 2" xfId="21254" xr:uid="{45644403-3169-42D6-8F1F-A49C2DFCFAB5}"/>
    <cellStyle name="Normal 4 3 12 3 3 2 3 2 2" xfId="21255" xr:uid="{C38115A4-8023-4309-B3D4-F36311232987}"/>
    <cellStyle name="Normal 4 3 12 3 3 2 3 3" xfId="21256" xr:uid="{1EE13111-E3C7-4A04-AC25-1FDD3A6E122B}"/>
    <cellStyle name="Normal 4 3 12 3 3 2 4" xfId="21257" xr:uid="{464B9C3E-D4F9-413E-890C-AD892C518DA4}"/>
    <cellStyle name="Normal 4 3 12 3 3 2 4 2" xfId="21258" xr:uid="{62026A02-812C-4074-9ADE-A0B93D6A578B}"/>
    <cellStyle name="Normal 4 3 12 3 3 2 5" xfId="21259" xr:uid="{7AE433CE-56FE-4C5A-8BC0-A12EA959BCEB}"/>
    <cellStyle name="Normal 4 3 12 3 3 3" xfId="21260" xr:uid="{079965BF-20CA-4509-8DA6-D66F9DF54443}"/>
    <cellStyle name="Normal 4 3 12 3 3 3 2" xfId="21261" xr:uid="{431507C5-FAA2-43ED-9C6E-5C09BA5D42E3}"/>
    <cellStyle name="Normal 4 3 12 3 3 3 2 2" xfId="21262" xr:uid="{C8885AF6-B8CE-48F7-8B81-655F574A0B79}"/>
    <cellStyle name="Normal 4 3 12 3 3 3 3" xfId="21263" xr:uid="{F4A568D7-76C1-43AE-9A7F-582F416F21EA}"/>
    <cellStyle name="Normal 4 3 12 3 3 4" xfId="21264" xr:uid="{4998B159-A291-4760-ADC5-0B461F23AADC}"/>
    <cellStyle name="Normal 4 3 12 3 3 4 2" xfId="21265" xr:uid="{44256B4A-A431-4766-A419-ED3B70E8A266}"/>
    <cellStyle name="Normal 4 3 12 3 3 4 2 2" xfId="21266" xr:uid="{436099A3-9CEC-4E45-A18E-EFDAB2573C7C}"/>
    <cellStyle name="Normal 4 3 12 3 3 4 3" xfId="21267" xr:uid="{19501769-7C00-4572-BF64-FCA1A5F1CF7A}"/>
    <cellStyle name="Normal 4 3 12 3 3 5" xfId="21268" xr:uid="{8DCFD8E1-B9E2-4F55-AE5E-617DD0C2BEA3}"/>
    <cellStyle name="Normal 4 3 12 3 3 5 2" xfId="21269" xr:uid="{C824E21C-7733-4C12-A116-916E0830245C}"/>
    <cellStyle name="Normal 4 3 12 3 3 6" xfId="21270" xr:uid="{37A7D9DA-BD3D-497A-99FF-5B9F35F91276}"/>
    <cellStyle name="Normal 4 3 12 3 4" xfId="21271" xr:uid="{D0EB73B0-5443-4F79-BF7F-FBC9DB8F3260}"/>
    <cellStyle name="Normal 4 3 12 3 4 2" xfId="21272" xr:uid="{AB879B4C-7A90-45F0-A875-BFE44CD799A9}"/>
    <cellStyle name="Normal 4 3 12 3 4 2 2" xfId="21273" xr:uid="{19CB3164-3E30-45CA-919D-C036A13DC2A6}"/>
    <cellStyle name="Normal 4 3 12 3 4 2 2 2" xfId="21274" xr:uid="{0C67A1C3-DD8A-4967-B07A-06A470B0040F}"/>
    <cellStyle name="Normal 4 3 12 3 4 2 3" xfId="21275" xr:uid="{8EB65A9E-2F9F-403A-A831-591915B71FCE}"/>
    <cellStyle name="Normal 4 3 12 3 4 3" xfId="21276" xr:uid="{9182B1C1-7A3B-4041-8078-B42199133CB3}"/>
    <cellStyle name="Normal 4 3 12 3 4 3 2" xfId="21277" xr:uid="{45E003FC-D991-4CB2-AD94-564EE7ADA2E9}"/>
    <cellStyle name="Normal 4 3 12 3 4 3 2 2" xfId="21278" xr:uid="{079E37A3-20ED-4EDE-8EFE-18C65B50CA00}"/>
    <cellStyle name="Normal 4 3 12 3 4 3 3" xfId="21279" xr:uid="{6AA17B81-04CA-4743-8C27-44DE5972E1FA}"/>
    <cellStyle name="Normal 4 3 12 3 4 4" xfId="21280" xr:uid="{3DA60861-42CE-428B-A620-D95781452EBD}"/>
    <cellStyle name="Normal 4 3 12 3 4 4 2" xfId="21281" xr:uid="{51D2F894-7562-4FE2-B6D1-0BC18BD56CF0}"/>
    <cellStyle name="Normal 4 3 12 3 4 5" xfId="21282" xr:uid="{272C6153-2BC8-4BFD-86B4-27F07CA7D2F5}"/>
    <cellStyle name="Normal 4 3 12 3 5" xfId="21283" xr:uid="{67FECF66-0C0C-412A-9519-A416D7B5A6C6}"/>
    <cellStyle name="Normal 4 3 12 3 5 2" xfId="21284" xr:uid="{FF452BD0-69FC-4CF1-AC77-0D51794D47A4}"/>
    <cellStyle name="Normal 4 3 12 3 5 2 2" xfId="21285" xr:uid="{D3CE4392-5716-4E44-9870-DAFA4C96EA23}"/>
    <cellStyle name="Normal 4 3 12 3 5 3" xfId="21286" xr:uid="{701D3188-B51E-4E2E-B5D0-C375F04F80C8}"/>
    <cellStyle name="Normal 4 3 12 3 6" xfId="21287" xr:uid="{5F0009A5-0FB1-45A4-AA86-3E5C8EB55630}"/>
    <cellStyle name="Normal 4 3 12 3 6 2" xfId="21288" xr:uid="{DAA5D3B2-B8AF-43A8-903B-C360374911CD}"/>
    <cellStyle name="Normal 4 3 12 3 6 2 2" xfId="21289" xr:uid="{24D4DEF8-D362-4874-B503-EA4022C1488B}"/>
    <cellStyle name="Normal 4 3 12 3 6 3" xfId="21290" xr:uid="{5B14BDE4-269B-4550-ABA8-4218ECAB92EF}"/>
    <cellStyle name="Normal 4 3 12 3 7" xfId="21291" xr:uid="{9E6351FA-280A-44A7-94A1-ABF80B973661}"/>
    <cellStyle name="Normal 4 3 12 3 7 2" xfId="21292" xr:uid="{D5B5D957-2C19-4D62-8247-B46AF99EF344}"/>
    <cellStyle name="Normal 4 3 12 3 7 2 2" xfId="21293" xr:uid="{81DB99FB-B8D6-45DF-BB56-6642AD0BC43E}"/>
    <cellStyle name="Normal 4 3 12 3 7 3" xfId="21294" xr:uid="{825A8813-7F69-4E5B-95B9-8E3963CA8830}"/>
    <cellStyle name="Normal 4 3 12 3 8" xfId="21295" xr:uid="{46DFBE64-7BB3-46F5-980E-ECB76E63BF90}"/>
    <cellStyle name="Normal 4 3 12 3 8 2" xfId="21296" xr:uid="{022618DA-45C3-4FA3-9611-56E9658D6D7F}"/>
    <cellStyle name="Normal 4 3 12 3 9" xfId="21297" xr:uid="{73874C7C-A9C8-4D1E-8E40-AF880B049D36}"/>
    <cellStyle name="Normal 4 3 12 4" xfId="21298" xr:uid="{132CC0D9-379F-4ABE-9EFA-9D9086B3EA71}"/>
    <cellStyle name="Normal 4 3 12 4 2" xfId="21299" xr:uid="{94655E42-F60E-404E-AD60-BF1A1132CFB2}"/>
    <cellStyle name="Normal 4 3 12 4 2 2" xfId="21300" xr:uid="{E1B92339-3104-4836-A99E-3930DDA14F92}"/>
    <cellStyle name="Normal 4 3 12 4 2 2 2" xfId="21301" xr:uid="{DF441EFF-4C7D-4806-9A9F-C6CCA8734692}"/>
    <cellStyle name="Normal 4 3 12 4 2 2 2 2" xfId="21302" xr:uid="{C38953EA-9691-4950-8046-4B9FFEDEA3CC}"/>
    <cellStyle name="Normal 4 3 12 4 2 2 3" xfId="21303" xr:uid="{7B4755C2-DA32-4B0D-9A17-A969B5B689EA}"/>
    <cellStyle name="Normal 4 3 12 4 2 3" xfId="21304" xr:uid="{18425809-5BFF-4F1C-9C26-B14D518BB199}"/>
    <cellStyle name="Normal 4 3 12 4 2 3 2" xfId="21305" xr:uid="{DC6576CA-DBBD-4DEF-B59D-256A81964DA8}"/>
    <cellStyle name="Normal 4 3 12 4 2 3 2 2" xfId="21306" xr:uid="{92B0FFCF-ECAD-4EFA-AECD-CAB123CA058B}"/>
    <cellStyle name="Normal 4 3 12 4 2 3 3" xfId="21307" xr:uid="{E5882451-15AB-47DF-AF37-E27F739F5551}"/>
    <cellStyle name="Normal 4 3 12 4 2 4" xfId="21308" xr:uid="{21B4B82B-FD96-4474-B6DC-34EFCC85120D}"/>
    <cellStyle name="Normal 4 3 12 4 2 4 2" xfId="21309" xr:uid="{48F3E543-1463-4468-ACDE-70BC9E0441DE}"/>
    <cellStyle name="Normal 4 3 12 4 2 5" xfId="21310" xr:uid="{467E29D7-F177-45B9-A24D-E5D38417B760}"/>
    <cellStyle name="Normal 4 3 12 4 3" xfId="21311" xr:uid="{878462FE-B902-4999-BBA8-EEAFD7766325}"/>
    <cellStyle name="Normal 4 3 12 4 3 2" xfId="21312" xr:uid="{D37537FE-721E-4CE2-9654-D2F3E1B7132E}"/>
    <cellStyle name="Normal 4 3 12 4 3 2 2" xfId="21313" xr:uid="{F62A4A46-2C95-43F7-B3BC-DE7BFED2B5D3}"/>
    <cellStyle name="Normal 4 3 12 4 3 3" xfId="21314" xr:uid="{1C87EB3F-0DAF-40FB-B346-461039F551C6}"/>
    <cellStyle name="Normal 4 3 12 4 4" xfId="21315" xr:uid="{488FF6EC-6F27-42DB-AFCD-3FC3684EED7B}"/>
    <cellStyle name="Normal 4 3 12 4 4 2" xfId="21316" xr:uid="{81288EDA-51DD-49F0-A3C1-ABAB33EF2CFC}"/>
    <cellStyle name="Normal 4 3 12 4 4 2 2" xfId="21317" xr:uid="{36FCD1EF-F507-4800-A200-E7CE4253410A}"/>
    <cellStyle name="Normal 4 3 12 4 4 3" xfId="21318" xr:uid="{02237B2C-9BED-46DB-915E-8C7DAAD22E05}"/>
    <cellStyle name="Normal 4 3 12 4 5" xfId="21319" xr:uid="{B07098B6-C962-4F69-8D3A-7937E77BC69B}"/>
    <cellStyle name="Normal 4 3 12 4 5 2" xfId="21320" xr:uid="{848603F9-3A97-4004-AB50-1CCFABDEFD66}"/>
    <cellStyle name="Normal 4 3 12 4 6" xfId="21321" xr:uid="{00F32481-5577-4BFF-9988-87B2E8104044}"/>
    <cellStyle name="Normal 4 3 12 5" xfId="21322" xr:uid="{57DB2979-BE7D-4619-B3B6-A0AE2695C064}"/>
    <cellStyle name="Normal 4 3 12 5 2" xfId="21323" xr:uid="{EB044ECE-0376-4924-BEC8-859F5810C099}"/>
    <cellStyle name="Normal 4 3 12 5 2 2" xfId="21324" xr:uid="{178DC8F2-73E3-4D11-9198-872523508A9A}"/>
    <cellStyle name="Normal 4 3 12 5 2 2 2" xfId="21325" xr:uid="{50E5F739-A2AE-4F99-9566-C820FE9120D2}"/>
    <cellStyle name="Normal 4 3 12 5 2 2 2 2" xfId="21326" xr:uid="{F4AF7A37-8239-45BB-A184-6D6E40AFAC65}"/>
    <cellStyle name="Normal 4 3 12 5 2 2 3" xfId="21327" xr:uid="{1241AABF-C9CA-44FA-91A6-F6012C69BF20}"/>
    <cellStyle name="Normal 4 3 12 5 2 3" xfId="21328" xr:uid="{FE98D5DD-BBBB-4CF7-A9AD-5A3EF71B50B2}"/>
    <cellStyle name="Normal 4 3 12 5 2 3 2" xfId="21329" xr:uid="{0D4C8803-8926-456C-8C7D-391E662B3199}"/>
    <cellStyle name="Normal 4 3 12 5 2 3 2 2" xfId="21330" xr:uid="{A2A89351-0CD7-4298-A1EB-AACD55BD20E6}"/>
    <cellStyle name="Normal 4 3 12 5 2 3 3" xfId="21331" xr:uid="{F0579919-6577-465F-8668-148B482E1AEF}"/>
    <cellStyle name="Normal 4 3 12 5 2 4" xfId="21332" xr:uid="{FF1C4B5E-D7D9-4E9C-B497-14285755793D}"/>
    <cellStyle name="Normal 4 3 12 5 2 4 2" xfId="21333" xr:uid="{C79114CC-F646-4C67-A5D0-B732DE151A4D}"/>
    <cellStyle name="Normal 4 3 12 5 2 5" xfId="21334" xr:uid="{6782ECC6-E907-4466-A303-2A12A9235928}"/>
    <cellStyle name="Normal 4 3 12 5 3" xfId="21335" xr:uid="{1B52DB4A-2604-4198-9FAD-13B202EEC327}"/>
    <cellStyle name="Normal 4 3 12 5 3 2" xfId="21336" xr:uid="{A444F5A2-8755-4744-BE82-98AB68B0F793}"/>
    <cellStyle name="Normal 4 3 12 5 3 2 2" xfId="21337" xr:uid="{7520B827-5B87-4B96-B29E-FF5AD532219D}"/>
    <cellStyle name="Normal 4 3 12 5 3 3" xfId="21338" xr:uid="{978503DF-7F97-449C-85A9-376632CB44EB}"/>
    <cellStyle name="Normal 4 3 12 5 4" xfId="21339" xr:uid="{59DC8AC2-B17A-4FF6-B660-3E1848232EEF}"/>
    <cellStyle name="Normal 4 3 12 5 4 2" xfId="21340" xr:uid="{3E13165E-058F-408F-9078-928BC2E8B9A2}"/>
    <cellStyle name="Normal 4 3 12 5 4 2 2" xfId="21341" xr:uid="{E2608796-A904-47F8-9ADA-F66E66FB504B}"/>
    <cellStyle name="Normal 4 3 12 5 4 3" xfId="21342" xr:uid="{5E5D0D8E-BD5E-42E7-AB65-2C78F68885D9}"/>
    <cellStyle name="Normal 4 3 12 5 5" xfId="21343" xr:uid="{9B29B817-1393-472D-A42D-34EA6D9EE52B}"/>
    <cellStyle name="Normal 4 3 12 5 5 2" xfId="21344" xr:uid="{BEC96718-C86A-4208-84C7-6D0FF832BB44}"/>
    <cellStyle name="Normal 4 3 12 5 6" xfId="21345" xr:uid="{B6FD0833-93C6-4343-81F6-B1125D7B7E6A}"/>
    <cellStyle name="Normal 4 3 12 6" xfId="21346" xr:uid="{FC56627D-5E9C-4836-A353-687F146C84B9}"/>
    <cellStyle name="Normal 4 3 12 6 2" xfId="21347" xr:uid="{6E5DF1A2-5D83-4D5B-80EE-688FF28209C0}"/>
    <cellStyle name="Normal 4 3 12 6 2 2" xfId="21348" xr:uid="{04B47F9F-0FE8-4150-8293-F916C787C783}"/>
    <cellStyle name="Normal 4 3 12 6 2 2 2" xfId="21349" xr:uid="{F1785DF5-364F-4DF4-A6E0-F5457EF15993}"/>
    <cellStyle name="Normal 4 3 12 6 2 3" xfId="21350" xr:uid="{682C6FD6-7818-4951-ADAD-137192889EAA}"/>
    <cellStyle name="Normal 4 3 12 6 3" xfId="21351" xr:uid="{5D1A849D-9005-42EF-BF41-5560014C8E26}"/>
    <cellStyle name="Normal 4 3 12 6 3 2" xfId="21352" xr:uid="{67EA4A0B-50DF-44F8-BFEB-3E09D12F2A99}"/>
    <cellStyle name="Normal 4 3 12 6 3 2 2" xfId="21353" xr:uid="{0A542992-C310-4358-ADBB-053AE441A866}"/>
    <cellStyle name="Normal 4 3 12 6 3 3" xfId="21354" xr:uid="{A0C42DD0-DEEC-4A68-8F7B-90928014AAB9}"/>
    <cellStyle name="Normal 4 3 12 6 4" xfId="21355" xr:uid="{C13C4048-DC34-4048-8B10-02187F728F9C}"/>
    <cellStyle name="Normal 4 3 12 6 4 2" xfId="21356" xr:uid="{7ECDFF59-2A97-4110-AD2F-92EE4D46668E}"/>
    <cellStyle name="Normal 4 3 12 6 5" xfId="21357" xr:uid="{22C6D7E5-E3F3-46DE-AB08-6C9FB0AE6C5C}"/>
    <cellStyle name="Normal 4 3 12 7" xfId="21358" xr:uid="{CCD5DA6D-7980-431E-960C-29C7679118E8}"/>
    <cellStyle name="Normal 4 3 12 7 2" xfId="21359" xr:uid="{9D439615-9563-487B-82C0-AE8B79F93B83}"/>
    <cellStyle name="Normal 4 3 12 7 2 2" xfId="21360" xr:uid="{FC13C597-B941-47E5-8DE3-5FBAF2393E14}"/>
    <cellStyle name="Normal 4 3 12 7 3" xfId="21361" xr:uid="{3FA9506D-68D7-4387-99F0-E4BBC381950C}"/>
    <cellStyle name="Normal 4 3 12 8" xfId="21362" xr:uid="{0CCC33CD-B939-46D3-9B77-71F0A1315D37}"/>
    <cellStyle name="Normal 4 3 12 8 2" xfId="21363" xr:uid="{704AA272-1155-48F3-A190-9C3B42CFAECD}"/>
    <cellStyle name="Normal 4 3 12 8 2 2" xfId="21364" xr:uid="{8B926767-FD84-432A-B928-E61F1877ADC7}"/>
    <cellStyle name="Normal 4 3 12 8 3" xfId="21365" xr:uid="{8B7B9CC8-7A27-400E-AE91-B7BD31B32B1E}"/>
    <cellStyle name="Normal 4 3 12 9" xfId="21366" xr:uid="{E703D540-1B05-4F93-93D3-33C7A3ED6D44}"/>
    <cellStyle name="Normal 4 3 12 9 2" xfId="21367" xr:uid="{159033E7-DA2C-403C-93C4-322A82AE229F}"/>
    <cellStyle name="Normal 4 3 12 9 2 2" xfId="21368" xr:uid="{B7A7A3BD-574A-443C-9ADD-624AE3779D67}"/>
    <cellStyle name="Normal 4 3 12 9 3" xfId="21369" xr:uid="{B030AB42-27EC-4FD9-A3D4-05699C14D45A}"/>
    <cellStyle name="Normal 4 3 13" xfId="2156" xr:uid="{4E6FBC22-458E-4DC2-9D14-63471BC3F311}"/>
    <cellStyle name="Normal 4 3 13 10" xfId="21370" xr:uid="{A83C3F94-21AE-44E7-AC85-4C37B75A3877}"/>
    <cellStyle name="Normal 4 3 13 10 2" xfId="21371" xr:uid="{D0A9B920-1666-4211-9062-5B059B7C5E8A}"/>
    <cellStyle name="Normal 4 3 13 11" xfId="21372" xr:uid="{81F6E8E9-DC4B-46A8-A18B-13F75F95FE58}"/>
    <cellStyle name="Normal 4 3 13 2" xfId="21373" xr:uid="{604E69D7-FF2F-432E-8AA3-989B53B9CAA9}"/>
    <cellStyle name="Normal 4 3 13 2 2" xfId="21374" xr:uid="{45C96146-5AC9-457C-960D-DAC8A66DA68F}"/>
    <cellStyle name="Normal 4 3 13 2 2 2" xfId="21375" xr:uid="{D1552CAF-F9A1-4AE9-8FFF-8261A4F8F5D1}"/>
    <cellStyle name="Normal 4 3 13 2 2 2 2" xfId="21376" xr:uid="{5E26A3B9-C06C-4593-88A1-309DC25012DE}"/>
    <cellStyle name="Normal 4 3 13 2 2 2 2 2" xfId="21377" xr:uid="{32FE86BA-2DA6-4A15-B0F4-29DA392D73FD}"/>
    <cellStyle name="Normal 4 3 13 2 2 2 2 2 2" xfId="21378" xr:uid="{BC4A3264-2394-46A0-BC9E-97DB03B7350B}"/>
    <cellStyle name="Normal 4 3 13 2 2 2 2 3" xfId="21379" xr:uid="{325FAE10-7E36-46DE-8B7E-0276DD5BDC27}"/>
    <cellStyle name="Normal 4 3 13 2 2 2 3" xfId="21380" xr:uid="{672B216D-4D27-49F7-9571-057B21A5A4A7}"/>
    <cellStyle name="Normal 4 3 13 2 2 2 3 2" xfId="21381" xr:uid="{78B8100E-DE67-4E92-AD66-903E20ED9BF9}"/>
    <cellStyle name="Normal 4 3 13 2 2 2 3 2 2" xfId="21382" xr:uid="{1067BA18-0115-49CD-8578-C2085EBB9003}"/>
    <cellStyle name="Normal 4 3 13 2 2 2 3 3" xfId="21383" xr:uid="{852F9CBE-2075-4DC3-85F0-2124F885C89F}"/>
    <cellStyle name="Normal 4 3 13 2 2 2 4" xfId="21384" xr:uid="{69165C3C-7D01-417C-9024-84969A89F78B}"/>
    <cellStyle name="Normal 4 3 13 2 2 2 4 2" xfId="21385" xr:uid="{8A949662-BB24-4633-A5AB-25758FA2805D}"/>
    <cellStyle name="Normal 4 3 13 2 2 2 5" xfId="21386" xr:uid="{CA33A4FC-2C5F-49E9-BB11-C10751283873}"/>
    <cellStyle name="Normal 4 3 13 2 2 3" xfId="21387" xr:uid="{2B2407CD-AEF0-484E-AB42-B7902A8167C9}"/>
    <cellStyle name="Normal 4 3 13 2 2 3 2" xfId="21388" xr:uid="{DED657A3-53A3-4D98-B273-4571F3961F52}"/>
    <cellStyle name="Normal 4 3 13 2 2 3 2 2" xfId="21389" xr:uid="{45EAB59B-B339-4141-923D-1BE7FEF12489}"/>
    <cellStyle name="Normal 4 3 13 2 2 3 3" xfId="21390" xr:uid="{176D8CB4-1B0F-4475-9B33-8FC964411440}"/>
    <cellStyle name="Normal 4 3 13 2 2 4" xfId="21391" xr:uid="{AE7C0B09-E926-449E-8C34-8EF20EA478FA}"/>
    <cellStyle name="Normal 4 3 13 2 2 4 2" xfId="21392" xr:uid="{08869F25-2A48-404E-A695-460F21AA207E}"/>
    <cellStyle name="Normal 4 3 13 2 2 4 2 2" xfId="21393" xr:uid="{FC7B9FD0-A986-49DC-ADE0-9D903D5AF3BE}"/>
    <cellStyle name="Normal 4 3 13 2 2 4 3" xfId="21394" xr:uid="{0EAEA74E-95F4-454F-8B78-074835B4EF4D}"/>
    <cellStyle name="Normal 4 3 13 2 2 5" xfId="21395" xr:uid="{68AF1B06-76AB-4BA4-8EDD-8DF978C7D065}"/>
    <cellStyle name="Normal 4 3 13 2 2 5 2" xfId="21396" xr:uid="{C7D8075D-D1C8-4B24-A536-092FF0866D64}"/>
    <cellStyle name="Normal 4 3 13 2 2 6" xfId="21397" xr:uid="{92C81A34-77F9-4D5D-8F4E-07CD224157A1}"/>
    <cellStyle name="Normal 4 3 13 2 3" xfId="21398" xr:uid="{2B3C3502-76E5-4791-A226-FEBF7C50783B}"/>
    <cellStyle name="Normal 4 3 13 2 3 2" xfId="21399" xr:uid="{5E94DCB0-D6AD-4789-A19E-996951FC2E1D}"/>
    <cellStyle name="Normal 4 3 13 2 3 2 2" xfId="21400" xr:uid="{59352CDA-63F0-40C6-BAD9-E0E43CEA7E55}"/>
    <cellStyle name="Normal 4 3 13 2 3 2 2 2" xfId="21401" xr:uid="{A1ECF9A3-6BF1-4237-9F48-C4DBC40C65D3}"/>
    <cellStyle name="Normal 4 3 13 2 3 2 2 2 2" xfId="21402" xr:uid="{5A1A841A-F942-4E36-8F8F-03F18867BE0F}"/>
    <cellStyle name="Normal 4 3 13 2 3 2 2 3" xfId="21403" xr:uid="{9CB20ACD-943F-47FF-BB91-40F1FFEC20BF}"/>
    <cellStyle name="Normal 4 3 13 2 3 2 3" xfId="21404" xr:uid="{D21A5832-EC4D-49C2-B862-65A01B4B689D}"/>
    <cellStyle name="Normal 4 3 13 2 3 2 3 2" xfId="21405" xr:uid="{0FFFA9FE-D50B-4032-BB6B-E260B8BDBBA0}"/>
    <cellStyle name="Normal 4 3 13 2 3 2 3 2 2" xfId="21406" xr:uid="{1ABD315D-3FFD-4D3D-B228-2BEE345077DA}"/>
    <cellStyle name="Normal 4 3 13 2 3 2 3 3" xfId="21407" xr:uid="{DFD10A19-02A0-4232-93F4-A4D3E34DB188}"/>
    <cellStyle name="Normal 4 3 13 2 3 2 4" xfId="21408" xr:uid="{82191F40-AA4F-4D8F-95C7-34B7056C0EE2}"/>
    <cellStyle name="Normal 4 3 13 2 3 2 4 2" xfId="21409" xr:uid="{5FF66886-1980-4D4C-968D-CF137520CC6C}"/>
    <cellStyle name="Normal 4 3 13 2 3 2 5" xfId="21410" xr:uid="{70718E9A-8F45-4A64-B28A-EC61500D5051}"/>
    <cellStyle name="Normal 4 3 13 2 3 3" xfId="21411" xr:uid="{59B0B50C-8A93-45EB-80FF-F8626F846159}"/>
    <cellStyle name="Normal 4 3 13 2 3 3 2" xfId="21412" xr:uid="{4CBE5D19-FEC2-4AF1-B952-51F91F848B77}"/>
    <cellStyle name="Normal 4 3 13 2 3 3 2 2" xfId="21413" xr:uid="{D709EECC-2D65-4487-9C14-91C2E8B8B18B}"/>
    <cellStyle name="Normal 4 3 13 2 3 3 3" xfId="21414" xr:uid="{6EFDC849-6C0A-4169-BA8D-9CDC3394677B}"/>
    <cellStyle name="Normal 4 3 13 2 3 4" xfId="21415" xr:uid="{7E4199AF-27C4-4082-B16E-7368CE3277D8}"/>
    <cellStyle name="Normal 4 3 13 2 3 4 2" xfId="21416" xr:uid="{14A51D0A-3CE0-4452-8319-AF2D11C9B628}"/>
    <cellStyle name="Normal 4 3 13 2 3 4 2 2" xfId="21417" xr:uid="{D4B83879-6CEF-4339-BB04-EB7007BA45FB}"/>
    <cellStyle name="Normal 4 3 13 2 3 4 3" xfId="21418" xr:uid="{072EDA15-2D37-4BE3-AF21-316B2F602306}"/>
    <cellStyle name="Normal 4 3 13 2 3 5" xfId="21419" xr:uid="{32014115-7509-4152-8E36-8627BECAABA9}"/>
    <cellStyle name="Normal 4 3 13 2 3 5 2" xfId="21420" xr:uid="{AF66759C-46FA-4C5A-B91D-E53008DF0CA7}"/>
    <cellStyle name="Normal 4 3 13 2 3 6" xfId="21421" xr:uid="{5828FEB0-62B5-4DC9-9DD1-3CDFDF722EC7}"/>
    <cellStyle name="Normal 4 3 13 2 4" xfId="21422" xr:uid="{9DF10DA4-9D45-4552-8385-7B0DA76F063C}"/>
    <cellStyle name="Normal 4 3 13 2 4 2" xfId="21423" xr:uid="{EF2AF826-7116-4836-9412-C3AE92044EC8}"/>
    <cellStyle name="Normal 4 3 13 2 4 2 2" xfId="21424" xr:uid="{515AD047-815B-4336-96F7-5A5A71100525}"/>
    <cellStyle name="Normal 4 3 13 2 4 2 2 2" xfId="21425" xr:uid="{23BDBEEA-F2AA-4904-B347-3B4DD09D20FE}"/>
    <cellStyle name="Normal 4 3 13 2 4 2 3" xfId="21426" xr:uid="{10E0284A-0B40-4C99-88AC-A826B571B365}"/>
    <cellStyle name="Normal 4 3 13 2 4 3" xfId="21427" xr:uid="{F701C52D-F2C8-4A03-A681-05AF6E77D85F}"/>
    <cellStyle name="Normal 4 3 13 2 4 3 2" xfId="21428" xr:uid="{41171E61-1EB1-42C2-90C6-D01C5B2DB80D}"/>
    <cellStyle name="Normal 4 3 13 2 4 3 2 2" xfId="21429" xr:uid="{BC2E1674-1FE7-43F3-8708-E6B025552F1F}"/>
    <cellStyle name="Normal 4 3 13 2 4 3 3" xfId="21430" xr:uid="{A8AB29CA-914E-4E5C-B3E0-E7E69E50ACAF}"/>
    <cellStyle name="Normal 4 3 13 2 4 4" xfId="21431" xr:uid="{13B47AE1-6B45-46BD-8EE0-301DB61A3655}"/>
    <cellStyle name="Normal 4 3 13 2 4 4 2" xfId="21432" xr:uid="{0CDB5EBB-C70D-45AE-B3D9-78E64E5C9CF2}"/>
    <cellStyle name="Normal 4 3 13 2 4 5" xfId="21433" xr:uid="{321ABFD7-57D7-4646-986D-FF421DBE4C2E}"/>
    <cellStyle name="Normal 4 3 13 2 5" xfId="21434" xr:uid="{054E8130-A0CD-430D-BA16-5F531294A2CE}"/>
    <cellStyle name="Normal 4 3 13 2 5 2" xfId="21435" xr:uid="{B2FEA68C-6706-432C-AD08-769D8F4B8FC0}"/>
    <cellStyle name="Normal 4 3 13 2 5 2 2" xfId="21436" xr:uid="{E74841A1-B1F2-4CE1-8513-C87906678E4B}"/>
    <cellStyle name="Normal 4 3 13 2 5 3" xfId="21437" xr:uid="{3EB833A6-40CE-486C-A2C8-71E3FC3BAED7}"/>
    <cellStyle name="Normal 4 3 13 2 6" xfId="21438" xr:uid="{EFECBD1F-2EB5-4644-BAE8-3749F925B49F}"/>
    <cellStyle name="Normal 4 3 13 2 6 2" xfId="21439" xr:uid="{13BE19EE-0AAC-442F-A4B7-3EF32696D621}"/>
    <cellStyle name="Normal 4 3 13 2 6 2 2" xfId="21440" xr:uid="{F6004152-BE9D-4846-80D6-B6C2DF0D9DF5}"/>
    <cellStyle name="Normal 4 3 13 2 6 3" xfId="21441" xr:uid="{2CD644AF-3B6A-4E62-8C13-4E8D98259EEA}"/>
    <cellStyle name="Normal 4 3 13 2 7" xfId="21442" xr:uid="{345C71CB-DD43-457D-A5BB-FA54141A7DFC}"/>
    <cellStyle name="Normal 4 3 13 2 7 2" xfId="21443" xr:uid="{1AB8798C-3947-455A-948C-329B738D1543}"/>
    <cellStyle name="Normal 4 3 13 2 7 2 2" xfId="21444" xr:uid="{B3418F9F-BC76-4280-A68E-8831CA27FB54}"/>
    <cellStyle name="Normal 4 3 13 2 7 3" xfId="21445" xr:uid="{E129A080-3A05-4C36-A638-004D6A1AD8C8}"/>
    <cellStyle name="Normal 4 3 13 2 8" xfId="21446" xr:uid="{48F98275-8F8E-483C-9FC1-9B830BDD7989}"/>
    <cellStyle name="Normal 4 3 13 2 8 2" xfId="21447" xr:uid="{7DD15399-EF5E-4D3F-B82A-D6D4F4A5CD0A}"/>
    <cellStyle name="Normal 4 3 13 2 9" xfId="21448" xr:uid="{0B0D6DBB-7267-4862-9144-566D0800A5B6}"/>
    <cellStyle name="Normal 4 3 13 3" xfId="21449" xr:uid="{0C52159A-26BC-4067-A2B7-E0C4778E4631}"/>
    <cellStyle name="Normal 4 3 13 3 2" xfId="21450" xr:uid="{E97D45DF-3ABB-4516-B494-4D5597E2105B}"/>
    <cellStyle name="Normal 4 3 13 3 2 2" xfId="21451" xr:uid="{D1FD62AC-A4B6-4583-BAC7-90015B97D3FA}"/>
    <cellStyle name="Normal 4 3 13 3 2 2 2" xfId="21452" xr:uid="{DF40D071-D0B9-4050-A1C9-FB19938394E8}"/>
    <cellStyle name="Normal 4 3 13 3 2 2 2 2" xfId="21453" xr:uid="{605AAD02-9E7F-4CCD-B60D-68EEC7749049}"/>
    <cellStyle name="Normal 4 3 13 3 2 2 2 2 2" xfId="21454" xr:uid="{01AD1495-0642-4993-A3C5-1EFD0F58D896}"/>
    <cellStyle name="Normal 4 3 13 3 2 2 2 3" xfId="21455" xr:uid="{02A02714-96A6-4AB1-ABE7-65F2402A59ED}"/>
    <cellStyle name="Normal 4 3 13 3 2 2 3" xfId="21456" xr:uid="{20A03D59-860D-4C1C-84F1-6405CB4D41F2}"/>
    <cellStyle name="Normal 4 3 13 3 2 2 3 2" xfId="21457" xr:uid="{31C32741-B9EC-41A2-AB83-449A6A41B9C4}"/>
    <cellStyle name="Normal 4 3 13 3 2 2 3 2 2" xfId="21458" xr:uid="{E081331E-A07E-4579-9FF5-3D6100313945}"/>
    <cellStyle name="Normal 4 3 13 3 2 2 3 3" xfId="21459" xr:uid="{7E15B425-3022-4087-BB8F-C897A0E595DC}"/>
    <cellStyle name="Normal 4 3 13 3 2 2 4" xfId="21460" xr:uid="{F3B8AE05-6A5B-4789-A78F-2096CAAE9CC7}"/>
    <cellStyle name="Normal 4 3 13 3 2 2 4 2" xfId="21461" xr:uid="{002661A0-C78B-4498-B337-CF71DBC57768}"/>
    <cellStyle name="Normal 4 3 13 3 2 2 5" xfId="21462" xr:uid="{E2A40DC1-B0F1-4013-B353-C785B501E71F}"/>
    <cellStyle name="Normal 4 3 13 3 2 3" xfId="21463" xr:uid="{B14237E8-8EC8-4AEE-B49E-54BB0CCF68AC}"/>
    <cellStyle name="Normal 4 3 13 3 2 3 2" xfId="21464" xr:uid="{6FC4B53C-8306-47E0-9F44-DCB16A58B871}"/>
    <cellStyle name="Normal 4 3 13 3 2 3 2 2" xfId="21465" xr:uid="{77917B2E-C5B9-4CD9-87F3-A760D1257BCB}"/>
    <cellStyle name="Normal 4 3 13 3 2 3 3" xfId="21466" xr:uid="{96F620EE-F839-4E6A-8BBD-0A71D29F476F}"/>
    <cellStyle name="Normal 4 3 13 3 2 4" xfId="21467" xr:uid="{8DC1C80F-CC9A-4631-8B5C-2C733701A9CE}"/>
    <cellStyle name="Normal 4 3 13 3 2 4 2" xfId="21468" xr:uid="{86F6ECDB-D2EF-44D8-87B1-3B6FA63EDBBD}"/>
    <cellStyle name="Normal 4 3 13 3 2 4 2 2" xfId="21469" xr:uid="{203168BD-C205-4823-8F82-A5F2A39A1ED7}"/>
    <cellStyle name="Normal 4 3 13 3 2 4 3" xfId="21470" xr:uid="{B9A06261-6931-47AE-B2F1-0AE8694EA5C4}"/>
    <cellStyle name="Normal 4 3 13 3 2 5" xfId="21471" xr:uid="{15F023B1-D10B-4396-AB42-899D4E43CBC3}"/>
    <cellStyle name="Normal 4 3 13 3 2 5 2" xfId="21472" xr:uid="{9EDBE4CA-6310-442B-93CC-5F32B06E1EE8}"/>
    <cellStyle name="Normal 4 3 13 3 2 6" xfId="21473" xr:uid="{AFF74266-3C85-430A-84D4-36120125BE80}"/>
    <cellStyle name="Normal 4 3 13 3 3" xfId="21474" xr:uid="{A761E680-4E86-4F96-9B4E-2CD91CA753D3}"/>
    <cellStyle name="Normal 4 3 13 3 3 2" xfId="21475" xr:uid="{5E9E7323-C92A-4569-B0FB-29818AE5CEC8}"/>
    <cellStyle name="Normal 4 3 13 3 3 2 2" xfId="21476" xr:uid="{BF3131CA-C949-47E3-A300-4C7DBE5DE618}"/>
    <cellStyle name="Normal 4 3 13 3 3 2 2 2" xfId="21477" xr:uid="{4C2D19CC-B22F-4773-A6FC-370C0CD1B91B}"/>
    <cellStyle name="Normal 4 3 13 3 3 2 2 2 2" xfId="21478" xr:uid="{9AFC08B0-5FCE-4E62-BEEB-9D29AFC3D50C}"/>
    <cellStyle name="Normal 4 3 13 3 3 2 2 3" xfId="21479" xr:uid="{616B31DF-BCC6-49E0-A907-2F75A2F83C38}"/>
    <cellStyle name="Normal 4 3 13 3 3 2 3" xfId="21480" xr:uid="{5C8CF72D-7563-41DF-A574-06CB036E9DFB}"/>
    <cellStyle name="Normal 4 3 13 3 3 2 3 2" xfId="21481" xr:uid="{D6D6C899-8D9A-4DEB-ACF0-E3819EF63D60}"/>
    <cellStyle name="Normal 4 3 13 3 3 2 3 2 2" xfId="21482" xr:uid="{E60754B5-6206-4A1D-A857-C9576BFDC08B}"/>
    <cellStyle name="Normal 4 3 13 3 3 2 3 3" xfId="21483" xr:uid="{AF6BD28D-32C8-464C-B155-52AF9EA8B2B8}"/>
    <cellStyle name="Normal 4 3 13 3 3 2 4" xfId="21484" xr:uid="{A13DFC36-5EC5-422E-B371-E71D47018B59}"/>
    <cellStyle name="Normal 4 3 13 3 3 2 4 2" xfId="21485" xr:uid="{673D1FFC-140C-4879-BD97-3B64F82B00CA}"/>
    <cellStyle name="Normal 4 3 13 3 3 2 5" xfId="21486" xr:uid="{571AC264-BF2C-4C4C-BD20-4C51A81E1BD7}"/>
    <cellStyle name="Normal 4 3 13 3 3 3" xfId="21487" xr:uid="{57D43E67-4755-461E-BDA6-0FCB2586B603}"/>
    <cellStyle name="Normal 4 3 13 3 3 3 2" xfId="21488" xr:uid="{119B6B7C-795E-40B8-8ACA-28568B6F0BB4}"/>
    <cellStyle name="Normal 4 3 13 3 3 3 2 2" xfId="21489" xr:uid="{D62C7C26-C3B7-47E9-B091-9AF444230BD8}"/>
    <cellStyle name="Normal 4 3 13 3 3 3 3" xfId="21490" xr:uid="{2450BBDB-9992-47C2-AC08-25D9725A8EC9}"/>
    <cellStyle name="Normal 4 3 13 3 3 4" xfId="21491" xr:uid="{03D4EDD6-5E57-4EEE-A20B-8671A18A13B3}"/>
    <cellStyle name="Normal 4 3 13 3 3 4 2" xfId="21492" xr:uid="{1FECA01E-C47D-4404-8934-26DCA684DB50}"/>
    <cellStyle name="Normal 4 3 13 3 3 4 2 2" xfId="21493" xr:uid="{47775FD9-1F06-4E43-B9AF-A8C4FEA2870E}"/>
    <cellStyle name="Normal 4 3 13 3 3 4 3" xfId="21494" xr:uid="{A4A62BE5-6BCC-4625-A02B-D81140EDFD34}"/>
    <cellStyle name="Normal 4 3 13 3 3 5" xfId="21495" xr:uid="{9B6785F2-B2D2-4FFD-A791-1857BF1C65C0}"/>
    <cellStyle name="Normal 4 3 13 3 3 5 2" xfId="21496" xr:uid="{6D692E99-F2C3-4FAF-A7C0-629238E61499}"/>
    <cellStyle name="Normal 4 3 13 3 3 6" xfId="21497" xr:uid="{192A7023-AE7E-4829-8685-287A5BEE39D8}"/>
    <cellStyle name="Normal 4 3 13 3 4" xfId="21498" xr:uid="{90E243BC-9193-4A31-859E-44D8F9F3BE28}"/>
    <cellStyle name="Normal 4 3 13 3 4 2" xfId="21499" xr:uid="{3EF70BCF-CD81-4691-88B9-46F9D0733D69}"/>
    <cellStyle name="Normal 4 3 13 3 4 2 2" xfId="21500" xr:uid="{EF9C9ED1-2036-4A5C-8811-469FA1654927}"/>
    <cellStyle name="Normal 4 3 13 3 4 2 2 2" xfId="21501" xr:uid="{C748A430-2C97-4B1B-B5D0-0EDD23C660DA}"/>
    <cellStyle name="Normal 4 3 13 3 4 2 3" xfId="21502" xr:uid="{F3CA61F7-3DE9-47DE-8CB4-80676427810F}"/>
    <cellStyle name="Normal 4 3 13 3 4 3" xfId="21503" xr:uid="{0E26EA4E-43E1-44FE-AD4E-039037BC34FB}"/>
    <cellStyle name="Normal 4 3 13 3 4 3 2" xfId="21504" xr:uid="{B2AF6D06-EAD4-42AC-B858-5EBF0C8A51DA}"/>
    <cellStyle name="Normal 4 3 13 3 4 3 2 2" xfId="21505" xr:uid="{4495BF0F-7FAC-4721-93F5-EA31F27701C3}"/>
    <cellStyle name="Normal 4 3 13 3 4 3 3" xfId="21506" xr:uid="{D6E54FA1-D3C1-48C5-AD13-4F9D2E8A733B}"/>
    <cellStyle name="Normal 4 3 13 3 4 4" xfId="21507" xr:uid="{79EB4223-3908-4F9E-A513-1AEEA9A73805}"/>
    <cellStyle name="Normal 4 3 13 3 4 4 2" xfId="21508" xr:uid="{471899E5-BC10-41DD-815B-E4045C84EEDF}"/>
    <cellStyle name="Normal 4 3 13 3 4 5" xfId="21509" xr:uid="{D624A413-FD6F-41D5-92F7-8B228008EFB3}"/>
    <cellStyle name="Normal 4 3 13 3 5" xfId="21510" xr:uid="{1E02743F-2A19-4D7F-A040-2777342CE845}"/>
    <cellStyle name="Normal 4 3 13 3 5 2" xfId="21511" xr:uid="{AC5703AC-8A05-4CA6-B641-3FF751CF6EFD}"/>
    <cellStyle name="Normal 4 3 13 3 5 2 2" xfId="21512" xr:uid="{93CF3876-157E-41B4-A64D-62368393B4C2}"/>
    <cellStyle name="Normal 4 3 13 3 5 3" xfId="21513" xr:uid="{38A108BC-EED9-4A63-B646-878B955A4EF3}"/>
    <cellStyle name="Normal 4 3 13 3 6" xfId="21514" xr:uid="{ED228D20-077C-46CF-8158-007D19DAE6A9}"/>
    <cellStyle name="Normal 4 3 13 3 6 2" xfId="21515" xr:uid="{2878D385-3B46-401A-8D84-FF22B9BFA4C8}"/>
    <cellStyle name="Normal 4 3 13 3 6 2 2" xfId="21516" xr:uid="{88BFC13A-40FE-416A-97C5-4BEB35F77AD2}"/>
    <cellStyle name="Normal 4 3 13 3 6 3" xfId="21517" xr:uid="{4913CA1B-4564-49DA-8D7A-7B95B1219753}"/>
    <cellStyle name="Normal 4 3 13 3 7" xfId="21518" xr:uid="{7ED7F019-4551-43D6-9629-4F30B6407F71}"/>
    <cellStyle name="Normal 4 3 13 3 7 2" xfId="21519" xr:uid="{4E8F9335-5B48-4E20-8DD8-A17D116AD30F}"/>
    <cellStyle name="Normal 4 3 13 3 7 2 2" xfId="21520" xr:uid="{B1A60154-BFD3-486C-A67B-1BDA122294F9}"/>
    <cellStyle name="Normal 4 3 13 3 7 3" xfId="21521" xr:uid="{0C4B8657-9974-4201-BBDC-77A76277B9A7}"/>
    <cellStyle name="Normal 4 3 13 3 8" xfId="21522" xr:uid="{1BF0926B-BEED-46DF-A7B9-1915FB875F93}"/>
    <cellStyle name="Normal 4 3 13 3 8 2" xfId="21523" xr:uid="{1A895D10-7822-413B-B1E3-3AF06477DDEC}"/>
    <cellStyle name="Normal 4 3 13 3 9" xfId="21524" xr:uid="{22406E61-CF01-404E-A263-A3EEE799CFAB}"/>
    <cellStyle name="Normal 4 3 13 4" xfId="21525" xr:uid="{8B926F72-FFA2-4991-A749-6A9B9C82E9D7}"/>
    <cellStyle name="Normal 4 3 13 4 2" xfId="21526" xr:uid="{3A760177-3528-4911-923E-F113B29DE947}"/>
    <cellStyle name="Normal 4 3 13 4 2 2" xfId="21527" xr:uid="{68BB7B4F-D62A-442D-B998-36AFD39F534E}"/>
    <cellStyle name="Normal 4 3 13 4 2 2 2" xfId="21528" xr:uid="{76C209C8-EC3D-4108-A039-AE4E07E64CC1}"/>
    <cellStyle name="Normal 4 3 13 4 2 2 2 2" xfId="21529" xr:uid="{5C20AEDF-873D-4545-91B7-0146C9C9F391}"/>
    <cellStyle name="Normal 4 3 13 4 2 2 3" xfId="21530" xr:uid="{DBE15A56-D834-4E06-8585-745996C3DDC2}"/>
    <cellStyle name="Normal 4 3 13 4 2 3" xfId="21531" xr:uid="{D3F4AFED-9213-40CF-913F-735A42142958}"/>
    <cellStyle name="Normal 4 3 13 4 2 3 2" xfId="21532" xr:uid="{167DE00A-3F5D-4AAA-9628-64D6250D06B3}"/>
    <cellStyle name="Normal 4 3 13 4 2 3 2 2" xfId="21533" xr:uid="{FC900851-FDB3-4778-8FCD-E140979BAD4A}"/>
    <cellStyle name="Normal 4 3 13 4 2 3 3" xfId="21534" xr:uid="{F8B97C56-DEF9-42E6-AC67-1646F9571A45}"/>
    <cellStyle name="Normal 4 3 13 4 2 4" xfId="21535" xr:uid="{3D4726DE-5B20-446B-A28A-CC0A3F7955DE}"/>
    <cellStyle name="Normal 4 3 13 4 2 4 2" xfId="21536" xr:uid="{CBB959B9-DB4B-4531-9935-B9BBF4B339AC}"/>
    <cellStyle name="Normal 4 3 13 4 2 5" xfId="21537" xr:uid="{4DC902B6-7693-49EB-895B-8F5AE24C56F5}"/>
    <cellStyle name="Normal 4 3 13 4 3" xfId="21538" xr:uid="{202E52E0-FC52-4656-B906-1BDAAC577569}"/>
    <cellStyle name="Normal 4 3 13 4 3 2" xfId="21539" xr:uid="{3DB436E9-1CA9-4166-9D9E-FD54102A6D24}"/>
    <cellStyle name="Normal 4 3 13 4 3 2 2" xfId="21540" xr:uid="{0216F41B-A6F7-4678-9575-80F880B206E6}"/>
    <cellStyle name="Normal 4 3 13 4 3 3" xfId="21541" xr:uid="{D4D45456-5EFB-42CE-969B-EC5651BF0F18}"/>
    <cellStyle name="Normal 4 3 13 4 4" xfId="21542" xr:uid="{60A34A07-18CE-46CE-B253-0689067D2411}"/>
    <cellStyle name="Normal 4 3 13 4 4 2" xfId="21543" xr:uid="{468896A0-2AD4-4611-930E-6AA4E82A8CE4}"/>
    <cellStyle name="Normal 4 3 13 4 4 2 2" xfId="21544" xr:uid="{AF54DF6C-2F62-4E0B-8E2E-B069C4218595}"/>
    <cellStyle name="Normal 4 3 13 4 4 3" xfId="21545" xr:uid="{40A6E3F1-E09A-4C25-B275-9E120F4D0EA9}"/>
    <cellStyle name="Normal 4 3 13 4 5" xfId="21546" xr:uid="{EF0A8C37-FD37-4A22-949C-A590C12A13E2}"/>
    <cellStyle name="Normal 4 3 13 4 5 2" xfId="21547" xr:uid="{52F26CC0-E059-42F6-A936-F8A2C577693A}"/>
    <cellStyle name="Normal 4 3 13 4 6" xfId="21548" xr:uid="{DD7BE9B0-55B0-4D1B-9116-1CFEED5BA1EE}"/>
    <cellStyle name="Normal 4 3 13 5" xfId="21549" xr:uid="{B801CEEA-364A-4B13-9A0D-E867543B54AE}"/>
    <cellStyle name="Normal 4 3 13 5 2" xfId="21550" xr:uid="{B54E1DA2-04C8-4737-AD66-F99F53D4E8F0}"/>
    <cellStyle name="Normal 4 3 13 5 2 2" xfId="21551" xr:uid="{591195E7-B789-4961-B1DF-FF95FC8048B5}"/>
    <cellStyle name="Normal 4 3 13 5 2 2 2" xfId="21552" xr:uid="{F196D47B-890D-48F3-8FFF-F0C6F0A60237}"/>
    <cellStyle name="Normal 4 3 13 5 2 2 2 2" xfId="21553" xr:uid="{A000C1AF-A3A3-479B-B814-23A75DE58A89}"/>
    <cellStyle name="Normal 4 3 13 5 2 2 3" xfId="21554" xr:uid="{A90C8933-2C44-4018-8F29-2280C9356AAD}"/>
    <cellStyle name="Normal 4 3 13 5 2 3" xfId="21555" xr:uid="{1F74CB04-3F64-42D5-9949-98CDE8166101}"/>
    <cellStyle name="Normal 4 3 13 5 2 3 2" xfId="21556" xr:uid="{45C52AE7-6D20-4BAA-961F-B57CF0FE396D}"/>
    <cellStyle name="Normal 4 3 13 5 2 3 2 2" xfId="21557" xr:uid="{07B98B81-6DFE-437A-BFAD-E9BB525CF506}"/>
    <cellStyle name="Normal 4 3 13 5 2 3 3" xfId="21558" xr:uid="{28D79365-3FEF-4EDC-8DBF-2465263EFF15}"/>
    <cellStyle name="Normal 4 3 13 5 2 4" xfId="21559" xr:uid="{4963B5B0-4236-4EC5-803E-EB03D65EB274}"/>
    <cellStyle name="Normal 4 3 13 5 2 4 2" xfId="21560" xr:uid="{88F2A023-F0AA-4E38-9134-88B6C80AA0D7}"/>
    <cellStyle name="Normal 4 3 13 5 2 5" xfId="21561" xr:uid="{204CE74C-C11F-497D-84F6-EF18F871C1FB}"/>
    <cellStyle name="Normal 4 3 13 5 3" xfId="21562" xr:uid="{1464DEA5-8E91-4531-814E-987822C72DA6}"/>
    <cellStyle name="Normal 4 3 13 5 3 2" xfId="21563" xr:uid="{579F3CC8-E1D6-46C8-8DD9-35C9AA85FBB4}"/>
    <cellStyle name="Normal 4 3 13 5 3 2 2" xfId="21564" xr:uid="{86B41B93-5069-4A9B-876B-4DD986585C37}"/>
    <cellStyle name="Normal 4 3 13 5 3 3" xfId="21565" xr:uid="{89DC9A8C-3542-457E-A95D-200A8771E4C0}"/>
    <cellStyle name="Normal 4 3 13 5 4" xfId="21566" xr:uid="{3C3A449B-E42F-4C28-AEFB-0553AA240673}"/>
    <cellStyle name="Normal 4 3 13 5 4 2" xfId="21567" xr:uid="{5665767C-9111-47DF-B9BC-D167510BB2AE}"/>
    <cellStyle name="Normal 4 3 13 5 4 2 2" xfId="21568" xr:uid="{A6DE5028-DFB1-42EC-AAC0-92E4DBCBAE44}"/>
    <cellStyle name="Normal 4 3 13 5 4 3" xfId="21569" xr:uid="{E22378FB-5772-498A-A8BA-CA2A682E16AE}"/>
    <cellStyle name="Normal 4 3 13 5 5" xfId="21570" xr:uid="{6B48FE28-DF14-4CB4-A97D-649D264647D2}"/>
    <cellStyle name="Normal 4 3 13 5 5 2" xfId="21571" xr:uid="{7745F15A-0271-40DD-B3A0-FC7006FCC68B}"/>
    <cellStyle name="Normal 4 3 13 5 6" xfId="21572" xr:uid="{6CA030D5-C8F4-4970-BD1F-3390DDD65B97}"/>
    <cellStyle name="Normal 4 3 13 6" xfId="21573" xr:uid="{174F30A8-5119-4625-A86A-44DE05E91BA9}"/>
    <cellStyle name="Normal 4 3 13 6 2" xfId="21574" xr:uid="{AF5667F1-AC45-49C0-91BD-B6907D2DD674}"/>
    <cellStyle name="Normal 4 3 13 6 2 2" xfId="21575" xr:uid="{4E3AF43B-8A03-45EC-A71A-3721997FD47F}"/>
    <cellStyle name="Normal 4 3 13 6 2 2 2" xfId="21576" xr:uid="{3BD2033B-AA4F-4C1E-B45E-2F001E4A7650}"/>
    <cellStyle name="Normal 4 3 13 6 2 3" xfId="21577" xr:uid="{55735AE6-F7BD-49F8-BF11-6641313D5441}"/>
    <cellStyle name="Normal 4 3 13 6 3" xfId="21578" xr:uid="{B45E7C6F-A7D0-477D-8177-7603B8F5EB8D}"/>
    <cellStyle name="Normal 4 3 13 6 3 2" xfId="21579" xr:uid="{56BE6F98-294A-4F0D-BF1B-B59C04FC9BEC}"/>
    <cellStyle name="Normal 4 3 13 6 3 2 2" xfId="21580" xr:uid="{6B57AB0A-7D63-4500-ABD4-4B4193726308}"/>
    <cellStyle name="Normal 4 3 13 6 3 3" xfId="21581" xr:uid="{4749E9FB-84A4-4E8E-9410-0A6C908B33E7}"/>
    <cellStyle name="Normal 4 3 13 6 4" xfId="21582" xr:uid="{2BF4C76F-BD88-4310-933E-53AC2687E64B}"/>
    <cellStyle name="Normal 4 3 13 6 4 2" xfId="21583" xr:uid="{154B684C-8990-49CC-BF8C-6E0A61E0CC3D}"/>
    <cellStyle name="Normal 4 3 13 6 5" xfId="21584" xr:uid="{B0503E0C-DF51-450F-A94F-D289938B2C1A}"/>
    <cellStyle name="Normal 4 3 13 7" xfId="21585" xr:uid="{BBBDF206-D392-4D18-A6EB-7A4B82AE41F5}"/>
    <cellStyle name="Normal 4 3 13 7 2" xfId="21586" xr:uid="{47CE9E68-35DE-4B10-97A5-07B11CB3F089}"/>
    <cellStyle name="Normal 4 3 13 7 2 2" xfId="21587" xr:uid="{6765B6CF-1B53-4526-B965-42FF6CEA5C90}"/>
    <cellStyle name="Normal 4 3 13 7 3" xfId="21588" xr:uid="{4D6E70FB-F4B6-4B6D-9F3E-2FD27A46050A}"/>
    <cellStyle name="Normal 4 3 13 8" xfId="21589" xr:uid="{49E50091-DE8E-435F-8845-9E411771CCEB}"/>
    <cellStyle name="Normal 4 3 13 8 2" xfId="21590" xr:uid="{A166F7AC-B991-4F5A-94C9-F08DC9F82AC2}"/>
    <cellStyle name="Normal 4 3 13 8 2 2" xfId="21591" xr:uid="{87C598CD-F960-40A5-BCFC-3D60FF976828}"/>
    <cellStyle name="Normal 4 3 13 8 3" xfId="21592" xr:uid="{ECF0495D-E8E9-4194-8A58-07C916E274A5}"/>
    <cellStyle name="Normal 4 3 13 9" xfId="21593" xr:uid="{BFABF35C-8ADF-405A-A1D9-2A3942C1E1A0}"/>
    <cellStyle name="Normal 4 3 13 9 2" xfId="21594" xr:uid="{E1C77A09-2862-468D-B082-76D88D7B991E}"/>
    <cellStyle name="Normal 4 3 13 9 2 2" xfId="21595" xr:uid="{F4E9D087-BA8D-41B3-AF09-D6AC10B7AD61}"/>
    <cellStyle name="Normal 4 3 13 9 3" xfId="21596" xr:uid="{7B630070-42AB-4E53-8DE6-BB14BF3AD219}"/>
    <cellStyle name="Normal 4 3 14" xfId="2157" xr:uid="{9DAE1D37-C97C-4BE6-B41A-38B99E0FA188}"/>
    <cellStyle name="Normal 4 3 14 10" xfId="21597" xr:uid="{E6204DDF-A0DD-4CB7-92AD-4EAF9C592DF8}"/>
    <cellStyle name="Normal 4 3 14 10 2" xfId="21598" xr:uid="{5B8137F0-5FD7-4E77-B211-092E47FC43F5}"/>
    <cellStyle name="Normal 4 3 14 11" xfId="21599" xr:uid="{1847C31E-CA95-4EB8-919A-7B88BB1797DC}"/>
    <cellStyle name="Normal 4 3 14 2" xfId="21600" xr:uid="{8FF3F0AC-C935-4AF0-BECF-59B758C25460}"/>
    <cellStyle name="Normal 4 3 14 2 2" xfId="21601" xr:uid="{CAE65F0D-B44B-4FD1-8438-828670D5A9BC}"/>
    <cellStyle name="Normal 4 3 14 2 2 2" xfId="21602" xr:uid="{B2F8265B-4E5F-4DEE-8CB7-E8FBDE642554}"/>
    <cellStyle name="Normal 4 3 14 2 2 2 2" xfId="21603" xr:uid="{F2B3A715-C22C-42B6-8236-F344FB82192D}"/>
    <cellStyle name="Normal 4 3 14 2 2 2 2 2" xfId="21604" xr:uid="{F40FE2E1-2434-4428-B6A8-A8A64F5D99AC}"/>
    <cellStyle name="Normal 4 3 14 2 2 2 2 2 2" xfId="21605" xr:uid="{B9E3915E-76D4-4FBD-B33A-6384850D2A69}"/>
    <cellStyle name="Normal 4 3 14 2 2 2 2 3" xfId="21606" xr:uid="{18FAB8C8-879B-4300-AEF1-FA113F3D7859}"/>
    <cellStyle name="Normal 4 3 14 2 2 2 3" xfId="21607" xr:uid="{33EA5661-8A05-44FB-98F8-B563E7DAAFA9}"/>
    <cellStyle name="Normal 4 3 14 2 2 2 3 2" xfId="21608" xr:uid="{CA25A79E-8DCE-4586-ADA1-9447C3EA7197}"/>
    <cellStyle name="Normal 4 3 14 2 2 2 3 2 2" xfId="21609" xr:uid="{690FF743-D722-481F-84D0-FE661AA15175}"/>
    <cellStyle name="Normal 4 3 14 2 2 2 3 3" xfId="21610" xr:uid="{E8BFF67B-D262-40DC-B3E3-9C298F8A5D2F}"/>
    <cellStyle name="Normal 4 3 14 2 2 2 4" xfId="21611" xr:uid="{50B42F60-7FBA-40E0-934A-DBF6A499A121}"/>
    <cellStyle name="Normal 4 3 14 2 2 2 4 2" xfId="21612" xr:uid="{1F5B29FD-7335-4163-AB59-D4FEFE6EA981}"/>
    <cellStyle name="Normal 4 3 14 2 2 2 5" xfId="21613" xr:uid="{8336326C-E9A3-4A11-910A-A6A59E19C6FA}"/>
    <cellStyle name="Normal 4 3 14 2 2 3" xfId="21614" xr:uid="{D2DC1FC9-D625-486D-8472-E559AA449BAC}"/>
    <cellStyle name="Normal 4 3 14 2 2 3 2" xfId="21615" xr:uid="{B287C357-E759-47D7-9D78-EF7142428D6D}"/>
    <cellStyle name="Normal 4 3 14 2 2 3 2 2" xfId="21616" xr:uid="{AFAEEA88-649B-41D8-9599-1E9227DA97E5}"/>
    <cellStyle name="Normal 4 3 14 2 2 3 3" xfId="21617" xr:uid="{B21C6097-50E3-4DE4-97AB-E561BDBA328F}"/>
    <cellStyle name="Normal 4 3 14 2 2 4" xfId="21618" xr:uid="{675EF9F3-0649-4F74-890C-74DFEFF4D2CF}"/>
    <cellStyle name="Normal 4 3 14 2 2 4 2" xfId="21619" xr:uid="{ECB203AE-68FF-47D6-919A-B1D865C40F4C}"/>
    <cellStyle name="Normal 4 3 14 2 2 4 2 2" xfId="21620" xr:uid="{98301238-644A-4E74-B005-FBBD5E58A395}"/>
    <cellStyle name="Normal 4 3 14 2 2 4 3" xfId="21621" xr:uid="{DBA0B48D-56F9-4DF7-BC4F-531A802451E4}"/>
    <cellStyle name="Normal 4 3 14 2 2 5" xfId="21622" xr:uid="{89FD559F-A41B-43E7-B828-12D472535E9C}"/>
    <cellStyle name="Normal 4 3 14 2 2 5 2" xfId="21623" xr:uid="{FE97AA9C-8510-40C4-8351-B2C961B227E2}"/>
    <cellStyle name="Normal 4 3 14 2 2 6" xfId="21624" xr:uid="{89003851-23F7-461C-BD4D-1A5451097E19}"/>
    <cellStyle name="Normal 4 3 14 2 3" xfId="21625" xr:uid="{3C9B060C-BB1B-4183-B3AF-F019945548AC}"/>
    <cellStyle name="Normal 4 3 14 2 3 2" xfId="21626" xr:uid="{7F74A88D-E697-41B8-BB76-73437723A4D4}"/>
    <cellStyle name="Normal 4 3 14 2 3 2 2" xfId="21627" xr:uid="{F153257A-CC0B-409E-8128-3F1232C4B8E2}"/>
    <cellStyle name="Normal 4 3 14 2 3 2 2 2" xfId="21628" xr:uid="{048C1212-D21E-45D9-8249-4891088DBC96}"/>
    <cellStyle name="Normal 4 3 14 2 3 2 2 2 2" xfId="21629" xr:uid="{1FB1E2F7-230A-4D1C-9272-86B3F838A470}"/>
    <cellStyle name="Normal 4 3 14 2 3 2 2 3" xfId="21630" xr:uid="{1550A1ED-ABE2-433D-93BF-F93FD66916FA}"/>
    <cellStyle name="Normal 4 3 14 2 3 2 3" xfId="21631" xr:uid="{84EEA68F-331D-4230-904C-0A7470495358}"/>
    <cellStyle name="Normal 4 3 14 2 3 2 3 2" xfId="21632" xr:uid="{5FD53841-AE75-474C-A4B9-B6157A573712}"/>
    <cellStyle name="Normal 4 3 14 2 3 2 3 2 2" xfId="21633" xr:uid="{F39A4276-8A38-42CC-80D9-7305119C8ABC}"/>
    <cellStyle name="Normal 4 3 14 2 3 2 3 3" xfId="21634" xr:uid="{5F24CE7B-DCA1-4F75-AD19-1CD70C3B3C7D}"/>
    <cellStyle name="Normal 4 3 14 2 3 2 4" xfId="21635" xr:uid="{5867820D-024B-4AC4-B767-1C3DE939B855}"/>
    <cellStyle name="Normal 4 3 14 2 3 2 4 2" xfId="21636" xr:uid="{7EA35A76-80E9-4203-830A-9F85573164EE}"/>
    <cellStyle name="Normal 4 3 14 2 3 2 5" xfId="21637" xr:uid="{BD5E4572-4225-485B-BE68-5F878B66DCF9}"/>
    <cellStyle name="Normal 4 3 14 2 3 3" xfId="21638" xr:uid="{168BF227-B901-44B2-864F-A3110B9125D5}"/>
    <cellStyle name="Normal 4 3 14 2 3 3 2" xfId="21639" xr:uid="{237A5AEE-4BC5-49A5-8BCA-D195BFDDA453}"/>
    <cellStyle name="Normal 4 3 14 2 3 3 2 2" xfId="21640" xr:uid="{F9791292-0EEB-458E-B150-39C89BAA4B15}"/>
    <cellStyle name="Normal 4 3 14 2 3 3 3" xfId="21641" xr:uid="{1B0DB995-1EAB-4A46-95AF-8E563FD653AB}"/>
    <cellStyle name="Normal 4 3 14 2 3 4" xfId="21642" xr:uid="{386A50D1-7AC1-4E05-AFFC-B7BA4D80343A}"/>
    <cellStyle name="Normal 4 3 14 2 3 4 2" xfId="21643" xr:uid="{48A81398-9E1B-40D4-8B32-F3A232C2B82C}"/>
    <cellStyle name="Normal 4 3 14 2 3 4 2 2" xfId="21644" xr:uid="{26FFACB6-2BD9-408C-A282-73D26BF2FDD4}"/>
    <cellStyle name="Normal 4 3 14 2 3 4 3" xfId="21645" xr:uid="{E90B9350-FAE6-47B0-BB62-6C50A30FF859}"/>
    <cellStyle name="Normal 4 3 14 2 3 5" xfId="21646" xr:uid="{B78F1722-2E64-4B75-B4D4-3B5180C84DFE}"/>
    <cellStyle name="Normal 4 3 14 2 3 5 2" xfId="21647" xr:uid="{EA7208A6-722F-4239-9E6C-15A134093D59}"/>
    <cellStyle name="Normal 4 3 14 2 3 6" xfId="21648" xr:uid="{2FE80B13-EBDC-43CA-A5EE-5C2C9674A0EC}"/>
    <cellStyle name="Normal 4 3 14 2 4" xfId="21649" xr:uid="{3149C92F-EDDB-47E2-B76C-974B7B5707E1}"/>
    <cellStyle name="Normal 4 3 14 2 4 2" xfId="21650" xr:uid="{8B9196EC-71E6-4ECF-B1A4-CCF1FEBA9CC2}"/>
    <cellStyle name="Normal 4 3 14 2 4 2 2" xfId="21651" xr:uid="{CD075A99-C58D-4054-819D-86540D4292BA}"/>
    <cellStyle name="Normal 4 3 14 2 4 2 2 2" xfId="21652" xr:uid="{4B033CB5-E04E-4B96-9DE9-BD94C0F6EEA9}"/>
    <cellStyle name="Normal 4 3 14 2 4 2 3" xfId="21653" xr:uid="{EDFF4B33-4F4A-4288-96D7-D1C001E36B60}"/>
    <cellStyle name="Normal 4 3 14 2 4 3" xfId="21654" xr:uid="{1DF9D90B-35D3-42F7-8BCB-C25CC4B99081}"/>
    <cellStyle name="Normal 4 3 14 2 4 3 2" xfId="21655" xr:uid="{08AFFC6F-B2F9-44C5-B21B-75A3A55697D4}"/>
    <cellStyle name="Normal 4 3 14 2 4 3 2 2" xfId="21656" xr:uid="{267C5721-5E1F-4751-A8F9-0122944970D9}"/>
    <cellStyle name="Normal 4 3 14 2 4 3 3" xfId="21657" xr:uid="{66D02DEF-A7EA-4163-A495-CEC15105826E}"/>
    <cellStyle name="Normal 4 3 14 2 4 4" xfId="21658" xr:uid="{4A683B77-7928-41D2-B457-3E088B7B1CDA}"/>
    <cellStyle name="Normal 4 3 14 2 4 4 2" xfId="21659" xr:uid="{0FB92C4D-543F-48E6-943D-38C9FCE87521}"/>
    <cellStyle name="Normal 4 3 14 2 4 5" xfId="21660" xr:uid="{F9CC1CF8-807E-4AB2-9991-96A707116DB5}"/>
    <cellStyle name="Normal 4 3 14 2 5" xfId="21661" xr:uid="{D8D6206A-B110-4A24-8A84-2E757D059967}"/>
    <cellStyle name="Normal 4 3 14 2 5 2" xfId="21662" xr:uid="{BDE62A70-778B-42A3-A88B-6D8CEF79306E}"/>
    <cellStyle name="Normal 4 3 14 2 5 2 2" xfId="21663" xr:uid="{2C0CE65F-83C3-4328-B31C-61CD6AC792AD}"/>
    <cellStyle name="Normal 4 3 14 2 5 3" xfId="21664" xr:uid="{74C1D90C-29E6-45CA-B03E-937E7A33EC05}"/>
    <cellStyle name="Normal 4 3 14 2 6" xfId="21665" xr:uid="{7D43296F-8C95-4623-AC32-25CDC73BE161}"/>
    <cellStyle name="Normal 4 3 14 2 6 2" xfId="21666" xr:uid="{F9314CB4-400D-4B5C-A960-F7EE9CCEE2AA}"/>
    <cellStyle name="Normal 4 3 14 2 6 2 2" xfId="21667" xr:uid="{6926B0D2-7C5C-477D-B84C-D28C3881F2D4}"/>
    <cellStyle name="Normal 4 3 14 2 6 3" xfId="21668" xr:uid="{159F88FA-E012-4070-A139-CB4B40240BEA}"/>
    <cellStyle name="Normal 4 3 14 2 7" xfId="21669" xr:uid="{63400144-497B-4854-9F57-A9F0545F2624}"/>
    <cellStyle name="Normal 4 3 14 2 7 2" xfId="21670" xr:uid="{3721D171-1F45-40EF-A506-856FDC8DB1F1}"/>
    <cellStyle name="Normal 4 3 14 2 7 2 2" xfId="21671" xr:uid="{48E492AB-46A2-429A-BC65-D8BCAE1B5354}"/>
    <cellStyle name="Normal 4 3 14 2 7 3" xfId="21672" xr:uid="{452FDEE6-DDA1-488F-94A4-B4205464A366}"/>
    <cellStyle name="Normal 4 3 14 2 8" xfId="21673" xr:uid="{0F9F7B7E-2AB6-4797-AC03-E21C0F569FAA}"/>
    <cellStyle name="Normal 4 3 14 2 8 2" xfId="21674" xr:uid="{A8C52C58-0E81-406E-98BD-981F37EB7B12}"/>
    <cellStyle name="Normal 4 3 14 2 9" xfId="21675" xr:uid="{253A848C-AE08-429A-8EB8-ADC03A66728F}"/>
    <cellStyle name="Normal 4 3 14 3" xfId="21676" xr:uid="{490C65E9-D6C1-4F52-893D-44D400CA418A}"/>
    <cellStyle name="Normal 4 3 14 3 2" xfId="21677" xr:uid="{5EDDAD92-A150-442A-B503-8B89AA48A9E3}"/>
    <cellStyle name="Normal 4 3 14 3 2 2" xfId="21678" xr:uid="{730CF2D8-CA52-43A3-9DF0-CE205734E8C1}"/>
    <cellStyle name="Normal 4 3 14 3 2 2 2" xfId="21679" xr:uid="{8A30A4D2-EEFE-4A68-A603-26C1F60B8376}"/>
    <cellStyle name="Normal 4 3 14 3 2 2 2 2" xfId="21680" xr:uid="{79F1BC56-7F9F-45E2-8AD2-829611773795}"/>
    <cellStyle name="Normal 4 3 14 3 2 2 2 2 2" xfId="21681" xr:uid="{E19FD926-E52A-428F-BA37-20128C6F50FC}"/>
    <cellStyle name="Normal 4 3 14 3 2 2 2 3" xfId="21682" xr:uid="{C5D93349-5B97-49E8-A4E4-5ABC2C0ECF4F}"/>
    <cellStyle name="Normal 4 3 14 3 2 2 3" xfId="21683" xr:uid="{AF7F7983-30BE-4F72-A17B-B4090722202E}"/>
    <cellStyle name="Normal 4 3 14 3 2 2 3 2" xfId="21684" xr:uid="{FD16C15F-518B-4BE0-9E17-4BEE55AB7C68}"/>
    <cellStyle name="Normal 4 3 14 3 2 2 3 2 2" xfId="21685" xr:uid="{E6B2D63D-C907-4FEE-927A-F2DD34698271}"/>
    <cellStyle name="Normal 4 3 14 3 2 2 3 3" xfId="21686" xr:uid="{3886D2F0-F81F-408A-A29F-E5E39F65211A}"/>
    <cellStyle name="Normal 4 3 14 3 2 2 4" xfId="21687" xr:uid="{A4C3224C-C7A3-4347-858E-957C773362C7}"/>
    <cellStyle name="Normal 4 3 14 3 2 2 4 2" xfId="21688" xr:uid="{0CA95ECD-D0AD-4B04-B97C-FF0ED8062270}"/>
    <cellStyle name="Normal 4 3 14 3 2 2 5" xfId="21689" xr:uid="{52DAA150-F713-4F19-96E3-B8F9C3B525E8}"/>
    <cellStyle name="Normal 4 3 14 3 2 3" xfId="21690" xr:uid="{DE1BB246-8969-4FDB-A04E-430344B1F695}"/>
    <cellStyle name="Normal 4 3 14 3 2 3 2" xfId="21691" xr:uid="{E4CF429C-D27F-4A8B-9E42-5CDD369AEFC8}"/>
    <cellStyle name="Normal 4 3 14 3 2 3 2 2" xfId="21692" xr:uid="{7DD6304D-B321-4D48-9E55-3EA2F69D3815}"/>
    <cellStyle name="Normal 4 3 14 3 2 3 3" xfId="21693" xr:uid="{6F4D0ABA-8C96-4401-8B91-3AD0DACBE634}"/>
    <cellStyle name="Normal 4 3 14 3 2 4" xfId="21694" xr:uid="{46D6CD09-BB92-4946-8620-957DB52A31FB}"/>
    <cellStyle name="Normal 4 3 14 3 2 4 2" xfId="21695" xr:uid="{7501522F-CE9E-4F4D-9274-AEBCB13C3C1A}"/>
    <cellStyle name="Normal 4 3 14 3 2 4 2 2" xfId="21696" xr:uid="{50DDBF83-D8E5-4D50-92B3-FC29C000E181}"/>
    <cellStyle name="Normal 4 3 14 3 2 4 3" xfId="21697" xr:uid="{56420620-32AF-4CFB-AEDD-B0904221BBB1}"/>
    <cellStyle name="Normal 4 3 14 3 2 5" xfId="21698" xr:uid="{66A4C756-509A-4DDB-9208-B1DC208A0205}"/>
    <cellStyle name="Normal 4 3 14 3 2 5 2" xfId="21699" xr:uid="{5E14CDDE-4348-4562-9924-0F9E7A6A2B3E}"/>
    <cellStyle name="Normal 4 3 14 3 2 6" xfId="21700" xr:uid="{C1711136-66EF-49E0-9440-766DF598148F}"/>
    <cellStyle name="Normal 4 3 14 3 3" xfId="21701" xr:uid="{1C178849-D466-4DD6-86D4-93DDA1176A46}"/>
    <cellStyle name="Normal 4 3 14 3 3 2" xfId="21702" xr:uid="{E1FD8475-AEBB-4B2E-AE79-33EAA252FE7A}"/>
    <cellStyle name="Normal 4 3 14 3 3 2 2" xfId="21703" xr:uid="{17605B51-D1FE-4BDF-A701-5E76E345B923}"/>
    <cellStyle name="Normal 4 3 14 3 3 2 2 2" xfId="21704" xr:uid="{11D00346-A5D9-4C10-93B1-75FFD00AA38A}"/>
    <cellStyle name="Normal 4 3 14 3 3 2 2 2 2" xfId="21705" xr:uid="{AEDEBDDB-4C5F-4E68-924F-5C24D50B3AF4}"/>
    <cellStyle name="Normal 4 3 14 3 3 2 2 3" xfId="21706" xr:uid="{6355ED1E-F09C-4E3A-A12A-B9426618DC11}"/>
    <cellStyle name="Normal 4 3 14 3 3 2 3" xfId="21707" xr:uid="{22088FBF-C54E-4A5F-85AE-66C9EBD11CB3}"/>
    <cellStyle name="Normal 4 3 14 3 3 2 3 2" xfId="21708" xr:uid="{B1E31D88-9710-4398-A139-192EBAC84935}"/>
    <cellStyle name="Normal 4 3 14 3 3 2 3 2 2" xfId="21709" xr:uid="{AEE50373-71B5-4202-A86C-18C14F964B12}"/>
    <cellStyle name="Normal 4 3 14 3 3 2 3 3" xfId="21710" xr:uid="{62BB29FD-C26A-4DAD-B823-7533659A1B5E}"/>
    <cellStyle name="Normal 4 3 14 3 3 2 4" xfId="21711" xr:uid="{B8B728A2-3A3F-471C-94A1-4C58F33E1045}"/>
    <cellStyle name="Normal 4 3 14 3 3 2 4 2" xfId="21712" xr:uid="{D6E84B3D-6718-430C-8176-91A6052ACAD3}"/>
    <cellStyle name="Normal 4 3 14 3 3 2 5" xfId="21713" xr:uid="{876DC14F-CD68-4884-B418-42661D82AA4C}"/>
    <cellStyle name="Normal 4 3 14 3 3 3" xfId="21714" xr:uid="{3AB23777-B135-41BE-8D4E-247B53AF831E}"/>
    <cellStyle name="Normal 4 3 14 3 3 3 2" xfId="21715" xr:uid="{8932B5E2-223A-4E14-8A33-36F753334813}"/>
    <cellStyle name="Normal 4 3 14 3 3 3 2 2" xfId="21716" xr:uid="{DC5ADB91-4E2F-427F-A375-335720321BC0}"/>
    <cellStyle name="Normal 4 3 14 3 3 3 3" xfId="21717" xr:uid="{D455454D-4646-4793-BBA5-49D07FBF9917}"/>
    <cellStyle name="Normal 4 3 14 3 3 4" xfId="21718" xr:uid="{0B58BE53-42BB-4F47-BC61-30B1021FD92E}"/>
    <cellStyle name="Normal 4 3 14 3 3 4 2" xfId="21719" xr:uid="{7F83C8AC-FFD9-4E1B-9364-213315CD2E36}"/>
    <cellStyle name="Normal 4 3 14 3 3 4 2 2" xfId="21720" xr:uid="{31849574-57B1-48A6-8FFC-677673F0C179}"/>
    <cellStyle name="Normal 4 3 14 3 3 4 3" xfId="21721" xr:uid="{1F3272F0-49E2-4ED8-9412-0EE063EDB56E}"/>
    <cellStyle name="Normal 4 3 14 3 3 5" xfId="21722" xr:uid="{FC8B8A71-AFDC-4ACF-B0B3-1E2DFAE3159F}"/>
    <cellStyle name="Normal 4 3 14 3 3 5 2" xfId="21723" xr:uid="{ADE1B010-78A0-4199-ABA5-B4196FD0DBD8}"/>
    <cellStyle name="Normal 4 3 14 3 3 6" xfId="21724" xr:uid="{23E7D5CE-8569-4823-BC16-51341B1B2354}"/>
    <cellStyle name="Normal 4 3 14 3 4" xfId="21725" xr:uid="{CCA8CBF5-FA22-4DF4-B814-B157DAB467AA}"/>
    <cellStyle name="Normal 4 3 14 3 4 2" xfId="21726" xr:uid="{D5A6E162-57BB-4F90-9B72-B259408529A9}"/>
    <cellStyle name="Normal 4 3 14 3 4 2 2" xfId="21727" xr:uid="{37B05667-41DA-44D5-A353-FAD5C37B47C7}"/>
    <cellStyle name="Normal 4 3 14 3 4 2 2 2" xfId="21728" xr:uid="{99543109-117F-4B9C-B363-4DEFC44597FF}"/>
    <cellStyle name="Normal 4 3 14 3 4 2 3" xfId="21729" xr:uid="{F1572C82-EC2B-4BD4-8D70-612D64A6D1D0}"/>
    <cellStyle name="Normal 4 3 14 3 4 3" xfId="21730" xr:uid="{1FF82683-385B-4672-9DF6-27EC65796212}"/>
    <cellStyle name="Normal 4 3 14 3 4 3 2" xfId="21731" xr:uid="{CC467C37-62C9-453D-B83A-83DE48639E79}"/>
    <cellStyle name="Normal 4 3 14 3 4 3 2 2" xfId="21732" xr:uid="{0F9B15E3-D9CB-4B50-AF94-FCAA32123471}"/>
    <cellStyle name="Normal 4 3 14 3 4 3 3" xfId="21733" xr:uid="{5D80EADC-B523-493B-8340-2E42917D70A9}"/>
    <cellStyle name="Normal 4 3 14 3 4 4" xfId="21734" xr:uid="{BC240751-949E-442C-8E15-BA0896934CD4}"/>
    <cellStyle name="Normal 4 3 14 3 4 4 2" xfId="21735" xr:uid="{CDA86E67-C2CB-455A-8DA3-0630ADE87D5B}"/>
    <cellStyle name="Normal 4 3 14 3 4 5" xfId="21736" xr:uid="{46B5499B-1963-4955-9B04-16672A9D231F}"/>
    <cellStyle name="Normal 4 3 14 3 5" xfId="21737" xr:uid="{96C03705-5FCB-442B-AE61-2CD8A41C0B0E}"/>
    <cellStyle name="Normal 4 3 14 3 5 2" xfId="21738" xr:uid="{3B075525-D938-44C5-9F23-E4A8033A147B}"/>
    <cellStyle name="Normal 4 3 14 3 5 2 2" xfId="21739" xr:uid="{6F07955B-558D-4484-925A-11B3B3DA10CC}"/>
    <cellStyle name="Normal 4 3 14 3 5 3" xfId="21740" xr:uid="{ADC3840C-FF0B-4FAA-8DB9-368A7AE81466}"/>
    <cellStyle name="Normal 4 3 14 3 6" xfId="21741" xr:uid="{8CBF41F3-C241-4EFC-9660-27A6EFBA99FE}"/>
    <cellStyle name="Normal 4 3 14 3 6 2" xfId="21742" xr:uid="{2B241C5B-C930-4F7F-90BF-03602D44E71F}"/>
    <cellStyle name="Normal 4 3 14 3 6 2 2" xfId="21743" xr:uid="{EB3760DF-33A5-4D9F-89A9-CCDBD2A17365}"/>
    <cellStyle name="Normal 4 3 14 3 6 3" xfId="21744" xr:uid="{7B27D575-5E52-409B-8F72-8EAF055EABAA}"/>
    <cellStyle name="Normal 4 3 14 3 7" xfId="21745" xr:uid="{7B438237-BF24-4475-9BBF-C1D553EC6D55}"/>
    <cellStyle name="Normal 4 3 14 3 7 2" xfId="21746" xr:uid="{A82ED9FE-2DC6-4A00-A4E3-E9D62244EEC0}"/>
    <cellStyle name="Normal 4 3 14 3 7 2 2" xfId="21747" xr:uid="{7926B48B-06EB-47CF-9C67-5E35D4E1FB19}"/>
    <cellStyle name="Normal 4 3 14 3 7 3" xfId="21748" xr:uid="{0800CBB9-7CF2-4D74-83C5-6E4FB4E2DF6F}"/>
    <cellStyle name="Normal 4 3 14 3 8" xfId="21749" xr:uid="{FE81DFF5-2691-411F-A5F9-65D0EFB0859D}"/>
    <cellStyle name="Normal 4 3 14 3 8 2" xfId="21750" xr:uid="{52BE4E8C-1BB2-4F13-B3FD-68A1C8019671}"/>
    <cellStyle name="Normal 4 3 14 3 9" xfId="21751" xr:uid="{AD78F44B-00F6-4C9E-AEFD-B7AE730B8E32}"/>
    <cellStyle name="Normal 4 3 14 4" xfId="21752" xr:uid="{1F56D1EE-8583-4A71-9753-E4F0DE1B6B43}"/>
    <cellStyle name="Normal 4 3 14 4 2" xfId="21753" xr:uid="{AF256D78-FD8C-4222-9C61-F1F2076AFA27}"/>
    <cellStyle name="Normal 4 3 14 4 2 2" xfId="21754" xr:uid="{2784703B-CD53-4440-8874-EE0F6D681547}"/>
    <cellStyle name="Normal 4 3 14 4 2 2 2" xfId="21755" xr:uid="{E5F6F7E7-F39F-484A-9BCF-DA713AC58288}"/>
    <cellStyle name="Normal 4 3 14 4 2 2 2 2" xfId="21756" xr:uid="{10491226-4AAE-4350-A5DF-9835BFB708A1}"/>
    <cellStyle name="Normal 4 3 14 4 2 2 3" xfId="21757" xr:uid="{25521406-E03D-4910-B47B-6C655076C949}"/>
    <cellStyle name="Normal 4 3 14 4 2 3" xfId="21758" xr:uid="{B6D3D56F-DDEC-4670-B107-230234E9C841}"/>
    <cellStyle name="Normal 4 3 14 4 2 3 2" xfId="21759" xr:uid="{95ADCE05-A19C-434B-9A5B-DA6A80635267}"/>
    <cellStyle name="Normal 4 3 14 4 2 3 2 2" xfId="21760" xr:uid="{E4ADAAAA-F868-4022-B31A-D6B0DFA431C8}"/>
    <cellStyle name="Normal 4 3 14 4 2 3 3" xfId="21761" xr:uid="{02DA28B7-81BA-4933-B2C6-71F18F8C2197}"/>
    <cellStyle name="Normal 4 3 14 4 2 4" xfId="21762" xr:uid="{A5E291EF-1E50-4E26-891F-E9F24423BC33}"/>
    <cellStyle name="Normal 4 3 14 4 2 4 2" xfId="21763" xr:uid="{E1CE03C4-C334-431B-AD10-1919A3D492B4}"/>
    <cellStyle name="Normal 4 3 14 4 2 5" xfId="21764" xr:uid="{95490AB0-F3CC-4BA6-A4C1-151C10395A35}"/>
    <cellStyle name="Normal 4 3 14 4 3" xfId="21765" xr:uid="{E4644088-3010-43A8-AD7F-F3EA9516AA8E}"/>
    <cellStyle name="Normal 4 3 14 4 3 2" xfId="21766" xr:uid="{8623064A-AE2D-4A27-809A-8933CC68FAB9}"/>
    <cellStyle name="Normal 4 3 14 4 3 2 2" xfId="21767" xr:uid="{A8D1AE92-E843-4083-8D81-5A666D559D99}"/>
    <cellStyle name="Normal 4 3 14 4 3 3" xfId="21768" xr:uid="{5CEDA635-F802-4F18-A346-C733FBDABE6C}"/>
    <cellStyle name="Normal 4 3 14 4 4" xfId="21769" xr:uid="{7CFF6CB4-981C-46A0-9E27-65C37376F024}"/>
    <cellStyle name="Normal 4 3 14 4 4 2" xfId="21770" xr:uid="{86B84A28-0491-4FD0-839E-B8EFDFBA2B33}"/>
    <cellStyle name="Normal 4 3 14 4 4 2 2" xfId="21771" xr:uid="{BCA0C9FF-70CE-4A47-BD51-613DCB83FF72}"/>
    <cellStyle name="Normal 4 3 14 4 4 3" xfId="21772" xr:uid="{67AE9E57-141F-4417-89EE-04C2EADF840B}"/>
    <cellStyle name="Normal 4 3 14 4 5" xfId="21773" xr:uid="{36E6503F-6E12-4B27-90D5-227EEEFCFE24}"/>
    <cellStyle name="Normal 4 3 14 4 5 2" xfId="21774" xr:uid="{B79D0466-CA8F-4E62-9FB9-18C4CB0491ED}"/>
    <cellStyle name="Normal 4 3 14 4 6" xfId="21775" xr:uid="{CE67A6DC-F3E0-4FCE-A8BE-BBD20305998D}"/>
    <cellStyle name="Normal 4 3 14 5" xfId="21776" xr:uid="{7F819ABD-6C5D-4603-9CCE-7D8BB8693D57}"/>
    <cellStyle name="Normal 4 3 14 5 2" xfId="21777" xr:uid="{51531248-D269-449A-B839-B1AD9558AB40}"/>
    <cellStyle name="Normal 4 3 14 5 2 2" xfId="21778" xr:uid="{042911A7-6C6C-4CBB-898E-E648BCC45FD6}"/>
    <cellStyle name="Normal 4 3 14 5 2 2 2" xfId="21779" xr:uid="{98FE89FE-2785-40E4-ACA9-B6C0B5E07908}"/>
    <cellStyle name="Normal 4 3 14 5 2 2 2 2" xfId="21780" xr:uid="{ADD1692B-DD0F-4457-A882-1D400F039CA5}"/>
    <cellStyle name="Normal 4 3 14 5 2 2 3" xfId="21781" xr:uid="{2F42D3CE-EF3C-42C5-A9E3-11AE4E563247}"/>
    <cellStyle name="Normal 4 3 14 5 2 3" xfId="21782" xr:uid="{5A680CD0-B0BA-4C4F-BA7D-88B34F990649}"/>
    <cellStyle name="Normal 4 3 14 5 2 3 2" xfId="21783" xr:uid="{C5A7C22B-EC35-44B3-AA93-FEC4925B8A83}"/>
    <cellStyle name="Normal 4 3 14 5 2 3 2 2" xfId="21784" xr:uid="{D7F32619-EDC5-4011-A915-1F3D03BA94D4}"/>
    <cellStyle name="Normal 4 3 14 5 2 3 3" xfId="21785" xr:uid="{C5970F35-42F5-4B9B-A1E7-3BB86377E7E8}"/>
    <cellStyle name="Normal 4 3 14 5 2 4" xfId="21786" xr:uid="{D50406FB-D766-4934-AE7E-B28EBC55F297}"/>
    <cellStyle name="Normal 4 3 14 5 2 4 2" xfId="21787" xr:uid="{A45C93E7-B930-4451-A140-8F526AFF0D83}"/>
    <cellStyle name="Normal 4 3 14 5 2 5" xfId="21788" xr:uid="{79D88120-50B0-4BC4-9BB4-ACEF9522DF95}"/>
    <cellStyle name="Normal 4 3 14 5 3" xfId="21789" xr:uid="{D6E7DEBE-CB16-4529-B22C-3A2B64020270}"/>
    <cellStyle name="Normal 4 3 14 5 3 2" xfId="21790" xr:uid="{52744F7B-3797-48E8-AA63-2CE58E61DC44}"/>
    <cellStyle name="Normal 4 3 14 5 3 2 2" xfId="21791" xr:uid="{E9B2B38C-685A-4EB2-ADC7-C7C1CC8A9473}"/>
    <cellStyle name="Normal 4 3 14 5 3 3" xfId="21792" xr:uid="{6A673AEA-557F-4C48-999B-DD60FF76D1C6}"/>
    <cellStyle name="Normal 4 3 14 5 4" xfId="21793" xr:uid="{78A5ED2F-E797-476B-BA6E-F3D8421B7068}"/>
    <cellStyle name="Normal 4 3 14 5 4 2" xfId="21794" xr:uid="{6E0F9D6F-CC23-46FF-8D7B-1342D88457F6}"/>
    <cellStyle name="Normal 4 3 14 5 4 2 2" xfId="21795" xr:uid="{D3646EF8-32C6-48DE-A272-D5B03C630F7F}"/>
    <cellStyle name="Normal 4 3 14 5 4 3" xfId="21796" xr:uid="{84C6F3AC-559F-4D65-8ECE-D85C233E6A1C}"/>
    <cellStyle name="Normal 4 3 14 5 5" xfId="21797" xr:uid="{5D15F1A7-4B57-409A-BB8C-E88F73DBCB07}"/>
    <cellStyle name="Normal 4 3 14 5 5 2" xfId="21798" xr:uid="{CE9E76E1-28FD-4DC4-A492-0690F70CA227}"/>
    <cellStyle name="Normal 4 3 14 5 6" xfId="21799" xr:uid="{03A5538C-CB36-41AF-B6FC-DED4FA08B25B}"/>
    <cellStyle name="Normal 4 3 14 6" xfId="21800" xr:uid="{EAF1C40B-F9CB-4747-8D46-6832018605A6}"/>
    <cellStyle name="Normal 4 3 14 6 2" xfId="21801" xr:uid="{D47AB9CA-5ECE-454C-96A4-29908F526FD9}"/>
    <cellStyle name="Normal 4 3 14 6 2 2" xfId="21802" xr:uid="{BEEA1350-AB4C-4CD6-83A9-1C155D6C06CC}"/>
    <cellStyle name="Normal 4 3 14 6 2 2 2" xfId="21803" xr:uid="{F622577A-A023-4BF9-B7B3-71A43BA644BD}"/>
    <cellStyle name="Normal 4 3 14 6 2 3" xfId="21804" xr:uid="{8839F775-8123-49B7-9506-57DE169A997D}"/>
    <cellStyle name="Normal 4 3 14 6 3" xfId="21805" xr:uid="{F19DC56D-DF3F-4924-977F-8851584A94AA}"/>
    <cellStyle name="Normal 4 3 14 6 3 2" xfId="21806" xr:uid="{4001665E-4D51-4CA3-8D3F-E5775D927902}"/>
    <cellStyle name="Normal 4 3 14 6 3 2 2" xfId="21807" xr:uid="{9058AB00-11D0-49F4-AF0D-25341EDBE898}"/>
    <cellStyle name="Normal 4 3 14 6 3 3" xfId="21808" xr:uid="{FB37339F-291E-49B3-AB96-586FE4EC5400}"/>
    <cellStyle name="Normal 4 3 14 6 4" xfId="21809" xr:uid="{C024A64E-FB24-4712-A2AD-C75417E7F219}"/>
    <cellStyle name="Normal 4 3 14 6 4 2" xfId="21810" xr:uid="{ADA7CAE2-9974-4D7E-B741-45934E919BDD}"/>
    <cellStyle name="Normal 4 3 14 6 5" xfId="21811" xr:uid="{DC58FACE-AAD2-4CC1-A73D-B97F54C5B3FC}"/>
    <cellStyle name="Normal 4 3 14 7" xfId="21812" xr:uid="{4D0D5F17-2929-4D07-913E-5CEA95DCB073}"/>
    <cellStyle name="Normal 4 3 14 7 2" xfId="21813" xr:uid="{FBC1D030-45BF-48C9-9D3A-EE2533220EE0}"/>
    <cellStyle name="Normal 4 3 14 7 2 2" xfId="21814" xr:uid="{4D23CE35-7953-4726-9660-FA05F8D64C55}"/>
    <cellStyle name="Normal 4 3 14 7 3" xfId="21815" xr:uid="{1B63C406-D1CE-4535-9276-ADBC0ECEE2E6}"/>
    <cellStyle name="Normal 4 3 14 8" xfId="21816" xr:uid="{37710D58-D7D9-4152-8676-F6DFC0F83FF2}"/>
    <cellStyle name="Normal 4 3 14 8 2" xfId="21817" xr:uid="{87620EB7-2DC3-4F35-8135-30846D5BDA88}"/>
    <cellStyle name="Normal 4 3 14 8 2 2" xfId="21818" xr:uid="{77F8CFE1-8487-47F5-A5B4-5FD264AD22B2}"/>
    <cellStyle name="Normal 4 3 14 8 3" xfId="21819" xr:uid="{C4766CEC-B0D1-4B5B-876F-04CE57DAB525}"/>
    <cellStyle name="Normal 4 3 14 9" xfId="21820" xr:uid="{0B874002-76AD-4D2A-BA9A-8CF21485208B}"/>
    <cellStyle name="Normal 4 3 14 9 2" xfId="21821" xr:uid="{B6131FE2-AC12-44D4-BE2C-4905E8DD1B1C}"/>
    <cellStyle name="Normal 4 3 14 9 2 2" xfId="21822" xr:uid="{F021F16A-2741-4D52-84E0-98437C6A5006}"/>
    <cellStyle name="Normal 4 3 14 9 3" xfId="21823" xr:uid="{4FA4F44F-7DEC-4432-8358-556CCF4CB02C}"/>
    <cellStyle name="Normal 4 3 15" xfId="2158" xr:uid="{8C1F30DB-9C8D-4663-9777-E971BCF42C8D}"/>
    <cellStyle name="Normal 4 3 15 10" xfId="21824" xr:uid="{2EC8C6A2-D956-4193-B6BF-6F718AB19713}"/>
    <cellStyle name="Normal 4 3 15 10 2" xfId="21825" xr:uid="{83EB4860-12C2-4F8A-A01A-6A91723C6EAA}"/>
    <cellStyle name="Normal 4 3 15 11" xfId="21826" xr:uid="{DC279127-4DF0-40CC-B50D-C7DC6786A284}"/>
    <cellStyle name="Normal 4 3 15 2" xfId="21827" xr:uid="{58DF52DB-60B9-4FE8-982A-306074D60AF5}"/>
    <cellStyle name="Normal 4 3 15 2 2" xfId="21828" xr:uid="{CD573271-1E07-481D-9A6B-A28F14BD1500}"/>
    <cellStyle name="Normal 4 3 15 2 2 2" xfId="21829" xr:uid="{CA2BCCDF-95DF-4061-B502-FD1E63FDF745}"/>
    <cellStyle name="Normal 4 3 15 2 2 2 2" xfId="21830" xr:uid="{CB50C276-E229-4D61-B47A-856A493A0ED7}"/>
    <cellStyle name="Normal 4 3 15 2 2 2 2 2" xfId="21831" xr:uid="{99E44509-D368-489E-9737-E732D13E9C77}"/>
    <cellStyle name="Normal 4 3 15 2 2 2 2 2 2" xfId="21832" xr:uid="{7C3693F5-BD61-4696-A6FF-E68BAF9F63E2}"/>
    <cellStyle name="Normal 4 3 15 2 2 2 2 3" xfId="21833" xr:uid="{99E9EAF1-6AA8-4D8B-A1F5-D29CEC7A9107}"/>
    <cellStyle name="Normal 4 3 15 2 2 2 3" xfId="21834" xr:uid="{AB4DD959-C67C-46C2-908D-14BB8B813F9D}"/>
    <cellStyle name="Normal 4 3 15 2 2 2 3 2" xfId="21835" xr:uid="{B9449B09-ACF5-4B84-8839-2F6D363560F0}"/>
    <cellStyle name="Normal 4 3 15 2 2 2 3 2 2" xfId="21836" xr:uid="{9121B008-B806-4D27-A22C-37B56C379B76}"/>
    <cellStyle name="Normal 4 3 15 2 2 2 3 3" xfId="21837" xr:uid="{F65B0E96-6454-498A-B8F4-85FD89B9D0AD}"/>
    <cellStyle name="Normal 4 3 15 2 2 2 4" xfId="21838" xr:uid="{6B4560C1-E34C-41EE-A730-505FD243DF97}"/>
    <cellStyle name="Normal 4 3 15 2 2 2 4 2" xfId="21839" xr:uid="{761DDF84-3E5F-4004-9031-82997515F78D}"/>
    <cellStyle name="Normal 4 3 15 2 2 2 5" xfId="21840" xr:uid="{C33409A8-3C8E-4327-B9A6-E5335862550B}"/>
    <cellStyle name="Normal 4 3 15 2 2 3" xfId="21841" xr:uid="{36D023BF-3492-402A-A0C8-7D3347B86283}"/>
    <cellStyle name="Normal 4 3 15 2 2 3 2" xfId="21842" xr:uid="{562AAFFF-BFC6-4AA1-B735-4D474F182021}"/>
    <cellStyle name="Normal 4 3 15 2 2 3 2 2" xfId="21843" xr:uid="{725250D9-931C-4551-B384-151B896929F8}"/>
    <cellStyle name="Normal 4 3 15 2 2 3 3" xfId="21844" xr:uid="{52DB70E6-FF27-49BB-9201-6F0920DE0A76}"/>
    <cellStyle name="Normal 4 3 15 2 2 4" xfId="21845" xr:uid="{1CAAA38C-161A-4FBC-94FA-BE42EEAFBEE2}"/>
    <cellStyle name="Normal 4 3 15 2 2 4 2" xfId="21846" xr:uid="{2F64ECC9-7847-4A85-8159-C220A07E09FC}"/>
    <cellStyle name="Normal 4 3 15 2 2 4 2 2" xfId="21847" xr:uid="{06D5A90E-43D7-4E1B-B99C-9B32421AFBAB}"/>
    <cellStyle name="Normal 4 3 15 2 2 4 3" xfId="21848" xr:uid="{2F76E79C-137B-4032-A2A9-48B36C3EF14F}"/>
    <cellStyle name="Normal 4 3 15 2 2 5" xfId="21849" xr:uid="{4A871C45-EB0F-488D-AF2A-AF6FFA6A9D6D}"/>
    <cellStyle name="Normal 4 3 15 2 2 5 2" xfId="21850" xr:uid="{0FD84D56-D15D-4A23-9C70-09FF4F61A11B}"/>
    <cellStyle name="Normal 4 3 15 2 2 6" xfId="21851" xr:uid="{6AC28941-6771-48E1-A481-CBE651DCA546}"/>
    <cellStyle name="Normal 4 3 15 2 3" xfId="21852" xr:uid="{3C78AF5C-6BD0-4D52-8888-A694122F84DE}"/>
    <cellStyle name="Normal 4 3 15 2 3 2" xfId="21853" xr:uid="{E36A3FB5-421A-4209-8067-CBB17B10BBBA}"/>
    <cellStyle name="Normal 4 3 15 2 3 2 2" xfId="21854" xr:uid="{848316ED-F36D-40B9-8D6A-9D7CA642993D}"/>
    <cellStyle name="Normal 4 3 15 2 3 2 2 2" xfId="21855" xr:uid="{D7BD5A3E-3870-43C0-BAF1-95095C93C18F}"/>
    <cellStyle name="Normal 4 3 15 2 3 2 2 2 2" xfId="21856" xr:uid="{ADE381F6-A9FF-47F1-A29D-184F9A84397A}"/>
    <cellStyle name="Normal 4 3 15 2 3 2 2 3" xfId="21857" xr:uid="{A4E75DE0-21A9-48F5-8EFF-42AA370A4FBC}"/>
    <cellStyle name="Normal 4 3 15 2 3 2 3" xfId="21858" xr:uid="{7B0F8595-592C-4789-9142-D20EE35EB031}"/>
    <cellStyle name="Normal 4 3 15 2 3 2 3 2" xfId="21859" xr:uid="{8A1E9DA9-8D5E-4DAC-AE43-4F150A7DED13}"/>
    <cellStyle name="Normal 4 3 15 2 3 2 3 2 2" xfId="21860" xr:uid="{E05E1942-9978-43D4-9575-72DD43FCC8E7}"/>
    <cellStyle name="Normal 4 3 15 2 3 2 3 3" xfId="21861" xr:uid="{E6E4F1FF-8B1C-48AE-9047-58F5156982AE}"/>
    <cellStyle name="Normal 4 3 15 2 3 2 4" xfId="21862" xr:uid="{BD37CF75-EC4E-4D01-BADF-CEED70EE89BE}"/>
    <cellStyle name="Normal 4 3 15 2 3 2 4 2" xfId="21863" xr:uid="{D8BA830A-B176-4E1A-83AF-7B10A55DE2C9}"/>
    <cellStyle name="Normal 4 3 15 2 3 2 5" xfId="21864" xr:uid="{F7CCAC31-5204-4043-A8A9-7926562252B7}"/>
    <cellStyle name="Normal 4 3 15 2 3 3" xfId="21865" xr:uid="{B89E521B-F43F-476B-AEF3-AA754C900E17}"/>
    <cellStyle name="Normal 4 3 15 2 3 3 2" xfId="21866" xr:uid="{0E38A855-E050-4DF2-AD43-099982FB8BC5}"/>
    <cellStyle name="Normal 4 3 15 2 3 3 2 2" xfId="21867" xr:uid="{02FEC53D-D51F-4FE3-A327-1B198C76BD57}"/>
    <cellStyle name="Normal 4 3 15 2 3 3 3" xfId="21868" xr:uid="{096C2ACB-D5C8-4C37-A61C-431E849FB138}"/>
    <cellStyle name="Normal 4 3 15 2 3 4" xfId="21869" xr:uid="{64D05551-B317-476A-A266-4EFCE8ECAD08}"/>
    <cellStyle name="Normal 4 3 15 2 3 4 2" xfId="21870" xr:uid="{FB3F031C-BE19-4510-925B-25BEAEA6AF8A}"/>
    <cellStyle name="Normal 4 3 15 2 3 4 2 2" xfId="21871" xr:uid="{F7B4BB87-3979-42E6-908B-07B9D6AA7582}"/>
    <cellStyle name="Normal 4 3 15 2 3 4 3" xfId="21872" xr:uid="{EF5D45D5-E4F9-4D71-BC81-9451BF8D70C6}"/>
    <cellStyle name="Normal 4 3 15 2 3 5" xfId="21873" xr:uid="{104F02AF-6AD3-4F76-9EF9-D69FDE329FD8}"/>
    <cellStyle name="Normal 4 3 15 2 3 5 2" xfId="21874" xr:uid="{692E8997-3A7D-4A48-BA9F-8CC73A60EF30}"/>
    <cellStyle name="Normal 4 3 15 2 3 6" xfId="21875" xr:uid="{25BD17EF-42B1-49AB-85E6-F09967AECE3A}"/>
    <cellStyle name="Normal 4 3 15 2 4" xfId="21876" xr:uid="{6A37A717-FC7D-443F-9FEA-4F7EF82A2EFA}"/>
    <cellStyle name="Normal 4 3 15 2 4 2" xfId="21877" xr:uid="{794BBD5A-3647-48F5-8B92-1254938CBCEB}"/>
    <cellStyle name="Normal 4 3 15 2 4 2 2" xfId="21878" xr:uid="{3E65B931-D0A6-4FF9-91A1-27416CCFBEAA}"/>
    <cellStyle name="Normal 4 3 15 2 4 2 2 2" xfId="21879" xr:uid="{6ABB4DC7-4E03-41FD-9E15-1565B0115475}"/>
    <cellStyle name="Normal 4 3 15 2 4 2 3" xfId="21880" xr:uid="{0BFE1D10-FEAB-4156-A0E8-10C6B4CDEA3D}"/>
    <cellStyle name="Normal 4 3 15 2 4 3" xfId="21881" xr:uid="{5C11C261-E733-4BFD-B94E-78A3627F45CB}"/>
    <cellStyle name="Normal 4 3 15 2 4 3 2" xfId="21882" xr:uid="{9C354800-9563-4F90-9D32-A72B96EBEAAE}"/>
    <cellStyle name="Normal 4 3 15 2 4 3 2 2" xfId="21883" xr:uid="{8AE8E1A2-C65F-4AB8-8D45-A229C950FB39}"/>
    <cellStyle name="Normal 4 3 15 2 4 3 3" xfId="21884" xr:uid="{500B0966-53DE-4993-AAD7-119FB6C6EAC7}"/>
    <cellStyle name="Normal 4 3 15 2 4 4" xfId="21885" xr:uid="{29BBC5A7-D91F-4C75-914C-A2840738A48E}"/>
    <cellStyle name="Normal 4 3 15 2 4 4 2" xfId="21886" xr:uid="{DB805C53-9932-4A14-9C9D-2586D35632F7}"/>
    <cellStyle name="Normal 4 3 15 2 4 5" xfId="21887" xr:uid="{D208E598-8CA8-40D9-8C85-C518AB53F5A3}"/>
    <cellStyle name="Normal 4 3 15 2 5" xfId="21888" xr:uid="{C70205E1-569B-4301-ACF4-DDDF786CBD32}"/>
    <cellStyle name="Normal 4 3 15 2 5 2" xfId="21889" xr:uid="{4EF67074-F6E2-4AF9-884C-369E4B43270D}"/>
    <cellStyle name="Normal 4 3 15 2 5 2 2" xfId="21890" xr:uid="{00DB11FC-1449-4B40-BC2E-AE597BBABC6F}"/>
    <cellStyle name="Normal 4 3 15 2 5 3" xfId="21891" xr:uid="{C03110FD-1D74-48ED-8A00-BD2AC2EADD8C}"/>
    <cellStyle name="Normal 4 3 15 2 6" xfId="21892" xr:uid="{AAB65BB8-93C9-4EB8-9D30-5E76CC1C07B4}"/>
    <cellStyle name="Normal 4 3 15 2 6 2" xfId="21893" xr:uid="{8111829F-014B-481C-AE55-4EDF128654FC}"/>
    <cellStyle name="Normal 4 3 15 2 6 2 2" xfId="21894" xr:uid="{B786E51B-F535-43D6-9290-FC51E486C4F0}"/>
    <cellStyle name="Normal 4 3 15 2 6 3" xfId="21895" xr:uid="{B7351018-19A7-47AA-9A6C-C14578242CF7}"/>
    <cellStyle name="Normal 4 3 15 2 7" xfId="21896" xr:uid="{E71C534E-1DA5-406E-B15E-43AE5BAC2AF2}"/>
    <cellStyle name="Normal 4 3 15 2 7 2" xfId="21897" xr:uid="{BA31442C-B045-4A16-9115-8A96DEBA209B}"/>
    <cellStyle name="Normal 4 3 15 2 7 2 2" xfId="21898" xr:uid="{EF1858E8-DDED-4FFF-954F-8378822D83D1}"/>
    <cellStyle name="Normal 4 3 15 2 7 3" xfId="21899" xr:uid="{642192DD-ED93-4E2A-9135-504EF4ECD3FB}"/>
    <cellStyle name="Normal 4 3 15 2 8" xfId="21900" xr:uid="{6A60B9B0-7A0B-4791-AB1E-BD42D693D279}"/>
    <cellStyle name="Normal 4 3 15 2 8 2" xfId="21901" xr:uid="{130BE8CF-2EB0-4293-9C98-7969CED51166}"/>
    <cellStyle name="Normal 4 3 15 2 9" xfId="21902" xr:uid="{B1119D42-8BA1-4A5D-A06E-950ADB30BEDC}"/>
    <cellStyle name="Normal 4 3 15 3" xfId="21903" xr:uid="{40D2587B-1540-478D-9866-6AE2333E04AC}"/>
    <cellStyle name="Normal 4 3 15 3 2" xfId="21904" xr:uid="{0AC1F089-7CCB-4E84-89AB-2313A04A175C}"/>
    <cellStyle name="Normal 4 3 15 3 2 2" xfId="21905" xr:uid="{E24E1146-A77C-4B15-9608-E25337863D99}"/>
    <cellStyle name="Normal 4 3 15 3 2 2 2" xfId="21906" xr:uid="{86AAFD91-4653-49D7-9A6B-3BFF6AE16F36}"/>
    <cellStyle name="Normal 4 3 15 3 2 2 2 2" xfId="21907" xr:uid="{8B1D722D-20BD-4FB4-8187-D76FFB91EC89}"/>
    <cellStyle name="Normal 4 3 15 3 2 2 2 2 2" xfId="21908" xr:uid="{1E67888E-ACAD-414A-9556-024960D625EF}"/>
    <cellStyle name="Normal 4 3 15 3 2 2 2 3" xfId="21909" xr:uid="{292F8918-ED59-4E55-A264-47EB978203EE}"/>
    <cellStyle name="Normal 4 3 15 3 2 2 3" xfId="21910" xr:uid="{B7A7D401-C2A2-43B8-89B2-AB13EA4CC854}"/>
    <cellStyle name="Normal 4 3 15 3 2 2 3 2" xfId="21911" xr:uid="{0456B7E4-27B3-4A9C-AA2A-26AD13EC66DA}"/>
    <cellStyle name="Normal 4 3 15 3 2 2 3 2 2" xfId="21912" xr:uid="{7408A00F-4925-48D1-87A2-E8D04655661D}"/>
    <cellStyle name="Normal 4 3 15 3 2 2 3 3" xfId="21913" xr:uid="{3EEEA83F-D0F4-41B7-A336-1699E3A43E05}"/>
    <cellStyle name="Normal 4 3 15 3 2 2 4" xfId="21914" xr:uid="{BD75EA0A-96C8-4134-BA06-6370D4626B34}"/>
    <cellStyle name="Normal 4 3 15 3 2 2 4 2" xfId="21915" xr:uid="{53B05E18-069E-4187-8CE0-CC1271704D60}"/>
    <cellStyle name="Normal 4 3 15 3 2 2 5" xfId="21916" xr:uid="{95B104B1-9537-4D05-8936-6F15D5F47894}"/>
    <cellStyle name="Normal 4 3 15 3 2 3" xfId="21917" xr:uid="{0DF25DA0-398F-4A16-8C98-F172A8D141CA}"/>
    <cellStyle name="Normal 4 3 15 3 2 3 2" xfId="21918" xr:uid="{0CBF425E-A206-4A9A-A3F5-8B3B7E154F66}"/>
    <cellStyle name="Normal 4 3 15 3 2 3 2 2" xfId="21919" xr:uid="{B04D2D9D-58AD-452C-881B-C2C2DC86EDA6}"/>
    <cellStyle name="Normal 4 3 15 3 2 3 3" xfId="21920" xr:uid="{20DFF99B-5FD7-48B1-B7D8-222924FFB803}"/>
    <cellStyle name="Normal 4 3 15 3 2 4" xfId="21921" xr:uid="{56A70FB5-6DA0-48C0-9B08-13DA80E35213}"/>
    <cellStyle name="Normal 4 3 15 3 2 4 2" xfId="21922" xr:uid="{2A806B05-79CE-440E-A414-DB59A49DEEFB}"/>
    <cellStyle name="Normal 4 3 15 3 2 4 2 2" xfId="21923" xr:uid="{E2454C3C-7268-42F8-BC0C-8E79BE74E694}"/>
    <cellStyle name="Normal 4 3 15 3 2 4 3" xfId="21924" xr:uid="{77502D09-2FFE-4F76-9753-647B283A6C74}"/>
    <cellStyle name="Normal 4 3 15 3 2 5" xfId="21925" xr:uid="{FF9F7D96-E45F-459A-A20E-CCDAD73A203B}"/>
    <cellStyle name="Normal 4 3 15 3 2 5 2" xfId="21926" xr:uid="{51429B41-F350-49D0-B22D-E39B5B765F34}"/>
    <cellStyle name="Normal 4 3 15 3 2 6" xfId="21927" xr:uid="{EA1F1552-789E-4D04-8B9C-4D52E770E34F}"/>
    <cellStyle name="Normal 4 3 15 3 3" xfId="21928" xr:uid="{FB24B815-9B30-4695-AA46-C227C9F34F66}"/>
    <cellStyle name="Normal 4 3 15 3 3 2" xfId="21929" xr:uid="{61EBCB1E-96B7-43C0-8D48-F75619BB4E64}"/>
    <cellStyle name="Normal 4 3 15 3 3 2 2" xfId="21930" xr:uid="{595D57E3-A9D3-46EF-82AE-9C1BCEC6CAE8}"/>
    <cellStyle name="Normal 4 3 15 3 3 2 2 2" xfId="21931" xr:uid="{94A06879-4798-4315-AB95-0FF215C2C8EC}"/>
    <cellStyle name="Normal 4 3 15 3 3 2 2 2 2" xfId="21932" xr:uid="{E309ABAE-7FA3-4658-AE1F-817D0B000C96}"/>
    <cellStyle name="Normal 4 3 15 3 3 2 2 3" xfId="21933" xr:uid="{A946086E-B845-4A98-8F12-0CAAD2BA87C1}"/>
    <cellStyle name="Normal 4 3 15 3 3 2 3" xfId="21934" xr:uid="{C9F9A20F-FDB7-4B3E-B815-B867064F7AA2}"/>
    <cellStyle name="Normal 4 3 15 3 3 2 3 2" xfId="21935" xr:uid="{28DB02B5-71DF-4378-8721-DD8EA20A9906}"/>
    <cellStyle name="Normal 4 3 15 3 3 2 3 2 2" xfId="21936" xr:uid="{66FC46EE-B870-43C0-8921-43B75E97A4BA}"/>
    <cellStyle name="Normal 4 3 15 3 3 2 3 3" xfId="21937" xr:uid="{5455A3EC-051B-4614-ADD0-FB73363FFA74}"/>
    <cellStyle name="Normal 4 3 15 3 3 2 4" xfId="21938" xr:uid="{A2453D09-D096-4B9B-89FD-6AA2B4A805BA}"/>
    <cellStyle name="Normal 4 3 15 3 3 2 4 2" xfId="21939" xr:uid="{99D14897-C8BB-485F-A7E7-399011ADC89F}"/>
    <cellStyle name="Normal 4 3 15 3 3 2 5" xfId="21940" xr:uid="{816D81FA-21F6-4C34-9041-72020B1E50A8}"/>
    <cellStyle name="Normal 4 3 15 3 3 3" xfId="21941" xr:uid="{2FE2604E-A2ED-4E45-B53B-277D892F934C}"/>
    <cellStyle name="Normal 4 3 15 3 3 3 2" xfId="21942" xr:uid="{7CBC6360-EB9A-49D6-B1D8-6C17EC8FAED5}"/>
    <cellStyle name="Normal 4 3 15 3 3 3 2 2" xfId="21943" xr:uid="{B0BC04DF-68FE-40AE-9826-CFE578ABC5BC}"/>
    <cellStyle name="Normal 4 3 15 3 3 3 3" xfId="21944" xr:uid="{A0AB5BC6-32CC-4799-A72F-046971C024E8}"/>
    <cellStyle name="Normal 4 3 15 3 3 4" xfId="21945" xr:uid="{1877F480-E7A6-463F-B12F-8C468DDF8687}"/>
    <cellStyle name="Normal 4 3 15 3 3 4 2" xfId="21946" xr:uid="{E0E32A70-C1B7-4931-A20B-32EBEDE10324}"/>
    <cellStyle name="Normal 4 3 15 3 3 4 2 2" xfId="21947" xr:uid="{EDEF3E9E-5FD3-48D0-BB9C-253E24DB4F14}"/>
    <cellStyle name="Normal 4 3 15 3 3 4 3" xfId="21948" xr:uid="{8E509DE7-AF43-428B-8DF9-181C90F15029}"/>
    <cellStyle name="Normal 4 3 15 3 3 5" xfId="21949" xr:uid="{A03A0350-00D8-4D6B-A0F1-3D7E6A9B4F1C}"/>
    <cellStyle name="Normal 4 3 15 3 3 5 2" xfId="21950" xr:uid="{9898DFF3-839B-4DD2-BBC1-567EF7BEF89C}"/>
    <cellStyle name="Normal 4 3 15 3 3 6" xfId="21951" xr:uid="{FEE5F31A-DB56-4F1A-A74B-BFB075D7AE4F}"/>
    <cellStyle name="Normal 4 3 15 3 4" xfId="21952" xr:uid="{0A9C0943-90C9-4DE9-BE51-84EB2E3DA357}"/>
    <cellStyle name="Normal 4 3 15 3 4 2" xfId="21953" xr:uid="{562C4AD3-373E-4CDE-B05A-5908B75DC322}"/>
    <cellStyle name="Normal 4 3 15 3 4 2 2" xfId="21954" xr:uid="{28D527DD-691F-4FE7-8D6D-F3CAD5001185}"/>
    <cellStyle name="Normal 4 3 15 3 4 2 2 2" xfId="21955" xr:uid="{8D3D6A4A-D201-4491-94DC-5E70B212B4BA}"/>
    <cellStyle name="Normal 4 3 15 3 4 2 3" xfId="21956" xr:uid="{F834F616-2620-4117-B1F7-59037F065F8C}"/>
    <cellStyle name="Normal 4 3 15 3 4 3" xfId="21957" xr:uid="{F903A921-9BE2-4339-9F17-83C4D9899109}"/>
    <cellStyle name="Normal 4 3 15 3 4 3 2" xfId="21958" xr:uid="{BFE89B77-40F2-4B59-A0C7-09358D6FA242}"/>
    <cellStyle name="Normal 4 3 15 3 4 3 2 2" xfId="21959" xr:uid="{9B733629-F8F4-4EB9-8C8E-9EE977E53799}"/>
    <cellStyle name="Normal 4 3 15 3 4 3 3" xfId="21960" xr:uid="{0C05740B-F77E-4C84-8186-274D9152A8BE}"/>
    <cellStyle name="Normal 4 3 15 3 4 4" xfId="21961" xr:uid="{46FF3878-D5FC-4564-9E38-E6280DCAA90E}"/>
    <cellStyle name="Normal 4 3 15 3 4 4 2" xfId="21962" xr:uid="{435BF6AD-72F2-4DD5-A378-9D600D0E60A9}"/>
    <cellStyle name="Normal 4 3 15 3 4 5" xfId="21963" xr:uid="{6FD9EFCA-D1C7-4224-91F5-7E7B60DF1FFC}"/>
    <cellStyle name="Normal 4 3 15 3 5" xfId="21964" xr:uid="{CD49DA94-EEF3-4031-929A-925454A1FE34}"/>
    <cellStyle name="Normal 4 3 15 3 5 2" xfId="21965" xr:uid="{EDFC553F-2C38-4841-AAAB-D28A0FCFBC7E}"/>
    <cellStyle name="Normal 4 3 15 3 5 2 2" xfId="21966" xr:uid="{97DFE888-6BFF-4A23-9195-B0A3CCD60EFD}"/>
    <cellStyle name="Normal 4 3 15 3 5 3" xfId="21967" xr:uid="{7FCBB799-9E95-453E-91CF-7BA26E5DCE1D}"/>
    <cellStyle name="Normal 4 3 15 3 6" xfId="21968" xr:uid="{BC144851-DF52-4CEF-8EE1-55851EF5AA4F}"/>
    <cellStyle name="Normal 4 3 15 3 6 2" xfId="21969" xr:uid="{E7E01493-9824-4BFD-8EDF-6973DCBC41D2}"/>
    <cellStyle name="Normal 4 3 15 3 6 2 2" xfId="21970" xr:uid="{1443B7AE-CF41-49C2-B56F-1B2BA23F72C3}"/>
    <cellStyle name="Normal 4 3 15 3 6 3" xfId="21971" xr:uid="{B642D904-EB2A-4FDF-8137-F4545124BF91}"/>
    <cellStyle name="Normal 4 3 15 3 7" xfId="21972" xr:uid="{A8590350-C9B2-402A-B0F3-8E4F321DFBA1}"/>
    <cellStyle name="Normal 4 3 15 3 7 2" xfId="21973" xr:uid="{59A6BA26-C183-4C68-9DFF-E9B7B4616BC7}"/>
    <cellStyle name="Normal 4 3 15 3 7 2 2" xfId="21974" xr:uid="{E2E76BC7-C739-4D80-8F2A-95E11DA704CF}"/>
    <cellStyle name="Normal 4 3 15 3 7 3" xfId="21975" xr:uid="{9DB8057B-A455-44D6-BD39-310677C3C459}"/>
    <cellStyle name="Normal 4 3 15 3 8" xfId="21976" xr:uid="{E73A636A-19B1-4166-BE1D-80A7B058B9F4}"/>
    <cellStyle name="Normal 4 3 15 3 8 2" xfId="21977" xr:uid="{00EF693E-F991-4D2C-BF54-A5418568CED2}"/>
    <cellStyle name="Normal 4 3 15 3 9" xfId="21978" xr:uid="{51C97F48-300B-4419-95A4-67A05A9D105C}"/>
    <cellStyle name="Normal 4 3 15 4" xfId="21979" xr:uid="{1C9018ED-8F20-4F80-A8B3-4B8CB0E6F535}"/>
    <cellStyle name="Normal 4 3 15 4 2" xfId="21980" xr:uid="{2A0F2847-A216-4634-95BC-4549CE8BF23C}"/>
    <cellStyle name="Normal 4 3 15 4 2 2" xfId="21981" xr:uid="{ABAFC3A6-6BA7-47F5-8788-B8AED4369D8A}"/>
    <cellStyle name="Normal 4 3 15 4 2 2 2" xfId="21982" xr:uid="{E8ACBE09-541D-495C-A0D5-1E578083CE38}"/>
    <cellStyle name="Normal 4 3 15 4 2 2 2 2" xfId="21983" xr:uid="{EDB37246-402A-4BBA-AA58-D43BF37F31BF}"/>
    <cellStyle name="Normal 4 3 15 4 2 2 3" xfId="21984" xr:uid="{DA01BB07-63AE-4CBF-987A-4302AB58442D}"/>
    <cellStyle name="Normal 4 3 15 4 2 3" xfId="21985" xr:uid="{3428CAF3-0706-47B6-A42D-70C10B4AAF29}"/>
    <cellStyle name="Normal 4 3 15 4 2 3 2" xfId="21986" xr:uid="{33D3E6B3-6015-4E90-91A9-5A99FB854FFD}"/>
    <cellStyle name="Normal 4 3 15 4 2 3 2 2" xfId="21987" xr:uid="{5D87B789-14C3-4CD7-B39A-80C0ABAC85D7}"/>
    <cellStyle name="Normal 4 3 15 4 2 3 3" xfId="21988" xr:uid="{86C26389-FD1C-4E79-ADC9-BC36012777B9}"/>
    <cellStyle name="Normal 4 3 15 4 2 4" xfId="21989" xr:uid="{E9C98D4D-18EB-4F22-995F-2125C97507C0}"/>
    <cellStyle name="Normal 4 3 15 4 2 4 2" xfId="21990" xr:uid="{650DD0E5-C3D6-4A95-B3DE-AE6C80B604E1}"/>
    <cellStyle name="Normal 4 3 15 4 2 5" xfId="21991" xr:uid="{298B1C47-F8D2-4641-B1FF-92BACBE0B280}"/>
    <cellStyle name="Normal 4 3 15 4 3" xfId="21992" xr:uid="{D2BA9E03-3EB1-49AD-BA9D-A3E9661ABA51}"/>
    <cellStyle name="Normal 4 3 15 4 3 2" xfId="21993" xr:uid="{0F2CD49A-2E2A-45FC-AC54-D3ECA6ED0302}"/>
    <cellStyle name="Normal 4 3 15 4 3 2 2" xfId="21994" xr:uid="{A41A21C1-D2DE-4CB0-88D1-0EF7A1CC70EB}"/>
    <cellStyle name="Normal 4 3 15 4 3 3" xfId="21995" xr:uid="{A2A798DE-A2A0-4C42-A4EE-847C8AF9C05B}"/>
    <cellStyle name="Normal 4 3 15 4 4" xfId="21996" xr:uid="{F100AC6F-3886-4003-B634-869413AC7A61}"/>
    <cellStyle name="Normal 4 3 15 4 4 2" xfId="21997" xr:uid="{D7C29ED0-5021-4244-9BCE-9A8194E06B9E}"/>
    <cellStyle name="Normal 4 3 15 4 4 2 2" xfId="21998" xr:uid="{63F34C11-6813-4BD4-A18B-98EC35979081}"/>
    <cellStyle name="Normal 4 3 15 4 4 3" xfId="21999" xr:uid="{768081DF-F97F-4DF4-A0BC-4B4EEE4EE727}"/>
    <cellStyle name="Normal 4 3 15 4 5" xfId="22000" xr:uid="{3858B701-7483-45EE-A0C5-882970EED008}"/>
    <cellStyle name="Normal 4 3 15 4 5 2" xfId="22001" xr:uid="{2EB3CC64-86AC-49C1-A240-30BF4989D212}"/>
    <cellStyle name="Normal 4 3 15 4 6" xfId="22002" xr:uid="{5342D8A7-8DB3-4E62-9AE4-E028FCBE5D09}"/>
    <cellStyle name="Normal 4 3 15 5" xfId="22003" xr:uid="{A9691CBD-BF3D-4813-B617-A76FD3FD91A7}"/>
    <cellStyle name="Normal 4 3 15 5 2" xfId="22004" xr:uid="{8EAE88A2-B095-4C0D-BAAD-71DAC3A4F7F4}"/>
    <cellStyle name="Normal 4 3 15 5 2 2" xfId="22005" xr:uid="{9B20B9D6-3D87-4308-8251-9E9E90D698B5}"/>
    <cellStyle name="Normal 4 3 15 5 2 2 2" xfId="22006" xr:uid="{E529AF95-0E90-4DAF-B68C-38DD69734A45}"/>
    <cellStyle name="Normal 4 3 15 5 2 2 2 2" xfId="22007" xr:uid="{92DE80DC-D04D-4BE3-8850-54E3CF420D14}"/>
    <cellStyle name="Normal 4 3 15 5 2 2 3" xfId="22008" xr:uid="{12760033-C7E7-4A2B-BE75-069A1D2511E3}"/>
    <cellStyle name="Normal 4 3 15 5 2 3" xfId="22009" xr:uid="{BE44B4B0-745B-42ED-AE68-F990009F848D}"/>
    <cellStyle name="Normal 4 3 15 5 2 3 2" xfId="22010" xr:uid="{DA5B457D-A6B8-49AD-8402-180EC2C1D7A2}"/>
    <cellStyle name="Normal 4 3 15 5 2 3 2 2" xfId="22011" xr:uid="{FB715760-BD7E-41A6-A1C8-5FB2A5654770}"/>
    <cellStyle name="Normal 4 3 15 5 2 3 3" xfId="22012" xr:uid="{48AA4DBC-ACAD-4BEF-AD0D-FC2C0D9ED50C}"/>
    <cellStyle name="Normal 4 3 15 5 2 4" xfId="22013" xr:uid="{B4C86F26-7350-4778-82F9-1D2D7FDD9889}"/>
    <cellStyle name="Normal 4 3 15 5 2 4 2" xfId="22014" xr:uid="{CCE7FD3D-582D-42B3-8EF6-7D329237C297}"/>
    <cellStyle name="Normal 4 3 15 5 2 5" xfId="22015" xr:uid="{EAD14C46-0373-4B00-B518-D1A67FB137AF}"/>
    <cellStyle name="Normal 4 3 15 5 3" xfId="22016" xr:uid="{3B1A382B-6D3E-4D86-B258-ECB72D7BBB4A}"/>
    <cellStyle name="Normal 4 3 15 5 3 2" xfId="22017" xr:uid="{7FE8A783-0700-4A81-BE47-AFFFDAE84DF1}"/>
    <cellStyle name="Normal 4 3 15 5 3 2 2" xfId="22018" xr:uid="{25990B8D-BA8A-4DA3-B469-F30CB922213C}"/>
    <cellStyle name="Normal 4 3 15 5 3 3" xfId="22019" xr:uid="{500C383A-064A-47A7-9170-748ADA2F160D}"/>
    <cellStyle name="Normal 4 3 15 5 4" xfId="22020" xr:uid="{80AA14A8-2E1B-4F26-9E93-CA649C7F9796}"/>
    <cellStyle name="Normal 4 3 15 5 4 2" xfId="22021" xr:uid="{EC6CB225-7B58-48EB-87DF-AD94FF50E91D}"/>
    <cellStyle name="Normal 4 3 15 5 4 2 2" xfId="22022" xr:uid="{98D24A8D-7235-4336-8800-7CBDB1E229C4}"/>
    <cellStyle name="Normal 4 3 15 5 4 3" xfId="22023" xr:uid="{5B8BAAE9-B2B0-49EF-8FB7-D6C7D54613A6}"/>
    <cellStyle name="Normal 4 3 15 5 5" xfId="22024" xr:uid="{A02F5276-0C96-4EC8-80F0-89342BEBD178}"/>
    <cellStyle name="Normal 4 3 15 5 5 2" xfId="22025" xr:uid="{1FB18C18-50F8-437F-932F-F7032FF8D360}"/>
    <cellStyle name="Normal 4 3 15 5 6" xfId="22026" xr:uid="{0F48E34F-82DB-484B-B7C3-9BFFB4C63C83}"/>
    <cellStyle name="Normal 4 3 15 6" xfId="22027" xr:uid="{F3130BE5-B32C-42D6-944D-4B884DAC1BF5}"/>
    <cellStyle name="Normal 4 3 15 6 2" xfId="22028" xr:uid="{D612F4DD-91B1-48A7-9E4F-09BBDFB75E02}"/>
    <cellStyle name="Normal 4 3 15 6 2 2" xfId="22029" xr:uid="{8B6CA0EA-4DCA-486A-8934-73B6B086D195}"/>
    <cellStyle name="Normal 4 3 15 6 2 2 2" xfId="22030" xr:uid="{332541E0-9AD0-426F-8114-E565434FB5AE}"/>
    <cellStyle name="Normal 4 3 15 6 2 3" xfId="22031" xr:uid="{354BABEE-0BBC-4971-8CE2-B30377CFDE18}"/>
    <cellStyle name="Normal 4 3 15 6 3" xfId="22032" xr:uid="{A6D9807D-6C00-44FA-9E45-209F8AF0AAB5}"/>
    <cellStyle name="Normal 4 3 15 6 3 2" xfId="22033" xr:uid="{0E05528E-8819-4212-A03A-FDE7A1B85A15}"/>
    <cellStyle name="Normal 4 3 15 6 3 2 2" xfId="22034" xr:uid="{2566FDCE-963E-4B1E-81FE-FDB6495A7C27}"/>
    <cellStyle name="Normal 4 3 15 6 3 3" xfId="22035" xr:uid="{9601FE33-F536-413B-9D36-87C8E68ADD98}"/>
    <cellStyle name="Normal 4 3 15 6 4" xfId="22036" xr:uid="{A8CD4621-C167-46C0-AB0B-7C9CB5BFA677}"/>
    <cellStyle name="Normal 4 3 15 6 4 2" xfId="22037" xr:uid="{ABCD198D-CBBF-4888-8F64-F014308A74FC}"/>
    <cellStyle name="Normal 4 3 15 6 5" xfId="22038" xr:uid="{5A0E761E-AF4D-4420-953C-DFABC0FA59C3}"/>
    <cellStyle name="Normal 4 3 15 7" xfId="22039" xr:uid="{AEB5E69E-AEF0-429F-B421-A4D1E25C4782}"/>
    <cellStyle name="Normal 4 3 15 7 2" xfId="22040" xr:uid="{5056AC10-A17F-4496-B7D0-3CDA4F423FB1}"/>
    <cellStyle name="Normal 4 3 15 7 2 2" xfId="22041" xr:uid="{258F404F-396F-427A-84A2-991E337C5E44}"/>
    <cellStyle name="Normal 4 3 15 7 3" xfId="22042" xr:uid="{58CD0810-5A5F-435F-8707-A701766C05B5}"/>
    <cellStyle name="Normal 4 3 15 8" xfId="22043" xr:uid="{AAB658E7-0547-4853-A377-25FFF6F336A7}"/>
    <cellStyle name="Normal 4 3 15 8 2" xfId="22044" xr:uid="{83B8FBFF-C009-4810-AEE5-435671847053}"/>
    <cellStyle name="Normal 4 3 15 8 2 2" xfId="22045" xr:uid="{4EC6B2F4-EC63-4C82-BDBB-50ED2E5C5A57}"/>
    <cellStyle name="Normal 4 3 15 8 3" xfId="22046" xr:uid="{FAAF9B57-4338-4633-AF7F-F3E745DFD603}"/>
    <cellStyle name="Normal 4 3 15 9" xfId="22047" xr:uid="{E0889842-9CAD-4E20-B180-50C2289D74FC}"/>
    <cellStyle name="Normal 4 3 15 9 2" xfId="22048" xr:uid="{7B88F92F-EDA7-4DE5-9211-1939E06893F1}"/>
    <cellStyle name="Normal 4 3 15 9 2 2" xfId="22049" xr:uid="{D1F6366C-25E8-4D6C-8A51-7108B265A7A5}"/>
    <cellStyle name="Normal 4 3 15 9 3" xfId="22050" xr:uid="{440A5770-8586-473A-B9CF-E4A3B1AFD398}"/>
    <cellStyle name="Normal 4 3 16" xfId="2159" xr:uid="{C53DF2A0-2EC2-4140-BD0B-1240E0403E18}"/>
    <cellStyle name="Normal 4 3 16 10" xfId="22051" xr:uid="{2CB71507-DA8D-4A5C-90E6-52C5205F5A73}"/>
    <cellStyle name="Normal 4 3 16 10 2" xfId="22052" xr:uid="{66337A3F-D63E-49CF-84CF-68787A3F1CFB}"/>
    <cellStyle name="Normal 4 3 16 11" xfId="22053" xr:uid="{75EE6D23-E046-433A-85AA-53F62ECA8AC3}"/>
    <cellStyle name="Normal 4 3 16 2" xfId="22054" xr:uid="{1A3983C5-1D59-4D8C-AA78-4FBAB086E61D}"/>
    <cellStyle name="Normal 4 3 16 2 2" xfId="22055" xr:uid="{68F92678-8302-45A1-9A57-B6EAB5896992}"/>
    <cellStyle name="Normal 4 3 16 2 2 2" xfId="22056" xr:uid="{3EC1DBBA-3722-485E-8EC1-13BC2D8C8643}"/>
    <cellStyle name="Normal 4 3 16 2 2 2 2" xfId="22057" xr:uid="{9541DAE4-C026-4943-80D9-34DD66EBCA1B}"/>
    <cellStyle name="Normal 4 3 16 2 2 2 2 2" xfId="22058" xr:uid="{05956FC4-E7ED-45E5-B2A8-6E32CAA725B9}"/>
    <cellStyle name="Normal 4 3 16 2 2 2 2 2 2" xfId="22059" xr:uid="{3E70272F-3AD0-43D7-8D3A-64D17F208770}"/>
    <cellStyle name="Normal 4 3 16 2 2 2 2 3" xfId="22060" xr:uid="{34C2FF52-4016-49E4-A1A8-102E5F60DA3E}"/>
    <cellStyle name="Normal 4 3 16 2 2 2 3" xfId="22061" xr:uid="{2E82568D-33C7-4422-ACB3-C7CA961AFED2}"/>
    <cellStyle name="Normal 4 3 16 2 2 2 3 2" xfId="22062" xr:uid="{3925CBAC-C769-404C-845A-CA5F5DB13D82}"/>
    <cellStyle name="Normal 4 3 16 2 2 2 3 2 2" xfId="22063" xr:uid="{FA88F5F3-212C-4430-8205-8A7D0CFE8365}"/>
    <cellStyle name="Normal 4 3 16 2 2 2 3 3" xfId="22064" xr:uid="{4685BAAE-2F55-4C05-ADC8-B564F776B924}"/>
    <cellStyle name="Normal 4 3 16 2 2 2 4" xfId="22065" xr:uid="{55428CC1-BFAD-4139-BC30-598E9AE199BF}"/>
    <cellStyle name="Normal 4 3 16 2 2 2 4 2" xfId="22066" xr:uid="{B5872310-5CB8-4DE3-BE21-A7EA2F6401B2}"/>
    <cellStyle name="Normal 4 3 16 2 2 2 5" xfId="22067" xr:uid="{7B1A61F0-3CE6-4CFF-9A86-46A597AB1B5A}"/>
    <cellStyle name="Normal 4 3 16 2 2 3" xfId="22068" xr:uid="{33FFD742-EE77-4591-B3C8-B91602F63924}"/>
    <cellStyle name="Normal 4 3 16 2 2 3 2" xfId="22069" xr:uid="{A59DD403-7CE4-4CEC-A317-E8790836C91B}"/>
    <cellStyle name="Normal 4 3 16 2 2 3 2 2" xfId="22070" xr:uid="{F5BC9AF0-68D7-48F3-9685-234E2BE5B35F}"/>
    <cellStyle name="Normal 4 3 16 2 2 3 3" xfId="22071" xr:uid="{FA8F3607-2151-44FC-90E7-4CA2AC9A0E3C}"/>
    <cellStyle name="Normal 4 3 16 2 2 4" xfId="22072" xr:uid="{38FFA581-4EE8-40FF-834B-586FA4ACDB5A}"/>
    <cellStyle name="Normal 4 3 16 2 2 4 2" xfId="22073" xr:uid="{355EAA95-3241-4D92-ABBE-42140C9C4B49}"/>
    <cellStyle name="Normal 4 3 16 2 2 4 2 2" xfId="22074" xr:uid="{A0C0DA8C-16F6-47C0-8CD5-CF2079D7C266}"/>
    <cellStyle name="Normal 4 3 16 2 2 4 3" xfId="22075" xr:uid="{EBCBA9A4-8604-4F81-BE6F-31ED7BDFABFD}"/>
    <cellStyle name="Normal 4 3 16 2 2 5" xfId="22076" xr:uid="{D58A2F2E-0964-48E1-9CC5-1729098FE7DD}"/>
    <cellStyle name="Normal 4 3 16 2 2 5 2" xfId="22077" xr:uid="{4AA719F4-8AF1-46BA-BBB4-92A3EB7447B1}"/>
    <cellStyle name="Normal 4 3 16 2 2 6" xfId="22078" xr:uid="{CCF6B903-E637-427E-BE53-615E94A8FABD}"/>
    <cellStyle name="Normal 4 3 16 2 3" xfId="22079" xr:uid="{4AB8A69A-C38F-4DB1-9834-95904888603B}"/>
    <cellStyle name="Normal 4 3 16 2 3 2" xfId="22080" xr:uid="{FD25665A-2839-46A1-9E04-31CCEE15E91F}"/>
    <cellStyle name="Normal 4 3 16 2 3 2 2" xfId="22081" xr:uid="{88681EA5-BA2A-43B6-BDD3-88A2D0EA25A9}"/>
    <cellStyle name="Normal 4 3 16 2 3 2 2 2" xfId="22082" xr:uid="{09F5CC83-8F0A-444C-A3C4-34464C8D5BAD}"/>
    <cellStyle name="Normal 4 3 16 2 3 2 2 2 2" xfId="22083" xr:uid="{EA07012C-65AD-41F9-A633-9B4C8B408CC1}"/>
    <cellStyle name="Normal 4 3 16 2 3 2 2 3" xfId="22084" xr:uid="{66EA06F0-4A23-4AAF-86BD-C78705C4B86B}"/>
    <cellStyle name="Normal 4 3 16 2 3 2 3" xfId="22085" xr:uid="{3E681FA5-6325-46E1-8ECE-B30F38323965}"/>
    <cellStyle name="Normal 4 3 16 2 3 2 3 2" xfId="22086" xr:uid="{111205AB-5201-42DD-AE80-48931F1CF5A0}"/>
    <cellStyle name="Normal 4 3 16 2 3 2 3 2 2" xfId="22087" xr:uid="{FD8FD9F6-183C-49FB-926B-4B07D2A3B24D}"/>
    <cellStyle name="Normal 4 3 16 2 3 2 3 3" xfId="22088" xr:uid="{F78A22F7-8516-45B1-87DB-6A0CACB5D838}"/>
    <cellStyle name="Normal 4 3 16 2 3 2 4" xfId="22089" xr:uid="{8E589621-61A2-404D-938D-4D930F4DF0BF}"/>
    <cellStyle name="Normal 4 3 16 2 3 2 4 2" xfId="22090" xr:uid="{129CFF0F-53FD-47AC-8414-15A3D09643A8}"/>
    <cellStyle name="Normal 4 3 16 2 3 2 5" xfId="22091" xr:uid="{ED6905EB-8DFA-40B5-A54C-715148B82D20}"/>
    <cellStyle name="Normal 4 3 16 2 3 3" xfId="22092" xr:uid="{0C480C1C-E2A7-4F16-963C-B0F11D03D402}"/>
    <cellStyle name="Normal 4 3 16 2 3 3 2" xfId="22093" xr:uid="{DFB83B49-B29F-4C1E-81D9-3FF4A9E2E32E}"/>
    <cellStyle name="Normal 4 3 16 2 3 3 2 2" xfId="22094" xr:uid="{C1C5A2A1-C4A3-4F43-920C-8BF2B80AC4B4}"/>
    <cellStyle name="Normal 4 3 16 2 3 3 3" xfId="22095" xr:uid="{23D4EE28-B2E7-4E29-AB9B-BD1959280EEB}"/>
    <cellStyle name="Normal 4 3 16 2 3 4" xfId="22096" xr:uid="{6A63D776-00E5-45F0-8CC7-4811EEDC96F8}"/>
    <cellStyle name="Normal 4 3 16 2 3 4 2" xfId="22097" xr:uid="{9AA72111-63F5-4527-99AF-7C5FDAE11ACE}"/>
    <cellStyle name="Normal 4 3 16 2 3 4 2 2" xfId="22098" xr:uid="{9DBD9033-4D14-4AF7-B555-F75BAE7E7009}"/>
    <cellStyle name="Normal 4 3 16 2 3 4 3" xfId="22099" xr:uid="{905FB75D-226F-4039-9B30-FE257B1236B7}"/>
    <cellStyle name="Normal 4 3 16 2 3 5" xfId="22100" xr:uid="{96E49293-F571-47CA-9337-8EFB0B981789}"/>
    <cellStyle name="Normal 4 3 16 2 3 5 2" xfId="22101" xr:uid="{80BC64A1-DD28-4D0D-96E0-30A10404B281}"/>
    <cellStyle name="Normal 4 3 16 2 3 6" xfId="22102" xr:uid="{A7C71FBA-BE2F-4F3E-A524-02C28154B5C3}"/>
    <cellStyle name="Normal 4 3 16 2 4" xfId="22103" xr:uid="{BC1383BA-9ACB-490B-9BA9-756CE6F3A633}"/>
    <cellStyle name="Normal 4 3 16 2 4 2" xfId="22104" xr:uid="{AEB152EA-E75D-4F0F-B614-7ED9148BF7A0}"/>
    <cellStyle name="Normal 4 3 16 2 4 2 2" xfId="22105" xr:uid="{7466E696-6D64-42A7-AB0A-FA83E6028B56}"/>
    <cellStyle name="Normal 4 3 16 2 4 2 2 2" xfId="22106" xr:uid="{1021E013-BF9A-45A8-B530-02A3C58565AA}"/>
    <cellStyle name="Normal 4 3 16 2 4 2 3" xfId="22107" xr:uid="{21DB34B7-2EBB-4CD5-9828-515F46806D7B}"/>
    <cellStyle name="Normal 4 3 16 2 4 3" xfId="22108" xr:uid="{4DF1CD47-B55B-41C7-94C2-A1AD44B3B115}"/>
    <cellStyle name="Normal 4 3 16 2 4 3 2" xfId="22109" xr:uid="{A6ED0CD1-E1F6-4A71-8B39-94D125A40612}"/>
    <cellStyle name="Normal 4 3 16 2 4 3 2 2" xfId="22110" xr:uid="{225EF609-E991-41B8-B6D8-1ABE4EFCBCA1}"/>
    <cellStyle name="Normal 4 3 16 2 4 3 3" xfId="22111" xr:uid="{F737EDAC-CED3-42A0-9672-2424C0F75E1F}"/>
    <cellStyle name="Normal 4 3 16 2 4 4" xfId="22112" xr:uid="{A8C7BE46-1D38-4599-A20C-3AE595D3E39A}"/>
    <cellStyle name="Normal 4 3 16 2 4 4 2" xfId="22113" xr:uid="{D5739114-E2A3-4FEF-9CA7-7AF6B878A603}"/>
    <cellStyle name="Normal 4 3 16 2 4 5" xfId="22114" xr:uid="{CD283DB6-9E58-4880-A63C-51F54AE9AA6D}"/>
    <cellStyle name="Normal 4 3 16 2 5" xfId="22115" xr:uid="{D0B7684D-463E-4004-8384-7FFCC3A25077}"/>
    <cellStyle name="Normal 4 3 16 2 5 2" xfId="22116" xr:uid="{0545D35B-A711-4300-A987-97409B137A4C}"/>
    <cellStyle name="Normal 4 3 16 2 5 2 2" xfId="22117" xr:uid="{2DEC8CA1-11E4-4969-8704-C694A5D2AF08}"/>
    <cellStyle name="Normal 4 3 16 2 5 3" xfId="22118" xr:uid="{67E212F0-1994-4D4D-9DD7-FF7856D0AB23}"/>
    <cellStyle name="Normal 4 3 16 2 6" xfId="22119" xr:uid="{F7CED90E-9AE6-47FB-9AC5-C81C97C668F3}"/>
    <cellStyle name="Normal 4 3 16 2 6 2" xfId="22120" xr:uid="{CA1723BA-0D6A-4C79-9C32-FE45D7C4F530}"/>
    <cellStyle name="Normal 4 3 16 2 6 2 2" xfId="22121" xr:uid="{7A577A50-D13C-4678-8499-79C9AFA8DC23}"/>
    <cellStyle name="Normal 4 3 16 2 6 3" xfId="22122" xr:uid="{03F7D564-131C-42EF-8E7A-3C8378B24495}"/>
    <cellStyle name="Normal 4 3 16 2 7" xfId="22123" xr:uid="{D3A952EF-377F-4536-AEBC-722EF7265863}"/>
    <cellStyle name="Normal 4 3 16 2 7 2" xfId="22124" xr:uid="{DB8F8A87-9F54-4D3E-B26E-7DD5DDF0888D}"/>
    <cellStyle name="Normal 4 3 16 2 7 2 2" xfId="22125" xr:uid="{B723A5BC-E7C2-4A0E-B1BC-441B30E2D6B8}"/>
    <cellStyle name="Normal 4 3 16 2 7 3" xfId="22126" xr:uid="{90F444AC-3008-41C9-B43B-FFEB500271CA}"/>
    <cellStyle name="Normal 4 3 16 2 8" xfId="22127" xr:uid="{A61418C0-BEE4-452D-B17B-C9E9FC0AD791}"/>
    <cellStyle name="Normal 4 3 16 2 8 2" xfId="22128" xr:uid="{B160062D-F4E3-4B91-85BE-1D58E2AFEC1F}"/>
    <cellStyle name="Normal 4 3 16 2 9" xfId="22129" xr:uid="{70675DAD-AD49-4F65-8284-7F3D77A85A2A}"/>
    <cellStyle name="Normal 4 3 16 3" xfId="22130" xr:uid="{A9B2DEE6-B067-4EC0-AA7E-EE1B96A7B4BA}"/>
    <cellStyle name="Normal 4 3 16 3 2" xfId="22131" xr:uid="{E815E2DC-7307-46FD-9592-98410902F145}"/>
    <cellStyle name="Normal 4 3 16 3 2 2" xfId="22132" xr:uid="{142095DB-A5D2-4C1E-9B7E-E3897B187177}"/>
    <cellStyle name="Normal 4 3 16 3 2 2 2" xfId="22133" xr:uid="{7530737D-DB34-4EBF-B5D8-051C4465E274}"/>
    <cellStyle name="Normal 4 3 16 3 2 2 2 2" xfId="22134" xr:uid="{9A7CA152-4D23-4AF9-B3E5-03C40FE09F0B}"/>
    <cellStyle name="Normal 4 3 16 3 2 2 2 2 2" xfId="22135" xr:uid="{837F9515-5834-46D1-B52A-A271F0C3D5E6}"/>
    <cellStyle name="Normal 4 3 16 3 2 2 2 3" xfId="22136" xr:uid="{3E77DF56-42E8-45A5-8229-011CD7D0B922}"/>
    <cellStyle name="Normal 4 3 16 3 2 2 3" xfId="22137" xr:uid="{BE33EC64-3025-4E95-9BD5-50F241A13459}"/>
    <cellStyle name="Normal 4 3 16 3 2 2 3 2" xfId="22138" xr:uid="{D876C0F4-728B-4AAE-819B-6C5904E33CFF}"/>
    <cellStyle name="Normal 4 3 16 3 2 2 3 2 2" xfId="22139" xr:uid="{64AA9BD9-3A95-47BE-9BE0-61CA5C9771B3}"/>
    <cellStyle name="Normal 4 3 16 3 2 2 3 3" xfId="22140" xr:uid="{477E4DFF-041F-4581-ADF2-244B052ECDEB}"/>
    <cellStyle name="Normal 4 3 16 3 2 2 4" xfId="22141" xr:uid="{7F8C4155-E9F4-4F68-A9F7-74EC3A0BA064}"/>
    <cellStyle name="Normal 4 3 16 3 2 2 4 2" xfId="22142" xr:uid="{24147057-82E4-4938-957F-FF77AC8311BD}"/>
    <cellStyle name="Normal 4 3 16 3 2 2 5" xfId="22143" xr:uid="{9ABAC7ED-1018-4EE8-A6BA-A9B51A09690D}"/>
    <cellStyle name="Normal 4 3 16 3 2 3" xfId="22144" xr:uid="{5F641DB1-DFF4-427B-8D20-E4952C283280}"/>
    <cellStyle name="Normal 4 3 16 3 2 3 2" xfId="22145" xr:uid="{A7B3BA32-DC96-43D5-9700-7540F12966C9}"/>
    <cellStyle name="Normal 4 3 16 3 2 3 2 2" xfId="22146" xr:uid="{26C49FE4-F7A4-4644-BC2A-C32491CB9517}"/>
    <cellStyle name="Normal 4 3 16 3 2 3 3" xfId="22147" xr:uid="{C797AD96-B41E-40DE-8D14-79F53328B551}"/>
    <cellStyle name="Normal 4 3 16 3 2 4" xfId="22148" xr:uid="{36DB24E2-4883-4ACB-985D-1CD3B584418C}"/>
    <cellStyle name="Normal 4 3 16 3 2 4 2" xfId="22149" xr:uid="{3ABF027D-7B14-4FB0-837E-3646F96E8241}"/>
    <cellStyle name="Normal 4 3 16 3 2 4 2 2" xfId="22150" xr:uid="{EAA6BCF7-D1FB-450B-AACD-E02695510566}"/>
    <cellStyle name="Normal 4 3 16 3 2 4 3" xfId="22151" xr:uid="{E788F114-E847-482E-8E57-FC09F244DD4F}"/>
    <cellStyle name="Normal 4 3 16 3 2 5" xfId="22152" xr:uid="{BE5E84B3-D3D6-4A89-B1E2-E0FDA91A4763}"/>
    <cellStyle name="Normal 4 3 16 3 2 5 2" xfId="22153" xr:uid="{B797C19F-2623-4AD4-AE13-5C86738E2927}"/>
    <cellStyle name="Normal 4 3 16 3 2 6" xfId="22154" xr:uid="{2526D370-6E98-44E9-8330-CC45FE35DC0B}"/>
    <cellStyle name="Normal 4 3 16 3 3" xfId="22155" xr:uid="{6C161A0B-26B4-4F77-BC99-E878F647A3D4}"/>
    <cellStyle name="Normal 4 3 16 3 3 2" xfId="22156" xr:uid="{C54D2736-0FED-4F49-AB75-B9993602653C}"/>
    <cellStyle name="Normal 4 3 16 3 3 2 2" xfId="22157" xr:uid="{77CFCA03-B935-4E57-B491-022E80A298E8}"/>
    <cellStyle name="Normal 4 3 16 3 3 2 2 2" xfId="22158" xr:uid="{14A39666-EDA2-49DB-9C98-04876A43053E}"/>
    <cellStyle name="Normal 4 3 16 3 3 2 2 2 2" xfId="22159" xr:uid="{8AEF823B-2825-4BAC-B37B-72E89C8AA4BE}"/>
    <cellStyle name="Normal 4 3 16 3 3 2 2 3" xfId="22160" xr:uid="{4EC615F2-0320-4560-B3BA-CB4C724F9980}"/>
    <cellStyle name="Normal 4 3 16 3 3 2 3" xfId="22161" xr:uid="{CD766724-8D95-4B91-980E-B464963777BC}"/>
    <cellStyle name="Normal 4 3 16 3 3 2 3 2" xfId="22162" xr:uid="{9A0053C7-E756-4311-B697-712F33D73229}"/>
    <cellStyle name="Normal 4 3 16 3 3 2 3 2 2" xfId="22163" xr:uid="{3A4E16C5-C63F-43F2-BFF2-85C6B72FD215}"/>
    <cellStyle name="Normal 4 3 16 3 3 2 3 3" xfId="22164" xr:uid="{744FD4C9-EB71-4856-9285-22B72D3209BC}"/>
    <cellStyle name="Normal 4 3 16 3 3 2 4" xfId="22165" xr:uid="{0E71C58B-85BD-4DE0-811C-2DADE4B19401}"/>
    <cellStyle name="Normal 4 3 16 3 3 2 4 2" xfId="22166" xr:uid="{B2D8061F-E63B-45C3-92EF-5FC5C7D9E825}"/>
    <cellStyle name="Normal 4 3 16 3 3 2 5" xfId="22167" xr:uid="{6EDFCE8E-F00E-4232-B900-71A11DC2243E}"/>
    <cellStyle name="Normal 4 3 16 3 3 3" xfId="22168" xr:uid="{E5E2A365-2456-4E60-AC42-A1C08906887E}"/>
    <cellStyle name="Normal 4 3 16 3 3 3 2" xfId="22169" xr:uid="{34638B2D-AA91-4FE9-B4D1-D6EF88B095C8}"/>
    <cellStyle name="Normal 4 3 16 3 3 3 2 2" xfId="22170" xr:uid="{90B6E424-C86C-4625-983B-F3496195D99F}"/>
    <cellStyle name="Normal 4 3 16 3 3 3 3" xfId="22171" xr:uid="{F8719CD0-4C4E-4776-B52D-1932285E9FA0}"/>
    <cellStyle name="Normal 4 3 16 3 3 4" xfId="22172" xr:uid="{4C26D71D-EAE6-4C46-BB31-04D426CE3971}"/>
    <cellStyle name="Normal 4 3 16 3 3 4 2" xfId="22173" xr:uid="{6695D974-FA92-4343-96A9-4516FD7E8993}"/>
    <cellStyle name="Normal 4 3 16 3 3 4 2 2" xfId="22174" xr:uid="{5A573121-CA68-41BC-8FC3-766F8EE63E89}"/>
    <cellStyle name="Normal 4 3 16 3 3 4 3" xfId="22175" xr:uid="{D98BE2CD-D244-4CE7-ABC7-1524B73496A3}"/>
    <cellStyle name="Normal 4 3 16 3 3 5" xfId="22176" xr:uid="{FCAF2880-A9D8-4368-B4BE-68D2B7135A99}"/>
    <cellStyle name="Normal 4 3 16 3 3 5 2" xfId="22177" xr:uid="{6C979D37-AF9C-4C23-8F05-51542BDB0704}"/>
    <cellStyle name="Normal 4 3 16 3 3 6" xfId="22178" xr:uid="{983D3326-8BDB-438C-ADFB-3C75F493DFFF}"/>
    <cellStyle name="Normal 4 3 16 3 4" xfId="22179" xr:uid="{474C1807-C30A-45B9-BC28-A441FA1AEC99}"/>
    <cellStyle name="Normal 4 3 16 3 4 2" xfId="22180" xr:uid="{0400E472-8C27-426A-9B1C-BF1644DBF506}"/>
    <cellStyle name="Normal 4 3 16 3 4 2 2" xfId="22181" xr:uid="{1303CD69-7D4C-4352-A84D-50F8AB006C10}"/>
    <cellStyle name="Normal 4 3 16 3 4 2 2 2" xfId="22182" xr:uid="{A1736DEA-B150-409B-B934-EC7259B58D43}"/>
    <cellStyle name="Normal 4 3 16 3 4 2 3" xfId="22183" xr:uid="{6FC5D912-A510-4B51-8D72-BD30B36D5EC4}"/>
    <cellStyle name="Normal 4 3 16 3 4 3" xfId="22184" xr:uid="{F5BF0D94-3980-46D5-B360-87B19EBD47D0}"/>
    <cellStyle name="Normal 4 3 16 3 4 3 2" xfId="22185" xr:uid="{FD37BED6-D62A-4B57-9C63-D9FAC35ECB65}"/>
    <cellStyle name="Normal 4 3 16 3 4 3 2 2" xfId="22186" xr:uid="{398F922A-8C3F-41EF-8261-336DC5151995}"/>
    <cellStyle name="Normal 4 3 16 3 4 3 3" xfId="22187" xr:uid="{A7DA3ACF-8277-4AA9-A8CC-92B5B53FA4EF}"/>
    <cellStyle name="Normal 4 3 16 3 4 4" xfId="22188" xr:uid="{F44B777C-9196-4293-B755-109D04A71969}"/>
    <cellStyle name="Normal 4 3 16 3 4 4 2" xfId="22189" xr:uid="{0D4346D2-8957-4657-ADE7-2295A613344E}"/>
    <cellStyle name="Normal 4 3 16 3 4 5" xfId="22190" xr:uid="{B413215A-1011-4D3D-97EB-1C157ABEE6C4}"/>
    <cellStyle name="Normal 4 3 16 3 5" xfId="22191" xr:uid="{D7CDF6EC-582A-4457-8BAD-77CD951FB555}"/>
    <cellStyle name="Normal 4 3 16 3 5 2" xfId="22192" xr:uid="{2065F8FF-0570-4AE6-8EDD-B5BAACC130CC}"/>
    <cellStyle name="Normal 4 3 16 3 5 2 2" xfId="22193" xr:uid="{681E1EB8-01F2-45FE-815E-2B3710CA3409}"/>
    <cellStyle name="Normal 4 3 16 3 5 3" xfId="22194" xr:uid="{02D8281F-2D6E-46A2-85F6-946ED937F17E}"/>
    <cellStyle name="Normal 4 3 16 3 6" xfId="22195" xr:uid="{BAF28437-CBE7-40CE-A7A2-F5A385BDFB35}"/>
    <cellStyle name="Normal 4 3 16 3 6 2" xfId="22196" xr:uid="{C7DB3A2B-05E0-4D53-80C9-8F1D28B8A0F2}"/>
    <cellStyle name="Normal 4 3 16 3 6 2 2" xfId="22197" xr:uid="{D34ABFCC-5EDD-4053-8CD0-BFCD41387E36}"/>
    <cellStyle name="Normal 4 3 16 3 6 3" xfId="22198" xr:uid="{FEBD05A9-E7A0-4FA9-B60B-B5AC6D432DF3}"/>
    <cellStyle name="Normal 4 3 16 3 7" xfId="22199" xr:uid="{E7DCF067-34C0-4D74-95C2-759F753D8E61}"/>
    <cellStyle name="Normal 4 3 16 3 7 2" xfId="22200" xr:uid="{465A840B-0B36-48DA-AF44-7845A65EDEB0}"/>
    <cellStyle name="Normal 4 3 16 3 7 2 2" xfId="22201" xr:uid="{25EB7D9F-0DD5-487F-81E1-E7AC6E53D86F}"/>
    <cellStyle name="Normal 4 3 16 3 7 3" xfId="22202" xr:uid="{7CCA1B34-28EA-43E8-A566-BA81E766F01F}"/>
    <cellStyle name="Normal 4 3 16 3 8" xfId="22203" xr:uid="{0D33B876-3710-436B-96AB-D89E6E971646}"/>
    <cellStyle name="Normal 4 3 16 3 8 2" xfId="22204" xr:uid="{E95D2F96-F1C0-471F-852C-55DC94B1D569}"/>
    <cellStyle name="Normal 4 3 16 3 9" xfId="22205" xr:uid="{69F723CB-3CF8-4ABB-B002-8A7AA1FE0A00}"/>
    <cellStyle name="Normal 4 3 16 4" xfId="22206" xr:uid="{76E00AFD-0F65-479D-9AC4-9A62CE0EB69F}"/>
    <cellStyle name="Normal 4 3 16 4 2" xfId="22207" xr:uid="{0633B1EC-2685-47B2-9525-69AF9EC3CC31}"/>
    <cellStyle name="Normal 4 3 16 4 2 2" xfId="22208" xr:uid="{00BF0334-1A84-4B94-89D9-7A679236BE27}"/>
    <cellStyle name="Normal 4 3 16 4 2 2 2" xfId="22209" xr:uid="{9953B081-DC41-433E-9C48-01F9421445D5}"/>
    <cellStyle name="Normal 4 3 16 4 2 2 2 2" xfId="22210" xr:uid="{30989E2E-8EE2-4F48-A625-DC64569352A3}"/>
    <cellStyle name="Normal 4 3 16 4 2 2 3" xfId="22211" xr:uid="{040ABFD1-FC3A-41A0-BF02-629D944E36DC}"/>
    <cellStyle name="Normal 4 3 16 4 2 3" xfId="22212" xr:uid="{F91572A1-F0C1-415A-9DD1-F8172133A289}"/>
    <cellStyle name="Normal 4 3 16 4 2 3 2" xfId="22213" xr:uid="{DC0DAD65-5BF0-4394-9A82-3B5ED6085695}"/>
    <cellStyle name="Normal 4 3 16 4 2 3 2 2" xfId="22214" xr:uid="{057C58D9-9F0F-4DB1-B654-6A1CCFFF97A1}"/>
    <cellStyle name="Normal 4 3 16 4 2 3 3" xfId="22215" xr:uid="{D5B66A59-F885-4D6C-AD28-8B698679C456}"/>
    <cellStyle name="Normal 4 3 16 4 2 4" xfId="22216" xr:uid="{D72C24B1-C633-4D16-84CB-828ECF0FD3A6}"/>
    <cellStyle name="Normal 4 3 16 4 2 4 2" xfId="22217" xr:uid="{564B9324-4EAF-4655-A40F-18EEFA8CE74C}"/>
    <cellStyle name="Normal 4 3 16 4 2 5" xfId="22218" xr:uid="{A3FACA5A-04C4-48F9-88E8-7FC3BC9EFCB3}"/>
    <cellStyle name="Normal 4 3 16 4 3" xfId="22219" xr:uid="{D07AC0A8-3EB3-4306-81D2-199A05F71E4A}"/>
    <cellStyle name="Normal 4 3 16 4 3 2" xfId="22220" xr:uid="{0E883939-1713-4E18-8DDB-8ACFC4B740DC}"/>
    <cellStyle name="Normal 4 3 16 4 3 2 2" xfId="22221" xr:uid="{2D4EE5FF-63E8-45EB-B81D-423236E1DD61}"/>
    <cellStyle name="Normal 4 3 16 4 3 3" xfId="22222" xr:uid="{F58F1923-EDC3-448D-B6A9-883CF5302B9E}"/>
    <cellStyle name="Normal 4 3 16 4 4" xfId="22223" xr:uid="{5A5A8374-0AA7-4F50-A8C8-D9A6E6B1B18E}"/>
    <cellStyle name="Normal 4 3 16 4 4 2" xfId="22224" xr:uid="{0BB00FC7-F988-42B2-8A97-E71EA9A396B3}"/>
    <cellStyle name="Normal 4 3 16 4 4 2 2" xfId="22225" xr:uid="{35F746FA-2026-4A56-B8C5-C759CCF05F80}"/>
    <cellStyle name="Normal 4 3 16 4 4 3" xfId="22226" xr:uid="{02914E73-E706-44CA-ABD4-246FE8ACEA31}"/>
    <cellStyle name="Normal 4 3 16 4 5" xfId="22227" xr:uid="{AC9CA679-729F-40CA-9C84-26DF895FE239}"/>
    <cellStyle name="Normal 4 3 16 4 5 2" xfId="22228" xr:uid="{31157EF0-DF7D-4CDA-8A47-69CB114379B0}"/>
    <cellStyle name="Normal 4 3 16 4 6" xfId="22229" xr:uid="{51C8DF61-163E-4030-BD68-C4DC96F0BBDD}"/>
    <cellStyle name="Normal 4 3 16 5" xfId="22230" xr:uid="{91C02D0E-D50F-4EEB-B61D-B54D4E14C238}"/>
    <cellStyle name="Normal 4 3 16 5 2" xfId="22231" xr:uid="{168C278D-69F5-4E18-AD38-D7DB877B332C}"/>
    <cellStyle name="Normal 4 3 16 5 2 2" xfId="22232" xr:uid="{08D633B1-60DB-4F67-96D4-2010C10AA96C}"/>
    <cellStyle name="Normal 4 3 16 5 2 2 2" xfId="22233" xr:uid="{50311F49-85F1-439E-8973-91C646F124A0}"/>
    <cellStyle name="Normal 4 3 16 5 2 2 2 2" xfId="22234" xr:uid="{55728747-FEAE-4ECA-8A8C-39B9DCD3747D}"/>
    <cellStyle name="Normal 4 3 16 5 2 2 3" xfId="22235" xr:uid="{1014DB68-6B67-4A96-8F88-6851B7F1DAF4}"/>
    <cellStyle name="Normal 4 3 16 5 2 3" xfId="22236" xr:uid="{F8D2C6D8-E285-4B0E-9F1B-A9211E564DE2}"/>
    <cellStyle name="Normal 4 3 16 5 2 3 2" xfId="22237" xr:uid="{09DACE63-9DAE-4FAC-A519-DB3134DCCDB4}"/>
    <cellStyle name="Normal 4 3 16 5 2 3 2 2" xfId="22238" xr:uid="{083B7B54-BE46-4DE0-916D-43B4E1795099}"/>
    <cellStyle name="Normal 4 3 16 5 2 3 3" xfId="22239" xr:uid="{A76CBFD3-2FA6-4D8C-9991-EFD6B0804B74}"/>
    <cellStyle name="Normal 4 3 16 5 2 4" xfId="22240" xr:uid="{1E73A6C7-08A6-4E85-91B4-96A49582837B}"/>
    <cellStyle name="Normal 4 3 16 5 2 4 2" xfId="22241" xr:uid="{1998FF79-D13B-45E3-90DC-26760D32E515}"/>
    <cellStyle name="Normal 4 3 16 5 2 5" xfId="22242" xr:uid="{51F02F25-DAC9-4ECF-AC2B-243C1C6295CC}"/>
    <cellStyle name="Normal 4 3 16 5 3" xfId="22243" xr:uid="{FD5702AA-B800-4FAF-8E24-0F7EB49BAC56}"/>
    <cellStyle name="Normal 4 3 16 5 3 2" xfId="22244" xr:uid="{53D472E5-2DEB-49B5-9AB0-B93D00E6C87E}"/>
    <cellStyle name="Normal 4 3 16 5 3 2 2" xfId="22245" xr:uid="{A5EE49A1-0D10-4E53-BF0D-4C9DC4963683}"/>
    <cellStyle name="Normal 4 3 16 5 3 3" xfId="22246" xr:uid="{EFC739D4-6C28-4204-A408-AC11FDCC4254}"/>
    <cellStyle name="Normal 4 3 16 5 4" xfId="22247" xr:uid="{ECBE1EA0-A335-4018-BE97-8141038FAFC2}"/>
    <cellStyle name="Normal 4 3 16 5 4 2" xfId="22248" xr:uid="{502F8428-72DE-4A10-ACAF-5BAFD705BABD}"/>
    <cellStyle name="Normal 4 3 16 5 4 2 2" xfId="22249" xr:uid="{90056BF1-2B3F-4FF0-A9D3-DD88E0EF89B6}"/>
    <cellStyle name="Normal 4 3 16 5 4 3" xfId="22250" xr:uid="{41FC44AA-82B9-44CF-B9A8-F26F016C8D72}"/>
    <cellStyle name="Normal 4 3 16 5 5" xfId="22251" xr:uid="{675BBDF4-80E4-4C24-A511-D974516D351A}"/>
    <cellStyle name="Normal 4 3 16 5 5 2" xfId="22252" xr:uid="{B6D009B3-B71B-457C-BD24-D9BDEBD13CC3}"/>
    <cellStyle name="Normal 4 3 16 5 6" xfId="22253" xr:uid="{2F4B3CC4-3343-4754-8CE2-0E321A777229}"/>
    <cellStyle name="Normal 4 3 16 6" xfId="22254" xr:uid="{BDC3ED29-1CE0-46FE-984A-D584FE6470EE}"/>
    <cellStyle name="Normal 4 3 16 6 2" xfId="22255" xr:uid="{F76FFB1D-0528-4839-B4FA-C3C004DB2B0E}"/>
    <cellStyle name="Normal 4 3 16 6 2 2" xfId="22256" xr:uid="{9061EA22-15C1-403D-81E9-0B4FB4211FBA}"/>
    <cellStyle name="Normal 4 3 16 6 2 2 2" xfId="22257" xr:uid="{7A5F958D-B0F8-4625-A449-E8092795ACDF}"/>
    <cellStyle name="Normal 4 3 16 6 2 3" xfId="22258" xr:uid="{7D82107A-536A-40DD-9297-6B64165B97E3}"/>
    <cellStyle name="Normal 4 3 16 6 3" xfId="22259" xr:uid="{E1D71F24-18FA-4951-A6EC-626117A7EDE6}"/>
    <cellStyle name="Normal 4 3 16 6 3 2" xfId="22260" xr:uid="{7FA17FBC-5E63-4194-AACA-F8AF45E2B770}"/>
    <cellStyle name="Normal 4 3 16 6 3 2 2" xfId="22261" xr:uid="{C1A9DA14-2657-489A-A7AD-02E8BDE1F951}"/>
    <cellStyle name="Normal 4 3 16 6 3 3" xfId="22262" xr:uid="{7D552074-7E86-4C4E-8A4B-19E260F9BDB1}"/>
    <cellStyle name="Normal 4 3 16 6 4" xfId="22263" xr:uid="{467AE7AA-71C3-4F5B-8310-383D7E9626D8}"/>
    <cellStyle name="Normal 4 3 16 6 4 2" xfId="22264" xr:uid="{03713338-F883-4E3B-B450-75D79F748DDC}"/>
    <cellStyle name="Normal 4 3 16 6 5" xfId="22265" xr:uid="{0B8D3195-1B7E-4807-8B05-1149CB027FC3}"/>
    <cellStyle name="Normal 4 3 16 7" xfId="22266" xr:uid="{8A930FDC-D461-4191-AB32-0FF9633B6BB9}"/>
    <cellStyle name="Normal 4 3 16 7 2" xfId="22267" xr:uid="{010B8255-5BB7-4E93-AC98-B543D666432F}"/>
    <cellStyle name="Normal 4 3 16 7 2 2" xfId="22268" xr:uid="{4A71133C-995D-48BC-ACF6-8A5A59513446}"/>
    <cellStyle name="Normal 4 3 16 7 3" xfId="22269" xr:uid="{A0803F0E-3BAF-42DC-82D9-D98E5C4CFED9}"/>
    <cellStyle name="Normal 4 3 16 8" xfId="22270" xr:uid="{1B627B5C-5F6E-4C4F-A275-0D290E47CDD8}"/>
    <cellStyle name="Normal 4 3 16 8 2" xfId="22271" xr:uid="{B81FC70C-BA45-4E79-B077-02C8DE25FDB7}"/>
    <cellStyle name="Normal 4 3 16 8 2 2" xfId="22272" xr:uid="{9C45A877-193E-494D-978F-0269ADE315D0}"/>
    <cellStyle name="Normal 4 3 16 8 3" xfId="22273" xr:uid="{D4DC98F5-C710-4D58-A694-C3D4D5CC4E3C}"/>
    <cellStyle name="Normal 4 3 16 9" xfId="22274" xr:uid="{019AD52B-41AD-41EE-A7F0-741349DA2CE0}"/>
    <cellStyle name="Normal 4 3 16 9 2" xfId="22275" xr:uid="{8BC21929-7C61-4F7A-9828-8112F124B5C7}"/>
    <cellStyle name="Normal 4 3 16 9 2 2" xfId="22276" xr:uid="{5D01C485-89D4-41BF-8F1B-C2F888337854}"/>
    <cellStyle name="Normal 4 3 16 9 3" xfId="22277" xr:uid="{F2E23B87-BCA1-47BE-81F5-04CD6CB35A69}"/>
    <cellStyle name="Normal 4 3 17" xfId="22278" xr:uid="{6FC16821-0FF4-4753-9FFA-4A8C5E97E9EE}"/>
    <cellStyle name="Normal 4 3 17 10" xfId="22279" xr:uid="{EA66DCC3-54AF-482A-AF02-8D9FACB6FBC8}"/>
    <cellStyle name="Normal 4 3 17 10 2" xfId="22280" xr:uid="{E2461B79-D329-4AF5-9617-43D9A2CC8DFE}"/>
    <cellStyle name="Normal 4 3 17 11" xfId="22281" xr:uid="{66A09B6D-E9AC-42EA-8765-EB839C751035}"/>
    <cellStyle name="Normal 4 3 17 2" xfId="22282" xr:uid="{F3DFFD19-DD4A-4F08-A8F7-4298A9CA6A2D}"/>
    <cellStyle name="Normal 4 3 17 2 2" xfId="22283" xr:uid="{681A2B3C-091E-4E10-9D4D-0D62F70B2C4A}"/>
    <cellStyle name="Normal 4 3 17 2 2 2" xfId="22284" xr:uid="{11841829-AF47-4579-9E36-BC20FEAC1428}"/>
    <cellStyle name="Normal 4 3 17 2 2 2 2" xfId="22285" xr:uid="{C848347B-6002-43D7-9D18-66C648874CC1}"/>
    <cellStyle name="Normal 4 3 17 2 2 2 2 2" xfId="22286" xr:uid="{31749E6F-4DB2-465A-8AEF-A63EABA04170}"/>
    <cellStyle name="Normal 4 3 17 2 2 2 2 2 2" xfId="22287" xr:uid="{DF82DCF3-C765-4D0D-AB25-D87B400118C8}"/>
    <cellStyle name="Normal 4 3 17 2 2 2 2 3" xfId="22288" xr:uid="{F0A11DDA-780E-47C4-86CA-4A50A0EEE759}"/>
    <cellStyle name="Normal 4 3 17 2 2 2 3" xfId="22289" xr:uid="{012C261C-C5DB-4723-8A8F-36B61E91F518}"/>
    <cellStyle name="Normal 4 3 17 2 2 2 3 2" xfId="22290" xr:uid="{11B1E4C4-97DA-47F0-B519-63480930A838}"/>
    <cellStyle name="Normal 4 3 17 2 2 2 3 2 2" xfId="22291" xr:uid="{078F9B55-91A5-4BE9-A75B-E3C850ACB62F}"/>
    <cellStyle name="Normal 4 3 17 2 2 2 3 3" xfId="22292" xr:uid="{AEF6F959-0FA2-4259-AE93-33228440DF9F}"/>
    <cellStyle name="Normal 4 3 17 2 2 2 4" xfId="22293" xr:uid="{03A29C56-99D6-4FD2-BC5D-1D1275927E1F}"/>
    <cellStyle name="Normal 4 3 17 2 2 2 4 2" xfId="22294" xr:uid="{F788BBB5-4A3B-4F2D-A8CE-B2CFA5011933}"/>
    <cellStyle name="Normal 4 3 17 2 2 2 5" xfId="22295" xr:uid="{4AACA09E-03B5-4E2D-80B2-BEA8432174DD}"/>
    <cellStyle name="Normal 4 3 17 2 2 3" xfId="22296" xr:uid="{7DDDBE22-B2AD-4151-BB14-752B456E30E5}"/>
    <cellStyle name="Normal 4 3 17 2 2 3 2" xfId="22297" xr:uid="{944508E3-C7C9-41BA-B2D0-5A6BBBF0A4BA}"/>
    <cellStyle name="Normal 4 3 17 2 2 3 2 2" xfId="22298" xr:uid="{3866194B-C026-4B4E-9033-F3B411A2E2BC}"/>
    <cellStyle name="Normal 4 3 17 2 2 3 3" xfId="22299" xr:uid="{77188C20-AD56-4EAE-A9A0-C79E28C47C19}"/>
    <cellStyle name="Normal 4 3 17 2 2 4" xfId="22300" xr:uid="{0F9BEF92-A3FA-4BF0-8D9E-DF570D890345}"/>
    <cellStyle name="Normal 4 3 17 2 2 4 2" xfId="22301" xr:uid="{2059D68C-C01B-45BD-B734-2E58835242CD}"/>
    <cellStyle name="Normal 4 3 17 2 2 4 2 2" xfId="22302" xr:uid="{06CE80EE-DA5D-406B-90B0-AB1629EBAD8B}"/>
    <cellStyle name="Normal 4 3 17 2 2 4 3" xfId="22303" xr:uid="{F227E8F2-1E64-4FC7-84C9-84BAE9C17C57}"/>
    <cellStyle name="Normal 4 3 17 2 2 5" xfId="22304" xr:uid="{B754DA35-9E9E-4D08-B4BC-A7C6677F5EE2}"/>
    <cellStyle name="Normal 4 3 17 2 2 5 2" xfId="22305" xr:uid="{F82B3EBF-3990-4A1A-9633-C185FD3A21C1}"/>
    <cellStyle name="Normal 4 3 17 2 2 6" xfId="22306" xr:uid="{B5F2DF73-81C1-45F6-967A-2C5BFD99197D}"/>
    <cellStyle name="Normal 4 3 17 2 3" xfId="22307" xr:uid="{1624AA71-5672-475E-9A3F-FCFC611D7880}"/>
    <cellStyle name="Normal 4 3 17 2 3 2" xfId="22308" xr:uid="{E634B37C-B525-445E-80FD-3BB542C68829}"/>
    <cellStyle name="Normal 4 3 17 2 3 2 2" xfId="22309" xr:uid="{AB75C983-5906-401F-8EF6-D2FA7498E8C6}"/>
    <cellStyle name="Normal 4 3 17 2 3 2 2 2" xfId="22310" xr:uid="{79AD67CC-BA21-4533-94C0-D75328145464}"/>
    <cellStyle name="Normal 4 3 17 2 3 2 2 2 2" xfId="22311" xr:uid="{3D8D95E8-BED4-474B-AC09-0EEBC64F3648}"/>
    <cellStyle name="Normal 4 3 17 2 3 2 2 3" xfId="22312" xr:uid="{2588E55A-9CB0-457F-94E7-D6B22C93CFC6}"/>
    <cellStyle name="Normal 4 3 17 2 3 2 3" xfId="22313" xr:uid="{AC4DE787-028E-413F-81B1-DEB64D2D5F55}"/>
    <cellStyle name="Normal 4 3 17 2 3 2 3 2" xfId="22314" xr:uid="{59D8F4BB-8E53-4DDF-9171-413FC4B28A8D}"/>
    <cellStyle name="Normal 4 3 17 2 3 2 3 2 2" xfId="22315" xr:uid="{4B621129-9A30-4FAB-B3A3-21BB79A6680F}"/>
    <cellStyle name="Normal 4 3 17 2 3 2 3 3" xfId="22316" xr:uid="{EF4A0369-1559-4A0F-9BA4-A96B22057D8B}"/>
    <cellStyle name="Normal 4 3 17 2 3 2 4" xfId="22317" xr:uid="{30541BF9-82E1-4CD6-92F0-6C7858C41EF0}"/>
    <cellStyle name="Normal 4 3 17 2 3 2 4 2" xfId="22318" xr:uid="{8AD9324C-D8C0-4E1C-BA59-2D767BDADBE0}"/>
    <cellStyle name="Normal 4 3 17 2 3 2 5" xfId="22319" xr:uid="{B0D6927A-552F-48D7-B0D3-EC865B817E76}"/>
    <cellStyle name="Normal 4 3 17 2 3 3" xfId="22320" xr:uid="{9CEAF994-909A-4445-9366-3EF929835B7F}"/>
    <cellStyle name="Normal 4 3 17 2 3 3 2" xfId="22321" xr:uid="{0303F67F-E4AA-4A70-BC41-37E96C6ECDE4}"/>
    <cellStyle name="Normal 4 3 17 2 3 3 2 2" xfId="22322" xr:uid="{A82CAD56-4CA4-428D-B130-F0B3593665DB}"/>
    <cellStyle name="Normal 4 3 17 2 3 3 3" xfId="22323" xr:uid="{6784873D-69E5-4D89-BB1C-8C199C886707}"/>
    <cellStyle name="Normal 4 3 17 2 3 4" xfId="22324" xr:uid="{88DF7134-B3A0-445F-A1FC-17C831200305}"/>
    <cellStyle name="Normal 4 3 17 2 3 4 2" xfId="22325" xr:uid="{AACDECC8-5307-40B1-B44D-1463BF874431}"/>
    <cellStyle name="Normal 4 3 17 2 3 4 2 2" xfId="22326" xr:uid="{AF4A9877-7397-498C-AFCA-09DEEC0F178B}"/>
    <cellStyle name="Normal 4 3 17 2 3 4 3" xfId="22327" xr:uid="{3852621B-D59D-48D9-B767-DA3DF92A44A5}"/>
    <cellStyle name="Normal 4 3 17 2 3 5" xfId="22328" xr:uid="{D79779D6-B138-4E04-A5E0-7FC00F647EE2}"/>
    <cellStyle name="Normal 4 3 17 2 3 5 2" xfId="22329" xr:uid="{591D31F0-0626-450E-8967-DDEBC28ADA14}"/>
    <cellStyle name="Normal 4 3 17 2 3 6" xfId="22330" xr:uid="{9EBFCFC6-1983-4EE4-83B3-4B07388685B0}"/>
    <cellStyle name="Normal 4 3 17 2 4" xfId="22331" xr:uid="{8E482A28-89FD-422B-AE67-5A057BB13166}"/>
    <cellStyle name="Normal 4 3 17 2 4 2" xfId="22332" xr:uid="{C0ECE544-1AE8-4CC6-A1F9-B33E8FB2931F}"/>
    <cellStyle name="Normal 4 3 17 2 4 2 2" xfId="22333" xr:uid="{D38DC98B-4A09-4F5C-8439-D76EE3493BF2}"/>
    <cellStyle name="Normal 4 3 17 2 4 2 2 2" xfId="22334" xr:uid="{2EE2FF97-7DF5-481A-9808-D9C2ECD8AD6A}"/>
    <cellStyle name="Normal 4 3 17 2 4 2 3" xfId="22335" xr:uid="{3631F484-4F2C-453C-885E-170FBF55B852}"/>
    <cellStyle name="Normal 4 3 17 2 4 3" xfId="22336" xr:uid="{84B9A588-032B-4B03-8368-3FAC0BDF6EEB}"/>
    <cellStyle name="Normal 4 3 17 2 4 3 2" xfId="22337" xr:uid="{26A38C6D-3889-47E2-ADF4-880FBFEEE09B}"/>
    <cellStyle name="Normal 4 3 17 2 4 3 2 2" xfId="22338" xr:uid="{78567599-4C53-4FF4-8D6E-F3CC71588AAB}"/>
    <cellStyle name="Normal 4 3 17 2 4 3 3" xfId="22339" xr:uid="{72929D68-B787-4ECC-8200-ADAAE5DD830F}"/>
    <cellStyle name="Normal 4 3 17 2 4 4" xfId="22340" xr:uid="{F27BB082-4AC7-4BE5-8B75-62233562C98D}"/>
    <cellStyle name="Normal 4 3 17 2 4 4 2" xfId="22341" xr:uid="{3E7BFCD6-1736-4557-BF8D-9B2855090B99}"/>
    <cellStyle name="Normal 4 3 17 2 4 5" xfId="22342" xr:uid="{790C3F19-4756-4C36-87C9-08CB4DF6AD7D}"/>
    <cellStyle name="Normal 4 3 17 2 5" xfId="22343" xr:uid="{DEC74188-ED46-48C4-BDC1-DA8D10D188EB}"/>
    <cellStyle name="Normal 4 3 17 2 5 2" xfId="22344" xr:uid="{7D18B45F-B13B-4409-AA62-BE51ECF36D44}"/>
    <cellStyle name="Normal 4 3 17 2 5 2 2" xfId="22345" xr:uid="{C20AC32D-C331-4EAB-B62A-F343DA7A6688}"/>
    <cellStyle name="Normal 4 3 17 2 5 3" xfId="22346" xr:uid="{35C1108E-869F-4152-A57C-9209200D5D41}"/>
    <cellStyle name="Normal 4 3 17 2 6" xfId="22347" xr:uid="{C9769204-9F0C-478D-A767-05A5E86A123E}"/>
    <cellStyle name="Normal 4 3 17 2 6 2" xfId="22348" xr:uid="{7A2FD5F0-4CE4-4385-BF60-D6459007A764}"/>
    <cellStyle name="Normal 4 3 17 2 6 2 2" xfId="22349" xr:uid="{899EA6F9-7984-4B06-82AB-A68B4CBF386E}"/>
    <cellStyle name="Normal 4 3 17 2 6 3" xfId="22350" xr:uid="{D0BAEC6D-606D-4477-A8BB-C7C6B698E8B2}"/>
    <cellStyle name="Normal 4 3 17 2 7" xfId="22351" xr:uid="{56A04740-B3D4-41BD-82AD-DF4368AC628E}"/>
    <cellStyle name="Normal 4 3 17 2 7 2" xfId="22352" xr:uid="{30D036E5-4E7F-466F-83BB-6483DEAE3BA2}"/>
    <cellStyle name="Normal 4 3 17 2 7 2 2" xfId="22353" xr:uid="{6B4FF8D9-B15B-44C1-A9EA-262AC3438461}"/>
    <cellStyle name="Normal 4 3 17 2 7 3" xfId="22354" xr:uid="{5D510358-ECEE-4A07-8E5D-B518F9D716D1}"/>
    <cellStyle name="Normal 4 3 17 2 8" xfId="22355" xr:uid="{B6F08BDD-A8E7-4148-A974-103DF589AA5A}"/>
    <cellStyle name="Normal 4 3 17 2 8 2" xfId="22356" xr:uid="{4E3D42DA-BEDB-4F0A-A8A0-44173DB1CC11}"/>
    <cellStyle name="Normal 4 3 17 2 9" xfId="22357" xr:uid="{34887CEC-9594-4B13-8BB4-6F3299B61373}"/>
    <cellStyle name="Normal 4 3 17 3" xfId="22358" xr:uid="{02E0F489-F44A-4EBD-8CFF-91B3FF9CA061}"/>
    <cellStyle name="Normal 4 3 17 3 2" xfId="22359" xr:uid="{55F55380-797A-4342-8BF3-F89C35E32B92}"/>
    <cellStyle name="Normal 4 3 17 3 2 2" xfId="22360" xr:uid="{064B59DC-D80C-467F-A9D2-2E3D6B541601}"/>
    <cellStyle name="Normal 4 3 17 3 2 2 2" xfId="22361" xr:uid="{31F1B11D-BBCC-4F9B-A4CD-F7D8E30774CF}"/>
    <cellStyle name="Normal 4 3 17 3 2 2 2 2" xfId="22362" xr:uid="{53D6D452-500A-446A-A132-4F4D43258194}"/>
    <cellStyle name="Normal 4 3 17 3 2 2 2 2 2" xfId="22363" xr:uid="{C0839172-B446-463B-B337-5B9B0C4CF0C6}"/>
    <cellStyle name="Normal 4 3 17 3 2 2 2 3" xfId="22364" xr:uid="{6BB1D65F-D555-46FF-BD5C-20AD4ED96FDE}"/>
    <cellStyle name="Normal 4 3 17 3 2 2 3" xfId="22365" xr:uid="{883721C7-0214-421A-AA46-065E60363DF2}"/>
    <cellStyle name="Normal 4 3 17 3 2 2 3 2" xfId="22366" xr:uid="{25B4B328-BEB0-4FBC-ACEB-39E95569F8AC}"/>
    <cellStyle name="Normal 4 3 17 3 2 2 3 2 2" xfId="22367" xr:uid="{3752AA1E-A0DA-449F-9D9E-D0D74A66E4CE}"/>
    <cellStyle name="Normal 4 3 17 3 2 2 3 3" xfId="22368" xr:uid="{236037BF-B3F0-4D90-9EFD-5A751DBFE587}"/>
    <cellStyle name="Normal 4 3 17 3 2 2 4" xfId="22369" xr:uid="{B94B90B0-DDE0-4A14-82CC-EF991C727BEB}"/>
    <cellStyle name="Normal 4 3 17 3 2 2 4 2" xfId="22370" xr:uid="{84684BC7-58D9-44A5-91BD-EAC25CAC6C0B}"/>
    <cellStyle name="Normal 4 3 17 3 2 2 5" xfId="22371" xr:uid="{12F245C0-2B0A-4526-9D2C-3F24E68A880D}"/>
    <cellStyle name="Normal 4 3 17 3 2 3" xfId="22372" xr:uid="{E21E9922-919E-4542-A7D1-2EAA05ED7F2A}"/>
    <cellStyle name="Normal 4 3 17 3 2 3 2" xfId="22373" xr:uid="{054D847B-7A00-464E-ACB2-C0A264A22674}"/>
    <cellStyle name="Normal 4 3 17 3 2 3 2 2" xfId="22374" xr:uid="{FB800E42-8631-4B07-87AA-6259FFA9B335}"/>
    <cellStyle name="Normal 4 3 17 3 2 3 3" xfId="22375" xr:uid="{B02A4157-DBC8-46F3-A8A9-EF289A39E0D6}"/>
    <cellStyle name="Normal 4 3 17 3 2 4" xfId="22376" xr:uid="{FEE01067-F8A3-49CF-9931-EE96D166DDE2}"/>
    <cellStyle name="Normal 4 3 17 3 2 4 2" xfId="22377" xr:uid="{82012437-18CF-48D4-BBAA-F9234C49B6EA}"/>
    <cellStyle name="Normal 4 3 17 3 2 4 2 2" xfId="22378" xr:uid="{DA1E1835-C2E8-48C9-8C1E-A315D4B4C7F9}"/>
    <cellStyle name="Normal 4 3 17 3 2 4 3" xfId="22379" xr:uid="{B47F1C87-2309-43DC-BE72-076CCD96C2BF}"/>
    <cellStyle name="Normal 4 3 17 3 2 5" xfId="22380" xr:uid="{2C162F58-77E8-4F7E-9733-6DB172F86DDA}"/>
    <cellStyle name="Normal 4 3 17 3 2 5 2" xfId="22381" xr:uid="{860E245A-D3EF-411C-A884-9641217D3239}"/>
    <cellStyle name="Normal 4 3 17 3 2 6" xfId="22382" xr:uid="{20B355AB-6971-407E-AEA2-FE82A4E12443}"/>
    <cellStyle name="Normal 4 3 17 3 3" xfId="22383" xr:uid="{7BAFE368-C59A-4AD8-862C-AF2D87184D07}"/>
    <cellStyle name="Normal 4 3 17 3 3 2" xfId="22384" xr:uid="{02323CB2-D93B-48C1-948D-F03DC46F92D8}"/>
    <cellStyle name="Normal 4 3 17 3 3 2 2" xfId="22385" xr:uid="{C21E07DA-ACAA-4B38-B7B0-7766296666F4}"/>
    <cellStyle name="Normal 4 3 17 3 3 2 2 2" xfId="22386" xr:uid="{E7C669F4-7940-4BEB-8D4E-90FB22F0D3CD}"/>
    <cellStyle name="Normal 4 3 17 3 3 2 2 2 2" xfId="22387" xr:uid="{F7DF9CB3-49CE-489C-A4D2-08A79E25CB89}"/>
    <cellStyle name="Normal 4 3 17 3 3 2 2 3" xfId="22388" xr:uid="{26031941-E554-47E5-8DD2-6B16BC93D48C}"/>
    <cellStyle name="Normal 4 3 17 3 3 2 3" xfId="22389" xr:uid="{2908DF30-4A36-47A6-A0C1-1811A7B431C2}"/>
    <cellStyle name="Normal 4 3 17 3 3 2 3 2" xfId="22390" xr:uid="{6A4C51F9-E447-4EE3-9CF2-36515FE47DAC}"/>
    <cellStyle name="Normal 4 3 17 3 3 2 3 2 2" xfId="22391" xr:uid="{CD80999D-E57D-4CA7-B39D-20C61B070D5C}"/>
    <cellStyle name="Normal 4 3 17 3 3 2 3 3" xfId="22392" xr:uid="{F51F47A2-3139-44DF-ACB6-95EE46E1749C}"/>
    <cellStyle name="Normal 4 3 17 3 3 2 4" xfId="22393" xr:uid="{4D1AA1D5-EBB1-4D5D-9CC1-E8A3E44BE11E}"/>
    <cellStyle name="Normal 4 3 17 3 3 2 4 2" xfId="22394" xr:uid="{BEB2279D-6861-4925-A039-402A1921D78F}"/>
    <cellStyle name="Normal 4 3 17 3 3 2 5" xfId="22395" xr:uid="{A9665B65-AE24-4542-8637-A46087E94A1A}"/>
    <cellStyle name="Normal 4 3 17 3 3 3" xfId="22396" xr:uid="{F9FF419B-C1E0-4E98-A3E6-4CB9E90B30B3}"/>
    <cellStyle name="Normal 4 3 17 3 3 3 2" xfId="22397" xr:uid="{2F22FA5F-851D-4EF9-9BA2-EF7D0E568B1E}"/>
    <cellStyle name="Normal 4 3 17 3 3 3 2 2" xfId="22398" xr:uid="{DD374D5F-65C5-4556-8BC9-38B11EB6E2EE}"/>
    <cellStyle name="Normal 4 3 17 3 3 3 3" xfId="22399" xr:uid="{0E2CE16C-4D35-4F50-B7E1-7E59FB235643}"/>
    <cellStyle name="Normal 4 3 17 3 3 4" xfId="22400" xr:uid="{6BCF9D67-A080-4B7E-B8E5-2726032842CA}"/>
    <cellStyle name="Normal 4 3 17 3 3 4 2" xfId="22401" xr:uid="{6067AD56-BE6F-498B-8462-5E8CD1B6DA9D}"/>
    <cellStyle name="Normal 4 3 17 3 3 4 2 2" xfId="22402" xr:uid="{9BF6FAA3-D47B-4F3B-9A76-BCD9BD968358}"/>
    <cellStyle name="Normal 4 3 17 3 3 4 3" xfId="22403" xr:uid="{BAFD6EAF-BF4C-4CA5-983B-437A77319429}"/>
    <cellStyle name="Normal 4 3 17 3 3 5" xfId="22404" xr:uid="{50D8568C-9A26-4D37-AFB3-10D2D7BADAF0}"/>
    <cellStyle name="Normal 4 3 17 3 3 5 2" xfId="22405" xr:uid="{D32A8946-B907-468A-B74F-D66CEB2A05D4}"/>
    <cellStyle name="Normal 4 3 17 3 3 6" xfId="22406" xr:uid="{A5081AAB-63CC-48A8-94EA-514FEFF4312C}"/>
    <cellStyle name="Normal 4 3 17 3 4" xfId="22407" xr:uid="{4271B97C-50B1-4BA3-A821-E395BDA2CE78}"/>
    <cellStyle name="Normal 4 3 17 3 4 2" xfId="22408" xr:uid="{2988297F-425B-40DF-9BB4-9495F498794B}"/>
    <cellStyle name="Normal 4 3 17 3 4 2 2" xfId="22409" xr:uid="{F5F4DF1E-42B5-446C-B103-E25C84654CAE}"/>
    <cellStyle name="Normal 4 3 17 3 4 2 2 2" xfId="22410" xr:uid="{AB4D764E-375F-43D8-9DB3-550E91DF2954}"/>
    <cellStyle name="Normal 4 3 17 3 4 2 3" xfId="22411" xr:uid="{4D4AD7A9-30EB-472E-8D2A-4E0782961228}"/>
    <cellStyle name="Normal 4 3 17 3 4 3" xfId="22412" xr:uid="{89E83484-918F-49AC-BA22-E5DDE81092E9}"/>
    <cellStyle name="Normal 4 3 17 3 4 3 2" xfId="22413" xr:uid="{2C05BF0F-E23A-4B59-816E-B0532BDEA53E}"/>
    <cellStyle name="Normal 4 3 17 3 4 3 2 2" xfId="22414" xr:uid="{7184CDC0-4AD0-4894-8246-30B9488A5FFF}"/>
    <cellStyle name="Normal 4 3 17 3 4 3 3" xfId="22415" xr:uid="{FB083C96-C94D-4F96-BDFB-E0E4ADA69873}"/>
    <cellStyle name="Normal 4 3 17 3 4 4" xfId="22416" xr:uid="{D9F7C0EB-6CC7-44AA-8DB5-B8CC4E7B15DE}"/>
    <cellStyle name="Normal 4 3 17 3 4 4 2" xfId="22417" xr:uid="{20205265-63D9-45AD-BF60-12C858199C2A}"/>
    <cellStyle name="Normal 4 3 17 3 4 5" xfId="22418" xr:uid="{8724EB08-B34A-45EA-A66D-0E864D52132E}"/>
    <cellStyle name="Normal 4 3 17 3 5" xfId="22419" xr:uid="{04D85D1B-ADCF-4E3E-B678-E538409B1FA3}"/>
    <cellStyle name="Normal 4 3 17 3 5 2" xfId="22420" xr:uid="{F7BA89D7-4D94-486E-9B7D-38B46DCEFC3F}"/>
    <cellStyle name="Normal 4 3 17 3 5 2 2" xfId="22421" xr:uid="{702C4ECB-F3CD-4A36-8CB0-E5B723CA15BF}"/>
    <cellStyle name="Normal 4 3 17 3 5 3" xfId="22422" xr:uid="{9620ABBB-91F3-4197-890E-8398561B021D}"/>
    <cellStyle name="Normal 4 3 17 3 6" xfId="22423" xr:uid="{41C2EF28-1C7B-46E0-B318-7E6F8E18AEA9}"/>
    <cellStyle name="Normal 4 3 17 3 6 2" xfId="22424" xr:uid="{2D0A23A9-F00C-4F0F-8FB2-BD064E05E3F7}"/>
    <cellStyle name="Normal 4 3 17 3 6 2 2" xfId="22425" xr:uid="{03A5BDF0-3F38-43B3-8AC0-EBEF81035BE0}"/>
    <cellStyle name="Normal 4 3 17 3 6 3" xfId="22426" xr:uid="{0BBABF50-EB00-4A2F-B290-0C0AD1743860}"/>
    <cellStyle name="Normal 4 3 17 3 7" xfId="22427" xr:uid="{D60D9134-C366-4F6C-8FD6-C3828C79AFB3}"/>
    <cellStyle name="Normal 4 3 17 3 7 2" xfId="22428" xr:uid="{8435A967-B6AB-4030-834F-CA7F949573DE}"/>
    <cellStyle name="Normal 4 3 17 3 7 2 2" xfId="22429" xr:uid="{CFDA9F68-A8CA-45D1-ADDA-7A1981B72DDF}"/>
    <cellStyle name="Normal 4 3 17 3 7 3" xfId="22430" xr:uid="{79B3CBB0-F555-456A-88BF-65E496069D50}"/>
    <cellStyle name="Normal 4 3 17 3 8" xfId="22431" xr:uid="{4370268E-1952-48EE-9A32-4D6B31FA6C1F}"/>
    <cellStyle name="Normal 4 3 17 3 8 2" xfId="22432" xr:uid="{D77A88D8-F9EA-4911-AE12-1AB8B4455F85}"/>
    <cellStyle name="Normal 4 3 17 3 9" xfId="22433" xr:uid="{52CB53E6-8FD0-439E-B1DA-03BAE5A2505B}"/>
    <cellStyle name="Normal 4 3 17 4" xfId="22434" xr:uid="{D9C20243-8A4B-41B1-9EBC-9F665C5B2A15}"/>
    <cellStyle name="Normal 4 3 17 4 2" xfId="22435" xr:uid="{501E6708-5166-437E-87CF-5FAAFA1A96DF}"/>
    <cellStyle name="Normal 4 3 17 4 2 2" xfId="22436" xr:uid="{992D3C0B-E962-4338-AF8E-AD0A62E03BAB}"/>
    <cellStyle name="Normal 4 3 17 4 2 2 2" xfId="22437" xr:uid="{6F35366B-26A6-4A64-A3EC-A45F6692719B}"/>
    <cellStyle name="Normal 4 3 17 4 2 2 2 2" xfId="22438" xr:uid="{9BB7C1C3-0DE4-4443-87F7-FE87E3E7651D}"/>
    <cellStyle name="Normal 4 3 17 4 2 2 3" xfId="22439" xr:uid="{174D6E3D-41DC-4935-BE37-7F56DDE980F6}"/>
    <cellStyle name="Normal 4 3 17 4 2 3" xfId="22440" xr:uid="{355DC169-B918-4950-9874-1E29DE89862B}"/>
    <cellStyle name="Normal 4 3 17 4 2 3 2" xfId="22441" xr:uid="{9B6DACD1-61BD-4675-B321-3308EF69041C}"/>
    <cellStyle name="Normal 4 3 17 4 2 3 2 2" xfId="22442" xr:uid="{45E6E08E-AF6B-40C1-8E3F-60C2B18E2252}"/>
    <cellStyle name="Normal 4 3 17 4 2 3 3" xfId="22443" xr:uid="{44F06A78-2A1E-40AB-948C-4F8D937FE8CC}"/>
    <cellStyle name="Normal 4 3 17 4 2 4" xfId="22444" xr:uid="{D2835F1F-EB3A-4E97-9E90-A63D66925A9F}"/>
    <cellStyle name="Normal 4 3 17 4 2 4 2" xfId="22445" xr:uid="{34E63B9F-A295-4FE0-A318-ACC3483AD272}"/>
    <cellStyle name="Normal 4 3 17 4 2 5" xfId="22446" xr:uid="{686B3FE6-1A41-4031-A2A4-7276CD2C1804}"/>
    <cellStyle name="Normal 4 3 17 4 3" xfId="22447" xr:uid="{140787E3-E876-49DA-8FE7-73CB486E331F}"/>
    <cellStyle name="Normal 4 3 17 4 3 2" xfId="22448" xr:uid="{2637706D-B111-42DF-98F3-1FFBB55A0B93}"/>
    <cellStyle name="Normal 4 3 17 4 3 2 2" xfId="22449" xr:uid="{3E229221-36FC-432A-94F6-A4B4A23BCDD3}"/>
    <cellStyle name="Normal 4 3 17 4 3 3" xfId="22450" xr:uid="{EA9A4918-DAB4-4D00-9AA4-421B2F785B7C}"/>
    <cellStyle name="Normal 4 3 17 4 4" xfId="22451" xr:uid="{E0FB2EDC-7B72-4A48-A223-AE5DB4811CB4}"/>
    <cellStyle name="Normal 4 3 17 4 4 2" xfId="22452" xr:uid="{AEC759A6-D27B-46B4-A5CD-FD515AB7DC54}"/>
    <cellStyle name="Normal 4 3 17 4 4 2 2" xfId="22453" xr:uid="{CD73DA14-45B2-4715-8350-586069AD01BF}"/>
    <cellStyle name="Normal 4 3 17 4 4 3" xfId="22454" xr:uid="{E28DEC1A-2651-430F-A1D2-B51B6C31FAB7}"/>
    <cellStyle name="Normal 4 3 17 4 5" xfId="22455" xr:uid="{230C204B-9617-4390-B490-14A24BD89EF2}"/>
    <cellStyle name="Normal 4 3 17 4 5 2" xfId="22456" xr:uid="{D5F6AA3C-164A-4BE0-98F6-1F789AAE77B3}"/>
    <cellStyle name="Normal 4 3 17 4 6" xfId="22457" xr:uid="{46D86567-89B5-48AD-BC9A-8A2BEECE29A6}"/>
    <cellStyle name="Normal 4 3 17 5" xfId="22458" xr:uid="{B1B556CC-28A8-47D6-A8EF-CC4E7D9CEF59}"/>
    <cellStyle name="Normal 4 3 17 5 2" xfId="22459" xr:uid="{AC79C1A2-9D53-4D3A-AA0A-EC7E12EA3E08}"/>
    <cellStyle name="Normal 4 3 17 5 2 2" xfId="22460" xr:uid="{A2FCA0F9-675F-493B-B047-4FA13CF3017F}"/>
    <cellStyle name="Normal 4 3 17 5 2 2 2" xfId="22461" xr:uid="{E4948FFF-70ED-473F-8D6F-6695955E5375}"/>
    <cellStyle name="Normal 4 3 17 5 2 2 2 2" xfId="22462" xr:uid="{AF57FF2C-07FE-4C8B-A62D-15F04FF905AA}"/>
    <cellStyle name="Normal 4 3 17 5 2 2 3" xfId="22463" xr:uid="{835FA1C2-D81F-4331-877B-D64971585CBD}"/>
    <cellStyle name="Normal 4 3 17 5 2 3" xfId="22464" xr:uid="{047C7C5B-41FA-432F-B87A-9812C242B805}"/>
    <cellStyle name="Normal 4 3 17 5 2 3 2" xfId="22465" xr:uid="{B22C7A19-E4CA-4277-A8B4-B083FCA1BF30}"/>
    <cellStyle name="Normal 4 3 17 5 2 3 2 2" xfId="22466" xr:uid="{5A04F664-F8BC-45D3-9206-54481F110AAD}"/>
    <cellStyle name="Normal 4 3 17 5 2 3 3" xfId="22467" xr:uid="{3BD5406B-F787-434D-BDE0-BA545242FE93}"/>
    <cellStyle name="Normal 4 3 17 5 2 4" xfId="22468" xr:uid="{9AC5016B-A9DB-43C1-AF37-DDD3DF544601}"/>
    <cellStyle name="Normal 4 3 17 5 2 4 2" xfId="22469" xr:uid="{A56BD982-9207-44B6-B2BB-6DF1D30684A4}"/>
    <cellStyle name="Normal 4 3 17 5 2 5" xfId="22470" xr:uid="{045E85A5-34D6-4C46-8C51-0AEE85A9B4BF}"/>
    <cellStyle name="Normal 4 3 17 5 3" xfId="22471" xr:uid="{FB137E88-564C-40DC-B7DB-8A749E570FB8}"/>
    <cellStyle name="Normal 4 3 17 5 3 2" xfId="22472" xr:uid="{CBEC8885-3741-4C8A-B8E2-AF478FEC3886}"/>
    <cellStyle name="Normal 4 3 17 5 3 2 2" xfId="22473" xr:uid="{4A822ACD-E481-45C3-840B-C9D5A5DDE14B}"/>
    <cellStyle name="Normal 4 3 17 5 3 3" xfId="22474" xr:uid="{11EA0B65-26D7-40CD-AF25-C6E8EE0EEAC3}"/>
    <cellStyle name="Normal 4 3 17 5 4" xfId="22475" xr:uid="{CAB2DD09-60A5-4F7A-870C-5FAF7EABE109}"/>
    <cellStyle name="Normal 4 3 17 5 4 2" xfId="22476" xr:uid="{9074D52F-DE14-47EB-8DF5-120336A5C11D}"/>
    <cellStyle name="Normal 4 3 17 5 4 2 2" xfId="22477" xr:uid="{3F9F8ED4-B13A-4352-99E6-180B8E7270C0}"/>
    <cellStyle name="Normal 4 3 17 5 4 3" xfId="22478" xr:uid="{DAE1DBB1-8355-434E-A500-4E715008D917}"/>
    <cellStyle name="Normal 4 3 17 5 5" xfId="22479" xr:uid="{2287F179-7721-4998-9F06-34C1F6F888C8}"/>
    <cellStyle name="Normal 4 3 17 5 5 2" xfId="22480" xr:uid="{B7260761-EBAE-4BE0-A096-C573F8282B9A}"/>
    <cellStyle name="Normal 4 3 17 5 6" xfId="22481" xr:uid="{FEDA2B8B-CB4F-41E9-8EC8-25AAFBF7A9FA}"/>
    <cellStyle name="Normal 4 3 17 6" xfId="22482" xr:uid="{2ADD3F5B-8FD3-4795-8C9C-F2ADAF86AC70}"/>
    <cellStyle name="Normal 4 3 17 6 2" xfId="22483" xr:uid="{AAD33E4F-5FAD-4AC0-9ECE-D6A70C0C0D53}"/>
    <cellStyle name="Normal 4 3 17 6 2 2" xfId="22484" xr:uid="{EA00CC5B-8C99-4DBD-834C-F2CCD3862BD9}"/>
    <cellStyle name="Normal 4 3 17 6 2 2 2" xfId="22485" xr:uid="{C3B3F0A5-F139-42C0-B71D-62086272A290}"/>
    <cellStyle name="Normal 4 3 17 6 2 3" xfId="22486" xr:uid="{E7160D20-CEF2-4A83-8B53-6568A031D7A4}"/>
    <cellStyle name="Normal 4 3 17 6 3" xfId="22487" xr:uid="{0AEACE51-4B30-4511-8FFB-FD8E0CCA0D38}"/>
    <cellStyle name="Normal 4 3 17 6 3 2" xfId="22488" xr:uid="{92F538B9-17E5-4D98-AC3C-5CEC1EC15E79}"/>
    <cellStyle name="Normal 4 3 17 6 3 2 2" xfId="22489" xr:uid="{0A03CF87-5843-48AA-923E-4BCCA9904E43}"/>
    <cellStyle name="Normal 4 3 17 6 3 3" xfId="22490" xr:uid="{0E975013-698A-451F-8904-ADCA450B9BCB}"/>
    <cellStyle name="Normal 4 3 17 6 4" xfId="22491" xr:uid="{6C040BCA-9737-47B1-B7FE-B4DC92D66BD7}"/>
    <cellStyle name="Normal 4 3 17 6 4 2" xfId="22492" xr:uid="{EB7F40C8-4C85-4B9F-BF71-F5FCBA0B3260}"/>
    <cellStyle name="Normal 4 3 17 6 5" xfId="22493" xr:uid="{96439728-370E-4BAA-A2A4-658A9431A921}"/>
    <cellStyle name="Normal 4 3 17 7" xfId="22494" xr:uid="{199E6471-1CD2-4B2D-8F7F-282CCD9B408B}"/>
    <cellStyle name="Normal 4 3 17 7 2" xfId="22495" xr:uid="{E7420A90-40AF-40B7-8B16-D6730370A311}"/>
    <cellStyle name="Normal 4 3 17 7 2 2" xfId="22496" xr:uid="{2F93C3E5-F584-4E23-AEA0-B9FE329526FD}"/>
    <cellStyle name="Normal 4 3 17 7 3" xfId="22497" xr:uid="{4096B43C-4A15-4B6A-BDDB-F0C1576D9F6B}"/>
    <cellStyle name="Normal 4 3 17 8" xfId="22498" xr:uid="{00A2FFC1-EE94-481A-AC8E-8F21EBD03520}"/>
    <cellStyle name="Normal 4 3 17 8 2" xfId="22499" xr:uid="{39C70A82-0AE8-4C13-801F-E22EBB4072D2}"/>
    <cellStyle name="Normal 4 3 17 8 2 2" xfId="22500" xr:uid="{D019F531-4017-480D-BEAB-67E2E8569864}"/>
    <cellStyle name="Normal 4 3 17 8 3" xfId="22501" xr:uid="{FFACB727-931F-4287-B342-B771B11CE6D2}"/>
    <cellStyle name="Normal 4 3 17 9" xfId="22502" xr:uid="{64AFD59F-9952-44A7-BE2E-16CE05E348AC}"/>
    <cellStyle name="Normal 4 3 17 9 2" xfId="22503" xr:uid="{E31D0CD7-CC3A-49BF-91BB-C723BF051EF3}"/>
    <cellStyle name="Normal 4 3 17 9 2 2" xfId="22504" xr:uid="{ED4283B8-7059-4B82-A9CF-3AC245D0A58B}"/>
    <cellStyle name="Normal 4 3 17 9 3" xfId="22505" xr:uid="{C3777D07-0744-4245-A6E0-A723EE73D9B1}"/>
    <cellStyle name="Normal 4 3 18" xfId="22506" xr:uid="{740D0F87-F556-41B7-AFF4-B96D60B64D7A}"/>
    <cellStyle name="Normal 4 3 18 2" xfId="22507" xr:uid="{9D33D76E-7CDC-43C6-8AA9-D517DBEC6D93}"/>
    <cellStyle name="Normal 4 3 18 2 2" xfId="22508" xr:uid="{F1B3B6CF-7E4F-4B12-A814-AFC24BAF01C9}"/>
    <cellStyle name="Normal 4 3 18 2 2 2" xfId="22509" xr:uid="{1F395190-A5B4-41F9-9F4B-CD203F8748B4}"/>
    <cellStyle name="Normal 4 3 18 2 2 2 2" xfId="22510" xr:uid="{DCE9FDA1-79CD-490E-9D0E-300A5D557D65}"/>
    <cellStyle name="Normal 4 3 18 2 2 2 2 2" xfId="22511" xr:uid="{32701629-5044-45C9-82C2-4BA332ED0D2E}"/>
    <cellStyle name="Normal 4 3 18 2 2 2 3" xfId="22512" xr:uid="{1D71AF0F-4023-46DC-9EB2-B301E0E6BF1D}"/>
    <cellStyle name="Normal 4 3 18 2 2 3" xfId="22513" xr:uid="{03E49F8E-44B0-40C6-AC04-C8CF79F054B7}"/>
    <cellStyle name="Normal 4 3 18 2 2 3 2" xfId="22514" xr:uid="{4E35502A-5F32-462B-B309-5F939C62E37C}"/>
    <cellStyle name="Normal 4 3 18 2 2 3 2 2" xfId="22515" xr:uid="{C9DFBA7A-2C7B-49E0-87D5-B7D923DF7CB8}"/>
    <cellStyle name="Normal 4 3 18 2 2 3 3" xfId="22516" xr:uid="{D1E1ED04-EE80-40B1-8241-C9C53CD9EC0F}"/>
    <cellStyle name="Normal 4 3 18 2 2 4" xfId="22517" xr:uid="{A83E3C79-46B9-40AB-A213-B687A6048BA7}"/>
    <cellStyle name="Normal 4 3 18 2 2 4 2" xfId="22518" xr:uid="{E734C51E-3B6D-4E7B-AD36-053180E40532}"/>
    <cellStyle name="Normal 4 3 18 2 2 5" xfId="22519" xr:uid="{33643912-CB2D-42F1-A1DA-60F1EDDBBB70}"/>
    <cellStyle name="Normal 4 3 18 2 3" xfId="22520" xr:uid="{CD29CED6-7288-44E1-B60D-156265EAC17E}"/>
    <cellStyle name="Normal 4 3 18 2 3 2" xfId="22521" xr:uid="{32FA1A18-63E3-4608-AA0E-067E11F1E2DD}"/>
    <cellStyle name="Normal 4 3 18 2 3 2 2" xfId="22522" xr:uid="{637A6C83-FF27-49C4-8F58-1ED34BB6CEDD}"/>
    <cellStyle name="Normal 4 3 18 2 3 3" xfId="22523" xr:uid="{7D6915AD-8215-4795-A532-61D5105AFA7C}"/>
    <cellStyle name="Normal 4 3 18 2 4" xfId="22524" xr:uid="{89D9C75B-4C65-4971-BE24-521A757C1B0B}"/>
    <cellStyle name="Normal 4 3 18 2 4 2" xfId="22525" xr:uid="{D36FEC35-DDE9-46F4-B3E3-21E93F6388EA}"/>
    <cellStyle name="Normal 4 3 18 2 4 2 2" xfId="22526" xr:uid="{DBC5C62A-1B2F-4A0C-88B9-0B5EF195948E}"/>
    <cellStyle name="Normal 4 3 18 2 4 3" xfId="22527" xr:uid="{96BA4CBC-E852-485A-AD49-099A4F4AFB10}"/>
    <cellStyle name="Normal 4 3 18 2 5" xfId="22528" xr:uid="{7B9A34AB-DFDF-4904-AA5E-F27BD738C499}"/>
    <cellStyle name="Normal 4 3 18 2 5 2" xfId="22529" xr:uid="{CCCBDB45-69F1-438C-BFA2-5E619695CC45}"/>
    <cellStyle name="Normal 4 3 18 2 6" xfId="22530" xr:uid="{850FC51D-42ED-43D9-AA5B-25759C8C8BEB}"/>
    <cellStyle name="Normal 4 3 18 3" xfId="22531" xr:uid="{2F75D561-5C72-4708-AFFC-EBDE978E6EC0}"/>
    <cellStyle name="Normal 4 3 18 3 2" xfId="22532" xr:uid="{8135460F-04EC-46BC-AB81-79F20CC45D98}"/>
    <cellStyle name="Normal 4 3 18 3 2 2" xfId="22533" xr:uid="{8F8D896A-D58F-49EE-87B6-0858C8E5510A}"/>
    <cellStyle name="Normal 4 3 18 3 2 2 2" xfId="22534" xr:uid="{FF481C7F-D884-44C2-B2A7-FBE1A8EAD274}"/>
    <cellStyle name="Normal 4 3 18 3 2 2 2 2" xfId="22535" xr:uid="{CF3533CF-DF55-4BA9-8F0E-FDD04E98C2EB}"/>
    <cellStyle name="Normal 4 3 18 3 2 2 3" xfId="22536" xr:uid="{F77E2270-295B-434C-932E-5E76E4F61734}"/>
    <cellStyle name="Normal 4 3 18 3 2 3" xfId="22537" xr:uid="{333A7C3E-8E4B-40B0-A20B-5F4E34DD625A}"/>
    <cellStyle name="Normal 4 3 18 3 2 3 2" xfId="22538" xr:uid="{2732F7EA-4233-40F9-9D87-F966F0E6963C}"/>
    <cellStyle name="Normal 4 3 18 3 2 3 2 2" xfId="22539" xr:uid="{3FE2C679-910D-402F-A741-13BBB40D9ABF}"/>
    <cellStyle name="Normal 4 3 18 3 2 3 3" xfId="22540" xr:uid="{BF489E14-3C33-4197-A83D-496E5A2778E3}"/>
    <cellStyle name="Normal 4 3 18 3 2 4" xfId="22541" xr:uid="{29AE39A3-6FB1-4538-B5A0-6412E5BAB39A}"/>
    <cellStyle name="Normal 4 3 18 3 2 4 2" xfId="22542" xr:uid="{DF3DA886-64BA-4DB9-B09C-41B8C0950559}"/>
    <cellStyle name="Normal 4 3 18 3 2 5" xfId="22543" xr:uid="{C715C326-B85B-4F67-8ACC-87B930859954}"/>
    <cellStyle name="Normal 4 3 18 3 3" xfId="22544" xr:uid="{301EBD03-73E0-489E-8D5D-8752D1D2BFA1}"/>
    <cellStyle name="Normal 4 3 18 3 3 2" xfId="22545" xr:uid="{C93DD76F-34B9-4D2D-859F-577E121AB7EC}"/>
    <cellStyle name="Normal 4 3 18 3 3 2 2" xfId="22546" xr:uid="{3CA93D0B-6ACF-4C9C-923E-88D477C2F402}"/>
    <cellStyle name="Normal 4 3 18 3 3 3" xfId="22547" xr:uid="{CCC5B7F6-B950-45A4-A8D0-602FD79B5589}"/>
    <cellStyle name="Normal 4 3 18 3 4" xfId="22548" xr:uid="{BE89403F-6F8B-4450-B93B-9565676FAEBC}"/>
    <cellStyle name="Normal 4 3 18 3 4 2" xfId="22549" xr:uid="{FA0B8DFD-0B74-4F16-91AF-8CCD292CF025}"/>
    <cellStyle name="Normal 4 3 18 3 4 2 2" xfId="22550" xr:uid="{80BF4CFE-2436-4870-921B-FC6198A692EC}"/>
    <cellStyle name="Normal 4 3 18 3 4 3" xfId="22551" xr:uid="{12916B58-0BB8-4B6B-AF7F-CCED195E44BE}"/>
    <cellStyle name="Normal 4 3 18 3 5" xfId="22552" xr:uid="{F1F89E23-3F36-4EB5-8E5C-2A91EDDDB3B3}"/>
    <cellStyle name="Normal 4 3 18 3 5 2" xfId="22553" xr:uid="{74FBFF86-4765-48AB-8F72-ED5F7DE854C0}"/>
    <cellStyle name="Normal 4 3 18 3 6" xfId="22554" xr:uid="{B24340EB-9149-416C-BC9C-24B1858CE9CF}"/>
    <cellStyle name="Normal 4 3 18 4" xfId="22555" xr:uid="{D62B4283-EEBE-45B9-B3CD-876DA399F9CC}"/>
    <cellStyle name="Normal 4 3 18 4 2" xfId="22556" xr:uid="{DCC68F4A-422B-4634-9BF6-0C2DF3D33088}"/>
    <cellStyle name="Normal 4 3 18 4 2 2" xfId="22557" xr:uid="{B9AA3631-6EB4-4776-BD99-C283456A60EC}"/>
    <cellStyle name="Normal 4 3 18 4 2 2 2" xfId="22558" xr:uid="{087CB356-7137-4368-A7D1-9D904AC4642C}"/>
    <cellStyle name="Normal 4 3 18 4 2 3" xfId="22559" xr:uid="{3E63BCBE-C48E-4D6B-AB7F-93E2A86C7812}"/>
    <cellStyle name="Normal 4 3 18 4 3" xfId="22560" xr:uid="{36EB83F3-F3A3-4013-BD81-E3296293D2ED}"/>
    <cellStyle name="Normal 4 3 18 4 3 2" xfId="22561" xr:uid="{7BFCEEE8-57A4-430B-844D-BDC27342BDE2}"/>
    <cellStyle name="Normal 4 3 18 4 3 2 2" xfId="22562" xr:uid="{C55F5342-2FB2-4F2C-9DE2-E70792D057C6}"/>
    <cellStyle name="Normal 4 3 18 4 3 3" xfId="22563" xr:uid="{EA80819A-9727-4509-8A17-1C2091FEB8A1}"/>
    <cellStyle name="Normal 4 3 18 4 4" xfId="22564" xr:uid="{D631F621-5746-4A42-966A-5DC9E4C13C37}"/>
    <cellStyle name="Normal 4 3 18 4 4 2" xfId="22565" xr:uid="{4B7DB431-783B-459F-9AC0-D00F75D60624}"/>
    <cellStyle name="Normal 4 3 18 4 5" xfId="22566" xr:uid="{1866E071-68E0-4939-BA48-38B3BD33DD45}"/>
    <cellStyle name="Normal 4 3 18 5" xfId="22567" xr:uid="{D50C5776-6D21-4FFF-955C-91EACB242E60}"/>
    <cellStyle name="Normal 4 3 18 5 2" xfId="22568" xr:uid="{DC72F62D-17C5-401D-BE3C-CF60D7B956C4}"/>
    <cellStyle name="Normal 4 3 18 5 2 2" xfId="22569" xr:uid="{78A2C717-531C-475A-B377-AC749F90E923}"/>
    <cellStyle name="Normal 4 3 18 5 3" xfId="22570" xr:uid="{C3903F00-7D5E-46BE-812E-EC8FC1086D73}"/>
    <cellStyle name="Normal 4 3 18 6" xfId="22571" xr:uid="{79ADD26F-7424-4D92-863A-C05848F3C6A7}"/>
    <cellStyle name="Normal 4 3 18 6 2" xfId="22572" xr:uid="{A9A6E7D1-F9F4-4CB6-8A62-0E3BCA83A698}"/>
    <cellStyle name="Normal 4 3 18 6 2 2" xfId="22573" xr:uid="{9638B095-29F9-45D0-9608-5AD38ACB0FE9}"/>
    <cellStyle name="Normal 4 3 18 6 3" xfId="22574" xr:uid="{28200CAA-8D1C-44D5-9572-B4FBE013B10D}"/>
    <cellStyle name="Normal 4 3 18 7" xfId="22575" xr:uid="{720B1AFC-48DC-4A43-9B57-68CD2740F0A7}"/>
    <cellStyle name="Normal 4 3 18 7 2" xfId="22576" xr:uid="{1C805B83-C40A-40FB-8FEC-44C0F4304959}"/>
    <cellStyle name="Normal 4 3 18 7 2 2" xfId="22577" xr:uid="{21A7BCDD-9ED2-46E6-B3AE-23F09B0D9853}"/>
    <cellStyle name="Normal 4 3 18 7 3" xfId="22578" xr:uid="{4BE2402D-B247-4F61-A623-30455F5C0EBE}"/>
    <cellStyle name="Normal 4 3 18 8" xfId="22579" xr:uid="{052A4D87-8E83-46EF-9930-3F1EA565500D}"/>
    <cellStyle name="Normal 4 3 18 8 2" xfId="22580" xr:uid="{0201B1FE-5E6A-43C8-9962-21BF60E2E725}"/>
    <cellStyle name="Normal 4 3 18 9" xfId="22581" xr:uid="{33B58AD6-130D-48AF-8C2B-49E64DDB1BEB}"/>
    <cellStyle name="Normal 4 3 19" xfId="22582" xr:uid="{C68604B4-5BAE-4E60-80B0-315DBCCA18DA}"/>
    <cellStyle name="Normal 4 3 19 2" xfId="22583" xr:uid="{149CD3E6-FFA9-452B-AF80-2C1D3F8455B7}"/>
    <cellStyle name="Normal 4 3 19 2 2" xfId="22584" xr:uid="{C074FD40-DF1A-47D0-B825-59AF25E3C56D}"/>
    <cellStyle name="Normal 4 3 19 2 2 2" xfId="22585" xr:uid="{EA6E7BC8-0F16-4171-B5DF-CD0D0FC02EC2}"/>
    <cellStyle name="Normal 4 3 19 2 2 2 2" xfId="22586" xr:uid="{E6151289-3C50-44B5-A29C-BF3F35A9108D}"/>
    <cellStyle name="Normal 4 3 19 2 2 2 2 2" xfId="22587" xr:uid="{7E073CA2-3630-4D74-9793-605E2426DB59}"/>
    <cellStyle name="Normal 4 3 19 2 2 2 3" xfId="22588" xr:uid="{538C1C5C-0626-4FD8-AE31-9F7C49E6DDD5}"/>
    <cellStyle name="Normal 4 3 19 2 2 3" xfId="22589" xr:uid="{9D026A84-3B8F-43FB-8E76-82B1AC3C75F0}"/>
    <cellStyle name="Normal 4 3 19 2 2 3 2" xfId="22590" xr:uid="{8CCE38DA-67FA-4964-9868-15C862C993BC}"/>
    <cellStyle name="Normal 4 3 19 2 2 3 2 2" xfId="22591" xr:uid="{01D4B221-5819-4704-972C-3ED6438AA4EB}"/>
    <cellStyle name="Normal 4 3 19 2 2 3 3" xfId="22592" xr:uid="{0096CF7A-0C8D-47DC-A907-8DD6361D954E}"/>
    <cellStyle name="Normal 4 3 19 2 2 4" xfId="22593" xr:uid="{E891245A-7BD8-48C6-AD73-DE971A6A9E69}"/>
    <cellStyle name="Normal 4 3 19 2 2 4 2" xfId="22594" xr:uid="{77C836A7-2C5D-48A7-8261-51CB33701373}"/>
    <cellStyle name="Normal 4 3 19 2 2 5" xfId="22595" xr:uid="{174B868D-4109-4379-9B2A-8386EA144898}"/>
    <cellStyle name="Normal 4 3 19 2 3" xfId="22596" xr:uid="{9E6A4CA4-2121-4079-B336-CC1DE0D51CFA}"/>
    <cellStyle name="Normal 4 3 19 2 3 2" xfId="22597" xr:uid="{C1C99758-6805-4DAA-9136-74043D9C9639}"/>
    <cellStyle name="Normal 4 3 19 2 3 2 2" xfId="22598" xr:uid="{16142931-DC3B-4D33-A2CD-7CC710D0F5A9}"/>
    <cellStyle name="Normal 4 3 19 2 3 3" xfId="22599" xr:uid="{D8283124-D978-4A39-9E63-AF9A0CC42A3B}"/>
    <cellStyle name="Normal 4 3 19 2 4" xfId="22600" xr:uid="{1047EE8A-4D54-4999-8710-22FB0237CEA3}"/>
    <cellStyle name="Normal 4 3 19 2 4 2" xfId="22601" xr:uid="{D518E6C2-E4BE-4A2F-968C-2A6529AF39C2}"/>
    <cellStyle name="Normal 4 3 19 2 4 2 2" xfId="22602" xr:uid="{C3DD2228-BFCE-4099-87EC-482FDFEBA966}"/>
    <cellStyle name="Normal 4 3 19 2 4 3" xfId="22603" xr:uid="{FF7C000B-A3C7-4820-860C-36EFEA6570AF}"/>
    <cellStyle name="Normal 4 3 19 2 5" xfId="22604" xr:uid="{137DE567-07D5-43EA-AB37-3182C7E9027F}"/>
    <cellStyle name="Normal 4 3 19 2 5 2" xfId="22605" xr:uid="{27BF2D24-7BA2-4744-8A43-9E78BA68A560}"/>
    <cellStyle name="Normal 4 3 19 2 6" xfId="22606" xr:uid="{F6421D2D-7043-44EA-BD1B-8F7E4E8490FD}"/>
    <cellStyle name="Normal 4 3 19 3" xfId="22607" xr:uid="{F5F15039-6111-41C9-AABF-72B92E59153A}"/>
    <cellStyle name="Normal 4 3 19 3 2" xfId="22608" xr:uid="{71C5782F-40E4-4295-BF5D-0F73F9677F84}"/>
    <cellStyle name="Normal 4 3 19 3 2 2" xfId="22609" xr:uid="{B9E6DFC2-E89F-40B6-9C9D-C91D7FBA7016}"/>
    <cellStyle name="Normal 4 3 19 3 2 2 2" xfId="22610" xr:uid="{17B3735E-F2E9-4C58-B8BA-6C2691FCBA5B}"/>
    <cellStyle name="Normal 4 3 19 3 2 2 2 2" xfId="22611" xr:uid="{5BFAF093-5C94-471E-9A8E-51113EDF3273}"/>
    <cellStyle name="Normal 4 3 19 3 2 2 3" xfId="22612" xr:uid="{6BF95E84-0D02-47AB-A0C0-BD6519BB7D79}"/>
    <cellStyle name="Normal 4 3 19 3 2 3" xfId="22613" xr:uid="{6912596D-1375-4FD0-84CF-62373284E6E4}"/>
    <cellStyle name="Normal 4 3 19 3 2 3 2" xfId="22614" xr:uid="{A4AED774-1FB3-49CB-8364-3F9FD65611A9}"/>
    <cellStyle name="Normal 4 3 19 3 2 3 2 2" xfId="22615" xr:uid="{3C213577-996F-4C6D-A12B-17740E6ECA79}"/>
    <cellStyle name="Normal 4 3 19 3 2 3 3" xfId="22616" xr:uid="{DCFB106E-870F-43EF-80BD-E445059DF1C2}"/>
    <cellStyle name="Normal 4 3 19 3 2 4" xfId="22617" xr:uid="{C3B57955-87FB-4450-9D62-48AE3E60DCF5}"/>
    <cellStyle name="Normal 4 3 19 3 2 4 2" xfId="22618" xr:uid="{5B1B1A55-288B-45DE-9D87-C4962189DA01}"/>
    <cellStyle name="Normal 4 3 19 3 2 5" xfId="22619" xr:uid="{24D22DC1-7F44-43B4-A80F-34D94FC80C78}"/>
    <cellStyle name="Normal 4 3 19 3 3" xfId="22620" xr:uid="{684469F9-F458-4813-BF6F-8F119B7F82A9}"/>
    <cellStyle name="Normal 4 3 19 3 3 2" xfId="22621" xr:uid="{6EFDEC6E-649B-4311-8DD1-D455411F1DC7}"/>
    <cellStyle name="Normal 4 3 19 3 3 2 2" xfId="22622" xr:uid="{515CA911-74F0-4809-BE00-2D120BA1B12A}"/>
    <cellStyle name="Normal 4 3 19 3 3 3" xfId="22623" xr:uid="{DE509576-E3A0-4CA0-834B-30B6C532814B}"/>
    <cellStyle name="Normal 4 3 19 3 4" xfId="22624" xr:uid="{283C386C-36C2-42C8-A6FD-C143450DA922}"/>
    <cellStyle name="Normal 4 3 19 3 4 2" xfId="22625" xr:uid="{3040ACD2-ED28-4FDF-AB78-AAFBCB7DD2E3}"/>
    <cellStyle name="Normal 4 3 19 3 4 2 2" xfId="22626" xr:uid="{667C5E1B-10C9-474A-B5D7-209469521943}"/>
    <cellStyle name="Normal 4 3 19 3 4 3" xfId="22627" xr:uid="{FF1C8EEC-D382-4EB5-B5D0-92AC71D58403}"/>
    <cellStyle name="Normal 4 3 19 3 5" xfId="22628" xr:uid="{D787F0D9-4E04-484A-9CC0-78EB76A59818}"/>
    <cellStyle name="Normal 4 3 19 3 5 2" xfId="22629" xr:uid="{3596F72F-F015-4700-9EE5-F0E204CDD7E1}"/>
    <cellStyle name="Normal 4 3 19 3 6" xfId="22630" xr:uid="{B795B0F0-ED46-4056-9C4B-83340673C195}"/>
    <cellStyle name="Normal 4 3 19 4" xfId="22631" xr:uid="{15D89E75-605F-40B9-B8E0-F430206581CD}"/>
    <cellStyle name="Normal 4 3 19 4 2" xfId="22632" xr:uid="{0E24C135-35D6-4E88-8597-B801A9ED71AA}"/>
    <cellStyle name="Normal 4 3 19 4 2 2" xfId="22633" xr:uid="{9BA88C19-97BF-489E-9771-BBC3F85DF358}"/>
    <cellStyle name="Normal 4 3 19 4 2 2 2" xfId="22634" xr:uid="{35EECD72-3641-433B-B70D-31D71270FB13}"/>
    <cellStyle name="Normal 4 3 19 4 2 3" xfId="22635" xr:uid="{541022C2-9A3D-4B8A-8EC1-DE939AB879E4}"/>
    <cellStyle name="Normal 4 3 19 4 3" xfId="22636" xr:uid="{7479BF9D-597E-4737-AD8D-81781A9AEA26}"/>
    <cellStyle name="Normal 4 3 19 4 3 2" xfId="22637" xr:uid="{5827A33A-BE36-4DB0-95A4-4767FCC589EC}"/>
    <cellStyle name="Normal 4 3 19 4 3 2 2" xfId="22638" xr:uid="{9769F255-107A-439B-9D05-C2636B5F153B}"/>
    <cellStyle name="Normal 4 3 19 4 3 3" xfId="22639" xr:uid="{B780A1DA-42E3-43DF-A559-1604D4754C48}"/>
    <cellStyle name="Normal 4 3 19 4 4" xfId="22640" xr:uid="{2FC1906A-1922-4390-AA55-43FA990BB48E}"/>
    <cellStyle name="Normal 4 3 19 4 4 2" xfId="22641" xr:uid="{E41B170D-7DCD-4C11-8993-6F49296FE786}"/>
    <cellStyle name="Normal 4 3 19 4 5" xfId="22642" xr:uid="{0B60E715-B645-49E2-BA3C-73A154F97FD2}"/>
    <cellStyle name="Normal 4 3 19 5" xfId="22643" xr:uid="{5771373B-870C-42A5-B0B8-6D2672C448E7}"/>
    <cellStyle name="Normal 4 3 19 5 2" xfId="22644" xr:uid="{77AFCD7B-6346-492D-A1AB-24172573BC08}"/>
    <cellStyle name="Normal 4 3 19 5 2 2" xfId="22645" xr:uid="{D368B3D7-0451-4BCD-966E-F45CCB80A15B}"/>
    <cellStyle name="Normal 4 3 19 5 3" xfId="22646" xr:uid="{8EEB2430-EC99-4995-933C-2BA0ABBAC53F}"/>
    <cellStyle name="Normal 4 3 19 6" xfId="22647" xr:uid="{A553F062-9B7B-4360-BBC9-80E431A2FE27}"/>
    <cellStyle name="Normal 4 3 19 6 2" xfId="22648" xr:uid="{3315CD14-D243-49A7-8929-D94AA5C00EAB}"/>
    <cellStyle name="Normal 4 3 19 6 2 2" xfId="22649" xr:uid="{104338E4-54E6-42D5-B456-4F5709D213B0}"/>
    <cellStyle name="Normal 4 3 19 6 3" xfId="22650" xr:uid="{84EEE77F-E012-4AB3-96D6-F6C66BB36911}"/>
    <cellStyle name="Normal 4 3 19 7" xfId="22651" xr:uid="{67863D8D-07B9-491B-A8F6-964A1B600D90}"/>
    <cellStyle name="Normal 4 3 19 7 2" xfId="22652" xr:uid="{B98FEB90-4CE4-438E-B771-1344B847A74C}"/>
    <cellStyle name="Normal 4 3 19 7 2 2" xfId="22653" xr:uid="{8496F9C7-C5CF-40A9-8AF9-B78FC89B16E1}"/>
    <cellStyle name="Normal 4 3 19 7 3" xfId="22654" xr:uid="{05DF0D41-7014-4014-8D97-803DB57999EA}"/>
    <cellStyle name="Normal 4 3 19 8" xfId="22655" xr:uid="{EB725511-F8F7-483B-91DF-6603C8D28518}"/>
    <cellStyle name="Normal 4 3 19 8 2" xfId="22656" xr:uid="{EC360C69-4012-42EB-9923-D8B32D9F34A7}"/>
    <cellStyle name="Normal 4 3 19 9" xfId="22657" xr:uid="{4826C18D-460D-44E5-A79D-F6878E4738BE}"/>
    <cellStyle name="Normal 4 3 2" xfId="2160" xr:uid="{A1E25883-4B8A-41FC-812B-9B2857A0B9E7}"/>
    <cellStyle name="Normal 4 3 2 10" xfId="22658" xr:uid="{CC64AD4C-903F-403A-A1A1-91B1916E18CB}"/>
    <cellStyle name="Normal 4 3 2 10 2" xfId="22659" xr:uid="{E56353E2-2FEA-4882-9623-7CD5037D1D86}"/>
    <cellStyle name="Normal 4 3 2 11" xfId="22660" xr:uid="{268EC526-F415-4613-8790-DD0E6C59C9E8}"/>
    <cellStyle name="Normal 4 3 2 12" xfId="51376" xr:uid="{665A7655-0DB7-4C61-BA00-FEF980AE3D03}"/>
    <cellStyle name="Normal 4 3 2 2" xfId="22661" xr:uid="{EFFDF5D2-F490-4346-952B-6AEEAD839A21}"/>
    <cellStyle name="Normal 4 3 2 2 2" xfId="22662" xr:uid="{F503DAEE-35B8-4A6B-9E0C-A5375AD9721E}"/>
    <cellStyle name="Normal 4 3 2 2 2 2" xfId="22663" xr:uid="{8438E360-3447-4F72-8AB8-889DFF03180F}"/>
    <cellStyle name="Normal 4 3 2 2 2 2 2" xfId="22664" xr:uid="{3BAF5660-6DD3-4B3A-BDB5-64AD21384220}"/>
    <cellStyle name="Normal 4 3 2 2 2 2 2 2" xfId="22665" xr:uid="{328F3A84-5351-4B12-97D0-23E593D65207}"/>
    <cellStyle name="Normal 4 3 2 2 2 2 2 2 2" xfId="22666" xr:uid="{D7FB2675-CA8A-4F4B-9F33-4A9B74EBF849}"/>
    <cellStyle name="Normal 4 3 2 2 2 2 2 3" xfId="22667" xr:uid="{3F64E1C3-A466-4067-ACA6-693919D5E68F}"/>
    <cellStyle name="Normal 4 3 2 2 2 2 3" xfId="22668" xr:uid="{C92FE0A8-2EA4-416A-B49A-546350F1AEE0}"/>
    <cellStyle name="Normal 4 3 2 2 2 2 3 2" xfId="22669" xr:uid="{6D01B8DD-3EB2-4ECC-BA11-2E4D68CAACF5}"/>
    <cellStyle name="Normal 4 3 2 2 2 2 3 2 2" xfId="22670" xr:uid="{CE41AA7C-A161-4814-8123-2793272D0A8A}"/>
    <cellStyle name="Normal 4 3 2 2 2 2 3 3" xfId="22671" xr:uid="{BBE20624-EF77-4A90-8C49-6651E31CB9D2}"/>
    <cellStyle name="Normal 4 3 2 2 2 2 4" xfId="22672" xr:uid="{AE8440D0-67B5-420C-9E24-0DD5137DBE37}"/>
    <cellStyle name="Normal 4 3 2 2 2 2 4 2" xfId="22673" xr:uid="{D20CD57C-444C-49C2-BD3A-AB3D7D5EDA54}"/>
    <cellStyle name="Normal 4 3 2 2 2 2 5" xfId="22674" xr:uid="{B506C572-5AD0-4567-90E0-E90A5E084FD6}"/>
    <cellStyle name="Normal 4 3 2 2 2 3" xfId="22675" xr:uid="{BD7D8BDF-47C7-496A-8053-9B5919C0DC98}"/>
    <cellStyle name="Normal 4 3 2 2 2 3 2" xfId="22676" xr:uid="{A410352C-3B83-468F-855B-C8C0E64CC331}"/>
    <cellStyle name="Normal 4 3 2 2 2 3 2 2" xfId="22677" xr:uid="{5CD3F082-2C12-497A-ABDF-0C306882DAFC}"/>
    <cellStyle name="Normal 4 3 2 2 2 3 3" xfId="22678" xr:uid="{7C227D74-57D8-43C3-9C75-5CC56A28BD6E}"/>
    <cellStyle name="Normal 4 3 2 2 2 4" xfId="22679" xr:uid="{3B2976F6-90E1-4FF2-87F3-7F6B38A9330B}"/>
    <cellStyle name="Normal 4 3 2 2 2 4 2" xfId="22680" xr:uid="{5A6847F1-2C63-43F6-A612-5AE126BD8D51}"/>
    <cellStyle name="Normal 4 3 2 2 2 4 2 2" xfId="22681" xr:uid="{6CE8E14F-A90A-4343-A02E-87D0225A75BA}"/>
    <cellStyle name="Normal 4 3 2 2 2 4 3" xfId="22682" xr:uid="{2EB0CC65-C8F8-4A96-BA55-50FB6DE9C23E}"/>
    <cellStyle name="Normal 4 3 2 2 2 5" xfId="22683" xr:uid="{B42EA88B-22A2-468D-BAD2-CFD60D482F58}"/>
    <cellStyle name="Normal 4 3 2 2 2 5 2" xfId="22684" xr:uid="{6371AC05-3EA3-4A37-97E4-4BE51B203AF7}"/>
    <cellStyle name="Normal 4 3 2 2 2 6" xfId="22685" xr:uid="{22FE24AA-5A77-444A-BC73-4C623D2841A8}"/>
    <cellStyle name="Normal 4 3 2 2 3" xfId="22686" xr:uid="{D00C752E-6FB7-484F-9E31-22475F65EA92}"/>
    <cellStyle name="Normal 4 3 2 2 3 2" xfId="22687" xr:uid="{48A5EDA1-764E-49D3-B7F6-F8BEF49DA490}"/>
    <cellStyle name="Normal 4 3 2 2 3 2 2" xfId="22688" xr:uid="{585D55BF-5AF4-4FA9-897D-6632E4AFE3A1}"/>
    <cellStyle name="Normal 4 3 2 2 3 2 2 2" xfId="22689" xr:uid="{8CA0F67A-9864-402A-A468-90169D75118C}"/>
    <cellStyle name="Normal 4 3 2 2 3 2 2 2 2" xfId="22690" xr:uid="{175939E9-85C5-45C1-9667-7CDD3190BC91}"/>
    <cellStyle name="Normal 4 3 2 2 3 2 2 3" xfId="22691" xr:uid="{9772DE03-B6A5-4B23-ADF6-6C95E646CC12}"/>
    <cellStyle name="Normal 4 3 2 2 3 2 3" xfId="22692" xr:uid="{1DC3609C-E75D-4ADD-8EF5-50C3D0D681B5}"/>
    <cellStyle name="Normal 4 3 2 2 3 2 3 2" xfId="22693" xr:uid="{4DA4C63F-F6B1-4324-8517-FD5D565C9D22}"/>
    <cellStyle name="Normal 4 3 2 2 3 2 3 2 2" xfId="22694" xr:uid="{570D22DA-7E5D-4C1A-8139-1FCCFD3C7D0B}"/>
    <cellStyle name="Normal 4 3 2 2 3 2 3 3" xfId="22695" xr:uid="{F8ED2BD7-EADB-4334-A2A1-03E8AB934C73}"/>
    <cellStyle name="Normal 4 3 2 2 3 2 4" xfId="22696" xr:uid="{47B8D053-4ACD-47CB-8777-160EA2017D1F}"/>
    <cellStyle name="Normal 4 3 2 2 3 2 4 2" xfId="22697" xr:uid="{1E7BB135-1A92-4A60-BC0E-ECF8C7BAF9EA}"/>
    <cellStyle name="Normal 4 3 2 2 3 2 5" xfId="22698" xr:uid="{DDEB0CAB-3464-4E1E-8E7D-533ADAC4809D}"/>
    <cellStyle name="Normal 4 3 2 2 3 3" xfId="22699" xr:uid="{A2872730-1D58-47B9-A75B-4DCC703DF4ED}"/>
    <cellStyle name="Normal 4 3 2 2 3 3 2" xfId="22700" xr:uid="{9BA7E1B0-DB2F-45AE-B261-859587186BAD}"/>
    <cellStyle name="Normal 4 3 2 2 3 3 2 2" xfId="22701" xr:uid="{39770E5D-E4AA-42FE-97DE-6FDBFA74CEE5}"/>
    <cellStyle name="Normal 4 3 2 2 3 3 3" xfId="22702" xr:uid="{2095D8DA-A844-418E-9127-2AC9CDC1AB50}"/>
    <cellStyle name="Normal 4 3 2 2 3 4" xfId="22703" xr:uid="{893F5A84-492A-4F91-BE49-E4595C13FFCF}"/>
    <cellStyle name="Normal 4 3 2 2 3 4 2" xfId="22704" xr:uid="{9DD46D3D-F8C4-43BF-806F-BDE1833496A9}"/>
    <cellStyle name="Normal 4 3 2 2 3 4 2 2" xfId="22705" xr:uid="{E0598025-DCC8-424E-8D75-9163C7996DC1}"/>
    <cellStyle name="Normal 4 3 2 2 3 4 3" xfId="22706" xr:uid="{1A1168C2-A0CD-4653-A7A6-269A59ABA79D}"/>
    <cellStyle name="Normal 4 3 2 2 3 5" xfId="22707" xr:uid="{20359D76-5798-4791-9D03-6E60DFA5912C}"/>
    <cellStyle name="Normal 4 3 2 2 3 5 2" xfId="22708" xr:uid="{7D98E6EA-7B9D-46F6-AB28-D5891557A314}"/>
    <cellStyle name="Normal 4 3 2 2 3 6" xfId="22709" xr:uid="{F25A6FD1-4694-440D-A0A2-0A636882A2E0}"/>
    <cellStyle name="Normal 4 3 2 2 4" xfId="22710" xr:uid="{96982CC3-940A-4AFA-9142-C458B693A12B}"/>
    <cellStyle name="Normal 4 3 2 2 4 2" xfId="22711" xr:uid="{A385E948-A8D8-4EE3-ADF3-A9D5B5C529A1}"/>
    <cellStyle name="Normal 4 3 2 2 4 2 2" xfId="22712" xr:uid="{59E2BC32-72CB-4F9E-A280-8667FEE19A22}"/>
    <cellStyle name="Normal 4 3 2 2 4 2 2 2" xfId="22713" xr:uid="{F69D9279-BC32-48DB-824B-92BF703D1437}"/>
    <cellStyle name="Normal 4 3 2 2 4 2 3" xfId="22714" xr:uid="{B3E17798-BFBC-4686-AA58-897A333F6DEC}"/>
    <cellStyle name="Normal 4 3 2 2 4 3" xfId="22715" xr:uid="{E598F456-D4CB-44BD-96A5-D4702720A6B1}"/>
    <cellStyle name="Normal 4 3 2 2 4 3 2" xfId="22716" xr:uid="{B832F51D-6174-43B2-866C-756092AE7264}"/>
    <cellStyle name="Normal 4 3 2 2 4 3 2 2" xfId="22717" xr:uid="{83BE013B-2974-445B-9136-2B326B8C4ACA}"/>
    <cellStyle name="Normal 4 3 2 2 4 3 3" xfId="22718" xr:uid="{92EECCFD-6889-4E6A-9A60-BED70C2C9625}"/>
    <cellStyle name="Normal 4 3 2 2 4 4" xfId="22719" xr:uid="{BA691E34-F958-4DB5-8A86-9B93782C61F0}"/>
    <cellStyle name="Normal 4 3 2 2 4 4 2" xfId="22720" xr:uid="{B924F427-49C6-4CE9-AD6D-15F972FBC06B}"/>
    <cellStyle name="Normal 4 3 2 2 4 5" xfId="22721" xr:uid="{D36D14D8-F9B9-4643-8F99-99D08608EB60}"/>
    <cellStyle name="Normal 4 3 2 2 5" xfId="22722" xr:uid="{46C5FF39-9E42-47E8-A603-61A38CEEF7CE}"/>
    <cellStyle name="Normal 4 3 2 2 5 2" xfId="22723" xr:uid="{38C172B5-6F4B-4EFA-888A-384762C1B5C9}"/>
    <cellStyle name="Normal 4 3 2 2 5 2 2" xfId="22724" xr:uid="{4EE091F9-6650-412D-8738-375F542E1891}"/>
    <cellStyle name="Normal 4 3 2 2 5 3" xfId="22725" xr:uid="{9F01F433-337A-467D-9627-88094C8BFC2C}"/>
    <cellStyle name="Normal 4 3 2 2 6" xfId="22726" xr:uid="{5BE3AEE3-5321-479B-9198-E7FDC8673CE9}"/>
    <cellStyle name="Normal 4 3 2 2 6 2" xfId="22727" xr:uid="{085CADAD-2147-450E-B081-F197CF26B8B8}"/>
    <cellStyle name="Normal 4 3 2 2 6 2 2" xfId="22728" xr:uid="{1D7D58EE-6CFC-401E-9154-5FA9AB02AAB2}"/>
    <cellStyle name="Normal 4 3 2 2 6 3" xfId="22729" xr:uid="{D14D4691-2B80-446D-B7F7-2C580024C808}"/>
    <cellStyle name="Normal 4 3 2 2 7" xfId="22730" xr:uid="{132D041B-A039-4036-8B42-97670D670F6A}"/>
    <cellStyle name="Normal 4 3 2 2 7 2" xfId="22731" xr:uid="{1D0EE01B-060C-4C17-8357-112FE787B6C0}"/>
    <cellStyle name="Normal 4 3 2 2 7 2 2" xfId="22732" xr:uid="{7C49F0E4-8198-49B3-94C4-289863C06121}"/>
    <cellStyle name="Normal 4 3 2 2 7 3" xfId="22733" xr:uid="{766D0ADF-3D03-4252-8718-E60A9F307346}"/>
    <cellStyle name="Normal 4 3 2 2 8" xfId="22734" xr:uid="{30B45B31-BE3A-45B1-8341-70E54B62145A}"/>
    <cellStyle name="Normal 4 3 2 2 8 2" xfId="22735" xr:uid="{796C39EC-66BB-4B79-B43F-C0DC0739716D}"/>
    <cellStyle name="Normal 4 3 2 2 9" xfId="22736" xr:uid="{5D067D2D-8080-4918-B662-6CC8AF1CBC31}"/>
    <cellStyle name="Normal 4 3 2 3" xfId="22737" xr:uid="{99C80314-D212-4439-AE4A-B4F020ABC6C5}"/>
    <cellStyle name="Normal 4 3 2 3 2" xfId="22738" xr:uid="{1EA705C3-CAFC-4B20-B474-FE63475A71D0}"/>
    <cellStyle name="Normal 4 3 2 3 2 2" xfId="22739" xr:uid="{4C9CCF6E-3745-46BE-A5A1-843BF2C854CE}"/>
    <cellStyle name="Normal 4 3 2 3 2 2 2" xfId="22740" xr:uid="{26EC99FE-7C3F-44C2-B2B0-8948F8CBC8C9}"/>
    <cellStyle name="Normal 4 3 2 3 2 2 2 2" xfId="22741" xr:uid="{0D7C6EB8-9E9F-40E2-9E28-754F9ADAA58F}"/>
    <cellStyle name="Normal 4 3 2 3 2 2 2 2 2" xfId="22742" xr:uid="{4B78D4FD-D5CE-40D9-A812-CA130F30A811}"/>
    <cellStyle name="Normal 4 3 2 3 2 2 2 3" xfId="22743" xr:uid="{32044B72-D064-434A-AACE-3F999F19B835}"/>
    <cellStyle name="Normal 4 3 2 3 2 2 3" xfId="22744" xr:uid="{5B0890DA-3A44-4A82-8A39-D85B706A08A3}"/>
    <cellStyle name="Normal 4 3 2 3 2 2 3 2" xfId="22745" xr:uid="{9A533CE0-E098-4F7F-8E94-4CDAFC1B7E8F}"/>
    <cellStyle name="Normal 4 3 2 3 2 2 3 2 2" xfId="22746" xr:uid="{2A94C112-E1C2-4F24-A320-ACDD6EB02B0E}"/>
    <cellStyle name="Normal 4 3 2 3 2 2 3 3" xfId="22747" xr:uid="{4CD306BB-0F15-42EE-A953-16EA3E368343}"/>
    <cellStyle name="Normal 4 3 2 3 2 2 4" xfId="22748" xr:uid="{66F4213B-504F-4E37-AF49-3723BB6A2705}"/>
    <cellStyle name="Normal 4 3 2 3 2 2 4 2" xfId="22749" xr:uid="{C756D4AD-6335-4881-AC5F-2F04AA310E53}"/>
    <cellStyle name="Normal 4 3 2 3 2 2 5" xfId="22750" xr:uid="{28055AA4-37E6-41B8-8F3D-633AAAFDD5F0}"/>
    <cellStyle name="Normal 4 3 2 3 2 3" xfId="22751" xr:uid="{F4E9B8B7-DEF1-417D-B642-F05583CC8AE0}"/>
    <cellStyle name="Normal 4 3 2 3 2 3 2" xfId="22752" xr:uid="{C106B3E7-6425-45AD-B473-3D975BD10D6F}"/>
    <cellStyle name="Normal 4 3 2 3 2 3 2 2" xfId="22753" xr:uid="{C1CE0697-ECB2-4D6C-83B1-94F05A3EA40C}"/>
    <cellStyle name="Normal 4 3 2 3 2 3 3" xfId="22754" xr:uid="{14D61CE2-1CAD-44FC-889F-8C0820FF68D3}"/>
    <cellStyle name="Normal 4 3 2 3 2 4" xfId="22755" xr:uid="{1B06A4D8-F611-4173-9D50-1F097E1FA519}"/>
    <cellStyle name="Normal 4 3 2 3 2 4 2" xfId="22756" xr:uid="{E44F7F49-9D0E-4310-A984-B989B200EE8F}"/>
    <cellStyle name="Normal 4 3 2 3 2 4 2 2" xfId="22757" xr:uid="{37317965-47EB-4530-A1CB-7ACD6E6A411B}"/>
    <cellStyle name="Normal 4 3 2 3 2 4 3" xfId="22758" xr:uid="{A2F76680-A64A-4CB7-89CF-35AC6C43C534}"/>
    <cellStyle name="Normal 4 3 2 3 2 5" xfId="22759" xr:uid="{89E81F92-EA1C-4E79-8DFA-87766F36F060}"/>
    <cellStyle name="Normal 4 3 2 3 2 5 2" xfId="22760" xr:uid="{EA5E9B0C-6360-424B-9A82-1CE039025E37}"/>
    <cellStyle name="Normal 4 3 2 3 2 6" xfId="22761" xr:uid="{6B4F7009-4506-48AD-A548-5A667FFFA401}"/>
    <cellStyle name="Normal 4 3 2 3 3" xfId="22762" xr:uid="{169BE713-FE40-4907-8ED2-2BB353AB239F}"/>
    <cellStyle name="Normal 4 3 2 3 3 2" xfId="22763" xr:uid="{909E200F-13E0-4B85-ABCA-E8732CB6F728}"/>
    <cellStyle name="Normal 4 3 2 3 3 2 2" xfId="22764" xr:uid="{DC22DF4F-2F70-4C0F-8F26-CC00B95E29B6}"/>
    <cellStyle name="Normal 4 3 2 3 3 2 2 2" xfId="22765" xr:uid="{47582AB1-420B-4411-90C0-94DD4E8A4B2E}"/>
    <cellStyle name="Normal 4 3 2 3 3 2 2 2 2" xfId="22766" xr:uid="{9C3D02B6-1B35-4316-A23A-43424EBD9F7E}"/>
    <cellStyle name="Normal 4 3 2 3 3 2 2 3" xfId="22767" xr:uid="{5CDF8D47-7596-4D2F-B4A3-2D92184B18FB}"/>
    <cellStyle name="Normal 4 3 2 3 3 2 3" xfId="22768" xr:uid="{80351626-E927-447E-A9AA-72432B7F2759}"/>
    <cellStyle name="Normal 4 3 2 3 3 2 3 2" xfId="22769" xr:uid="{746BDE1B-E0C0-4B4E-A061-5D796E2F9F1C}"/>
    <cellStyle name="Normal 4 3 2 3 3 2 3 2 2" xfId="22770" xr:uid="{2A9A18BB-8E0F-49A0-9AFB-118EB6889D00}"/>
    <cellStyle name="Normal 4 3 2 3 3 2 3 3" xfId="22771" xr:uid="{2EA71F5F-B76F-4CAD-A6CB-8C70A21182D6}"/>
    <cellStyle name="Normal 4 3 2 3 3 2 4" xfId="22772" xr:uid="{C98B6E61-BE3E-4499-9677-0F137DA719EC}"/>
    <cellStyle name="Normal 4 3 2 3 3 2 4 2" xfId="22773" xr:uid="{71AF61A7-2906-4D8C-B02B-40CFC26235F1}"/>
    <cellStyle name="Normal 4 3 2 3 3 2 5" xfId="22774" xr:uid="{CB10354C-C309-4F17-A6DC-DB9899827438}"/>
    <cellStyle name="Normal 4 3 2 3 3 3" xfId="22775" xr:uid="{C33C8A49-BCC9-4E68-A9D0-4DD46F2EDEE1}"/>
    <cellStyle name="Normal 4 3 2 3 3 3 2" xfId="22776" xr:uid="{989855B2-5A36-4F46-BC9D-D873BD773559}"/>
    <cellStyle name="Normal 4 3 2 3 3 3 2 2" xfId="22777" xr:uid="{B408D871-FA5A-4418-B89D-8C19CE44655B}"/>
    <cellStyle name="Normal 4 3 2 3 3 3 3" xfId="22778" xr:uid="{42C7E92E-5DCC-4D6F-B901-D1D0AE46D76B}"/>
    <cellStyle name="Normal 4 3 2 3 3 4" xfId="22779" xr:uid="{462A57CC-72D1-4461-AA8C-6D0EC4D470A9}"/>
    <cellStyle name="Normal 4 3 2 3 3 4 2" xfId="22780" xr:uid="{55963EFC-4E4F-45E3-B2E7-F7263550F333}"/>
    <cellStyle name="Normal 4 3 2 3 3 4 2 2" xfId="22781" xr:uid="{5676F79D-86F2-4A8C-BF45-E1701DFF347F}"/>
    <cellStyle name="Normal 4 3 2 3 3 4 3" xfId="22782" xr:uid="{10A9C6A8-1065-43AF-9A40-E0BA8A660CAE}"/>
    <cellStyle name="Normal 4 3 2 3 3 5" xfId="22783" xr:uid="{B2AD5463-07A9-4275-98D1-D71FC3943105}"/>
    <cellStyle name="Normal 4 3 2 3 3 5 2" xfId="22784" xr:uid="{9D425503-6DD9-4C68-9AB7-02E8E31B75FB}"/>
    <cellStyle name="Normal 4 3 2 3 3 6" xfId="22785" xr:uid="{6A16A8A4-0812-4F48-8C1F-BF61D6029D6B}"/>
    <cellStyle name="Normal 4 3 2 3 4" xfId="22786" xr:uid="{9F6B4C80-4746-4EF0-93EC-C21922E0BAC3}"/>
    <cellStyle name="Normal 4 3 2 3 4 2" xfId="22787" xr:uid="{8E70551D-91ED-4F9E-A05B-5C08A69587FE}"/>
    <cellStyle name="Normal 4 3 2 3 4 2 2" xfId="22788" xr:uid="{1382B7C7-ADF5-47DB-8758-CF0E0649D80A}"/>
    <cellStyle name="Normal 4 3 2 3 4 2 2 2" xfId="22789" xr:uid="{B5E36587-FB40-4544-9796-D9126C405702}"/>
    <cellStyle name="Normal 4 3 2 3 4 2 3" xfId="22790" xr:uid="{85F67810-8EEC-4A46-A42B-EF340512D4CD}"/>
    <cellStyle name="Normal 4 3 2 3 4 3" xfId="22791" xr:uid="{CCF55F0E-F51E-4363-8422-F82782A44C07}"/>
    <cellStyle name="Normal 4 3 2 3 4 3 2" xfId="22792" xr:uid="{975CE6E6-CF62-43CE-9968-B42A1A3CB2A5}"/>
    <cellStyle name="Normal 4 3 2 3 4 3 2 2" xfId="22793" xr:uid="{B6C1309C-2CF9-4DD0-9380-A87EF73E3F5E}"/>
    <cellStyle name="Normal 4 3 2 3 4 3 3" xfId="22794" xr:uid="{D5E191E7-EB23-4368-937A-DA9B646BFCDC}"/>
    <cellStyle name="Normal 4 3 2 3 4 4" xfId="22795" xr:uid="{A18DE477-6565-43E1-A8D8-942F7B26EAC1}"/>
    <cellStyle name="Normal 4 3 2 3 4 4 2" xfId="22796" xr:uid="{F01654D2-479C-4F48-B3D1-0FD0FF6BD6AA}"/>
    <cellStyle name="Normal 4 3 2 3 4 5" xfId="22797" xr:uid="{9C692BE6-5C3C-48EF-A717-F3EFC5A466F0}"/>
    <cellStyle name="Normal 4 3 2 3 5" xfId="22798" xr:uid="{62EF0641-408C-43F4-922D-4EECC094D4C6}"/>
    <cellStyle name="Normal 4 3 2 3 5 2" xfId="22799" xr:uid="{CBD9E8A7-8EE4-4513-B500-7DE00AF1C289}"/>
    <cellStyle name="Normal 4 3 2 3 5 2 2" xfId="22800" xr:uid="{6A89DE66-A303-4081-887D-089AB6791543}"/>
    <cellStyle name="Normal 4 3 2 3 5 3" xfId="22801" xr:uid="{B7B3CDB9-BB63-4BA7-9590-316CA53E7F42}"/>
    <cellStyle name="Normal 4 3 2 3 6" xfId="22802" xr:uid="{2C605A9E-3FD8-401C-9FED-8A06252EC573}"/>
    <cellStyle name="Normal 4 3 2 3 6 2" xfId="22803" xr:uid="{F270D32A-6135-42E6-828E-7B43A551A490}"/>
    <cellStyle name="Normal 4 3 2 3 6 2 2" xfId="22804" xr:uid="{7B7C0DF5-ED52-4B67-B25D-62692F85CACC}"/>
    <cellStyle name="Normal 4 3 2 3 6 3" xfId="22805" xr:uid="{5BC504F4-BE34-4709-AE0F-8925B64F1A45}"/>
    <cellStyle name="Normal 4 3 2 3 7" xfId="22806" xr:uid="{45B1704B-94DC-4550-89D1-CC187A79A5D9}"/>
    <cellStyle name="Normal 4 3 2 3 7 2" xfId="22807" xr:uid="{4F4C1D78-9A99-4A76-8CF9-4975842AB92F}"/>
    <cellStyle name="Normal 4 3 2 3 7 2 2" xfId="22808" xr:uid="{33D074D0-9DB5-4372-9ECB-DCF71DD8758A}"/>
    <cellStyle name="Normal 4 3 2 3 7 3" xfId="22809" xr:uid="{2E7DF377-8C32-41A7-AB2A-27159C3DF43A}"/>
    <cellStyle name="Normal 4 3 2 3 8" xfId="22810" xr:uid="{BDE7DC9B-D518-4882-87C8-B0F222D7BBF2}"/>
    <cellStyle name="Normal 4 3 2 3 8 2" xfId="22811" xr:uid="{9B005537-349F-4DF4-AED7-383D3FD0D0B1}"/>
    <cellStyle name="Normal 4 3 2 3 9" xfId="22812" xr:uid="{F3644155-723C-4948-9571-52C67F2ACF28}"/>
    <cellStyle name="Normal 4 3 2 4" xfId="22813" xr:uid="{8232EE23-B890-445A-A743-7B0CFB787066}"/>
    <cellStyle name="Normal 4 3 2 4 2" xfId="22814" xr:uid="{12641B82-C481-407D-BAE7-D9FC392FC98D}"/>
    <cellStyle name="Normal 4 3 2 4 2 2" xfId="22815" xr:uid="{C595B663-F6CE-4137-9CAE-E700E9A77E75}"/>
    <cellStyle name="Normal 4 3 2 4 2 2 2" xfId="22816" xr:uid="{5E9B3D3F-6B2F-40B9-BB71-BCBF5815E66E}"/>
    <cellStyle name="Normal 4 3 2 4 2 2 2 2" xfId="22817" xr:uid="{114B7857-A1D9-4BBC-B6D0-14C2746B0080}"/>
    <cellStyle name="Normal 4 3 2 4 2 2 3" xfId="22818" xr:uid="{7F505DFC-9DF1-4C09-8C48-B818BBF43AA0}"/>
    <cellStyle name="Normal 4 3 2 4 2 3" xfId="22819" xr:uid="{CC538274-9C77-4D6D-AFB7-7B3085CAB59C}"/>
    <cellStyle name="Normal 4 3 2 4 2 3 2" xfId="22820" xr:uid="{5ABAF2A8-E70C-4FD3-AD6D-620FD5BCD51B}"/>
    <cellStyle name="Normal 4 3 2 4 2 3 2 2" xfId="22821" xr:uid="{31BEFC6F-B8BA-4303-A4C7-25319213F327}"/>
    <cellStyle name="Normal 4 3 2 4 2 3 3" xfId="22822" xr:uid="{5658B855-1E68-491D-BD07-3072A0147599}"/>
    <cellStyle name="Normal 4 3 2 4 2 4" xfId="22823" xr:uid="{55D33605-765C-455E-95E0-8B61E212DBC9}"/>
    <cellStyle name="Normal 4 3 2 4 2 4 2" xfId="22824" xr:uid="{C88CD314-6D9A-4F30-8740-7BA133D740B7}"/>
    <cellStyle name="Normal 4 3 2 4 2 5" xfId="22825" xr:uid="{13EA67A1-00F8-4FB9-ADBC-579727F47A81}"/>
    <cellStyle name="Normal 4 3 2 4 3" xfId="22826" xr:uid="{8B150A38-8858-4C8F-8DFF-C2D69BF67D85}"/>
    <cellStyle name="Normal 4 3 2 4 3 2" xfId="22827" xr:uid="{09AF51AF-8A37-4750-86FD-F4F5C7FDE845}"/>
    <cellStyle name="Normal 4 3 2 4 3 2 2" xfId="22828" xr:uid="{AD30F152-7DAE-44CF-ABF8-CAAF629A8D3F}"/>
    <cellStyle name="Normal 4 3 2 4 3 3" xfId="22829" xr:uid="{F5BFDC0F-CE90-4309-A81A-402A637BF325}"/>
    <cellStyle name="Normal 4 3 2 4 4" xfId="22830" xr:uid="{EA678752-105F-4EB6-9B11-E266BFCB46EC}"/>
    <cellStyle name="Normal 4 3 2 4 4 2" xfId="22831" xr:uid="{BE259773-4E60-460A-BF6A-8F118E19BE4F}"/>
    <cellStyle name="Normal 4 3 2 4 4 2 2" xfId="22832" xr:uid="{884C25EA-962C-42FA-96BA-7DA80FA3CF80}"/>
    <cellStyle name="Normal 4 3 2 4 4 3" xfId="22833" xr:uid="{8DB48FDA-05D0-46D6-A568-F52BA36E5351}"/>
    <cellStyle name="Normal 4 3 2 4 5" xfId="22834" xr:uid="{387F6E76-BF9E-4615-8D0A-A079CB5E5BE2}"/>
    <cellStyle name="Normal 4 3 2 4 5 2" xfId="22835" xr:uid="{07E38E60-FA16-476C-986B-3B27E1F8D838}"/>
    <cellStyle name="Normal 4 3 2 4 6" xfId="22836" xr:uid="{896D66FF-C2FC-476C-AFCE-4DA60AB4986D}"/>
    <cellStyle name="Normal 4 3 2 5" xfId="22837" xr:uid="{A021E33B-BF53-428E-A6E5-B38534F6507C}"/>
    <cellStyle name="Normal 4 3 2 5 2" xfId="22838" xr:uid="{9CD52FC6-52F1-4DD1-819F-49860CF050D9}"/>
    <cellStyle name="Normal 4 3 2 5 2 2" xfId="22839" xr:uid="{FFD66DE9-38C7-4404-80E9-B47CCC5C5E8B}"/>
    <cellStyle name="Normal 4 3 2 5 2 2 2" xfId="22840" xr:uid="{8C84E1D6-7ACD-48CA-93D6-19201A79F13A}"/>
    <cellStyle name="Normal 4 3 2 5 2 2 2 2" xfId="22841" xr:uid="{DF5BA69E-B1CA-4A87-81C7-F38DB2ED6BFD}"/>
    <cellStyle name="Normal 4 3 2 5 2 2 3" xfId="22842" xr:uid="{973F0E74-214C-4FEB-B6CA-796D069429A6}"/>
    <cellStyle name="Normal 4 3 2 5 2 3" xfId="22843" xr:uid="{21F42EAE-4291-4184-9FDA-3C35C27EDF32}"/>
    <cellStyle name="Normal 4 3 2 5 2 3 2" xfId="22844" xr:uid="{8175E7B8-7E38-4AD4-9C79-21AE25726391}"/>
    <cellStyle name="Normal 4 3 2 5 2 3 2 2" xfId="22845" xr:uid="{9FBDC468-D838-4041-A762-87A3865A3510}"/>
    <cellStyle name="Normal 4 3 2 5 2 3 3" xfId="22846" xr:uid="{67B9C4F5-FA4D-406C-8961-82E993213968}"/>
    <cellStyle name="Normal 4 3 2 5 2 4" xfId="22847" xr:uid="{95C919F5-C794-43D0-B9C1-4D5F36C0B8E8}"/>
    <cellStyle name="Normal 4 3 2 5 2 4 2" xfId="22848" xr:uid="{D0486D1D-E772-4B93-B525-DE8B2892EA15}"/>
    <cellStyle name="Normal 4 3 2 5 2 5" xfId="22849" xr:uid="{65237384-8222-468C-B371-77BD7CE59065}"/>
    <cellStyle name="Normal 4 3 2 5 3" xfId="22850" xr:uid="{2402549F-40F0-453F-A317-814FDEB22985}"/>
    <cellStyle name="Normal 4 3 2 5 3 2" xfId="22851" xr:uid="{C1BF3B61-F29D-4CC4-A547-4F3F95B9C1AD}"/>
    <cellStyle name="Normal 4 3 2 5 3 2 2" xfId="22852" xr:uid="{62BBB50C-C084-4218-82A7-CF27CC131B13}"/>
    <cellStyle name="Normal 4 3 2 5 3 3" xfId="22853" xr:uid="{C2C609A4-5E3E-4D0A-9A77-95C51E6030A2}"/>
    <cellStyle name="Normal 4 3 2 5 4" xfId="22854" xr:uid="{BDA21F16-F216-49D8-9452-68FE71C77738}"/>
    <cellStyle name="Normal 4 3 2 5 4 2" xfId="22855" xr:uid="{21C0BCDF-B1A6-4A77-B0C6-B50C28B302B4}"/>
    <cellStyle name="Normal 4 3 2 5 4 2 2" xfId="22856" xr:uid="{F4E251C8-D96B-46D7-9FB6-87B3D51A802D}"/>
    <cellStyle name="Normal 4 3 2 5 4 3" xfId="22857" xr:uid="{6DCFB6DC-255C-409B-A2FA-B7650D49596F}"/>
    <cellStyle name="Normal 4 3 2 5 5" xfId="22858" xr:uid="{3726B75B-7C62-4524-8E4E-A5D3D2ECE821}"/>
    <cellStyle name="Normal 4 3 2 5 5 2" xfId="22859" xr:uid="{2E1192C1-B8D1-4A3F-9EDF-CF7756D688A1}"/>
    <cellStyle name="Normal 4 3 2 5 6" xfId="22860" xr:uid="{AFB48C5A-98B4-4FFD-BA7C-B5F2C4048855}"/>
    <cellStyle name="Normal 4 3 2 6" xfId="22861" xr:uid="{998E1C9C-2861-4090-9119-2F6CF9B28139}"/>
    <cellStyle name="Normal 4 3 2 6 2" xfId="22862" xr:uid="{21486FF3-A891-4E11-99CD-27D4A93B0CAA}"/>
    <cellStyle name="Normal 4 3 2 6 2 2" xfId="22863" xr:uid="{3AE1450D-D8B6-4CD4-8B85-2B5B6D52D93A}"/>
    <cellStyle name="Normal 4 3 2 6 2 2 2" xfId="22864" xr:uid="{089631AA-D925-4C0A-9049-A2695AF5D7B7}"/>
    <cellStyle name="Normal 4 3 2 6 2 3" xfId="22865" xr:uid="{A10C10ED-C52F-4AA5-8810-F6A4877E027D}"/>
    <cellStyle name="Normal 4 3 2 6 3" xfId="22866" xr:uid="{5F70D693-E3C5-444E-B2B9-5F126D62DD8C}"/>
    <cellStyle name="Normal 4 3 2 6 3 2" xfId="22867" xr:uid="{A908E145-B5F4-41AE-A8A6-250E489A63F1}"/>
    <cellStyle name="Normal 4 3 2 6 3 2 2" xfId="22868" xr:uid="{84817042-DAE4-45AB-9F21-8829C6AE7F1A}"/>
    <cellStyle name="Normal 4 3 2 6 3 3" xfId="22869" xr:uid="{A756BBC6-CCB5-466B-A301-D14F4140D832}"/>
    <cellStyle name="Normal 4 3 2 6 4" xfId="22870" xr:uid="{8DE04F78-FD84-4C07-97A2-B1CBA8FF0CD5}"/>
    <cellStyle name="Normal 4 3 2 6 4 2" xfId="22871" xr:uid="{D7F74D45-CAE9-4AD1-A716-CC7BCBD6FA8F}"/>
    <cellStyle name="Normal 4 3 2 6 5" xfId="22872" xr:uid="{BBB76E55-4B13-46D5-995C-37202E0EBCC8}"/>
    <cellStyle name="Normal 4 3 2 7" xfId="22873" xr:uid="{154E6F2E-FFF5-43BF-89A8-1E59F79E7A2C}"/>
    <cellStyle name="Normal 4 3 2 7 2" xfId="22874" xr:uid="{659B6561-A22C-4932-AC59-CC03FCB0B7C2}"/>
    <cellStyle name="Normal 4 3 2 7 2 2" xfId="22875" xr:uid="{19CDDE67-D253-4632-B7DA-3136DED8F412}"/>
    <cellStyle name="Normal 4 3 2 7 3" xfId="22876" xr:uid="{41F2222D-2683-415A-BB8C-3A1FEA00D1E8}"/>
    <cellStyle name="Normal 4 3 2 8" xfId="22877" xr:uid="{5D99B210-C1AF-49DD-A280-4D2D27D19C7D}"/>
    <cellStyle name="Normal 4 3 2 8 2" xfId="22878" xr:uid="{6E7D1342-FEAD-49B9-86D8-659CB87EC305}"/>
    <cellStyle name="Normal 4 3 2 8 2 2" xfId="22879" xr:uid="{E8A6F88A-F50E-404D-90E6-CC3E769B9E99}"/>
    <cellStyle name="Normal 4 3 2 8 3" xfId="22880" xr:uid="{137999E8-06BF-4E79-A524-CC3465040F47}"/>
    <cellStyle name="Normal 4 3 2 9" xfId="22881" xr:uid="{9182F5AD-4E51-456F-A004-88898BC5358D}"/>
    <cellStyle name="Normal 4 3 2 9 2" xfId="22882" xr:uid="{9939C6B7-927B-493F-B309-BA86B9C265B2}"/>
    <cellStyle name="Normal 4 3 2 9 2 2" xfId="22883" xr:uid="{0154A547-7FBC-46B7-BE74-CB308437B1C9}"/>
    <cellStyle name="Normal 4 3 2 9 3" xfId="22884" xr:uid="{B56D69FE-60B0-4655-A31C-E92B17C71AAC}"/>
    <cellStyle name="Normal 4 3 20" xfId="22885" xr:uid="{35F78B02-177C-4B3B-92D3-4CD02AA0C711}"/>
    <cellStyle name="Normal 4 3 20 2" xfId="22886" xr:uid="{10088AB5-E47D-4416-B227-D2B22586E670}"/>
    <cellStyle name="Normal 4 3 20 2 2" xfId="22887" xr:uid="{0401186C-0CFE-47CD-B17B-591D9719157C}"/>
    <cellStyle name="Normal 4 3 20 2 2 2" xfId="22888" xr:uid="{2CD68152-67D2-4627-95AE-C7C9107E0A30}"/>
    <cellStyle name="Normal 4 3 20 2 2 2 2" xfId="22889" xr:uid="{D75BDCD7-CCC0-4E3E-8531-5BC81BAF4D44}"/>
    <cellStyle name="Normal 4 3 20 2 2 3" xfId="22890" xr:uid="{E5F6E7C4-87DC-42DF-BC98-D88A77DB5E74}"/>
    <cellStyle name="Normal 4 3 20 2 3" xfId="22891" xr:uid="{D0D3523D-4B6F-459A-97DA-24B8E2A3EDCF}"/>
    <cellStyle name="Normal 4 3 20 2 3 2" xfId="22892" xr:uid="{83D5FC46-4090-4E16-8BFC-85DD76EA9B32}"/>
    <cellStyle name="Normal 4 3 20 2 3 2 2" xfId="22893" xr:uid="{2605DB98-E992-463C-8213-6A0DD968DC3A}"/>
    <cellStyle name="Normal 4 3 20 2 3 3" xfId="22894" xr:uid="{49189521-4536-481D-B1B4-307B25B37650}"/>
    <cellStyle name="Normal 4 3 20 2 4" xfId="22895" xr:uid="{E320169D-8898-4E93-904D-9DCFD1D897EF}"/>
    <cellStyle name="Normal 4 3 20 2 4 2" xfId="22896" xr:uid="{1B4BF2A8-DAB3-45D3-8FD0-4B935709AD89}"/>
    <cellStyle name="Normal 4 3 20 2 5" xfId="22897" xr:uid="{76A94F27-E211-4584-B4EC-EEC5619C6D9C}"/>
    <cellStyle name="Normal 4 3 20 3" xfId="22898" xr:uid="{E9AABC14-70B9-4685-9508-C1C98AAB1244}"/>
    <cellStyle name="Normal 4 3 20 3 2" xfId="22899" xr:uid="{02C54255-D7F1-416A-A8D1-EBBA9BCDF6E1}"/>
    <cellStyle name="Normal 4 3 20 3 2 2" xfId="22900" xr:uid="{F345E5C9-E799-4B32-894E-43B014D2AE0B}"/>
    <cellStyle name="Normal 4 3 20 3 3" xfId="22901" xr:uid="{F3B22F01-11B3-4D10-868E-F3D784DC3E18}"/>
    <cellStyle name="Normal 4 3 20 4" xfId="22902" xr:uid="{9A21CA94-3A36-48AD-937B-6C4724AD00F5}"/>
    <cellStyle name="Normal 4 3 20 4 2" xfId="22903" xr:uid="{5B0698F7-91CF-49D1-BD36-E1222B452B3B}"/>
    <cellStyle name="Normal 4 3 20 4 2 2" xfId="22904" xr:uid="{951C26F3-8279-4FE2-A725-D3D70B98DD59}"/>
    <cellStyle name="Normal 4 3 20 4 3" xfId="22905" xr:uid="{314B5EF4-F58B-48E3-AB70-C31F53D9FC27}"/>
    <cellStyle name="Normal 4 3 20 5" xfId="22906" xr:uid="{9B9AFEEC-888D-47B2-AE11-F865E6E6FBEF}"/>
    <cellStyle name="Normal 4 3 20 5 2" xfId="22907" xr:uid="{3684DE16-F3B1-49E8-A44F-1309295A2A9E}"/>
    <cellStyle name="Normal 4 3 20 6" xfId="22908" xr:uid="{D0FAB3E2-DE4F-4E8B-ABB3-7C30335D2617}"/>
    <cellStyle name="Normal 4 3 21" xfId="22909" xr:uid="{D6854A74-9057-4621-845E-79DF7108BA7F}"/>
    <cellStyle name="Normal 4 3 21 2" xfId="22910" xr:uid="{3DFBBAD1-A9DD-496E-898F-AAB412DD758C}"/>
    <cellStyle name="Normal 4 3 21 2 2" xfId="22911" xr:uid="{17E00A01-CAE2-4B01-8182-D82F23EE3E40}"/>
    <cellStyle name="Normal 4 3 21 2 2 2" xfId="22912" xr:uid="{B7C1B9E2-557A-4765-977A-C1E9CAA1981B}"/>
    <cellStyle name="Normal 4 3 21 2 2 2 2" xfId="22913" xr:uid="{E26E8595-0242-4EC3-9B26-B59B44990F57}"/>
    <cellStyle name="Normal 4 3 21 2 2 3" xfId="22914" xr:uid="{C8059D2E-EF15-4CA5-BA1D-6B81CF18A920}"/>
    <cellStyle name="Normal 4 3 21 2 3" xfId="22915" xr:uid="{AABDD457-82A1-4665-9877-004469DEF586}"/>
    <cellStyle name="Normal 4 3 21 2 3 2" xfId="22916" xr:uid="{5AE74B67-D96F-486A-858D-B72BB15212AA}"/>
    <cellStyle name="Normal 4 3 21 2 3 2 2" xfId="22917" xr:uid="{1780FC58-0D9A-46E6-B079-3C8AA73C32F8}"/>
    <cellStyle name="Normal 4 3 21 2 3 3" xfId="22918" xr:uid="{B2A260BE-5FF9-4D77-A7A0-95503D296065}"/>
    <cellStyle name="Normal 4 3 21 2 4" xfId="22919" xr:uid="{19E0CDEA-8627-4ECB-B9DD-90A39A55D0CE}"/>
    <cellStyle name="Normal 4 3 21 2 4 2" xfId="22920" xr:uid="{9B0717B3-342C-4268-B3A2-E2344EF10DB6}"/>
    <cellStyle name="Normal 4 3 21 2 5" xfId="22921" xr:uid="{F4899E93-0C0C-4162-99AE-CD9727F3C6C8}"/>
    <cellStyle name="Normal 4 3 21 3" xfId="22922" xr:uid="{F79DD6E6-FF9E-4DFF-9F2F-410955BB1668}"/>
    <cellStyle name="Normal 4 3 21 3 2" xfId="22923" xr:uid="{3C16F4A4-3E23-4DD0-9FFA-B3DCE914F393}"/>
    <cellStyle name="Normal 4 3 21 3 2 2" xfId="22924" xr:uid="{A0398FBD-CEE2-4870-953B-F62F79B9BFE0}"/>
    <cellStyle name="Normal 4 3 21 3 3" xfId="22925" xr:uid="{5E6166A7-E7B2-4EA4-8A57-D97EA64092F5}"/>
    <cellStyle name="Normal 4 3 21 4" xfId="22926" xr:uid="{0D553641-34B8-444C-8939-55723B1B19AD}"/>
    <cellStyle name="Normal 4 3 21 4 2" xfId="22927" xr:uid="{C86F0A93-0C1A-476F-8A94-FA3D8BAAEDCA}"/>
    <cellStyle name="Normal 4 3 21 4 2 2" xfId="22928" xr:uid="{1B0D57E4-0475-4807-9658-CC2465D54321}"/>
    <cellStyle name="Normal 4 3 21 4 3" xfId="22929" xr:uid="{217973B0-156A-4C4F-84C1-1D1AC59D4C12}"/>
    <cellStyle name="Normal 4 3 21 5" xfId="22930" xr:uid="{6FB558C4-01AF-4DE0-A559-712BA06315BD}"/>
    <cellStyle name="Normal 4 3 21 5 2" xfId="22931" xr:uid="{A1B309DE-C166-4A14-A2BE-3F065B65FF9A}"/>
    <cellStyle name="Normal 4 3 21 6" xfId="22932" xr:uid="{2A7BEDE4-1DA7-4AB7-A486-46897EA805BB}"/>
    <cellStyle name="Normal 4 3 22" xfId="22933" xr:uid="{369BD921-E189-4846-90CC-586A044AB629}"/>
    <cellStyle name="Normal 4 3 22 2" xfId="22934" xr:uid="{599B821C-3544-4DCD-B79B-B0321E9653E8}"/>
    <cellStyle name="Normal 4 3 22 2 2" xfId="22935" xr:uid="{D7DD588A-1F0C-491A-8B33-25B57B824FCE}"/>
    <cellStyle name="Normal 4 3 22 2 2 2" xfId="22936" xr:uid="{A237EFAE-7EE0-458C-9F8F-08ABD1E8DEFA}"/>
    <cellStyle name="Normal 4 3 22 2 3" xfId="22937" xr:uid="{59D6F023-F8D0-4744-81DC-45EEBC523A28}"/>
    <cellStyle name="Normal 4 3 22 3" xfId="22938" xr:uid="{9037A5B5-BE2C-463A-AC9D-9871DEBB15FD}"/>
    <cellStyle name="Normal 4 3 22 3 2" xfId="22939" xr:uid="{E7745BE5-B539-4868-9782-3BAFF99D2A3D}"/>
    <cellStyle name="Normal 4 3 22 3 2 2" xfId="22940" xr:uid="{13F8453A-A730-405A-9576-98FBA876463F}"/>
    <cellStyle name="Normal 4 3 22 3 3" xfId="22941" xr:uid="{7F6D66F4-F7CC-4754-91E7-F4271CD445F7}"/>
    <cellStyle name="Normal 4 3 22 4" xfId="22942" xr:uid="{638EB293-8F35-400E-B5F0-9C15BE6B57FB}"/>
    <cellStyle name="Normal 4 3 22 4 2" xfId="22943" xr:uid="{EAEFE15B-478E-49FA-8BE3-6841B0AA73A8}"/>
    <cellStyle name="Normal 4 3 22 5" xfId="22944" xr:uid="{40311DFE-B452-4303-A25B-BD9F3B7A2181}"/>
    <cellStyle name="Normal 4 3 23" xfId="22945" xr:uid="{24299A0F-B78E-4767-9A0A-C90C7371B03F}"/>
    <cellStyle name="Normal 4 3 23 2" xfId="22946" xr:uid="{F4D6284F-144A-464E-B82F-9FF8797E193B}"/>
    <cellStyle name="Normal 4 3 23 2 2" xfId="22947" xr:uid="{1E166749-CD99-428E-9304-267880C8A7A8}"/>
    <cellStyle name="Normal 4 3 23 3" xfId="22948" xr:uid="{B2CF6D5F-DDAA-4DF6-8E39-49431BD0B116}"/>
    <cellStyle name="Normal 4 3 24" xfId="22949" xr:uid="{A56F991C-1C86-4F45-9A8C-EEAA46777D26}"/>
    <cellStyle name="Normal 4 3 24 2" xfId="22950" xr:uid="{C955C4B1-246B-469D-8980-9BC719FFB2C0}"/>
    <cellStyle name="Normal 4 3 24 2 2" xfId="22951" xr:uid="{BE650DB5-9A5E-4746-8F5B-73C8287FF8D1}"/>
    <cellStyle name="Normal 4 3 24 3" xfId="22952" xr:uid="{C776251D-7E83-417F-A04D-EAEE61F18742}"/>
    <cellStyle name="Normal 4 3 25" xfId="22953" xr:uid="{DED90CAB-A9C7-4AE5-AD5E-0AA0983644E7}"/>
    <cellStyle name="Normal 4 3 25 2" xfId="22954" xr:uid="{94431290-C4A2-4E75-81D4-3301F0B4B469}"/>
    <cellStyle name="Normal 4 3 25 2 2" xfId="22955" xr:uid="{C1C9D46C-8705-4F77-96F9-23C73233DECA}"/>
    <cellStyle name="Normal 4 3 25 3" xfId="22956" xr:uid="{D32ED3ED-4CB9-4FDE-94C6-F60C7F5A043D}"/>
    <cellStyle name="Normal 4 3 26" xfId="2152" xr:uid="{6226A66A-C913-440C-B22E-E79115C89441}"/>
    <cellStyle name="Normal 4 3 27" xfId="51363" xr:uid="{27AE6721-A2D3-47F9-AA9C-C83BD958E433}"/>
    <cellStyle name="Normal 4 3 3" xfId="2161" xr:uid="{E6F8C040-5F13-40D6-B19A-5906B4250FCD}"/>
    <cellStyle name="Normal 4 3 3 10" xfId="22957" xr:uid="{92256B31-0329-445C-B980-780BFFA440A6}"/>
    <cellStyle name="Normal 4 3 3 10 2" xfId="22958" xr:uid="{EA298C18-C6F6-48E7-B9F6-01E505EC53CC}"/>
    <cellStyle name="Normal 4 3 3 11" xfId="22959" xr:uid="{A957DDB8-F1EF-4A76-A7C8-7B45C26995DA}"/>
    <cellStyle name="Normal 4 3 3 12" xfId="51466" xr:uid="{295CDBBF-02E4-498A-BCAC-38C8DA388E6C}"/>
    <cellStyle name="Normal 4 3 3 2" xfId="22960" xr:uid="{1F34015A-199D-4C3F-86F1-903C01CCC70E}"/>
    <cellStyle name="Normal 4 3 3 2 10" xfId="51753" xr:uid="{8104C174-FC54-442C-B69A-71705D35C371}"/>
    <cellStyle name="Normal 4 3 3 2 2" xfId="22961" xr:uid="{95AB6C22-424C-46AB-8D29-3264CF6621D3}"/>
    <cellStyle name="Normal 4 3 3 2 2 2" xfId="22962" xr:uid="{DFF2CF47-BA2E-43F4-AE8B-55BBF9469CE4}"/>
    <cellStyle name="Normal 4 3 3 2 2 2 2" xfId="22963" xr:uid="{A4290D22-45AF-4B20-A2B3-FBF61F91F6F2}"/>
    <cellStyle name="Normal 4 3 3 2 2 2 2 2" xfId="22964" xr:uid="{12D5B71D-B17A-4A64-BE89-606A59AA6F74}"/>
    <cellStyle name="Normal 4 3 3 2 2 2 2 2 2" xfId="22965" xr:uid="{76397722-47EA-47E1-BC48-67FA6B557825}"/>
    <cellStyle name="Normal 4 3 3 2 2 2 2 3" xfId="22966" xr:uid="{E605EA30-D5A9-468D-9F50-6899B1BB2251}"/>
    <cellStyle name="Normal 4 3 3 2 2 2 3" xfId="22967" xr:uid="{FFC092B7-E913-428A-B2EF-3633D9A4F1D1}"/>
    <cellStyle name="Normal 4 3 3 2 2 2 3 2" xfId="22968" xr:uid="{DA324D62-0F09-4697-919C-7E086826ECBF}"/>
    <cellStyle name="Normal 4 3 3 2 2 2 3 2 2" xfId="22969" xr:uid="{F7D3B3B4-76C3-431C-B08E-40907020B817}"/>
    <cellStyle name="Normal 4 3 3 2 2 2 3 3" xfId="22970" xr:uid="{19BEC01A-E0A1-4777-B1FC-4AC5A936D761}"/>
    <cellStyle name="Normal 4 3 3 2 2 2 4" xfId="22971" xr:uid="{69A9D7A4-1671-4203-9412-2BF32F33887E}"/>
    <cellStyle name="Normal 4 3 3 2 2 2 4 2" xfId="22972" xr:uid="{943AE423-1B4B-4D5E-8683-C89A15418316}"/>
    <cellStyle name="Normal 4 3 3 2 2 2 5" xfId="22973" xr:uid="{DE2F1E6B-6FF7-44F3-A098-5C260A4F6370}"/>
    <cellStyle name="Normal 4 3 3 2 2 2 6" xfId="54020" xr:uid="{1AA487FE-8E35-4693-8A45-78C497995504}"/>
    <cellStyle name="Normal 4 3 3 2 2 3" xfId="22974" xr:uid="{5A9F9024-F3F2-4EFC-AEC6-60A88F94A1D7}"/>
    <cellStyle name="Normal 4 3 3 2 2 3 2" xfId="22975" xr:uid="{3CA248D9-4089-4DDA-889C-EE100F93B0CE}"/>
    <cellStyle name="Normal 4 3 3 2 2 3 2 2" xfId="22976" xr:uid="{A04987EA-5A69-45B6-8149-24D47E35877B}"/>
    <cellStyle name="Normal 4 3 3 2 2 3 3" xfId="22977" xr:uid="{81891829-D9FC-4758-B463-D236F3E56D72}"/>
    <cellStyle name="Normal 4 3 3 2 2 4" xfId="22978" xr:uid="{C50AF1E0-A2F5-40A3-AFCC-2ED4B8BD48A2}"/>
    <cellStyle name="Normal 4 3 3 2 2 4 2" xfId="22979" xr:uid="{86999A38-F41C-4B32-8F2A-6742F896C277}"/>
    <cellStyle name="Normal 4 3 3 2 2 4 2 2" xfId="22980" xr:uid="{B78B0188-8B6B-41EA-B1E6-84D63F8CD579}"/>
    <cellStyle name="Normal 4 3 3 2 2 4 3" xfId="22981" xr:uid="{EB4A5546-F121-4A7B-B953-70B2A58B9C1C}"/>
    <cellStyle name="Normal 4 3 3 2 2 5" xfId="22982" xr:uid="{446AB038-CF4A-46E7-A9BB-0048AF836173}"/>
    <cellStyle name="Normal 4 3 3 2 2 5 2" xfId="22983" xr:uid="{33E939F9-B7DF-4B7D-A9A5-D2FB56D60931}"/>
    <cellStyle name="Normal 4 3 3 2 2 6" xfId="22984" xr:uid="{60539B52-C825-46EF-AA72-B909436DE5EC}"/>
    <cellStyle name="Normal 4 3 3 2 2 7" xfId="52509" xr:uid="{AA5B058F-829C-4A28-8108-C2FD41F4289A}"/>
    <cellStyle name="Normal 4 3 3 2 3" xfId="22985" xr:uid="{F7D3CACF-7ED2-4576-840C-9004FD0ACCE1}"/>
    <cellStyle name="Normal 4 3 3 2 3 2" xfId="22986" xr:uid="{078C2477-1B9F-46C9-B722-7117835DE7BC}"/>
    <cellStyle name="Normal 4 3 3 2 3 2 2" xfId="22987" xr:uid="{E86A977F-36F2-476A-8F3C-DB2CFEEAC08C}"/>
    <cellStyle name="Normal 4 3 3 2 3 2 2 2" xfId="22988" xr:uid="{C117ADB7-7F5B-47F2-99C5-FD3F55546AAE}"/>
    <cellStyle name="Normal 4 3 3 2 3 2 2 2 2" xfId="22989" xr:uid="{1A56BC60-339E-4C74-A562-EFD38B7DCF7B}"/>
    <cellStyle name="Normal 4 3 3 2 3 2 2 3" xfId="22990" xr:uid="{225244DB-0E93-4F7F-82E4-E9D9725128D2}"/>
    <cellStyle name="Normal 4 3 3 2 3 2 3" xfId="22991" xr:uid="{FFFBECB4-DD27-436B-A2D3-AA1724086FD3}"/>
    <cellStyle name="Normal 4 3 3 2 3 2 3 2" xfId="22992" xr:uid="{E4EB44F3-155A-4F72-A61E-E8A042ABBF76}"/>
    <cellStyle name="Normal 4 3 3 2 3 2 3 2 2" xfId="22993" xr:uid="{4862483C-D816-4005-A152-C43874BB4AEE}"/>
    <cellStyle name="Normal 4 3 3 2 3 2 3 3" xfId="22994" xr:uid="{E539DC70-ACD5-48DA-8CE8-333350F23BB9}"/>
    <cellStyle name="Normal 4 3 3 2 3 2 4" xfId="22995" xr:uid="{F1F11D77-87F1-452E-8429-2CA313C93007}"/>
    <cellStyle name="Normal 4 3 3 2 3 2 4 2" xfId="22996" xr:uid="{DCC3C316-FC12-4FF6-BC6E-6A6ED77B55BA}"/>
    <cellStyle name="Normal 4 3 3 2 3 2 5" xfId="22997" xr:uid="{AA0D797C-6679-4BEA-B381-1CEDB8ECD25D}"/>
    <cellStyle name="Normal 4 3 3 2 3 3" xfId="22998" xr:uid="{412B39C5-B99A-4BEE-9414-E290F218EB50}"/>
    <cellStyle name="Normal 4 3 3 2 3 3 2" xfId="22999" xr:uid="{498C3D16-A802-4A82-8367-9C65EC783E58}"/>
    <cellStyle name="Normal 4 3 3 2 3 3 2 2" xfId="23000" xr:uid="{4D319E83-5E25-483D-AF41-17AEB3DAE0AE}"/>
    <cellStyle name="Normal 4 3 3 2 3 3 3" xfId="23001" xr:uid="{1B675AB6-3E5E-4B1B-80C6-E025BB415B2A}"/>
    <cellStyle name="Normal 4 3 3 2 3 4" xfId="23002" xr:uid="{E638A47D-AD6A-40DA-B00B-55333FD75EDE}"/>
    <cellStyle name="Normal 4 3 3 2 3 4 2" xfId="23003" xr:uid="{03CB30BE-6C1D-48F1-8FB0-309FBB3BB88F}"/>
    <cellStyle name="Normal 4 3 3 2 3 4 2 2" xfId="23004" xr:uid="{5A6633EC-B8A9-4A48-B54F-B27DF0562C54}"/>
    <cellStyle name="Normal 4 3 3 2 3 4 3" xfId="23005" xr:uid="{356C3152-7CD5-4B23-93CD-0C69D5BEEEDE}"/>
    <cellStyle name="Normal 4 3 3 2 3 5" xfId="23006" xr:uid="{F6F4DFA5-EB31-428A-ABB2-A1EEFFC3B592}"/>
    <cellStyle name="Normal 4 3 3 2 3 5 2" xfId="23007" xr:uid="{321D1C23-4DCC-42AD-9250-7D581B563A31}"/>
    <cellStyle name="Normal 4 3 3 2 3 6" xfId="23008" xr:uid="{22866D5A-81F0-4BC5-9E0B-4EF23864A076}"/>
    <cellStyle name="Normal 4 3 3 2 3 7" xfId="53271" xr:uid="{4D1CBB4F-1BC2-4C51-996D-0B817AF41C7D}"/>
    <cellStyle name="Normal 4 3 3 2 4" xfId="23009" xr:uid="{F12D6B42-9466-41E0-915B-BEC31F49E1D9}"/>
    <cellStyle name="Normal 4 3 3 2 4 2" xfId="23010" xr:uid="{BA917125-ADEB-4BA5-A583-181EA84149CA}"/>
    <cellStyle name="Normal 4 3 3 2 4 2 2" xfId="23011" xr:uid="{1C8CC8A8-5858-4A61-A063-81D237E4BF69}"/>
    <cellStyle name="Normal 4 3 3 2 4 2 2 2" xfId="23012" xr:uid="{B2B08252-76B6-4400-84CF-8BF7FD03DC19}"/>
    <cellStyle name="Normal 4 3 3 2 4 2 3" xfId="23013" xr:uid="{6003B815-6761-405D-AAC7-A7666AC83CB1}"/>
    <cellStyle name="Normal 4 3 3 2 4 3" xfId="23014" xr:uid="{36668819-54F6-40DD-9846-5120E2AF7DB2}"/>
    <cellStyle name="Normal 4 3 3 2 4 3 2" xfId="23015" xr:uid="{9801576D-915A-4E87-A260-BDDA20ACF3CF}"/>
    <cellStyle name="Normal 4 3 3 2 4 3 2 2" xfId="23016" xr:uid="{9C7E8224-0C68-451B-8AA5-D8A022A87F8C}"/>
    <cellStyle name="Normal 4 3 3 2 4 3 3" xfId="23017" xr:uid="{215F8934-054A-42C1-B791-684A290E36A2}"/>
    <cellStyle name="Normal 4 3 3 2 4 4" xfId="23018" xr:uid="{60B06DCE-A754-4FEC-93AA-AD1633B19537}"/>
    <cellStyle name="Normal 4 3 3 2 4 4 2" xfId="23019" xr:uid="{6F73DD7F-B5BE-4199-85FD-CBBC3973F30D}"/>
    <cellStyle name="Normal 4 3 3 2 4 5" xfId="23020" xr:uid="{9B8207CB-8367-4014-B7E6-36518F9B87AA}"/>
    <cellStyle name="Normal 4 3 3 2 5" xfId="23021" xr:uid="{FC589450-05F9-43D6-BE7C-8961D5DC3C76}"/>
    <cellStyle name="Normal 4 3 3 2 5 2" xfId="23022" xr:uid="{0C305C12-6116-4175-BE32-6EB87ED0EB21}"/>
    <cellStyle name="Normal 4 3 3 2 5 2 2" xfId="23023" xr:uid="{F3BB3860-8A28-479C-A4AB-30954DFE3145}"/>
    <cellStyle name="Normal 4 3 3 2 5 3" xfId="23024" xr:uid="{F9F84E8B-2640-4D34-8E54-C8FBC718CD32}"/>
    <cellStyle name="Normal 4 3 3 2 6" xfId="23025" xr:uid="{82E90BB7-5578-416E-B6C6-FEF2FF89FD92}"/>
    <cellStyle name="Normal 4 3 3 2 6 2" xfId="23026" xr:uid="{8CB4EFFD-0772-48B7-8A45-E5C18B62842D}"/>
    <cellStyle name="Normal 4 3 3 2 6 2 2" xfId="23027" xr:uid="{06823459-1BD4-439B-9A01-FE778F0CB460}"/>
    <cellStyle name="Normal 4 3 3 2 6 3" xfId="23028" xr:uid="{1F2A21E8-3BEF-4E84-B8A2-4D9E67A1C944}"/>
    <cellStyle name="Normal 4 3 3 2 7" xfId="23029" xr:uid="{94CDE476-6AB3-43BB-8036-7B120C702CDE}"/>
    <cellStyle name="Normal 4 3 3 2 7 2" xfId="23030" xr:uid="{4CA7ABE3-81F3-4137-BC8A-83D54B133938}"/>
    <cellStyle name="Normal 4 3 3 2 7 2 2" xfId="23031" xr:uid="{75432694-FAD0-4AFA-A2B8-E1EC5A26A490}"/>
    <cellStyle name="Normal 4 3 3 2 7 3" xfId="23032" xr:uid="{8F26B841-BD6E-4672-A325-B3B9AEF8601C}"/>
    <cellStyle name="Normal 4 3 3 2 8" xfId="23033" xr:uid="{B1442B66-3995-4A92-926C-2A538196D835}"/>
    <cellStyle name="Normal 4 3 3 2 8 2" xfId="23034" xr:uid="{EB3F50B9-70F6-4F8F-ABDE-7228B61D1C24}"/>
    <cellStyle name="Normal 4 3 3 2 9" xfId="23035" xr:uid="{47105762-138D-46CA-B4A3-C93E431705D8}"/>
    <cellStyle name="Normal 4 3 3 3" xfId="23036" xr:uid="{D1F32EEC-EF79-4705-946C-8142898E88D0}"/>
    <cellStyle name="Normal 4 3 3 3 10" xfId="52001" xr:uid="{3F3CF2E7-CB38-4CD7-9D06-AB7AF5959923}"/>
    <cellStyle name="Normal 4 3 3 3 2" xfId="23037" xr:uid="{07C08290-6AFA-475B-A395-FAEC129DD541}"/>
    <cellStyle name="Normal 4 3 3 3 2 2" xfId="23038" xr:uid="{8A347784-6105-4276-AFC8-D16EA67E0C5F}"/>
    <cellStyle name="Normal 4 3 3 3 2 2 2" xfId="23039" xr:uid="{86C96CCD-A198-441A-BEA8-897C41C99552}"/>
    <cellStyle name="Normal 4 3 3 3 2 2 2 2" xfId="23040" xr:uid="{333ECE8D-1246-47B6-90BE-0D93152755A5}"/>
    <cellStyle name="Normal 4 3 3 3 2 2 2 2 2" xfId="23041" xr:uid="{6A76ADAC-F70D-41B3-9F7E-20DAB72899AC}"/>
    <cellStyle name="Normal 4 3 3 3 2 2 2 3" xfId="23042" xr:uid="{A6275B9C-C849-4A6A-BBA8-56FAC92DF455}"/>
    <cellStyle name="Normal 4 3 3 3 2 2 3" xfId="23043" xr:uid="{20E24543-739C-4FF5-94A5-1F58D6156DB0}"/>
    <cellStyle name="Normal 4 3 3 3 2 2 3 2" xfId="23044" xr:uid="{ADF6EA4B-5584-429F-A685-AD89C599515B}"/>
    <cellStyle name="Normal 4 3 3 3 2 2 3 2 2" xfId="23045" xr:uid="{189B2BED-89D4-4EDE-A78C-2DA00DCA4232}"/>
    <cellStyle name="Normal 4 3 3 3 2 2 3 3" xfId="23046" xr:uid="{862F4A02-DD90-46C4-B847-D3DEB3DCBCC1}"/>
    <cellStyle name="Normal 4 3 3 3 2 2 4" xfId="23047" xr:uid="{A5160023-386E-4F2F-AA71-CA9B1D53E9C6}"/>
    <cellStyle name="Normal 4 3 3 3 2 2 4 2" xfId="23048" xr:uid="{7B6F5B7F-A04A-48D3-9CFE-A44DFEC3D575}"/>
    <cellStyle name="Normal 4 3 3 3 2 2 5" xfId="23049" xr:uid="{2017E7F7-EED4-4C0E-87C3-04DE30AC9370}"/>
    <cellStyle name="Normal 4 3 3 3 2 2 6" xfId="54264" xr:uid="{D8717D66-71A5-4379-99BA-11D44EE556EF}"/>
    <cellStyle name="Normal 4 3 3 3 2 3" xfId="23050" xr:uid="{E2ABF4C0-BFB8-4953-A294-638D3A322216}"/>
    <cellStyle name="Normal 4 3 3 3 2 3 2" xfId="23051" xr:uid="{DDBCA057-323E-408D-9EC3-CF0A102F79DC}"/>
    <cellStyle name="Normal 4 3 3 3 2 3 2 2" xfId="23052" xr:uid="{F71F4A85-B22F-40A4-A446-A4EBA22A8515}"/>
    <cellStyle name="Normal 4 3 3 3 2 3 3" xfId="23053" xr:uid="{7A3F8DF9-8B44-4DA8-AD16-80CFAE4DA9B0}"/>
    <cellStyle name="Normal 4 3 3 3 2 4" xfId="23054" xr:uid="{6A94EB63-5D07-4FA3-A5A1-4EAF56AA55EA}"/>
    <cellStyle name="Normal 4 3 3 3 2 4 2" xfId="23055" xr:uid="{BF8CC60A-EFA7-404F-978E-50B002F0FC56}"/>
    <cellStyle name="Normal 4 3 3 3 2 4 2 2" xfId="23056" xr:uid="{E5D8EBEF-42A0-44FF-8484-CDBB6D055843}"/>
    <cellStyle name="Normal 4 3 3 3 2 4 3" xfId="23057" xr:uid="{0B509D52-72C4-4F08-AB02-C9B13E6263B0}"/>
    <cellStyle name="Normal 4 3 3 3 2 5" xfId="23058" xr:uid="{8FBB6CAA-7FE0-4B6A-8FD7-F28A11BAF9E9}"/>
    <cellStyle name="Normal 4 3 3 3 2 5 2" xfId="23059" xr:uid="{AFDC7320-7AB4-4656-B75B-615ED829ADC5}"/>
    <cellStyle name="Normal 4 3 3 3 2 6" xfId="23060" xr:uid="{B550B4B3-7EF8-44A0-80E0-F85B8718E8BB}"/>
    <cellStyle name="Normal 4 3 3 3 2 7" xfId="52753" xr:uid="{7597B388-9BD3-40E2-BB8E-C2D8A4CEC55E}"/>
    <cellStyle name="Normal 4 3 3 3 3" xfId="23061" xr:uid="{AAB28737-4168-4B06-A676-3BCE23BA09A6}"/>
    <cellStyle name="Normal 4 3 3 3 3 2" xfId="23062" xr:uid="{456A0FD4-7E8B-48FE-82C0-131988C45AF0}"/>
    <cellStyle name="Normal 4 3 3 3 3 2 2" xfId="23063" xr:uid="{BECEF550-E03B-47E6-B9DB-D1E97270E965}"/>
    <cellStyle name="Normal 4 3 3 3 3 2 2 2" xfId="23064" xr:uid="{7CFA1EC6-1AAF-49C4-9D53-BCBB7C274CF4}"/>
    <cellStyle name="Normal 4 3 3 3 3 2 2 2 2" xfId="23065" xr:uid="{243C35B9-D624-4745-AB2B-4BC96DAC51ED}"/>
    <cellStyle name="Normal 4 3 3 3 3 2 2 3" xfId="23066" xr:uid="{F4EBCBFB-3BDA-4D68-A2A7-FC4A1D2C5EA7}"/>
    <cellStyle name="Normal 4 3 3 3 3 2 3" xfId="23067" xr:uid="{CDC0B81A-0E1F-4FDB-85C1-E3A940BFB9F5}"/>
    <cellStyle name="Normal 4 3 3 3 3 2 3 2" xfId="23068" xr:uid="{D965B624-83B5-4962-B276-3AE0E8E1E344}"/>
    <cellStyle name="Normal 4 3 3 3 3 2 3 2 2" xfId="23069" xr:uid="{95CD1AC6-DCF1-4C49-86DA-7B5C4A348E72}"/>
    <cellStyle name="Normal 4 3 3 3 3 2 3 3" xfId="23070" xr:uid="{DF28B0D0-4E47-4C26-B09D-173B2A4BA26A}"/>
    <cellStyle name="Normal 4 3 3 3 3 2 4" xfId="23071" xr:uid="{6C72D98A-1554-4F54-B970-CC69D665579C}"/>
    <cellStyle name="Normal 4 3 3 3 3 2 4 2" xfId="23072" xr:uid="{73CD7A28-68DA-4236-9DB4-95E5BCF5FB7D}"/>
    <cellStyle name="Normal 4 3 3 3 3 2 5" xfId="23073" xr:uid="{2D283F27-E0C6-46B4-A566-E66EC83EF7DD}"/>
    <cellStyle name="Normal 4 3 3 3 3 2 6" xfId="54424" xr:uid="{70DB872B-4433-4D52-ABE2-1A4D54103FBB}"/>
    <cellStyle name="Normal 4 3 3 3 3 3" xfId="23074" xr:uid="{47A5608B-7212-44A2-8097-981811E04419}"/>
    <cellStyle name="Normal 4 3 3 3 3 3 2" xfId="23075" xr:uid="{C0D99C4F-6C58-4048-A124-404B31BBB8B0}"/>
    <cellStyle name="Normal 4 3 3 3 3 3 2 2" xfId="23076" xr:uid="{A23F8EE8-E8E3-4C52-B14C-EC592A12C5CF}"/>
    <cellStyle name="Normal 4 3 3 3 3 3 3" xfId="23077" xr:uid="{B2A25D81-991A-42BE-8AFA-2E092BD150A4}"/>
    <cellStyle name="Normal 4 3 3 3 3 4" xfId="23078" xr:uid="{06A4AC04-F91F-4EFB-9D2A-09713223D08E}"/>
    <cellStyle name="Normal 4 3 3 3 3 4 2" xfId="23079" xr:uid="{969B3FBE-98B1-4B50-BD4C-898E981C34F6}"/>
    <cellStyle name="Normal 4 3 3 3 3 4 2 2" xfId="23080" xr:uid="{E6EA69C4-DEF1-44C2-84CF-24F4E1211D63}"/>
    <cellStyle name="Normal 4 3 3 3 3 4 3" xfId="23081" xr:uid="{4275CB50-83F2-4A2D-AD08-1170AC4A85FB}"/>
    <cellStyle name="Normal 4 3 3 3 3 5" xfId="23082" xr:uid="{BE0A6B24-1E5F-4453-88A8-8A59713D6231}"/>
    <cellStyle name="Normal 4 3 3 3 3 5 2" xfId="23083" xr:uid="{A7C4F38B-5AF1-4BBF-8EA5-99FADB87184F}"/>
    <cellStyle name="Normal 4 3 3 3 3 6" xfId="23084" xr:uid="{A6994AD0-D478-44EC-BFE4-07FF94EBD334}"/>
    <cellStyle name="Normal 4 3 3 3 3 7" xfId="52921" xr:uid="{EAB865E6-FCB9-4882-9B69-E9FE58EE1C87}"/>
    <cellStyle name="Normal 4 3 3 3 4" xfId="23085" xr:uid="{6EA0BF83-1CAD-4D79-956E-E29E1E5A8104}"/>
    <cellStyle name="Normal 4 3 3 3 4 2" xfId="23086" xr:uid="{D07F4F4F-1057-4120-B6BD-F72F62E1E7AF}"/>
    <cellStyle name="Normal 4 3 3 3 4 2 2" xfId="23087" xr:uid="{A81F13A4-FE6E-4E1E-8237-CB37753124B7}"/>
    <cellStyle name="Normal 4 3 3 3 4 2 2 2" xfId="23088" xr:uid="{849FE57D-9F15-491B-AA9A-8AB9326B4BBF}"/>
    <cellStyle name="Normal 4 3 3 3 4 2 3" xfId="23089" xr:uid="{CB58D9DC-2F52-4056-9331-21256798D588}"/>
    <cellStyle name="Normal 4 3 3 3 4 3" xfId="23090" xr:uid="{E126593F-F596-4034-9539-FA9191EFD9B9}"/>
    <cellStyle name="Normal 4 3 3 3 4 3 2" xfId="23091" xr:uid="{DF186015-4793-4621-8C2C-BF8890496C38}"/>
    <cellStyle name="Normal 4 3 3 3 4 3 2 2" xfId="23092" xr:uid="{FA41B64A-6467-4118-934E-8739987F1057}"/>
    <cellStyle name="Normal 4 3 3 3 4 3 3" xfId="23093" xr:uid="{0DBCD5A4-94F9-49A3-B76C-2745C3C69349}"/>
    <cellStyle name="Normal 4 3 3 3 4 4" xfId="23094" xr:uid="{7A07F5A0-F330-4950-BC24-653D893D525D}"/>
    <cellStyle name="Normal 4 3 3 3 4 4 2" xfId="23095" xr:uid="{278C2783-9593-4A41-B56C-9D9A7E22305C}"/>
    <cellStyle name="Normal 4 3 3 3 4 5" xfId="23096" xr:uid="{6AD1657E-EA2E-428E-8866-1CB8C1385606}"/>
    <cellStyle name="Normal 4 3 3 3 4 6" xfId="53515" xr:uid="{D906CF79-A283-4C9B-B578-5BC22349932E}"/>
    <cellStyle name="Normal 4 3 3 3 5" xfId="23097" xr:uid="{E26851F7-3AB5-47FF-AC5E-0B93478B518D}"/>
    <cellStyle name="Normal 4 3 3 3 5 2" xfId="23098" xr:uid="{89A2F78A-F60C-4A46-9819-6636B9943650}"/>
    <cellStyle name="Normal 4 3 3 3 5 2 2" xfId="23099" xr:uid="{741B0218-677D-4A45-A840-27BFA1A1B4B7}"/>
    <cellStyle name="Normal 4 3 3 3 5 3" xfId="23100" xr:uid="{9BCF7B29-6F37-4108-AC66-EDD778D60CD5}"/>
    <cellStyle name="Normal 4 3 3 3 6" xfId="23101" xr:uid="{88C219E1-0C2D-4DF3-BC8F-1B7B54E58A3A}"/>
    <cellStyle name="Normal 4 3 3 3 6 2" xfId="23102" xr:uid="{28D99096-0513-4013-873C-41828DAF0451}"/>
    <cellStyle name="Normal 4 3 3 3 6 2 2" xfId="23103" xr:uid="{8ECF13F9-6A54-46FB-8770-281F6FEB79A3}"/>
    <cellStyle name="Normal 4 3 3 3 6 3" xfId="23104" xr:uid="{488AC7E7-9917-4342-BA84-6D44F882DE41}"/>
    <cellStyle name="Normal 4 3 3 3 7" xfId="23105" xr:uid="{BAE89760-4C63-433A-9204-6BDBBA1176FB}"/>
    <cellStyle name="Normal 4 3 3 3 7 2" xfId="23106" xr:uid="{99296F77-1221-4BF1-85B1-5F4E45BABD0F}"/>
    <cellStyle name="Normal 4 3 3 3 7 2 2" xfId="23107" xr:uid="{586D5237-02CC-476F-ACE5-6E5131D79EC8}"/>
    <cellStyle name="Normal 4 3 3 3 7 3" xfId="23108" xr:uid="{7126ADD3-C768-4AC0-AC43-6F5B1D5A3580}"/>
    <cellStyle name="Normal 4 3 3 3 8" xfId="23109" xr:uid="{37558A3C-4556-4559-A79B-671025C4D7C6}"/>
    <cellStyle name="Normal 4 3 3 3 8 2" xfId="23110" xr:uid="{C4613BF0-9366-4E3F-9AFD-493C39E259FA}"/>
    <cellStyle name="Normal 4 3 3 3 9" xfId="23111" xr:uid="{DC9B81E5-50A7-442E-B1A9-9A41983A7999}"/>
    <cellStyle name="Normal 4 3 3 4" xfId="23112" xr:uid="{08468699-9FDC-4E48-A42C-7AF0C446AD10}"/>
    <cellStyle name="Normal 4 3 3 4 2" xfId="23113" xr:uid="{DEC67CB0-C897-47FD-99DA-86E8382E0241}"/>
    <cellStyle name="Normal 4 3 3 4 2 2" xfId="23114" xr:uid="{1CB98A52-9544-4CAF-9B84-57C667D05B67}"/>
    <cellStyle name="Normal 4 3 3 4 2 2 2" xfId="23115" xr:uid="{61C3CD61-2BBA-48C7-A1B1-C58E74E3A3D2}"/>
    <cellStyle name="Normal 4 3 3 4 2 2 2 2" xfId="23116" xr:uid="{840ADE61-514A-4DF5-8BEB-C8FA34B6DCF0}"/>
    <cellStyle name="Normal 4 3 3 4 2 2 3" xfId="23117" xr:uid="{25EEDF5F-6421-4921-9A21-C7BEE6214F95}"/>
    <cellStyle name="Normal 4 3 3 4 2 3" xfId="23118" xr:uid="{60B3E0D5-946D-457E-841A-748F2F03ECF7}"/>
    <cellStyle name="Normal 4 3 3 4 2 3 2" xfId="23119" xr:uid="{89E5399B-DB6F-4068-A040-50DC776D2559}"/>
    <cellStyle name="Normal 4 3 3 4 2 3 2 2" xfId="23120" xr:uid="{8F345596-D751-41AB-BD40-2EE0E773BF11}"/>
    <cellStyle name="Normal 4 3 3 4 2 3 3" xfId="23121" xr:uid="{125EE976-29D4-4367-8809-304C2A5E11FA}"/>
    <cellStyle name="Normal 4 3 3 4 2 4" xfId="23122" xr:uid="{7EB9875C-C290-4F20-8E2E-757F946615F6}"/>
    <cellStyle name="Normal 4 3 3 4 2 4 2" xfId="23123" xr:uid="{AE42DFA3-D551-49DB-A57F-11F6D7F69793}"/>
    <cellStyle name="Normal 4 3 3 4 2 5" xfId="23124" xr:uid="{2864F33C-1C5F-4155-8852-7712FCB88372}"/>
    <cellStyle name="Normal 4 3 3 4 2 6" xfId="53762" xr:uid="{4A520694-F0E2-40B9-BEAF-F0F52C08667C}"/>
    <cellStyle name="Normal 4 3 3 4 3" xfId="23125" xr:uid="{B5BC99BF-4EAB-447E-8DFD-672DAE84D69C}"/>
    <cellStyle name="Normal 4 3 3 4 3 2" xfId="23126" xr:uid="{42031266-C7DD-44B4-B187-6FC93EB68433}"/>
    <cellStyle name="Normal 4 3 3 4 3 2 2" xfId="23127" xr:uid="{AC502F95-B439-422A-8387-56DBA2B9FA2D}"/>
    <cellStyle name="Normal 4 3 3 4 3 3" xfId="23128" xr:uid="{258C34D0-57FF-45ED-9BB6-7773459E6A80}"/>
    <cellStyle name="Normal 4 3 3 4 4" xfId="23129" xr:uid="{DC8AF941-B7C6-41D0-846C-BF8C283A6127}"/>
    <cellStyle name="Normal 4 3 3 4 4 2" xfId="23130" xr:uid="{C2832A34-4CBB-4231-871B-CC22E50EB024}"/>
    <cellStyle name="Normal 4 3 3 4 4 2 2" xfId="23131" xr:uid="{CBCE33A4-FBE8-491D-9633-3339CC4848C1}"/>
    <cellStyle name="Normal 4 3 3 4 4 3" xfId="23132" xr:uid="{A5DF7F62-C03A-4F35-9282-591D3C9BDC11}"/>
    <cellStyle name="Normal 4 3 3 4 5" xfId="23133" xr:uid="{2FDE88F4-18D5-4A3F-B5AF-F5F0E6B92025}"/>
    <cellStyle name="Normal 4 3 3 4 5 2" xfId="23134" xr:uid="{80160BA9-6284-4624-A550-E6AD97F197D3}"/>
    <cellStyle name="Normal 4 3 3 4 6" xfId="23135" xr:uid="{5AEFEA35-886B-44C9-9C21-939B0DA8E465}"/>
    <cellStyle name="Normal 4 3 3 4 7" xfId="52250" xr:uid="{38BC32B8-4E1B-4765-8F13-D6F97722D752}"/>
    <cellStyle name="Normal 4 3 3 5" xfId="23136" xr:uid="{EEB10247-B285-45EF-85EF-1CCD50AA4260}"/>
    <cellStyle name="Normal 4 3 3 5 2" xfId="23137" xr:uid="{9E6F6E88-D3EB-4CA9-98D5-44AC4C8B8C9E}"/>
    <cellStyle name="Normal 4 3 3 5 2 2" xfId="23138" xr:uid="{304A201E-0676-488E-B63F-635E80B242D4}"/>
    <cellStyle name="Normal 4 3 3 5 2 2 2" xfId="23139" xr:uid="{A96C0013-4126-4EAD-BD96-F4E7EF850726}"/>
    <cellStyle name="Normal 4 3 3 5 2 2 2 2" xfId="23140" xr:uid="{45F916F3-CF02-4F6A-B93C-21A18BD6ACE4}"/>
    <cellStyle name="Normal 4 3 3 5 2 2 3" xfId="23141" xr:uid="{B7AE19CF-900F-4D41-8085-319D12C8E00F}"/>
    <cellStyle name="Normal 4 3 3 5 2 3" xfId="23142" xr:uid="{3B5AA291-5898-4D63-940D-51622F04679F}"/>
    <cellStyle name="Normal 4 3 3 5 2 3 2" xfId="23143" xr:uid="{35028CCE-4B20-404E-82F5-C831B38F904A}"/>
    <cellStyle name="Normal 4 3 3 5 2 3 2 2" xfId="23144" xr:uid="{5A3E154B-CB36-419B-8B69-BC1E8D4C7277}"/>
    <cellStyle name="Normal 4 3 3 5 2 3 3" xfId="23145" xr:uid="{D8421E02-B113-47BA-AD63-9474B46630D4}"/>
    <cellStyle name="Normal 4 3 3 5 2 4" xfId="23146" xr:uid="{927524EC-1CC3-451E-9B5F-2C3DA9ED008D}"/>
    <cellStyle name="Normal 4 3 3 5 2 4 2" xfId="23147" xr:uid="{58F16876-78AB-4A6F-B27D-9FA192EF040B}"/>
    <cellStyle name="Normal 4 3 3 5 2 5" xfId="23148" xr:uid="{080B3D4F-4C43-434C-BD9C-B4B8DBC3F126}"/>
    <cellStyle name="Normal 4 3 3 5 3" xfId="23149" xr:uid="{6B34E554-B58C-47E6-86B8-7E421B2B524A}"/>
    <cellStyle name="Normal 4 3 3 5 3 2" xfId="23150" xr:uid="{BC29F329-DADB-4DF5-B984-A0DC357C09DE}"/>
    <cellStyle name="Normal 4 3 3 5 3 2 2" xfId="23151" xr:uid="{A334CC8D-B49E-4766-A3A0-7B859DBAC4F9}"/>
    <cellStyle name="Normal 4 3 3 5 3 3" xfId="23152" xr:uid="{EE81BC30-F67A-4C30-B0BF-DB6BF5AF6495}"/>
    <cellStyle name="Normal 4 3 3 5 4" xfId="23153" xr:uid="{037E60F5-E8CF-418C-9A02-85541EE5210F}"/>
    <cellStyle name="Normal 4 3 3 5 4 2" xfId="23154" xr:uid="{970F3439-B508-4069-A219-E72680B144E3}"/>
    <cellStyle name="Normal 4 3 3 5 4 2 2" xfId="23155" xr:uid="{85902BBD-3244-4A82-90BB-547A8FC55B74}"/>
    <cellStyle name="Normal 4 3 3 5 4 3" xfId="23156" xr:uid="{4C0A1C5F-EF74-4ACF-9A58-215FD7B4566E}"/>
    <cellStyle name="Normal 4 3 3 5 5" xfId="23157" xr:uid="{759FF268-F1BE-4F7D-9007-09520BD87F49}"/>
    <cellStyle name="Normal 4 3 3 5 5 2" xfId="23158" xr:uid="{58474ECC-28C2-4B40-B78F-7AD52D029911}"/>
    <cellStyle name="Normal 4 3 3 5 6" xfId="23159" xr:uid="{41301BED-280B-4081-9AFB-6B7D55983B0C}"/>
    <cellStyle name="Normal 4 3 3 5 7" xfId="53013" xr:uid="{D570C77F-BE97-466C-82AD-9EAED5A7FA8F}"/>
    <cellStyle name="Normal 4 3 3 6" xfId="23160" xr:uid="{61215420-6E8B-417E-B8D5-B9F3F00CAE65}"/>
    <cellStyle name="Normal 4 3 3 6 2" xfId="23161" xr:uid="{4589716C-B2D0-4719-99DE-CD7FC831A99B}"/>
    <cellStyle name="Normal 4 3 3 6 2 2" xfId="23162" xr:uid="{93530217-AEB6-45D9-8B62-636CEECF1589}"/>
    <cellStyle name="Normal 4 3 3 6 2 2 2" xfId="23163" xr:uid="{9F765395-0DE1-4280-BA71-C5CD6D9A4442}"/>
    <cellStyle name="Normal 4 3 3 6 2 3" xfId="23164" xr:uid="{D8ADD4E9-35A3-4A8A-8545-EF596ADD8124}"/>
    <cellStyle name="Normal 4 3 3 6 3" xfId="23165" xr:uid="{14189814-5340-4C9E-A26C-83515D90B55B}"/>
    <cellStyle name="Normal 4 3 3 6 3 2" xfId="23166" xr:uid="{B4E4CBFB-49D5-43DA-A0DC-7F080DBDD4CB}"/>
    <cellStyle name="Normal 4 3 3 6 3 2 2" xfId="23167" xr:uid="{779B0B83-1A95-40C0-9EF0-6A3E68CA760D}"/>
    <cellStyle name="Normal 4 3 3 6 3 3" xfId="23168" xr:uid="{EC095EE9-398C-4C63-B4BA-5F65CD20597D}"/>
    <cellStyle name="Normal 4 3 3 6 4" xfId="23169" xr:uid="{52B74C43-6999-4709-B67D-C12AA7BEB9FA}"/>
    <cellStyle name="Normal 4 3 3 6 4 2" xfId="23170" xr:uid="{FE3E5A72-1C15-483F-B153-054ED023DC94}"/>
    <cellStyle name="Normal 4 3 3 6 5" xfId="23171" xr:uid="{AD5F4E9F-EED8-4F49-9786-DA9F220A9638}"/>
    <cellStyle name="Normal 4 3 3 7" xfId="23172" xr:uid="{CF9E5DA0-F1ED-4A1B-B3FE-F82820751042}"/>
    <cellStyle name="Normal 4 3 3 7 2" xfId="23173" xr:uid="{FE4551C4-5C72-4084-BCC6-988367FD5369}"/>
    <cellStyle name="Normal 4 3 3 7 2 2" xfId="23174" xr:uid="{CE00E3EB-F500-4F16-BF48-61F9EBF225E8}"/>
    <cellStyle name="Normal 4 3 3 7 3" xfId="23175" xr:uid="{C6A1884F-1A9E-4E00-BF57-B9A4D1CEC593}"/>
    <cellStyle name="Normal 4 3 3 8" xfId="23176" xr:uid="{B454F9AF-70B7-43B1-ACD2-B05EEBCEA277}"/>
    <cellStyle name="Normal 4 3 3 8 2" xfId="23177" xr:uid="{47656D89-4EA8-4D39-8BC2-76ACDEC01B88}"/>
    <cellStyle name="Normal 4 3 3 8 2 2" xfId="23178" xr:uid="{79301249-30B2-4DF9-9C53-00DF04BA6324}"/>
    <cellStyle name="Normal 4 3 3 8 3" xfId="23179" xr:uid="{02BFFDFE-9D41-4E09-9BBA-6165FAD6EA15}"/>
    <cellStyle name="Normal 4 3 3 9" xfId="23180" xr:uid="{2FE285EE-61DA-4CBD-9FF5-3AB059E426AD}"/>
    <cellStyle name="Normal 4 3 3 9 2" xfId="23181" xr:uid="{EC9CD86B-7845-4C3E-958B-DE99330B8F89}"/>
    <cellStyle name="Normal 4 3 3 9 2 2" xfId="23182" xr:uid="{08AC7134-590C-40DB-8BCC-B12B0C2E1456}"/>
    <cellStyle name="Normal 4 3 3 9 3" xfId="23183" xr:uid="{966BAC2E-15F7-4D6C-9CD0-9F965DDAFECD}"/>
    <cellStyle name="Normal 4 3 4" xfId="2162" xr:uid="{477A3BEE-C8AC-4CAB-A5DB-007004ADCA29}"/>
    <cellStyle name="Normal 4 3 4 10" xfId="23184" xr:uid="{36CA25E1-E990-4315-8316-4BA67E17E887}"/>
    <cellStyle name="Normal 4 3 4 10 2" xfId="23185" xr:uid="{AAE891D8-5BDB-49B8-8B9A-F0C48CDA9414}"/>
    <cellStyle name="Normal 4 3 4 11" xfId="23186" xr:uid="{95832CC7-1161-4201-92F9-C3E37A7CB7BA}"/>
    <cellStyle name="Normal 4 3 4 12" xfId="51640" xr:uid="{28CEAB90-7183-498C-9433-FC7D9351CE37}"/>
    <cellStyle name="Normal 4 3 4 2" xfId="23187" xr:uid="{9DAC19AA-9AE0-4ACD-A619-99BBFAF96AE6}"/>
    <cellStyle name="Normal 4 3 4 2 10" xfId="51907" xr:uid="{C2F506E0-29B7-4103-985F-C47D2F023E19}"/>
    <cellStyle name="Normal 4 3 4 2 2" xfId="23188" xr:uid="{4354DB9B-E7C1-44D9-8D6A-44E31A141EA3}"/>
    <cellStyle name="Normal 4 3 4 2 2 2" xfId="23189" xr:uid="{DCF011CB-6EFA-49BD-9520-03317AB1ECE1}"/>
    <cellStyle name="Normal 4 3 4 2 2 2 2" xfId="23190" xr:uid="{C2A9BF01-7595-4CC1-ACFC-EBD18FF816D8}"/>
    <cellStyle name="Normal 4 3 4 2 2 2 2 2" xfId="23191" xr:uid="{04ED0748-E434-46F8-A74E-0EEE806F4633}"/>
    <cellStyle name="Normal 4 3 4 2 2 2 2 2 2" xfId="23192" xr:uid="{16E4148A-AD6D-4722-A0A5-D9BB4DAC201B}"/>
    <cellStyle name="Normal 4 3 4 2 2 2 2 3" xfId="23193" xr:uid="{A4F32283-C9ED-4EAD-9C0F-BD0F221DC74F}"/>
    <cellStyle name="Normal 4 3 4 2 2 2 3" xfId="23194" xr:uid="{3DBB8D2F-EA71-4960-B24D-6F602959C801}"/>
    <cellStyle name="Normal 4 3 4 2 2 2 3 2" xfId="23195" xr:uid="{5F3F4835-B562-4CF0-B617-DD0F3A36DCEE}"/>
    <cellStyle name="Normal 4 3 4 2 2 2 3 2 2" xfId="23196" xr:uid="{D14AC8BB-58C8-4A2B-A82E-847BB79F18E2}"/>
    <cellStyle name="Normal 4 3 4 2 2 2 3 3" xfId="23197" xr:uid="{7898F3E8-BA54-4F6B-A1C8-15205ED0DFD3}"/>
    <cellStyle name="Normal 4 3 4 2 2 2 4" xfId="23198" xr:uid="{04BEABE2-87E5-4188-9F29-0C5103BEA1D8}"/>
    <cellStyle name="Normal 4 3 4 2 2 2 4 2" xfId="23199" xr:uid="{77FE37F1-2FBA-4F17-9440-76768F1686C6}"/>
    <cellStyle name="Normal 4 3 4 2 2 2 5" xfId="23200" xr:uid="{0ADEBE73-E5D6-4EE0-B80B-C83A1EF9BF6B}"/>
    <cellStyle name="Normal 4 3 4 2 2 2 6" xfId="54174" xr:uid="{E6E61F18-4278-4A99-AB79-43037FAAE970}"/>
    <cellStyle name="Normal 4 3 4 2 2 3" xfId="23201" xr:uid="{A83C1427-73AF-47BD-8637-15C5690C3290}"/>
    <cellStyle name="Normal 4 3 4 2 2 3 2" xfId="23202" xr:uid="{33ED99E9-3036-4FDA-887B-42926BE3C6FF}"/>
    <cellStyle name="Normal 4 3 4 2 2 3 2 2" xfId="23203" xr:uid="{6C4B0A63-9778-446E-94D5-6209BA83512D}"/>
    <cellStyle name="Normal 4 3 4 2 2 3 3" xfId="23204" xr:uid="{49B088F4-D972-4E49-9927-32BCC282E21A}"/>
    <cellStyle name="Normal 4 3 4 2 2 4" xfId="23205" xr:uid="{EBE72EAC-100A-4C95-A820-8FED1F04C0AA}"/>
    <cellStyle name="Normal 4 3 4 2 2 4 2" xfId="23206" xr:uid="{AC624EBC-7EBD-4EFA-BA3E-78B95BCA8782}"/>
    <cellStyle name="Normal 4 3 4 2 2 4 2 2" xfId="23207" xr:uid="{58A70088-3CF6-47B4-AC73-DDB26E1D5AA9}"/>
    <cellStyle name="Normal 4 3 4 2 2 4 3" xfId="23208" xr:uid="{52ECA332-9242-4E84-B66A-EDBAB3A4EEC3}"/>
    <cellStyle name="Normal 4 3 4 2 2 5" xfId="23209" xr:uid="{641536CA-39BA-4A1E-BC73-4B202E22536F}"/>
    <cellStyle name="Normal 4 3 4 2 2 5 2" xfId="23210" xr:uid="{15DDA6ED-B14D-4598-9E80-B78729EEFB68}"/>
    <cellStyle name="Normal 4 3 4 2 2 6" xfId="23211" xr:uid="{6DD9C71D-1704-46AD-BFD4-0D591D2CE787}"/>
    <cellStyle name="Normal 4 3 4 2 2 7" xfId="52663" xr:uid="{BC3B7159-0617-4725-80E0-AC455DB6B7E4}"/>
    <cellStyle name="Normal 4 3 4 2 3" xfId="23212" xr:uid="{66A8B2C4-EF3B-4970-8612-B559AE3A76FE}"/>
    <cellStyle name="Normal 4 3 4 2 3 2" xfId="23213" xr:uid="{35C2FAEC-6280-4AD7-B39E-739E5A8A9360}"/>
    <cellStyle name="Normal 4 3 4 2 3 2 2" xfId="23214" xr:uid="{B39328BD-BCD9-4A66-AADC-D5EC0C70B013}"/>
    <cellStyle name="Normal 4 3 4 2 3 2 2 2" xfId="23215" xr:uid="{FD36A1BB-F970-426B-A2BD-8923FF9A7246}"/>
    <cellStyle name="Normal 4 3 4 2 3 2 2 2 2" xfId="23216" xr:uid="{0893CDD3-704B-421B-9585-13BD0B7450BF}"/>
    <cellStyle name="Normal 4 3 4 2 3 2 2 3" xfId="23217" xr:uid="{C4F04130-69EE-4F3A-AA44-422AC153347E}"/>
    <cellStyle name="Normal 4 3 4 2 3 2 3" xfId="23218" xr:uid="{25D78021-1CCA-48B8-B5F0-3C09144E039A}"/>
    <cellStyle name="Normal 4 3 4 2 3 2 3 2" xfId="23219" xr:uid="{643EBFE3-C469-477C-A674-52E6D84B8C97}"/>
    <cellStyle name="Normal 4 3 4 2 3 2 3 2 2" xfId="23220" xr:uid="{7F2D59EB-08C4-40D2-87DA-DBA4904F79BD}"/>
    <cellStyle name="Normal 4 3 4 2 3 2 3 3" xfId="23221" xr:uid="{256FAE57-FF9E-4A79-8258-937B43BF5A15}"/>
    <cellStyle name="Normal 4 3 4 2 3 2 4" xfId="23222" xr:uid="{6FECD9FE-1917-428F-A9F8-C236079C2314}"/>
    <cellStyle name="Normal 4 3 4 2 3 2 4 2" xfId="23223" xr:uid="{AACC7D57-9150-45E2-A952-448AC52AF157}"/>
    <cellStyle name="Normal 4 3 4 2 3 2 5" xfId="23224" xr:uid="{DBF708D5-DA7B-4AC7-AD0C-74544B24E285}"/>
    <cellStyle name="Normal 4 3 4 2 3 3" xfId="23225" xr:uid="{7F2EE5CF-A213-4635-943C-B9D06D97C516}"/>
    <cellStyle name="Normal 4 3 4 2 3 3 2" xfId="23226" xr:uid="{3906DA1E-DAC1-4C8A-B58F-BB8D981AEC24}"/>
    <cellStyle name="Normal 4 3 4 2 3 3 2 2" xfId="23227" xr:uid="{64AC75B7-C639-4F22-9FF9-9969B1AFAB4E}"/>
    <cellStyle name="Normal 4 3 4 2 3 3 3" xfId="23228" xr:uid="{7EA51799-12CD-4168-8160-CA6A3AA09B19}"/>
    <cellStyle name="Normal 4 3 4 2 3 4" xfId="23229" xr:uid="{CDFF52F3-BF9E-4E92-8A54-15695977FCDC}"/>
    <cellStyle name="Normal 4 3 4 2 3 4 2" xfId="23230" xr:uid="{3CFF60C3-25F6-4898-95AD-D9F943705E0F}"/>
    <cellStyle name="Normal 4 3 4 2 3 4 2 2" xfId="23231" xr:uid="{74F12A97-B75B-41F0-A8FA-CFF76758DCD9}"/>
    <cellStyle name="Normal 4 3 4 2 3 4 3" xfId="23232" xr:uid="{E6B687BC-BCCE-48BD-8E04-BED95ACB991B}"/>
    <cellStyle name="Normal 4 3 4 2 3 5" xfId="23233" xr:uid="{8D8E15FC-0773-419D-810F-9A28F1B35FB1}"/>
    <cellStyle name="Normal 4 3 4 2 3 5 2" xfId="23234" xr:uid="{C5B9ADD0-16AE-4122-8459-3E006502ADD6}"/>
    <cellStyle name="Normal 4 3 4 2 3 6" xfId="23235" xr:uid="{08C942E7-94BB-4547-AF44-5E30DD7FE4D4}"/>
    <cellStyle name="Normal 4 3 4 2 3 7" xfId="53425" xr:uid="{E423A1C2-31B2-4091-A21A-63444B5DD95A}"/>
    <cellStyle name="Normal 4 3 4 2 4" xfId="23236" xr:uid="{22B14702-2AD8-41CD-BBC4-B68CD91C055B}"/>
    <cellStyle name="Normal 4 3 4 2 4 2" xfId="23237" xr:uid="{D6C1267C-E150-4B60-A4CD-06308CC5C48A}"/>
    <cellStyle name="Normal 4 3 4 2 4 2 2" xfId="23238" xr:uid="{9A43BC25-45E3-4096-AA1A-5E521847A543}"/>
    <cellStyle name="Normal 4 3 4 2 4 2 2 2" xfId="23239" xr:uid="{07813981-052C-4095-93C6-43069B9BB0CD}"/>
    <cellStyle name="Normal 4 3 4 2 4 2 3" xfId="23240" xr:uid="{ADF2320B-A83E-4707-BF5A-CDD048727E9F}"/>
    <cellStyle name="Normal 4 3 4 2 4 3" xfId="23241" xr:uid="{EF1775D0-030A-4073-8AE2-CE6C4D77DC3A}"/>
    <cellStyle name="Normal 4 3 4 2 4 3 2" xfId="23242" xr:uid="{1BA62773-25E0-4757-8998-73E397DB69E7}"/>
    <cellStyle name="Normal 4 3 4 2 4 3 2 2" xfId="23243" xr:uid="{6AB8169E-4AF9-41B7-930D-989D12880477}"/>
    <cellStyle name="Normal 4 3 4 2 4 3 3" xfId="23244" xr:uid="{6556E850-3A9E-4D29-912B-3BF20F6BC615}"/>
    <cellStyle name="Normal 4 3 4 2 4 4" xfId="23245" xr:uid="{9940AFBA-D146-464E-8DD7-328ECC8E2222}"/>
    <cellStyle name="Normal 4 3 4 2 4 4 2" xfId="23246" xr:uid="{76453C1F-B4A0-4A89-B72E-D1D2E004F0CE}"/>
    <cellStyle name="Normal 4 3 4 2 4 5" xfId="23247" xr:uid="{DFDEF679-4489-4806-8674-282E9C904A42}"/>
    <cellStyle name="Normal 4 3 4 2 5" xfId="23248" xr:uid="{3FE33F06-4623-4982-9D75-A7EBC26B619C}"/>
    <cellStyle name="Normal 4 3 4 2 5 2" xfId="23249" xr:uid="{16FEF121-15A8-4BCE-9AA8-BA71AC22AE23}"/>
    <cellStyle name="Normal 4 3 4 2 5 2 2" xfId="23250" xr:uid="{FCBB119E-0931-4959-A6E8-29CF9077B3F1}"/>
    <cellStyle name="Normal 4 3 4 2 5 3" xfId="23251" xr:uid="{73CBF95A-5DB7-4267-B951-58F451832227}"/>
    <cellStyle name="Normal 4 3 4 2 6" xfId="23252" xr:uid="{DE5D2F3B-6422-425F-8750-32E3C11BDE38}"/>
    <cellStyle name="Normal 4 3 4 2 6 2" xfId="23253" xr:uid="{67070BED-8473-4CF8-8C9A-F5A0E178AE9A}"/>
    <cellStyle name="Normal 4 3 4 2 6 2 2" xfId="23254" xr:uid="{21584F97-DDD4-4C0E-9AF4-280746479102}"/>
    <cellStyle name="Normal 4 3 4 2 6 3" xfId="23255" xr:uid="{0B98664F-7C42-4DCE-A17E-D07BEDE8A57A}"/>
    <cellStyle name="Normal 4 3 4 2 7" xfId="23256" xr:uid="{4ECDAC6B-EFC0-4917-B97C-FECF45D8F5A7}"/>
    <cellStyle name="Normal 4 3 4 2 7 2" xfId="23257" xr:uid="{58ECB7B5-CCD2-4773-A9F9-D5692231473D}"/>
    <cellStyle name="Normal 4 3 4 2 7 2 2" xfId="23258" xr:uid="{6751D470-32D7-4089-91D8-E184A2FE17D1}"/>
    <cellStyle name="Normal 4 3 4 2 7 3" xfId="23259" xr:uid="{7644304A-0B00-43BD-AE25-21693262706F}"/>
    <cellStyle name="Normal 4 3 4 2 8" xfId="23260" xr:uid="{58CB4F60-8B8C-44E6-8E34-7AAB7864BDC5}"/>
    <cellStyle name="Normal 4 3 4 2 8 2" xfId="23261" xr:uid="{85DD02E3-2973-49C2-92ED-0360948F0D51}"/>
    <cellStyle name="Normal 4 3 4 2 9" xfId="23262" xr:uid="{C1EFF135-E32B-40BA-B984-88A0CBF8BB3D}"/>
    <cellStyle name="Normal 4 3 4 3" xfId="23263" xr:uid="{1CE024BF-6677-46EC-ADA9-71A7D05F222A}"/>
    <cellStyle name="Normal 4 3 4 3 10" xfId="52155" xr:uid="{42F7CA8E-D7F6-4357-BA13-178A5073F580}"/>
    <cellStyle name="Normal 4 3 4 3 2" xfId="23264" xr:uid="{AD340F80-A5BF-4A37-A728-ED75E3B48217}"/>
    <cellStyle name="Normal 4 3 4 3 2 2" xfId="23265" xr:uid="{5408EA34-5327-473A-8133-D31297DE9CD3}"/>
    <cellStyle name="Normal 4 3 4 3 2 2 2" xfId="23266" xr:uid="{A7F71FE4-8C90-466B-A3AE-352A5783CA44}"/>
    <cellStyle name="Normal 4 3 4 3 2 2 2 2" xfId="23267" xr:uid="{24BB849A-6BA4-4E5F-853D-DBDE82BA225F}"/>
    <cellStyle name="Normal 4 3 4 3 2 2 2 2 2" xfId="23268" xr:uid="{D16EB4A3-79E0-4211-A6AF-9DBD9980499D}"/>
    <cellStyle name="Normal 4 3 4 3 2 2 2 3" xfId="23269" xr:uid="{0D27032E-1148-4774-B1D5-11C58507BF65}"/>
    <cellStyle name="Normal 4 3 4 3 2 2 3" xfId="23270" xr:uid="{D5D73C49-84E7-482E-9E26-9709A9CE84E2}"/>
    <cellStyle name="Normal 4 3 4 3 2 2 3 2" xfId="23271" xr:uid="{8A16A2CE-2730-41B3-A647-7ACCB09FBBC1}"/>
    <cellStyle name="Normal 4 3 4 3 2 2 3 2 2" xfId="23272" xr:uid="{3F5B3608-BF02-4671-867A-284D097C804F}"/>
    <cellStyle name="Normal 4 3 4 3 2 2 3 3" xfId="23273" xr:uid="{7EE1653E-624B-497F-956D-D04596E441E8}"/>
    <cellStyle name="Normal 4 3 4 3 2 2 4" xfId="23274" xr:uid="{B2180BF5-373A-4367-B318-2D887C591965}"/>
    <cellStyle name="Normal 4 3 4 3 2 2 4 2" xfId="23275" xr:uid="{139D24C6-E2DA-4CA5-9150-75941707DBFC}"/>
    <cellStyle name="Normal 4 3 4 3 2 2 5" xfId="23276" xr:uid="{3C99F080-A4E9-4007-8C2F-A49083C0A592}"/>
    <cellStyle name="Normal 4 3 4 3 2 2 6" xfId="54418" xr:uid="{3B70A35C-FC60-43CF-8AB2-5849CF174890}"/>
    <cellStyle name="Normal 4 3 4 3 2 3" xfId="23277" xr:uid="{B4BCAD5C-822C-4899-9F1C-8C7363DD0F98}"/>
    <cellStyle name="Normal 4 3 4 3 2 3 2" xfId="23278" xr:uid="{76B7547D-1CBA-4B3A-B199-428B264076A2}"/>
    <cellStyle name="Normal 4 3 4 3 2 3 2 2" xfId="23279" xr:uid="{6168D8FB-E4BB-4B4C-8000-5FEE09C435EA}"/>
    <cellStyle name="Normal 4 3 4 3 2 3 3" xfId="23280" xr:uid="{27447A20-59F5-4B44-82DD-CF4B99879645}"/>
    <cellStyle name="Normal 4 3 4 3 2 4" xfId="23281" xr:uid="{2F19D42D-D9BC-42E1-A54F-28AEDE5B2544}"/>
    <cellStyle name="Normal 4 3 4 3 2 4 2" xfId="23282" xr:uid="{D11BD455-00E6-4BEC-848A-3713166AA78D}"/>
    <cellStyle name="Normal 4 3 4 3 2 4 2 2" xfId="23283" xr:uid="{0FB42E94-10E6-4CC7-966F-7CC78B0D5AAE}"/>
    <cellStyle name="Normal 4 3 4 3 2 4 3" xfId="23284" xr:uid="{6F234EBD-B22F-467B-9514-455FF6DF00B2}"/>
    <cellStyle name="Normal 4 3 4 3 2 5" xfId="23285" xr:uid="{9D4A14D2-8956-4F3B-BDCA-FE2EED0179E8}"/>
    <cellStyle name="Normal 4 3 4 3 2 5 2" xfId="23286" xr:uid="{CB2E0D09-5BA4-4CAF-873A-DD3B9FFAA978}"/>
    <cellStyle name="Normal 4 3 4 3 2 6" xfId="23287" xr:uid="{9238E4B0-7C82-4B45-9D3C-92A1EAFC06BF}"/>
    <cellStyle name="Normal 4 3 4 3 2 7" xfId="52907" xr:uid="{8B55C47D-012F-4EC4-A932-1F39770FA7D0}"/>
    <cellStyle name="Normal 4 3 4 3 3" xfId="23288" xr:uid="{047DD75C-84D5-4AC0-B1EE-9B7A326F085F}"/>
    <cellStyle name="Normal 4 3 4 3 3 2" xfId="23289" xr:uid="{404C3294-13B9-4E37-B6AA-9CFF3D52CBA0}"/>
    <cellStyle name="Normal 4 3 4 3 3 2 2" xfId="23290" xr:uid="{AA218428-9C22-417E-BD34-5D4B279F65EB}"/>
    <cellStyle name="Normal 4 3 4 3 3 2 2 2" xfId="23291" xr:uid="{521E4504-7FC9-40E4-862C-63F199130FBB}"/>
    <cellStyle name="Normal 4 3 4 3 3 2 2 2 2" xfId="23292" xr:uid="{02E68EA1-639E-46D3-9D3B-991EFC7C64CD}"/>
    <cellStyle name="Normal 4 3 4 3 3 2 2 3" xfId="23293" xr:uid="{E0FC7212-6FFA-4775-95B3-52EBA19928F7}"/>
    <cellStyle name="Normal 4 3 4 3 3 2 3" xfId="23294" xr:uid="{06BB6D09-C228-4DB1-8634-D1916FB1436A}"/>
    <cellStyle name="Normal 4 3 4 3 3 2 3 2" xfId="23295" xr:uid="{9B963A51-639C-4565-BADD-F0C10D4B3778}"/>
    <cellStyle name="Normal 4 3 4 3 3 2 3 2 2" xfId="23296" xr:uid="{A243AAF1-1A99-41EE-9720-E64033A631D5}"/>
    <cellStyle name="Normal 4 3 4 3 3 2 3 3" xfId="23297" xr:uid="{CD9D4688-ABC3-41EB-AA91-04515EAE0791}"/>
    <cellStyle name="Normal 4 3 4 3 3 2 4" xfId="23298" xr:uid="{8B8FF2DD-6F1B-4D67-A168-B7FD68E71CA8}"/>
    <cellStyle name="Normal 4 3 4 3 3 2 4 2" xfId="23299" xr:uid="{3973A401-BD9F-44D7-AB8E-FDCA65066D14}"/>
    <cellStyle name="Normal 4 3 4 3 3 2 5" xfId="23300" xr:uid="{A561895F-DA84-4F4B-9ECA-D77DF26B3D50}"/>
    <cellStyle name="Normal 4 3 4 3 3 3" xfId="23301" xr:uid="{FBFFCD86-3D4A-4EBE-BDB7-B8C97BBB7B21}"/>
    <cellStyle name="Normal 4 3 4 3 3 3 2" xfId="23302" xr:uid="{85A18C36-2708-4B5B-B631-BBCC43F2D11F}"/>
    <cellStyle name="Normal 4 3 4 3 3 3 2 2" xfId="23303" xr:uid="{AAE5C08A-0944-4332-A684-1A153BA650DC}"/>
    <cellStyle name="Normal 4 3 4 3 3 3 3" xfId="23304" xr:uid="{F70384B2-A52D-4194-B949-D0385FD99822}"/>
    <cellStyle name="Normal 4 3 4 3 3 4" xfId="23305" xr:uid="{95567FAA-4F2B-4DFF-B38C-B37E54F0C7E0}"/>
    <cellStyle name="Normal 4 3 4 3 3 4 2" xfId="23306" xr:uid="{29BA92D3-1C41-4288-9DEE-33801EF35256}"/>
    <cellStyle name="Normal 4 3 4 3 3 4 2 2" xfId="23307" xr:uid="{C9312D42-6337-47A7-B9E5-A5DDC708E5E7}"/>
    <cellStyle name="Normal 4 3 4 3 3 4 3" xfId="23308" xr:uid="{1EE3CAA0-8264-414C-9DBE-3F65E3CC2DAD}"/>
    <cellStyle name="Normal 4 3 4 3 3 5" xfId="23309" xr:uid="{AD130AA3-5FB2-4A41-B2F6-33F20FD898BF}"/>
    <cellStyle name="Normal 4 3 4 3 3 5 2" xfId="23310" xr:uid="{0010473C-FE96-457E-89C0-AE00E7227FE4}"/>
    <cellStyle name="Normal 4 3 4 3 3 6" xfId="23311" xr:uid="{69FD1489-5280-4532-BECF-E8CF4BC911D0}"/>
    <cellStyle name="Normal 4 3 4 3 3 7" xfId="53669" xr:uid="{AD0D8709-B567-4FC2-B692-C875E4EDB0BB}"/>
    <cellStyle name="Normal 4 3 4 3 4" xfId="23312" xr:uid="{A71EEFD7-EB11-4FD5-B9C6-74BF5272204A}"/>
    <cellStyle name="Normal 4 3 4 3 4 2" xfId="23313" xr:uid="{2F75A3C8-09A4-4B38-936B-A541E90F4BF8}"/>
    <cellStyle name="Normal 4 3 4 3 4 2 2" xfId="23314" xr:uid="{A1559EEA-6E6D-41ED-B2C7-AFBFAF687D8D}"/>
    <cellStyle name="Normal 4 3 4 3 4 2 2 2" xfId="23315" xr:uid="{531AF733-CA89-47EC-B309-81D324A2E299}"/>
    <cellStyle name="Normal 4 3 4 3 4 2 3" xfId="23316" xr:uid="{7B09635D-273A-4AF3-8E9F-146D7B59DD74}"/>
    <cellStyle name="Normal 4 3 4 3 4 3" xfId="23317" xr:uid="{79302628-E997-4131-AA05-B3CDAB7CE6A0}"/>
    <cellStyle name="Normal 4 3 4 3 4 3 2" xfId="23318" xr:uid="{42EBCF40-9423-4C24-8F91-6002BD99D79D}"/>
    <cellStyle name="Normal 4 3 4 3 4 3 2 2" xfId="23319" xr:uid="{2F2CB406-81FA-4BE3-9A82-BB1145498C42}"/>
    <cellStyle name="Normal 4 3 4 3 4 3 3" xfId="23320" xr:uid="{93163B75-227C-493F-823C-5930893EF49A}"/>
    <cellStyle name="Normal 4 3 4 3 4 4" xfId="23321" xr:uid="{056005DB-7625-43F5-BEAA-8D1611A64E58}"/>
    <cellStyle name="Normal 4 3 4 3 4 4 2" xfId="23322" xr:uid="{F67E1114-61A1-42B7-BDA0-EC55727B706E}"/>
    <cellStyle name="Normal 4 3 4 3 4 5" xfId="23323" xr:uid="{F1638AEE-A7F5-49E0-8DFE-F76CE6258F40}"/>
    <cellStyle name="Normal 4 3 4 3 5" xfId="23324" xr:uid="{5F2904C4-3548-4EA1-AAE6-AE4F5CBFFBD6}"/>
    <cellStyle name="Normal 4 3 4 3 5 2" xfId="23325" xr:uid="{4F6CCF73-57EC-48BA-B311-F8D1007F6144}"/>
    <cellStyle name="Normal 4 3 4 3 5 2 2" xfId="23326" xr:uid="{06079E2D-B1E1-482A-8D63-2C3C0509736C}"/>
    <cellStyle name="Normal 4 3 4 3 5 3" xfId="23327" xr:uid="{AFB7B25F-FD2E-4E6F-9FD2-76AC51E04C33}"/>
    <cellStyle name="Normal 4 3 4 3 6" xfId="23328" xr:uid="{278DC3E7-50C8-486D-AD8B-CC2CCAEEBCB4}"/>
    <cellStyle name="Normal 4 3 4 3 6 2" xfId="23329" xr:uid="{03900804-A0C7-43E6-9E5E-187C04EFFC15}"/>
    <cellStyle name="Normal 4 3 4 3 6 2 2" xfId="23330" xr:uid="{E9EA785B-080A-4F6F-8294-942A957CDB9C}"/>
    <cellStyle name="Normal 4 3 4 3 6 3" xfId="23331" xr:uid="{18EE8840-4C31-40FE-BCE1-60DFB552B2D5}"/>
    <cellStyle name="Normal 4 3 4 3 7" xfId="23332" xr:uid="{41ED75DA-0B60-4CAA-9A69-1506C6314F94}"/>
    <cellStyle name="Normal 4 3 4 3 7 2" xfId="23333" xr:uid="{2CC55C5E-A2E4-4017-AFF8-DB36DD5BDFCB}"/>
    <cellStyle name="Normal 4 3 4 3 7 2 2" xfId="23334" xr:uid="{2CB26506-022F-4EAC-8949-63A86C2FAF2D}"/>
    <cellStyle name="Normal 4 3 4 3 7 3" xfId="23335" xr:uid="{B32DBDA0-D56E-495B-B7CE-0DCA9D618037}"/>
    <cellStyle name="Normal 4 3 4 3 8" xfId="23336" xr:uid="{B82495CC-03D3-4241-956C-BE3D11AA4BA7}"/>
    <cellStyle name="Normal 4 3 4 3 8 2" xfId="23337" xr:uid="{9A9C1760-6A55-4478-8630-BD294F9065D3}"/>
    <cellStyle name="Normal 4 3 4 3 9" xfId="23338" xr:uid="{67C4CC89-B9DD-4EE5-934E-F08EC04AA53A}"/>
    <cellStyle name="Normal 4 3 4 4" xfId="23339" xr:uid="{D1CAB477-2020-4AA8-A1BA-3AD260EC4515}"/>
    <cellStyle name="Normal 4 3 4 4 2" xfId="23340" xr:uid="{3A92688D-254E-4F0A-BA20-06D90E8179AC}"/>
    <cellStyle name="Normal 4 3 4 4 2 2" xfId="23341" xr:uid="{B7631FEE-520C-4D41-A1A4-6A9252ACD036}"/>
    <cellStyle name="Normal 4 3 4 4 2 2 2" xfId="23342" xr:uid="{1C208411-6FAD-43F3-9547-B6D483A77119}"/>
    <cellStyle name="Normal 4 3 4 4 2 2 2 2" xfId="23343" xr:uid="{77E72F4F-6CB9-4DE0-8C1F-55E1274E1859}"/>
    <cellStyle name="Normal 4 3 4 4 2 2 3" xfId="23344" xr:uid="{37BB04E5-4AE8-47C6-8E93-27CE20FA827A}"/>
    <cellStyle name="Normal 4 3 4 4 2 3" xfId="23345" xr:uid="{9FA73987-D85C-4098-B00F-41E2C1F749D3}"/>
    <cellStyle name="Normal 4 3 4 4 2 3 2" xfId="23346" xr:uid="{724FFFB9-6C77-4E43-9834-833C842E36F2}"/>
    <cellStyle name="Normal 4 3 4 4 2 3 2 2" xfId="23347" xr:uid="{D6A2A1F4-9466-472F-BDD1-FD319F921FAF}"/>
    <cellStyle name="Normal 4 3 4 4 2 3 3" xfId="23348" xr:uid="{2EB4B424-E300-471A-A407-C01551BBC9EF}"/>
    <cellStyle name="Normal 4 3 4 4 2 4" xfId="23349" xr:uid="{8AF8C131-BAC4-48C0-8E9C-BF67AD537C6B}"/>
    <cellStyle name="Normal 4 3 4 4 2 4 2" xfId="23350" xr:uid="{10160CA4-8C64-4590-8DA9-BAD811182903}"/>
    <cellStyle name="Normal 4 3 4 4 2 5" xfId="23351" xr:uid="{193D565E-F2C3-4818-9ACE-A56E5D177A63}"/>
    <cellStyle name="Normal 4 3 4 4 2 6" xfId="53916" xr:uid="{59044673-7728-4B6E-AB53-5ED59B42D5F6}"/>
    <cellStyle name="Normal 4 3 4 4 3" xfId="23352" xr:uid="{74C91492-F345-46EE-AE0F-398392A7CF1C}"/>
    <cellStyle name="Normal 4 3 4 4 3 2" xfId="23353" xr:uid="{32BD6A09-27A4-483E-978B-65AA6D76D5F2}"/>
    <cellStyle name="Normal 4 3 4 4 3 2 2" xfId="23354" xr:uid="{C6323514-E046-484F-AE1E-66A26120E0EE}"/>
    <cellStyle name="Normal 4 3 4 4 3 3" xfId="23355" xr:uid="{0BC52818-EB0E-4BE0-ADEC-CEDF5A4AF58E}"/>
    <cellStyle name="Normal 4 3 4 4 4" xfId="23356" xr:uid="{AF199CA6-BAB5-4953-899A-B5CA66527C76}"/>
    <cellStyle name="Normal 4 3 4 4 4 2" xfId="23357" xr:uid="{CEA08421-7578-48AF-9071-027DC896ABA2}"/>
    <cellStyle name="Normal 4 3 4 4 4 2 2" xfId="23358" xr:uid="{3E03BDA5-9B14-44B9-8B03-9427D5E54D65}"/>
    <cellStyle name="Normal 4 3 4 4 4 3" xfId="23359" xr:uid="{EAE9AC9F-317E-4463-9269-2530EBD7D684}"/>
    <cellStyle name="Normal 4 3 4 4 5" xfId="23360" xr:uid="{8B544267-F371-43BA-95D8-268E737F94E6}"/>
    <cellStyle name="Normal 4 3 4 4 5 2" xfId="23361" xr:uid="{6CEC3AE1-DB0D-4277-89A9-41164D303EC2}"/>
    <cellStyle name="Normal 4 3 4 4 6" xfId="23362" xr:uid="{AE2FABC0-6C56-4A4A-BFD9-F324B8457BF3}"/>
    <cellStyle name="Normal 4 3 4 4 7" xfId="52404" xr:uid="{80395330-46EA-41F7-B599-80BAB7A10E15}"/>
    <cellStyle name="Normal 4 3 4 5" xfId="23363" xr:uid="{B0389A31-F8DF-4E9B-AD66-E5FBE532C3BC}"/>
    <cellStyle name="Normal 4 3 4 5 2" xfId="23364" xr:uid="{E461975B-DECF-4B51-8966-5F6BA0EC9F74}"/>
    <cellStyle name="Normal 4 3 4 5 2 2" xfId="23365" xr:uid="{19BBE93D-F091-498B-AA3A-A1D441E68234}"/>
    <cellStyle name="Normal 4 3 4 5 2 2 2" xfId="23366" xr:uid="{73D1B3D6-8A4D-44B0-8A3A-75DDFE0299B5}"/>
    <cellStyle name="Normal 4 3 4 5 2 2 2 2" xfId="23367" xr:uid="{7D63C69D-4FF4-4D4B-986F-0F6238AFA85C}"/>
    <cellStyle name="Normal 4 3 4 5 2 2 3" xfId="23368" xr:uid="{6564A6B7-1F81-43BD-B9BA-7CD7CCF37894}"/>
    <cellStyle name="Normal 4 3 4 5 2 3" xfId="23369" xr:uid="{2B7B84FE-93C7-49D8-8C9D-CD52DC658AC1}"/>
    <cellStyle name="Normal 4 3 4 5 2 3 2" xfId="23370" xr:uid="{7864438E-0CB2-42D3-8E61-F90BF60266DC}"/>
    <cellStyle name="Normal 4 3 4 5 2 3 2 2" xfId="23371" xr:uid="{FAB84131-8E63-475F-BE0F-58770E37F55A}"/>
    <cellStyle name="Normal 4 3 4 5 2 3 3" xfId="23372" xr:uid="{A3DEC3DE-3572-4E94-93CC-E0FC5E1B2DF6}"/>
    <cellStyle name="Normal 4 3 4 5 2 4" xfId="23373" xr:uid="{5B172068-A809-4848-93A2-40D56221804A}"/>
    <cellStyle name="Normal 4 3 4 5 2 4 2" xfId="23374" xr:uid="{795CA83B-C6D0-4FAB-B513-0EA757CEF030}"/>
    <cellStyle name="Normal 4 3 4 5 2 5" xfId="23375" xr:uid="{5A978F1F-51F5-46F0-A555-43F5C2EFA827}"/>
    <cellStyle name="Normal 4 3 4 5 2 6" xfId="54425" xr:uid="{CDEDB4F0-69E7-4AE0-96AF-CF06285BD0B6}"/>
    <cellStyle name="Normal 4 3 4 5 3" xfId="23376" xr:uid="{7CF47BE5-104F-4B20-89AB-CCEE74439A76}"/>
    <cellStyle name="Normal 4 3 4 5 3 2" xfId="23377" xr:uid="{3050E7C4-8C3A-4531-9865-9DB881C3B83F}"/>
    <cellStyle name="Normal 4 3 4 5 3 2 2" xfId="23378" xr:uid="{694B21ED-6AED-4F6D-9B49-7F770F40A3CD}"/>
    <cellStyle name="Normal 4 3 4 5 3 3" xfId="23379" xr:uid="{2C859FFA-5C3C-486F-BBC2-7F6B9AC73D2A}"/>
    <cellStyle name="Normal 4 3 4 5 4" xfId="23380" xr:uid="{D9B6DC8A-1026-4859-8CF4-681627863C93}"/>
    <cellStyle name="Normal 4 3 4 5 4 2" xfId="23381" xr:uid="{A7ED4399-96F0-48F3-A632-268EDAA0A0FA}"/>
    <cellStyle name="Normal 4 3 4 5 4 2 2" xfId="23382" xr:uid="{0FF01C0B-7B7A-4CBE-B773-FF539C5FFBD0}"/>
    <cellStyle name="Normal 4 3 4 5 4 3" xfId="23383" xr:uid="{A4C01C10-6B28-425C-A80E-75D434B94AA2}"/>
    <cellStyle name="Normal 4 3 4 5 5" xfId="23384" xr:uid="{7B540D82-7B6B-4045-B8CF-8D52B18A6503}"/>
    <cellStyle name="Normal 4 3 4 5 5 2" xfId="23385" xr:uid="{CEFC510E-93D9-4128-8E44-EAF96C628C08}"/>
    <cellStyle name="Normal 4 3 4 5 6" xfId="23386" xr:uid="{BBDEDC5F-33F9-48DA-BDF9-9FC327F80319}"/>
    <cellStyle name="Normal 4 3 4 5 7" xfId="52922" xr:uid="{E2E39402-DED9-485D-88E6-31B4C157AB13}"/>
    <cellStyle name="Normal 4 3 4 6" xfId="23387" xr:uid="{A5E5207A-DE68-44BC-A894-DCBEE15F2802}"/>
    <cellStyle name="Normal 4 3 4 6 2" xfId="23388" xr:uid="{2FFC7A3E-1871-417F-831A-B4CE1CA40D7E}"/>
    <cellStyle name="Normal 4 3 4 6 2 2" xfId="23389" xr:uid="{A0CFFE19-74E3-4787-A00E-189D1EE7C9E7}"/>
    <cellStyle name="Normal 4 3 4 6 2 2 2" xfId="23390" xr:uid="{28DE5F19-6ABF-4331-B5C5-745E304FEAE0}"/>
    <cellStyle name="Normal 4 3 4 6 2 3" xfId="23391" xr:uid="{A65C5B58-C209-42B0-998E-5E30366E0090}"/>
    <cellStyle name="Normal 4 3 4 6 3" xfId="23392" xr:uid="{FBC27895-2F0A-43D5-895D-50CAA0A6ACF1}"/>
    <cellStyle name="Normal 4 3 4 6 3 2" xfId="23393" xr:uid="{C7A560FF-7ECA-4749-9DE4-F182810A3B73}"/>
    <cellStyle name="Normal 4 3 4 6 3 2 2" xfId="23394" xr:uid="{44287207-9439-4BD7-94F0-A5DAA8A7F3CB}"/>
    <cellStyle name="Normal 4 3 4 6 3 3" xfId="23395" xr:uid="{059479A7-36ED-461B-B8FB-FF9E0584B73C}"/>
    <cellStyle name="Normal 4 3 4 6 4" xfId="23396" xr:uid="{BC2D4249-9752-41C0-93D6-AB859EEE4C90}"/>
    <cellStyle name="Normal 4 3 4 6 4 2" xfId="23397" xr:uid="{1E8639EA-DDA9-4438-80E8-0D1441661ED6}"/>
    <cellStyle name="Normal 4 3 4 6 5" xfId="23398" xr:uid="{61396E4A-EB99-4815-A61A-30B89D7CE00C}"/>
    <cellStyle name="Normal 4 3 4 6 6" xfId="53167" xr:uid="{FF7D1821-FFAC-415E-92DB-A38EFAADE0EB}"/>
    <cellStyle name="Normal 4 3 4 7" xfId="23399" xr:uid="{9D5E2F2D-7FD6-4957-B529-E0E4EEA95DC6}"/>
    <cellStyle name="Normal 4 3 4 7 2" xfId="23400" xr:uid="{4EDDD4B2-718B-4D45-BD4C-B2E45AB0CC7E}"/>
    <cellStyle name="Normal 4 3 4 7 2 2" xfId="23401" xr:uid="{2F8075AD-A98C-4C87-AFF8-7F0DD795BC1E}"/>
    <cellStyle name="Normal 4 3 4 7 3" xfId="23402" xr:uid="{441B56CC-59D3-4856-A462-5AED0B7CA51E}"/>
    <cellStyle name="Normal 4 3 4 8" xfId="23403" xr:uid="{1FB33225-2A64-43EA-BEE0-BED6A8207F2F}"/>
    <cellStyle name="Normal 4 3 4 8 2" xfId="23404" xr:uid="{E85B0519-5CB7-4113-B9F2-55D060B66A91}"/>
    <cellStyle name="Normal 4 3 4 8 2 2" xfId="23405" xr:uid="{F511896F-FF2A-4C73-BA4D-20EE4AF77AF0}"/>
    <cellStyle name="Normal 4 3 4 8 3" xfId="23406" xr:uid="{82EA9F74-37D1-4136-AF6B-53868079B789}"/>
    <cellStyle name="Normal 4 3 4 9" xfId="23407" xr:uid="{BEFD6BBA-ECEB-41D0-A932-2C9BE53C991A}"/>
    <cellStyle name="Normal 4 3 4 9 2" xfId="23408" xr:uid="{DF4A14F2-C3DB-427A-A0F0-6510791F1941}"/>
    <cellStyle name="Normal 4 3 4 9 2 2" xfId="23409" xr:uid="{EA0C0A25-0A75-4EAE-8CEE-BF43081B2DA5}"/>
    <cellStyle name="Normal 4 3 4 9 3" xfId="23410" xr:uid="{A5A1DC09-B88D-4D5C-9518-386A4AFE8F45}"/>
    <cellStyle name="Normal 4 3 5" xfId="2163" xr:uid="{A458C1FB-4309-44E5-ABF9-48A6B86FE7F8}"/>
    <cellStyle name="Normal 4 3 5 10" xfId="23411" xr:uid="{3EC18BA6-E7D2-4412-B311-1D94684CE26C}"/>
    <cellStyle name="Normal 4 3 5 10 2" xfId="23412" xr:uid="{0B766B59-F87D-41C6-9CB8-0BDB29DFF3CE}"/>
    <cellStyle name="Normal 4 3 5 11" xfId="23413" xr:uid="{929F4143-96AF-4388-98A0-50D8AE5172AA}"/>
    <cellStyle name="Normal 4 3 5 12" xfId="51667" xr:uid="{C3A49249-B447-4429-8E4D-8C8EC8337915}"/>
    <cellStyle name="Normal 4 3 5 2" xfId="23414" xr:uid="{C8666FF6-A1B6-4EFD-9C0C-33B90DECFE99}"/>
    <cellStyle name="Normal 4 3 5 2 10" xfId="52423" xr:uid="{B6BA511A-4535-4DEC-BE8F-E9E12DDF5906}"/>
    <cellStyle name="Normal 4 3 5 2 2" xfId="23415" xr:uid="{96B455B7-9023-463C-AAD8-8D14A73629ED}"/>
    <cellStyle name="Normal 4 3 5 2 2 2" xfId="23416" xr:uid="{5E641ED0-56CD-42FF-896E-0D717CEC2F5D}"/>
    <cellStyle name="Normal 4 3 5 2 2 2 2" xfId="23417" xr:uid="{7A5E3838-895D-49DA-952C-F8CFC5C50B2C}"/>
    <cellStyle name="Normal 4 3 5 2 2 2 2 2" xfId="23418" xr:uid="{046D752B-9D56-4407-A451-7B1E29E546D2}"/>
    <cellStyle name="Normal 4 3 5 2 2 2 2 2 2" xfId="23419" xr:uid="{21834996-7380-4A7D-A36A-F1339E85320A}"/>
    <cellStyle name="Normal 4 3 5 2 2 2 2 3" xfId="23420" xr:uid="{93072718-20D3-4750-B7DF-CC006641ECFD}"/>
    <cellStyle name="Normal 4 3 5 2 2 2 3" xfId="23421" xr:uid="{AF05D798-26C4-4C4F-8CC7-1C50ECCF141F}"/>
    <cellStyle name="Normal 4 3 5 2 2 2 3 2" xfId="23422" xr:uid="{239CAB38-D0E2-44BC-89D8-6CEFC7A0B86C}"/>
    <cellStyle name="Normal 4 3 5 2 2 2 3 2 2" xfId="23423" xr:uid="{2A405E24-3812-44AD-BA3D-0C6465D6B603}"/>
    <cellStyle name="Normal 4 3 5 2 2 2 3 3" xfId="23424" xr:uid="{7F1A8D4B-EAB7-4485-AE74-0313EE39849D}"/>
    <cellStyle name="Normal 4 3 5 2 2 2 4" xfId="23425" xr:uid="{6D03E6AB-4843-46C4-9AE2-CDD5863A8E34}"/>
    <cellStyle name="Normal 4 3 5 2 2 2 4 2" xfId="23426" xr:uid="{C8E610C2-738B-44B9-A1AD-175803175654}"/>
    <cellStyle name="Normal 4 3 5 2 2 2 5" xfId="23427" xr:uid="{AF5FEC8C-0652-4E3A-BA4D-EDA21FB1C23D}"/>
    <cellStyle name="Normal 4 3 5 2 2 3" xfId="23428" xr:uid="{1F074CDE-2DBD-43CA-A73E-023AE994021E}"/>
    <cellStyle name="Normal 4 3 5 2 2 3 2" xfId="23429" xr:uid="{2A7E786E-518F-4230-A113-90C9F2BC26E8}"/>
    <cellStyle name="Normal 4 3 5 2 2 3 2 2" xfId="23430" xr:uid="{44076434-7D16-4047-80BA-155806A368A5}"/>
    <cellStyle name="Normal 4 3 5 2 2 3 3" xfId="23431" xr:uid="{CE94DE6E-802D-47C6-BB70-4F75ECAB4F8D}"/>
    <cellStyle name="Normal 4 3 5 2 2 4" xfId="23432" xr:uid="{0DEBDE4C-506E-4BBE-9961-7E941D86C5BB}"/>
    <cellStyle name="Normal 4 3 5 2 2 4 2" xfId="23433" xr:uid="{89FF2809-44CB-46E5-99A9-C50B04B1EAF3}"/>
    <cellStyle name="Normal 4 3 5 2 2 4 2 2" xfId="23434" xr:uid="{A0A41E27-62A0-4167-8CF7-4614E4CF90B9}"/>
    <cellStyle name="Normal 4 3 5 2 2 4 3" xfId="23435" xr:uid="{4874527F-F743-42C7-8CB6-DC290D32CE71}"/>
    <cellStyle name="Normal 4 3 5 2 2 5" xfId="23436" xr:uid="{C7EB9EB7-C747-4085-8EE1-67585DBD281C}"/>
    <cellStyle name="Normal 4 3 5 2 2 5 2" xfId="23437" xr:uid="{0ECA82BF-CE3E-43BA-A188-2B8208D1E8B0}"/>
    <cellStyle name="Normal 4 3 5 2 2 6" xfId="23438" xr:uid="{D3E108D5-BC03-4154-9C7C-D124918295D4}"/>
    <cellStyle name="Normal 4 3 5 2 2 7" xfId="53934" xr:uid="{5DDD0F45-C384-412A-A1DD-93BB926B6502}"/>
    <cellStyle name="Normal 4 3 5 2 3" xfId="23439" xr:uid="{7E67C6C4-B276-425C-B29F-FDDA2F621CD8}"/>
    <cellStyle name="Normal 4 3 5 2 3 2" xfId="23440" xr:uid="{4A4077AE-B40B-49EE-8E28-B341F811FCF9}"/>
    <cellStyle name="Normal 4 3 5 2 3 2 2" xfId="23441" xr:uid="{514781C0-D4C1-44EB-AB71-90E91A2FD571}"/>
    <cellStyle name="Normal 4 3 5 2 3 2 2 2" xfId="23442" xr:uid="{B756C947-256F-4CC4-8858-4496A3939BC8}"/>
    <cellStyle name="Normal 4 3 5 2 3 2 2 2 2" xfId="23443" xr:uid="{3B2B700A-ADE7-46C1-AD8F-4CE9AFA65AAD}"/>
    <cellStyle name="Normal 4 3 5 2 3 2 2 3" xfId="23444" xr:uid="{B4015600-D0AB-4814-BC52-10CD680A4969}"/>
    <cellStyle name="Normal 4 3 5 2 3 2 3" xfId="23445" xr:uid="{33FFE91A-F81C-449C-9D5A-D67836960A4B}"/>
    <cellStyle name="Normal 4 3 5 2 3 2 3 2" xfId="23446" xr:uid="{493A92A4-8204-414A-9E1A-01F616640DF0}"/>
    <cellStyle name="Normal 4 3 5 2 3 2 3 2 2" xfId="23447" xr:uid="{F2573C95-F142-4246-B579-D720DB6EBDA2}"/>
    <cellStyle name="Normal 4 3 5 2 3 2 3 3" xfId="23448" xr:uid="{FD01160E-9765-427E-9ECA-FEAC198FE2DF}"/>
    <cellStyle name="Normal 4 3 5 2 3 2 4" xfId="23449" xr:uid="{0ECF1B94-0D88-4BF5-91DF-AB5A6586718A}"/>
    <cellStyle name="Normal 4 3 5 2 3 2 4 2" xfId="23450" xr:uid="{3556C249-43C9-4D26-AF92-202505D0F97A}"/>
    <cellStyle name="Normal 4 3 5 2 3 2 5" xfId="23451" xr:uid="{4594D1FD-D1CC-4841-A103-1A89B4561519}"/>
    <cellStyle name="Normal 4 3 5 2 3 3" xfId="23452" xr:uid="{73F49ADF-E831-4A40-B216-A66DA728EBFE}"/>
    <cellStyle name="Normal 4 3 5 2 3 3 2" xfId="23453" xr:uid="{0C59112D-93CB-4495-90DB-EFC075205396}"/>
    <cellStyle name="Normal 4 3 5 2 3 3 2 2" xfId="23454" xr:uid="{9D01323E-3065-41B3-A9FA-662943472EE2}"/>
    <cellStyle name="Normal 4 3 5 2 3 3 3" xfId="23455" xr:uid="{510BD8E5-6DD8-49B0-A3CD-05AC701C2000}"/>
    <cellStyle name="Normal 4 3 5 2 3 4" xfId="23456" xr:uid="{8B2828C9-9404-4237-896B-3BD69E2DBB0F}"/>
    <cellStyle name="Normal 4 3 5 2 3 4 2" xfId="23457" xr:uid="{FB3A50E6-C0DC-4BAF-84C0-97E65871A564}"/>
    <cellStyle name="Normal 4 3 5 2 3 4 2 2" xfId="23458" xr:uid="{DA76B297-0254-40B8-A07E-86FE887AAD83}"/>
    <cellStyle name="Normal 4 3 5 2 3 4 3" xfId="23459" xr:uid="{5AAC775B-EE90-446C-BCE2-38525A0D063E}"/>
    <cellStyle name="Normal 4 3 5 2 3 5" xfId="23460" xr:uid="{F5798AA5-8DB4-45C3-B3DD-CC8F88885A32}"/>
    <cellStyle name="Normal 4 3 5 2 3 5 2" xfId="23461" xr:uid="{C90AD6E4-F035-49AF-8EAA-0A6AB403CCB2}"/>
    <cellStyle name="Normal 4 3 5 2 3 6" xfId="23462" xr:uid="{D244BBBA-67A2-4A2A-B5EF-B4A35A4261F9}"/>
    <cellStyle name="Normal 4 3 5 2 4" xfId="23463" xr:uid="{3B6EE52F-DC72-49C8-A5B8-2C7A882A42EC}"/>
    <cellStyle name="Normal 4 3 5 2 4 2" xfId="23464" xr:uid="{7C65C05A-E3B3-42BB-8FC9-E17D0B0C1708}"/>
    <cellStyle name="Normal 4 3 5 2 4 2 2" xfId="23465" xr:uid="{A6233818-FB99-4BE8-BDA7-73BD56B1DD8C}"/>
    <cellStyle name="Normal 4 3 5 2 4 2 2 2" xfId="23466" xr:uid="{D76594A4-A1C8-4361-A7E6-8D8049BAE871}"/>
    <cellStyle name="Normal 4 3 5 2 4 2 3" xfId="23467" xr:uid="{3C9327C4-443E-4EC9-80FE-1610ED1C4CB9}"/>
    <cellStyle name="Normal 4 3 5 2 4 3" xfId="23468" xr:uid="{A86CE046-39F9-4D51-93F3-433E2DBA5CAA}"/>
    <cellStyle name="Normal 4 3 5 2 4 3 2" xfId="23469" xr:uid="{C38F7B7D-A449-4B28-911A-7A26EA886808}"/>
    <cellStyle name="Normal 4 3 5 2 4 3 2 2" xfId="23470" xr:uid="{C6E7E2CA-6B03-4725-8C01-22819EF85CF4}"/>
    <cellStyle name="Normal 4 3 5 2 4 3 3" xfId="23471" xr:uid="{7B5C7033-1D18-43BE-BE01-AAB8D571F3CC}"/>
    <cellStyle name="Normal 4 3 5 2 4 4" xfId="23472" xr:uid="{86544797-BA4F-453C-AEE8-5EBB323AA5AB}"/>
    <cellStyle name="Normal 4 3 5 2 4 4 2" xfId="23473" xr:uid="{7CB66223-0A8E-4085-A71C-264EFADC3587}"/>
    <cellStyle name="Normal 4 3 5 2 4 5" xfId="23474" xr:uid="{A86740DE-65EC-41DF-99C2-E1201889DC09}"/>
    <cellStyle name="Normal 4 3 5 2 5" xfId="23475" xr:uid="{42876496-A9E1-4618-9AAD-FC0AD2624778}"/>
    <cellStyle name="Normal 4 3 5 2 5 2" xfId="23476" xr:uid="{51950C52-E853-43EA-8837-D1625D29581F}"/>
    <cellStyle name="Normal 4 3 5 2 5 2 2" xfId="23477" xr:uid="{5302B2FC-4EEC-45CA-811E-5BB01DADE645}"/>
    <cellStyle name="Normal 4 3 5 2 5 3" xfId="23478" xr:uid="{DC58D89C-8981-4E9C-9CFB-6908D77FB0A4}"/>
    <cellStyle name="Normal 4 3 5 2 6" xfId="23479" xr:uid="{5C3E9724-0C92-4D84-8F6A-5DC4FB16E882}"/>
    <cellStyle name="Normal 4 3 5 2 6 2" xfId="23480" xr:uid="{F2E0D329-2823-4C84-9A99-9C7BBB9EFE14}"/>
    <cellStyle name="Normal 4 3 5 2 6 2 2" xfId="23481" xr:uid="{C63242B4-47E6-4151-A6B5-80995A4F34CF}"/>
    <cellStyle name="Normal 4 3 5 2 6 3" xfId="23482" xr:uid="{8DBE905A-9199-40A9-885A-8A8DA6454A4E}"/>
    <cellStyle name="Normal 4 3 5 2 7" xfId="23483" xr:uid="{B8802BC1-6E57-4D50-A6D5-5009BD267A71}"/>
    <cellStyle name="Normal 4 3 5 2 7 2" xfId="23484" xr:uid="{BE293EEF-FC1B-4D78-B58A-F477E2881A61}"/>
    <cellStyle name="Normal 4 3 5 2 7 2 2" xfId="23485" xr:uid="{EA340426-7AF5-4904-BD99-63190782E1AE}"/>
    <cellStyle name="Normal 4 3 5 2 7 3" xfId="23486" xr:uid="{D0DC426D-3299-4E01-AE0C-86101D113E6D}"/>
    <cellStyle name="Normal 4 3 5 2 8" xfId="23487" xr:uid="{36131F3D-CCB5-4A6E-A449-1B31BD0557E1}"/>
    <cellStyle name="Normal 4 3 5 2 8 2" xfId="23488" xr:uid="{5F4C1AA6-3F56-4A2F-82AC-7014BDEBDBA7}"/>
    <cellStyle name="Normal 4 3 5 2 9" xfId="23489" xr:uid="{1ED2221A-0614-479C-8F78-D26E4DB104E4}"/>
    <cellStyle name="Normal 4 3 5 3" xfId="23490" xr:uid="{A8C6DB81-DFF5-4A12-830D-D8A0CD457896}"/>
    <cellStyle name="Normal 4 3 5 3 10" xfId="53185" xr:uid="{9B503A27-EE6B-4C4E-A230-6C29B5F1C61E}"/>
    <cellStyle name="Normal 4 3 5 3 2" xfId="23491" xr:uid="{4A042D8F-0D57-41DE-8041-798E5163AB93}"/>
    <cellStyle name="Normal 4 3 5 3 2 2" xfId="23492" xr:uid="{10BE99D8-1A5A-434C-81D7-604443B8FF83}"/>
    <cellStyle name="Normal 4 3 5 3 2 2 2" xfId="23493" xr:uid="{CAC4640D-8066-48A9-A64B-34458FC826BB}"/>
    <cellStyle name="Normal 4 3 5 3 2 2 2 2" xfId="23494" xr:uid="{EDBE94A7-AADC-4D87-A09A-1733CF45C0AE}"/>
    <cellStyle name="Normal 4 3 5 3 2 2 2 2 2" xfId="23495" xr:uid="{A9112C0B-0B90-4EBE-B181-76F2AE9E9952}"/>
    <cellStyle name="Normal 4 3 5 3 2 2 2 3" xfId="23496" xr:uid="{BB5909A3-2931-4A5C-BFBB-3667B6CF1AE1}"/>
    <cellStyle name="Normal 4 3 5 3 2 2 3" xfId="23497" xr:uid="{4F65C911-0E79-415B-8564-C5C2E8668BD1}"/>
    <cellStyle name="Normal 4 3 5 3 2 2 3 2" xfId="23498" xr:uid="{53FB4694-1F37-4D85-96D4-461B7A329856}"/>
    <cellStyle name="Normal 4 3 5 3 2 2 3 2 2" xfId="23499" xr:uid="{D90A07F4-8A8D-46AD-B90F-91FC6AFE0A7E}"/>
    <cellStyle name="Normal 4 3 5 3 2 2 3 3" xfId="23500" xr:uid="{C360DB2C-CEB0-4DB0-AC3F-C79E5DFDA1E4}"/>
    <cellStyle name="Normal 4 3 5 3 2 2 4" xfId="23501" xr:uid="{ACBE2DF2-CF53-4350-8FDD-D4808838421D}"/>
    <cellStyle name="Normal 4 3 5 3 2 2 4 2" xfId="23502" xr:uid="{6BC50BB7-FFB3-4765-B77B-CB38C8DA63A8}"/>
    <cellStyle name="Normal 4 3 5 3 2 2 5" xfId="23503" xr:uid="{0DCC4DA5-5163-4E50-8641-F71CD677486D}"/>
    <cellStyle name="Normal 4 3 5 3 2 3" xfId="23504" xr:uid="{3D93AB61-8740-4458-9816-132798EDA838}"/>
    <cellStyle name="Normal 4 3 5 3 2 3 2" xfId="23505" xr:uid="{ABCAC64A-2E63-4F3C-9C64-A249E515463A}"/>
    <cellStyle name="Normal 4 3 5 3 2 3 2 2" xfId="23506" xr:uid="{2CF91F6C-78C5-409E-8C58-591886314552}"/>
    <cellStyle name="Normal 4 3 5 3 2 3 3" xfId="23507" xr:uid="{6DACEEB0-E08C-4BC9-943A-3C78F2E81A66}"/>
    <cellStyle name="Normal 4 3 5 3 2 4" xfId="23508" xr:uid="{3CD7DD56-26E8-45BE-97C5-C241EFA93EE3}"/>
    <cellStyle name="Normal 4 3 5 3 2 4 2" xfId="23509" xr:uid="{A7E70085-016A-4C94-AB17-5AF60C3E5BBE}"/>
    <cellStyle name="Normal 4 3 5 3 2 4 2 2" xfId="23510" xr:uid="{939CCDC5-6D50-4B7A-BDFF-CB5E28345332}"/>
    <cellStyle name="Normal 4 3 5 3 2 4 3" xfId="23511" xr:uid="{15CF4089-54CC-4A2A-A86E-B689DF7CD9E1}"/>
    <cellStyle name="Normal 4 3 5 3 2 5" xfId="23512" xr:uid="{6DACB7A2-7106-4E74-B188-097F7BE0B2BE}"/>
    <cellStyle name="Normal 4 3 5 3 2 5 2" xfId="23513" xr:uid="{7CE35868-8DC4-4D55-8FE2-753126CBB9E7}"/>
    <cellStyle name="Normal 4 3 5 3 2 6" xfId="23514" xr:uid="{69039C73-3524-4761-847F-18A5FA4D2104}"/>
    <cellStyle name="Normal 4 3 5 3 3" xfId="23515" xr:uid="{095BB6D5-10D2-496E-B1C9-9241B15DBF2F}"/>
    <cellStyle name="Normal 4 3 5 3 3 2" xfId="23516" xr:uid="{4B51D16B-E8D8-440F-BDB6-29E7FD21B9EC}"/>
    <cellStyle name="Normal 4 3 5 3 3 2 2" xfId="23517" xr:uid="{93A063F1-4C55-425E-882A-C0B3C227EE7C}"/>
    <cellStyle name="Normal 4 3 5 3 3 2 2 2" xfId="23518" xr:uid="{6F9CC86F-B89F-4ACF-84C7-304E5318B9D0}"/>
    <cellStyle name="Normal 4 3 5 3 3 2 2 2 2" xfId="23519" xr:uid="{AFA328B2-22D6-4070-A9A9-FDC360DEADC3}"/>
    <cellStyle name="Normal 4 3 5 3 3 2 2 3" xfId="23520" xr:uid="{4D8CCE1F-2A30-479B-964E-3FFF3D038587}"/>
    <cellStyle name="Normal 4 3 5 3 3 2 3" xfId="23521" xr:uid="{E7481A16-3F45-406C-9172-CE2A6C4C0880}"/>
    <cellStyle name="Normal 4 3 5 3 3 2 3 2" xfId="23522" xr:uid="{8730FF09-B3FC-45FB-AA73-21A8AE5E2245}"/>
    <cellStyle name="Normal 4 3 5 3 3 2 3 2 2" xfId="23523" xr:uid="{3A7C580A-F7E0-49A3-ABA9-8821F648B677}"/>
    <cellStyle name="Normal 4 3 5 3 3 2 3 3" xfId="23524" xr:uid="{A2574859-AF1A-4708-A279-065B502F1477}"/>
    <cellStyle name="Normal 4 3 5 3 3 2 4" xfId="23525" xr:uid="{A1C7D6AA-FC54-4AC0-B9BD-6888597987C8}"/>
    <cellStyle name="Normal 4 3 5 3 3 2 4 2" xfId="23526" xr:uid="{5C934253-7CED-4215-9CD1-C817A30CF414}"/>
    <cellStyle name="Normal 4 3 5 3 3 2 5" xfId="23527" xr:uid="{6EE0A87D-8083-4D61-8765-B459D7D7491E}"/>
    <cellStyle name="Normal 4 3 5 3 3 3" xfId="23528" xr:uid="{EBE63C79-8096-4A29-8A9A-171B28119A15}"/>
    <cellStyle name="Normal 4 3 5 3 3 3 2" xfId="23529" xr:uid="{1A38A766-B19A-4D30-BE1A-CCBAF6FBDB75}"/>
    <cellStyle name="Normal 4 3 5 3 3 3 2 2" xfId="23530" xr:uid="{B986F0FD-F6C1-4809-BEBD-4B50B742B7D5}"/>
    <cellStyle name="Normal 4 3 5 3 3 3 3" xfId="23531" xr:uid="{550B3DA5-8225-41AB-BA3A-67E155FDACEA}"/>
    <cellStyle name="Normal 4 3 5 3 3 4" xfId="23532" xr:uid="{415B3B60-9FBC-4775-8D85-B7B23CFE84F6}"/>
    <cellStyle name="Normal 4 3 5 3 3 4 2" xfId="23533" xr:uid="{14F7EA25-D76C-4EF1-B351-B2D148C32C5A}"/>
    <cellStyle name="Normal 4 3 5 3 3 4 2 2" xfId="23534" xr:uid="{6378F3DA-CEB1-453C-B00E-0B77E9F83B80}"/>
    <cellStyle name="Normal 4 3 5 3 3 4 3" xfId="23535" xr:uid="{31C7FA17-C3E0-47A2-B209-1330275E5A86}"/>
    <cellStyle name="Normal 4 3 5 3 3 5" xfId="23536" xr:uid="{41C3156B-87C3-4FF1-9B60-CCCD06D64EE5}"/>
    <cellStyle name="Normal 4 3 5 3 3 5 2" xfId="23537" xr:uid="{CCCBF942-9B4E-4097-AEDC-310F2D766040}"/>
    <cellStyle name="Normal 4 3 5 3 3 6" xfId="23538" xr:uid="{8B9A9A58-7C6F-4FDD-9B2C-739AAA2BE611}"/>
    <cellStyle name="Normal 4 3 5 3 4" xfId="23539" xr:uid="{536322FB-CA6B-414D-81E5-B1303DC7BDD3}"/>
    <cellStyle name="Normal 4 3 5 3 4 2" xfId="23540" xr:uid="{293EF8F7-9D7D-45ED-93AE-26DEC0104F62}"/>
    <cellStyle name="Normal 4 3 5 3 4 2 2" xfId="23541" xr:uid="{8E78AC84-8AC0-4824-A7D7-FC3EB903A535}"/>
    <cellStyle name="Normal 4 3 5 3 4 2 2 2" xfId="23542" xr:uid="{D977B1AD-05BF-4201-96CD-E15507CAF8FB}"/>
    <cellStyle name="Normal 4 3 5 3 4 2 3" xfId="23543" xr:uid="{0752A100-CDB3-406F-A5E3-1B2EEFACE8C8}"/>
    <cellStyle name="Normal 4 3 5 3 4 3" xfId="23544" xr:uid="{0F851888-3F7E-43E8-9CD2-EDD36CF59CF4}"/>
    <cellStyle name="Normal 4 3 5 3 4 3 2" xfId="23545" xr:uid="{465B5E82-7E8F-4C35-9B59-AF977B804DD5}"/>
    <cellStyle name="Normal 4 3 5 3 4 3 2 2" xfId="23546" xr:uid="{9ACAE8C0-272A-41C6-B98B-335655428AE7}"/>
    <cellStyle name="Normal 4 3 5 3 4 3 3" xfId="23547" xr:uid="{58027AB2-FF04-477C-8915-6A0330DEB4C4}"/>
    <cellStyle name="Normal 4 3 5 3 4 4" xfId="23548" xr:uid="{A9208A7B-D6EB-41EA-9891-5E564BF2A721}"/>
    <cellStyle name="Normal 4 3 5 3 4 4 2" xfId="23549" xr:uid="{8467463C-3772-4EFD-9AB0-D1AA85CBA950}"/>
    <cellStyle name="Normal 4 3 5 3 4 5" xfId="23550" xr:uid="{01DF3ACB-86FD-49E8-9149-9611AD22EDC8}"/>
    <cellStyle name="Normal 4 3 5 3 5" xfId="23551" xr:uid="{A7D0988B-B0E9-403D-99D6-A6C450A6CA18}"/>
    <cellStyle name="Normal 4 3 5 3 5 2" xfId="23552" xr:uid="{2515E058-24D2-46D8-BDAC-B124E77AB188}"/>
    <cellStyle name="Normal 4 3 5 3 5 2 2" xfId="23553" xr:uid="{131766C8-6CED-4E67-8897-6107002BBB7F}"/>
    <cellStyle name="Normal 4 3 5 3 5 3" xfId="23554" xr:uid="{A732A094-3A18-4D06-B2BB-586D8B5C9291}"/>
    <cellStyle name="Normal 4 3 5 3 6" xfId="23555" xr:uid="{F5360AD6-37AD-4628-AB95-BB0C650529F1}"/>
    <cellStyle name="Normal 4 3 5 3 6 2" xfId="23556" xr:uid="{048271DE-CF29-465D-81BC-CDFA3553FA33}"/>
    <cellStyle name="Normal 4 3 5 3 6 2 2" xfId="23557" xr:uid="{59310B2B-5C3C-4FEE-8500-9E00C8E771E2}"/>
    <cellStyle name="Normal 4 3 5 3 6 3" xfId="23558" xr:uid="{18E86352-3BF7-4EA2-B70A-5245D0138896}"/>
    <cellStyle name="Normal 4 3 5 3 7" xfId="23559" xr:uid="{F74F8700-AF3A-4438-AD28-0E6EBEE3C50A}"/>
    <cellStyle name="Normal 4 3 5 3 7 2" xfId="23560" xr:uid="{F2195972-9BA2-4296-938D-D9E728560897}"/>
    <cellStyle name="Normal 4 3 5 3 7 2 2" xfId="23561" xr:uid="{3EFC794B-1DC3-4040-8565-8018EB1F2DF0}"/>
    <cellStyle name="Normal 4 3 5 3 7 3" xfId="23562" xr:uid="{EB64CBEE-BA6E-42B8-93FD-E49510AADA8A}"/>
    <cellStyle name="Normal 4 3 5 3 8" xfId="23563" xr:uid="{FD4D0B17-A497-4789-A339-B0015F60FE85}"/>
    <cellStyle name="Normal 4 3 5 3 8 2" xfId="23564" xr:uid="{BDE79AF7-EDF9-4A50-8EAD-351A8CE352B3}"/>
    <cellStyle name="Normal 4 3 5 3 9" xfId="23565" xr:uid="{4547881D-CFB4-4A01-8E43-87EB023C8F20}"/>
    <cellStyle name="Normal 4 3 5 4" xfId="23566" xr:uid="{2E8811DB-1FBC-44CB-9602-2445C51D4077}"/>
    <cellStyle name="Normal 4 3 5 4 2" xfId="23567" xr:uid="{CD1EDC58-D681-4C18-A981-EF709E9479FE}"/>
    <cellStyle name="Normal 4 3 5 4 2 2" xfId="23568" xr:uid="{DAFA6A13-D233-4682-A41C-12FE6845DA7B}"/>
    <cellStyle name="Normal 4 3 5 4 2 2 2" xfId="23569" xr:uid="{7C73A171-EE37-4812-AF64-29D55FF39B36}"/>
    <cellStyle name="Normal 4 3 5 4 2 2 2 2" xfId="23570" xr:uid="{F624DD22-F4C8-4D50-B90A-0C582E2EE1D5}"/>
    <cellStyle name="Normal 4 3 5 4 2 2 3" xfId="23571" xr:uid="{39208CE7-D796-4297-8E79-892B98979F8C}"/>
    <cellStyle name="Normal 4 3 5 4 2 3" xfId="23572" xr:uid="{3CDB1FEF-3D72-467B-B687-E82D6BC84911}"/>
    <cellStyle name="Normal 4 3 5 4 2 3 2" xfId="23573" xr:uid="{A1F022B3-0BDC-4B53-8C27-42BF64D75DDC}"/>
    <cellStyle name="Normal 4 3 5 4 2 3 2 2" xfId="23574" xr:uid="{4E93802F-E605-439D-BF24-755A77932BA5}"/>
    <cellStyle name="Normal 4 3 5 4 2 3 3" xfId="23575" xr:uid="{ABEA05F9-6B6F-46F2-94AA-25A9639E35B5}"/>
    <cellStyle name="Normal 4 3 5 4 2 4" xfId="23576" xr:uid="{95AE0ECA-4A11-4E5E-9F98-9D25FD59EE7D}"/>
    <cellStyle name="Normal 4 3 5 4 2 4 2" xfId="23577" xr:uid="{D529588B-4321-432E-B8AF-D8C6228DF82C}"/>
    <cellStyle name="Normal 4 3 5 4 2 5" xfId="23578" xr:uid="{BD58B227-7002-4078-9A21-49B304D77839}"/>
    <cellStyle name="Normal 4 3 5 4 3" xfId="23579" xr:uid="{72961820-9D07-4359-9CA4-95528130EB38}"/>
    <cellStyle name="Normal 4 3 5 4 3 2" xfId="23580" xr:uid="{BD4EA8CC-2134-4432-8CDC-29C79AC0694C}"/>
    <cellStyle name="Normal 4 3 5 4 3 2 2" xfId="23581" xr:uid="{A3D66CB1-1141-4C53-94A5-050BA641859B}"/>
    <cellStyle name="Normal 4 3 5 4 3 3" xfId="23582" xr:uid="{B3199864-1A74-4C9F-9475-61F7E859CA29}"/>
    <cellStyle name="Normal 4 3 5 4 4" xfId="23583" xr:uid="{DF503958-1668-48AC-804B-997843851A00}"/>
    <cellStyle name="Normal 4 3 5 4 4 2" xfId="23584" xr:uid="{FFF677A8-1F9F-4E5F-A894-30203AED83BA}"/>
    <cellStyle name="Normal 4 3 5 4 4 2 2" xfId="23585" xr:uid="{472D67CC-BA5B-4C31-AB06-E854C8D2CD32}"/>
    <cellStyle name="Normal 4 3 5 4 4 3" xfId="23586" xr:uid="{1A4D1766-DE47-48D6-83DE-14CA5C588E4A}"/>
    <cellStyle name="Normal 4 3 5 4 5" xfId="23587" xr:uid="{906C2B0A-B09A-4CD6-8548-95A0A6066EAF}"/>
    <cellStyle name="Normal 4 3 5 4 5 2" xfId="23588" xr:uid="{0D1E7F4D-BB34-480F-A0AA-8C56F71F54B3}"/>
    <cellStyle name="Normal 4 3 5 4 6" xfId="23589" xr:uid="{E8338376-5DC5-44AF-982A-C97F60C1158E}"/>
    <cellStyle name="Normal 4 3 5 5" xfId="23590" xr:uid="{3433C563-0797-4771-9BAB-DAF04F4F325A}"/>
    <cellStyle name="Normal 4 3 5 5 2" xfId="23591" xr:uid="{5A854449-F7DA-4B2F-B008-4246A4076003}"/>
    <cellStyle name="Normal 4 3 5 5 2 2" xfId="23592" xr:uid="{91F4848F-5869-47F9-B2BF-49D2BA31A1F7}"/>
    <cellStyle name="Normal 4 3 5 5 2 2 2" xfId="23593" xr:uid="{B6816ECF-A27A-47C9-80DD-53189A7FBC1B}"/>
    <cellStyle name="Normal 4 3 5 5 2 2 2 2" xfId="23594" xr:uid="{8354FC1B-F57E-4931-A60F-7254ABF23EBA}"/>
    <cellStyle name="Normal 4 3 5 5 2 2 3" xfId="23595" xr:uid="{8F0F8E66-BAAC-495A-B063-ECD9EA2D8526}"/>
    <cellStyle name="Normal 4 3 5 5 2 3" xfId="23596" xr:uid="{E143216F-1C1F-4C9A-AB1D-8BC49A003F8A}"/>
    <cellStyle name="Normal 4 3 5 5 2 3 2" xfId="23597" xr:uid="{D8B6E5F0-8DD3-440C-B42C-987C09BA3812}"/>
    <cellStyle name="Normal 4 3 5 5 2 3 2 2" xfId="23598" xr:uid="{A2BE5117-AF9B-4FDA-9056-27BEB7C4694F}"/>
    <cellStyle name="Normal 4 3 5 5 2 3 3" xfId="23599" xr:uid="{BD9888AC-FEFD-4EFA-B47B-B2DD8108C1C0}"/>
    <cellStyle name="Normal 4 3 5 5 2 4" xfId="23600" xr:uid="{8221F645-C4CC-4C95-BD52-006205FDE2A3}"/>
    <cellStyle name="Normal 4 3 5 5 2 4 2" xfId="23601" xr:uid="{1799475C-E833-4288-A8F3-862E01D63E30}"/>
    <cellStyle name="Normal 4 3 5 5 2 5" xfId="23602" xr:uid="{EE056B00-7B34-4E1E-94CF-E747683F50B5}"/>
    <cellStyle name="Normal 4 3 5 5 3" xfId="23603" xr:uid="{A59767F1-5283-4D1A-A255-9393E45A3825}"/>
    <cellStyle name="Normal 4 3 5 5 3 2" xfId="23604" xr:uid="{06F61A00-C2A5-49B1-B36D-E5454A7DDAE4}"/>
    <cellStyle name="Normal 4 3 5 5 3 2 2" xfId="23605" xr:uid="{D73DF451-DC38-4925-9437-4887CE780F2C}"/>
    <cellStyle name="Normal 4 3 5 5 3 3" xfId="23606" xr:uid="{2DB6FD18-1960-484A-B8EC-33F40F2CFACC}"/>
    <cellStyle name="Normal 4 3 5 5 4" xfId="23607" xr:uid="{DA606848-332E-4F36-BDB2-2ADCBFAA633C}"/>
    <cellStyle name="Normal 4 3 5 5 4 2" xfId="23608" xr:uid="{76AA6578-5C10-4469-AE92-F067D29EAF5A}"/>
    <cellStyle name="Normal 4 3 5 5 4 2 2" xfId="23609" xr:uid="{00DAC63B-8918-4E5B-97C5-6F9F2929A76C}"/>
    <cellStyle name="Normal 4 3 5 5 4 3" xfId="23610" xr:uid="{8425F02B-3B44-4F17-A4E0-DF1445C6B29A}"/>
    <cellStyle name="Normal 4 3 5 5 5" xfId="23611" xr:uid="{512232D6-FBBC-495F-9546-CE418744B307}"/>
    <cellStyle name="Normal 4 3 5 5 5 2" xfId="23612" xr:uid="{74F6F9E7-9930-41C2-867C-F35B45CC63DE}"/>
    <cellStyle name="Normal 4 3 5 5 6" xfId="23613" xr:uid="{217BD6B8-E8EF-4505-85B5-B93A45C6882C}"/>
    <cellStyle name="Normal 4 3 5 6" xfId="23614" xr:uid="{ABF91136-7DFC-4EE8-B99B-DE52729C21C5}"/>
    <cellStyle name="Normal 4 3 5 6 2" xfId="23615" xr:uid="{A3BFBD37-B670-46DC-9565-00C37A01BE12}"/>
    <cellStyle name="Normal 4 3 5 6 2 2" xfId="23616" xr:uid="{9709EAAE-1A3A-460F-AED9-0BD611E2837F}"/>
    <cellStyle name="Normal 4 3 5 6 2 2 2" xfId="23617" xr:uid="{0E690DD4-6CC9-4D04-9956-1ACB88C3CFA1}"/>
    <cellStyle name="Normal 4 3 5 6 2 3" xfId="23618" xr:uid="{E7AF9CCB-75BF-4331-B01A-23515E90A3BB}"/>
    <cellStyle name="Normal 4 3 5 6 3" xfId="23619" xr:uid="{0FB5201A-68D0-4C1F-B547-B2FC9DDCAD05}"/>
    <cellStyle name="Normal 4 3 5 6 3 2" xfId="23620" xr:uid="{5F872ADC-5FEF-4BB0-83D4-0C3D94B5DD0B}"/>
    <cellStyle name="Normal 4 3 5 6 3 2 2" xfId="23621" xr:uid="{DF4445C3-D5FF-430D-B9BA-7ECE50F8D9B2}"/>
    <cellStyle name="Normal 4 3 5 6 3 3" xfId="23622" xr:uid="{CC7D8BBF-C3CF-49E9-A34E-22204A592221}"/>
    <cellStyle name="Normal 4 3 5 6 4" xfId="23623" xr:uid="{77BFA6D1-99CB-459B-AC07-B68EACCB8721}"/>
    <cellStyle name="Normal 4 3 5 6 4 2" xfId="23624" xr:uid="{43D9A5B3-B9E2-4A5B-873B-E2A9E5A133B1}"/>
    <cellStyle name="Normal 4 3 5 6 5" xfId="23625" xr:uid="{240C6F89-FD8A-4CB0-80EA-E50DC516A241}"/>
    <cellStyle name="Normal 4 3 5 7" xfId="23626" xr:uid="{9E536B40-A377-4CF0-88C3-6C8D2BB34D8B}"/>
    <cellStyle name="Normal 4 3 5 7 2" xfId="23627" xr:uid="{D328B00D-CB55-452A-A6DD-896F5107D9E0}"/>
    <cellStyle name="Normal 4 3 5 7 2 2" xfId="23628" xr:uid="{7D622AB5-8664-46E0-8221-7DEE8DDB10FA}"/>
    <cellStyle name="Normal 4 3 5 7 3" xfId="23629" xr:uid="{77DB0450-6E63-4DAC-9268-52FDFE93AB1C}"/>
    <cellStyle name="Normal 4 3 5 8" xfId="23630" xr:uid="{32999687-1544-4AAA-ADD0-D581316E6E68}"/>
    <cellStyle name="Normal 4 3 5 8 2" xfId="23631" xr:uid="{4A2E7A51-6D18-47CB-9988-5FD37705D6F8}"/>
    <cellStyle name="Normal 4 3 5 8 2 2" xfId="23632" xr:uid="{F8BCD4DE-626B-41C0-B843-12DA025640BE}"/>
    <cellStyle name="Normal 4 3 5 8 3" xfId="23633" xr:uid="{6777478B-3130-4CE8-B401-636E93C9012E}"/>
    <cellStyle name="Normal 4 3 5 9" xfId="23634" xr:uid="{2EFBE55B-A579-491C-A489-CDAA8ADC0D08}"/>
    <cellStyle name="Normal 4 3 5 9 2" xfId="23635" xr:uid="{826289C4-358A-4229-BE50-60775165B26A}"/>
    <cellStyle name="Normal 4 3 5 9 2 2" xfId="23636" xr:uid="{3798D95A-B51E-4BE0-ACFE-F98BCFDC1FF6}"/>
    <cellStyle name="Normal 4 3 5 9 3" xfId="23637" xr:uid="{16216AA6-ECED-4175-B146-245C85514FCA}"/>
    <cellStyle name="Normal 4 3 6" xfId="2164" xr:uid="{5088965D-5660-46DA-9DEC-E15263187A13}"/>
    <cellStyle name="Normal 4 3 6 10" xfId="23638" xr:uid="{15EB710D-956B-43A0-BB6F-8781146B093F}"/>
    <cellStyle name="Normal 4 3 6 10 2" xfId="23639" xr:uid="{7BE52C97-13AB-43BF-B143-35FABAB806AF}"/>
    <cellStyle name="Normal 4 3 6 11" xfId="23640" xr:uid="{862B8A82-2F73-4108-8855-491E44DAED14}"/>
    <cellStyle name="Normal 4 3 6 12" xfId="51912" xr:uid="{3E8954F5-6378-4822-9C4C-5B14E7D4FAD4}"/>
    <cellStyle name="Normal 4 3 6 2" xfId="23641" xr:uid="{D59615CD-6AA0-4406-B8FA-231371C998CC}"/>
    <cellStyle name="Normal 4 3 6 2 10" xfId="52667" xr:uid="{C4C0020A-C4F9-43B4-8386-0418CE322A4B}"/>
    <cellStyle name="Normal 4 3 6 2 2" xfId="23642" xr:uid="{E9983694-2D17-4E7C-A18C-F419D49E7CA9}"/>
    <cellStyle name="Normal 4 3 6 2 2 2" xfId="23643" xr:uid="{661D23C5-B1B5-424F-B29F-5A53B421114B}"/>
    <cellStyle name="Normal 4 3 6 2 2 2 2" xfId="23644" xr:uid="{E9611F2F-D0D0-4ED1-87C8-4F9145C42894}"/>
    <cellStyle name="Normal 4 3 6 2 2 2 2 2" xfId="23645" xr:uid="{0A4AF4E6-6883-4425-AC0F-871E205AAA4B}"/>
    <cellStyle name="Normal 4 3 6 2 2 2 2 2 2" xfId="23646" xr:uid="{74604E57-7DFF-4C25-83B9-41975352157E}"/>
    <cellStyle name="Normal 4 3 6 2 2 2 2 3" xfId="23647" xr:uid="{1019A8FC-402A-43DA-B684-5900711F12D9}"/>
    <cellStyle name="Normal 4 3 6 2 2 2 3" xfId="23648" xr:uid="{3ACAF6FE-216B-44D3-862A-1175B9914148}"/>
    <cellStyle name="Normal 4 3 6 2 2 2 3 2" xfId="23649" xr:uid="{9C960AB3-0D57-41E7-89DE-B82F388BA848}"/>
    <cellStyle name="Normal 4 3 6 2 2 2 3 2 2" xfId="23650" xr:uid="{2C49B9A8-6CB0-428B-B946-EE1BD4B0A579}"/>
    <cellStyle name="Normal 4 3 6 2 2 2 3 3" xfId="23651" xr:uid="{EE38A434-9F8C-4651-BEE1-FF944CAD8171}"/>
    <cellStyle name="Normal 4 3 6 2 2 2 4" xfId="23652" xr:uid="{47237B7D-74EF-46DE-8A5E-BAD7479F5164}"/>
    <cellStyle name="Normal 4 3 6 2 2 2 4 2" xfId="23653" xr:uid="{74F7FA09-3DB0-4F53-810F-F13B826F08F9}"/>
    <cellStyle name="Normal 4 3 6 2 2 2 5" xfId="23654" xr:uid="{A8ADC42D-4265-4C38-AFD3-46DBE2BF806A}"/>
    <cellStyle name="Normal 4 3 6 2 2 3" xfId="23655" xr:uid="{A143FAA7-2D1A-4227-A04F-533354FC834A}"/>
    <cellStyle name="Normal 4 3 6 2 2 3 2" xfId="23656" xr:uid="{59E50D9E-AFB6-4639-9909-AB65754C8BF0}"/>
    <cellStyle name="Normal 4 3 6 2 2 3 2 2" xfId="23657" xr:uid="{CE9FD7B9-DD77-4935-BE57-5D681D64A51E}"/>
    <cellStyle name="Normal 4 3 6 2 2 3 3" xfId="23658" xr:uid="{5FA3DC96-5761-4CE3-ABF4-6306B4224714}"/>
    <cellStyle name="Normal 4 3 6 2 2 4" xfId="23659" xr:uid="{31829805-4A36-4EE2-97CA-BBE2F2CA35FA}"/>
    <cellStyle name="Normal 4 3 6 2 2 4 2" xfId="23660" xr:uid="{70E868F1-6909-40F5-A607-8929E2A301D7}"/>
    <cellStyle name="Normal 4 3 6 2 2 4 2 2" xfId="23661" xr:uid="{FC95CB59-65A2-4D64-96F2-9BBE87D8A773}"/>
    <cellStyle name="Normal 4 3 6 2 2 4 3" xfId="23662" xr:uid="{EA14F29D-8E41-423D-8AC0-88D3762CA1DF}"/>
    <cellStyle name="Normal 4 3 6 2 2 5" xfId="23663" xr:uid="{0DB69B79-B8C0-4379-BEA9-C7D1B7142ABC}"/>
    <cellStyle name="Normal 4 3 6 2 2 5 2" xfId="23664" xr:uid="{38E4B955-D2EC-494A-8CEE-872ACAD5E3A6}"/>
    <cellStyle name="Normal 4 3 6 2 2 6" xfId="23665" xr:uid="{5A31A5C0-B5A9-43F9-A060-87735919F0C8}"/>
    <cellStyle name="Normal 4 3 6 2 2 7" xfId="54178" xr:uid="{3002E76B-0D07-458A-9225-E96E67DDC106}"/>
    <cellStyle name="Normal 4 3 6 2 3" xfId="23666" xr:uid="{2541645E-80FD-46E2-BECA-DA40564E0D8D}"/>
    <cellStyle name="Normal 4 3 6 2 3 2" xfId="23667" xr:uid="{3720291C-2D2E-4D1A-A987-7A78E5F82A64}"/>
    <cellStyle name="Normal 4 3 6 2 3 2 2" xfId="23668" xr:uid="{697575DF-1AA2-4DC3-9D86-6F3C53891AD1}"/>
    <cellStyle name="Normal 4 3 6 2 3 2 2 2" xfId="23669" xr:uid="{52089956-43BD-45CE-B680-50B2BE944062}"/>
    <cellStyle name="Normal 4 3 6 2 3 2 2 2 2" xfId="23670" xr:uid="{5FB99722-9821-4CF0-A61C-23387183F655}"/>
    <cellStyle name="Normal 4 3 6 2 3 2 2 3" xfId="23671" xr:uid="{F3B56FC8-5827-412F-B026-2C1F2BE7E295}"/>
    <cellStyle name="Normal 4 3 6 2 3 2 3" xfId="23672" xr:uid="{6ADAC611-3ECC-4BC1-A26D-C61E28BBDF6B}"/>
    <cellStyle name="Normal 4 3 6 2 3 2 3 2" xfId="23673" xr:uid="{C2FA018A-9AAC-49A2-904C-6C655491F542}"/>
    <cellStyle name="Normal 4 3 6 2 3 2 3 2 2" xfId="23674" xr:uid="{457779F9-0522-46A6-A6FD-1F5E04533A32}"/>
    <cellStyle name="Normal 4 3 6 2 3 2 3 3" xfId="23675" xr:uid="{75931165-D1F5-4F0C-86DB-2B08EEE6B6B5}"/>
    <cellStyle name="Normal 4 3 6 2 3 2 4" xfId="23676" xr:uid="{634004FF-7E75-428E-B78C-89EF2BE84499}"/>
    <cellStyle name="Normal 4 3 6 2 3 2 4 2" xfId="23677" xr:uid="{10354246-FE36-4E8E-8EB5-8B87B75BC054}"/>
    <cellStyle name="Normal 4 3 6 2 3 2 5" xfId="23678" xr:uid="{7D4BBFD5-15C4-4B34-9D76-1617383FC82F}"/>
    <cellStyle name="Normal 4 3 6 2 3 3" xfId="23679" xr:uid="{734CA12E-CDB0-4A96-9AF3-9ECB2BC31F9B}"/>
    <cellStyle name="Normal 4 3 6 2 3 3 2" xfId="23680" xr:uid="{C72E3086-D890-4374-A64B-AB16268E2A22}"/>
    <cellStyle name="Normal 4 3 6 2 3 3 2 2" xfId="23681" xr:uid="{CD2932EA-0E40-4FA4-AB65-82F8DD7E83FB}"/>
    <cellStyle name="Normal 4 3 6 2 3 3 3" xfId="23682" xr:uid="{6333F1EC-CD5E-414E-AD38-EC775FAF70AE}"/>
    <cellStyle name="Normal 4 3 6 2 3 4" xfId="23683" xr:uid="{8D38D982-B19D-4C58-B59B-631CAA35D0CF}"/>
    <cellStyle name="Normal 4 3 6 2 3 4 2" xfId="23684" xr:uid="{836BA25D-5BE5-48FC-BCDC-19993FC58634}"/>
    <cellStyle name="Normal 4 3 6 2 3 4 2 2" xfId="23685" xr:uid="{3D566C0D-48E2-47FA-B0B8-8F152AA2BECB}"/>
    <cellStyle name="Normal 4 3 6 2 3 4 3" xfId="23686" xr:uid="{1314B5E0-4A6C-4749-83E6-014749CED446}"/>
    <cellStyle name="Normal 4 3 6 2 3 5" xfId="23687" xr:uid="{C319B79C-B9A0-48D8-B2A0-96EB50F9016B}"/>
    <cellStyle name="Normal 4 3 6 2 3 5 2" xfId="23688" xr:uid="{FCD17C49-8EAB-4062-8702-CE77EE993C42}"/>
    <cellStyle name="Normal 4 3 6 2 3 6" xfId="23689" xr:uid="{1AB3137C-19D6-43C2-BE48-FE4350F64A51}"/>
    <cellStyle name="Normal 4 3 6 2 4" xfId="23690" xr:uid="{BF2C5B41-128D-4878-AE73-D9B4F30A55BF}"/>
    <cellStyle name="Normal 4 3 6 2 4 2" xfId="23691" xr:uid="{11614677-F07E-4E0B-A97C-317DDB3E033D}"/>
    <cellStyle name="Normal 4 3 6 2 4 2 2" xfId="23692" xr:uid="{4F8317AA-BB82-4138-B31D-618FA819374D}"/>
    <cellStyle name="Normal 4 3 6 2 4 2 2 2" xfId="23693" xr:uid="{2BCD08C0-C582-4547-AC8F-E06D13972A68}"/>
    <cellStyle name="Normal 4 3 6 2 4 2 3" xfId="23694" xr:uid="{F76A9783-0095-47FC-B110-9D9270D2DC0F}"/>
    <cellStyle name="Normal 4 3 6 2 4 3" xfId="23695" xr:uid="{335C36DB-3D86-4694-B1E9-3FA8916ED4DB}"/>
    <cellStyle name="Normal 4 3 6 2 4 3 2" xfId="23696" xr:uid="{09CDB8FD-6DD8-4D90-AF26-D214F668BB01}"/>
    <cellStyle name="Normal 4 3 6 2 4 3 2 2" xfId="23697" xr:uid="{FDF0E972-FA83-4B8C-8A26-172A9900E7F3}"/>
    <cellStyle name="Normal 4 3 6 2 4 3 3" xfId="23698" xr:uid="{11B4E8C3-6AB8-4873-B383-88D847A5AF98}"/>
    <cellStyle name="Normal 4 3 6 2 4 4" xfId="23699" xr:uid="{6B7C1042-E01A-4CDF-95D5-D6729AD1A696}"/>
    <cellStyle name="Normal 4 3 6 2 4 4 2" xfId="23700" xr:uid="{B8FA394B-6B8C-48BA-8BD3-8DD573926639}"/>
    <cellStyle name="Normal 4 3 6 2 4 5" xfId="23701" xr:uid="{468C2E4B-AAF1-4CED-9464-30F1C693ED34}"/>
    <cellStyle name="Normal 4 3 6 2 5" xfId="23702" xr:uid="{6ED7382C-7CFB-4933-8745-41CCD0EE1E84}"/>
    <cellStyle name="Normal 4 3 6 2 5 2" xfId="23703" xr:uid="{4B7ABD08-2F2C-4960-8DC1-8CD381BD2A2B}"/>
    <cellStyle name="Normal 4 3 6 2 5 2 2" xfId="23704" xr:uid="{828C7D01-4335-42DC-A7EC-C11756AEE44E}"/>
    <cellStyle name="Normal 4 3 6 2 5 3" xfId="23705" xr:uid="{0E4EDEAC-66AC-45A1-91C5-29C06DC8F177}"/>
    <cellStyle name="Normal 4 3 6 2 6" xfId="23706" xr:uid="{9BDAD483-8289-4595-917A-DA0EAF84A7C9}"/>
    <cellStyle name="Normal 4 3 6 2 6 2" xfId="23707" xr:uid="{D60BAA30-D354-46FD-AA00-BBC12FDB4E1A}"/>
    <cellStyle name="Normal 4 3 6 2 6 2 2" xfId="23708" xr:uid="{D87B1F6D-7055-4B54-9594-38F8BD2BEC33}"/>
    <cellStyle name="Normal 4 3 6 2 6 3" xfId="23709" xr:uid="{0EB044A7-A082-406B-8B7B-375A0E8DCDDF}"/>
    <cellStyle name="Normal 4 3 6 2 7" xfId="23710" xr:uid="{4D032E96-90EE-48FA-9769-E6110DEE5E92}"/>
    <cellStyle name="Normal 4 3 6 2 7 2" xfId="23711" xr:uid="{ABB152D1-1256-4DA0-870D-6DD1BB5D1A83}"/>
    <cellStyle name="Normal 4 3 6 2 7 2 2" xfId="23712" xr:uid="{4A82F2B6-0CA2-46D7-9448-F1C5460F1FE6}"/>
    <cellStyle name="Normal 4 3 6 2 7 3" xfId="23713" xr:uid="{9B1370F6-EA6F-414C-856D-F6B7DFAE4B73}"/>
    <cellStyle name="Normal 4 3 6 2 8" xfId="23714" xr:uid="{8DFF8958-55F2-48DE-A03C-EBC0B75120DE}"/>
    <cellStyle name="Normal 4 3 6 2 8 2" xfId="23715" xr:uid="{645B83A2-C5F2-4A69-8EA3-1C832176507D}"/>
    <cellStyle name="Normal 4 3 6 2 9" xfId="23716" xr:uid="{A869FF8B-9B03-4AF1-AE97-D3DB00432FE9}"/>
    <cellStyle name="Normal 4 3 6 3" xfId="23717" xr:uid="{F4A36078-1BF2-4CAE-98BD-BD7D9595BC4E}"/>
    <cellStyle name="Normal 4 3 6 3 10" xfId="53429" xr:uid="{788D7454-A974-4C46-959F-47ED10730D02}"/>
    <cellStyle name="Normal 4 3 6 3 2" xfId="23718" xr:uid="{1F651D96-B158-4CF0-9EDD-74C48B60D856}"/>
    <cellStyle name="Normal 4 3 6 3 2 2" xfId="23719" xr:uid="{0EAF2B2E-D108-46CB-B997-6C4BC7B7D849}"/>
    <cellStyle name="Normal 4 3 6 3 2 2 2" xfId="23720" xr:uid="{E585BAF5-5672-4EE9-A3E4-A7C3751FD36E}"/>
    <cellStyle name="Normal 4 3 6 3 2 2 2 2" xfId="23721" xr:uid="{E7C14A60-FA73-4B5D-A96E-8729B903B526}"/>
    <cellStyle name="Normal 4 3 6 3 2 2 2 2 2" xfId="23722" xr:uid="{19A6BC81-2EDC-4897-B72A-A11E7A1AA750}"/>
    <cellStyle name="Normal 4 3 6 3 2 2 2 3" xfId="23723" xr:uid="{3C5FB2FB-3000-4AB0-ABAA-8C11DC0DD632}"/>
    <cellStyle name="Normal 4 3 6 3 2 2 3" xfId="23724" xr:uid="{317A4D7C-5A58-4AD5-B9DF-C803D3445703}"/>
    <cellStyle name="Normal 4 3 6 3 2 2 3 2" xfId="23725" xr:uid="{6A32F8AB-4C06-4BBE-8C74-54B43C4782B5}"/>
    <cellStyle name="Normal 4 3 6 3 2 2 3 2 2" xfId="23726" xr:uid="{5C5EFBC6-E34C-402F-B8A0-3E694F3761A7}"/>
    <cellStyle name="Normal 4 3 6 3 2 2 3 3" xfId="23727" xr:uid="{9F33F8D9-A897-4942-AAD0-0A8E7E288830}"/>
    <cellStyle name="Normal 4 3 6 3 2 2 4" xfId="23728" xr:uid="{3628DB6C-D6D7-4949-A403-D18691E24AAD}"/>
    <cellStyle name="Normal 4 3 6 3 2 2 4 2" xfId="23729" xr:uid="{CDD72BBA-D012-4485-A485-C0149B9BF9A2}"/>
    <cellStyle name="Normal 4 3 6 3 2 2 5" xfId="23730" xr:uid="{C9DFDE64-02C6-4E44-BB9F-0712D0C7CB35}"/>
    <cellStyle name="Normal 4 3 6 3 2 3" xfId="23731" xr:uid="{E7DB0EBA-DE45-40FD-BF6B-56E9F18957D2}"/>
    <cellStyle name="Normal 4 3 6 3 2 3 2" xfId="23732" xr:uid="{A577B286-BAB0-4BF9-B5E7-7C85A76CA09F}"/>
    <cellStyle name="Normal 4 3 6 3 2 3 2 2" xfId="23733" xr:uid="{6499603B-1F56-46A6-9B08-6F1BAE6ECFB9}"/>
    <cellStyle name="Normal 4 3 6 3 2 3 3" xfId="23734" xr:uid="{994EF897-8FDE-482F-A81C-EA8E733E5CCD}"/>
    <cellStyle name="Normal 4 3 6 3 2 4" xfId="23735" xr:uid="{A208888E-870E-4D38-A9D6-2E6CA43525B1}"/>
    <cellStyle name="Normal 4 3 6 3 2 4 2" xfId="23736" xr:uid="{68C75B1C-ECDD-42E0-8487-FB2E0098BEBD}"/>
    <cellStyle name="Normal 4 3 6 3 2 4 2 2" xfId="23737" xr:uid="{9F1E3D91-A1EC-4D76-85C4-046D8CEDDBA8}"/>
    <cellStyle name="Normal 4 3 6 3 2 4 3" xfId="23738" xr:uid="{490EFE74-5A9C-4E07-80A0-E1DAC23CE22A}"/>
    <cellStyle name="Normal 4 3 6 3 2 5" xfId="23739" xr:uid="{92DEC01A-C665-4138-A837-BEAD2D5DA5F9}"/>
    <cellStyle name="Normal 4 3 6 3 2 5 2" xfId="23740" xr:uid="{C487CE95-57D3-406D-B8B2-2109DE242B2C}"/>
    <cellStyle name="Normal 4 3 6 3 2 6" xfId="23741" xr:uid="{4E52DDE2-9FEB-44D0-9459-B6D841686015}"/>
    <cellStyle name="Normal 4 3 6 3 3" xfId="23742" xr:uid="{DE5AB8D0-E0B0-4A92-B7D9-60A669D6CA2A}"/>
    <cellStyle name="Normal 4 3 6 3 3 2" xfId="23743" xr:uid="{C988D31E-B888-40E8-8D49-F020C0D09840}"/>
    <cellStyle name="Normal 4 3 6 3 3 2 2" xfId="23744" xr:uid="{3A330C65-7F5F-4FD0-8026-D1C0CDD9A6C8}"/>
    <cellStyle name="Normal 4 3 6 3 3 2 2 2" xfId="23745" xr:uid="{BAF47B4E-C84D-40B0-BAB5-BD7784F88772}"/>
    <cellStyle name="Normal 4 3 6 3 3 2 2 2 2" xfId="23746" xr:uid="{440061C8-943B-450C-83E2-064866403A80}"/>
    <cellStyle name="Normal 4 3 6 3 3 2 2 3" xfId="23747" xr:uid="{246E07F7-8190-4077-887C-8A1F566525DF}"/>
    <cellStyle name="Normal 4 3 6 3 3 2 3" xfId="23748" xr:uid="{611B9A84-AD9E-4FB0-9108-B0352CD842D1}"/>
    <cellStyle name="Normal 4 3 6 3 3 2 3 2" xfId="23749" xr:uid="{74F8E9DB-F378-4BF0-AF0D-AA06D7ABC61E}"/>
    <cellStyle name="Normal 4 3 6 3 3 2 3 2 2" xfId="23750" xr:uid="{4438E778-5B15-475A-89D2-5F4F7C947875}"/>
    <cellStyle name="Normal 4 3 6 3 3 2 3 3" xfId="23751" xr:uid="{17C25FAB-3E84-496D-A28A-7581D3D02168}"/>
    <cellStyle name="Normal 4 3 6 3 3 2 4" xfId="23752" xr:uid="{44E890A5-D72B-497C-BF85-B0556D1299C1}"/>
    <cellStyle name="Normal 4 3 6 3 3 2 4 2" xfId="23753" xr:uid="{D1A27DAF-FFDE-406E-884C-18AF14EE75EE}"/>
    <cellStyle name="Normal 4 3 6 3 3 2 5" xfId="23754" xr:uid="{E0CCEEEB-7040-4753-BF50-D5CA96DB357F}"/>
    <cellStyle name="Normal 4 3 6 3 3 3" xfId="23755" xr:uid="{D70357D0-A32A-48B2-B4D3-3F15E406C91A}"/>
    <cellStyle name="Normal 4 3 6 3 3 3 2" xfId="23756" xr:uid="{7A877E62-E309-4060-92B0-ED6D4DAF5FE0}"/>
    <cellStyle name="Normal 4 3 6 3 3 3 2 2" xfId="23757" xr:uid="{DB870108-5554-4FFF-BC42-15B9E3A8A6AC}"/>
    <cellStyle name="Normal 4 3 6 3 3 3 3" xfId="23758" xr:uid="{D43BE50C-D0A2-479F-AD87-50FC216A2141}"/>
    <cellStyle name="Normal 4 3 6 3 3 4" xfId="23759" xr:uid="{CAE0E301-3047-4591-96C1-0951868D0903}"/>
    <cellStyle name="Normal 4 3 6 3 3 4 2" xfId="23760" xr:uid="{53173473-94D0-4BA6-A194-017CC756C739}"/>
    <cellStyle name="Normal 4 3 6 3 3 4 2 2" xfId="23761" xr:uid="{1BC59397-7DC6-4EBB-8E33-90EE268EE3A1}"/>
    <cellStyle name="Normal 4 3 6 3 3 4 3" xfId="23762" xr:uid="{D5510B8B-F1D5-4BAF-898B-40325C812146}"/>
    <cellStyle name="Normal 4 3 6 3 3 5" xfId="23763" xr:uid="{FFD94180-8B43-4AC6-B86C-58ADB863DAC0}"/>
    <cellStyle name="Normal 4 3 6 3 3 5 2" xfId="23764" xr:uid="{4EDF72CD-5FC4-423E-B315-1B1CD5AB0426}"/>
    <cellStyle name="Normal 4 3 6 3 3 6" xfId="23765" xr:uid="{12EE62E4-9195-43D5-A9D6-40E877D553A0}"/>
    <cellStyle name="Normal 4 3 6 3 4" xfId="23766" xr:uid="{5F2494E1-63BA-43D3-96C7-F2712C4BF6C9}"/>
    <cellStyle name="Normal 4 3 6 3 4 2" xfId="23767" xr:uid="{1EB5AA04-9A67-47E6-A4CF-8DCEDAF7EDA8}"/>
    <cellStyle name="Normal 4 3 6 3 4 2 2" xfId="23768" xr:uid="{FBE30AD6-5F77-474F-A759-97155015CBC8}"/>
    <cellStyle name="Normal 4 3 6 3 4 2 2 2" xfId="23769" xr:uid="{34E08B93-18BE-44A6-925F-EE63BE501389}"/>
    <cellStyle name="Normal 4 3 6 3 4 2 3" xfId="23770" xr:uid="{CB016D91-71A0-4095-B42E-D4F50216911F}"/>
    <cellStyle name="Normal 4 3 6 3 4 3" xfId="23771" xr:uid="{84B9EA4B-F62D-48FB-B2A2-48CE29C10BDC}"/>
    <cellStyle name="Normal 4 3 6 3 4 3 2" xfId="23772" xr:uid="{803FD219-6AC7-48CF-A958-819CC93943CF}"/>
    <cellStyle name="Normal 4 3 6 3 4 3 2 2" xfId="23773" xr:uid="{508C1A39-D87B-4478-9B27-D0EBCC127A9D}"/>
    <cellStyle name="Normal 4 3 6 3 4 3 3" xfId="23774" xr:uid="{3ED355F1-949A-4181-A4C3-46A36457D3A2}"/>
    <cellStyle name="Normal 4 3 6 3 4 4" xfId="23775" xr:uid="{2C736FE9-B878-474E-A82B-41A321149D70}"/>
    <cellStyle name="Normal 4 3 6 3 4 4 2" xfId="23776" xr:uid="{26F60E6D-00FA-4905-B15C-D5CD86813F82}"/>
    <cellStyle name="Normal 4 3 6 3 4 5" xfId="23777" xr:uid="{3AB0E40C-598E-4E6E-899D-2F3BEFE75B63}"/>
    <cellStyle name="Normal 4 3 6 3 5" xfId="23778" xr:uid="{C809010A-493F-4791-821B-8F4F025801C3}"/>
    <cellStyle name="Normal 4 3 6 3 5 2" xfId="23779" xr:uid="{A2916B3A-E1E9-4AD0-9CD5-25C15BF22512}"/>
    <cellStyle name="Normal 4 3 6 3 5 2 2" xfId="23780" xr:uid="{0F598AAF-85DC-45DF-BB5C-91B63FDD552F}"/>
    <cellStyle name="Normal 4 3 6 3 5 3" xfId="23781" xr:uid="{4C8D2863-BE3B-4D18-B1F2-22CBF0B8E021}"/>
    <cellStyle name="Normal 4 3 6 3 6" xfId="23782" xr:uid="{3CB6B9CE-ECA5-4A20-A6FF-10F42C3F61B4}"/>
    <cellStyle name="Normal 4 3 6 3 6 2" xfId="23783" xr:uid="{404BD375-5331-4742-A024-04D423F2C7F5}"/>
    <cellStyle name="Normal 4 3 6 3 6 2 2" xfId="23784" xr:uid="{9A38DD94-DE3D-4071-BBCD-54F70CA66C39}"/>
    <cellStyle name="Normal 4 3 6 3 6 3" xfId="23785" xr:uid="{44FB8BC8-3C23-437C-BFB4-BDC8B536548E}"/>
    <cellStyle name="Normal 4 3 6 3 7" xfId="23786" xr:uid="{20C6EE1E-0A84-43A3-A737-94C4717811F3}"/>
    <cellStyle name="Normal 4 3 6 3 7 2" xfId="23787" xr:uid="{DCDCBB7D-2FF9-4C96-874D-BAD517D298B6}"/>
    <cellStyle name="Normal 4 3 6 3 7 2 2" xfId="23788" xr:uid="{BA5C2416-5128-47BD-91C3-3657C8B8BA1E}"/>
    <cellStyle name="Normal 4 3 6 3 7 3" xfId="23789" xr:uid="{A3499FF6-D653-4231-9635-9E9A500F896D}"/>
    <cellStyle name="Normal 4 3 6 3 8" xfId="23790" xr:uid="{A4708468-FC60-44EA-9F14-DAC284356472}"/>
    <cellStyle name="Normal 4 3 6 3 8 2" xfId="23791" xr:uid="{305783F3-4A9B-4802-A3F9-9E59E83F4C67}"/>
    <cellStyle name="Normal 4 3 6 3 9" xfId="23792" xr:uid="{8D44F768-250C-4537-8A38-A234E3FCFCB4}"/>
    <cellStyle name="Normal 4 3 6 4" xfId="23793" xr:uid="{FA64A509-643C-42C1-973B-E5DD079827A5}"/>
    <cellStyle name="Normal 4 3 6 4 2" xfId="23794" xr:uid="{8106E915-D207-4E89-8ABB-07F68A2D6ADF}"/>
    <cellStyle name="Normal 4 3 6 4 2 2" xfId="23795" xr:uid="{3A959F01-3CA5-4700-9D34-5410AA4F53A9}"/>
    <cellStyle name="Normal 4 3 6 4 2 2 2" xfId="23796" xr:uid="{F8D4C92D-A6F8-4C8C-BAEF-ED67328E2BAA}"/>
    <cellStyle name="Normal 4 3 6 4 2 2 2 2" xfId="23797" xr:uid="{D2EC4840-6A3C-4633-8C51-A7B7AFC8581A}"/>
    <cellStyle name="Normal 4 3 6 4 2 2 3" xfId="23798" xr:uid="{15F4F9F2-8E5D-457D-B12B-4F299ADACA18}"/>
    <cellStyle name="Normal 4 3 6 4 2 3" xfId="23799" xr:uid="{9D6F6B8B-2392-426B-9908-AB9FC0CBE88F}"/>
    <cellStyle name="Normal 4 3 6 4 2 3 2" xfId="23800" xr:uid="{C2213B44-34D1-4851-8627-059D57C341D5}"/>
    <cellStyle name="Normal 4 3 6 4 2 3 2 2" xfId="23801" xr:uid="{A94C8A99-E103-4F21-9F5E-2FB2BEA22AA8}"/>
    <cellStyle name="Normal 4 3 6 4 2 3 3" xfId="23802" xr:uid="{F78CC1A5-A8E7-4462-BF49-9DBF1D6DD2DF}"/>
    <cellStyle name="Normal 4 3 6 4 2 4" xfId="23803" xr:uid="{5C9BA9FB-04EF-4B76-AB21-54B1887DC65E}"/>
    <cellStyle name="Normal 4 3 6 4 2 4 2" xfId="23804" xr:uid="{6A9C0822-472F-4CFF-8185-331020AA43D4}"/>
    <cellStyle name="Normal 4 3 6 4 2 5" xfId="23805" xr:uid="{118013E0-51B0-4197-9D63-60AB1567408A}"/>
    <cellStyle name="Normal 4 3 6 4 3" xfId="23806" xr:uid="{360B6727-C11C-41F3-8AF5-EE163B596467}"/>
    <cellStyle name="Normal 4 3 6 4 3 2" xfId="23807" xr:uid="{94F89643-414B-4999-AC50-A424D9D8E477}"/>
    <cellStyle name="Normal 4 3 6 4 3 2 2" xfId="23808" xr:uid="{34EE9C7F-20E9-44B0-8577-C44DB094F8AE}"/>
    <cellStyle name="Normal 4 3 6 4 3 3" xfId="23809" xr:uid="{43F1C59F-72FA-4F33-866C-E04BEA4D4E99}"/>
    <cellStyle name="Normal 4 3 6 4 4" xfId="23810" xr:uid="{BA19296E-8AE8-47CB-B748-A7A39980C03A}"/>
    <cellStyle name="Normal 4 3 6 4 4 2" xfId="23811" xr:uid="{1B0E6A90-059A-4CBA-8A21-5F0A130DB2E1}"/>
    <cellStyle name="Normal 4 3 6 4 4 2 2" xfId="23812" xr:uid="{F4E991F6-9FD1-4873-BE2E-9027AB45E9B1}"/>
    <cellStyle name="Normal 4 3 6 4 4 3" xfId="23813" xr:uid="{5255A0F4-A230-4748-ACAF-BBD72B4600E1}"/>
    <cellStyle name="Normal 4 3 6 4 5" xfId="23814" xr:uid="{C00ED3AF-30BD-4FD0-B08C-70E5BE09B49F}"/>
    <cellStyle name="Normal 4 3 6 4 5 2" xfId="23815" xr:uid="{6A8E8C6D-DF5D-4F26-8DAF-8408685E6005}"/>
    <cellStyle name="Normal 4 3 6 4 6" xfId="23816" xr:uid="{DAEAA7DD-5AD0-4096-8772-A510EB470837}"/>
    <cellStyle name="Normal 4 3 6 5" xfId="23817" xr:uid="{630B1C98-2B3B-470D-AEA7-CE4A9E367AE0}"/>
    <cellStyle name="Normal 4 3 6 5 2" xfId="23818" xr:uid="{97D9C95A-5CF3-4089-8176-18656EC10441}"/>
    <cellStyle name="Normal 4 3 6 5 2 2" xfId="23819" xr:uid="{AB65ED22-8F90-408D-AC53-3254EA7097E0}"/>
    <cellStyle name="Normal 4 3 6 5 2 2 2" xfId="23820" xr:uid="{F9D10965-1F05-4328-B46E-F18BB22E4B56}"/>
    <cellStyle name="Normal 4 3 6 5 2 2 2 2" xfId="23821" xr:uid="{44DDBAF0-F547-433D-A3D5-3CAB79CE9D91}"/>
    <cellStyle name="Normal 4 3 6 5 2 2 3" xfId="23822" xr:uid="{A034FAB9-8B3F-403C-A7D0-638983AAAE28}"/>
    <cellStyle name="Normal 4 3 6 5 2 3" xfId="23823" xr:uid="{441C8B07-CDDB-4A5C-9421-BFC7537DE32C}"/>
    <cellStyle name="Normal 4 3 6 5 2 3 2" xfId="23824" xr:uid="{22D32FC3-D1BC-4D4E-9E16-21A0C81CE71D}"/>
    <cellStyle name="Normal 4 3 6 5 2 3 2 2" xfId="23825" xr:uid="{080B6DB6-E870-45CE-8D33-ED6CF517CA8C}"/>
    <cellStyle name="Normal 4 3 6 5 2 3 3" xfId="23826" xr:uid="{FA463EB3-9536-465C-A478-01F7BAD4A108}"/>
    <cellStyle name="Normal 4 3 6 5 2 4" xfId="23827" xr:uid="{3D2640CC-606F-4FCB-B421-375F3DABD339}"/>
    <cellStyle name="Normal 4 3 6 5 2 4 2" xfId="23828" xr:uid="{65E9B6D0-7EF8-43F4-B36D-4A94BF4FA494}"/>
    <cellStyle name="Normal 4 3 6 5 2 5" xfId="23829" xr:uid="{FC13618C-C056-4970-812C-5A25DA9996E4}"/>
    <cellStyle name="Normal 4 3 6 5 3" xfId="23830" xr:uid="{511516E1-94AE-44D4-9AA3-29A957CD0F4D}"/>
    <cellStyle name="Normal 4 3 6 5 3 2" xfId="23831" xr:uid="{A4F2C799-E3D6-4E39-9FF2-0704BC6DD5CE}"/>
    <cellStyle name="Normal 4 3 6 5 3 2 2" xfId="23832" xr:uid="{8EC70F4F-59A3-4A7A-9A67-52BDE1F89774}"/>
    <cellStyle name="Normal 4 3 6 5 3 3" xfId="23833" xr:uid="{7B14FAB2-C567-4D51-A400-4FA9FFB774B7}"/>
    <cellStyle name="Normal 4 3 6 5 4" xfId="23834" xr:uid="{90BC96B5-C1B1-43E5-BD13-C282B130F791}"/>
    <cellStyle name="Normal 4 3 6 5 4 2" xfId="23835" xr:uid="{690FA57D-4486-45FE-AC82-7C8470599B5E}"/>
    <cellStyle name="Normal 4 3 6 5 4 2 2" xfId="23836" xr:uid="{9EA9B5EE-1E76-42E9-AD11-5A328827A4C6}"/>
    <cellStyle name="Normal 4 3 6 5 4 3" xfId="23837" xr:uid="{5252C8DD-09B2-46B6-B1BA-89F2949BB024}"/>
    <cellStyle name="Normal 4 3 6 5 5" xfId="23838" xr:uid="{95C0B924-D892-4A0B-AE98-AEC9881197C8}"/>
    <cellStyle name="Normal 4 3 6 5 5 2" xfId="23839" xr:uid="{FD21315D-897D-449C-BA14-8D5BD2DA0A20}"/>
    <cellStyle name="Normal 4 3 6 5 6" xfId="23840" xr:uid="{E60B18AE-05AF-4E86-9343-90F389D168E1}"/>
    <cellStyle name="Normal 4 3 6 6" xfId="23841" xr:uid="{DC277F78-6422-4186-A44A-3F7D06C3CC71}"/>
    <cellStyle name="Normal 4 3 6 6 2" xfId="23842" xr:uid="{FBB1720A-5227-4011-8A6C-59CE5B0DED09}"/>
    <cellStyle name="Normal 4 3 6 6 2 2" xfId="23843" xr:uid="{D21154B6-30B7-47E1-9905-43D6DE8F539E}"/>
    <cellStyle name="Normal 4 3 6 6 2 2 2" xfId="23844" xr:uid="{C1D6F21E-C3DC-4926-A055-5FCAC538432B}"/>
    <cellStyle name="Normal 4 3 6 6 2 3" xfId="23845" xr:uid="{0CE7AD29-DEA2-4A7E-BDAF-3735A6F6B52E}"/>
    <cellStyle name="Normal 4 3 6 6 3" xfId="23846" xr:uid="{741D0E5F-B749-4E39-A67F-3F3F00A7688D}"/>
    <cellStyle name="Normal 4 3 6 6 3 2" xfId="23847" xr:uid="{B59B14BC-CC77-4D8B-B9A7-C84B5044ADD5}"/>
    <cellStyle name="Normal 4 3 6 6 3 2 2" xfId="23848" xr:uid="{1D28BCDC-85E0-40A8-8594-E2C7D55B7AD9}"/>
    <cellStyle name="Normal 4 3 6 6 3 3" xfId="23849" xr:uid="{D555ED91-02F3-45F5-A9F6-0320D7F10C06}"/>
    <cellStyle name="Normal 4 3 6 6 4" xfId="23850" xr:uid="{C3192F37-FFC1-488E-84C4-DE5BC39E4152}"/>
    <cellStyle name="Normal 4 3 6 6 4 2" xfId="23851" xr:uid="{0E2341DC-55FF-44DC-A976-733D27B24702}"/>
    <cellStyle name="Normal 4 3 6 6 5" xfId="23852" xr:uid="{8D116371-0723-4182-AFEB-49BF5E0724A1}"/>
    <cellStyle name="Normal 4 3 6 7" xfId="23853" xr:uid="{E775A710-6590-48FB-8016-3E5E3E7D6C78}"/>
    <cellStyle name="Normal 4 3 6 7 2" xfId="23854" xr:uid="{9D6A57EE-1D35-4EBB-912C-B0553F5F3379}"/>
    <cellStyle name="Normal 4 3 6 7 2 2" xfId="23855" xr:uid="{0592B439-69BD-4AA9-A771-B0E7C7C5A3F4}"/>
    <cellStyle name="Normal 4 3 6 7 3" xfId="23856" xr:uid="{3A7DA514-A35A-4E59-BBB4-843C9023E3C1}"/>
    <cellStyle name="Normal 4 3 6 8" xfId="23857" xr:uid="{3EE4BE76-C176-4AEF-A5F4-CB9CB1B2E685}"/>
    <cellStyle name="Normal 4 3 6 8 2" xfId="23858" xr:uid="{8EB6300A-9B74-4F90-886A-7E686250F9E9}"/>
    <cellStyle name="Normal 4 3 6 8 2 2" xfId="23859" xr:uid="{49753B82-7053-40D4-BDD4-71CFEB1F5B1F}"/>
    <cellStyle name="Normal 4 3 6 8 3" xfId="23860" xr:uid="{62C1BF6D-10AE-4B5F-8EE1-1D4CCDFBC0C2}"/>
    <cellStyle name="Normal 4 3 6 9" xfId="23861" xr:uid="{A7B0EF69-09AD-41DB-A8FE-E6A2EC81D63D}"/>
    <cellStyle name="Normal 4 3 6 9 2" xfId="23862" xr:uid="{E273BAEC-4166-4432-AD09-99F11CD905D5}"/>
    <cellStyle name="Normal 4 3 6 9 2 2" xfId="23863" xr:uid="{F6B2498C-4794-403D-A702-E8E9116DD849}"/>
    <cellStyle name="Normal 4 3 6 9 3" xfId="23864" xr:uid="{7732B046-5497-4A5C-85F7-4A9CCC21075A}"/>
    <cellStyle name="Normal 4 3 7" xfId="2165" xr:uid="{18B20FDF-3D88-4026-AF46-83EA50157F71}"/>
    <cellStyle name="Normal 4 3 7 10" xfId="23865" xr:uid="{56C7ED99-1CB2-43BC-A0D5-76C2527A4C8D}"/>
    <cellStyle name="Normal 4 3 7 10 2" xfId="23866" xr:uid="{6F610DED-2A55-46D6-8383-27752CAC8143}"/>
    <cellStyle name="Normal 4 3 7 11" xfId="23867" xr:uid="{0AB93A26-F3ED-4D3F-B81B-EFDD52C079AE}"/>
    <cellStyle name="Normal 4 3 7 12" xfId="52164" xr:uid="{73F64516-4301-4B03-A2CE-28EDF3E68AF0}"/>
    <cellStyle name="Normal 4 3 7 2" xfId="23868" xr:uid="{0E120C4D-DA1D-4E50-A014-F359CF43CD9D}"/>
    <cellStyle name="Normal 4 3 7 2 10" xfId="53676" xr:uid="{62086B25-D4FC-429B-A1FB-B3B3DDB78B6D}"/>
    <cellStyle name="Normal 4 3 7 2 2" xfId="23869" xr:uid="{71A7F6D9-74D3-49A3-9B0F-E72B87E90E02}"/>
    <cellStyle name="Normal 4 3 7 2 2 2" xfId="23870" xr:uid="{B3B9D917-F56F-4B23-9C64-A5368AB50667}"/>
    <cellStyle name="Normal 4 3 7 2 2 2 2" xfId="23871" xr:uid="{21039A41-38A5-4B86-9EB4-19EEBB6D645C}"/>
    <cellStyle name="Normal 4 3 7 2 2 2 2 2" xfId="23872" xr:uid="{69CD3034-C407-4831-B999-80B3B54FD359}"/>
    <cellStyle name="Normal 4 3 7 2 2 2 2 2 2" xfId="23873" xr:uid="{CE18238B-3C14-45F4-BAA0-E4201822CBCC}"/>
    <cellStyle name="Normal 4 3 7 2 2 2 2 3" xfId="23874" xr:uid="{F79227CA-4D2D-4A90-B2BD-77E473C8F6C4}"/>
    <cellStyle name="Normal 4 3 7 2 2 2 3" xfId="23875" xr:uid="{5277FD55-B855-45D4-8BF6-86C45B8A2339}"/>
    <cellStyle name="Normal 4 3 7 2 2 2 3 2" xfId="23876" xr:uid="{BE832120-35F3-4075-BAC9-60928DEB00BC}"/>
    <cellStyle name="Normal 4 3 7 2 2 2 3 2 2" xfId="23877" xr:uid="{345E399A-6346-4A89-BBB4-64915F452B88}"/>
    <cellStyle name="Normal 4 3 7 2 2 2 3 3" xfId="23878" xr:uid="{FD91B7E4-DD00-47B5-B072-D60BDEEF9A0C}"/>
    <cellStyle name="Normal 4 3 7 2 2 2 4" xfId="23879" xr:uid="{01E98782-E390-4C68-972D-849B7FC361FE}"/>
    <cellStyle name="Normal 4 3 7 2 2 2 4 2" xfId="23880" xr:uid="{A4F8D268-D534-4F73-AE6B-80A357BB6772}"/>
    <cellStyle name="Normal 4 3 7 2 2 2 5" xfId="23881" xr:uid="{45E5D31E-4ACF-4B4F-B52F-DE5F4DD401CC}"/>
    <cellStyle name="Normal 4 3 7 2 2 3" xfId="23882" xr:uid="{5789C712-DD92-414C-B7DB-9C12F88819F2}"/>
    <cellStyle name="Normal 4 3 7 2 2 3 2" xfId="23883" xr:uid="{DE5D62AA-74C2-4614-9D62-E1AFD33422D5}"/>
    <cellStyle name="Normal 4 3 7 2 2 3 2 2" xfId="23884" xr:uid="{F238900F-3D0D-4C47-9F73-24B44F2915CC}"/>
    <cellStyle name="Normal 4 3 7 2 2 3 3" xfId="23885" xr:uid="{946DD0EE-EE0B-4A01-8CC0-D56488FA48EC}"/>
    <cellStyle name="Normal 4 3 7 2 2 4" xfId="23886" xr:uid="{7B7863FB-BD4C-4459-971A-81BBFBE60CC2}"/>
    <cellStyle name="Normal 4 3 7 2 2 4 2" xfId="23887" xr:uid="{A7C17389-54A0-4BB4-85E0-40D6A04DB2BF}"/>
    <cellStyle name="Normal 4 3 7 2 2 4 2 2" xfId="23888" xr:uid="{93295A9D-8806-4C76-B02F-3C5398CDCE68}"/>
    <cellStyle name="Normal 4 3 7 2 2 4 3" xfId="23889" xr:uid="{6F6F1616-0BBF-47B2-84C3-09BDDF82B41A}"/>
    <cellStyle name="Normal 4 3 7 2 2 5" xfId="23890" xr:uid="{58EC7F6E-BF91-4078-B272-A04B29CE1B20}"/>
    <cellStyle name="Normal 4 3 7 2 2 5 2" xfId="23891" xr:uid="{ED5FF65C-7092-4F67-8332-A8808E34542A}"/>
    <cellStyle name="Normal 4 3 7 2 2 6" xfId="23892" xr:uid="{99158C24-80B9-45E4-BB94-3E8AF0A2346C}"/>
    <cellStyle name="Normal 4 3 7 2 3" xfId="23893" xr:uid="{D22D2C34-5010-42EA-974C-C5197C25B9FF}"/>
    <cellStyle name="Normal 4 3 7 2 3 2" xfId="23894" xr:uid="{351DEDCA-62C4-475A-9336-2DCF15D80451}"/>
    <cellStyle name="Normal 4 3 7 2 3 2 2" xfId="23895" xr:uid="{D018D0D8-0A9E-43CE-85C9-0044BCDD3327}"/>
    <cellStyle name="Normal 4 3 7 2 3 2 2 2" xfId="23896" xr:uid="{6E37CEA0-8E3B-4E6B-95B5-D938A64F6DD1}"/>
    <cellStyle name="Normal 4 3 7 2 3 2 2 2 2" xfId="23897" xr:uid="{E2BEB1FC-8AE6-4495-B8B3-03C275C5C432}"/>
    <cellStyle name="Normal 4 3 7 2 3 2 2 3" xfId="23898" xr:uid="{1067371A-F772-4ECC-85C4-90F7DBA149B3}"/>
    <cellStyle name="Normal 4 3 7 2 3 2 3" xfId="23899" xr:uid="{0DEF04D7-4D42-453D-926F-629A3A32723E}"/>
    <cellStyle name="Normal 4 3 7 2 3 2 3 2" xfId="23900" xr:uid="{95CB5508-5332-4CAB-AF14-1D11D90CDD8B}"/>
    <cellStyle name="Normal 4 3 7 2 3 2 3 2 2" xfId="23901" xr:uid="{229E38AB-0E45-4CC7-A91B-D80053ABFE6F}"/>
    <cellStyle name="Normal 4 3 7 2 3 2 3 3" xfId="23902" xr:uid="{12EEFD89-52A4-4578-9A48-D2070FEB39CF}"/>
    <cellStyle name="Normal 4 3 7 2 3 2 4" xfId="23903" xr:uid="{D6A1D069-9EAC-4EC2-A5CD-B36B727E147F}"/>
    <cellStyle name="Normal 4 3 7 2 3 2 4 2" xfId="23904" xr:uid="{F5777889-3B2C-4275-B30B-0135520441DD}"/>
    <cellStyle name="Normal 4 3 7 2 3 2 5" xfId="23905" xr:uid="{71DAC292-7ECB-48DB-8F77-02F4129E401D}"/>
    <cellStyle name="Normal 4 3 7 2 3 3" xfId="23906" xr:uid="{871AD84E-E1C6-41F8-9315-EEF026CA3A8D}"/>
    <cellStyle name="Normal 4 3 7 2 3 3 2" xfId="23907" xr:uid="{64B785E9-E9FB-481A-8746-73B80CBB65EE}"/>
    <cellStyle name="Normal 4 3 7 2 3 3 2 2" xfId="23908" xr:uid="{10F38636-F123-46DA-993A-9457B0DA31E9}"/>
    <cellStyle name="Normal 4 3 7 2 3 3 3" xfId="23909" xr:uid="{72306F3C-9090-49C6-BF79-B9BAD8D014F9}"/>
    <cellStyle name="Normal 4 3 7 2 3 4" xfId="23910" xr:uid="{B57AD292-8228-42BB-BC8F-33421B6791F4}"/>
    <cellStyle name="Normal 4 3 7 2 3 4 2" xfId="23911" xr:uid="{635D51A3-8BE3-42F1-8E5F-87BCE25BC247}"/>
    <cellStyle name="Normal 4 3 7 2 3 4 2 2" xfId="23912" xr:uid="{14616F4F-DA03-471A-BA28-D4E144A4BF22}"/>
    <cellStyle name="Normal 4 3 7 2 3 4 3" xfId="23913" xr:uid="{3F289C3E-3983-42E1-820C-33C5A97BA37B}"/>
    <cellStyle name="Normal 4 3 7 2 3 5" xfId="23914" xr:uid="{BF7534C0-19C2-4D40-96AB-3B6C32C701B5}"/>
    <cellStyle name="Normal 4 3 7 2 3 5 2" xfId="23915" xr:uid="{BD7609B1-D880-4388-8BB2-56D37A3A2336}"/>
    <cellStyle name="Normal 4 3 7 2 3 6" xfId="23916" xr:uid="{3DC48501-4A9B-4165-A772-92712E5607FA}"/>
    <cellStyle name="Normal 4 3 7 2 4" xfId="23917" xr:uid="{4A8D9C2E-C8A7-4768-B5A9-AD05B2789FAB}"/>
    <cellStyle name="Normal 4 3 7 2 4 2" xfId="23918" xr:uid="{DDEF9901-1079-4F99-AB8E-6ACAB3DF32F8}"/>
    <cellStyle name="Normal 4 3 7 2 4 2 2" xfId="23919" xr:uid="{7BE66FE5-1B99-4ECA-83F5-64919322E74A}"/>
    <cellStyle name="Normal 4 3 7 2 4 2 2 2" xfId="23920" xr:uid="{8DAAAFC5-0C12-4028-9155-5050625EF2BF}"/>
    <cellStyle name="Normal 4 3 7 2 4 2 3" xfId="23921" xr:uid="{1C1E043E-1B60-4C68-B948-4B794E81B8F6}"/>
    <cellStyle name="Normal 4 3 7 2 4 3" xfId="23922" xr:uid="{4BAB87D3-7A97-461D-9ABD-FCC3E20A99FA}"/>
    <cellStyle name="Normal 4 3 7 2 4 3 2" xfId="23923" xr:uid="{B0C3EB3F-905C-47F0-9A1C-63E29F9445E8}"/>
    <cellStyle name="Normal 4 3 7 2 4 3 2 2" xfId="23924" xr:uid="{C249EAA8-7023-4915-B565-75F02B71CC42}"/>
    <cellStyle name="Normal 4 3 7 2 4 3 3" xfId="23925" xr:uid="{BA4C2D54-3A3D-4CDD-8D0E-40701C9F59DE}"/>
    <cellStyle name="Normal 4 3 7 2 4 4" xfId="23926" xr:uid="{D865D40C-E678-4AF1-A182-F1CED4F62937}"/>
    <cellStyle name="Normal 4 3 7 2 4 4 2" xfId="23927" xr:uid="{B0B55454-C2AF-4EC6-B7EF-6EADF7AD20E0}"/>
    <cellStyle name="Normal 4 3 7 2 4 5" xfId="23928" xr:uid="{8C15D7B7-0543-419B-98DE-CAA84F855D1A}"/>
    <cellStyle name="Normal 4 3 7 2 5" xfId="23929" xr:uid="{1D131CE9-9FFD-4C42-A4F0-A2658B232049}"/>
    <cellStyle name="Normal 4 3 7 2 5 2" xfId="23930" xr:uid="{9BF0310B-54C4-473D-A24E-05796399A18E}"/>
    <cellStyle name="Normal 4 3 7 2 5 2 2" xfId="23931" xr:uid="{A726BF65-D13B-42CC-B20B-CF5FDF736A85}"/>
    <cellStyle name="Normal 4 3 7 2 5 3" xfId="23932" xr:uid="{669DA735-1B45-4F0D-80B0-5BE28D9C8492}"/>
    <cellStyle name="Normal 4 3 7 2 6" xfId="23933" xr:uid="{0D2729DD-450C-4503-A7E7-453252BBF6AC}"/>
    <cellStyle name="Normal 4 3 7 2 6 2" xfId="23934" xr:uid="{14633468-A80B-4182-963B-A0DE006AD540}"/>
    <cellStyle name="Normal 4 3 7 2 6 2 2" xfId="23935" xr:uid="{B251DA2C-FD95-44D7-9854-028679E97607}"/>
    <cellStyle name="Normal 4 3 7 2 6 3" xfId="23936" xr:uid="{7873E76B-B5B0-4D32-AAE4-5BF90BEA5B2D}"/>
    <cellStyle name="Normal 4 3 7 2 7" xfId="23937" xr:uid="{2E6B227F-FE0A-4E70-82FC-A885C6742452}"/>
    <cellStyle name="Normal 4 3 7 2 7 2" xfId="23938" xr:uid="{8108E052-00DE-43DB-A0F9-52859CCC66C5}"/>
    <cellStyle name="Normal 4 3 7 2 7 2 2" xfId="23939" xr:uid="{AF1E4B93-D776-4225-9E0C-1722C0C38A36}"/>
    <cellStyle name="Normal 4 3 7 2 7 3" xfId="23940" xr:uid="{8A16AC2D-B1B2-439F-A2EC-7FA4914A2E5D}"/>
    <cellStyle name="Normal 4 3 7 2 8" xfId="23941" xr:uid="{B8CFC67C-C6D6-4F6D-B1A9-2F91F1BE7332}"/>
    <cellStyle name="Normal 4 3 7 2 8 2" xfId="23942" xr:uid="{58B18290-71C3-4FDF-8A91-78B80F344210}"/>
    <cellStyle name="Normal 4 3 7 2 9" xfId="23943" xr:uid="{956957E7-D7C4-49B3-8DFC-4626ECA03148}"/>
    <cellStyle name="Normal 4 3 7 3" xfId="23944" xr:uid="{2734E58E-3CCC-4AA0-840D-962773F11E28}"/>
    <cellStyle name="Normal 4 3 7 3 2" xfId="23945" xr:uid="{7FCC7B66-10AB-4FA8-9712-D02630BADFA9}"/>
    <cellStyle name="Normal 4 3 7 3 2 2" xfId="23946" xr:uid="{77D15F11-D269-4995-9976-E4A4311892E4}"/>
    <cellStyle name="Normal 4 3 7 3 2 2 2" xfId="23947" xr:uid="{A52F3227-F6B7-4260-BA66-733A3DD3EBBD}"/>
    <cellStyle name="Normal 4 3 7 3 2 2 2 2" xfId="23948" xr:uid="{B12A7BAB-4FF5-4ADE-8FC3-019EEF5BF290}"/>
    <cellStyle name="Normal 4 3 7 3 2 2 2 2 2" xfId="23949" xr:uid="{2A3804BE-EA99-44E1-8403-F66541E3E078}"/>
    <cellStyle name="Normal 4 3 7 3 2 2 2 3" xfId="23950" xr:uid="{59EACE47-CAAB-4CAE-B8B7-DFABCD8FCCE6}"/>
    <cellStyle name="Normal 4 3 7 3 2 2 3" xfId="23951" xr:uid="{049744B3-CC20-4C28-A499-3D11CD882F24}"/>
    <cellStyle name="Normal 4 3 7 3 2 2 3 2" xfId="23952" xr:uid="{BD4614F6-5363-47B2-AA42-CFBE063ABE8A}"/>
    <cellStyle name="Normal 4 3 7 3 2 2 3 2 2" xfId="23953" xr:uid="{A4760B73-20AB-4EFA-B667-FDE3911E8504}"/>
    <cellStyle name="Normal 4 3 7 3 2 2 3 3" xfId="23954" xr:uid="{6AA539E6-D3E8-4C95-BE07-E3C451A19A4E}"/>
    <cellStyle name="Normal 4 3 7 3 2 2 4" xfId="23955" xr:uid="{81C3C55A-0052-4B25-AF2C-1FCE33315047}"/>
    <cellStyle name="Normal 4 3 7 3 2 2 4 2" xfId="23956" xr:uid="{59F420D6-D196-4E78-B024-05869445E061}"/>
    <cellStyle name="Normal 4 3 7 3 2 2 5" xfId="23957" xr:uid="{254B1C8D-65E4-4A88-8F44-71E301C12663}"/>
    <cellStyle name="Normal 4 3 7 3 2 3" xfId="23958" xr:uid="{54769FA5-3805-4FD3-B4D3-3B0383CD4C27}"/>
    <cellStyle name="Normal 4 3 7 3 2 3 2" xfId="23959" xr:uid="{8036FBDA-0B05-4E05-9F98-4EB25AF8B102}"/>
    <cellStyle name="Normal 4 3 7 3 2 3 2 2" xfId="23960" xr:uid="{A017EA7D-0542-40B8-87AE-FD091E3E5FE3}"/>
    <cellStyle name="Normal 4 3 7 3 2 3 3" xfId="23961" xr:uid="{B52A23BD-D84F-4E91-8CC3-5F5194DD86A3}"/>
    <cellStyle name="Normal 4 3 7 3 2 4" xfId="23962" xr:uid="{C1A8C49F-ADE1-4FAB-B10A-29BD4874801F}"/>
    <cellStyle name="Normal 4 3 7 3 2 4 2" xfId="23963" xr:uid="{2D433858-4CE8-49D6-8056-1E57B04D6079}"/>
    <cellStyle name="Normal 4 3 7 3 2 4 2 2" xfId="23964" xr:uid="{AA95994F-4663-4C76-B7D2-505124FFFA56}"/>
    <cellStyle name="Normal 4 3 7 3 2 4 3" xfId="23965" xr:uid="{2358D74C-4FEC-4573-9A3D-E883E03FAF5A}"/>
    <cellStyle name="Normal 4 3 7 3 2 5" xfId="23966" xr:uid="{A07EF191-3635-4D4E-9335-ACBB620D86F3}"/>
    <cellStyle name="Normal 4 3 7 3 2 5 2" xfId="23967" xr:uid="{475E5214-71A8-481F-91AA-916180ADA2E4}"/>
    <cellStyle name="Normal 4 3 7 3 2 6" xfId="23968" xr:uid="{F0E7BC7D-0CF3-40A1-887E-68957D0DB170}"/>
    <cellStyle name="Normal 4 3 7 3 3" xfId="23969" xr:uid="{5A4856F3-5A98-4C00-951E-1F3591EA94D5}"/>
    <cellStyle name="Normal 4 3 7 3 3 2" xfId="23970" xr:uid="{A0066BE0-3552-49AB-AA87-B997AE8A406E}"/>
    <cellStyle name="Normal 4 3 7 3 3 2 2" xfId="23971" xr:uid="{4FACFE7E-3194-4848-82E7-B160FA3A8FA7}"/>
    <cellStyle name="Normal 4 3 7 3 3 2 2 2" xfId="23972" xr:uid="{21D5BB3D-4DC6-4182-9C36-0753F6EC9C56}"/>
    <cellStyle name="Normal 4 3 7 3 3 2 2 2 2" xfId="23973" xr:uid="{C02AD5DF-5204-4E03-A9F6-E0D5D948F5E6}"/>
    <cellStyle name="Normal 4 3 7 3 3 2 2 3" xfId="23974" xr:uid="{C7F39A88-E042-4013-83F6-9E7C178DF952}"/>
    <cellStyle name="Normal 4 3 7 3 3 2 3" xfId="23975" xr:uid="{9EE7F9A6-986C-41A9-AC84-622F3CED7382}"/>
    <cellStyle name="Normal 4 3 7 3 3 2 3 2" xfId="23976" xr:uid="{D8F9E4A7-BAAE-45C7-A348-EFB14D2AE301}"/>
    <cellStyle name="Normal 4 3 7 3 3 2 3 2 2" xfId="23977" xr:uid="{A595CF48-B685-4DC5-B494-6337FFFF223B}"/>
    <cellStyle name="Normal 4 3 7 3 3 2 3 3" xfId="23978" xr:uid="{EF8632AD-E7BE-4269-8F10-36B2FE703FB0}"/>
    <cellStyle name="Normal 4 3 7 3 3 2 4" xfId="23979" xr:uid="{C3CDF3CB-5433-4241-BE9C-92C630CB6212}"/>
    <cellStyle name="Normal 4 3 7 3 3 2 4 2" xfId="23980" xr:uid="{D4767AA6-6707-4437-8649-16A430E5AD35}"/>
    <cellStyle name="Normal 4 3 7 3 3 2 5" xfId="23981" xr:uid="{426F8C05-C8F7-4ABA-8077-F774352B39FD}"/>
    <cellStyle name="Normal 4 3 7 3 3 3" xfId="23982" xr:uid="{55C17C70-DA95-4319-B75D-9E7178CB7106}"/>
    <cellStyle name="Normal 4 3 7 3 3 3 2" xfId="23983" xr:uid="{79745A13-898C-49E9-A3DA-28E0C503C696}"/>
    <cellStyle name="Normal 4 3 7 3 3 3 2 2" xfId="23984" xr:uid="{652CFDC3-3ABF-455A-A891-D280BCA9447F}"/>
    <cellStyle name="Normal 4 3 7 3 3 3 3" xfId="23985" xr:uid="{72B0410F-9FB4-4B75-A820-B85C887E4935}"/>
    <cellStyle name="Normal 4 3 7 3 3 4" xfId="23986" xr:uid="{E0D8D8E3-B187-4577-910A-FF59C4EF3DFD}"/>
    <cellStyle name="Normal 4 3 7 3 3 4 2" xfId="23987" xr:uid="{D1580A27-8AF1-4B68-9F23-20DFF0D8A9B3}"/>
    <cellStyle name="Normal 4 3 7 3 3 4 2 2" xfId="23988" xr:uid="{9F4AF046-AF14-4412-BA1D-89CD6ADAC53F}"/>
    <cellStyle name="Normal 4 3 7 3 3 4 3" xfId="23989" xr:uid="{CD33BBBD-798D-46DE-A47C-81B65136D1BC}"/>
    <cellStyle name="Normal 4 3 7 3 3 5" xfId="23990" xr:uid="{2D3DB977-608E-44A1-B1C2-46BFF4CDB91C}"/>
    <cellStyle name="Normal 4 3 7 3 3 5 2" xfId="23991" xr:uid="{C9F36CE3-E767-47CD-BEBE-86442E34E567}"/>
    <cellStyle name="Normal 4 3 7 3 3 6" xfId="23992" xr:uid="{0D1D4D35-74F2-4974-B29C-978121B5E605}"/>
    <cellStyle name="Normal 4 3 7 3 4" xfId="23993" xr:uid="{AA453E4B-1751-49F3-A656-1ED52899368B}"/>
    <cellStyle name="Normal 4 3 7 3 4 2" xfId="23994" xr:uid="{1E88AC73-FD31-42EE-87DF-D15885E40CF6}"/>
    <cellStyle name="Normal 4 3 7 3 4 2 2" xfId="23995" xr:uid="{C844073A-EA96-4216-919E-60C057FF4461}"/>
    <cellStyle name="Normal 4 3 7 3 4 2 2 2" xfId="23996" xr:uid="{D0B2953C-F10A-4C1D-97D1-DA719849098A}"/>
    <cellStyle name="Normal 4 3 7 3 4 2 3" xfId="23997" xr:uid="{3C34D55F-83B4-4BEE-B74F-3347C65BD08C}"/>
    <cellStyle name="Normal 4 3 7 3 4 3" xfId="23998" xr:uid="{D66D47C6-B327-4745-AC8F-ECB546826603}"/>
    <cellStyle name="Normal 4 3 7 3 4 3 2" xfId="23999" xr:uid="{2EB214F2-6AD6-476D-B005-2055736442A2}"/>
    <cellStyle name="Normal 4 3 7 3 4 3 2 2" xfId="24000" xr:uid="{E5683591-B74B-4C3A-AB05-B7E6E73D8F5C}"/>
    <cellStyle name="Normal 4 3 7 3 4 3 3" xfId="24001" xr:uid="{BCF5C3B0-964B-4058-A344-F400EBE6DADA}"/>
    <cellStyle name="Normal 4 3 7 3 4 4" xfId="24002" xr:uid="{96E1F77E-64C2-4D48-8F15-BCB3E2792872}"/>
    <cellStyle name="Normal 4 3 7 3 4 4 2" xfId="24003" xr:uid="{2814A96E-728C-4C02-B08C-E87F44107ED1}"/>
    <cellStyle name="Normal 4 3 7 3 4 5" xfId="24004" xr:uid="{7EAB665C-2123-4CA9-9F1E-5751FC44C7BF}"/>
    <cellStyle name="Normal 4 3 7 3 5" xfId="24005" xr:uid="{87BC2C91-45F1-4F5C-B931-5B0048FD3514}"/>
    <cellStyle name="Normal 4 3 7 3 5 2" xfId="24006" xr:uid="{8C177435-8E0D-4323-B538-39585C3C7016}"/>
    <cellStyle name="Normal 4 3 7 3 5 2 2" xfId="24007" xr:uid="{DB1E90CE-EAFE-40AA-AA79-F65050CA8F86}"/>
    <cellStyle name="Normal 4 3 7 3 5 3" xfId="24008" xr:uid="{CF056A6A-0BCE-49F9-BFBD-AA7D3C1998E7}"/>
    <cellStyle name="Normal 4 3 7 3 6" xfId="24009" xr:uid="{E318AC7F-D9C3-4B9C-9B53-6846023496FD}"/>
    <cellStyle name="Normal 4 3 7 3 6 2" xfId="24010" xr:uid="{FD8347A5-4A28-41CB-BE7B-BAAA8193DFDE}"/>
    <cellStyle name="Normal 4 3 7 3 6 2 2" xfId="24011" xr:uid="{25DC5E17-88D7-4272-AF7A-438869764C17}"/>
    <cellStyle name="Normal 4 3 7 3 6 3" xfId="24012" xr:uid="{85342CCA-9CC5-4173-B781-371C956DCD01}"/>
    <cellStyle name="Normal 4 3 7 3 7" xfId="24013" xr:uid="{B3841925-CA51-46FF-987E-E20534A18995}"/>
    <cellStyle name="Normal 4 3 7 3 7 2" xfId="24014" xr:uid="{957D8E3E-CA5D-4FAE-9974-0F5D0EC0F0BD}"/>
    <cellStyle name="Normal 4 3 7 3 7 2 2" xfId="24015" xr:uid="{21E1FDBB-9711-44AA-91AA-D5618797BA4F}"/>
    <cellStyle name="Normal 4 3 7 3 7 3" xfId="24016" xr:uid="{5DAC03D8-66C4-40DD-BBBB-35DF96A3941F}"/>
    <cellStyle name="Normal 4 3 7 3 8" xfId="24017" xr:uid="{92A3697C-74A1-4081-97C8-C165FB68CE53}"/>
    <cellStyle name="Normal 4 3 7 3 8 2" xfId="24018" xr:uid="{27D6AE79-3FDE-401A-9A25-B87E30A5B144}"/>
    <cellStyle name="Normal 4 3 7 3 9" xfId="24019" xr:uid="{55F59163-00EF-466C-998F-A850F00F6750}"/>
    <cellStyle name="Normal 4 3 7 4" xfId="24020" xr:uid="{76BFCBF4-9D61-48E6-A4AA-FB4FDCEAC2D2}"/>
    <cellStyle name="Normal 4 3 7 4 2" xfId="24021" xr:uid="{7D72D677-27DB-485C-A5B9-3CF4ADEA0BF9}"/>
    <cellStyle name="Normal 4 3 7 4 2 2" xfId="24022" xr:uid="{F88E880A-1A94-43F8-B9A5-1CACEDF546D0}"/>
    <cellStyle name="Normal 4 3 7 4 2 2 2" xfId="24023" xr:uid="{29A1425E-8325-42FC-9716-6E3E7B96BEE4}"/>
    <cellStyle name="Normal 4 3 7 4 2 2 2 2" xfId="24024" xr:uid="{74644744-8933-4B32-B8FA-56911A8CDCB4}"/>
    <cellStyle name="Normal 4 3 7 4 2 2 3" xfId="24025" xr:uid="{D4CD3F90-D5C1-422B-8C0C-D855EA30489F}"/>
    <cellStyle name="Normal 4 3 7 4 2 3" xfId="24026" xr:uid="{6E642483-690B-471F-8661-FBDFAE6020DD}"/>
    <cellStyle name="Normal 4 3 7 4 2 3 2" xfId="24027" xr:uid="{38B7BA67-43E6-420E-98CA-08D0AD2100DE}"/>
    <cellStyle name="Normal 4 3 7 4 2 3 2 2" xfId="24028" xr:uid="{80C6F55D-4390-41CB-A900-24203DD6B13E}"/>
    <cellStyle name="Normal 4 3 7 4 2 3 3" xfId="24029" xr:uid="{07556C11-76E1-4D82-952D-803D8504733D}"/>
    <cellStyle name="Normal 4 3 7 4 2 4" xfId="24030" xr:uid="{C6D994A1-AAC1-4FE6-AF4E-78EE973B9355}"/>
    <cellStyle name="Normal 4 3 7 4 2 4 2" xfId="24031" xr:uid="{AEC610A0-4651-4F34-9246-1E98188E3CB0}"/>
    <cellStyle name="Normal 4 3 7 4 2 5" xfId="24032" xr:uid="{86B32608-A57A-497F-BD73-7CF8838675BF}"/>
    <cellStyle name="Normal 4 3 7 4 3" xfId="24033" xr:uid="{63198387-4B25-4CF7-82E5-A0C1EB13C5DC}"/>
    <cellStyle name="Normal 4 3 7 4 3 2" xfId="24034" xr:uid="{4F70AD34-C832-4DDE-A820-942A913E7BBA}"/>
    <cellStyle name="Normal 4 3 7 4 3 2 2" xfId="24035" xr:uid="{5B99F1E0-AA01-4247-A977-0781921AE3FF}"/>
    <cellStyle name="Normal 4 3 7 4 3 3" xfId="24036" xr:uid="{BDA91149-3ED9-428B-860B-B1D8BE41011B}"/>
    <cellStyle name="Normal 4 3 7 4 4" xfId="24037" xr:uid="{2CCC7D5D-22E9-47AC-BDDB-947AD5978E48}"/>
    <cellStyle name="Normal 4 3 7 4 4 2" xfId="24038" xr:uid="{43DCB5F2-F2F2-4323-9A0B-0606B0691F96}"/>
    <cellStyle name="Normal 4 3 7 4 4 2 2" xfId="24039" xr:uid="{3AFF0027-F46F-43D0-B7DE-F0B8CCAAD7C7}"/>
    <cellStyle name="Normal 4 3 7 4 4 3" xfId="24040" xr:uid="{7CD75A9C-8ED4-49C6-A983-EBDA8F4CEE4C}"/>
    <cellStyle name="Normal 4 3 7 4 5" xfId="24041" xr:uid="{236401BF-D9F6-41B1-8006-BAD99CB04470}"/>
    <cellStyle name="Normal 4 3 7 4 5 2" xfId="24042" xr:uid="{47743DCC-90B7-48F3-A6D3-A39E4B603242}"/>
    <cellStyle name="Normal 4 3 7 4 6" xfId="24043" xr:uid="{C81BFBD2-D584-48F1-B520-0998BC11BD80}"/>
    <cellStyle name="Normal 4 3 7 5" xfId="24044" xr:uid="{FC4E390C-DFEF-4202-B86B-75656257990F}"/>
    <cellStyle name="Normal 4 3 7 5 2" xfId="24045" xr:uid="{7CF50037-08A3-46B4-B33F-A1F8BCF53609}"/>
    <cellStyle name="Normal 4 3 7 5 2 2" xfId="24046" xr:uid="{A58A6DEB-59EC-470B-9046-861D6E782B59}"/>
    <cellStyle name="Normal 4 3 7 5 2 2 2" xfId="24047" xr:uid="{D138E856-A2B3-4DE2-860E-D9514DFB6506}"/>
    <cellStyle name="Normal 4 3 7 5 2 2 2 2" xfId="24048" xr:uid="{D674A08F-F3CE-4167-A1C9-B99A9150486C}"/>
    <cellStyle name="Normal 4 3 7 5 2 2 3" xfId="24049" xr:uid="{476DBA55-C754-43A6-864A-6112CEE49B02}"/>
    <cellStyle name="Normal 4 3 7 5 2 3" xfId="24050" xr:uid="{D432EF97-C0C7-4A58-B338-C02446E712EB}"/>
    <cellStyle name="Normal 4 3 7 5 2 3 2" xfId="24051" xr:uid="{A95E1ECB-43BE-4EC6-A97E-96EFD633590B}"/>
    <cellStyle name="Normal 4 3 7 5 2 3 2 2" xfId="24052" xr:uid="{B7250919-7C59-42C9-B06A-6854A808733F}"/>
    <cellStyle name="Normal 4 3 7 5 2 3 3" xfId="24053" xr:uid="{A463DD31-FFC6-4A7A-8D70-EC9835DE92D6}"/>
    <cellStyle name="Normal 4 3 7 5 2 4" xfId="24054" xr:uid="{8CA9BB4D-1B5D-4407-B575-1925D0C6D34F}"/>
    <cellStyle name="Normal 4 3 7 5 2 4 2" xfId="24055" xr:uid="{6D22EFFD-5E0E-4F5C-88AB-EC581C9B335B}"/>
    <cellStyle name="Normal 4 3 7 5 2 5" xfId="24056" xr:uid="{1D9D102C-E7CF-4469-9EB3-0EE80FC2DD2F}"/>
    <cellStyle name="Normal 4 3 7 5 3" xfId="24057" xr:uid="{AEDE2A5B-B8D7-4C7E-B00A-6DBA71E5C517}"/>
    <cellStyle name="Normal 4 3 7 5 3 2" xfId="24058" xr:uid="{281DDBDF-7644-4691-AC0F-7D850A55859D}"/>
    <cellStyle name="Normal 4 3 7 5 3 2 2" xfId="24059" xr:uid="{9AB371EE-3873-42F0-B98E-6092CEACB9B2}"/>
    <cellStyle name="Normal 4 3 7 5 3 3" xfId="24060" xr:uid="{80A7533D-C47F-4AFF-A539-499D1A6BDDBC}"/>
    <cellStyle name="Normal 4 3 7 5 4" xfId="24061" xr:uid="{DD21D798-91AA-4E20-8A8E-6977B60A6F1C}"/>
    <cellStyle name="Normal 4 3 7 5 4 2" xfId="24062" xr:uid="{54265F85-C887-4B44-BA27-433A08BCA102}"/>
    <cellStyle name="Normal 4 3 7 5 4 2 2" xfId="24063" xr:uid="{6C77BF1A-EBCA-4753-9BFD-4C566F2B475D}"/>
    <cellStyle name="Normal 4 3 7 5 4 3" xfId="24064" xr:uid="{F5011DB0-A9A0-4345-B4B6-D46D9A216ED4}"/>
    <cellStyle name="Normal 4 3 7 5 5" xfId="24065" xr:uid="{A8CB8A7E-3B63-4749-A81D-FEDA0713B9C4}"/>
    <cellStyle name="Normal 4 3 7 5 5 2" xfId="24066" xr:uid="{1F3BDEC7-A8FB-454D-BD60-3F6BA8D35149}"/>
    <cellStyle name="Normal 4 3 7 5 6" xfId="24067" xr:uid="{7C737684-9A2F-49AF-A4DD-4B0953F22E15}"/>
    <cellStyle name="Normal 4 3 7 6" xfId="24068" xr:uid="{2FF1A78B-2FBA-437A-B6E8-9995807E92C0}"/>
    <cellStyle name="Normal 4 3 7 6 2" xfId="24069" xr:uid="{55D474C7-EFF1-4E73-89AB-3C162DCA229A}"/>
    <cellStyle name="Normal 4 3 7 6 2 2" xfId="24070" xr:uid="{D34AB042-5983-403C-83FF-D5901EFE2E3C}"/>
    <cellStyle name="Normal 4 3 7 6 2 2 2" xfId="24071" xr:uid="{A17EC0D8-8F07-4954-ADFA-F7F9B04ADB46}"/>
    <cellStyle name="Normal 4 3 7 6 2 3" xfId="24072" xr:uid="{9B9AA60D-C772-4D7D-863C-D9074C65F26B}"/>
    <cellStyle name="Normal 4 3 7 6 3" xfId="24073" xr:uid="{0CA9C5BD-C298-4C8A-A24C-DA1B708CBD9F}"/>
    <cellStyle name="Normal 4 3 7 6 3 2" xfId="24074" xr:uid="{4E859BE6-F474-4047-8A79-62B2BD73F17C}"/>
    <cellStyle name="Normal 4 3 7 6 3 2 2" xfId="24075" xr:uid="{1DD11C1D-4D71-435A-B37D-12461EC51ADD}"/>
    <cellStyle name="Normal 4 3 7 6 3 3" xfId="24076" xr:uid="{1894D543-8121-4481-89E7-C129642276C4}"/>
    <cellStyle name="Normal 4 3 7 6 4" xfId="24077" xr:uid="{E4C25A2F-0FF4-40BE-8DF7-632DBE302125}"/>
    <cellStyle name="Normal 4 3 7 6 4 2" xfId="24078" xr:uid="{E4E8C35D-4656-42EC-94BD-E4E180F0979E}"/>
    <cellStyle name="Normal 4 3 7 6 5" xfId="24079" xr:uid="{60977FB1-00DF-4C9F-83F2-EB0537F4A2B9}"/>
    <cellStyle name="Normal 4 3 7 7" xfId="24080" xr:uid="{C285A0D9-BE81-4FB4-B953-B71529678DEB}"/>
    <cellStyle name="Normal 4 3 7 7 2" xfId="24081" xr:uid="{75988ABD-15BF-4D33-A9FF-21CB01D5761B}"/>
    <cellStyle name="Normal 4 3 7 7 2 2" xfId="24082" xr:uid="{5B03536D-9185-411E-82FE-77CFAA8C09FD}"/>
    <cellStyle name="Normal 4 3 7 7 3" xfId="24083" xr:uid="{5148F3E5-1C70-4BCE-BE27-78C077BCD90D}"/>
    <cellStyle name="Normal 4 3 7 8" xfId="24084" xr:uid="{98182FAA-1666-45D6-BABB-A135E5014AD9}"/>
    <cellStyle name="Normal 4 3 7 8 2" xfId="24085" xr:uid="{0792372B-6514-4BD0-93D0-DF70C2C03F32}"/>
    <cellStyle name="Normal 4 3 7 8 2 2" xfId="24086" xr:uid="{6EFCC769-7AB0-4034-81A2-B470720CFEEC}"/>
    <cellStyle name="Normal 4 3 7 8 3" xfId="24087" xr:uid="{61BFCDD8-877D-4303-BD1C-8BD939B2C30D}"/>
    <cellStyle name="Normal 4 3 7 9" xfId="24088" xr:uid="{5CA5CA02-1B73-4125-B3E2-0CF09F8147E7}"/>
    <cellStyle name="Normal 4 3 7 9 2" xfId="24089" xr:uid="{0BE3C056-7CAC-4A32-8B0E-2B8858C30CF4}"/>
    <cellStyle name="Normal 4 3 7 9 2 2" xfId="24090" xr:uid="{8B72265F-366A-4FE2-83F0-58D2F893A387}"/>
    <cellStyle name="Normal 4 3 7 9 3" xfId="24091" xr:uid="{C771D016-0641-43E8-AD42-0A7295322722}"/>
    <cellStyle name="Normal 4 3 8" xfId="2166" xr:uid="{8D4DE637-4AB4-458C-A0FC-146501E2932D}"/>
    <cellStyle name="Normal 4 3 8 10" xfId="24092" xr:uid="{05D8A5F8-63F0-4F49-A62C-C465DA9A9064}"/>
    <cellStyle name="Normal 4 3 8 10 2" xfId="24093" xr:uid="{3BC409E7-E904-443E-9787-5869D75686AC}"/>
    <cellStyle name="Normal 4 3 8 11" xfId="24094" xr:uid="{7F575799-C2F0-4100-849E-8665D16CB30C}"/>
    <cellStyle name="Normal 4 3 8 12" xfId="52927" xr:uid="{94619AC7-AD91-45C8-8735-68DECE8DE86D}"/>
    <cellStyle name="Normal 4 3 8 2" xfId="24095" xr:uid="{DA2019AE-6ADD-4F13-9E36-5A7E73E21744}"/>
    <cellStyle name="Normal 4 3 8 2 2" xfId="24096" xr:uid="{10DADBE6-6EAD-4768-9E86-CBD3B51748B2}"/>
    <cellStyle name="Normal 4 3 8 2 2 2" xfId="24097" xr:uid="{D9FD8D8E-DE7A-4412-9EA5-A253258D61F7}"/>
    <cellStyle name="Normal 4 3 8 2 2 2 2" xfId="24098" xr:uid="{6BA493F8-BE0F-4725-BA8D-F0CC675C2853}"/>
    <cellStyle name="Normal 4 3 8 2 2 2 2 2" xfId="24099" xr:uid="{5DB1E827-C347-4B47-B852-EB262C5EBD44}"/>
    <cellStyle name="Normal 4 3 8 2 2 2 2 2 2" xfId="24100" xr:uid="{12FD6F81-1FCC-49CE-BA3F-3086DA75EB9A}"/>
    <cellStyle name="Normal 4 3 8 2 2 2 2 3" xfId="24101" xr:uid="{57F1ECE5-DD30-4779-A9E5-D071BB55C4EF}"/>
    <cellStyle name="Normal 4 3 8 2 2 2 3" xfId="24102" xr:uid="{D7AC332A-A609-4D42-8B57-8E71D61609BE}"/>
    <cellStyle name="Normal 4 3 8 2 2 2 3 2" xfId="24103" xr:uid="{33B261C0-CF4D-4BF6-A11F-9FD8795A2594}"/>
    <cellStyle name="Normal 4 3 8 2 2 2 3 2 2" xfId="24104" xr:uid="{36643FC2-706F-4637-B037-2856A99E7C13}"/>
    <cellStyle name="Normal 4 3 8 2 2 2 3 3" xfId="24105" xr:uid="{5E3493AA-551A-4E96-B967-B9C40D62A278}"/>
    <cellStyle name="Normal 4 3 8 2 2 2 4" xfId="24106" xr:uid="{BB19D734-A576-4743-BEA2-B8AB6A0E0FC9}"/>
    <cellStyle name="Normal 4 3 8 2 2 2 4 2" xfId="24107" xr:uid="{B6ACB1C5-3C2D-49A0-8DE7-B93BD0585C3F}"/>
    <cellStyle name="Normal 4 3 8 2 2 2 5" xfId="24108" xr:uid="{13A76521-3B46-4D9C-B548-7493E2191735}"/>
    <cellStyle name="Normal 4 3 8 2 2 3" xfId="24109" xr:uid="{9D290506-6A5F-45EF-AD8B-9929A5825B86}"/>
    <cellStyle name="Normal 4 3 8 2 2 3 2" xfId="24110" xr:uid="{0D5786A2-B968-42E5-9D94-BFD00834C850}"/>
    <cellStyle name="Normal 4 3 8 2 2 3 2 2" xfId="24111" xr:uid="{2BC4170C-3CD0-46C7-9872-56EAC94787DC}"/>
    <cellStyle name="Normal 4 3 8 2 2 3 3" xfId="24112" xr:uid="{42BB95C4-6807-4594-BE22-6C137D1DEAA2}"/>
    <cellStyle name="Normal 4 3 8 2 2 4" xfId="24113" xr:uid="{BB41CDC4-6B89-497B-854A-2D19212FC7F7}"/>
    <cellStyle name="Normal 4 3 8 2 2 4 2" xfId="24114" xr:uid="{8B95CAAA-0ACA-4D77-899F-EFFB4054AB44}"/>
    <cellStyle name="Normal 4 3 8 2 2 4 2 2" xfId="24115" xr:uid="{51BE813D-16B3-4ABC-9D43-820FBF07FEE2}"/>
    <cellStyle name="Normal 4 3 8 2 2 4 3" xfId="24116" xr:uid="{7721FD05-985C-4054-8088-9E92D5B92239}"/>
    <cellStyle name="Normal 4 3 8 2 2 5" xfId="24117" xr:uid="{206A69C4-4407-4C4B-807E-2DC2FEA94A09}"/>
    <cellStyle name="Normal 4 3 8 2 2 5 2" xfId="24118" xr:uid="{E450BF56-8F62-4312-8E96-6AA118E93E80}"/>
    <cellStyle name="Normal 4 3 8 2 2 6" xfId="24119" xr:uid="{F579C053-337A-458B-A0B5-B9BED43C248F}"/>
    <cellStyle name="Normal 4 3 8 2 3" xfId="24120" xr:uid="{DE1913AA-72AF-4838-BBDD-2F8B6375DE87}"/>
    <cellStyle name="Normal 4 3 8 2 3 2" xfId="24121" xr:uid="{467C1932-F6E3-495D-AAA4-59093CED505C}"/>
    <cellStyle name="Normal 4 3 8 2 3 2 2" xfId="24122" xr:uid="{F55C4FE4-F929-4A29-B77F-92281E10F529}"/>
    <cellStyle name="Normal 4 3 8 2 3 2 2 2" xfId="24123" xr:uid="{497A1AB9-D1DC-488E-9707-1AA51BC3E433}"/>
    <cellStyle name="Normal 4 3 8 2 3 2 2 2 2" xfId="24124" xr:uid="{C3A4F4F3-3DA1-4837-B70E-E2CEFCDDC6A0}"/>
    <cellStyle name="Normal 4 3 8 2 3 2 2 3" xfId="24125" xr:uid="{C6635623-B09A-4495-8CB0-86DC4BAFCCDA}"/>
    <cellStyle name="Normal 4 3 8 2 3 2 3" xfId="24126" xr:uid="{2320BA5B-5093-4437-9D33-CF928D7900C8}"/>
    <cellStyle name="Normal 4 3 8 2 3 2 3 2" xfId="24127" xr:uid="{C5A1F1B5-0DCF-4D1D-8C2C-2330B545E88C}"/>
    <cellStyle name="Normal 4 3 8 2 3 2 3 2 2" xfId="24128" xr:uid="{48ADA073-D94B-4ACA-BE97-D9F3D70AF675}"/>
    <cellStyle name="Normal 4 3 8 2 3 2 3 3" xfId="24129" xr:uid="{F39BE9DF-C473-451F-888F-70E79ADA51B3}"/>
    <cellStyle name="Normal 4 3 8 2 3 2 4" xfId="24130" xr:uid="{5F33A5FD-01E4-4DA4-9451-8F52C2B5034A}"/>
    <cellStyle name="Normal 4 3 8 2 3 2 4 2" xfId="24131" xr:uid="{D9D14B9B-D0E9-4B7E-BDB9-27A3A54088B8}"/>
    <cellStyle name="Normal 4 3 8 2 3 2 5" xfId="24132" xr:uid="{E755324B-E24F-4A28-9D65-54735AAC671F}"/>
    <cellStyle name="Normal 4 3 8 2 3 3" xfId="24133" xr:uid="{6790DE9C-8208-4CF2-9D92-F1895EFE3F2E}"/>
    <cellStyle name="Normal 4 3 8 2 3 3 2" xfId="24134" xr:uid="{63CB5ABA-2E7A-4DED-A6EF-5DD7EA292B76}"/>
    <cellStyle name="Normal 4 3 8 2 3 3 2 2" xfId="24135" xr:uid="{5ED7E253-691D-48CC-BF3F-A228BC8D89A8}"/>
    <cellStyle name="Normal 4 3 8 2 3 3 3" xfId="24136" xr:uid="{1887EF71-A12E-49E9-A16E-59A61FF59323}"/>
    <cellStyle name="Normal 4 3 8 2 3 4" xfId="24137" xr:uid="{D3838692-B17D-4478-A7C5-4A0416755D7A}"/>
    <cellStyle name="Normal 4 3 8 2 3 4 2" xfId="24138" xr:uid="{9F858D0C-759B-4873-8FB9-7B72283DD62A}"/>
    <cellStyle name="Normal 4 3 8 2 3 4 2 2" xfId="24139" xr:uid="{71F97B2E-74EF-4B7A-8672-392CB55558EE}"/>
    <cellStyle name="Normal 4 3 8 2 3 4 3" xfId="24140" xr:uid="{2F845EC1-4F23-41C7-94CC-ECD89BF4D4A1}"/>
    <cellStyle name="Normal 4 3 8 2 3 5" xfId="24141" xr:uid="{F5B210B5-D0B5-456C-BCCC-E5974E3C515C}"/>
    <cellStyle name="Normal 4 3 8 2 3 5 2" xfId="24142" xr:uid="{6E38487D-D178-468C-BACB-BE182A019512}"/>
    <cellStyle name="Normal 4 3 8 2 3 6" xfId="24143" xr:uid="{417BD16F-28E4-4583-8763-5ECB4DED0C5B}"/>
    <cellStyle name="Normal 4 3 8 2 4" xfId="24144" xr:uid="{53F8717C-DA1C-4649-B9B8-5A422CE521DE}"/>
    <cellStyle name="Normal 4 3 8 2 4 2" xfId="24145" xr:uid="{5C2CD3A2-158C-4700-81EF-80EB7CD1236F}"/>
    <cellStyle name="Normal 4 3 8 2 4 2 2" xfId="24146" xr:uid="{CD7F6678-4489-4ED4-B948-496E68AD230D}"/>
    <cellStyle name="Normal 4 3 8 2 4 2 2 2" xfId="24147" xr:uid="{5CD843BE-A9AC-4539-A786-96439C322420}"/>
    <cellStyle name="Normal 4 3 8 2 4 2 3" xfId="24148" xr:uid="{B3198229-BD88-405C-A70D-7E5B118707BD}"/>
    <cellStyle name="Normal 4 3 8 2 4 3" xfId="24149" xr:uid="{A38CFC60-BE8F-44EA-996A-2397ECB651CD}"/>
    <cellStyle name="Normal 4 3 8 2 4 3 2" xfId="24150" xr:uid="{FA6EF6F3-74DB-4058-8CA9-41183CFAC8A0}"/>
    <cellStyle name="Normal 4 3 8 2 4 3 2 2" xfId="24151" xr:uid="{85D413EF-DCB5-43B0-95EA-EA53BF7CB47C}"/>
    <cellStyle name="Normal 4 3 8 2 4 3 3" xfId="24152" xr:uid="{7355BB04-77A6-4685-BEC5-F84DBEFC8022}"/>
    <cellStyle name="Normal 4 3 8 2 4 4" xfId="24153" xr:uid="{147E5D8C-A78E-4F58-8294-D3A3AD120CD7}"/>
    <cellStyle name="Normal 4 3 8 2 4 4 2" xfId="24154" xr:uid="{7EB9662A-8219-4694-A222-6235FBF8DB78}"/>
    <cellStyle name="Normal 4 3 8 2 4 5" xfId="24155" xr:uid="{8793E5F3-D3DA-4450-84D0-D65A8BE5E5E1}"/>
    <cellStyle name="Normal 4 3 8 2 5" xfId="24156" xr:uid="{1CC05904-9A55-41F9-9747-DB27F0414B83}"/>
    <cellStyle name="Normal 4 3 8 2 5 2" xfId="24157" xr:uid="{6EF50E29-5546-4D9B-96F7-3509CBDD315D}"/>
    <cellStyle name="Normal 4 3 8 2 5 2 2" xfId="24158" xr:uid="{7887F5BB-A87E-4314-95D2-C860C2848E73}"/>
    <cellStyle name="Normal 4 3 8 2 5 3" xfId="24159" xr:uid="{8B2EF8D8-A5D2-4888-9A3D-39207F63731E}"/>
    <cellStyle name="Normal 4 3 8 2 6" xfId="24160" xr:uid="{165C29A2-A5EC-4417-B680-B308105C9286}"/>
    <cellStyle name="Normal 4 3 8 2 6 2" xfId="24161" xr:uid="{F1929A9A-7C97-4A2B-8727-5A33D174D829}"/>
    <cellStyle name="Normal 4 3 8 2 6 2 2" xfId="24162" xr:uid="{61A6700C-D9A6-48FD-8211-8B9058D1C1C9}"/>
    <cellStyle name="Normal 4 3 8 2 6 3" xfId="24163" xr:uid="{9C97F380-3511-4507-92C9-7F6D7678D10F}"/>
    <cellStyle name="Normal 4 3 8 2 7" xfId="24164" xr:uid="{911302E4-7FA4-45CD-A368-C6E6A45540FF}"/>
    <cellStyle name="Normal 4 3 8 2 7 2" xfId="24165" xr:uid="{801BE124-C9A6-4EDB-A827-84B94AECA21C}"/>
    <cellStyle name="Normal 4 3 8 2 7 2 2" xfId="24166" xr:uid="{69EEE252-8B8E-4934-8F9F-E5D3C07E91C9}"/>
    <cellStyle name="Normal 4 3 8 2 7 3" xfId="24167" xr:uid="{6C87D43C-C532-497C-8790-4943C3181884}"/>
    <cellStyle name="Normal 4 3 8 2 8" xfId="24168" xr:uid="{2E8E1A4C-7D4B-455C-8840-8008AF275D47}"/>
    <cellStyle name="Normal 4 3 8 2 8 2" xfId="24169" xr:uid="{400AAB1A-547C-4133-BF1C-953D1C427163}"/>
    <cellStyle name="Normal 4 3 8 2 9" xfId="24170" xr:uid="{3C08628B-4F2F-4542-9ED8-C6C63896C3CB}"/>
    <cellStyle name="Normal 4 3 8 3" xfId="24171" xr:uid="{EC4B90A4-8CC3-4246-B625-CCD6D8C3C006}"/>
    <cellStyle name="Normal 4 3 8 3 2" xfId="24172" xr:uid="{5D5483E7-CBB6-462E-96BA-4C30B8A7E9BB}"/>
    <cellStyle name="Normal 4 3 8 3 2 2" xfId="24173" xr:uid="{B35F1E87-60BD-46CD-B02E-47641A2C38C0}"/>
    <cellStyle name="Normal 4 3 8 3 2 2 2" xfId="24174" xr:uid="{D2741D52-3EBD-464E-B275-9E2154FD54B2}"/>
    <cellStyle name="Normal 4 3 8 3 2 2 2 2" xfId="24175" xr:uid="{CC5CDE0C-C8E8-4770-9E84-CF6F1D3EA15A}"/>
    <cellStyle name="Normal 4 3 8 3 2 2 2 2 2" xfId="24176" xr:uid="{1C140AAD-7EFE-4CEA-A8D8-BADBBDB62790}"/>
    <cellStyle name="Normal 4 3 8 3 2 2 2 3" xfId="24177" xr:uid="{158F995B-7D0B-4BC0-B63B-781C513EEC5B}"/>
    <cellStyle name="Normal 4 3 8 3 2 2 3" xfId="24178" xr:uid="{09F703F3-8FDA-4510-8279-F3AAFA8B9454}"/>
    <cellStyle name="Normal 4 3 8 3 2 2 3 2" xfId="24179" xr:uid="{A4B27145-A894-4BE6-B791-C10667D37C4E}"/>
    <cellStyle name="Normal 4 3 8 3 2 2 3 2 2" xfId="24180" xr:uid="{0F3897B4-07D1-4141-8F1A-58CE27B77CC7}"/>
    <cellStyle name="Normal 4 3 8 3 2 2 3 3" xfId="24181" xr:uid="{3E9B8FFF-B684-4883-9B87-E15AD70B5EEF}"/>
    <cellStyle name="Normal 4 3 8 3 2 2 4" xfId="24182" xr:uid="{69215504-2D81-4D7C-AEC9-98E4EBF9260D}"/>
    <cellStyle name="Normal 4 3 8 3 2 2 4 2" xfId="24183" xr:uid="{67523B96-349B-4B7F-A2F7-E0AC15BA007F}"/>
    <cellStyle name="Normal 4 3 8 3 2 2 5" xfId="24184" xr:uid="{33B80B39-A71D-495D-A618-1988D1812392}"/>
    <cellStyle name="Normal 4 3 8 3 2 3" xfId="24185" xr:uid="{786BAEE8-8EA3-454C-822A-AA6CCCDCEAB4}"/>
    <cellStyle name="Normal 4 3 8 3 2 3 2" xfId="24186" xr:uid="{F549242F-736B-4799-A97C-852A091EC829}"/>
    <cellStyle name="Normal 4 3 8 3 2 3 2 2" xfId="24187" xr:uid="{DC705285-E514-4599-A559-444665148297}"/>
    <cellStyle name="Normal 4 3 8 3 2 3 3" xfId="24188" xr:uid="{50EAC3D5-03A7-4D89-9185-258BD9A07BC9}"/>
    <cellStyle name="Normal 4 3 8 3 2 4" xfId="24189" xr:uid="{5D74DB2E-870F-4EAC-BE05-E43D0CB2C88D}"/>
    <cellStyle name="Normal 4 3 8 3 2 4 2" xfId="24190" xr:uid="{256DBE9B-6D53-4980-9619-A116F31A320C}"/>
    <cellStyle name="Normal 4 3 8 3 2 4 2 2" xfId="24191" xr:uid="{7EA61FB7-A232-43CA-A91A-E60A29DE2E63}"/>
    <cellStyle name="Normal 4 3 8 3 2 4 3" xfId="24192" xr:uid="{06E58D7F-AAF9-4746-BD98-F7074F1C2A98}"/>
    <cellStyle name="Normal 4 3 8 3 2 5" xfId="24193" xr:uid="{B671A68C-A0EC-435F-B565-E15C5258EA22}"/>
    <cellStyle name="Normal 4 3 8 3 2 5 2" xfId="24194" xr:uid="{D7594A9C-0CB3-4F75-BAF8-4E5244DA1845}"/>
    <cellStyle name="Normal 4 3 8 3 2 6" xfId="24195" xr:uid="{0412813D-5FC2-41B5-A661-DA1E174D937D}"/>
    <cellStyle name="Normal 4 3 8 3 3" xfId="24196" xr:uid="{4A546BDE-AD99-46AF-99F3-4BD94E0DCBB6}"/>
    <cellStyle name="Normal 4 3 8 3 3 2" xfId="24197" xr:uid="{B1D5A86C-AE6A-4F2C-8269-8675992A19B8}"/>
    <cellStyle name="Normal 4 3 8 3 3 2 2" xfId="24198" xr:uid="{6F9F304E-9996-4192-AC1E-F37688FA11F0}"/>
    <cellStyle name="Normal 4 3 8 3 3 2 2 2" xfId="24199" xr:uid="{4D7F865A-8061-4087-93F5-8C5DF05F6050}"/>
    <cellStyle name="Normal 4 3 8 3 3 2 2 2 2" xfId="24200" xr:uid="{A14BB559-111B-4D3C-9D1B-8BA140ECEEF3}"/>
    <cellStyle name="Normal 4 3 8 3 3 2 2 3" xfId="24201" xr:uid="{65D4E243-DC15-45C2-9FDF-EB282459E298}"/>
    <cellStyle name="Normal 4 3 8 3 3 2 3" xfId="24202" xr:uid="{EEF6B642-5439-4EEC-96C6-7C5DE22CDEBA}"/>
    <cellStyle name="Normal 4 3 8 3 3 2 3 2" xfId="24203" xr:uid="{3D290C95-DA15-4BFB-A7B2-B1B4E724ACBB}"/>
    <cellStyle name="Normal 4 3 8 3 3 2 3 2 2" xfId="24204" xr:uid="{5DDB7EE5-8A56-4EEC-8486-D68F6C526E4E}"/>
    <cellStyle name="Normal 4 3 8 3 3 2 3 3" xfId="24205" xr:uid="{C1ABD9AB-8139-4120-8A12-98D3501A92E2}"/>
    <cellStyle name="Normal 4 3 8 3 3 2 4" xfId="24206" xr:uid="{93936BF2-E995-4B86-A36E-9612C818C14C}"/>
    <cellStyle name="Normal 4 3 8 3 3 2 4 2" xfId="24207" xr:uid="{650CF3CB-EF2C-44E1-ADDA-37EB2AFD8A3B}"/>
    <cellStyle name="Normal 4 3 8 3 3 2 5" xfId="24208" xr:uid="{161795F3-3555-42C7-8302-DA3D8268F9B1}"/>
    <cellStyle name="Normal 4 3 8 3 3 3" xfId="24209" xr:uid="{C7D7FEB4-6D38-4341-8CFA-983ABFC5DF06}"/>
    <cellStyle name="Normal 4 3 8 3 3 3 2" xfId="24210" xr:uid="{BC713ED7-1723-42AA-9231-B437D8402338}"/>
    <cellStyle name="Normal 4 3 8 3 3 3 2 2" xfId="24211" xr:uid="{CBA8A6B7-0BED-49F1-AB1F-6CAC7F5EACB8}"/>
    <cellStyle name="Normal 4 3 8 3 3 3 3" xfId="24212" xr:uid="{1045721A-81A9-4F63-BDD9-E0ABDB51CA1A}"/>
    <cellStyle name="Normal 4 3 8 3 3 4" xfId="24213" xr:uid="{239C4DB3-9DE2-420D-AFC9-BAFD910027D9}"/>
    <cellStyle name="Normal 4 3 8 3 3 4 2" xfId="24214" xr:uid="{317BE04A-9F60-4158-BFEA-0C4FFBFA1794}"/>
    <cellStyle name="Normal 4 3 8 3 3 4 2 2" xfId="24215" xr:uid="{7250AF46-A96A-440F-BE4B-65D321BE0F16}"/>
    <cellStyle name="Normal 4 3 8 3 3 4 3" xfId="24216" xr:uid="{10B823E4-90B0-447E-824B-05196B6E7587}"/>
    <cellStyle name="Normal 4 3 8 3 3 5" xfId="24217" xr:uid="{CB8CF8EA-40FF-4DF8-9611-8A8D4C38993F}"/>
    <cellStyle name="Normal 4 3 8 3 3 5 2" xfId="24218" xr:uid="{F1CAD0F1-479A-49E1-847E-35BDFF24D61C}"/>
    <cellStyle name="Normal 4 3 8 3 3 6" xfId="24219" xr:uid="{DE7503C5-B135-4E4B-9947-691A4A148740}"/>
    <cellStyle name="Normal 4 3 8 3 4" xfId="24220" xr:uid="{AA4C940B-3553-4D69-8AE3-2D8488B499EE}"/>
    <cellStyle name="Normal 4 3 8 3 4 2" xfId="24221" xr:uid="{2E6C681D-4727-486E-BB5C-90FF7A424B1C}"/>
    <cellStyle name="Normal 4 3 8 3 4 2 2" xfId="24222" xr:uid="{4EED2979-DB71-4CBA-8E11-C09E087D687B}"/>
    <cellStyle name="Normal 4 3 8 3 4 2 2 2" xfId="24223" xr:uid="{848CE34A-C7D9-4903-8506-34148300D4C0}"/>
    <cellStyle name="Normal 4 3 8 3 4 2 3" xfId="24224" xr:uid="{12ADC85D-85BB-4FC9-A2F5-802538819DD3}"/>
    <cellStyle name="Normal 4 3 8 3 4 3" xfId="24225" xr:uid="{3715946E-9011-43A6-B243-59A9E8281A08}"/>
    <cellStyle name="Normal 4 3 8 3 4 3 2" xfId="24226" xr:uid="{880009C8-A115-4604-A78D-55583E6F87A0}"/>
    <cellStyle name="Normal 4 3 8 3 4 3 2 2" xfId="24227" xr:uid="{976C4FB2-493D-4404-B49E-C1D148851EA3}"/>
    <cellStyle name="Normal 4 3 8 3 4 3 3" xfId="24228" xr:uid="{D11A6CBE-B726-43CD-A5A7-93A934CC179C}"/>
    <cellStyle name="Normal 4 3 8 3 4 4" xfId="24229" xr:uid="{1D5AE5E5-A0FC-4C3F-8D70-F173EFEDBA83}"/>
    <cellStyle name="Normal 4 3 8 3 4 4 2" xfId="24230" xr:uid="{3001FB73-163D-46C4-B105-7E1A93516764}"/>
    <cellStyle name="Normal 4 3 8 3 4 5" xfId="24231" xr:uid="{03715FE2-0426-4EFC-8AFD-EEBB32B9D187}"/>
    <cellStyle name="Normal 4 3 8 3 5" xfId="24232" xr:uid="{D3565C9B-C61A-41E0-8903-F175E34BCBF2}"/>
    <cellStyle name="Normal 4 3 8 3 5 2" xfId="24233" xr:uid="{8FAED754-7B91-464D-BDD0-92091EA0439A}"/>
    <cellStyle name="Normal 4 3 8 3 5 2 2" xfId="24234" xr:uid="{FB4ECE20-A33F-4D70-8E7F-70B42A9BC60A}"/>
    <cellStyle name="Normal 4 3 8 3 5 3" xfId="24235" xr:uid="{84414A72-2900-4869-BDD2-AA8908725E25}"/>
    <cellStyle name="Normal 4 3 8 3 6" xfId="24236" xr:uid="{88BC04F1-3919-4A17-94B5-675D16A12006}"/>
    <cellStyle name="Normal 4 3 8 3 6 2" xfId="24237" xr:uid="{54108ECD-7012-4968-B907-70BA6DA89E28}"/>
    <cellStyle name="Normal 4 3 8 3 6 2 2" xfId="24238" xr:uid="{5BBFB828-ED3E-49EB-AFF0-F972EC5C75A8}"/>
    <cellStyle name="Normal 4 3 8 3 6 3" xfId="24239" xr:uid="{080CC4A9-FA3D-4097-95E8-82D86910453F}"/>
    <cellStyle name="Normal 4 3 8 3 7" xfId="24240" xr:uid="{2D05DA87-E71F-439D-A6E8-6E6E824853D0}"/>
    <cellStyle name="Normal 4 3 8 3 7 2" xfId="24241" xr:uid="{389A53FA-1E46-4B1F-A313-2D2693BD9D33}"/>
    <cellStyle name="Normal 4 3 8 3 7 2 2" xfId="24242" xr:uid="{63A775AA-26BD-4EC3-A6ED-24B6F0F7F465}"/>
    <cellStyle name="Normal 4 3 8 3 7 3" xfId="24243" xr:uid="{FD11EE9C-1BD9-481D-8163-BFC4C8B1E5A3}"/>
    <cellStyle name="Normal 4 3 8 3 8" xfId="24244" xr:uid="{44D386D5-1B37-4C9F-83E7-583094F1ED0B}"/>
    <cellStyle name="Normal 4 3 8 3 8 2" xfId="24245" xr:uid="{C751EC9B-1FDD-4F67-B609-E371E66731B4}"/>
    <cellStyle name="Normal 4 3 8 3 9" xfId="24246" xr:uid="{567B180C-2E5B-4E3A-8B57-F55BF1FD96D7}"/>
    <cellStyle name="Normal 4 3 8 4" xfId="24247" xr:uid="{92608962-D811-4267-B0CE-5E4B021A58AB}"/>
    <cellStyle name="Normal 4 3 8 4 2" xfId="24248" xr:uid="{475CCF5C-6CF4-487E-A7A2-81DADCB7128D}"/>
    <cellStyle name="Normal 4 3 8 4 2 2" xfId="24249" xr:uid="{524549B5-C305-4863-A401-98B77CAED934}"/>
    <cellStyle name="Normal 4 3 8 4 2 2 2" xfId="24250" xr:uid="{9C0724A4-7FBE-4D94-A3C6-3AC69BE430DB}"/>
    <cellStyle name="Normal 4 3 8 4 2 2 2 2" xfId="24251" xr:uid="{32E1D207-D9A9-4701-B7F6-98EF7AD9B976}"/>
    <cellStyle name="Normal 4 3 8 4 2 2 3" xfId="24252" xr:uid="{4211E01B-DCA3-4AEE-B26A-612563880335}"/>
    <cellStyle name="Normal 4 3 8 4 2 3" xfId="24253" xr:uid="{052A762C-DA41-4CA1-9D03-AF973F555440}"/>
    <cellStyle name="Normal 4 3 8 4 2 3 2" xfId="24254" xr:uid="{F2BEC2F4-56F0-4D69-A050-4ABE7565AA44}"/>
    <cellStyle name="Normal 4 3 8 4 2 3 2 2" xfId="24255" xr:uid="{862B954A-482D-4EDA-9F30-56CD1BC6B85B}"/>
    <cellStyle name="Normal 4 3 8 4 2 3 3" xfId="24256" xr:uid="{D1C10DD9-9DDA-40A2-BD33-D65823B75EC5}"/>
    <cellStyle name="Normal 4 3 8 4 2 4" xfId="24257" xr:uid="{6FC43AC3-ADB8-4F31-81F8-8CAD987636E0}"/>
    <cellStyle name="Normal 4 3 8 4 2 4 2" xfId="24258" xr:uid="{92EA06AA-E5D2-495C-B78A-9CF7CE35F189}"/>
    <cellStyle name="Normal 4 3 8 4 2 5" xfId="24259" xr:uid="{AAA5852C-72F3-4E09-9567-03E00D80E40F}"/>
    <cellStyle name="Normal 4 3 8 4 3" xfId="24260" xr:uid="{0ADA8939-F06C-4176-BC9D-ECAE0347725D}"/>
    <cellStyle name="Normal 4 3 8 4 3 2" xfId="24261" xr:uid="{7180868D-4225-47DC-A3F8-A9B03A5CCDCF}"/>
    <cellStyle name="Normal 4 3 8 4 3 2 2" xfId="24262" xr:uid="{BCECF493-480F-4FF9-B193-318C4077A9FD}"/>
    <cellStyle name="Normal 4 3 8 4 3 3" xfId="24263" xr:uid="{075C0A7F-B356-4F0D-99D7-51A8739E541A}"/>
    <cellStyle name="Normal 4 3 8 4 4" xfId="24264" xr:uid="{B0E31D80-5A7F-4BD2-9431-AFFE6610FF0A}"/>
    <cellStyle name="Normal 4 3 8 4 4 2" xfId="24265" xr:uid="{C69B60A8-FD0E-4EF5-A2DB-5A0CDC56F79D}"/>
    <cellStyle name="Normal 4 3 8 4 4 2 2" xfId="24266" xr:uid="{746B243A-E608-4316-8743-2B94A218D70B}"/>
    <cellStyle name="Normal 4 3 8 4 4 3" xfId="24267" xr:uid="{7FF89623-B668-4741-A54A-0B3B40633A97}"/>
    <cellStyle name="Normal 4 3 8 4 5" xfId="24268" xr:uid="{1533F83C-87DE-48B5-922D-BE9009D0AD4C}"/>
    <cellStyle name="Normal 4 3 8 4 5 2" xfId="24269" xr:uid="{C2FDD024-7C38-4002-A682-4FD32D0897D6}"/>
    <cellStyle name="Normal 4 3 8 4 6" xfId="24270" xr:uid="{C5794242-696E-4A40-B926-79FCB31A6D8A}"/>
    <cellStyle name="Normal 4 3 8 5" xfId="24271" xr:uid="{857A4D8D-06BC-4760-9B53-0C327F3E3F3D}"/>
    <cellStyle name="Normal 4 3 8 5 2" xfId="24272" xr:uid="{04017DC3-6239-4BD4-937B-04A7809EF2B1}"/>
    <cellStyle name="Normal 4 3 8 5 2 2" xfId="24273" xr:uid="{942F03BA-B333-4BC4-B375-D47055F3AB92}"/>
    <cellStyle name="Normal 4 3 8 5 2 2 2" xfId="24274" xr:uid="{431B44D5-0FCD-464F-A5FA-95F0A0BFFFCC}"/>
    <cellStyle name="Normal 4 3 8 5 2 2 2 2" xfId="24275" xr:uid="{068025F9-72CB-4F46-8358-4E5978545725}"/>
    <cellStyle name="Normal 4 3 8 5 2 2 3" xfId="24276" xr:uid="{81A34E52-74A6-4EF9-857B-0EC4874F5D6C}"/>
    <cellStyle name="Normal 4 3 8 5 2 3" xfId="24277" xr:uid="{4682D71E-D3CD-4249-A15F-DE9F12693B85}"/>
    <cellStyle name="Normal 4 3 8 5 2 3 2" xfId="24278" xr:uid="{302CDBD2-B5C4-47E2-A5BA-8F104D694852}"/>
    <cellStyle name="Normal 4 3 8 5 2 3 2 2" xfId="24279" xr:uid="{125102CC-DA54-441E-84B3-D8558901FED7}"/>
    <cellStyle name="Normal 4 3 8 5 2 3 3" xfId="24280" xr:uid="{80061DB2-FF2A-44E3-8198-50B8B75058FF}"/>
    <cellStyle name="Normal 4 3 8 5 2 4" xfId="24281" xr:uid="{533A0EA3-F66E-4C02-B550-7BE2053CE3DB}"/>
    <cellStyle name="Normal 4 3 8 5 2 4 2" xfId="24282" xr:uid="{C4E4A278-A19D-48A7-9A54-F77AC5EFC648}"/>
    <cellStyle name="Normal 4 3 8 5 2 5" xfId="24283" xr:uid="{A3AEA0B0-AC8E-4A7C-897A-F8D04F6078F2}"/>
    <cellStyle name="Normal 4 3 8 5 3" xfId="24284" xr:uid="{BC1473A3-83F9-49DD-BEF6-FED90FFF1D07}"/>
    <cellStyle name="Normal 4 3 8 5 3 2" xfId="24285" xr:uid="{890BD085-E31E-4492-B742-8F97C6DA897A}"/>
    <cellStyle name="Normal 4 3 8 5 3 2 2" xfId="24286" xr:uid="{2E8E195F-66A5-475E-9F56-CEE5592EA224}"/>
    <cellStyle name="Normal 4 3 8 5 3 3" xfId="24287" xr:uid="{2696E0D1-09CB-4B08-97C8-6218D8C58C49}"/>
    <cellStyle name="Normal 4 3 8 5 4" xfId="24288" xr:uid="{B937980C-EA02-4D1C-9C19-216C442CFA90}"/>
    <cellStyle name="Normal 4 3 8 5 4 2" xfId="24289" xr:uid="{F6D59FED-9447-4FC3-89A1-DCD1707D5088}"/>
    <cellStyle name="Normal 4 3 8 5 4 2 2" xfId="24290" xr:uid="{BE0F29B4-0594-49C1-BF8F-B13E80D37778}"/>
    <cellStyle name="Normal 4 3 8 5 4 3" xfId="24291" xr:uid="{3D7226B9-0620-4D19-A1A6-ECB153629C62}"/>
    <cellStyle name="Normal 4 3 8 5 5" xfId="24292" xr:uid="{50C584D1-CF58-413B-BFD3-F3D92B8D4E2D}"/>
    <cellStyle name="Normal 4 3 8 5 5 2" xfId="24293" xr:uid="{3B41CE54-02A6-449C-8BD6-B7740DC4B54F}"/>
    <cellStyle name="Normal 4 3 8 5 6" xfId="24294" xr:uid="{C9DD8F12-D3EE-47DD-AC08-56E49C8BEC45}"/>
    <cellStyle name="Normal 4 3 8 6" xfId="24295" xr:uid="{8CE1B68B-9EBB-4DC7-A961-924CB0438551}"/>
    <cellStyle name="Normal 4 3 8 6 2" xfId="24296" xr:uid="{E556A7AF-BD30-458D-A4D4-2ECE0906F98C}"/>
    <cellStyle name="Normal 4 3 8 6 2 2" xfId="24297" xr:uid="{158CCE7F-E148-47D5-9B0A-3C94FF8336D3}"/>
    <cellStyle name="Normal 4 3 8 6 2 2 2" xfId="24298" xr:uid="{3A3B5DD1-1C7B-4BBA-A429-10D045B93978}"/>
    <cellStyle name="Normal 4 3 8 6 2 3" xfId="24299" xr:uid="{28F4958F-6B14-4050-B762-92A294E851C7}"/>
    <cellStyle name="Normal 4 3 8 6 3" xfId="24300" xr:uid="{3EB1047A-F6AC-4CB0-AD03-375CDA192EC7}"/>
    <cellStyle name="Normal 4 3 8 6 3 2" xfId="24301" xr:uid="{F59790B8-A021-4C75-AC12-C70C61FC6A2F}"/>
    <cellStyle name="Normal 4 3 8 6 3 2 2" xfId="24302" xr:uid="{8743E4D9-545A-4BEF-BFB4-139A5A304452}"/>
    <cellStyle name="Normal 4 3 8 6 3 3" xfId="24303" xr:uid="{BD63662B-F36E-42C8-8663-304FF2D8D823}"/>
    <cellStyle name="Normal 4 3 8 6 4" xfId="24304" xr:uid="{78967994-2828-48E3-886E-72444EB0ADD4}"/>
    <cellStyle name="Normal 4 3 8 6 4 2" xfId="24305" xr:uid="{FDE90B19-B285-4800-8846-253E8E05AE46}"/>
    <cellStyle name="Normal 4 3 8 6 5" xfId="24306" xr:uid="{B03714D4-6B4E-4F7E-9E6D-63C5BD47A149}"/>
    <cellStyle name="Normal 4 3 8 7" xfId="24307" xr:uid="{26BFA6D1-BBF3-42CC-8C82-8068A47CFCA5}"/>
    <cellStyle name="Normal 4 3 8 7 2" xfId="24308" xr:uid="{F2D7129E-89E0-4A7F-BFEA-48CAB5FA1724}"/>
    <cellStyle name="Normal 4 3 8 7 2 2" xfId="24309" xr:uid="{DBAC5ECE-A794-4F98-A22C-8F897AD220F3}"/>
    <cellStyle name="Normal 4 3 8 7 3" xfId="24310" xr:uid="{12D248BF-49F9-4849-B216-4838A20F48CA}"/>
    <cellStyle name="Normal 4 3 8 8" xfId="24311" xr:uid="{6C98D49A-AA62-425B-9A6F-82B7AA679412}"/>
    <cellStyle name="Normal 4 3 8 8 2" xfId="24312" xr:uid="{27E1D264-BBCD-4284-BEF0-697492CE4450}"/>
    <cellStyle name="Normal 4 3 8 8 2 2" xfId="24313" xr:uid="{B05E181F-5706-47F2-8D99-30C2709C4A1A}"/>
    <cellStyle name="Normal 4 3 8 8 3" xfId="24314" xr:uid="{40052FB8-3477-4E7C-8B04-E17E66554C72}"/>
    <cellStyle name="Normal 4 3 8 9" xfId="24315" xr:uid="{7A3E800B-CDF6-42C9-A12B-10863A547497}"/>
    <cellStyle name="Normal 4 3 8 9 2" xfId="24316" xr:uid="{D447FB6D-CF4C-4A29-9390-E70B990A8770}"/>
    <cellStyle name="Normal 4 3 8 9 2 2" xfId="24317" xr:uid="{1D3B90E7-9E2A-4FDD-A6E2-40DFEF46A412}"/>
    <cellStyle name="Normal 4 3 8 9 3" xfId="24318" xr:uid="{889E5CF8-DC3F-4644-9E09-1EA6F3EFF463}"/>
    <cellStyle name="Normal 4 3 9" xfId="2167" xr:uid="{C408734C-CBE0-4B00-AE99-36C7B255C1F3}"/>
    <cellStyle name="Normal 4 3 9 10" xfId="24319" xr:uid="{4078CFF6-72D5-42DC-9685-6C6A645FC91B}"/>
    <cellStyle name="Normal 4 3 9 10 2" xfId="24320" xr:uid="{1ABABFDA-3A25-4B0A-970A-DF7423F02F0A}"/>
    <cellStyle name="Normal 4 3 9 11" xfId="24321" xr:uid="{AB0EB711-3999-408A-A102-A9C14A4E9303}"/>
    <cellStyle name="Normal 4 3 9 2" xfId="24322" xr:uid="{163073F5-DEE8-4B6F-9EAA-641E70628671}"/>
    <cellStyle name="Normal 4 3 9 2 2" xfId="24323" xr:uid="{0DE86C6C-C0A7-4EEA-8E24-C30B85FE9E5D}"/>
    <cellStyle name="Normal 4 3 9 2 2 2" xfId="24324" xr:uid="{3D72D39D-3B62-405E-A1B2-EA218C4E818E}"/>
    <cellStyle name="Normal 4 3 9 2 2 2 2" xfId="24325" xr:uid="{0CE3A3C4-2652-4750-AA75-3F9C9D6C380E}"/>
    <cellStyle name="Normal 4 3 9 2 2 2 2 2" xfId="24326" xr:uid="{4274C091-D31F-4C1D-A640-576CB173C5CF}"/>
    <cellStyle name="Normal 4 3 9 2 2 2 2 2 2" xfId="24327" xr:uid="{BA6E169C-1874-4163-AC83-C883B9311B72}"/>
    <cellStyle name="Normal 4 3 9 2 2 2 2 3" xfId="24328" xr:uid="{16B8C2C6-C837-42E9-B3C9-5B637CE02C9F}"/>
    <cellStyle name="Normal 4 3 9 2 2 2 3" xfId="24329" xr:uid="{748DC2D3-2C75-481B-81E2-B560B696292E}"/>
    <cellStyle name="Normal 4 3 9 2 2 2 3 2" xfId="24330" xr:uid="{440793AA-CA11-4D36-B729-3C63AAAE1A30}"/>
    <cellStyle name="Normal 4 3 9 2 2 2 3 2 2" xfId="24331" xr:uid="{C2EB78E7-2A9B-4364-B74B-CE9AC7F660F2}"/>
    <cellStyle name="Normal 4 3 9 2 2 2 3 3" xfId="24332" xr:uid="{0BE78D70-8792-4D12-8D51-DBF075A47F9E}"/>
    <cellStyle name="Normal 4 3 9 2 2 2 4" xfId="24333" xr:uid="{E0D7E44F-624D-4544-8EBF-1F0F79FF85C4}"/>
    <cellStyle name="Normal 4 3 9 2 2 2 4 2" xfId="24334" xr:uid="{3B5E66C0-F476-4E1A-9ADC-111ACCEC0038}"/>
    <cellStyle name="Normal 4 3 9 2 2 2 5" xfId="24335" xr:uid="{B08EA025-0785-488C-B608-A31A50CB57CB}"/>
    <cellStyle name="Normal 4 3 9 2 2 3" xfId="24336" xr:uid="{9E9D11CE-C233-4B2B-9FA3-D8C72D5CABF9}"/>
    <cellStyle name="Normal 4 3 9 2 2 3 2" xfId="24337" xr:uid="{EDEC2A7A-17CA-49AA-AA00-7F3DDA33D211}"/>
    <cellStyle name="Normal 4 3 9 2 2 3 2 2" xfId="24338" xr:uid="{BAFBE284-8358-4414-B87A-356C3026836A}"/>
    <cellStyle name="Normal 4 3 9 2 2 3 3" xfId="24339" xr:uid="{2594BC76-6192-4943-B662-C18DCEA480E2}"/>
    <cellStyle name="Normal 4 3 9 2 2 4" xfId="24340" xr:uid="{BB7A121F-182D-4112-A8CB-8DD4E209C2FA}"/>
    <cellStyle name="Normal 4 3 9 2 2 4 2" xfId="24341" xr:uid="{4A283730-A179-47A4-8056-E1BEF02D0FB4}"/>
    <cellStyle name="Normal 4 3 9 2 2 4 2 2" xfId="24342" xr:uid="{2E4EB19B-19F0-478B-888F-5FDFB14577AF}"/>
    <cellStyle name="Normal 4 3 9 2 2 4 3" xfId="24343" xr:uid="{B716E044-8FFB-44C6-BCD0-A83070ED7F0C}"/>
    <cellStyle name="Normal 4 3 9 2 2 5" xfId="24344" xr:uid="{4EF2C47A-52B7-455E-B05B-1D9C70A81E6B}"/>
    <cellStyle name="Normal 4 3 9 2 2 5 2" xfId="24345" xr:uid="{E46628A1-9FC3-43DF-A3F5-72EFD2925280}"/>
    <cellStyle name="Normal 4 3 9 2 2 6" xfId="24346" xr:uid="{B008BB02-B234-4D3D-B321-E02950C2A790}"/>
    <cellStyle name="Normal 4 3 9 2 3" xfId="24347" xr:uid="{114C6524-86DD-4D04-8D68-F09B2569945B}"/>
    <cellStyle name="Normal 4 3 9 2 3 2" xfId="24348" xr:uid="{0317E5BE-0224-433F-8D31-526DDF429D42}"/>
    <cellStyle name="Normal 4 3 9 2 3 2 2" xfId="24349" xr:uid="{E10D32C2-B59B-4B3F-93D2-BC01F810F2D5}"/>
    <cellStyle name="Normal 4 3 9 2 3 2 2 2" xfId="24350" xr:uid="{3208879D-5CAF-4430-8749-1E058710BAF3}"/>
    <cellStyle name="Normal 4 3 9 2 3 2 2 2 2" xfId="24351" xr:uid="{F99CF646-7FA9-4725-987B-986F0607B116}"/>
    <cellStyle name="Normal 4 3 9 2 3 2 2 3" xfId="24352" xr:uid="{ABC3DD0E-675C-49D4-BC74-67E3BDFB6BA7}"/>
    <cellStyle name="Normal 4 3 9 2 3 2 3" xfId="24353" xr:uid="{F62F32D2-297A-4AAF-A6B5-C2B8AD80C4EB}"/>
    <cellStyle name="Normal 4 3 9 2 3 2 3 2" xfId="24354" xr:uid="{1C148DE8-83DD-439D-BF87-CB36A62E3EB0}"/>
    <cellStyle name="Normal 4 3 9 2 3 2 3 2 2" xfId="24355" xr:uid="{4304F651-1366-4777-9B98-94ED5A24101A}"/>
    <cellStyle name="Normal 4 3 9 2 3 2 3 3" xfId="24356" xr:uid="{60F68C28-20D5-46B0-899A-B7DCE79B77FF}"/>
    <cellStyle name="Normal 4 3 9 2 3 2 4" xfId="24357" xr:uid="{4744D164-14E9-42A7-B488-32D53BBEB28F}"/>
    <cellStyle name="Normal 4 3 9 2 3 2 4 2" xfId="24358" xr:uid="{6D58BD3E-7813-4C4D-8B75-C108ABFDE61D}"/>
    <cellStyle name="Normal 4 3 9 2 3 2 5" xfId="24359" xr:uid="{21DC7168-9529-4BA6-B2F4-A3D992050CFC}"/>
    <cellStyle name="Normal 4 3 9 2 3 3" xfId="24360" xr:uid="{AE53C10C-D9A0-465B-8B8A-81DFCB2A0A95}"/>
    <cellStyle name="Normal 4 3 9 2 3 3 2" xfId="24361" xr:uid="{083373F1-21A3-4AF0-AB99-3C58E080DE99}"/>
    <cellStyle name="Normal 4 3 9 2 3 3 2 2" xfId="24362" xr:uid="{7B98E180-9212-4CB6-935C-420C04452C70}"/>
    <cellStyle name="Normal 4 3 9 2 3 3 3" xfId="24363" xr:uid="{7AD504A9-60A7-4BB7-8A1A-2B666A902C8A}"/>
    <cellStyle name="Normal 4 3 9 2 3 4" xfId="24364" xr:uid="{922727D7-D90A-4504-A561-0CF11679418E}"/>
    <cellStyle name="Normal 4 3 9 2 3 4 2" xfId="24365" xr:uid="{50A52534-F75E-4013-85BC-483416C5414C}"/>
    <cellStyle name="Normal 4 3 9 2 3 4 2 2" xfId="24366" xr:uid="{88E51B74-7A74-4531-A915-ED5AA192E769}"/>
    <cellStyle name="Normal 4 3 9 2 3 4 3" xfId="24367" xr:uid="{2776D870-7306-46E1-8C86-FC7BD6D8EAB0}"/>
    <cellStyle name="Normal 4 3 9 2 3 5" xfId="24368" xr:uid="{F36E6FEB-095E-4975-8A19-97A6115315A0}"/>
    <cellStyle name="Normal 4 3 9 2 3 5 2" xfId="24369" xr:uid="{32A6EA7E-1C94-434B-9006-3F387F0B320A}"/>
    <cellStyle name="Normal 4 3 9 2 3 6" xfId="24370" xr:uid="{699076DA-6C44-4DD3-AF3D-0D6662B7D4D2}"/>
    <cellStyle name="Normal 4 3 9 2 4" xfId="24371" xr:uid="{9658386B-A00C-402A-8B0D-50EE67BFF379}"/>
    <cellStyle name="Normal 4 3 9 2 4 2" xfId="24372" xr:uid="{FA7520EF-CEA2-4950-A6DE-8AA3E2CD051F}"/>
    <cellStyle name="Normal 4 3 9 2 4 2 2" xfId="24373" xr:uid="{B40314E1-6C32-435C-AD0F-9F1010443096}"/>
    <cellStyle name="Normal 4 3 9 2 4 2 2 2" xfId="24374" xr:uid="{14129CD0-BFF6-4724-9497-C6E8E26CAC95}"/>
    <cellStyle name="Normal 4 3 9 2 4 2 3" xfId="24375" xr:uid="{E3A00666-4399-48CB-96AF-C043AB62A93A}"/>
    <cellStyle name="Normal 4 3 9 2 4 3" xfId="24376" xr:uid="{26B7F755-99B9-48FA-AEB7-187606F53E7D}"/>
    <cellStyle name="Normal 4 3 9 2 4 3 2" xfId="24377" xr:uid="{BFA53BAD-C8F2-436F-B68E-D50D8F4135A6}"/>
    <cellStyle name="Normal 4 3 9 2 4 3 2 2" xfId="24378" xr:uid="{C4E2B0D8-855A-4D5F-804D-C12EFD221952}"/>
    <cellStyle name="Normal 4 3 9 2 4 3 3" xfId="24379" xr:uid="{E247A349-A942-492D-ABB6-32044366F525}"/>
    <cellStyle name="Normal 4 3 9 2 4 4" xfId="24380" xr:uid="{B44AF864-7D82-48FB-858C-7200FFA63F79}"/>
    <cellStyle name="Normal 4 3 9 2 4 4 2" xfId="24381" xr:uid="{F409D058-AEE5-43A3-BB8E-B051146ED038}"/>
    <cellStyle name="Normal 4 3 9 2 4 5" xfId="24382" xr:uid="{081FE7F3-9701-4FD7-B0A8-1DDB0095380A}"/>
    <cellStyle name="Normal 4 3 9 2 5" xfId="24383" xr:uid="{C704065B-4EF2-4B6E-AAAE-FD01496C765C}"/>
    <cellStyle name="Normal 4 3 9 2 5 2" xfId="24384" xr:uid="{F0A86473-7CED-4BC1-8C23-ABED7AE22626}"/>
    <cellStyle name="Normal 4 3 9 2 5 2 2" xfId="24385" xr:uid="{370E372D-0D85-4806-A97E-543A480DB61C}"/>
    <cellStyle name="Normal 4 3 9 2 5 3" xfId="24386" xr:uid="{06C8215D-9DB7-42AF-89CC-0AD69D22288D}"/>
    <cellStyle name="Normal 4 3 9 2 6" xfId="24387" xr:uid="{68FF64D2-81A7-4569-816C-459A57971FC9}"/>
    <cellStyle name="Normal 4 3 9 2 6 2" xfId="24388" xr:uid="{B2159816-A473-4332-AB8B-153F3C4FAA53}"/>
    <cellStyle name="Normal 4 3 9 2 6 2 2" xfId="24389" xr:uid="{696E5ADD-EFD3-4A38-BFFB-3FA2858F3110}"/>
    <cellStyle name="Normal 4 3 9 2 6 3" xfId="24390" xr:uid="{501FD8B3-DD99-41A7-BA69-F70C4365C9B0}"/>
    <cellStyle name="Normal 4 3 9 2 7" xfId="24391" xr:uid="{9CCF0852-7EDD-4332-9FC9-E24DF51260C4}"/>
    <cellStyle name="Normal 4 3 9 2 7 2" xfId="24392" xr:uid="{A3177952-7D46-4605-9015-63658EE90443}"/>
    <cellStyle name="Normal 4 3 9 2 7 2 2" xfId="24393" xr:uid="{D629E934-E664-496D-873F-AC96483B2AF8}"/>
    <cellStyle name="Normal 4 3 9 2 7 3" xfId="24394" xr:uid="{D8E01EE4-A202-44AA-AB23-798BF03F51CF}"/>
    <cellStyle name="Normal 4 3 9 2 8" xfId="24395" xr:uid="{59D6ED0F-640F-4E53-BFB9-16074386B5F0}"/>
    <cellStyle name="Normal 4 3 9 2 8 2" xfId="24396" xr:uid="{8696CE8C-A7C3-497B-9014-F7556A935A5A}"/>
    <cellStyle name="Normal 4 3 9 2 9" xfId="24397" xr:uid="{766FE37A-9046-4964-A255-F1FC65F98C00}"/>
    <cellStyle name="Normal 4 3 9 3" xfId="24398" xr:uid="{47194C22-384D-4887-91AD-12A58AC6D7EB}"/>
    <cellStyle name="Normal 4 3 9 3 2" xfId="24399" xr:uid="{AC285202-1AC0-423C-969E-E7A6F6940A2A}"/>
    <cellStyle name="Normal 4 3 9 3 2 2" xfId="24400" xr:uid="{5B266A7C-F048-4629-A771-0F026408199C}"/>
    <cellStyle name="Normal 4 3 9 3 2 2 2" xfId="24401" xr:uid="{F5E15C97-22E4-4919-B32D-1521C69EE679}"/>
    <cellStyle name="Normal 4 3 9 3 2 2 2 2" xfId="24402" xr:uid="{D80225FE-F580-41E1-BB1E-D6019020D016}"/>
    <cellStyle name="Normal 4 3 9 3 2 2 2 2 2" xfId="24403" xr:uid="{E421CCD3-6AEF-4087-8A49-0C74894D763A}"/>
    <cellStyle name="Normal 4 3 9 3 2 2 2 3" xfId="24404" xr:uid="{D15DB6C2-DE66-45C2-A21B-12AB03903C2A}"/>
    <cellStyle name="Normal 4 3 9 3 2 2 3" xfId="24405" xr:uid="{5798B158-621B-465E-9940-1BEB7B2AA66D}"/>
    <cellStyle name="Normal 4 3 9 3 2 2 3 2" xfId="24406" xr:uid="{49DAC871-6BC6-4656-8331-3F3DD3133104}"/>
    <cellStyle name="Normal 4 3 9 3 2 2 3 2 2" xfId="24407" xr:uid="{86C7DC9C-B709-4BB6-B740-E856F91EF45A}"/>
    <cellStyle name="Normal 4 3 9 3 2 2 3 3" xfId="24408" xr:uid="{D93F0BF6-02C4-4A57-8C19-D500F38500A8}"/>
    <cellStyle name="Normal 4 3 9 3 2 2 4" xfId="24409" xr:uid="{6E675208-2AD2-46E2-95E7-14805FE1ECB1}"/>
    <cellStyle name="Normal 4 3 9 3 2 2 4 2" xfId="24410" xr:uid="{6D97A0FE-D3D2-4684-AF74-10A6CDA4337F}"/>
    <cellStyle name="Normal 4 3 9 3 2 2 5" xfId="24411" xr:uid="{C12AB911-5489-4017-84A0-C1EB8D62A22F}"/>
    <cellStyle name="Normal 4 3 9 3 2 3" xfId="24412" xr:uid="{DCA57D92-14EE-4EF1-9D0C-68C86F2415F8}"/>
    <cellStyle name="Normal 4 3 9 3 2 3 2" xfId="24413" xr:uid="{AF63BCB4-B094-476E-9157-1F9F8AE0D70A}"/>
    <cellStyle name="Normal 4 3 9 3 2 3 2 2" xfId="24414" xr:uid="{2EF5F330-EFCA-4D47-9BBC-504FDD04DE8B}"/>
    <cellStyle name="Normal 4 3 9 3 2 3 3" xfId="24415" xr:uid="{E1CF305D-0047-42E6-B8EA-961041510D4A}"/>
    <cellStyle name="Normal 4 3 9 3 2 4" xfId="24416" xr:uid="{EE56AEAD-7408-43EE-903C-8D8961409F2F}"/>
    <cellStyle name="Normal 4 3 9 3 2 4 2" xfId="24417" xr:uid="{C37160C9-9023-4171-9A33-C85E0E78B269}"/>
    <cellStyle name="Normal 4 3 9 3 2 4 2 2" xfId="24418" xr:uid="{97786119-5345-4BDA-854C-325F30A3D7F1}"/>
    <cellStyle name="Normal 4 3 9 3 2 4 3" xfId="24419" xr:uid="{6789B1DC-071C-4E70-9C2C-95D18A8D8696}"/>
    <cellStyle name="Normal 4 3 9 3 2 5" xfId="24420" xr:uid="{87656B4E-2CF0-44D4-A736-F48993E0AADB}"/>
    <cellStyle name="Normal 4 3 9 3 2 5 2" xfId="24421" xr:uid="{2FDA3464-E8DD-4412-B7A3-872E7EFE4889}"/>
    <cellStyle name="Normal 4 3 9 3 2 6" xfId="24422" xr:uid="{48CE25F7-6E33-4C29-ADD5-666AF56BE196}"/>
    <cellStyle name="Normal 4 3 9 3 3" xfId="24423" xr:uid="{1B9FB7F2-730C-4194-BF85-63307AEE2687}"/>
    <cellStyle name="Normal 4 3 9 3 3 2" xfId="24424" xr:uid="{7D9DB32F-5E27-4AC3-9BE6-64446B14CA9E}"/>
    <cellStyle name="Normal 4 3 9 3 3 2 2" xfId="24425" xr:uid="{13542BB5-81AE-4F15-A110-B514A5580191}"/>
    <cellStyle name="Normal 4 3 9 3 3 2 2 2" xfId="24426" xr:uid="{87B549CC-7239-4518-BFF8-7AF00BB3DB2A}"/>
    <cellStyle name="Normal 4 3 9 3 3 2 2 2 2" xfId="24427" xr:uid="{E766DF18-F8E9-45AB-A3E8-1361337812A3}"/>
    <cellStyle name="Normal 4 3 9 3 3 2 2 3" xfId="24428" xr:uid="{BBE9A3CC-5F13-48C5-A1E5-CE1BDD81B187}"/>
    <cellStyle name="Normal 4 3 9 3 3 2 3" xfId="24429" xr:uid="{537E05EC-12FB-47BE-9AA5-D80595BE1257}"/>
    <cellStyle name="Normal 4 3 9 3 3 2 3 2" xfId="24430" xr:uid="{B4AB6503-791B-4317-AB7F-8ECF79ED1020}"/>
    <cellStyle name="Normal 4 3 9 3 3 2 3 2 2" xfId="24431" xr:uid="{3E25C036-0851-4F5B-89D3-E5475E9D1D1C}"/>
    <cellStyle name="Normal 4 3 9 3 3 2 3 3" xfId="24432" xr:uid="{E2F17314-CA97-4D9F-8E31-5A8F8C5941D6}"/>
    <cellStyle name="Normal 4 3 9 3 3 2 4" xfId="24433" xr:uid="{3698F7D3-4743-4C4F-896F-D0B1D42DF2E8}"/>
    <cellStyle name="Normal 4 3 9 3 3 2 4 2" xfId="24434" xr:uid="{692739C1-7FD3-4FDF-B77F-D0E3225C7E55}"/>
    <cellStyle name="Normal 4 3 9 3 3 2 5" xfId="24435" xr:uid="{C86B2D7D-5BA1-4E99-8315-BA71E373DCA2}"/>
    <cellStyle name="Normal 4 3 9 3 3 3" xfId="24436" xr:uid="{4D23AA59-4274-47CF-BC72-7F32437E25AC}"/>
    <cellStyle name="Normal 4 3 9 3 3 3 2" xfId="24437" xr:uid="{9B8AAC45-8D67-4B9E-9EA1-3FB1363EB543}"/>
    <cellStyle name="Normal 4 3 9 3 3 3 2 2" xfId="24438" xr:uid="{D4CA8711-3003-48FC-A08F-FBE5C9404F74}"/>
    <cellStyle name="Normal 4 3 9 3 3 3 3" xfId="24439" xr:uid="{2C8721F2-1972-49C9-99BB-48AB8DB592BA}"/>
    <cellStyle name="Normal 4 3 9 3 3 4" xfId="24440" xr:uid="{7151F2A9-CA3D-4C01-A131-32028409FD21}"/>
    <cellStyle name="Normal 4 3 9 3 3 4 2" xfId="24441" xr:uid="{E88191BD-E243-48B5-8C0C-7CB986EBE129}"/>
    <cellStyle name="Normal 4 3 9 3 3 4 2 2" xfId="24442" xr:uid="{4DCF0A62-B941-45CB-B89A-07F8D6C5FA42}"/>
    <cellStyle name="Normal 4 3 9 3 3 4 3" xfId="24443" xr:uid="{40D59FEF-C443-45C1-8477-1E8EE3A57AD3}"/>
    <cellStyle name="Normal 4 3 9 3 3 5" xfId="24444" xr:uid="{5EEDF611-D736-426E-B4DB-BA98C7F32844}"/>
    <cellStyle name="Normal 4 3 9 3 3 5 2" xfId="24445" xr:uid="{4BD698E3-9AF9-44B4-9287-94D8812926F3}"/>
    <cellStyle name="Normal 4 3 9 3 3 6" xfId="24446" xr:uid="{AF0A483E-7B42-43E4-983F-C3CFE9512149}"/>
    <cellStyle name="Normal 4 3 9 3 4" xfId="24447" xr:uid="{F33F2C82-7A75-4F53-88AA-FA59D46FF225}"/>
    <cellStyle name="Normal 4 3 9 3 4 2" xfId="24448" xr:uid="{3C5987E5-ACFC-4CDD-A368-C7B9DB3E76EC}"/>
    <cellStyle name="Normal 4 3 9 3 4 2 2" xfId="24449" xr:uid="{EED6377A-56B9-4F7C-8C0C-D11861159EE5}"/>
    <cellStyle name="Normal 4 3 9 3 4 2 2 2" xfId="24450" xr:uid="{A3198681-E47A-46FD-BB59-5CB92F97DEA9}"/>
    <cellStyle name="Normal 4 3 9 3 4 2 3" xfId="24451" xr:uid="{6843E3FA-5413-49B3-8D7B-DDC483E64B20}"/>
    <cellStyle name="Normal 4 3 9 3 4 3" xfId="24452" xr:uid="{7D396B87-09F7-4C37-9956-8AB880DB8121}"/>
    <cellStyle name="Normal 4 3 9 3 4 3 2" xfId="24453" xr:uid="{8052C059-A9F1-4933-9599-E35FF04A5622}"/>
    <cellStyle name="Normal 4 3 9 3 4 3 2 2" xfId="24454" xr:uid="{09BA32AF-EC86-4BF4-94D8-2F6962BB53C4}"/>
    <cellStyle name="Normal 4 3 9 3 4 3 3" xfId="24455" xr:uid="{8CD14372-9867-4775-9E83-D9081829CC17}"/>
    <cellStyle name="Normal 4 3 9 3 4 4" xfId="24456" xr:uid="{2D55CB2F-18EE-4060-A7BF-C38759B54B01}"/>
    <cellStyle name="Normal 4 3 9 3 4 4 2" xfId="24457" xr:uid="{CF15FE9A-C7C4-4467-B04C-846A14751525}"/>
    <cellStyle name="Normal 4 3 9 3 4 5" xfId="24458" xr:uid="{6E2E6484-C3AA-413D-B168-234EB564F343}"/>
    <cellStyle name="Normal 4 3 9 3 5" xfId="24459" xr:uid="{8057B58A-CB2E-4BA7-901A-E0D2D1F35CDD}"/>
    <cellStyle name="Normal 4 3 9 3 5 2" xfId="24460" xr:uid="{E466F669-232C-488F-BC3D-5F33215BDD08}"/>
    <cellStyle name="Normal 4 3 9 3 5 2 2" xfId="24461" xr:uid="{760ACABA-3B5B-44F5-9DA1-99B9C741E3B6}"/>
    <cellStyle name="Normal 4 3 9 3 5 3" xfId="24462" xr:uid="{F35700D0-AD7A-4751-A6A6-E8B962865E45}"/>
    <cellStyle name="Normal 4 3 9 3 6" xfId="24463" xr:uid="{79FA5F21-80D5-42A3-8C4E-D78F1C7D4F0F}"/>
    <cellStyle name="Normal 4 3 9 3 6 2" xfId="24464" xr:uid="{C546A6EF-6A9C-4A36-8ACD-178C7D775A14}"/>
    <cellStyle name="Normal 4 3 9 3 6 2 2" xfId="24465" xr:uid="{A62FA598-D8B7-4FEA-955A-99A262638223}"/>
    <cellStyle name="Normal 4 3 9 3 6 3" xfId="24466" xr:uid="{6E1F4DDB-C42D-48FD-A46D-15405260EBD1}"/>
    <cellStyle name="Normal 4 3 9 3 7" xfId="24467" xr:uid="{0917BD0A-4698-4190-B862-2DCCE5BA0396}"/>
    <cellStyle name="Normal 4 3 9 3 7 2" xfId="24468" xr:uid="{D6E9EC47-623E-43D4-9374-E532ADADDA6F}"/>
    <cellStyle name="Normal 4 3 9 3 7 2 2" xfId="24469" xr:uid="{18EF6796-27BA-4974-A15A-76B503A8EC0B}"/>
    <cellStyle name="Normal 4 3 9 3 7 3" xfId="24470" xr:uid="{ECE5A445-4B9C-4EC4-8B26-52BBD7745E4C}"/>
    <cellStyle name="Normal 4 3 9 3 8" xfId="24471" xr:uid="{5FA0E071-4BBB-4F96-9467-658CDDE3A749}"/>
    <cellStyle name="Normal 4 3 9 3 8 2" xfId="24472" xr:uid="{3DF0E62A-7AE3-4D21-8692-D74A1EA1BEF7}"/>
    <cellStyle name="Normal 4 3 9 3 9" xfId="24473" xr:uid="{8A1FCF22-7906-4D3D-BF14-1C04D8053246}"/>
    <cellStyle name="Normal 4 3 9 4" xfId="24474" xr:uid="{81CDCB62-FE3F-4742-AFF9-5B816604CE29}"/>
    <cellStyle name="Normal 4 3 9 4 2" xfId="24475" xr:uid="{5D464324-CECE-446E-B45D-B909253301F3}"/>
    <cellStyle name="Normal 4 3 9 4 2 2" xfId="24476" xr:uid="{AE64A304-795D-4035-985D-8535253704F9}"/>
    <cellStyle name="Normal 4 3 9 4 2 2 2" xfId="24477" xr:uid="{D4D12240-A8E7-4BC6-97BD-706B3B84C7FF}"/>
    <cellStyle name="Normal 4 3 9 4 2 2 2 2" xfId="24478" xr:uid="{F6F2057E-96E8-4283-9B22-D4B19D536592}"/>
    <cellStyle name="Normal 4 3 9 4 2 2 3" xfId="24479" xr:uid="{71CDEA25-FABF-4BFE-8FDF-BE11D5B57193}"/>
    <cellStyle name="Normal 4 3 9 4 2 3" xfId="24480" xr:uid="{AD46F8E4-D7DC-4F74-9FB7-C30E8AB78AE6}"/>
    <cellStyle name="Normal 4 3 9 4 2 3 2" xfId="24481" xr:uid="{D55DE9F9-3645-4FF6-8B46-3EB2C4ED9885}"/>
    <cellStyle name="Normal 4 3 9 4 2 3 2 2" xfId="24482" xr:uid="{E40B4399-83B7-46A2-BCE7-491603339DA8}"/>
    <cellStyle name="Normal 4 3 9 4 2 3 3" xfId="24483" xr:uid="{EB26BD87-A176-4850-BB07-799F0D316261}"/>
    <cellStyle name="Normal 4 3 9 4 2 4" xfId="24484" xr:uid="{ED8A3485-D4AC-479A-A0F9-5395BCBBB2B5}"/>
    <cellStyle name="Normal 4 3 9 4 2 4 2" xfId="24485" xr:uid="{8CB1CEC0-3279-4580-8A59-46BF2AC2BED1}"/>
    <cellStyle name="Normal 4 3 9 4 2 5" xfId="24486" xr:uid="{950A2FE9-5C9B-490C-B09C-957CF409E8D2}"/>
    <cellStyle name="Normal 4 3 9 4 3" xfId="24487" xr:uid="{DA52D3ED-F370-4D4B-B3B1-DE7CCE122AFA}"/>
    <cellStyle name="Normal 4 3 9 4 3 2" xfId="24488" xr:uid="{D731C8E2-1D4B-496E-AC76-C053F37B0227}"/>
    <cellStyle name="Normal 4 3 9 4 3 2 2" xfId="24489" xr:uid="{E934609B-F8C3-4DFE-9BBC-4669BC084B7E}"/>
    <cellStyle name="Normal 4 3 9 4 3 3" xfId="24490" xr:uid="{F883536A-8897-4B63-B202-C9F46F89DCE7}"/>
    <cellStyle name="Normal 4 3 9 4 4" xfId="24491" xr:uid="{39949E0E-0A96-4319-82E3-5FC78CDC34BB}"/>
    <cellStyle name="Normal 4 3 9 4 4 2" xfId="24492" xr:uid="{AE4BC4E9-2DEE-45BB-9284-EB00161EC0A3}"/>
    <cellStyle name="Normal 4 3 9 4 4 2 2" xfId="24493" xr:uid="{ABD159ED-545C-4283-B8E5-9AF6CBF81023}"/>
    <cellStyle name="Normal 4 3 9 4 4 3" xfId="24494" xr:uid="{959E30A7-534E-4296-9CEB-57B3F91E8B64}"/>
    <cellStyle name="Normal 4 3 9 4 5" xfId="24495" xr:uid="{20D9F294-A34D-41BA-9318-C7D4928DB9D8}"/>
    <cellStyle name="Normal 4 3 9 4 5 2" xfId="24496" xr:uid="{55447241-7C30-4A0B-A30B-F4D684C025D4}"/>
    <cellStyle name="Normal 4 3 9 4 6" xfId="24497" xr:uid="{3F1A0059-F217-4367-9C10-A5AB236810C5}"/>
    <cellStyle name="Normal 4 3 9 5" xfId="24498" xr:uid="{3D34DC42-DC29-4F8E-8826-36048851742C}"/>
    <cellStyle name="Normal 4 3 9 5 2" xfId="24499" xr:uid="{5B750F5F-1BB5-42BE-B47A-FAC468A166E9}"/>
    <cellStyle name="Normal 4 3 9 5 2 2" xfId="24500" xr:uid="{4AF82E04-7FEB-4120-BA8B-1CDEC5806DA6}"/>
    <cellStyle name="Normal 4 3 9 5 2 2 2" xfId="24501" xr:uid="{87779CBB-DEA4-42CF-95E8-3AA384D95D3F}"/>
    <cellStyle name="Normal 4 3 9 5 2 2 2 2" xfId="24502" xr:uid="{E58DB924-70CD-44A3-810F-CCA163016716}"/>
    <cellStyle name="Normal 4 3 9 5 2 2 3" xfId="24503" xr:uid="{E03E86AA-4F15-4FDF-B5A3-0134989B1039}"/>
    <cellStyle name="Normal 4 3 9 5 2 3" xfId="24504" xr:uid="{A860BCC9-931A-4675-90E7-A78808F60A2F}"/>
    <cellStyle name="Normal 4 3 9 5 2 3 2" xfId="24505" xr:uid="{92BEF33C-3673-44F7-915A-22CC1F5AB6E3}"/>
    <cellStyle name="Normal 4 3 9 5 2 3 2 2" xfId="24506" xr:uid="{B3547848-95E8-4C3A-A9CC-846DB2C2FC07}"/>
    <cellStyle name="Normal 4 3 9 5 2 3 3" xfId="24507" xr:uid="{5CB69F9B-A265-4E90-9ABE-5B6843B07650}"/>
    <cellStyle name="Normal 4 3 9 5 2 4" xfId="24508" xr:uid="{1E660F4F-9578-4363-BFDD-4E52E26E5190}"/>
    <cellStyle name="Normal 4 3 9 5 2 4 2" xfId="24509" xr:uid="{117F28ED-3AAA-44C7-82B6-0BD91F435A39}"/>
    <cellStyle name="Normal 4 3 9 5 2 5" xfId="24510" xr:uid="{3AC6A44C-0990-42BF-9C33-A8D442018314}"/>
    <cellStyle name="Normal 4 3 9 5 3" xfId="24511" xr:uid="{201E4D56-CFB4-4FFE-BC15-E3FA22020DD1}"/>
    <cellStyle name="Normal 4 3 9 5 3 2" xfId="24512" xr:uid="{5F063B13-9B11-4678-9DAA-D1852708B0DC}"/>
    <cellStyle name="Normal 4 3 9 5 3 2 2" xfId="24513" xr:uid="{31832657-0F86-4956-9474-D2941CF4EE3E}"/>
    <cellStyle name="Normal 4 3 9 5 3 3" xfId="24514" xr:uid="{8FC952D4-1AA9-4189-BE5D-D0DB59B696AF}"/>
    <cellStyle name="Normal 4 3 9 5 4" xfId="24515" xr:uid="{3C384411-5601-45E0-900C-AF2C401CF093}"/>
    <cellStyle name="Normal 4 3 9 5 4 2" xfId="24516" xr:uid="{556204F1-D443-4949-AC90-FE9C2AC0D8FB}"/>
    <cellStyle name="Normal 4 3 9 5 4 2 2" xfId="24517" xr:uid="{7C55C9DD-98AC-4DC9-AB5E-EC0AF7D1B5DF}"/>
    <cellStyle name="Normal 4 3 9 5 4 3" xfId="24518" xr:uid="{AC0B3A01-F0E2-4CAC-B249-C2573EC55030}"/>
    <cellStyle name="Normal 4 3 9 5 5" xfId="24519" xr:uid="{BDCDF03F-C053-468B-9107-0BD9242B6A4D}"/>
    <cellStyle name="Normal 4 3 9 5 5 2" xfId="24520" xr:uid="{3C926427-F351-4515-9EE4-8BED7E5DD918}"/>
    <cellStyle name="Normal 4 3 9 5 6" xfId="24521" xr:uid="{981D375F-0C42-49DC-8DF4-EC95EA674E0D}"/>
    <cellStyle name="Normal 4 3 9 6" xfId="24522" xr:uid="{2150F581-B0A4-4E99-B368-DFD79301DCFA}"/>
    <cellStyle name="Normal 4 3 9 6 2" xfId="24523" xr:uid="{26A1C37D-67A8-4250-B8A9-8FFECC9212E9}"/>
    <cellStyle name="Normal 4 3 9 6 2 2" xfId="24524" xr:uid="{209F3FC5-EBEC-4155-90CD-305EBFEA00F1}"/>
    <cellStyle name="Normal 4 3 9 6 2 2 2" xfId="24525" xr:uid="{7FB40017-B1C2-4E4F-BA83-E1FD9E4F4023}"/>
    <cellStyle name="Normal 4 3 9 6 2 3" xfId="24526" xr:uid="{4F830DFA-E942-4A94-8527-C8E3782CB61D}"/>
    <cellStyle name="Normal 4 3 9 6 3" xfId="24527" xr:uid="{79FE96E2-1E9D-473D-B2FE-AE8DC5505F3C}"/>
    <cellStyle name="Normal 4 3 9 6 3 2" xfId="24528" xr:uid="{49F81319-C5D6-4039-9716-C226CAF082A5}"/>
    <cellStyle name="Normal 4 3 9 6 3 2 2" xfId="24529" xr:uid="{B175E9D9-3932-470D-A1E6-F01EE466B8DD}"/>
    <cellStyle name="Normal 4 3 9 6 3 3" xfId="24530" xr:uid="{809F073C-80D6-4100-9A59-B2ECEF2F76C7}"/>
    <cellStyle name="Normal 4 3 9 6 4" xfId="24531" xr:uid="{D24471C2-B954-4AA3-A24A-0915CAB6867D}"/>
    <cellStyle name="Normal 4 3 9 6 4 2" xfId="24532" xr:uid="{F737D227-2B41-49D3-AA1A-AE0495076733}"/>
    <cellStyle name="Normal 4 3 9 6 5" xfId="24533" xr:uid="{9D925A7D-5FF5-43B5-8851-09D317442CBD}"/>
    <cellStyle name="Normal 4 3 9 7" xfId="24534" xr:uid="{13FDF696-0A5F-40F8-815D-C447F7C727DD}"/>
    <cellStyle name="Normal 4 3 9 7 2" xfId="24535" xr:uid="{E6A3ED6E-2F06-444A-8D0C-75FDA423E844}"/>
    <cellStyle name="Normal 4 3 9 7 2 2" xfId="24536" xr:uid="{F6C23306-8B13-4ADC-B9CE-5A4417E08C50}"/>
    <cellStyle name="Normal 4 3 9 7 3" xfId="24537" xr:uid="{A032AD38-C17B-4910-99BB-C364BA2111C8}"/>
    <cellStyle name="Normal 4 3 9 8" xfId="24538" xr:uid="{F2FB7460-A86A-404A-9012-D5E2030F3AC6}"/>
    <cellStyle name="Normal 4 3 9 8 2" xfId="24539" xr:uid="{B2AF4C9D-45DF-4087-A2C0-9250E40B274D}"/>
    <cellStyle name="Normal 4 3 9 8 2 2" xfId="24540" xr:uid="{41AD225A-95FB-4CA9-900A-F378845A97E8}"/>
    <cellStyle name="Normal 4 3 9 8 3" xfId="24541" xr:uid="{61A8B791-E638-4575-BE2D-0F0228156BCD}"/>
    <cellStyle name="Normal 4 3 9 9" xfId="24542" xr:uid="{A30EC327-E44A-4443-ABBA-CCC5A29DF2F0}"/>
    <cellStyle name="Normal 4 3 9 9 2" xfId="24543" xr:uid="{ABABF450-C88D-409A-9D22-79F9455E8328}"/>
    <cellStyle name="Normal 4 3 9 9 2 2" xfId="24544" xr:uid="{E7DB5E25-9859-42B0-943F-A4E072F8ECAD}"/>
    <cellStyle name="Normal 4 3 9 9 3" xfId="24545" xr:uid="{E545392D-17EE-448D-8FE2-C360023518BF}"/>
    <cellStyle name="Normal 4 4" xfId="201" xr:uid="{7E12A856-B01C-47EF-897B-C565CCED0658}"/>
    <cellStyle name="Normal 4 4 10" xfId="2169" xr:uid="{F7832165-A41B-4ED8-8F7D-E983C9EE238D}"/>
    <cellStyle name="Normal 4 4 10 10" xfId="24546" xr:uid="{E028EBAA-D5FF-4270-BE4C-46BA6905F390}"/>
    <cellStyle name="Normal 4 4 10 10 2" xfId="24547" xr:uid="{2D99FC24-8DB4-4D37-BC4C-2B83EF7305BA}"/>
    <cellStyle name="Normal 4 4 10 11" xfId="24548" xr:uid="{8925BB67-BCB6-46DB-9D19-F0B2B207DE6F}"/>
    <cellStyle name="Normal 4 4 10 2" xfId="24549" xr:uid="{E28DF6E7-8022-4B3D-99E0-2A8724130A31}"/>
    <cellStyle name="Normal 4 4 10 2 2" xfId="24550" xr:uid="{86F45C7F-9375-483A-8C79-60C07216CA73}"/>
    <cellStyle name="Normal 4 4 10 2 2 2" xfId="24551" xr:uid="{41B376E5-1EC4-4EA3-BFF2-9A6DB4D7AF1F}"/>
    <cellStyle name="Normal 4 4 10 2 2 2 2" xfId="24552" xr:uid="{E285B0D3-684C-46E4-B1B8-4ACFC6B94D14}"/>
    <cellStyle name="Normal 4 4 10 2 2 2 2 2" xfId="24553" xr:uid="{8B334309-6BB7-4763-BEA7-1166FA017B3A}"/>
    <cellStyle name="Normal 4 4 10 2 2 2 2 2 2" xfId="24554" xr:uid="{ACA20E18-6537-42AC-ACA1-0AB1EB8198D2}"/>
    <cellStyle name="Normal 4 4 10 2 2 2 2 3" xfId="24555" xr:uid="{7620F402-03E7-4635-97DB-465B92C7AAEB}"/>
    <cellStyle name="Normal 4 4 10 2 2 2 3" xfId="24556" xr:uid="{F9DA0392-A5DE-4AFD-8DA6-30D89EA99958}"/>
    <cellStyle name="Normal 4 4 10 2 2 2 3 2" xfId="24557" xr:uid="{EBDB8DB3-6C43-4329-B41B-A645E6F81918}"/>
    <cellStyle name="Normal 4 4 10 2 2 2 3 2 2" xfId="24558" xr:uid="{1ADDBA52-15DD-42BE-B6BC-EB038A5E7726}"/>
    <cellStyle name="Normal 4 4 10 2 2 2 3 3" xfId="24559" xr:uid="{8996AD58-76FB-4BB6-A83B-2B4DB283F0A8}"/>
    <cellStyle name="Normal 4 4 10 2 2 2 4" xfId="24560" xr:uid="{66E88519-1F19-40F3-892C-55D9B6DB1B57}"/>
    <cellStyle name="Normal 4 4 10 2 2 2 4 2" xfId="24561" xr:uid="{038D1D14-6A6D-4426-A9C3-1598731A9319}"/>
    <cellStyle name="Normal 4 4 10 2 2 2 5" xfId="24562" xr:uid="{362BBF00-B2BD-4041-9E10-F479717A7D7A}"/>
    <cellStyle name="Normal 4 4 10 2 2 3" xfId="24563" xr:uid="{A58BB3DB-4829-4DBC-9330-58BE363C0365}"/>
    <cellStyle name="Normal 4 4 10 2 2 3 2" xfId="24564" xr:uid="{62ACA072-EFA9-4869-A406-E37152F128F5}"/>
    <cellStyle name="Normal 4 4 10 2 2 3 2 2" xfId="24565" xr:uid="{4668174F-0175-4977-81CA-3CC7D3D3BC76}"/>
    <cellStyle name="Normal 4 4 10 2 2 3 3" xfId="24566" xr:uid="{69AEA931-04FA-40A9-A0D9-AF9543E181D2}"/>
    <cellStyle name="Normal 4 4 10 2 2 4" xfId="24567" xr:uid="{DEC674E0-C5CF-4D0E-867D-C85B3FAF2224}"/>
    <cellStyle name="Normal 4 4 10 2 2 4 2" xfId="24568" xr:uid="{D1FACC13-D0B6-47EE-AAEE-BD4F0EF2F8CE}"/>
    <cellStyle name="Normal 4 4 10 2 2 4 2 2" xfId="24569" xr:uid="{1CFF71D0-7E71-408E-B08A-813A8D7CF1E5}"/>
    <cellStyle name="Normal 4 4 10 2 2 4 3" xfId="24570" xr:uid="{412210FC-D0DB-4305-B5BC-6F40604B39B2}"/>
    <cellStyle name="Normal 4 4 10 2 2 5" xfId="24571" xr:uid="{33B6BA63-CB84-43CE-A5AA-17E3F78A1045}"/>
    <cellStyle name="Normal 4 4 10 2 2 5 2" xfId="24572" xr:uid="{3FFE85EC-0B03-4D84-8B88-FB4917565EB5}"/>
    <cellStyle name="Normal 4 4 10 2 2 6" xfId="24573" xr:uid="{058E8DAB-6D10-4EB4-8ED1-16D7835C1CA4}"/>
    <cellStyle name="Normal 4 4 10 2 3" xfId="24574" xr:uid="{A4DCDE40-DBE9-431B-824F-4909A01062BC}"/>
    <cellStyle name="Normal 4 4 10 2 3 2" xfId="24575" xr:uid="{2D305C88-D89B-4823-8D1F-92052BAC8C67}"/>
    <cellStyle name="Normal 4 4 10 2 3 2 2" xfId="24576" xr:uid="{889D35DE-237A-4ECD-A41F-84AEE9C4F36D}"/>
    <cellStyle name="Normal 4 4 10 2 3 2 2 2" xfId="24577" xr:uid="{F3080875-1368-4755-9822-3A060C3DD7F0}"/>
    <cellStyle name="Normal 4 4 10 2 3 2 2 2 2" xfId="24578" xr:uid="{090492EE-5D5C-4F24-827D-86971D9D9917}"/>
    <cellStyle name="Normal 4 4 10 2 3 2 2 3" xfId="24579" xr:uid="{C3D5CED7-DE9A-4125-A34F-FFEF893CA1ED}"/>
    <cellStyle name="Normal 4 4 10 2 3 2 3" xfId="24580" xr:uid="{FDE1D457-C2E8-44EF-B5D9-4807C82BB364}"/>
    <cellStyle name="Normal 4 4 10 2 3 2 3 2" xfId="24581" xr:uid="{AC52F6CB-CF54-4DEA-8ACF-4EB5EBA0B8EF}"/>
    <cellStyle name="Normal 4 4 10 2 3 2 3 2 2" xfId="24582" xr:uid="{43E3DB74-1660-492D-BBB9-358E4B56A1C2}"/>
    <cellStyle name="Normal 4 4 10 2 3 2 3 3" xfId="24583" xr:uid="{4AFD7648-FD4E-4B16-8760-E78B5DC15705}"/>
    <cellStyle name="Normal 4 4 10 2 3 2 4" xfId="24584" xr:uid="{74A3CD72-E747-462E-B62D-14683224FC0F}"/>
    <cellStyle name="Normal 4 4 10 2 3 2 4 2" xfId="24585" xr:uid="{3CD7399C-6EDB-4F63-99EB-F45E1ADF6220}"/>
    <cellStyle name="Normal 4 4 10 2 3 2 5" xfId="24586" xr:uid="{A7A4B21D-76BF-4604-8F21-BAD7902A3209}"/>
    <cellStyle name="Normal 4 4 10 2 3 3" xfId="24587" xr:uid="{9230334E-32F6-41DD-8024-1489A8C5B3CF}"/>
    <cellStyle name="Normal 4 4 10 2 3 3 2" xfId="24588" xr:uid="{84DF09A8-828C-4E31-8A20-BBD7B869D900}"/>
    <cellStyle name="Normal 4 4 10 2 3 3 2 2" xfId="24589" xr:uid="{0B9005DA-AE36-4F5B-AA2B-FAAF482C4A02}"/>
    <cellStyle name="Normal 4 4 10 2 3 3 3" xfId="24590" xr:uid="{C665D106-DE80-46E8-B0F9-BDE5782F274D}"/>
    <cellStyle name="Normal 4 4 10 2 3 4" xfId="24591" xr:uid="{40B89A22-A71C-48F8-9C95-239DC23D9A40}"/>
    <cellStyle name="Normal 4 4 10 2 3 4 2" xfId="24592" xr:uid="{6E6A4A9F-C9AB-46D4-ACFB-93D8DEB38320}"/>
    <cellStyle name="Normal 4 4 10 2 3 4 2 2" xfId="24593" xr:uid="{291FC379-A3F8-4467-AA89-2D0BA313981D}"/>
    <cellStyle name="Normal 4 4 10 2 3 4 3" xfId="24594" xr:uid="{B0621C41-C0DE-4D83-A868-78C617984D09}"/>
    <cellStyle name="Normal 4 4 10 2 3 5" xfId="24595" xr:uid="{D343D3CD-2FA0-45D7-B0B2-FAB0A288CCCA}"/>
    <cellStyle name="Normal 4 4 10 2 3 5 2" xfId="24596" xr:uid="{1B354D2F-F03A-4002-9018-8E5DDE811499}"/>
    <cellStyle name="Normal 4 4 10 2 3 6" xfId="24597" xr:uid="{9E845443-A28B-4364-82E0-D1EB30B7503E}"/>
    <cellStyle name="Normal 4 4 10 2 4" xfId="24598" xr:uid="{3DB18E49-B105-4A57-ABD4-373115E8C861}"/>
    <cellStyle name="Normal 4 4 10 2 4 2" xfId="24599" xr:uid="{C4A0B400-2346-4A09-BF37-2432DD58F4D0}"/>
    <cellStyle name="Normal 4 4 10 2 4 2 2" xfId="24600" xr:uid="{25FD373C-17B8-4A87-9178-05D3D3F2440A}"/>
    <cellStyle name="Normal 4 4 10 2 4 2 2 2" xfId="24601" xr:uid="{683E1C5F-BBB6-42E8-85CB-C9B0EC1BEDEA}"/>
    <cellStyle name="Normal 4 4 10 2 4 2 3" xfId="24602" xr:uid="{600B5D9A-4B54-4016-8BDB-1636AB7C21FB}"/>
    <cellStyle name="Normal 4 4 10 2 4 3" xfId="24603" xr:uid="{2C6999CC-148C-4283-884B-3392C80977BA}"/>
    <cellStyle name="Normal 4 4 10 2 4 3 2" xfId="24604" xr:uid="{B6E4C1C1-4914-4600-B0C4-070431375784}"/>
    <cellStyle name="Normal 4 4 10 2 4 3 2 2" xfId="24605" xr:uid="{C8674A09-D58C-476A-81DC-C038AC825851}"/>
    <cellStyle name="Normal 4 4 10 2 4 3 3" xfId="24606" xr:uid="{51391120-CB0C-4A63-AB83-51C409F021E4}"/>
    <cellStyle name="Normal 4 4 10 2 4 4" xfId="24607" xr:uid="{95045950-4E62-4686-AEB4-40926E6421F6}"/>
    <cellStyle name="Normal 4 4 10 2 4 4 2" xfId="24608" xr:uid="{C524FC1F-5FB0-41FB-9CCD-72009B23B1BD}"/>
    <cellStyle name="Normal 4 4 10 2 4 5" xfId="24609" xr:uid="{880C03C4-A074-4236-B927-5BF78D309F7B}"/>
    <cellStyle name="Normal 4 4 10 2 5" xfId="24610" xr:uid="{67AB2C08-4DB3-47B3-88F6-3B5DBD3043D5}"/>
    <cellStyle name="Normal 4 4 10 2 5 2" xfId="24611" xr:uid="{D2C6691A-E53B-4400-BC8E-746C839FA90B}"/>
    <cellStyle name="Normal 4 4 10 2 5 2 2" xfId="24612" xr:uid="{29982DF4-7479-47B5-973C-D799A2968A63}"/>
    <cellStyle name="Normal 4 4 10 2 5 3" xfId="24613" xr:uid="{EB80FEF8-DB39-4745-A4BA-6012B41EF9AF}"/>
    <cellStyle name="Normal 4 4 10 2 6" xfId="24614" xr:uid="{D5EA4EBB-962A-4F2C-852B-8E3E9FD9C4E7}"/>
    <cellStyle name="Normal 4 4 10 2 6 2" xfId="24615" xr:uid="{29D458C5-478A-41AB-B9B3-6E2BCE321070}"/>
    <cellStyle name="Normal 4 4 10 2 6 2 2" xfId="24616" xr:uid="{7D17AFCF-F81E-448A-B609-0962995EC80C}"/>
    <cellStyle name="Normal 4 4 10 2 6 3" xfId="24617" xr:uid="{18B99F66-16C7-47C8-B1EF-2B6A7A0997C4}"/>
    <cellStyle name="Normal 4 4 10 2 7" xfId="24618" xr:uid="{0E44B318-D56E-4384-90D1-D693E5942FA3}"/>
    <cellStyle name="Normal 4 4 10 2 7 2" xfId="24619" xr:uid="{14DDF1F2-AF23-4DDE-B730-94DFF5331A63}"/>
    <cellStyle name="Normal 4 4 10 2 7 2 2" xfId="24620" xr:uid="{ECF14137-B098-4F93-AADB-166F2F6938E0}"/>
    <cellStyle name="Normal 4 4 10 2 7 3" xfId="24621" xr:uid="{D340A21D-E456-4E31-85C5-E56C4B19EFCF}"/>
    <cellStyle name="Normal 4 4 10 2 8" xfId="24622" xr:uid="{1D6E181A-D3F1-401F-B89D-72072296D393}"/>
    <cellStyle name="Normal 4 4 10 2 8 2" xfId="24623" xr:uid="{8412E8BB-7978-4F3D-9DCB-CA28ED593A4F}"/>
    <cellStyle name="Normal 4 4 10 2 9" xfId="24624" xr:uid="{33BD1F71-ED46-47B4-A2A3-1B70BB49A091}"/>
    <cellStyle name="Normal 4 4 10 3" xfId="24625" xr:uid="{A40B8CA6-04E7-4768-82BB-F06A4498C8D1}"/>
    <cellStyle name="Normal 4 4 10 3 2" xfId="24626" xr:uid="{1883CC48-8AC1-4B0D-9188-1C9FC3B1C2D8}"/>
    <cellStyle name="Normal 4 4 10 3 2 2" xfId="24627" xr:uid="{F268AB4E-03B5-4E50-9582-6B8F45C5ABF4}"/>
    <cellStyle name="Normal 4 4 10 3 2 2 2" xfId="24628" xr:uid="{1ED8A5DF-E33E-40BB-B44D-EA439A8C3FC1}"/>
    <cellStyle name="Normal 4 4 10 3 2 2 2 2" xfId="24629" xr:uid="{7D78C025-204C-4CB1-AAFE-4C52F2060D27}"/>
    <cellStyle name="Normal 4 4 10 3 2 2 2 2 2" xfId="24630" xr:uid="{B8B46C51-9B60-4EBF-ACB6-C7AA6E379368}"/>
    <cellStyle name="Normal 4 4 10 3 2 2 2 3" xfId="24631" xr:uid="{A8F53B2F-9345-4E2E-ABC6-37CB6EA0DD0C}"/>
    <cellStyle name="Normal 4 4 10 3 2 2 3" xfId="24632" xr:uid="{B24A1037-C796-41DD-98C6-4EFA3B8114B9}"/>
    <cellStyle name="Normal 4 4 10 3 2 2 3 2" xfId="24633" xr:uid="{0BD2FCB5-8D22-47EC-BEDB-E99A8F90ECAA}"/>
    <cellStyle name="Normal 4 4 10 3 2 2 3 2 2" xfId="24634" xr:uid="{B07D0A8A-B63F-4A88-BBE1-CE84B2669C2C}"/>
    <cellStyle name="Normal 4 4 10 3 2 2 3 3" xfId="24635" xr:uid="{68FA1D14-3E88-4515-AC85-64D9E690896B}"/>
    <cellStyle name="Normal 4 4 10 3 2 2 4" xfId="24636" xr:uid="{A19CE495-80F7-4260-A5BA-4E3246121FE7}"/>
    <cellStyle name="Normal 4 4 10 3 2 2 4 2" xfId="24637" xr:uid="{4BCB09B7-5C08-4227-8F67-38CA18715AA7}"/>
    <cellStyle name="Normal 4 4 10 3 2 2 5" xfId="24638" xr:uid="{10E1AAF0-A0A3-4FF1-B378-DAAEE92714C8}"/>
    <cellStyle name="Normal 4 4 10 3 2 3" xfId="24639" xr:uid="{E40F726C-808C-474A-8E6D-47B0C46B748B}"/>
    <cellStyle name="Normal 4 4 10 3 2 3 2" xfId="24640" xr:uid="{99FCE383-59CE-406D-8AF7-ABCD8D7CCFC0}"/>
    <cellStyle name="Normal 4 4 10 3 2 3 2 2" xfId="24641" xr:uid="{3B29C866-CDA8-43AD-9CEE-5BB5FC888B67}"/>
    <cellStyle name="Normal 4 4 10 3 2 3 3" xfId="24642" xr:uid="{8AC0BEC6-65B4-4070-B4B7-A8228C748B0D}"/>
    <cellStyle name="Normal 4 4 10 3 2 4" xfId="24643" xr:uid="{9D8FE19C-7402-4C54-9DA6-FD3C2EB56DB2}"/>
    <cellStyle name="Normal 4 4 10 3 2 4 2" xfId="24644" xr:uid="{F1F3DE71-90E2-49DA-BC2E-CF5E199942E1}"/>
    <cellStyle name="Normal 4 4 10 3 2 4 2 2" xfId="24645" xr:uid="{D0C0F512-63EF-41E5-A1A1-09F5E4789F86}"/>
    <cellStyle name="Normal 4 4 10 3 2 4 3" xfId="24646" xr:uid="{FFBDE329-6B4A-44F6-8F8F-867C3C4F4407}"/>
    <cellStyle name="Normal 4 4 10 3 2 5" xfId="24647" xr:uid="{C8EB6625-9C0B-461C-A3D2-2135D22E93DE}"/>
    <cellStyle name="Normal 4 4 10 3 2 5 2" xfId="24648" xr:uid="{9A6C7881-BE51-4887-AAD8-1FEEB9C6DF3D}"/>
    <cellStyle name="Normal 4 4 10 3 2 6" xfId="24649" xr:uid="{4672D920-3728-473C-9767-A97A5E84D789}"/>
    <cellStyle name="Normal 4 4 10 3 3" xfId="24650" xr:uid="{3F591EA9-F1BA-4152-91C5-F6C1C6408BCD}"/>
    <cellStyle name="Normal 4 4 10 3 3 2" xfId="24651" xr:uid="{E0C94AC9-2FA5-40F0-9BBD-EE9AA3C67A15}"/>
    <cellStyle name="Normal 4 4 10 3 3 2 2" xfId="24652" xr:uid="{09EF42C4-D4A6-422D-839D-743A3CAEC6EE}"/>
    <cellStyle name="Normal 4 4 10 3 3 2 2 2" xfId="24653" xr:uid="{C03A5C50-3A37-4A7E-AB87-F6EE4DB822DA}"/>
    <cellStyle name="Normal 4 4 10 3 3 2 2 2 2" xfId="24654" xr:uid="{13555D70-20D7-42E5-847C-634CCA1A9A41}"/>
    <cellStyle name="Normal 4 4 10 3 3 2 2 3" xfId="24655" xr:uid="{23DACC28-2CD8-42C4-994C-0FA450F5B704}"/>
    <cellStyle name="Normal 4 4 10 3 3 2 3" xfId="24656" xr:uid="{CC189A83-8424-4F85-B0A2-5520E16B83D1}"/>
    <cellStyle name="Normal 4 4 10 3 3 2 3 2" xfId="24657" xr:uid="{668B8D47-CCF0-4AF2-A15B-A49FC9D4C63F}"/>
    <cellStyle name="Normal 4 4 10 3 3 2 3 2 2" xfId="24658" xr:uid="{0714A56E-4D2C-46EC-8597-2C3144B60ED7}"/>
    <cellStyle name="Normal 4 4 10 3 3 2 3 3" xfId="24659" xr:uid="{C23D509E-BD97-4847-B10A-FA17FDC961AB}"/>
    <cellStyle name="Normal 4 4 10 3 3 2 4" xfId="24660" xr:uid="{9F4DDB9D-8A95-4427-B5B0-15E372AB6633}"/>
    <cellStyle name="Normal 4 4 10 3 3 2 4 2" xfId="24661" xr:uid="{3F97C467-496D-423D-B328-4A30038FC519}"/>
    <cellStyle name="Normal 4 4 10 3 3 2 5" xfId="24662" xr:uid="{C9001961-408A-4415-A62E-8C0665ADB9B6}"/>
    <cellStyle name="Normal 4 4 10 3 3 3" xfId="24663" xr:uid="{50517740-85F4-45A5-B6A2-5052B55A6CE7}"/>
    <cellStyle name="Normal 4 4 10 3 3 3 2" xfId="24664" xr:uid="{D7DCE528-9A89-43E4-ACB9-6C21C63FD705}"/>
    <cellStyle name="Normal 4 4 10 3 3 3 2 2" xfId="24665" xr:uid="{42F262B3-459A-4759-A65C-4DAC311075A0}"/>
    <cellStyle name="Normal 4 4 10 3 3 3 3" xfId="24666" xr:uid="{9357CA08-9EB0-42BD-93DC-C7450C08A003}"/>
    <cellStyle name="Normal 4 4 10 3 3 4" xfId="24667" xr:uid="{99B5A8E6-4971-478B-80D1-5BB650F05516}"/>
    <cellStyle name="Normal 4 4 10 3 3 4 2" xfId="24668" xr:uid="{DB0AB4BA-C092-456B-A630-942D7300E3B6}"/>
    <cellStyle name="Normal 4 4 10 3 3 4 2 2" xfId="24669" xr:uid="{083D18C2-2C69-4AF2-806B-7538C593A904}"/>
    <cellStyle name="Normal 4 4 10 3 3 4 3" xfId="24670" xr:uid="{9051E697-35EE-4069-8EEB-0CC9E613585B}"/>
    <cellStyle name="Normal 4 4 10 3 3 5" xfId="24671" xr:uid="{93A2FF1C-943D-4FBB-894B-94B7DB39E888}"/>
    <cellStyle name="Normal 4 4 10 3 3 5 2" xfId="24672" xr:uid="{C522806D-C3B3-4D85-84FC-8C4AB63F2D5E}"/>
    <cellStyle name="Normal 4 4 10 3 3 6" xfId="24673" xr:uid="{048CAD7C-0D73-43EB-BF25-B96EECAA3540}"/>
    <cellStyle name="Normal 4 4 10 3 4" xfId="24674" xr:uid="{3EDA34FF-E774-459E-9F8D-DF300BC589C9}"/>
    <cellStyle name="Normal 4 4 10 3 4 2" xfId="24675" xr:uid="{A7D2C887-8DC8-43ED-BB59-5883B272084A}"/>
    <cellStyle name="Normal 4 4 10 3 4 2 2" xfId="24676" xr:uid="{DC48B4E7-77B3-4AA9-B493-32C4C15F5617}"/>
    <cellStyle name="Normal 4 4 10 3 4 2 2 2" xfId="24677" xr:uid="{6DC17E70-62E9-4078-98B1-EC0FEC3671EB}"/>
    <cellStyle name="Normal 4 4 10 3 4 2 3" xfId="24678" xr:uid="{9E0F2A60-F236-447A-9028-86A8A69A9AC8}"/>
    <cellStyle name="Normal 4 4 10 3 4 3" xfId="24679" xr:uid="{A1DDD31B-B3E4-44DD-A64A-9C5ECE87C3BB}"/>
    <cellStyle name="Normal 4 4 10 3 4 3 2" xfId="24680" xr:uid="{ABC59858-C6EA-49D4-AA14-F20983AC4681}"/>
    <cellStyle name="Normal 4 4 10 3 4 3 2 2" xfId="24681" xr:uid="{7EEDEB38-5C77-4CD8-9810-9FA43D550018}"/>
    <cellStyle name="Normal 4 4 10 3 4 3 3" xfId="24682" xr:uid="{01030EBE-597D-45BB-8A02-6471EC7F7725}"/>
    <cellStyle name="Normal 4 4 10 3 4 4" xfId="24683" xr:uid="{55CC4C1C-08B4-40A4-8DC4-AE341D8BF09C}"/>
    <cellStyle name="Normal 4 4 10 3 4 4 2" xfId="24684" xr:uid="{FBF234DA-9944-4A61-A923-03128C235891}"/>
    <cellStyle name="Normal 4 4 10 3 4 5" xfId="24685" xr:uid="{7BC4BF87-701F-4782-A70A-A91297888CB4}"/>
    <cellStyle name="Normal 4 4 10 3 5" xfId="24686" xr:uid="{D3C56F94-CDAC-433E-BB9C-BD3817B622B0}"/>
    <cellStyle name="Normal 4 4 10 3 5 2" xfId="24687" xr:uid="{653CD85E-B27C-4EDC-AD3F-3FEC4B1C2C04}"/>
    <cellStyle name="Normal 4 4 10 3 5 2 2" xfId="24688" xr:uid="{78E5B143-F78C-4EDD-8759-75F724B05410}"/>
    <cellStyle name="Normal 4 4 10 3 5 3" xfId="24689" xr:uid="{C3D2E2E8-A897-40C2-9A33-E016F4938561}"/>
    <cellStyle name="Normal 4 4 10 3 6" xfId="24690" xr:uid="{8B3EF5B3-AA6D-4D61-AA57-10DF49E5CF8E}"/>
    <cellStyle name="Normal 4 4 10 3 6 2" xfId="24691" xr:uid="{33DE832C-9707-412C-91DB-34CEB5AE27CF}"/>
    <cellStyle name="Normal 4 4 10 3 6 2 2" xfId="24692" xr:uid="{7E6BBEEB-7DD3-4E14-AD05-5A2DB8884399}"/>
    <cellStyle name="Normal 4 4 10 3 6 3" xfId="24693" xr:uid="{00B31B35-4A92-477F-AE07-973AAD849F84}"/>
    <cellStyle name="Normal 4 4 10 3 7" xfId="24694" xr:uid="{970C3303-F620-447F-9580-4C126BE59AC8}"/>
    <cellStyle name="Normal 4 4 10 3 7 2" xfId="24695" xr:uid="{20ACE578-8283-4878-9609-D5317ED68E4B}"/>
    <cellStyle name="Normal 4 4 10 3 7 2 2" xfId="24696" xr:uid="{78911CAA-2465-4855-8570-D2BB1A8A4C16}"/>
    <cellStyle name="Normal 4 4 10 3 7 3" xfId="24697" xr:uid="{33F6FF80-B86E-4D4F-8EF9-35880BB897BA}"/>
    <cellStyle name="Normal 4 4 10 3 8" xfId="24698" xr:uid="{96BDA473-D91B-4A77-9DFA-5C28885D5BBA}"/>
    <cellStyle name="Normal 4 4 10 3 8 2" xfId="24699" xr:uid="{0228E32E-98BF-4D82-A274-0314DB1CFF20}"/>
    <cellStyle name="Normal 4 4 10 3 9" xfId="24700" xr:uid="{917BA3B0-B324-4ADE-9452-0C30B04E0B49}"/>
    <cellStyle name="Normal 4 4 10 4" xfId="24701" xr:uid="{7EACAE94-7A62-4A53-8181-4DAA11233D6D}"/>
    <cellStyle name="Normal 4 4 10 4 2" xfId="24702" xr:uid="{18D0741C-A938-49D4-8284-2C7A59D4FE16}"/>
    <cellStyle name="Normal 4 4 10 4 2 2" xfId="24703" xr:uid="{C2349969-09CD-47CE-94B0-E1976DC92507}"/>
    <cellStyle name="Normal 4 4 10 4 2 2 2" xfId="24704" xr:uid="{89BE5A18-F7DB-4720-927A-4292FD09ACE5}"/>
    <cellStyle name="Normal 4 4 10 4 2 2 2 2" xfId="24705" xr:uid="{02D7ADE3-74C7-4F86-B213-8BD882E03B28}"/>
    <cellStyle name="Normal 4 4 10 4 2 2 3" xfId="24706" xr:uid="{3422F644-E55F-4840-A7EF-2ECDE81549B4}"/>
    <cellStyle name="Normal 4 4 10 4 2 3" xfId="24707" xr:uid="{CB870A6D-5904-4E99-886B-A435D4F39005}"/>
    <cellStyle name="Normal 4 4 10 4 2 3 2" xfId="24708" xr:uid="{4B3F1177-7A0B-41D4-B529-16284A3D750B}"/>
    <cellStyle name="Normal 4 4 10 4 2 3 2 2" xfId="24709" xr:uid="{2A8E70CB-385D-4A35-AA97-D7C4CA5DA904}"/>
    <cellStyle name="Normal 4 4 10 4 2 3 3" xfId="24710" xr:uid="{70DC0560-087D-4B30-AB78-A98D6351CADD}"/>
    <cellStyle name="Normal 4 4 10 4 2 4" xfId="24711" xr:uid="{C168DB5D-5701-4AF5-96B3-9DBFD496DD0D}"/>
    <cellStyle name="Normal 4 4 10 4 2 4 2" xfId="24712" xr:uid="{591FA44A-2F5A-446B-8FC2-C360D4FE6B2B}"/>
    <cellStyle name="Normal 4 4 10 4 2 5" xfId="24713" xr:uid="{8388276D-55D0-4EAB-BACB-2059B6EB7C8C}"/>
    <cellStyle name="Normal 4 4 10 4 3" xfId="24714" xr:uid="{74296DA7-21E4-4661-B742-4EB087C61D50}"/>
    <cellStyle name="Normal 4 4 10 4 3 2" xfId="24715" xr:uid="{5081DD7E-C20F-4DBF-AA92-B3760E64BF2F}"/>
    <cellStyle name="Normal 4 4 10 4 3 2 2" xfId="24716" xr:uid="{78DDA809-9DD5-4268-887A-23F623CA9F57}"/>
    <cellStyle name="Normal 4 4 10 4 3 3" xfId="24717" xr:uid="{2E1AF9C2-ADA1-49AF-B910-B8850794A2F3}"/>
    <cellStyle name="Normal 4 4 10 4 4" xfId="24718" xr:uid="{8FD2287C-EA20-4589-8365-B8F9F0964CB7}"/>
    <cellStyle name="Normal 4 4 10 4 4 2" xfId="24719" xr:uid="{A8780524-BBDD-4502-8830-6FE09396E4F1}"/>
    <cellStyle name="Normal 4 4 10 4 4 2 2" xfId="24720" xr:uid="{5843CEDC-579B-424F-9A6F-1F1D016ADC23}"/>
    <cellStyle name="Normal 4 4 10 4 4 3" xfId="24721" xr:uid="{F9F27E53-B755-4A69-B6A9-D650ED2F7687}"/>
    <cellStyle name="Normal 4 4 10 4 5" xfId="24722" xr:uid="{DE8BF85E-01E4-4FB4-AE33-2183791628D1}"/>
    <cellStyle name="Normal 4 4 10 4 5 2" xfId="24723" xr:uid="{F906172A-6AD4-45F1-AE89-C5EDB21E470C}"/>
    <cellStyle name="Normal 4 4 10 4 6" xfId="24724" xr:uid="{02BA616D-38DB-4685-ABB6-B25A450A147A}"/>
    <cellStyle name="Normal 4 4 10 5" xfId="24725" xr:uid="{357A9C7A-4661-4047-A1E4-1B5920858B23}"/>
    <cellStyle name="Normal 4 4 10 5 2" xfId="24726" xr:uid="{4453F066-D191-45FD-AD46-A77C70108571}"/>
    <cellStyle name="Normal 4 4 10 5 2 2" xfId="24727" xr:uid="{2F6C8738-D964-443E-885E-18CA6B6648C7}"/>
    <cellStyle name="Normal 4 4 10 5 2 2 2" xfId="24728" xr:uid="{A438A82A-3251-407B-948D-08878B744CFF}"/>
    <cellStyle name="Normal 4 4 10 5 2 2 2 2" xfId="24729" xr:uid="{EE753FCD-8DAF-492C-9E7E-44CE9509B945}"/>
    <cellStyle name="Normal 4 4 10 5 2 2 3" xfId="24730" xr:uid="{773D69B7-646C-4F82-8FB7-5BD7661924C2}"/>
    <cellStyle name="Normal 4 4 10 5 2 3" xfId="24731" xr:uid="{5174D920-DEE6-4315-B01E-75E46C2073CE}"/>
    <cellStyle name="Normal 4 4 10 5 2 3 2" xfId="24732" xr:uid="{0CE3778C-7EF2-42A4-A797-F2815EA376AB}"/>
    <cellStyle name="Normal 4 4 10 5 2 3 2 2" xfId="24733" xr:uid="{64E732C6-73B3-4464-B238-B1AF123945A8}"/>
    <cellStyle name="Normal 4 4 10 5 2 3 3" xfId="24734" xr:uid="{916C7A33-D6A3-40A4-82BA-4BDE0AC1824E}"/>
    <cellStyle name="Normal 4 4 10 5 2 4" xfId="24735" xr:uid="{7857CC47-A4D3-4C50-8BB1-79D0FE502A7C}"/>
    <cellStyle name="Normal 4 4 10 5 2 4 2" xfId="24736" xr:uid="{7B45A446-B9C7-457C-A9D5-22A9E699AA71}"/>
    <cellStyle name="Normal 4 4 10 5 2 5" xfId="24737" xr:uid="{2725E52E-74F5-4612-9355-212F38E7E60A}"/>
    <cellStyle name="Normal 4 4 10 5 3" xfId="24738" xr:uid="{FF80F4E9-B75F-4D87-9E30-36337F1C9010}"/>
    <cellStyle name="Normal 4 4 10 5 3 2" xfId="24739" xr:uid="{4E68ACE8-9F03-4AEC-8EA5-A8B14DE847B2}"/>
    <cellStyle name="Normal 4 4 10 5 3 2 2" xfId="24740" xr:uid="{79A97A4E-B038-479C-943B-DAEE10FCB1D6}"/>
    <cellStyle name="Normal 4 4 10 5 3 3" xfId="24741" xr:uid="{77979408-7AC5-4A70-BBF2-8F5B3C69F582}"/>
    <cellStyle name="Normal 4 4 10 5 4" xfId="24742" xr:uid="{B4B7BD60-0A0A-4BE3-8612-27A7375531D5}"/>
    <cellStyle name="Normal 4 4 10 5 4 2" xfId="24743" xr:uid="{4FD797AD-13DD-4B0A-A644-36355261FFE4}"/>
    <cellStyle name="Normal 4 4 10 5 4 2 2" xfId="24744" xr:uid="{F3AC43A0-5F24-4081-9221-7C580C2B54C7}"/>
    <cellStyle name="Normal 4 4 10 5 4 3" xfId="24745" xr:uid="{1FD3C440-19D8-4868-9881-485C55472848}"/>
    <cellStyle name="Normal 4 4 10 5 5" xfId="24746" xr:uid="{43D36108-D223-463F-974C-BECFF79EDBBE}"/>
    <cellStyle name="Normal 4 4 10 5 5 2" xfId="24747" xr:uid="{041760FD-0CC6-45BB-9BD6-57BB2C1529B7}"/>
    <cellStyle name="Normal 4 4 10 5 6" xfId="24748" xr:uid="{5A169605-EE20-497C-88F1-92E126D556DC}"/>
    <cellStyle name="Normal 4 4 10 6" xfId="24749" xr:uid="{5EE6E0E6-2005-4DF2-97D5-8038716E689E}"/>
    <cellStyle name="Normal 4 4 10 6 2" xfId="24750" xr:uid="{FD6AE00B-A7EA-4A12-9A6E-43187C90370E}"/>
    <cellStyle name="Normal 4 4 10 6 2 2" xfId="24751" xr:uid="{0ED0A6FD-85AF-40B8-BFC3-8FC932D40BB4}"/>
    <cellStyle name="Normal 4 4 10 6 2 2 2" xfId="24752" xr:uid="{2E733155-E685-4387-B0EF-E7B2B1821B28}"/>
    <cellStyle name="Normal 4 4 10 6 2 3" xfId="24753" xr:uid="{E48A9BF4-5B37-4942-AD82-A42F8A7C9C5D}"/>
    <cellStyle name="Normal 4 4 10 6 3" xfId="24754" xr:uid="{D1949A87-BDCC-4284-81C0-75848B33AACB}"/>
    <cellStyle name="Normal 4 4 10 6 3 2" xfId="24755" xr:uid="{24A4C984-F2B7-4042-8039-D351B230AA36}"/>
    <cellStyle name="Normal 4 4 10 6 3 2 2" xfId="24756" xr:uid="{F1A63075-FDF3-4D68-A821-C769ED3AC632}"/>
    <cellStyle name="Normal 4 4 10 6 3 3" xfId="24757" xr:uid="{E38DDE77-F6EA-46CF-944F-FA1062DD33DE}"/>
    <cellStyle name="Normal 4 4 10 6 4" xfId="24758" xr:uid="{789D7A57-59F8-46DA-BC60-2850CD26C78E}"/>
    <cellStyle name="Normal 4 4 10 6 4 2" xfId="24759" xr:uid="{BDE342AA-BAFB-4BD1-8506-750677CE4B3C}"/>
    <cellStyle name="Normal 4 4 10 6 5" xfId="24760" xr:uid="{02C2BE85-7596-40A2-9040-62F1BD4457E2}"/>
    <cellStyle name="Normal 4 4 10 7" xfId="24761" xr:uid="{528DA587-5471-4D94-ACEF-AB0B914FC481}"/>
    <cellStyle name="Normal 4 4 10 7 2" xfId="24762" xr:uid="{E8028518-C1A7-47A3-AAFB-DE650B7711FC}"/>
    <cellStyle name="Normal 4 4 10 7 2 2" xfId="24763" xr:uid="{E515C385-19B4-4EF4-95A5-FDB8D11D5F4E}"/>
    <cellStyle name="Normal 4 4 10 7 3" xfId="24764" xr:uid="{0CD6FEB4-EB80-4C91-94AD-2C1EF0FE4C05}"/>
    <cellStyle name="Normal 4 4 10 8" xfId="24765" xr:uid="{AA3F7F2B-F875-42B0-B61D-8B8CC1F76BA5}"/>
    <cellStyle name="Normal 4 4 10 8 2" xfId="24766" xr:uid="{3C69A18D-4A4D-4D0D-B3E4-943581EF453B}"/>
    <cellStyle name="Normal 4 4 10 8 2 2" xfId="24767" xr:uid="{979C8AF2-D739-48D3-85E2-3EDE7583B849}"/>
    <cellStyle name="Normal 4 4 10 8 3" xfId="24768" xr:uid="{DB6FA990-4A1C-4B8C-84CA-2E0882E61B41}"/>
    <cellStyle name="Normal 4 4 10 9" xfId="24769" xr:uid="{02225955-F8F8-474A-8C04-8415A864B0E4}"/>
    <cellStyle name="Normal 4 4 10 9 2" xfId="24770" xr:uid="{9D4CCEC2-201A-4655-87E1-E7D5DEB32350}"/>
    <cellStyle name="Normal 4 4 10 9 2 2" xfId="24771" xr:uid="{6EBC7326-317A-4379-87AB-D55AB83AE314}"/>
    <cellStyle name="Normal 4 4 10 9 3" xfId="24772" xr:uid="{D7AE3FE9-1ED6-4F45-A1C4-9D65633D6D14}"/>
    <cellStyle name="Normal 4 4 11" xfId="2170" xr:uid="{793A42A8-FE45-4176-A372-7C3E09612FAB}"/>
    <cellStyle name="Normal 4 4 11 10" xfId="24773" xr:uid="{D03157CB-3D98-4A66-A1BF-CA5810820D88}"/>
    <cellStyle name="Normal 4 4 11 10 2" xfId="24774" xr:uid="{44984450-AE25-4E61-B981-C1CBBE77FB1B}"/>
    <cellStyle name="Normal 4 4 11 11" xfId="24775" xr:uid="{5646ACF7-64A1-491A-B5DE-72D84EA46930}"/>
    <cellStyle name="Normal 4 4 11 2" xfId="24776" xr:uid="{39FAC83A-5CA0-4AF4-BDDF-0BDA72CF4529}"/>
    <cellStyle name="Normal 4 4 11 2 2" xfId="24777" xr:uid="{E1048D13-F468-45DC-A2F2-76A9BABD3D54}"/>
    <cellStyle name="Normal 4 4 11 2 2 2" xfId="24778" xr:uid="{BBE8755F-ACC6-4FAE-85EF-69B4204E8FB6}"/>
    <cellStyle name="Normal 4 4 11 2 2 2 2" xfId="24779" xr:uid="{D631BB2B-C360-468E-BFA2-81F458799DB4}"/>
    <cellStyle name="Normal 4 4 11 2 2 2 2 2" xfId="24780" xr:uid="{817D8DE7-B91E-4C59-A302-3E909F9277F6}"/>
    <cellStyle name="Normal 4 4 11 2 2 2 2 2 2" xfId="24781" xr:uid="{99B73201-3590-46C9-BD87-D681A5B854B8}"/>
    <cellStyle name="Normal 4 4 11 2 2 2 2 3" xfId="24782" xr:uid="{61B9C2CF-FC29-413D-A180-D7D7FD9940F6}"/>
    <cellStyle name="Normal 4 4 11 2 2 2 3" xfId="24783" xr:uid="{242F6C78-BA3E-4574-8D63-6388C6246797}"/>
    <cellStyle name="Normal 4 4 11 2 2 2 3 2" xfId="24784" xr:uid="{11CFA24E-5818-4210-9A40-F71B0D3AFC12}"/>
    <cellStyle name="Normal 4 4 11 2 2 2 3 2 2" xfId="24785" xr:uid="{32AA68C4-3640-43BA-BB07-732BF603B9E2}"/>
    <cellStyle name="Normal 4 4 11 2 2 2 3 3" xfId="24786" xr:uid="{59055FAA-F13E-4BC4-9530-987E5ACD4D6D}"/>
    <cellStyle name="Normal 4 4 11 2 2 2 4" xfId="24787" xr:uid="{D42D8C80-FAE8-401E-B0B7-02FB08108EC3}"/>
    <cellStyle name="Normal 4 4 11 2 2 2 4 2" xfId="24788" xr:uid="{25AA7299-DDD2-48E9-A1B7-15458EC7DE8C}"/>
    <cellStyle name="Normal 4 4 11 2 2 2 5" xfId="24789" xr:uid="{4C8AA13C-848F-4105-913E-87DEAFAE87A1}"/>
    <cellStyle name="Normal 4 4 11 2 2 3" xfId="24790" xr:uid="{912411AC-B3FE-407E-AA30-39DDE8832E50}"/>
    <cellStyle name="Normal 4 4 11 2 2 3 2" xfId="24791" xr:uid="{AEC2C991-8F48-47C5-AE7C-31752EB2E70F}"/>
    <cellStyle name="Normal 4 4 11 2 2 3 2 2" xfId="24792" xr:uid="{99C60052-0D68-4E3B-B0EB-675145D784D8}"/>
    <cellStyle name="Normal 4 4 11 2 2 3 3" xfId="24793" xr:uid="{69744762-6C1A-488B-8A14-461C0369B0AD}"/>
    <cellStyle name="Normal 4 4 11 2 2 4" xfId="24794" xr:uid="{9FB0A58D-18E8-4444-B53B-EDEF00B9C309}"/>
    <cellStyle name="Normal 4 4 11 2 2 4 2" xfId="24795" xr:uid="{DB7E0299-64C7-43C1-9087-96930CB92677}"/>
    <cellStyle name="Normal 4 4 11 2 2 4 2 2" xfId="24796" xr:uid="{97F69361-D818-464F-8D44-245DBEC3FA2E}"/>
    <cellStyle name="Normal 4 4 11 2 2 4 3" xfId="24797" xr:uid="{2AD59626-CEBD-4026-83C2-3A7E0AA7D23B}"/>
    <cellStyle name="Normal 4 4 11 2 2 5" xfId="24798" xr:uid="{EA973515-48FB-4707-B50F-E490BF6A3DB7}"/>
    <cellStyle name="Normal 4 4 11 2 2 5 2" xfId="24799" xr:uid="{CCB62EFB-36FB-4126-80ED-64E2FC53F4EB}"/>
    <cellStyle name="Normal 4 4 11 2 2 6" xfId="24800" xr:uid="{5137816E-B7A3-42B1-B5EF-C5C1F3176A73}"/>
    <cellStyle name="Normal 4 4 11 2 3" xfId="24801" xr:uid="{02250B1E-370F-4D2A-AAD5-94AD085F3EF1}"/>
    <cellStyle name="Normal 4 4 11 2 3 2" xfId="24802" xr:uid="{8BDC7598-93CC-48FF-82B3-5F880A50A254}"/>
    <cellStyle name="Normal 4 4 11 2 3 2 2" xfId="24803" xr:uid="{DAFD1EDF-EA1A-4D42-8B74-711CD4B90D67}"/>
    <cellStyle name="Normal 4 4 11 2 3 2 2 2" xfId="24804" xr:uid="{CBD658D8-6756-4BE0-9568-C0D2DD958406}"/>
    <cellStyle name="Normal 4 4 11 2 3 2 2 2 2" xfId="24805" xr:uid="{00A4B9F6-50D1-4B0E-92B5-1E3F0AAC4C3C}"/>
    <cellStyle name="Normal 4 4 11 2 3 2 2 3" xfId="24806" xr:uid="{45A826D1-7827-4B1C-A303-CB1EB86BD6D6}"/>
    <cellStyle name="Normal 4 4 11 2 3 2 3" xfId="24807" xr:uid="{BDC02382-A416-4F49-B014-F5CFB419C683}"/>
    <cellStyle name="Normal 4 4 11 2 3 2 3 2" xfId="24808" xr:uid="{F49F0898-D0B1-4641-BCA2-55B1CDEADB6C}"/>
    <cellStyle name="Normal 4 4 11 2 3 2 3 2 2" xfId="24809" xr:uid="{7CA19A07-C062-41E5-B960-60E143FEB443}"/>
    <cellStyle name="Normal 4 4 11 2 3 2 3 3" xfId="24810" xr:uid="{EA51C899-01B3-426B-B713-5F133D84B925}"/>
    <cellStyle name="Normal 4 4 11 2 3 2 4" xfId="24811" xr:uid="{901E0FCB-439B-4B1C-A40F-5D40C321E7F4}"/>
    <cellStyle name="Normal 4 4 11 2 3 2 4 2" xfId="24812" xr:uid="{25243F10-ECF6-4531-8546-7ED41E357318}"/>
    <cellStyle name="Normal 4 4 11 2 3 2 5" xfId="24813" xr:uid="{49B1B74C-A65C-4969-A1BC-7222359645DE}"/>
    <cellStyle name="Normal 4 4 11 2 3 3" xfId="24814" xr:uid="{DE58AEED-F97E-4E2C-B3BB-7AE6E9517190}"/>
    <cellStyle name="Normal 4 4 11 2 3 3 2" xfId="24815" xr:uid="{56706CBD-3924-48D6-B5A7-486BD9941F10}"/>
    <cellStyle name="Normal 4 4 11 2 3 3 2 2" xfId="24816" xr:uid="{2937CC10-AB1A-4CAF-A275-3BD4E72F66A0}"/>
    <cellStyle name="Normal 4 4 11 2 3 3 3" xfId="24817" xr:uid="{60AF2920-5C3F-4B66-B9DA-2E57F1ABFEC4}"/>
    <cellStyle name="Normal 4 4 11 2 3 4" xfId="24818" xr:uid="{CFB5BBE5-B77E-4207-B7AC-3E97F2CC4621}"/>
    <cellStyle name="Normal 4 4 11 2 3 4 2" xfId="24819" xr:uid="{5AB06C89-FC83-497C-B78F-BDE435108542}"/>
    <cellStyle name="Normal 4 4 11 2 3 4 2 2" xfId="24820" xr:uid="{0F668987-8486-455C-B1D4-98F11111884C}"/>
    <cellStyle name="Normal 4 4 11 2 3 4 3" xfId="24821" xr:uid="{4792995D-A6BC-4769-83EA-4E7371AB79CF}"/>
    <cellStyle name="Normal 4 4 11 2 3 5" xfId="24822" xr:uid="{A8A43A13-95BB-4513-A66D-D9CA8EA1DB87}"/>
    <cellStyle name="Normal 4 4 11 2 3 5 2" xfId="24823" xr:uid="{0F9F12AA-ACBE-488C-BF56-2E35C8ECB285}"/>
    <cellStyle name="Normal 4 4 11 2 3 6" xfId="24824" xr:uid="{87B08AC1-E07B-4A22-9FA3-8A719A03D719}"/>
    <cellStyle name="Normal 4 4 11 2 4" xfId="24825" xr:uid="{0E27682D-E2D9-4562-B634-282A5C485362}"/>
    <cellStyle name="Normal 4 4 11 2 4 2" xfId="24826" xr:uid="{260831CE-51E1-4D62-A42E-A4670C438B41}"/>
    <cellStyle name="Normal 4 4 11 2 4 2 2" xfId="24827" xr:uid="{8D32380C-EFE9-4934-9A4E-B83C857275D8}"/>
    <cellStyle name="Normal 4 4 11 2 4 2 2 2" xfId="24828" xr:uid="{4A15165F-2D9A-40D2-92AE-84F4BAF4A783}"/>
    <cellStyle name="Normal 4 4 11 2 4 2 3" xfId="24829" xr:uid="{51A0E625-83B3-4AF5-82A5-AFADDD6E5796}"/>
    <cellStyle name="Normal 4 4 11 2 4 3" xfId="24830" xr:uid="{B3EBC339-23EB-4965-BEF8-3F44483E16FF}"/>
    <cellStyle name="Normal 4 4 11 2 4 3 2" xfId="24831" xr:uid="{02273324-5752-46F9-A935-505F839CDCE8}"/>
    <cellStyle name="Normal 4 4 11 2 4 3 2 2" xfId="24832" xr:uid="{9D925CBA-FC12-49C3-88BA-44D9B6AEC300}"/>
    <cellStyle name="Normal 4 4 11 2 4 3 3" xfId="24833" xr:uid="{DFB66438-94E2-43DF-BB9C-E1520B8FFDBE}"/>
    <cellStyle name="Normal 4 4 11 2 4 4" xfId="24834" xr:uid="{21812664-8CD0-423D-BC9A-CB0612918871}"/>
    <cellStyle name="Normal 4 4 11 2 4 4 2" xfId="24835" xr:uid="{361C3811-D172-4480-9FC1-74E8EE9A8736}"/>
    <cellStyle name="Normal 4 4 11 2 4 5" xfId="24836" xr:uid="{4DA12D1B-8BB4-4E3F-A929-61D4201CF892}"/>
    <cellStyle name="Normal 4 4 11 2 5" xfId="24837" xr:uid="{D47E1A92-370A-4104-861C-C7D9517DCD9B}"/>
    <cellStyle name="Normal 4 4 11 2 5 2" xfId="24838" xr:uid="{311ADBD8-E23D-4E2D-8334-77493DDE45A6}"/>
    <cellStyle name="Normal 4 4 11 2 5 2 2" xfId="24839" xr:uid="{CFD95103-9F8C-44CA-BD2B-1FFFDE9E53B2}"/>
    <cellStyle name="Normal 4 4 11 2 5 3" xfId="24840" xr:uid="{36A398D3-9562-42F6-9E62-A74731F71FCF}"/>
    <cellStyle name="Normal 4 4 11 2 6" xfId="24841" xr:uid="{8BC793A6-2D23-40E5-80B7-DC3980462627}"/>
    <cellStyle name="Normal 4 4 11 2 6 2" xfId="24842" xr:uid="{4EAE1E06-E3A4-47C3-8716-3B4218767427}"/>
    <cellStyle name="Normal 4 4 11 2 6 2 2" xfId="24843" xr:uid="{C9AB42E1-FC52-46E9-8CB2-DE95072E3F8D}"/>
    <cellStyle name="Normal 4 4 11 2 6 3" xfId="24844" xr:uid="{AC80A87B-CC45-47C9-8A6B-052AC042A327}"/>
    <cellStyle name="Normal 4 4 11 2 7" xfId="24845" xr:uid="{598E0316-9FBE-4DA6-ADF4-BAED00E37004}"/>
    <cellStyle name="Normal 4 4 11 2 7 2" xfId="24846" xr:uid="{4BBAD2D0-A7CE-4889-8B74-C4069AB98D14}"/>
    <cellStyle name="Normal 4 4 11 2 7 2 2" xfId="24847" xr:uid="{BFFBB2E2-97AF-4A7D-93C9-0750C13CA7C0}"/>
    <cellStyle name="Normal 4 4 11 2 7 3" xfId="24848" xr:uid="{8320B354-C68E-4163-83C6-9BE9F5E0623E}"/>
    <cellStyle name="Normal 4 4 11 2 8" xfId="24849" xr:uid="{8BA68FDD-9E62-462B-8323-962A732FEE40}"/>
    <cellStyle name="Normal 4 4 11 2 8 2" xfId="24850" xr:uid="{E193D9DA-330D-494C-9EF0-ADA32163A978}"/>
    <cellStyle name="Normal 4 4 11 2 9" xfId="24851" xr:uid="{153873D9-7516-428D-8010-853F0641971E}"/>
    <cellStyle name="Normal 4 4 11 3" xfId="24852" xr:uid="{6E71EFCA-FFDE-4AA9-BE42-C13F3BF5755D}"/>
    <cellStyle name="Normal 4 4 11 3 2" xfId="24853" xr:uid="{570E003F-DBD6-423C-BD8F-D15CF968C8EA}"/>
    <cellStyle name="Normal 4 4 11 3 2 2" xfId="24854" xr:uid="{DE8745FF-5B6C-42B5-B529-1B36332BCA8F}"/>
    <cellStyle name="Normal 4 4 11 3 2 2 2" xfId="24855" xr:uid="{2D7C377A-B53A-4B91-9BFF-FA70EDAEC31F}"/>
    <cellStyle name="Normal 4 4 11 3 2 2 2 2" xfId="24856" xr:uid="{1E326DDE-CCCD-440E-9266-97B9DDC37A59}"/>
    <cellStyle name="Normal 4 4 11 3 2 2 2 2 2" xfId="24857" xr:uid="{0D2AFA27-885C-4DBD-ACBC-EB3B9B659DF2}"/>
    <cellStyle name="Normal 4 4 11 3 2 2 2 3" xfId="24858" xr:uid="{745E83FC-7D02-421B-9FFF-8B7FA8E1F9E4}"/>
    <cellStyle name="Normal 4 4 11 3 2 2 3" xfId="24859" xr:uid="{3D5968B6-EFAD-42CC-939B-07BEDB153FE0}"/>
    <cellStyle name="Normal 4 4 11 3 2 2 3 2" xfId="24860" xr:uid="{A430774B-B139-4AD0-96A4-B7613DEC0DB0}"/>
    <cellStyle name="Normal 4 4 11 3 2 2 3 2 2" xfId="24861" xr:uid="{41365B1E-B386-461D-8647-683D5C682B43}"/>
    <cellStyle name="Normal 4 4 11 3 2 2 3 3" xfId="24862" xr:uid="{B377B30B-C49E-49D2-A5D5-C97E27AF8B4A}"/>
    <cellStyle name="Normal 4 4 11 3 2 2 4" xfId="24863" xr:uid="{C7050FE4-8BE8-4A11-8F04-E7657B69B30D}"/>
    <cellStyle name="Normal 4 4 11 3 2 2 4 2" xfId="24864" xr:uid="{1D61CEB7-CE72-4483-81A6-BAD67448F548}"/>
    <cellStyle name="Normal 4 4 11 3 2 2 5" xfId="24865" xr:uid="{FD263998-AFFE-4AE5-8C75-9BCBB25B0660}"/>
    <cellStyle name="Normal 4 4 11 3 2 3" xfId="24866" xr:uid="{AA3BE9C7-597B-4894-9B27-A9C1F25AA4BB}"/>
    <cellStyle name="Normal 4 4 11 3 2 3 2" xfId="24867" xr:uid="{2D0AF367-696D-47B1-9F9E-119CA90CEA87}"/>
    <cellStyle name="Normal 4 4 11 3 2 3 2 2" xfId="24868" xr:uid="{AD3B0252-9804-4031-B829-E36FB9C8302B}"/>
    <cellStyle name="Normal 4 4 11 3 2 3 3" xfId="24869" xr:uid="{F1063CF2-A64C-4A75-B4CD-307D46E6D904}"/>
    <cellStyle name="Normal 4 4 11 3 2 4" xfId="24870" xr:uid="{8D84A725-E66A-4B32-BE82-9B63A8B01482}"/>
    <cellStyle name="Normal 4 4 11 3 2 4 2" xfId="24871" xr:uid="{ECE4348A-A156-4313-B84F-4AA7BE836396}"/>
    <cellStyle name="Normal 4 4 11 3 2 4 2 2" xfId="24872" xr:uid="{149237DB-C898-493C-8EA9-1E5567CDC82B}"/>
    <cellStyle name="Normal 4 4 11 3 2 4 3" xfId="24873" xr:uid="{9C0FA859-E7C6-4056-9AD1-2A2308C05C2E}"/>
    <cellStyle name="Normal 4 4 11 3 2 5" xfId="24874" xr:uid="{64ADA2A4-7979-4F9A-94F8-90DBAE5F279C}"/>
    <cellStyle name="Normal 4 4 11 3 2 5 2" xfId="24875" xr:uid="{873F8351-9A55-4EB9-841F-7610B35F2D07}"/>
    <cellStyle name="Normal 4 4 11 3 2 6" xfId="24876" xr:uid="{186C8200-6BFD-4FA3-9D80-D043088B0E53}"/>
    <cellStyle name="Normal 4 4 11 3 3" xfId="24877" xr:uid="{61C191CB-1EFD-4BC8-9C7A-61587F152EDE}"/>
    <cellStyle name="Normal 4 4 11 3 3 2" xfId="24878" xr:uid="{8A55A2B2-3234-4A96-B645-0D5F2FD0B85A}"/>
    <cellStyle name="Normal 4 4 11 3 3 2 2" xfId="24879" xr:uid="{A9D85F0D-7E03-45B2-B3C8-7E85254C36F6}"/>
    <cellStyle name="Normal 4 4 11 3 3 2 2 2" xfId="24880" xr:uid="{D61AF9E2-FE44-427F-8540-F715128502C6}"/>
    <cellStyle name="Normal 4 4 11 3 3 2 2 2 2" xfId="24881" xr:uid="{4634D9AF-319B-4535-A90C-F16F3941AF1E}"/>
    <cellStyle name="Normal 4 4 11 3 3 2 2 3" xfId="24882" xr:uid="{2527D1CA-CB0D-4A56-9ADC-C92BBF7B1CBC}"/>
    <cellStyle name="Normal 4 4 11 3 3 2 3" xfId="24883" xr:uid="{2F8B31DC-7544-452C-AFA0-936F04AC0847}"/>
    <cellStyle name="Normal 4 4 11 3 3 2 3 2" xfId="24884" xr:uid="{508CFB6C-1A56-4519-B5F0-22070D6099BF}"/>
    <cellStyle name="Normal 4 4 11 3 3 2 3 2 2" xfId="24885" xr:uid="{78E5BB1A-B8B0-4A31-A6D0-43D60C160734}"/>
    <cellStyle name="Normal 4 4 11 3 3 2 3 3" xfId="24886" xr:uid="{36829E6B-8A64-421D-8501-14E6D9918C7E}"/>
    <cellStyle name="Normal 4 4 11 3 3 2 4" xfId="24887" xr:uid="{C801D3A8-9B86-46F5-B2A0-C01C0BF38AC9}"/>
    <cellStyle name="Normal 4 4 11 3 3 2 4 2" xfId="24888" xr:uid="{AB5D0056-0E3E-4F07-9F81-B41DCB830F7B}"/>
    <cellStyle name="Normal 4 4 11 3 3 2 5" xfId="24889" xr:uid="{0614411C-577F-4BF2-AF77-B51512BA57B7}"/>
    <cellStyle name="Normal 4 4 11 3 3 3" xfId="24890" xr:uid="{32A2B10F-2876-4EF1-B393-859013A42A8F}"/>
    <cellStyle name="Normal 4 4 11 3 3 3 2" xfId="24891" xr:uid="{E7484736-D78E-4B5F-9AC9-8A9174A17F91}"/>
    <cellStyle name="Normal 4 4 11 3 3 3 2 2" xfId="24892" xr:uid="{1302F343-F76C-470A-A71F-DCA9FB4BEA8D}"/>
    <cellStyle name="Normal 4 4 11 3 3 3 3" xfId="24893" xr:uid="{72CA7A83-2EE9-4BC4-B6B0-2BA80D943036}"/>
    <cellStyle name="Normal 4 4 11 3 3 4" xfId="24894" xr:uid="{32ABA3FF-126F-4A42-9722-B5A42A1BFC00}"/>
    <cellStyle name="Normal 4 4 11 3 3 4 2" xfId="24895" xr:uid="{BA4146F9-86DA-4219-953D-A0CE0A4D4B6E}"/>
    <cellStyle name="Normal 4 4 11 3 3 4 2 2" xfId="24896" xr:uid="{644B0F78-A3FE-4A4A-AA21-F4B80DFB163E}"/>
    <cellStyle name="Normal 4 4 11 3 3 4 3" xfId="24897" xr:uid="{4D102105-BD1A-4DD6-BD87-DA5062A533BC}"/>
    <cellStyle name="Normal 4 4 11 3 3 5" xfId="24898" xr:uid="{863ECF61-DC53-4A71-B94D-A600B301A69A}"/>
    <cellStyle name="Normal 4 4 11 3 3 5 2" xfId="24899" xr:uid="{96803CD8-3846-4672-9166-12BCC5C76D17}"/>
    <cellStyle name="Normal 4 4 11 3 3 6" xfId="24900" xr:uid="{CB454A61-1E24-4782-847E-D9E440F8B763}"/>
    <cellStyle name="Normal 4 4 11 3 4" xfId="24901" xr:uid="{BAD43346-57E0-431C-8379-5E5AED45F252}"/>
    <cellStyle name="Normal 4 4 11 3 4 2" xfId="24902" xr:uid="{9AEF3DA4-7CEF-478C-B6A3-93BFBE9495E3}"/>
    <cellStyle name="Normal 4 4 11 3 4 2 2" xfId="24903" xr:uid="{7BAE0F2D-1B27-4150-A33E-C0CD2D4AC38E}"/>
    <cellStyle name="Normal 4 4 11 3 4 2 2 2" xfId="24904" xr:uid="{C4A08BAF-86D2-40B1-B50F-33DE8D3BA3BA}"/>
    <cellStyle name="Normal 4 4 11 3 4 2 3" xfId="24905" xr:uid="{10091956-21F8-4FC6-ACDC-8DFE0063F9F5}"/>
    <cellStyle name="Normal 4 4 11 3 4 3" xfId="24906" xr:uid="{0EA9B6E0-7BE1-4818-877F-772CB3C10CF9}"/>
    <cellStyle name="Normal 4 4 11 3 4 3 2" xfId="24907" xr:uid="{A3F84BB7-24A4-40F5-BCA6-F514C40870B0}"/>
    <cellStyle name="Normal 4 4 11 3 4 3 2 2" xfId="24908" xr:uid="{500D2A5A-69DE-4AC1-B32B-81F4BDD925F0}"/>
    <cellStyle name="Normal 4 4 11 3 4 3 3" xfId="24909" xr:uid="{55CEED21-809F-427B-867B-1B7CB5ACFACF}"/>
    <cellStyle name="Normal 4 4 11 3 4 4" xfId="24910" xr:uid="{F2BA556B-6B62-4E22-8EF4-DD69EE2944A6}"/>
    <cellStyle name="Normal 4 4 11 3 4 4 2" xfId="24911" xr:uid="{1228C5D6-CAC6-4403-86C4-20AB72EB8FA8}"/>
    <cellStyle name="Normal 4 4 11 3 4 5" xfId="24912" xr:uid="{99D7D2E2-0880-4063-A6E2-F56D25BE4054}"/>
    <cellStyle name="Normal 4 4 11 3 5" xfId="24913" xr:uid="{EE08B13B-7F92-40AA-9BD7-A2A43E1E835D}"/>
    <cellStyle name="Normal 4 4 11 3 5 2" xfId="24914" xr:uid="{D49B2DE2-60FB-4797-AA5D-DC58C86497BD}"/>
    <cellStyle name="Normal 4 4 11 3 5 2 2" xfId="24915" xr:uid="{69A7C11E-BA76-43F1-9A10-175A8241EEDE}"/>
    <cellStyle name="Normal 4 4 11 3 5 3" xfId="24916" xr:uid="{782CC9BC-E0F4-47E6-9993-3B4EF5BADA11}"/>
    <cellStyle name="Normal 4 4 11 3 6" xfId="24917" xr:uid="{7D074EC6-6D18-4B28-863D-D613A0E6EAD2}"/>
    <cellStyle name="Normal 4 4 11 3 6 2" xfId="24918" xr:uid="{2E6A5B96-6B0E-4462-BB10-9B58B5B050AF}"/>
    <cellStyle name="Normal 4 4 11 3 6 2 2" xfId="24919" xr:uid="{DB2E6C01-9BDC-4A24-8B29-B05B0300113F}"/>
    <cellStyle name="Normal 4 4 11 3 6 3" xfId="24920" xr:uid="{C12B5CAB-C6BB-4EFB-9A90-C4360F45574A}"/>
    <cellStyle name="Normal 4 4 11 3 7" xfId="24921" xr:uid="{F3E416E3-644D-4044-A47C-2815703BB459}"/>
    <cellStyle name="Normal 4 4 11 3 7 2" xfId="24922" xr:uid="{7A10A626-F276-4643-B658-5A53F9C2B5B7}"/>
    <cellStyle name="Normal 4 4 11 3 7 2 2" xfId="24923" xr:uid="{35DCD284-B27C-4EE8-A8CC-7803E58ED015}"/>
    <cellStyle name="Normal 4 4 11 3 7 3" xfId="24924" xr:uid="{4C7FDF90-C312-4042-B56A-502DDF45F884}"/>
    <cellStyle name="Normal 4 4 11 3 8" xfId="24925" xr:uid="{4276029B-BEA8-4907-8AE3-686D8810785E}"/>
    <cellStyle name="Normal 4 4 11 3 8 2" xfId="24926" xr:uid="{D216A12A-1AA3-44C1-B566-0FD08239D691}"/>
    <cellStyle name="Normal 4 4 11 3 9" xfId="24927" xr:uid="{6692B348-089A-4A31-B557-6EC326C495DB}"/>
    <cellStyle name="Normal 4 4 11 4" xfId="24928" xr:uid="{8F2EC891-3B5B-403D-B444-5BD72A1EB63C}"/>
    <cellStyle name="Normal 4 4 11 4 2" xfId="24929" xr:uid="{76317654-8036-48F7-8C5F-6C584C6447AB}"/>
    <cellStyle name="Normal 4 4 11 4 2 2" xfId="24930" xr:uid="{6F58122D-395B-4FFB-A892-C7699C08F3AC}"/>
    <cellStyle name="Normal 4 4 11 4 2 2 2" xfId="24931" xr:uid="{6D348622-D138-455F-A6E8-071A48E3CAD4}"/>
    <cellStyle name="Normal 4 4 11 4 2 2 2 2" xfId="24932" xr:uid="{F35993A0-60C9-4A87-89A1-A3986DBF9CE3}"/>
    <cellStyle name="Normal 4 4 11 4 2 2 3" xfId="24933" xr:uid="{BFA96907-C2CB-4E9D-9B0B-BAA86415D994}"/>
    <cellStyle name="Normal 4 4 11 4 2 3" xfId="24934" xr:uid="{09EF2ACC-0EFA-4C17-B674-ECB3EA47855D}"/>
    <cellStyle name="Normal 4 4 11 4 2 3 2" xfId="24935" xr:uid="{5F2F5BC4-CF89-4669-8007-79058954B293}"/>
    <cellStyle name="Normal 4 4 11 4 2 3 2 2" xfId="24936" xr:uid="{B1A8A2F0-0E28-4268-8A6D-A17178D97A4E}"/>
    <cellStyle name="Normal 4 4 11 4 2 3 3" xfId="24937" xr:uid="{D935EB34-7E78-491E-85B6-CEF7F887BE4B}"/>
    <cellStyle name="Normal 4 4 11 4 2 4" xfId="24938" xr:uid="{F0882B30-3A02-436C-A590-6ACA4C6B6170}"/>
    <cellStyle name="Normal 4 4 11 4 2 4 2" xfId="24939" xr:uid="{EAE5809E-877F-445E-92C7-8BCC8683CA9D}"/>
    <cellStyle name="Normal 4 4 11 4 2 5" xfId="24940" xr:uid="{EC5A4AAA-915D-4C5A-AB70-A79D60059C44}"/>
    <cellStyle name="Normal 4 4 11 4 3" xfId="24941" xr:uid="{F4DDE71D-34FA-4684-9CA4-887BC60675BD}"/>
    <cellStyle name="Normal 4 4 11 4 3 2" xfId="24942" xr:uid="{AFB62723-038C-48FA-BB00-A4EC76E5C9E8}"/>
    <cellStyle name="Normal 4 4 11 4 3 2 2" xfId="24943" xr:uid="{E99A8E43-E3CA-4985-AE18-98ECF1D0C5CC}"/>
    <cellStyle name="Normal 4 4 11 4 3 3" xfId="24944" xr:uid="{08A8AA6D-98DA-4F55-A502-AE0FBD7D2543}"/>
    <cellStyle name="Normal 4 4 11 4 4" xfId="24945" xr:uid="{57B04C94-DF76-4CEF-B333-F1739465F43D}"/>
    <cellStyle name="Normal 4 4 11 4 4 2" xfId="24946" xr:uid="{603C64C5-B3E4-440D-BBA7-6A6BC9116A6A}"/>
    <cellStyle name="Normal 4 4 11 4 4 2 2" xfId="24947" xr:uid="{DFA17E00-6FF9-4F92-8062-1FC3CF79AA8B}"/>
    <cellStyle name="Normal 4 4 11 4 4 3" xfId="24948" xr:uid="{2D2C67A4-80A9-4CA9-BF4A-7D152C3D34A4}"/>
    <cellStyle name="Normal 4 4 11 4 5" xfId="24949" xr:uid="{8167FD1F-78B2-4FA9-B90B-FA9B16981840}"/>
    <cellStyle name="Normal 4 4 11 4 5 2" xfId="24950" xr:uid="{6213BBD0-6085-4AC8-AC1E-3DE2BFF1E4E8}"/>
    <cellStyle name="Normal 4 4 11 4 6" xfId="24951" xr:uid="{F8C6022E-549B-4921-A9B0-F91B4EC52BD6}"/>
    <cellStyle name="Normal 4 4 11 5" xfId="24952" xr:uid="{4AFB4DB9-F5D1-4BE2-A092-D414F99C3FA1}"/>
    <cellStyle name="Normal 4 4 11 5 2" xfId="24953" xr:uid="{51F8958F-BC5A-4A3A-9116-0A9CA0A50055}"/>
    <cellStyle name="Normal 4 4 11 5 2 2" xfId="24954" xr:uid="{3C8F62D4-4794-4640-8431-C5EBD005D66F}"/>
    <cellStyle name="Normal 4 4 11 5 2 2 2" xfId="24955" xr:uid="{F9FE84C9-06B5-4B6F-A8AC-B537F649D162}"/>
    <cellStyle name="Normal 4 4 11 5 2 2 2 2" xfId="24956" xr:uid="{7B0A4582-BDED-4CB7-A713-C5BD0B7D9CF5}"/>
    <cellStyle name="Normal 4 4 11 5 2 2 3" xfId="24957" xr:uid="{58D5E70C-E9FF-4B01-B8FC-5F99153A6243}"/>
    <cellStyle name="Normal 4 4 11 5 2 3" xfId="24958" xr:uid="{C9B5C063-EE8B-4D0D-B2D7-BDD6E83BF38C}"/>
    <cellStyle name="Normal 4 4 11 5 2 3 2" xfId="24959" xr:uid="{287EEC3A-F501-4DAB-9623-6B4EA0A24D95}"/>
    <cellStyle name="Normal 4 4 11 5 2 3 2 2" xfId="24960" xr:uid="{BB19AAA2-8D65-413F-B5A6-5A214E578677}"/>
    <cellStyle name="Normal 4 4 11 5 2 3 3" xfId="24961" xr:uid="{880F3EC6-9827-4AC6-B5EA-86A3817BD8CF}"/>
    <cellStyle name="Normal 4 4 11 5 2 4" xfId="24962" xr:uid="{81D10F74-2C72-4456-B7D2-677C922DDAEB}"/>
    <cellStyle name="Normal 4 4 11 5 2 4 2" xfId="24963" xr:uid="{23E83463-42B2-41BB-ABB3-FEADB8DED92B}"/>
    <cellStyle name="Normal 4 4 11 5 2 5" xfId="24964" xr:uid="{233773BD-EB79-4DF1-A229-DB570D05A8DA}"/>
    <cellStyle name="Normal 4 4 11 5 3" xfId="24965" xr:uid="{CECF238A-8A41-49F3-ACBD-2F333D61A306}"/>
    <cellStyle name="Normal 4 4 11 5 3 2" xfId="24966" xr:uid="{A825B5A7-2ADC-4AD3-82E3-6734DFD7D6BF}"/>
    <cellStyle name="Normal 4 4 11 5 3 2 2" xfId="24967" xr:uid="{6958B548-B8C8-4773-90E7-A780204F3E08}"/>
    <cellStyle name="Normal 4 4 11 5 3 3" xfId="24968" xr:uid="{274F8849-B6F8-490B-BA14-A15B7B73CDE3}"/>
    <cellStyle name="Normal 4 4 11 5 4" xfId="24969" xr:uid="{E7BC2D20-B907-4560-AE48-51A8695DBCDA}"/>
    <cellStyle name="Normal 4 4 11 5 4 2" xfId="24970" xr:uid="{D36D7D7E-1B46-49AF-AC59-E9649CDED05E}"/>
    <cellStyle name="Normal 4 4 11 5 4 2 2" xfId="24971" xr:uid="{2D672770-130E-4163-941A-67159DBF2CFA}"/>
    <cellStyle name="Normal 4 4 11 5 4 3" xfId="24972" xr:uid="{682CC4F2-41C6-4994-8163-ADF67D33B06C}"/>
    <cellStyle name="Normal 4 4 11 5 5" xfId="24973" xr:uid="{2BE306BF-2EB2-4333-81D3-8B18D380C993}"/>
    <cellStyle name="Normal 4 4 11 5 5 2" xfId="24974" xr:uid="{321B48B8-B49B-41C8-A525-DFBC460D2297}"/>
    <cellStyle name="Normal 4 4 11 5 6" xfId="24975" xr:uid="{6D6051FA-3B4B-4826-9B59-8F647F6794FF}"/>
    <cellStyle name="Normal 4 4 11 6" xfId="24976" xr:uid="{0D61EE70-7BE2-405D-BAAD-DCB3651E55C2}"/>
    <cellStyle name="Normal 4 4 11 6 2" xfId="24977" xr:uid="{B27BC8E7-01C1-461C-813B-5B2E6B0B1443}"/>
    <cellStyle name="Normal 4 4 11 6 2 2" xfId="24978" xr:uid="{F87B7994-5774-4928-973E-FC4B53153010}"/>
    <cellStyle name="Normal 4 4 11 6 2 2 2" xfId="24979" xr:uid="{1D314D4E-899A-4A8F-969F-87085F035051}"/>
    <cellStyle name="Normal 4 4 11 6 2 3" xfId="24980" xr:uid="{29442BDF-53D1-4D43-9397-443205DC314B}"/>
    <cellStyle name="Normal 4 4 11 6 3" xfId="24981" xr:uid="{D2BAE582-B0FB-48F4-A8E0-66BD2C0A21E8}"/>
    <cellStyle name="Normal 4 4 11 6 3 2" xfId="24982" xr:uid="{6AC428C0-F3C5-4A1B-B1CA-067BD6390CA8}"/>
    <cellStyle name="Normal 4 4 11 6 3 2 2" xfId="24983" xr:uid="{7B37933D-555C-47EE-A018-CB105E930502}"/>
    <cellStyle name="Normal 4 4 11 6 3 3" xfId="24984" xr:uid="{ACD6BC42-0374-4223-8003-AB807A6D00EA}"/>
    <cellStyle name="Normal 4 4 11 6 4" xfId="24985" xr:uid="{48AADAFE-9089-4CD3-9FDF-15A9D50BF17A}"/>
    <cellStyle name="Normal 4 4 11 6 4 2" xfId="24986" xr:uid="{DBE56D3C-01B3-4D78-B0F5-9FEE3F96F710}"/>
    <cellStyle name="Normal 4 4 11 6 5" xfId="24987" xr:uid="{F60499E4-8D50-446D-A37F-76DF26FDBAF6}"/>
    <cellStyle name="Normal 4 4 11 7" xfId="24988" xr:uid="{F7430CFD-9A39-4D36-9C74-7885AA15E445}"/>
    <cellStyle name="Normal 4 4 11 7 2" xfId="24989" xr:uid="{C7EB995E-97A4-46B3-AA94-D1B55A75E779}"/>
    <cellStyle name="Normal 4 4 11 7 2 2" xfId="24990" xr:uid="{67B3A7A1-55B0-4EED-903E-0C83D3FADDE7}"/>
    <cellStyle name="Normal 4 4 11 7 3" xfId="24991" xr:uid="{147266BD-F173-4C9A-9AF8-81A821381C15}"/>
    <cellStyle name="Normal 4 4 11 8" xfId="24992" xr:uid="{5C1C9037-2BFB-4D8B-B4DB-478C329F2163}"/>
    <cellStyle name="Normal 4 4 11 8 2" xfId="24993" xr:uid="{4B11DB06-B548-4C1E-89F3-65C8A2B0065C}"/>
    <cellStyle name="Normal 4 4 11 8 2 2" xfId="24994" xr:uid="{61534BFB-8170-4D34-9941-3698DEA9130D}"/>
    <cellStyle name="Normal 4 4 11 8 3" xfId="24995" xr:uid="{A337DDA9-0DD8-4A54-84E7-BE1F5B318AFF}"/>
    <cellStyle name="Normal 4 4 11 9" xfId="24996" xr:uid="{4B6444D5-B716-4E8A-B3F3-15EB13005D5F}"/>
    <cellStyle name="Normal 4 4 11 9 2" xfId="24997" xr:uid="{7D14BF0E-3F4F-4BA5-97AA-C31AC544A333}"/>
    <cellStyle name="Normal 4 4 11 9 2 2" xfId="24998" xr:uid="{3F5E3898-30AF-4B41-8624-FA9405D8986B}"/>
    <cellStyle name="Normal 4 4 11 9 3" xfId="24999" xr:uid="{76E898EA-EBCD-4892-8ABD-C21BEB7025BA}"/>
    <cellStyle name="Normal 4 4 12" xfId="2171" xr:uid="{C6ABA702-F9B8-47A8-BA0C-730ADD97BD20}"/>
    <cellStyle name="Normal 4 4 12 10" xfId="25000" xr:uid="{CFE687AE-6026-4C4E-B13C-22FEBC3A6413}"/>
    <cellStyle name="Normal 4 4 12 10 2" xfId="25001" xr:uid="{7F4036E9-FA9D-4DF8-8EC9-D8E930B1089F}"/>
    <cellStyle name="Normal 4 4 12 11" xfId="25002" xr:uid="{BC961705-8501-4EBF-811F-6111566DD0D5}"/>
    <cellStyle name="Normal 4 4 12 2" xfId="25003" xr:uid="{4C48779C-0379-4694-9B64-0BEA437B4EC5}"/>
    <cellStyle name="Normal 4 4 12 2 2" xfId="25004" xr:uid="{73F617D9-A0FB-40F3-BCEB-408A7D35CC33}"/>
    <cellStyle name="Normal 4 4 12 2 2 2" xfId="25005" xr:uid="{3602DB3D-9A2E-4EC0-BED1-0ECB58DA079C}"/>
    <cellStyle name="Normal 4 4 12 2 2 2 2" xfId="25006" xr:uid="{2A7E4106-A82F-44DD-B2C3-29A5AE30F61A}"/>
    <cellStyle name="Normal 4 4 12 2 2 2 2 2" xfId="25007" xr:uid="{9431BFCE-B837-4E9D-9B10-F30E31D574CC}"/>
    <cellStyle name="Normal 4 4 12 2 2 2 2 2 2" xfId="25008" xr:uid="{87B9BA7D-3248-4200-B91B-500170EBBEBB}"/>
    <cellStyle name="Normal 4 4 12 2 2 2 2 3" xfId="25009" xr:uid="{8CBAEAFF-8782-47EF-84D6-24DF14F36217}"/>
    <cellStyle name="Normal 4 4 12 2 2 2 3" xfId="25010" xr:uid="{0753DA25-4005-485B-ACCE-D8DF546ED25A}"/>
    <cellStyle name="Normal 4 4 12 2 2 2 3 2" xfId="25011" xr:uid="{3BEF7060-3361-455D-8410-756F673B690B}"/>
    <cellStyle name="Normal 4 4 12 2 2 2 3 2 2" xfId="25012" xr:uid="{B46A1A53-C77C-4971-B949-A0EC4D67E8DE}"/>
    <cellStyle name="Normal 4 4 12 2 2 2 3 3" xfId="25013" xr:uid="{23590054-30B1-4E7E-8DC4-78B744F03EAF}"/>
    <cellStyle name="Normal 4 4 12 2 2 2 4" xfId="25014" xr:uid="{DEB740C5-AF58-41B8-A523-3A8DB51A9AD5}"/>
    <cellStyle name="Normal 4 4 12 2 2 2 4 2" xfId="25015" xr:uid="{E37AC23D-7DF4-4AB8-AC2E-B5F366411D09}"/>
    <cellStyle name="Normal 4 4 12 2 2 2 5" xfId="25016" xr:uid="{275C8940-5542-4C6D-9A15-20E80CA1BC50}"/>
    <cellStyle name="Normal 4 4 12 2 2 3" xfId="25017" xr:uid="{D8D0FF72-B703-449C-8E0A-AB1BF1726DB4}"/>
    <cellStyle name="Normal 4 4 12 2 2 3 2" xfId="25018" xr:uid="{6A3AD6A7-0424-4FE7-B291-434508B9D0CB}"/>
    <cellStyle name="Normal 4 4 12 2 2 3 2 2" xfId="25019" xr:uid="{7B8798F7-03FF-4A1D-AB57-EB910D8BE0F5}"/>
    <cellStyle name="Normal 4 4 12 2 2 3 3" xfId="25020" xr:uid="{BB18E404-F38D-4D9A-BD4E-4F072A5A8B79}"/>
    <cellStyle name="Normal 4 4 12 2 2 4" xfId="25021" xr:uid="{973CC5BB-1121-43F7-9ECB-1458F73FA59F}"/>
    <cellStyle name="Normal 4 4 12 2 2 4 2" xfId="25022" xr:uid="{BDF9F162-B778-4DD4-8E59-40EABF173428}"/>
    <cellStyle name="Normal 4 4 12 2 2 4 2 2" xfId="25023" xr:uid="{44FC337E-05BD-422D-A125-9752EFD76CEE}"/>
    <cellStyle name="Normal 4 4 12 2 2 4 3" xfId="25024" xr:uid="{814BB243-9246-44C6-A11F-5602FABC46CD}"/>
    <cellStyle name="Normal 4 4 12 2 2 5" xfId="25025" xr:uid="{A68D4EF0-41CC-403C-9E3A-B0D4288FBC81}"/>
    <cellStyle name="Normal 4 4 12 2 2 5 2" xfId="25026" xr:uid="{37ABAC37-F2E0-4AC3-A241-DE31F14E7B56}"/>
    <cellStyle name="Normal 4 4 12 2 2 6" xfId="25027" xr:uid="{1645B927-681D-4244-BEC5-4E685E908615}"/>
    <cellStyle name="Normal 4 4 12 2 3" xfId="25028" xr:uid="{6357BE2D-3DF7-4872-B46B-000D424507E8}"/>
    <cellStyle name="Normal 4 4 12 2 3 2" xfId="25029" xr:uid="{95562098-441F-4AEA-A39D-016CEC736141}"/>
    <cellStyle name="Normal 4 4 12 2 3 2 2" xfId="25030" xr:uid="{AA79D2D2-00AB-4DF4-9F7B-DBE9C78D42A1}"/>
    <cellStyle name="Normal 4 4 12 2 3 2 2 2" xfId="25031" xr:uid="{CB48520B-BABA-4E15-B089-03F7A47C2605}"/>
    <cellStyle name="Normal 4 4 12 2 3 2 2 2 2" xfId="25032" xr:uid="{B9A058EA-A66D-43D3-ADB3-68DFF4E56050}"/>
    <cellStyle name="Normal 4 4 12 2 3 2 2 3" xfId="25033" xr:uid="{99FF6517-7F37-4C72-A546-CBB2413B1C4C}"/>
    <cellStyle name="Normal 4 4 12 2 3 2 3" xfId="25034" xr:uid="{DA1F29DD-437D-4956-85CA-C31107EA1B1A}"/>
    <cellStyle name="Normal 4 4 12 2 3 2 3 2" xfId="25035" xr:uid="{34EC09D5-21D7-4DDF-B10A-E9BEB8FAD05D}"/>
    <cellStyle name="Normal 4 4 12 2 3 2 3 2 2" xfId="25036" xr:uid="{66C54BC6-7BAF-4694-ABF4-CE821FA61965}"/>
    <cellStyle name="Normal 4 4 12 2 3 2 3 3" xfId="25037" xr:uid="{F4981DF1-B774-4933-88CE-55483B93302E}"/>
    <cellStyle name="Normal 4 4 12 2 3 2 4" xfId="25038" xr:uid="{A9653C85-5E57-469D-9565-783093EFD239}"/>
    <cellStyle name="Normal 4 4 12 2 3 2 4 2" xfId="25039" xr:uid="{6672B2CC-FE27-4D37-BD38-D4281DEE6194}"/>
    <cellStyle name="Normal 4 4 12 2 3 2 5" xfId="25040" xr:uid="{7736272C-19D7-488B-A84A-7BD3FED333D3}"/>
    <cellStyle name="Normal 4 4 12 2 3 3" xfId="25041" xr:uid="{86BA2F03-C21C-4A8C-9202-8C99D7D6A91B}"/>
    <cellStyle name="Normal 4 4 12 2 3 3 2" xfId="25042" xr:uid="{D5A1B721-0113-4B88-92B3-6C529419408A}"/>
    <cellStyle name="Normal 4 4 12 2 3 3 2 2" xfId="25043" xr:uid="{94E3A46C-FD76-4B2E-BBBC-CEB9B820ACD7}"/>
    <cellStyle name="Normal 4 4 12 2 3 3 3" xfId="25044" xr:uid="{EC54F718-986E-4BA0-9EEC-F8BBCB0E3BF9}"/>
    <cellStyle name="Normal 4 4 12 2 3 4" xfId="25045" xr:uid="{B77250E0-9633-4AAA-92F5-2703903CBEDA}"/>
    <cellStyle name="Normal 4 4 12 2 3 4 2" xfId="25046" xr:uid="{8E32BCAE-93CB-42D0-A18F-631161CA3863}"/>
    <cellStyle name="Normal 4 4 12 2 3 4 2 2" xfId="25047" xr:uid="{9A014DDB-F270-440E-B0A7-947DF74F1B2F}"/>
    <cellStyle name="Normal 4 4 12 2 3 4 3" xfId="25048" xr:uid="{2E3260AB-3C18-494F-9800-AAF37E442AE4}"/>
    <cellStyle name="Normal 4 4 12 2 3 5" xfId="25049" xr:uid="{37443727-40D6-4165-944F-B38D708BCA0A}"/>
    <cellStyle name="Normal 4 4 12 2 3 5 2" xfId="25050" xr:uid="{E1AE8B37-1398-45CE-AB76-1A8C0103DBAF}"/>
    <cellStyle name="Normal 4 4 12 2 3 6" xfId="25051" xr:uid="{7174904D-2CB9-430D-B1D2-1979645B2383}"/>
    <cellStyle name="Normal 4 4 12 2 4" xfId="25052" xr:uid="{283AB00F-B681-4148-A8B0-EB336CE9732B}"/>
    <cellStyle name="Normal 4 4 12 2 4 2" xfId="25053" xr:uid="{25B1A9E8-3BBE-466B-BD19-B4461B27AD2E}"/>
    <cellStyle name="Normal 4 4 12 2 4 2 2" xfId="25054" xr:uid="{1691FCCF-8DBA-4506-8EF3-45D67F860B0C}"/>
    <cellStyle name="Normal 4 4 12 2 4 2 2 2" xfId="25055" xr:uid="{034687DA-F4AF-4910-873F-5CEB636C8DA9}"/>
    <cellStyle name="Normal 4 4 12 2 4 2 3" xfId="25056" xr:uid="{726F9A93-3D08-4EF9-BD14-88D85A4E5F07}"/>
    <cellStyle name="Normal 4 4 12 2 4 3" xfId="25057" xr:uid="{93C1AA36-4B07-482D-81D2-31D3C6B4A6F2}"/>
    <cellStyle name="Normal 4 4 12 2 4 3 2" xfId="25058" xr:uid="{2F1DC606-A73B-4616-9553-8D6C0D71D599}"/>
    <cellStyle name="Normal 4 4 12 2 4 3 2 2" xfId="25059" xr:uid="{BF431ECF-0996-468F-AA6A-5C5E5C596FB0}"/>
    <cellStyle name="Normal 4 4 12 2 4 3 3" xfId="25060" xr:uid="{DE8A9AAB-C513-40F5-A8DD-163853519154}"/>
    <cellStyle name="Normal 4 4 12 2 4 4" xfId="25061" xr:uid="{C5D1D98A-0A29-4ABA-9CF8-6F87FADA4891}"/>
    <cellStyle name="Normal 4 4 12 2 4 4 2" xfId="25062" xr:uid="{94DAFC47-8465-4210-83C4-BCA59875E5D1}"/>
    <cellStyle name="Normal 4 4 12 2 4 5" xfId="25063" xr:uid="{71000577-0164-4699-9941-5D6CE3E5D483}"/>
    <cellStyle name="Normal 4 4 12 2 5" xfId="25064" xr:uid="{0B7ED57D-1933-4D39-848A-43ACED3E4F6C}"/>
    <cellStyle name="Normal 4 4 12 2 5 2" xfId="25065" xr:uid="{35A2DBA8-D038-4F56-B431-FE47E6B26F90}"/>
    <cellStyle name="Normal 4 4 12 2 5 2 2" xfId="25066" xr:uid="{B6F63F59-2573-4986-9B82-717D99607824}"/>
    <cellStyle name="Normal 4 4 12 2 5 3" xfId="25067" xr:uid="{929241D2-C0AA-4461-B98A-BD8E608F76B6}"/>
    <cellStyle name="Normal 4 4 12 2 6" xfId="25068" xr:uid="{E68A7A7C-F632-4685-BCFE-06B1C55AE1C2}"/>
    <cellStyle name="Normal 4 4 12 2 6 2" xfId="25069" xr:uid="{7B44A8F8-B7F1-4E87-8B2F-0619FE0C239E}"/>
    <cellStyle name="Normal 4 4 12 2 6 2 2" xfId="25070" xr:uid="{2B76F111-55D6-41DC-AF35-1810AE55C24A}"/>
    <cellStyle name="Normal 4 4 12 2 6 3" xfId="25071" xr:uid="{355F4FB0-9B8A-4C9D-8AE2-9A0C4BA5D002}"/>
    <cellStyle name="Normal 4 4 12 2 7" xfId="25072" xr:uid="{0286E7E6-1882-49DD-8432-C60F0313E4AB}"/>
    <cellStyle name="Normal 4 4 12 2 7 2" xfId="25073" xr:uid="{25B9C2FA-090F-4BDB-B4DA-D88EA7F75199}"/>
    <cellStyle name="Normal 4 4 12 2 7 2 2" xfId="25074" xr:uid="{5F03436A-7C69-4B4A-852C-037FE4F75D29}"/>
    <cellStyle name="Normal 4 4 12 2 7 3" xfId="25075" xr:uid="{82927334-05CF-4946-94AF-AD25B71315EB}"/>
    <cellStyle name="Normal 4 4 12 2 8" xfId="25076" xr:uid="{6D58C1A3-DC65-45E3-BEAA-710DA81AB0D6}"/>
    <cellStyle name="Normal 4 4 12 2 8 2" xfId="25077" xr:uid="{8B1D5221-D872-47FE-A93F-08F65C906267}"/>
    <cellStyle name="Normal 4 4 12 2 9" xfId="25078" xr:uid="{A3097E4C-F2BF-47A0-AF24-DFE93BD5843A}"/>
    <cellStyle name="Normal 4 4 12 3" xfId="25079" xr:uid="{112A306C-B779-4295-8F30-470AD3BCFA03}"/>
    <cellStyle name="Normal 4 4 12 3 2" xfId="25080" xr:uid="{2B091585-1A3D-4BAB-8478-54C5B64A1C21}"/>
    <cellStyle name="Normal 4 4 12 3 2 2" xfId="25081" xr:uid="{8DFD5E2F-BB0A-4397-B9F4-E2B30EF1E072}"/>
    <cellStyle name="Normal 4 4 12 3 2 2 2" xfId="25082" xr:uid="{8CB00D6C-DC4A-4E59-97D5-A4586F3CD262}"/>
    <cellStyle name="Normal 4 4 12 3 2 2 2 2" xfId="25083" xr:uid="{EFE6CCFC-C22E-4C3C-AEEB-BC8C828EF780}"/>
    <cellStyle name="Normal 4 4 12 3 2 2 2 2 2" xfId="25084" xr:uid="{B8ECC5C9-EAFD-4E48-A1F9-66C5F8B5CA8D}"/>
    <cellStyle name="Normal 4 4 12 3 2 2 2 3" xfId="25085" xr:uid="{6C8BA407-F581-4AEA-BB9C-5D3058E7628B}"/>
    <cellStyle name="Normal 4 4 12 3 2 2 3" xfId="25086" xr:uid="{B0730F15-6BB2-4CE6-9AC6-BFA0644416A4}"/>
    <cellStyle name="Normal 4 4 12 3 2 2 3 2" xfId="25087" xr:uid="{3AD9F537-151E-4739-A027-3C42F12F672E}"/>
    <cellStyle name="Normal 4 4 12 3 2 2 3 2 2" xfId="25088" xr:uid="{F8ADB6EE-3144-4600-B47A-5A9D4334D493}"/>
    <cellStyle name="Normal 4 4 12 3 2 2 3 3" xfId="25089" xr:uid="{C59EACAE-44EB-4F80-A7CB-2444E72C1208}"/>
    <cellStyle name="Normal 4 4 12 3 2 2 4" xfId="25090" xr:uid="{F994E919-E8E7-4046-BBC8-A4FA807EFF63}"/>
    <cellStyle name="Normal 4 4 12 3 2 2 4 2" xfId="25091" xr:uid="{3FFE6448-A972-43E3-9C4B-493C6FD62BB6}"/>
    <cellStyle name="Normal 4 4 12 3 2 2 5" xfId="25092" xr:uid="{97B07F13-6639-475A-AECE-DB45ED032E40}"/>
    <cellStyle name="Normal 4 4 12 3 2 3" xfId="25093" xr:uid="{6A91484E-18CE-45A7-BAB4-9C6468F04EA4}"/>
    <cellStyle name="Normal 4 4 12 3 2 3 2" xfId="25094" xr:uid="{A7753A2B-B081-4864-8A7A-7830460F1E41}"/>
    <cellStyle name="Normal 4 4 12 3 2 3 2 2" xfId="25095" xr:uid="{A3CB23FA-E88E-42A7-AC9D-CD8426A4D772}"/>
    <cellStyle name="Normal 4 4 12 3 2 3 3" xfId="25096" xr:uid="{8CD2392B-7F49-416B-9E5A-715FD8309E77}"/>
    <cellStyle name="Normal 4 4 12 3 2 4" xfId="25097" xr:uid="{1EE9FDCF-CF0B-4237-97F8-0D27295F0DDA}"/>
    <cellStyle name="Normal 4 4 12 3 2 4 2" xfId="25098" xr:uid="{CF419603-C9AC-4C85-A076-FCC551122F26}"/>
    <cellStyle name="Normal 4 4 12 3 2 4 2 2" xfId="25099" xr:uid="{2E988D6D-BCD0-47F3-A25E-D7AFC0588D74}"/>
    <cellStyle name="Normal 4 4 12 3 2 4 3" xfId="25100" xr:uid="{6DA97620-6577-4179-AB02-3DCA2545FEF5}"/>
    <cellStyle name="Normal 4 4 12 3 2 5" xfId="25101" xr:uid="{019EFF47-4277-4991-B7F5-908E8513F033}"/>
    <cellStyle name="Normal 4 4 12 3 2 5 2" xfId="25102" xr:uid="{59C7F876-8EC8-4DFD-A867-85B31A2659FE}"/>
    <cellStyle name="Normal 4 4 12 3 2 6" xfId="25103" xr:uid="{200BB8E9-CFF9-4122-BDFE-5980C9A50E90}"/>
    <cellStyle name="Normal 4 4 12 3 3" xfId="25104" xr:uid="{8D918B26-CFAF-4CAA-BB8B-E53A178826E5}"/>
    <cellStyle name="Normal 4 4 12 3 3 2" xfId="25105" xr:uid="{FA14C91A-2953-4A94-83F5-F44E6E471E97}"/>
    <cellStyle name="Normal 4 4 12 3 3 2 2" xfId="25106" xr:uid="{330C3CC1-34DE-474B-8F11-CC078F11EF86}"/>
    <cellStyle name="Normal 4 4 12 3 3 2 2 2" xfId="25107" xr:uid="{0C4D7E19-04C0-4B96-856C-6BC54614D9FD}"/>
    <cellStyle name="Normal 4 4 12 3 3 2 2 2 2" xfId="25108" xr:uid="{B6B0EE4E-FFD9-4875-801A-D60A6ACBEBFC}"/>
    <cellStyle name="Normal 4 4 12 3 3 2 2 3" xfId="25109" xr:uid="{6273D074-D878-4A73-B583-81B1290073C0}"/>
    <cellStyle name="Normal 4 4 12 3 3 2 3" xfId="25110" xr:uid="{A77A2D72-AF7D-4157-8430-51DA85520FC1}"/>
    <cellStyle name="Normal 4 4 12 3 3 2 3 2" xfId="25111" xr:uid="{1125E8DB-88B6-4AC2-A907-59DC42BA750D}"/>
    <cellStyle name="Normal 4 4 12 3 3 2 3 2 2" xfId="25112" xr:uid="{5409EC3D-56B2-4AF9-A0AE-C22444415C70}"/>
    <cellStyle name="Normal 4 4 12 3 3 2 3 3" xfId="25113" xr:uid="{1F13073F-58E7-419D-97F8-E239E654A01C}"/>
    <cellStyle name="Normal 4 4 12 3 3 2 4" xfId="25114" xr:uid="{E16AAB79-E44C-420D-8B00-5D64BE87E721}"/>
    <cellStyle name="Normal 4 4 12 3 3 2 4 2" xfId="25115" xr:uid="{E950B8D6-AFCB-452D-B365-E1101C20F425}"/>
    <cellStyle name="Normal 4 4 12 3 3 2 5" xfId="25116" xr:uid="{6B1A0989-021F-46A9-84FC-140FD7F4F793}"/>
    <cellStyle name="Normal 4 4 12 3 3 3" xfId="25117" xr:uid="{7979B16E-0671-4742-BD01-554FDF25ED49}"/>
    <cellStyle name="Normal 4 4 12 3 3 3 2" xfId="25118" xr:uid="{3880CAC1-ED02-42B4-A208-2E0440FA896B}"/>
    <cellStyle name="Normal 4 4 12 3 3 3 2 2" xfId="25119" xr:uid="{22B6DC50-6D37-45F7-A7D4-CCF7539AB8E0}"/>
    <cellStyle name="Normal 4 4 12 3 3 3 3" xfId="25120" xr:uid="{91D0768E-411C-481C-9CD9-944558BB233E}"/>
    <cellStyle name="Normal 4 4 12 3 3 4" xfId="25121" xr:uid="{C1B4ED7C-770F-4141-9359-A9E7507AD559}"/>
    <cellStyle name="Normal 4 4 12 3 3 4 2" xfId="25122" xr:uid="{756E1A28-371E-4678-89F4-19453F8E4CCD}"/>
    <cellStyle name="Normal 4 4 12 3 3 4 2 2" xfId="25123" xr:uid="{16910879-A0CC-441F-B61C-373931127E2D}"/>
    <cellStyle name="Normal 4 4 12 3 3 4 3" xfId="25124" xr:uid="{AD1E141F-3B0F-47F1-9214-56D37DF03B1C}"/>
    <cellStyle name="Normal 4 4 12 3 3 5" xfId="25125" xr:uid="{21D1C802-4C88-4983-86CF-A3D47D8F0F54}"/>
    <cellStyle name="Normal 4 4 12 3 3 5 2" xfId="25126" xr:uid="{C480D114-FAB7-49C2-9EE1-611E900C1BE5}"/>
    <cellStyle name="Normal 4 4 12 3 3 6" xfId="25127" xr:uid="{F055E8CB-78A3-4984-BBDF-BEC4F63AC612}"/>
    <cellStyle name="Normal 4 4 12 3 4" xfId="25128" xr:uid="{ADF73592-339B-4BD2-8356-E4F1D8CDD641}"/>
    <cellStyle name="Normal 4 4 12 3 4 2" xfId="25129" xr:uid="{C73E0225-247E-44C5-92ED-FD93249F0CCB}"/>
    <cellStyle name="Normal 4 4 12 3 4 2 2" xfId="25130" xr:uid="{402017FF-60CF-4DEB-A80D-78D1FC376C4A}"/>
    <cellStyle name="Normal 4 4 12 3 4 2 2 2" xfId="25131" xr:uid="{B4F168F1-8A3C-4BD2-B0C1-F52135D19C3A}"/>
    <cellStyle name="Normal 4 4 12 3 4 2 3" xfId="25132" xr:uid="{C1CB0290-EE4F-4035-B091-9865D2BE6AF4}"/>
    <cellStyle name="Normal 4 4 12 3 4 3" xfId="25133" xr:uid="{6B238A9C-CF44-4ABB-AF3A-191DE19F6243}"/>
    <cellStyle name="Normal 4 4 12 3 4 3 2" xfId="25134" xr:uid="{B7247914-26DF-486C-B451-CC2DD2E46063}"/>
    <cellStyle name="Normal 4 4 12 3 4 3 2 2" xfId="25135" xr:uid="{2CEF6BEF-8C9A-4D15-A3D8-FB132673DF91}"/>
    <cellStyle name="Normal 4 4 12 3 4 3 3" xfId="25136" xr:uid="{D85788B6-4406-493C-A1A7-D0764004C3AE}"/>
    <cellStyle name="Normal 4 4 12 3 4 4" xfId="25137" xr:uid="{FC5683F0-5A3C-4CA1-868E-5247CA034FD5}"/>
    <cellStyle name="Normal 4 4 12 3 4 4 2" xfId="25138" xr:uid="{5ADC8A47-927B-44D7-A2C8-C34FF5D6C416}"/>
    <cellStyle name="Normal 4 4 12 3 4 5" xfId="25139" xr:uid="{941CC2FC-4B69-43A2-BCA2-384247297F80}"/>
    <cellStyle name="Normal 4 4 12 3 5" xfId="25140" xr:uid="{AD3B9D1F-0A3B-490F-8C9E-2DCD368FD7FD}"/>
    <cellStyle name="Normal 4 4 12 3 5 2" xfId="25141" xr:uid="{AACC9074-2AD8-482E-861D-A2073335C93D}"/>
    <cellStyle name="Normal 4 4 12 3 5 2 2" xfId="25142" xr:uid="{AAE8CB7A-D1D9-4A0E-B25F-5A629857D2D2}"/>
    <cellStyle name="Normal 4 4 12 3 5 3" xfId="25143" xr:uid="{BC011A5B-75BE-4B2C-887B-1699571A5434}"/>
    <cellStyle name="Normal 4 4 12 3 6" xfId="25144" xr:uid="{0E2B5543-2986-4932-8ECC-5AD32B235DDE}"/>
    <cellStyle name="Normal 4 4 12 3 6 2" xfId="25145" xr:uid="{9900C4EF-93A5-4169-89C4-6FE70A48346B}"/>
    <cellStyle name="Normal 4 4 12 3 6 2 2" xfId="25146" xr:uid="{8D51A1CB-456E-4495-9017-A3EB58EA773E}"/>
    <cellStyle name="Normal 4 4 12 3 6 3" xfId="25147" xr:uid="{311A2C35-0533-4384-A4B6-D2598B2C5F47}"/>
    <cellStyle name="Normal 4 4 12 3 7" xfId="25148" xr:uid="{F6F6D2FF-657E-42CF-A8EB-393FD952D222}"/>
    <cellStyle name="Normal 4 4 12 3 7 2" xfId="25149" xr:uid="{28E46926-137B-4A56-9A59-3F3DE28FB1F0}"/>
    <cellStyle name="Normal 4 4 12 3 7 2 2" xfId="25150" xr:uid="{EB5F955A-E709-4A5E-84F4-AB784964B4B7}"/>
    <cellStyle name="Normal 4 4 12 3 7 3" xfId="25151" xr:uid="{46C51F9E-F73B-4336-9122-167F2707F27D}"/>
    <cellStyle name="Normal 4 4 12 3 8" xfId="25152" xr:uid="{625FD1B3-6AF7-4095-89B5-EA858318B177}"/>
    <cellStyle name="Normal 4 4 12 3 8 2" xfId="25153" xr:uid="{70E983B1-A904-4285-927F-9CB0F97BB652}"/>
    <cellStyle name="Normal 4 4 12 3 9" xfId="25154" xr:uid="{1221D537-2164-45C5-9F8A-17AA6E5A4E61}"/>
    <cellStyle name="Normal 4 4 12 4" xfId="25155" xr:uid="{35D24748-8AEA-4BA3-919A-476DEC950B91}"/>
    <cellStyle name="Normal 4 4 12 4 2" xfId="25156" xr:uid="{26071588-515B-4941-A66D-E62D2996D29B}"/>
    <cellStyle name="Normal 4 4 12 4 2 2" xfId="25157" xr:uid="{AC1636F3-6E6A-42A5-A3CE-C62D1BF3183D}"/>
    <cellStyle name="Normal 4 4 12 4 2 2 2" xfId="25158" xr:uid="{61628FE1-7BD9-4CA0-BCCC-D79DB27F7882}"/>
    <cellStyle name="Normal 4 4 12 4 2 2 2 2" xfId="25159" xr:uid="{A5A1983B-9A58-4350-BEAE-8924B71940D5}"/>
    <cellStyle name="Normal 4 4 12 4 2 2 3" xfId="25160" xr:uid="{311BCE45-6B4C-44C3-BA37-863C204A0391}"/>
    <cellStyle name="Normal 4 4 12 4 2 3" xfId="25161" xr:uid="{BE060AD9-D5EC-48C5-BF58-60E38B282F8D}"/>
    <cellStyle name="Normal 4 4 12 4 2 3 2" xfId="25162" xr:uid="{0C26A2C2-B843-4F17-9AC4-09CEE2BFB396}"/>
    <cellStyle name="Normal 4 4 12 4 2 3 2 2" xfId="25163" xr:uid="{ED2C6BD4-2932-425B-8E8A-0E7C2513755F}"/>
    <cellStyle name="Normal 4 4 12 4 2 3 3" xfId="25164" xr:uid="{9E8C6EE8-5082-4865-8696-B060F9A8AF39}"/>
    <cellStyle name="Normal 4 4 12 4 2 4" xfId="25165" xr:uid="{3D7EEC2F-4BAC-4273-8DDD-91A9AFD74EDB}"/>
    <cellStyle name="Normal 4 4 12 4 2 4 2" xfId="25166" xr:uid="{68E199EA-FFB8-4D7E-9417-EC87474671A6}"/>
    <cellStyle name="Normal 4 4 12 4 2 5" xfId="25167" xr:uid="{4D02924D-CB62-4FB9-93D4-6C55D15EBED3}"/>
    <cellStyle name="Normal 4 4 12 4 3" xfId="25168" xr:uid="{55642F91-7B12-4493-814F-F391A8630D6F}"/>
    <cellStyle name="Normal 4 4 12 4 3 2" xfId="25169" xr:uid="{EA7C819A-124B-4BB5-AF28-0FF0D6078A7E}"/>
    <cellStyle name="Normal 4 4 12 4 3 2 2" xfId="25170" xr:uid="{2DE81801-1C7A-4A4F-9468-58E2A5317A53}"/>
    <cellStyle name="Normal 4 4 12 4 3 3" xfId="25171" xr:uid="{61E51004-4EDD-4B59-92BC-58CEB66D40F3}"/>
    <cellStyle name="Normal 4 4 12 4 4" xfId="25172" xr:uid="{C8A8EE04-311C-479E-A804-B3A6B115D3AF}"/>
    <cellStyle name="Normal 4 4 12 4 4 2" xfId="25173" xr:uid="{D1A8ABE4-03C9-4B58-B637-F483917A0A7D}"/>
    <cellStyle name="Normal 4 4 12 4 4 2 2" xfId="25174" xr:uid="{C8E21613-7BB0-4868-B1F9-9ECD760C0A4D}"/>
    <cellStyle name="Normal 4 4 12 4 4 3" xfId="25175" xr:uid="{EDA34482-A250-4C29-9B93-AE7203343BC7}"/>
    <cellStyle name="Normal 4 4 12 4 5" xfId="25176" xr:uid="{D17B210B-23FA-4AEA-9E22-9B0D451BD696}"/>
    <cellStyle name="Normal 4 4 12 4 5 2" xfId="25177" xr:uid="{886E4D75-7D7A-43E9-A218-04C2C722DFB7}"/>
    <cellStyle name="Normal 4 4 12 4 6" xfId="25178" xr:uid="{EF4F9C6B-EB35-4CA5-8CB9-0F243F1E7BE5}"/>
    <cellStyle name="Normal 4 4 12 5" xfId="25179" xr:uid="{BE9B80A4-AD22-42EB-9837-70B96B0B1F7A}"/>
    <cellStyle name="Normal 4 4 12 5 2" xfId="25180" xr:uid="{8D7FCB2E-DDED-4699-9960-E13445C986CE}"/>
    <cellStyle name="Normal 4 4 12 5 2 2" xfId="25181" xr:uid="{E5F9B77F-2891-4C32-A326-8D3BDF2BF721}"/>
    <cellStyle name="Normal 4 4 12 5 2 2 2" xfId="25182" xr:uid="{960C723E-79A9-4E7D-B012-6B3AFB21EF8D}"/>
    <cellStyle name="Normal 4 4 12 5 2 2 2 2" xfId="25183" xr:uid="{B71BAD6B-E1CB-4E35-9DED-317127FBDFAC}"/>
    <cellStyle name="Normal 4 4 12 5 2 2 3" xfId="25184" xr:uid="{61BE3EE8-EF19-468A-B5AC-DEFF6EDC25BA}"/>
    <cellStyle name="Normal 4 4 12 5 2 3" xfId="25185" xr:uid="{8B1C8071-0A9D-446A-8830-98250F00929C}"/>
    <cellStyle name="Normal 4 4 12 5 2 3 2" xfId="25186" xr:uid="{97F2E4B1-ED64-43CE-BB3A-B071625F8190}"/>
    <cellStyle name="Normal 4 4 12 5 2 3 2 2" xfId="25187" xr:uid="{3257F574-148F-4131-B956-4725F426576F}"/>
    <cellStyle name="Normal 4 4 12 5 2 3 3" xfId="25188" xr:uid="{DA90B50D-0F00-47AD-8A53-B088E959E3D1}"/>
    <cellStyle name="Normal 4 4 12 5 2 4" xfId="25189" xr:uid="{FE3E9F8C-3515-43B5-ABB1-A51CA7B1CF89}"/>
    <cellStyle name="Normal 4 4 12 5 2 4 2" xfId="25190" xr:uid="{492BF033-E3C4-44DB-A572-851A3DA9409C}"/>
    <cellStyle name="Normal 4 4 12 5 2 5" xfId="25191" xr:uid="{393C986E-B358-4FBD-916D-FC0565E21AA6}"/>
    <cellStyle name="Normal 4 4 12 5 3" xfId="25192" xr:uid="{667B9548-6F81-415D-AFFC-5DEE5D6055AB}"/>
    <cellStyle name="Normal 4 4 12 5 3 2" xfId="25193" xr:uid="{D0020D1A-AD77-46EA-AE5B-1D817A564658}"/>
    <cellStyle name="Normal 4 4 12 5 3 2 2" xfId="25194" xr:uid="{04DA918F-90FF-4E96-9FEA-FB16332B55E7}"/>
    <cellStyle name="Normal 4 4 12 5 3 3" xfId="25195" xr:uid="{B6C182DA-B3E5-404D-A51C-8F4261D13C2E}"/>
    <cellStyle name="Normal 4 4 12 5 4" xfId="25196" xr:uid="{FCA89A2E-98FD-4A14-A704-78D898F1AC6E}"/>
    <cellStyle name="Normal 4 4 12 5 4 2" xfId="25197" xr:uid="{B458AD54-93BE-46A9-99A2-61C92CB9B21D}"/>
    <cellStyle name="Normal 4 4 12 5 4 2 2" xfId="25198" xr:uid="{D0B75815-DEF2-416B-B216-A113DC43EC73}"/>
    <cellStyle name="Normal 4 4 12 5 4 3" xfId="25199" xr:uid="{515554EE-8F7B-4AC7-822C-2599535A89A1}"/>
    <cellStyle name="Normal 4 4 12 5 5" xfId="25200" xr:uid="{6DC41612-2666-421F-B625-E31D4049DC1D}"/>
    <cellStyle name="Normal 4 4 12 5 5 2" xfId="25201" xr:uid="{B998F7E4-ADA6-4AD7-ACEA-230754AE4499}"/>
    <cellStyle name="Normal 4 4 12 5 6" xfId="25202" xr:uid="{9F23A4D4-E8B7-47EA-8D9E-74D1162696CF}"/>
    <cellStyle name="Normal 4 4 12 6" xfId="25203" xr:uid="{C76DACDA-BD96-4B1D-B414-DBDB17E6751F}"/>
    <cellStyle name="Normal 4 4 12 6 2" xfId="25204" xr:uid="{1D45A2A9-FE43-439B-AD81-85DC74869A3D}"/>
    <cellStyle name="Normal 4 4 12 6 2 2" xfId="25205" xr:uid="{419331DD-D380-48B1-9560-BF49A84F41D3}"/>
    <cellStyle name="Normal 4 4 12 6 2 2 2" xfId="25206" xr:uid="{63A87DF7-6F81-4249-8E1E-4F0933266C34}"/>
    <cellStyle name="Normal 4 4 12 6 2 3" xfId="25207" xr:uid="{8F4B2DAE-3A0D-4767-ACC4-68D775CCA3E2}"/>
    <cellStyle name="Normal 4 4 12 6 3" xfId="25208" xr:uid="{B807706E-04E7-474C-9E06-BDCF41AD5A15}"/>
    <cellStyle name="Normal 4 4 12 6 3 2" xfId="25209" xr:uid="{B086778C-B2EC-48BC-8F98-387F4FBE204E}"/>
    <cellStyle name="Normal 4 4 12 6 3 2 2" xfId="25210" xr:uid="{C5E044B9-7BCF-40C6-A3AF-6F384FF6E143}"/>
    <cellStyle name="Normal 4 4 12 6 3 3" xfId="25211" xr:uid="{76F7EDFA-8093-4486-98AA-620617073DE7}"/>
    <cellStyle name="Normal 4 4 12 6 4" xfId="25212" xr:uid="{CC0FB784-049B-4F64-AECE-798330BAAD1F}"/>
    <cellStyle name="Normal 4 4 12 6 4 2" xfId="25213" xr:uid="{D26C661A-D823-4B91-8032-0F6BF15F9CC5}"/>
    <cellStyle name="Normal 4 4 12 6 5" xfId="25214" xr:uid="{BD266768-B090-4198-B944-6752AE56D9E1}"/>
    <cellStyle name="Normal 4 4 12 7" xfId="25215" xr:uid="{8C818A4F-CEA3-45B8-9AA3-E99B68E55245}"/>
    <cellStyle name="Normal 4 4 12 7 2" xfId="25216" xr:uid="{3F5A60C8-C51E-4160-8D32-18E83857C72C}"/>
    <cellStyle name="Normal 4 4 12 7 2 2" xfId="25217" xr:uid="{A1E935FA-7FF5-4BC2-AA4F-73E2C1A76142}"/>
    <cellStyle name="Normal 4 4 12 7 3" xfId="25218" xr:uid="{8D1C5D1A-2884-41E0-BE55-2B7122308AFB}"/>
    <cellStyle name="Normal 4 4 12 8" xfId="25219" xr:uid="{4704D443-2BED-4BCA-9783-78E508B9B6CB}"/>
    <cellStyle name="Normal 4 4 12 8 2" xfId="25220" xr:uid="{1339A981-1846-4AF8-BDEB-2DEAE9CE0738}"/>
    <cellStyle name="Normal 4 4 12 8 2 2" xfId="25221" xr:uid="{041A70B1-4F65-411C-8939-E812889478F3}"/>
    <cellStyle name="Normal 4 4 12 8 3" xfId="25222" xr:uid="{493D8AB1-7716-4E09-9951-21B9E9FA5C38}"/>
    <cellStyle name="Normal 4 4 12 9" xfId="25223" xr:uid="{92D1775B-D365-4A74-B397-8E5E82CF5274}"/>
    <cellStyle name="Normal 4 4 12 9 2" xfId="25224" xr:uid="{C847F756-3302-46B3-883D-C5F76533085F}"/>
    <cellStyle name="Normal 4 4 12 9 2 2" xfId="25225" xr:uid="{4A0D36D1-369F-4181-9348-83731522ED0F}"/>
    <cellStyle name="Normal 4 4 12 9 3" xfId="25226" xr:uid="{280C5874-4DCB-457A-89C1-22D87B505218}"/>
    <cellStyle name="Normal 4 4 13" xfId="2172" xr:uid="{F56EFF09-8B5F-4427-B71F-3291B0E9430B}"/>
    <cellStyle name="Normal 4 4 13 10" xfId="25227" xr:uid="{CECDE561-492F-4526-9E38-36580475DAAC}"/>
    <cellStyle name="Normal 4 4 13 10 2" xfId="25228" xr:uid="{6FA4D178-BCF6-4287-9C85-0EDB476F0735}"/>
    <cellStyle name="Normal 4 4 13 11" xfId="25229" xr:uid="{ED6949F6-4B72-48A8-A47F-5056081F8CC9}"/>
    <cellStyle name="Normal 4 4 13 2" xfId="25230" xr:uid="{2B25C121-9CCF-4770-A945-DEC8E4ACFA3B}"/>
    <cellStyle name="Normal 4 4 13 2 2" xfId="25231" xr:uid="{6E1EB4B3-AE42-4972-9599-FE9219BCB374}"/>
    <cellStyle name="Normal 4 4 13 2 2 2" xfId="25232" xr:uid="{13630CFE-4491-4499-84F5-389326F6AE82}"/>
    <cellStyle name="Normal 4 4 13 2 2 2 2" xfId="25233" xr:uid="{617C97CE-4071-40E0-A52F-8E653DD6B496}"/>
    <cellStyle name="Normal 4 4 13 2 2 2 2 2" xfId="25234" xr:uid="{C5B9BE1F-7080-4D16-8B17-6B51B4AD0ABD}"/>
    <cellStyle name="Normal 4 4 13 2 2 2 2 2 2" xfId="25235" xr:uid="{BF0C4D6F-5BA7-4C11-A89C-E52942C4BE02}"/>
    <cellStyle name="Normal 4 4 13 2 2 2 2 3" xfId="25236" xr:uid="{E4D3E88D-0BAB-4541-AB52-5D338BBB89D7}"/>
    <cellStyle name="Normal 4 4 13 2 2 2 3" xfId="25237" xr:uid="{915BF2A3-28C0-4710-8502-8EDB0BC3EEC2}"/>
    <cellStyle name="Normal 4 4 13 2 2 2 3 2" xfId="25238" xr:uid="{9974FC1A-2965-4B44-8FF7-F70F69996081}"/>
    <cellStyle name="Normal 4 4 13 2 2 2 3 2 2" xfId="25239" xr:uid="{64A6F584-F222-4511-90E0-7BD903622F1E}"/>
    <cellStyle name="Normal 4 4 13 2 2 2 3 3" xfId="25240" xr:uid="{FD6E9243-9B33-443D-9D5D-24E4E37B03A8}"/>
    <cellStyle name="Normal 4 4 13 2 2 2 4" xfId="25241" xr:uid="{03C81B7B-7D65-4C7E-8381-B6DC5F8CE177}"/>
    <cellStyle name="Normal 4 4 13 2 2 2 4 2" xfId="25242" xr:uid="{55F76FC1-9B3C-403D-951D-EACB687A0F52}"/>
    <cellStyle name="Normal 4 4 13 2 2 2 5" xfId="25243" xr:uid="{0686B8A4-4807-491E-8B09-A5623206C91A}"/>
    <cellStyle name="Normal 4 4 13 2 2 3" xfId="25244" xr:uid="{E7DDB480-893C-43B4-933C-11ED4C99C6F4}"/>
    <cellStyle name="Normal 4 4 13 2 2 3 2" xfId="25245" xr:uid="{5BA45609-E3D0-44D6-88B0-96FBC7A06D25}"/>
    <cellStyle name="Normal 4 4 13 2 2 3 2 2" xfId="25246" xr:uid="{77D52B12-6130-4A55-971B-944223E92039}"/>
    <cellStyle name="Normal 4 4 13 2 2 3 3" xfId="25247" xr:uid="{3E9C575B-DCF1-47D1-974F-BF33DB77F012}"/>
    <cellStyle name="Normal 4 4 13 2 2 4" xfId="25248" xr:uid="{98613DAA-F9A8-4E64-B51B-18DC79256472}"/>
    <cellStyle name="Normal 4 4 13 2 2 4 2" xfId="25249" xr:uid="{D34DAE52-9600-4CCD-8E33-2D64D1174C95}"/>
    <cellStyle name="Normal 4 4 13 2 2 4 2 2" xfId="25250" xr:uid="{0CA5628C-08DA-4316-9DA7-26BCB5AA3D75}"/>
    <cellStyle name="Normal 4 4 13 2 2 4 3" xfId="25251" xr:uid="{FAC065FE-A489-450D-859E-465F4FBD537E}"/>
    <cellStyle name="Normal 4 4 13 2 2 5" xfId="25252" xr:uid="{188F1BD8-80AF-45E7-AF1E-C5EA1E3F5C6D}"/>
    <cellStyle name="Normal 4 4 13 2 2 5 2" xfId="25253" xr:uid="{01035647-2F98-4BD5-850F-25D7A021EA2A}"/>
    <cellStyle name="Normal 4 4 13 2 2 6" xfId="25254" xr:uid="{63E62C8E-8E2D-4F0B-8A39-19DBD13FB259}"/>
    <cellStyle name="Normal 4 4 13 2 3" xfId="25255" xr:uid="{5385EF5E-69EE-4ADF-A5A6-A3FC60E1B0A4}"/>
    <cellStyle name="Normal 4 4 13 2 3 2" xfId="25256" xr:uid="{0355CD41-CD24-486F-B17B-9D3CFF82F44C}"/>
    <cellStyle name="Normal 4 4 13 2 3 2 2" xfId="25257" xr:uid="{AF4FB7FF-3D82-40B4-B2E1-B43ADDDC4F95}"/>
    <cellStyle name="Normal 4 4 13 2 3 2 2 2" xfId="25258" xr:uid="{96C1BCF4-16B1-4612-8D29-D755B727AE25}"/>
    <cellStyle name="Normal 4 4 13 2 3 2 2 2 2" xfId="25259" xr:uid="{36CB584A-F7AF-4BD3-BE82-D1BAEBDAA2FA}"/>
    <cellStyle name="Normal 4 4 13 2 3 2 2 3" xfId="25260" xr:uid="{0BCEDC12-95EB-4E56-A39A-434F73CC3850}"/>
    <cellStyle name="Normal 4 4 13 2 3 2 3" xfId="25261" xr:uid="{C819A44A-3E41-4A40-92F9-184CBB89D748}"/>
    <cellStyle name="Normal 4 4 13 2 3 2 3 2" xfId="25262" xr:uid="{053C1874-D9D7-4356-AF49-88F3456B2F55}"/>
    <cellStyle name="Normal 4 4 13 2 3 2 3 2 2" xfId="25263" xr:uid="{3A3CD5C2-4617-43C3-AA92-9BC70801EE6B}"/>
    <cellStyle name="Normal 4 4 13 2 3 2 3 3" xfId="25264" xr:uid="{E597B30C-1023-482D-B8ED-15845551F5A5}"/>
    <cellStyle name="Normal 4 4 13 2 3 2 4" xfId="25265" xr:uid="{8D9D9B78-5107-410D-9A5D-2621E0E10D00}"/>
    <cellStyle name="Normal 4 4 13 2 3 2 4 2" xfId="25266" xr:uid="{B03E9AE0-9234-4163-9BCB-BF2F0C0DD713}"/>
    <cellStyle name="Normal 4 4 13 2 3 2 5" xfId="25267" xr:uid="{ED8448BA-65CB-43DD-BC80-8D7AF1B49C19}"/>
    <cellStyle name="Normal 4 4 13 2 3 3" xfId="25268" xr:uid="{D58198F6-06AD-4AEA-92C4-C452D0FBF0E9}"/>
    <cellStyle name="Normal 4 4 13 2 3 3 2" xfId="25269" xr:uid="{1EC50BE1-8E15-4BA1-9D93-6158875A353D}"/>
    <cellStyle name="Normal 4 4 13 2 3 3 2 2" xfId="25270" xr:uid="{C3076056-B096-4745-86B3-E976F35517FA}"/>
    <cellStyle name="Normal 4 4 13 2 3 3 3" xfId="25271" xr:uid="{C1651118-5F78-41A3-B4D3-8220A9BEABB3}"/>
    <cellStyle name="Normal 4 4 13 2 3 4" xfId="25272" xr:uid="{1F187D74-0EDD-4AE6-9A8E-D719EDE53A5F}"/>
    <cellStyle name="Normal 4 4 13 2 3 4 2" xfId="25273" xr:uid="{D56D4FF8-54C4-4865-95C0-17BD8592A7D2}"/>
    <cellStyle name="Normal 4 4 13 2 3 4 2 2" xfId="25274" xr:uid="{11C48242-68D5-4360-B9FD-BECD1D13165C}"/>
    <cellStyle name="Normal 4 4 13 2 3 4 3" xfId="25275" xr:uid="{2554A122-78A9-4EB7-BA6D-EDA65C32C89D}"/>
    <cellStyle name="Normal 4 4 13 2 3 5" xfId="25276" xr:uid="{D3F2EF79-576B-4A1D-A24D-8AA581F081E9}"/>
    <cellStyle name="Normal 4 4 13 2 3 5 2" xfId="25277" xr:uid="{22982486-CB45-4C01-AA22-7D89907CAF93}"/>
    <cellStyle name="Normal 4 4 13 2 3 6" xfId="25278" xr:uid="{87C9C79D-B97D-469F-968D-2C92F0F2459D}"/>
    <cellStyle name="Normal 4 4 13 2 4" xfId="25279" xr:uid="{1616B554-EEB3-4717-83DE-C3BB17641CE8}"/>
    <cellStyle name="Normal 4 4 13 2 4 2" xfId="25280" xr:uid="{17BA69DA-01DB-4519-B1AB-AE33F4D36E3D}"/>
    <cellStyle name="Normal 4 4 13 2 4 2 2" xfId="25281" xr:uid="{313635E4-CC6B-48D7-BB23-FB7FBA7E1302}"/>
    <cellStyle name="Normal 4 4 13 2 4 2 2 2" xfId="25282" xr:uid="{1DE5CEBC-D50C-4DC0-8B22-677FB6A6A5D5}"/>
    <cellStyle name="Normal 4 4 13 2 4 2 3" xfId="25283" xr:uid="{B36AB87D-E178-4F93-A0D7-947B41D82B14}"/>
    <cellStyle name="Normal 4 4 13 2 4 3" xfId="25284" xr:uid="{9DD413C3-0098-450D-A848-05A59606AF59}"/>
    <cellStyle name="Normal 4 4 13 2 4 3 2" xfId="25285" xr:uid="{19B29E90-C105-45E2-8A09-F761B64DB139}"/>
    <cellStyle name="Normal 4 4 13 2 4 3 2 2" xfId="25286" xr:uid="{9AB54DD4-29C9-4CB0-B46D-BE5C02B2C4E1}"/>
    <cellStyle name="Normal 4 4 13 2 4 3 3" xfId="25287" xr:uid="{A6D636D9-8D86-4B2F-8CE3-CD89CB5D1F27}"/>
    <cellStyle name="Normal 4 4 13 2 4 4" xfId="25288" xr:uid="{83F9151E-5EC2-4A18-842A-9EED85C85B37}"/>
    <cellStyle name="Normal 4 4 13 2 4 4 2" xfId="25289" xr:uid="{FF9B588E-219A-4F24-BB99-51DB778FB002}"/>
    <cellStyle name="Normal 4 4 13 2 4 5" xfId="25290" xr:uid="{FE6DAB9C-C0C1-4488-BCB6-27356F0AF535}"/>
    <cellStyle name="Normal 4 4 13 2 5" xfId="25291" xr:uid="{20B3CE17-CC3B-4FD4-AB5F-CEAACACC5DAD}"/>
    <cellStyle name="Normal 4 4 13 2 5 2" xfId="25292" xr:uid="{6FDB78CD-1E74-4778-B3A3-75C3950C2A8D}"/>
    <cellStyle name="Normal 4 4 13 2 5 2 2" xfId="25293" xr:uid="{8B9CE9F4-F2C5-4903-9CDF-C52F985B3EE9}"/>
    <cellStyle name="Normal 4 4 13 2 5 3" xfId="25294" xr:uid="{9A1F5537-502C-4CFA-A24F-ABBACE008AC7}"/>
    <cellStyle name="Normal 4 4 13 2 6" xfId="25295" xr:uid="{AC544C1A-7670-43EF-8CF5-030B0132501A}"/>
    <cellStyle name="Normal 4 4 13 2 6 2" xfId="25296" xr:uid="{F2125E50-F046-4D45-B8D9-65160353E54C}"/>
    <cellStyle name="Normal 4 4 13 2 6 2 2" xfId="25297" xr:uid="{7E68356C-02BD-41B6-8833-EBA55D52FB82}"/>
    <cellStyle name="Normal 4 4 13 2 6 3" xfId="25298" xr:uid="{1B8491B0-1D8B-4461-B0CE-CC445979CF98}"/>
    <cellStyle name="Normal 4 4 13 2 7" xfId="25299" xr:uid="{5488464B-9877-4CF7-A53A-8F88AAA66922}"/>
    <cellStyle name="Normal 4 4 13 2 7 2" xfId="25300" xr:uid="{635F8CAE-8CE8-4D22-A95C-3381DF430369}"/>
    <cellStyle name="Normal 4 4 13 2 7 2 2" xfId="25301" xr:uid="{8C4C97F4-0FB4-45F8-80ED-44E732D0A8FE}"/>
    <cellStyle name="Normal 4 4 13 2 7 3" xfId="25302" xr:uid="{F23868B8-37E3-4777-A3EC-22919165DCEB}"/>
    <cellStyle name="Normal 4 4 13 2 8" xfId="25303" xr:uid="{FE42BAFB-C45C-4DC0-972E-FEBA877F3F34}"/>
    <cellStyle name="Normal 4 4 13 2 8 2" xfId="25304" xr:uid="{30D69E98-A6E0-44C5-9832-D8B4BB58595E}"/>
    <cellStyle name="Normal 4 4 13 2 9" xfId="25305" xr:uid="{A161D1C8-C9DD-4ED3-9FA1-5E31A87A0ADC}"/>
    <cellStyle name="Normal 4 4 13 3" xfId="25306" xr:uid="{0A6680CC-DCB6-401A-884E-777ADD37621A}"/>
    <cellStyle name="Normal 4 4 13 3 2" xfId="25307" xr:uid="{FC435AAB-5AA8-4186-8C8F-746AD6C1E15C}"/>
    <cellStyle name="Normal 4 4 13 3 2 2" xfId="25308" xr:uid="{5BBFD3D5-FBC8-430C-90B3-8D2F6C83969C}"/>
    <cellStyle name="Normal 4 4 13 3 2 2 2" xfId="25309" xr:uid="{0F6A9C3F-4E43-4D60-B0E1-620E31E67D31}"/>
    <cellStyle name="Normal 4 4 13 3 2 2 2 2" xfId="25310" xr:uid="{D67AE55D-83C3-4866-8E3E-3A021D00FA4C}"/>
    <cellStyle name="Normal 4 4 13 3 2 2 2 2 2" xfId="25311" xr:uid="{AB8AFCC3-A85F-4F87-9B26-DBF7A575985C}"/>
    <cellStyle name="Normal 4 4 13 3 2 2 2 3" xfId="25312" xr:uid="{792BCDF0-854E-4D2F-9484-BF3DA4B8BDDA}"/>
    <cellStyle name="Normal 4 4 13 3 2 2 3" xfId="25313" xr:uid="{18E6B5D7-578E-460C-9932-4D56BD29AD06}"/>
    <cellStyle name="Normal 4 4 13 3 2 2 3 2" xfId="25314" xr:uid="{7CE96008-7148-4110-8BE6-E2A631B2C9AC}"/>
    <cellStyle name="Normal 4 4 13 3 2 2 3 2 2" xfId="25315" xr:uid="{2C089E4F-C7B6-4E63-9611-DAC6BAC08C21}"/>
    <cellStyle name="Normal 4 4 13 3 2 2 3 3" xfId="25316" xr:uid="{BBFA28A2-45D4-4F42-8306-FDD8208010DD}"/>
    <cellStyle name="Normal 4 4 13 3 2 2 4" xfId="25317" xr:uid="{F6A443F9-DA64-41AF-B6FF-6751CC687672}"/>
    <cellStyle name="Normal 4 4 13 3 2 2 4 2" xfId="25318" xr:uid="{25CF38A4-4E04-4DF7-9480-58AC6F51CD54}"/>
    <cellStyle name="Normal 4 4 13 3 2 2 5" xfId="25319" xr:uid="{254C425E-E809-45FE-9CB9-5A3B3D97C50F}"/>
    <cellStyle name="Normal 4 4 13 3 2 3" xfId="25320" xr:uid="{B8848C3D-B95D-4A2C-8C38-41E3B5B2C81A}"/>
    <cellStyle name="Normal 4 4 13 3 2 3 2" xfId="25321" xr:uid="{E9186DB1-2862-4990-BAA1-E006BEC494D6}"/>
    <cellStyle name="Normal 4 4 13 3 2 3 2 2" xfId="25322" xr:uid="{A9A11F35-F67D-4C54-84D6-C9B3A183297F}"/>
    <cellStyle name="Normal 4 4 13 3 2 3 3" xfId="25323" xr:uid="{43E4365F-741A-4581-9DC9-A87AC795A0F6}"/>
    <cellStyle name="Normal 4 4 13 3 2 4" xfId="25324" xr:uid="{1E243758-38EB-4DB5-999E-AC05B7F01859}"/>
    <cellStyle name="Normal 4 4 13 3 2 4 2" xfId="25325" xr:uid="{4052F6CC-B962-4D3F-BE34-2D5A5B4CA102}"/>
    <cellStyle name="Normal 4 4 13 3 2 4 2 2" xfId="25326" xr:uid="{0FA91C0D-87F5-4877-B48C-7EF90A80BE82}"/>
    <cellStyle name="Normal 4 4 13 3 2 4 3" xfId="25327" xr:uid="{8A3E48A5-9B9B-4BAC-91DC-F90E5A04368A}"/>
    <cellStyle name="Normal 4 4 13 3 2 5" xfId="25328" xr:uid="{73807EE9-25BF-4F14-8C65-173D4E302ADD}"/>
    <cellStyle name="Normal 4 4 13 3 2 5 2" xfId="25329" xr:uid="{605D39B7-FB35-4D60-9655-009E05D067DA}"/>
    <cellStyle name="Normal 4 4 13 3 2 6" xfId="25330" xr:uid="{81CB450C-A93F-4839-8456-521C58C98845}"/>
    <cellStyle name="Normal 4 4 13 3 3" xfId="25331" xr:uid="{C34D5052-D0CA-4818-B9A1-D9C2EC638B1B}"/>
    <cellStyle name="Normal 4 4 13 3 3 2" xfId="25332" xr:uid="{3A473137-E50D-430E-9A69-E1B9211AA51F}"/>
    <cellStyle name="Normal 4 4 13 3 3 2 2" xfId="25333" xr:uid="{FA68D01D-4A89-453E-94CC-599FA5B7BDED}"/>
    <cellStyle name="Normal 4 4 13 3 3 2 2 2" xfId="25334" xr:uid="{BAD2B15F-C704-4395-A016-578B3EB81CEC}"/>
    <cellStyle name="Normal 4 4 13 3 3 2 2 2 2" xfId="25335" xr:uid="{22033575-2C30-49C6-861B-A1E89B6B2E7F}"/>
    <cellStyle name="Normal 4 4 13 3 3 2 2 3" xfId="25336" xr:uid="{66C9BEEE-E76E-4012-822E-ED40ABA89BC6}"/>
    <cellStyle name="Normal 4 4 13 3 3 2 3" xfId="25337" xr:uid="{8BBDD5C9-B98D-42CE-A961-479449DEDB46}"/>
    <cellStyle name="Normal 4 4 13 3 3 2 3 2" xfId="25338" xr:uid="{5A971B11-2F4C-49C3-9D56-8D0F1201B113}"/>
    <cellStyle name="Normal 4 4 13 3 3 2 3 2 2" xfId="25339" xr:uid="{DA35357E-279B-478B-8849-498B1F4887FA}"/>
    <cellStyle name="Normal 4 4 13 3 3 2 3 3" xfId="25340" xr:uid="{AC4A0ADB-2419-473D-B77E-AABAF80E16C7}"/>
    <cellStyle name="Normal 4 4 13 3 3 2 4" xfId="25341" xr:uid="{21F89CF7-A172-4FED-8167-10D52CB4C5DA}"/>
    <cellStyle name="Normal 4 4 13 3 3 2 4 2" xfId="25342" xr:uid="{DA757DB1-8660-4AFA-89F0-C9B479386748}"/>
    <cellStyle name="Normal 4 4 13 3 3 2 5" xfId="25343" xr:uid="{D36A2A63-8977-4673-A077-1FF74BB685C6}"/>
    <cellStyle name="Normal 4 4 13 3 3 3" xfId="25344" xr:uid="{6B7B326D-DBAD-4856-B2CB-7959F63F33BF}"/>
    <cellStyle name="Normal 4 4 13 3 3 3 2" xfId="25345" xr:uid="{513EFB0E-523C-43BB-96FB-AE58B2A9226F}"/>
    <cellStyle name="Normal 4 4 13 3 3 3 2 2" xfId="25346" xr:uid="{F1D47639-6227-4B69-A2C7-379F8438F6E1}"/>
    <cellStyle name="Normal 4 4 13 3 3 3 3" xfId="25347" xr:uid="{F3125E85-D099-4EC2-B7D8-3DD857D8894A}"/>
    <cellStyle name="Normal 4 4 13 3 3 4" xfId="25348" xr:uid="{25442E74-9A4B-45BA-8A69-A1987F1D1B60}"/>
    <cellStyle name="Normal 4 4 13 3 3 4 2" xfId="25349" xr:uid="{71394B27-7E69-44BF-8CEE-5F50EBB50454}"/>
    <cellStyle name="Normal 4 4 13 3 3 4 2 2" xfId="25350" xr:uid="{9C4C8192-3D66-48E4-B8BF-77F480B8B4D6}"/>
    <cellStyle name="Normal 4 4 13 3 3 4 3" xfId="25351" xr:uid="{01840677-0DD4-4FF3-9FF1-AFCD0FF5CA37}"/>
    <cellStyle name="Normal 4 4 13 3 3 5" xfId="25352" xr:uid="{639B80B2-908B-4B3E-8132-9CF80FA8465F}"/>
    <cellStyle name="Normal 4 4 13 3 3 5 2" xfId="25353" xr:uid="{5CF53162-343F-4941-8548-2C005FB9E560}"/>
    <cellStyle name="Normal 4 4 13 3 3 6" xfId="25354" xr:uid="{614299C8-E215-4B05-8AEC-79725C4D60F6}"/>
    <cellStyle name="Normal 4 4 13 3 4" xfId="25355" xr:uid="{2E0E15B0-44B8-4CA6-9058-A51804DDD6C3}"/>
    <cellStyle name="Normal 4 4 13 3 4 2" xfId="25356" xr:uid="{3C42148C-364A-4886-8827-C03F3F530EC4}"/>
    <cellStyle name="Normal 4 4 13 3 4 2 2" xfId="25357" xr:uid="{85CEC427-ECA1-4490-A77D-FA33C2C263C8}"/>
    <cellStyle name="Normal 4 4 13 3 4 2 2 2" xfId="25358" xr:uid="{A2911DF7-3268-458D-8767-3A1F5FD5C6A9}"/>
    <cellStyle name="Normal 4 4 13 3 4 2 3" xfId="25359" xr:uid="{98182331-BA5A-4BF7-BB17-F6A4943C4510}"/>
    <cellStyle name="Normal 4 4 13 3 4 3" xfId="25360" xr:uid="{8AED885A-050B-4C18-9381-F82930761C62}"/>
    <cellStyle name="Normal 4 4 13 3 4 3 2" xfId="25361" xr:uid="{FC2D127A-BAE7-4014-8C9D-AA7806C42C0E}"/>
    <cellStyle name="Normal 4 4 13 3 4 3 2 2" xfId="25362" xr:uid="{7FB9BEE2-0E67-4764-9404-2C039456DC0F}"/>
    <cellStyle name="Normal 4 4 13 3 4 3 3" xfId="25363" xr:uid="{1652E02F-CF78-4819-B849-9EE3B0680A54}"/>
    <cellStyle name="Normal 4 4 13 3 4 4" xfId="25364" xr:uid="{DC7F7175-8353-403F-A7D2-3CFB3B6D8809}"/>
    <cellStyle name="Normal 4 4 13 3 4 4 2" xfId="25365" xr:uid="{F9D2EE41-CD5C-48AC-84B8-A014A6431172}"/>
    <cellStyle name="Normal 4 4 13 3 4 5" xfId="25366" xr:uid="{5E36700F-0AB2-494A-BBE7-3EB5C90C04E5}"/>
    <cellStyle name="Normal 4 4 13 3 5" xfId="25367" xr:uid="{B6433E26-7075-425E-8093-BB92ABEE8704}"/>
    <cellStyle name="Normal 4 4 13 3 5 2" xfId="25368" xr:uid="{13841341-3E70-4AE6-90CE-5E9E7B15EF3D}"/>
    <cellStyle name="Normal 4 4 13 3 5 2 2" xfId="25369" xr:uid="{64F63E22-1A05-40DA-8BDB-2EF2B65C2763}"/>
    <cellStyle name="Normal 4 4 13 3 5 3" xfId="25370" xr:uid="{CE71CA32-7BA7-4FAF-9537-EACF0DC95666}"/>
    <cellStyle name="Normal 4 4 13 3 6" xfId="25371" xr:uid="{F72F4880-1826-4709-8F98-128366FF7D0D}"/>
    <cellStyle name="Normal 4 4 13 3 6 2" xfId="25372" xr:uid="{92E3A606-3BFE-4FD3-940C-99647D27597E}"/>
    <cellStyle name="Normal 4 4 13 3 6 2 2" xfId="25373" xr:uid="{55E4807F-E886-418B-B3BE-354A6A3B8FD3}"/>
    <cellStyle name="Normal 4 4 13 3 6 3" xfId="25374" xr:uid="{52BA810D-6D5A-4053-B307-E0290E97030B}"/>
    <cellStyle name="Normal 4 4 13 3 7" xfId="25375" xr:uid="{770442A9-2E1B-4E96-B00D-A1FC43324623}"/>
    <cellStyle name="Normal 4 4 13 3 7 2" xfId="25376" xr:uid="{9EBD9CB2-1AF1-4BF4-9B96-B5A458B4F52F}"/>
    <cellStyle name="Normal 4 4 13 3 7 2 2" xfId="25377" xr:uid="{0A300DDC-D80A-452B-8AA4-B6F8F66EA3E0}"/>
    <cellStyle name="Normal 4 4 13 3 7 3" xfId="25378" xr:uid="{33FF4232-1A04-4091-8C30-C5048BE2FCFB}"/>
    <cellStyle name="Normal 4 4 13 3 8" xfId="25379" xr:uid="{1C3E1D7B-5B98-4E7C-8F9C-3C316DE64056}"/>
    <cellStyle name="Normal 4 4 13 3 8 2" xfId="25380" xr:uid="{4FB5C355-8FA0-4438-8E54-9B98586C08A5}"/>
    <cellStyle name="Normal 4 4 13 3 9" xfId="25381" xr:uid="{00AE46F3-EAC3-40F1-83A3-A823D0E8B3CB}"/>
    <cellStyle name="Normal 4 4 13 4" xfId="25382" xr:uid="{F6C9CA9A-E257-40EB-9F7D-C0AB75EA4720}"/>
    <cellStyle name="Normal 4 4 13 4 2" xfId="25383" xr:uid="{16A4A571-68C2-4C2C-9D56-C33E398519AE}"/>
    <cellStyle name="Normal 4 4 13 4 2 2" xfId="25384" xr:uid="{AD9A786D-B17B-431E-B5CF-D2982267AE61}"/>
    <cellStyle name="Normal 4 4 13 4 2 2 2" xfId="25385" xr:uid="{F0B32F6C-8D9A-4D03-97E6-1A039097705D}"/>
    <cellStyle name="Normal 4 4 13 4 2 2 2 2" xfId="25386" xr:uid="{B0A80DFB-17BD-492A-B69E-9540838F0FCC}"/>
    <cellStyle name="Normal 4 4 13 4 2 2 3" xfId="25387" xr:uid="{84092514-683D-4E1F-8760-6D39D1F01C9A}"/>
    <cellStyle name="Normal 4 4 13 4 2 3" xfId="25388" xr:uid="{38E473A3-9BEA-4008-BA8A-5702039595E1}"/>
    <cellStyle name="Normal 4 4 13 4 2 3 2" xfId="25389" xr:uid="{48F9B1F6-FF6C-4CCA-968F-5BEC2F38C080}"/>
    <cellStyle name="Normal 4 4 13 4 2 3 2 2" xfId="25390" xr:uid="{FC161940-9007-4A78-B3FF-D1B4075552F7}"/>
    <cellStyle name="Normal 4 4 13 4 2 3 3" xfId="25391" xr:uid="{CB982824-50FE-4E60-9796-70E2800C2BEB}"/>
    <cellStyle name="Normal 4 4 13 4 2 4" xfId="25392" xr:uid="{EF093723-6816-4B8E-BF85-7164E4B9440F}"/>
    <cellStyle name="Normal 4 4 13 4 2 4 2" xfId="25393" xr:uid="{FB7BA583-25FE-453B-816D-0307AC5F4926}"/>
    <cellStyle name="Normal 4 4 13 4 2 5" xfId="25394" xr:uid="{3A18C34C-21D4-46EA-A9D2-4BFCAFC5D7C8}"/>
    <cellStyle name="Normal 4 4 13 4 3" xfId="25395" xr:uid="{9BD8FDF1-390A-4D73-9D15-F45C0546944B}"/>
    <cellStyle name="Normal 4 4 13 4 3 2" xfId="25396" xr:uid="{AE25A87F-579A-4A0F-BE5A-C31382A284E9}"/>
    <cellStyle name="Normal 4 4 13 4 3 2 2" xfId="25397" xr:uid="{44EE9BE2-AD9B-4473-AA33-123C72F5F7BB}"/>
    <cellStyle name="Normal 4 4 13 4 3 3" xfId="25398" xr:uid="{7D7958F7-C7AF-4CD1-A1F0-6C81CC85364D}"/>
    <cellStyle name="Normal 4 4 13 4 4" xfId="25399" xr:uid="{BE65C436-A432-4732-B307-DA744B9E967D}"/>
    <cellStyle name="Normal 4 4 13 4 4 2" xfId="25400" xr:uid="{22720E39-F253-4A8D-BF1D-4CAA22AFA7EF}"/>
    <cellStyle name="Normal 4 4 13 4 4 2 2" xfId="25401" xr:uid="{37457CE9-266D-4BD8-961C-9DD5EEEBA5E6}"/>
    <cellStyle name="Normal 4 4 13 4 4 3" xfId="25402" xr:uid="{4BF19625-E64B-46B7-A1CC-1F1A0DCAA2D9}"/>
    <cellStyle name="Normal 4 4 13 4 5" xfId="25403" xr:uid="{9A8DC728-456C-4EBA-8972-7E29E17E2CA9}"/>
    <cellStyle name="Normal 4 4 13 4 5 2" xfId="25404" xr:uid="{D3C15574-A077-40D4-AD3C-38DA1F8E2084}"/>
    <cellStyle name="Normal 4 4 13 4 6" xfId="25405" xr:uid="{52AC057B-3205-40AB-A80D-F3E880544D20}"/>
    <cellStyle name="Normal 4 4 13 5" xfId="25406" xr:uid="{6E646F24-4BE5-45D4-837E-F28D737A10F6}"/>
    <cellStyle name="Normal 4 4 13 5 2" xfId="25407" xr:uid="{CC4DE12E-548E-41F8-8C3A-C8AD35AF9F24}"/>
    <cellStyle name="Normal 4 4 13 5 2 2" xfId="25408" xr:uid="{13C1E83B-3796-4A09-939D-3EDE9A873B70}"/>
    <cellStyle name="Normal 4 4 13 5 2 2 2" xfId="25409" xr:uid="{C82C40E2-5590-4F5C-BA99-0FD9D4F9E6C9}"/>
    <cellStyle name="Normal 4 4 13 5 2 2 2 2" xfId="25410" xr:uid="{183CAF94-B3DD-4066-8B5F-4F7802DFCABA}"/>
    <cellStyle name="Normal 4 4 13 5 2 2 3" xfId="25411" xr:uid="{351F3605-1AF8-45EE-B5E6-98EAF6BDE1B4}"/>
    <cellStyle name="Normal 4 4 13 5 2 3" xfId="25412" xr:uid="{F9DA6AFA-6843-4092-B976-373A688BC96E}"/>
    <cellStyle name="Normal 4 4 13 5 2 3 2" xfId="25413" xr:uid="{DD4CC312-90F0-4BA5-9699-E25BE8A477BB}"/>
    <cellStyle name="Normal 4 4 13 5 2 3 2 2" xfId="25414" xr:uid="{90D7E80E-7F4A-4811-90FD-1EE6F2727EEC}"/>
    <cellStyle name="Normal 4 4 13 5 2 3 3" xfId="25415" xr:uid="{F4A06D3C-A5F7-4158-BAB1-6BF48BED6CC1}"/>
    <cellStyle name="Normal 4 4 13 5 2 4" xfId="25416" xr:uid="{D7B0530B-AFCB-4211-86D0-7DDE3B4275A1}"/>
    <cellStyle name="Normal 4 4 13 5 2 4 2" xfId="25417" xr:uid="{DB405D5B-6535-4FB7-99FD-33DB9B41E778}"/>
    <cellStyle name="Normal 4 4 13 5 2 5" xfId="25418" xr:uid="{D7D0BB76-5518-43B1-BEB1-CCE34F7ADBA1}"/>
    <cellStyle name="Normal 4 4 13 5 3" xfId="25419" xr:uid="{2E46D481-3139-4AD6-8BF1-E16A66804455}"/>
    <cellStyle name="Normal 4 4 13 5 3 2" xfId="25420" xr:uid="{74612B50-9622-42DB-B2B4-6E43CAC5B6AA}"/>
    <cellStyle name="Normal 4 4 13 5 3 2 2" xfId="25421" xr:uid="{24F73E4D-FAEC-4046-8784-BFC987790A9A}"/>
    <cellStyle name="Normal 4 4 13 5 3 3" xfId="25422" xr:uid="{3F4559DB-022E-47F7-9B07-4F9EB2152FEC}"/>
    <cellStyle name="Normal 4 4 13 5 4" xfId="25423" xr:uid="{4DFEA99A-8C27-4D63-BC9E-8CF880925D00}"/>
    <cellStyle name="Normal 4 4 13 5 4 2" xfId="25424" xr:uid="{70365051-6F28-4E89-9D55-1A1D04973839}"/>
    <cellStyle name="Normal 4 4 13 5 4 2 2" xfId="25425" xr:uid="{A9CB4C2E-CD45-4958-B7B6-1A90C7A9D0F3}"/>
    <cellStyle name="Normal 4 4 13 5 4 3" xfId="25426" xr:uid="{C504D3CE-BE19-4AB5-A359-7B1E57A3C129}"/>
    <cellStyle name="Normal 4 4 13 5 5" xfId="25427" xr:uid="{C8AB9D26-A470-408A-9D30-1118ABC62697}"/>
    <cellStyle name="Normal 4 4 13 5 5 2" xfId="25428" xr:uid="{00FB0C1E-235A-4C9B-A625-904496BDBC11}"/>
    <cellStyle name="Normal 4 4 13 5 6" xfId="25429" xr:uid="{18E8DBC5-2BF4-4A3E-8F1A-8CC3ED0FC8E7}"/>
    <cellStyle name="Normal 4 4 13 6" xfId="25430" xr:uid="{A579F92C-9B40-41CD-A340-9E71592F5C94}"/>
    <cellStyle name="Normal 4 4 13 6 2" xfId="25431" xr:uid="{63F15D2B-7F14-47BB-A7ED-74869FEB174A}"/>
    <cellStyle name="Normal 4 4 13 6 2 2" xfId="25432" xr:uid="{9550972C-FCE0-4EE1-B07B-BF5D37D09183}"/>
    <cellStyle name="Normal 4 4 13 6 2 2 2" xfId="25433" xr:uid="{414AAA54-51CC-4C09-A440-C83C1D7D9C29}"/>
    <cellStyle name="Normal 4 4 13 6 2 3" xfId="25434" xr:uid="{8D2F9339-4717-4D7A-90CB-804CE521D184}"/>
    <cellStyle name="Normal 4 4 13 6 3" xfId="25435" xr:uid="{DCFD9BDC-5A26-4869-AD3D-E08B41A23488}"/>
    <cellStyle name="Normal 4 4 13 6 3 2" xfId="25436" xr:uid="{6C699E4E-EAF7-47AD-98C8-17698B9F1C47}"/>
    <cellStyle name="Normal 4 4 13 6 3 2 2" xfId="25437" xr:uid="{2FA0BC2E-B87C-4898-AF55-DB8C07104BBF}"/>
    <cellStyle name="Normal 4 4 13 6 3 3" xfId="25438" xr:uid="{E874FDE8-1534-4BD6-A970-E9D0F6DE32D3}"/>
    <cellStyle name="Normal 4 4 13 6 4" xfId="25439" xr:uid="{7D59202F-7CE4-4175-A571-B99DE1DC6D8A}"/>
    <cellStyle name="Normal 4 4 13 6 4 2" xfId="25440" xr:uid="{F575B53F-9376-40C0-B363-7B20F087F201}"/>
    <cellStyle name="Normal 4 4 13 6 5" xfId="25441" xr:uid="{465A803E-ED00-4FE8-AA1A-6355F5BC8574}"/>
    <cellStyle name="Normal 4 4 13 7" xfId="25442" xr:uid="{6FFF756D-47D9-4222-9698-A314AC9658E9}"/>
    <cellStyle name="Normal 4 4 13 7 2" xfId="25443" xr:uid="{CEDDB904-E794-4DC9-9CE8-0FF8BB165E0B}"/>
    <cellStyle name="Normal 4 4 13 7 2 2" xfId="25444" xr:uid="{C0AA639B-D7E9-44D9-9AA7-9D85264D6915}"/>
    <cellStyle name="Normal 4 4 13 7 3" xfId="25445" xr:uid="{E8E5352E-10CE-43A3-97EC-94EC135917B4}"/>
    <cellStyle name="Normal 4 4 13 8" xfId="25446" xr:uid="{A5A29B30-6E75-4BE4-B1E6-1B45EBBDE90F}"/>
    <cellStyle name="Normal 4 4 13 8 2" xfId="25447" xr:uid="{88B2D1B2-E536-468A-BA3B-054F47621C73}"/>
    <cellStyle name="Normal 4 4 13 8 2 2" xfId="25448" xr:uid="{B0BF55E3-A9FE-45D3-9761-9573D4C4C219}"/>
    <cellStyle name="Normal 4 4 13 8 3" xfId="25449" xr:uid="{24F1B053-B62D-4826-BC54-7844E48259B4}"/>
    <cellStyle name="Normal 4 4 13 9" xfId="25450" xr:uid="{5214411B-6772-4E9F-8C37-040169EF9F7C}"/>
    <cellStyle name="Normal 4 4 13 9 2" xfId="25451" xr:uid="{B5DCAECA-479B-4886-8C4A-EA008B9A783B}"/>
    <cellStyle name="Normal 4 4 13 9 2 2" xfId="25452" xr:uid="{ACF05DF5-52A1-4474-A110-3299EDBCB835}"/>
    <cellStyle name="Normal 4 4 13 9 3" xfId="25453" xr:uid="{9E7B0EE2-8C17-447A-B612-26C77F6FEE75}"/>
    <cellStyle name="Normal 4 4 14" xfId="2173" xr:uid="{DF119995-3F01-4285-BBC4-2CFD59145FD3}"/>
    <cellStyle name="Normal 4 4 14 10" xfId="25454" xr:uid="{D3174458-4317-497F-A0FC-CF956BC25C0B}"/>
    <cellStyle name="Normal 4 4 14 10 2" xfId="25455" xr:uid="{E400A975-20B6-46BB-88CF-70FD08EFA042}"/>
    <cellStyle name="Normal 4 4 14 11" xfId="25456" xr:uid="{4E8BFE0F-5AF4-44FD-BC73-49B74C82DF65}"/>
    <cellStyle name="Normal 4 4 14 2" xfId="25457" xr:uid="{27C76FB2-BEEB-4312-8FAE-53D7FA4F1DF4}"/>
    <cellStyle name="Normal 4 4 14 2 2" xfId="25458" xr:uid="{2FA7B7FB-4088-47E6-9489-602E1FFEF376}"/>
    <cellStyle name="Normal 4 4 14 2 2 2" xfId="25459" xr:uid="{BE2C3E62-B473-446D-B3B4-EEFB9842DD36}"/>
    <cellStyle name="Normal 4 4 14 2 2 2 2" xfId="25460" xr:uid="{DE966A7C-1F2F-4684-AF27-E75AFE38DEAE}"/>
    <cellStyle name="Normal 4 4 14 2 2 2 2 2" xfId="25461" xr:uid="{2B968D06-010A-4752-A5F3-08324D0A3814}"/>
    <cellStyle name="Normal 4 4 14 2 2 2 2 2 2" xfId="25462" xr:uid="{3320200F-06C1-4684-BE9C-C1DFD4734DCB}"/>
    <cellStyle name="Normal 4 4 14 2 2 2 2 3" xfId="25463" xr:uid="{0B059D34-6C8A-4FBD-9CE9-1F0FEDC56EF9}"/>
    <cellStyle name="Normal 4 4 14 2 2 2 3" xfId="25464" xr:uid="{3922BD22-F9DD-4471-9AA6-697A2CE142C5}"/>
    <cellStyle name="Normal 4 4 14 2 2 2 3 2" xfId="25465" xr:uid="{4517595B-6563-4E34-A92E-4F23482B863C}"/>
    <cellStyle name="Normal 4 4 14 2 2 2 3 2 2" xfId="25466" xr:uid="{C20615C9-6D64-4EA2-B116-966447F8AA77}"/>
    <cellStyle name="Normal 4 4 14 2 2 2 3 3" xfId="25467" xr:uid="{BFCD2021-5F97-498D-861A-AEFA32666FC8}"/>
    <cellStyle name="Normal 4 4 14 2 2 2 4" xfId="25468" xr:uid="{53CCEAE8-4035-48E7-B755-21E9E53056DD}"/>
    <cellStyle name="Normal 4 4 14 2 2 2 4 2" xfId="25469" xr:uid="{44545E50-FD0F-4E43-8350-5EE91BBD48D4}"/>
    <cellStyle name="Normal 4 4 14 2 2 2 5" xfId="25470" xr:uid="{260F1AE5-8D3A-475C-99FF-176C65B0068B}"/>
    <cellStyle name="Normal 4 4 14 2 2 3" xfId="25471" xr:uid="{5F97A0BC-6A27-4CFD-920B-283D3596B54A}"/>
    <cellStyle name="Normal 4 4 14 2 2 3 2" xfId="25472" xr:uid="{715B09D9-D91D-430D-AAE4-B860F9CA9C05}"/>
    <cellStyle name="Normal 4 4 14 2 2 3 2 2" xfId="25473" xr:uid="{FB3E0362-54DF-48C9-A909-4AD678C6FBF0}"/>
    <cellStyle name="Normal 4 4 14 2 2 3 3" xfId="25474" xr:uid="{54C83FC4-DE7C-4493-AFB4-BE04CC779387}"/>
    <cellStyle name="Normal 4 4 14 2 2 4" xfId="25475" xr:uid="{52B723C7-4049-429B-A2EA-FEC809E73709}"/>
    <cellStyle name="Normal 4 4 14 2 2 4 2" xfId="25476" xr:uid="{EF1D7108-0E2D-4B99-8E70-2A4D6BDE0EFB}"/>
    <cellStyle name="Normal 4 4 14 2 2 4 2 2" xfId="25477" xr:uid="{BFA3D41A-9E44-4567-9C57-59B73BD58094}"/>
    <cellStyle name="Normal 4 4 14 2 2 4 3" xfId="25478" xr:uid="{3BC933E4-D641-4996-A0FC-ADC02429973C}"/>
    <cellStyle name="Normal 4 4 14 2 2 5" xfId="25479" xr:uid="{13D5E71A-C134-45E1-AC2B-CEFB8FDF68C9}"/>
    <cellStyle name="Normal 4 4 14 2 2 5 2" xfId="25480" xr:uid="{2AB10F39-8FF7-4421-B03E-918D398B27EF}"/>
    <cellStyle name="Normal 4 4 14 2 2 6" xfId="25481" xr:uid="{28AFD260-EA9D-4F5C-B03B-EEB0DBFF9299}"/>
    <cellStyle name="Normal 4 4 14 2 3" xfId="25482" xr:uid="{0FD68C28-74AD-4B06-B9A3-C927B1F8C8DB}"/>
    <cellStyle name="Normal 4 4 14 2 3 2" xfId="25483" xr:uid="{2DAF7E2E-DE29-481B-A86E-77BAA4E4E02C}"/>
    <cellStyle name="Normal 4 4 14 2 3 2 2" xfId="25484" xr:uid="{BD85C291-7721-46D8-87A0-1095F40B7954}"/>
    <cellStyle name="Normal 4 4 14 2 3 2 2 2" xfId="25485" xr:uid="{588BED1A-4510-4A7D-895E-A339D41A849E}"/>
    <cellStyle name="Normal 4 4 14 2 3 2 2 2 2" xfId="25486" xr:uid="{829A0DE0-C02B-471D-998A-11D726C79015}"/>
    <cellStyle name="Normal 4 4 14 2 3 2 2 3" xfId="25487" xr:uid="{F51EAB2C-A966-4B86-ADAB-6C195D12212F}"/>
    <cellStyle name="Normal 4 4 14 2 3 2 3" xfId="25488" xr:uid="{52C8CCBD-854F-4EAD-8FC5-91687CFA0FCD}"/>
    <cellStyle name="Normal 4 4 14 2 3 2 3 2" xfId="25489" xr:uid="{C4C59F56-C73A-40D5-B35F-E9B9E974E7D2}"/>
    <cellStyle name="Normal 4 4 14 2 3 2 3 2 2" xfId="25490" xr:uid="{4679DBA2-059D-4C61-B2CE-9101FEC8703F}"/>
    <cellStyle name="Normal 4 4 14 2 3 2 3 3" xfId="25491" xr:uid="{5304F917-8DA7-4F26-B655-12BA66FA2B9E}"/>
    <cellStyle name="Normal 4 4 14 2 3 2 4" xfId="25492" xr:uid="{882683C4-2152-4FE9-A543-A08761D8E4DF}"/>
    <cellStyle name="Normal 4 4 14 2 3 2 4 2" xfId="25493" xr:uid="{FFA44D95-73EE-4998-B645-BB1C2E34326F}"/>
    <cellStyle name="Normal 4 4 14 2 3 2 5" xfId="25494" xr:uid="{BF0E3D91-6796-4D44-8994-DA332E71E574}"/>
    <cellStyle name="Normal 4 4 14 2 3 3" xfId="25495" xr:uid="{78435893-5722-416D-AED3-4BBAB0C258F9}"/>
    <cellStyle name="Normal 4 4 14 2 3 3 2" xfId="25496" xr:uid="{83C9E410-7F5E-48AD-A200-2221087984B5}"/>
    <cellStyle name="Normal 4 4 14 2 3 3 2 2" xfId="25497" xr:uid="{C18B2A98-0913-49F3-9252-AD136D879A6D}"/>
    <cellStyle name="Normal 4 4 14 2 3 3 3" xfId="25498" xr:uid="{13ACBA23-4F93-4213-B4C0-E3188EDA08B6}"/>
    <cellStyle name="Normal 4 4 14 2 3 4" xfId="25499" xr:uid="{61A08AFD-03A1-41CF-8E14-D45FC4010031}"/>
    <cellStyle name="Normal 4 4 14 2 3 4 2" xfId="25500" xr:uid="{AF47B7AD-E05C-42B8-AC36-04F225C5E827}"/>
    <cellStyle name="Normal 4 4 14 2 3 4 2 2" xfId="25501" xr:uid="{05BA8C7A-78F2-45E7-80FE-1BE274A591FF}"/>
    <cellStyle name="Normal 4 4 14 2 3 4 3" xfId="25502" xr:uid="{C437DC7D-E347-4095-9A9A-14B8097BFF9E}"/>
    <cellStyle name="Normal 4 4 14 2 3 5" xfId="25503" xr:uid="{8E9DA5F8-B254-4576-9903-62E94DC9A398}"/>
    <cellStyle name="Normal 4 4 14 2 3 5 2" xfId="25504" xr:uid="{DC6D43A2-37EE-42D7-92CE-2DBDE5768953}"/>
    <cellStyle name="Normal 4 4 14 2 3 6" xfId="25505" xr:uid="{5889FD23-CCA4-4068-B979-26353574CAAE}"/>
    <cellStyle name="Normal 4 4 14 2 4" xfId="25506" xr:uid="{F7AD7B3A-473C-4A72-A9E6-967F0B8D4494}"/>
    <cellStyle name="Normal 4 4 14 2 4 2" xfId="25507" xr:uid="{E35EA19C-72ED-4B0A-AB84-799E8D7D3C71}"/>
    <cellStyle name="Normal 4 4 14 2 4 2 2" xfId="25508" xr:uid="{95FF88E4-3FD8-48AF-9A6B-714B53984672}"/>
    <cellStyle name="Normal 4 4 14 2 4 2 2 2" xfId="25509" xr:uid="{1C53E7D4-C2DB-422A-89A1-4AB132724213}"/>
    <cellStyle name="Normal 4 4 14 2 4 2 3" xfId="25510" xr:uid="{12FA9223-63C3-4647-804C-BC6EC9FF4315}"/>
    <cellStyle name="Normal 4 4 14 2 4 3" xfId="25511" xr:uid="{A056D64B-C653-4874-AFA8-7275DA72D61B}"/>
    <cellStyle name="Normal 4 4 14 2 4 3 2" xfId="25512" xr:uid="{72829718-4768-416F-B0DF-E6EACF43A4AA}"/>
    <cellStyle name="Normal 4 4 14 2 4 3 2 2" xfId="25513" xr:uid="{D073816D-74CF-48FE-93A0-8CF818DECE78}"/>
    <cellStyle name="Normal 4 4 14 2 4 3 3" xfId="25514" xr:uid="{38514F2C-D5F1-4414-9289-446E1B854730}"/>
    <cellStyle name="Normal 4 4 14 2 4 4" xfId="25515" xr:uid="{7C038D1F-CE7E-47FB-99E7-BEC9524B863E}"/>
    <cellStyle name="Normal 4 4 14 2 4 4 2" xfId="25516" xr:uid="{673F7F6E-3801-49E2-BC05-AAB36AD4BEFA}"/>
    <cellStyle name="Normal 4 4 14 2 4 5" xfId="25517" xr:uid="{878D92BF-B60C-470D-9B38-C42F536F1242}"/>
    <cellStyle name="Normal 4 4 14 2 5" xfId="25518" xr:uid="{00F9F406-ED3D-4196-8E62-CF951DA76D3C}"/>
    <cellStyle name="Normal 4 4 14 2 5 2" xfId="25519" xr:uid="{B744077B-320A-4EE3-B250-45AFCB76E699}"/>
    <cellStyle name="Normal 4 4 14 2 5 2 2" xfId="25520" xr:uid="{BBFB384B-C733-4390-8171-F66A98E6D655}"/>
    <cellStyle name="Normal 4 4 14 2 5 3" xfId="25521" xr:uid="{B5DEE669-442D-4B29-9BA6-E310F94B285C}"/>
    <cellStyle name="Normal 4 4 14 2 6" xfId="25522" xr:uid="{783D648B-859E-4F7B-B588-F707A492EE2D}"/>
    <cellStyle name="Normal 4 4 14 2 6 2" xfId="25523" xr:uid="{B6BC0760-607E-42C8-93AC-06B4E4BFFA91}"/>
    <cellStyle name="Normal 4 4 14 2 6 2 2" xfId="25524" xr:uid="{7F4BEE23-D373-4078-8E9A-7CA2802AD905}"/>
    <cellStyle name="Normal 4 4 14 2 6 3" xfId="25525" xr:uid="{1E0F8E46-EB49-49C9-9FA0-B499A72C48AD}"/>
    <cellStyle name="Normal 4 4 14 2 7" xfId="25526" xr:uid="{14434586-FBC2-4717-8E15-0EF701C27FEE}"/>
    <cellStyle name="Normal 4 4 14 2 7 2" xfId="25527" xr:uid="{832EFD05-1A39-41F4-90AA-EA723A47476E}"/>
    <cellStyle name="Normal 4 4 14 2 7 2 2" xfId="25528" xr:uid="{A19B124E-17BC-4D44-AF34-76E8F43C6A10}"/>
    <cellStyle name="Normal 4 4 14 2 7 3" xfId="25529" xr:uid="{380076E8-F8E4-464E-9303-9FA4BEEE3052}"/>
    <cellStyle name="Normal 4 4 14 2 8" xfId="25530" xr:uid="{A791E295-E0EF-41BA-AB7F-3005D3893CFB}"/>
    <cellStyle name="Normal 4 4 14 2 8 2" xfId="25531" xr:uid="{3F29A69E-8EF0-4CFE-A1FA-F87E5C11FDCE}"/>
    <cellStyle name="Normal 4 4 14 2 9" xfId="25532" xr:uid="{A87A3AF3-556F-43E1-9AD5-1D160764D760}"/>
    <cellStyle name="Normal 4 4 14 3" xfId="25533" xr:uid="{CD3D30BB-AA9A-4B54-8256-E8FBFDBF80BF}"/>
    <cellStyle name="Normal 4 4 14 3 2" xfId="25534" xr:uid="{077913B1-FFED-46EB-9616-91023C9E58E7}"/>
    <cellStyle name="Normal 4 4 14 3 2 2" xfId="25535" xr:uid="{93102883-B5A4-49DA-B213-191D89723316}"/>
    <cellStyle name="Normal 4 4 14 3 2 2 2" xfId="25536" xr:uid="{E6BC4E68-4DFD-4DE8-91C4-0D4F80B9FDC3}"/>
    <cellStyle name="Normal 4 4 14 3 2 2 2 2" xfId="25537" xr:uid="{19F63D55-2998-43A7-9D47-619D15FD67EA}"/>
    <cellStyle name="Normal 4 4 14 3 2 2 2 2 2" xfId="25538" xr:uid="{3DCB1000-5074-4404-9862-1581C4BAC883}"/>
    <cellStyle name="Normal 4 4 14 3 2 2 2 3" xfId="25539" xr:uid="{C4FB2CE7-A2E8-43A4-9E0C-A0EEF50AFD39}"/>
    <cellStyle name="Normal 4 4 14 3 2 2 3" xfId="25540" xr:uid="{5D0B2C4C-3F02-41B1-95A6-B30D214C927F}"/>
    <cellStyle name="Normal 4 4 14 3 2 2 3 2" xfId="25541" xr:uid="{92E6D9C4-9959-43FD-9C4C-AAAA36274F6F}"/>
    <cellStyle name="Normal 4 4 14 3 2 2 3 2 2" xfId="25542" xr:uid="{96E1E3F4-1F1B-43AA-A3EB-7D7287CA2A79}"/>
    <cellStyle name="Normal 4 4 14 3 2 2 3 3" xfId="25543" xr:uid="{9ABA9F2F-EA81-402C-9A81-5E631FE6D3B2}"/>
    <cellStyle name="Normal 4 4 14 3 2 2 4" xfId="25544" xr:uid="{95E88303-83F6-4A92-8E5A-BFFDF540C73A}"/>
    <cellStyle name="Normal 4 4 14 3 2 2 4 2" xfId="25545" xr:uid="{8C4C76BF-3959-44A2-8378-52F3CD128DAE}"/>
    <cellStyle name="Normal 4 4 14 3 2 2 5" xfId="25546" xr:uid="{69FD19A6-12C6-4AEB-A193-A8451D446785}"/>
    <cellStyle name="Normal 4 4 14 3 2 3" xfId="25547" xr:uid="{6107C767-7EBE-429B-8BB5-11C0AEB2164C}"/>
    <cellStyle name="Normal 4 4 14 3 2 3 2" xfId="25548" xr:uid="{4C8760FD-1ADB-4943-9A2C-597C9F1DAE41}"/>
    <cellStyle name="Normal 4 4 14 3 2 3 2 2" xfId="25549" xr:uid="{25740C46-3320-4215-B547-CF9E45EADBEC}"/>
    <cellStyle name="Normal 4 4 14 3 2 3 3" xfId="25550" xr:uid="{2960B2D3-8CD6-4B3C-9AB3-7AECC8FA7F9A}"/>
    <cellStyle name="Normal 4 4 14 3 2 4" xfId="25551" xr:uid="{BC87D276-B0BE-449A-A19D-FD26D935B175}"/>
    <cellStyle name="Normal 4 4 14 3 2 4 2" xfId="25552" xr:uid="{3BF0AA8B-0A32-453C-9982-656227FD5514}"/>
    <cellStyle name="Normal 4 4 14 3 2 4 2 2" xfId="25553" xr:uid="{3858571C-ACB4-4D9D-98DD-7913E8886F41}"/>
    <cellStyle name="Normal 4 4 14 3 2 4 3" xfId="25554" xr:uid="{8307F2EC-AF45-48F4-9BF6-FAF3A264D101}"/>
    <cellStyle name="Normal 4 4 14 3 2 5" xfId="25555" xr:uid="{D0E2EAA3-EE8F-4946-86E4-A63C7730326C}"/>
    <cellStyle name="Normal 4 4 14 3 2 5 2" xfId="25556" xr:uid="{0DA1E46A-7A25-45CD-8891-9B4766F025A9}"/>
    <cellStyle name="Normal 4 4 14 3 2 6" xfId="25557" xr:uid="{8510A35D-753C-435B-81AC-D8F3A983BAF8}"/>
    <cellStyle name="Normal 4 4 14 3 3" xfId="25558" xr:uid="{6511BE99-B0EB-43CB-A435-1D78C8F9818B}"/>
    <cellStyle name="Normal 4 4 14 3 3 2" xfId="25559" xr:uid="{8B599C5A-F2FD-4B68-9C9E-302176DA16E7}"/>
    <cellStyle name="Normal 4 4 14 3 3 2 2" xfId="25560" xr:uid="{A1285FDE-FC69-4CF3-B1BC-3722852D15BE}"/>
    <cellStyle name="Normal 4 4 14 3 3 2 2 2" xfId="25561" xr:uid="{295E4E1F-20B3-4800-87D8-BCB03E159F4B}"/>
    <cellStyle name="Normal 4 4 14 3 3 2 2 2 2" xfId="25562" xr:uid="{C6C780D2-4534-4295-BACF-813FD64104D3}"/>
    <cellStyle name="Normal 4 4 14 3 3 2 2 3" xfId="25563" xr:uid="{97B07C46-D19A-422E-8BCC-51208211BB21}"/>
    <cellStyle name="Normal 4 4 14 3 3 2 3" xfId="25564" xr:uid="{2E4E58BF-ED94-4C27-BFFC-2E001E7B0D41}"/>
    <cellStyle name="Normal 4 4 14 3 3 2 3 2" xfId="25565" xr:uid="{DD39A5B2-C565-42CE-95B5-1BB6D0604742}"/>
    <cellStyle name="Normal 4 4 14 3 3 2 3 2 2" xfId="25566" xr:uid="{E86A25A2-6668-49E0-9068-6C8238379FB9}"/>
    <cellStyle name="Normal 4 4 14 3 3 2 3 3" xfId="25567" xr:uid="{2262CA02-8265-40F7-97C8-202CF203077D}"/>
    <cellStyle name="Normal 4 4 14 3 3 2 4" xfId="25568" xr:uid="{50E52B99-4591-4EE6-83BE-636CE1C14B39}"/>
    <cellStyle name="Normal 4 4 14 3 3 2 4 2" xfId="25569" xr:uid="{977B9FF1-D1EA-45AF-99C0-C996D3D969DF}"/>
    <cellStyle name="Normal 4 4 14 3 3 2 5" xfId="25570" xr:uid="{410A4FA4-0355-4166-94B9-2249F9E3A30F}"/>
    <cellStyle name="Normal 4 4 14 3 3 3" xfId="25571" xr:uid="{73B36A6A-36A2-425C-ABF9-442B71DEF993}"/>
    <cellStyle name="Normal 4 4 14 3 3 3 2" xfId="25572" xr:uid="{E065EAC7-6D55-4D5C-940D-3F30B9F39A1B}"/>
    <cellStyle name="Normal 4 4 14 3 3 3 2 2" xfId="25573" xr:uid="{0D046E94-02C0-46F4-AA7C-4FF6DC9D3DA8}"/>
    <cellStyle name="Normal 4 4 14 3 3 3 3" xfId="25574" xr:uid="{066AACB4-5D91-4058-86B8-07B012D0818E}"/>
    <cellStyle name="Normal 4 4 14 3 3 4" xfId="25575" xr:uid="{6D57B22C-A0BD-4740-8548-221DFB61BEF3}"/>
    <cellStyle name="Normal 4 4 14 3 3 4 2" xfId="25576" xr:uid="{D75A1E76-1CF0-45FE-9C6E-027BF863075E}"/>
    <cellStyle name="Normal 4 4 14 3 3 4 2 2" xfId="25577" xr:uid="{293B3728-9609-4EE6-A5FE-200A94837B26}"/>
    <cellStyle name="Normal 4 4 14 3 3 4 3" xfId="25578" xr:uid="{F92A8757-0687-459F-A3ED-14A30EC77A49}"/>
    <cellStyle name="Normal 4 4 14 3 3 5" xfId="25579" xr:uid="{03E355E5-7247-4601-8CC4-093D40103532}"/>
    <cellStyle name="Normal 4 4 14 3 3 5 2" xfId="25580" xr:uid="{EA21AB18-40A2-40EF-B082-8D934D785E9D}"/>
    <cellStyle name="Normal 4 4 14 3 3 6" xfId="25581" xr:uid="{A0ECA593-AFBD-49E5-A735-229C8559F185}"/>
    <cellStyle name="Normal 4 4 14 3 4" xfId="25582" xr:uid="{B562E749-7077-4C99-8105-B8D070F2FE40}"/>
    <cellStyle name="Normal 4 4 14 3 4 2" xfId="25583" xr:uid="{FACBBB52-10A8-4C57-B037-9E947CC38963}"/>
    <cellStyle name="Normal 4 4 14 3 4 2 2" xfId="25584" xr:uid="{988D2C9C-3EE3-4101-A13F-27EA3451850C}"/>
    <cellStyle name="Normal 4 4 14 3 4 2 2 2" xfId="25585" xr:uid="{EBE8FA7D-27BE-44E1-9A33-BA3D1B0BCE58}"/>
    <cellStyle name="Normal 4 4 14 3 4 2 3" xfId="25586" xr:uid="{27A7FAA4-E1FA-4BF8-859A-760C0FC634FE}"/>
    <cellStyle name="Normal 4 4 14 3 4 3" xfId="25587" xr:uid="{0BDE857D-37DA-4DCA-84A4-C6C2B2C60A2F}"/>
    <cellStyle name="Normal 4 4 14 3 4 3 2" xfId="25588" xr:uid="{15C4723F-B91A-4078-BEF9-12F933557210}"/>
    <cellStyle name="Normal 4 4 14 3 4 3 2 2" xfId="25589" xr:uid="{014D8EAB-C2E8-44B6-8E5E-0AA53CDEC5FB}"/>
    <cellStyle name="Normal 4 4 14 3 4 3 3" xfId="25590" xr:uid="{EF56DAEE-72E2-4E12-B6D8-A39F6D82AAD1}"/>
    <cellStyle name="Normal 4 4 14 3 4 4" xfId="25591" xr:uid="{B7123882-B7DB-473F-BD6E-118AD845F3E7}"/>
    <cellStyle name="Normal 4 4 14 3 4 4 2" xfId="25592" xr:uid="{83CC5AF7-FB06-4E7B-9721-52F4219BB7F3}"/>
    <cellStyle name="Normal 4 4 14 3 4 5" xfId="25593" xr:uid="{C016BE57-A2BE-4190-9FFA-942BBB154318}"/>
    <cellStyle name="Normal 4 4 14 3 5" xfId="25594" xr:uid="{D5C9709C-F826-42F9-9EF1-21B7420D9B3C}"/>
    <cellStyle name="Normal 4 4 14 3 5 2" xfId="25595" xr:uid="{FA8CCAE5-751D-4147-8375-9591E47E7645}"/>
    <cellStyle name="Normal 4 4 14 3 5 2 2" xfId="25596" xr:uid="{BF34C632-61F9-45F6-86E9-78CC27363433}"/>
    <cellStyle name="Normal 4 4 14 3 5 3" xfId="25597" xr:uid="{203C92D9-6331-404A-B2DA-251A3F3FA190}"/>
    <cellStyle name="Normal 4 4 14 3 6" xfId="25598" xr:uid="{6918B02E-FE3B-48E4-8659-147BC7733C5F}"/>
    <cellStyle name="Normal 4 4 14 3 6 2" xfId="25599" xr:uid="{36C2CCFA-21C4-4845-9CDE-4B948363618E}"/>
    <cellStyle name="Normal 4 4 14 3 6 2 2" xfId="25600" xr:uid="{6E1D5B12-CADC-4BD9-9DB3-EABC6A873296}"/>
    <cellStyle name="Normal 4 4 14 3 6 3" xfId="25601" xr:uid="{298FDC6D-82EC-4FEB-B623-4ED36EB2EC03}"/>
    <cellStyle name="Normal 4 4 14 3 7" xfId="25602" xr:uid="{41B5B945-C60E-4826-A123-B8EFC4D29173}"/>
    <cellStyle name="Normal 4 4 14 3 7 2" xfId="25603" xr:uid="{401D76FD-CA8C-4D13-B2AB-C285EBE385D6}"/>
    <cellStyle name="Normal 4 4 14 3 7 2 2" xfId="25604" xr:uid="{6920EC1D-C04C-476C-8F89-4CACAD7CD1F1}"/>
    <cellStyle name="Normal 4 4 14 3 7 3" xfId="25605" xr:uid="{6B75C8DF-59A8-4DC9-8BCA-9C4571D44F4C}"/>
    <cellStyle name="Normal 4 4 14 3 8" xfId="25606" xr:uid="{5C2F992C-3AD7-4D6E-9BA3-7ECE9058284D}"/>
    <cellStyle name="Normal 4 4 14 3 8 2" xfId="25607" xr:uid="{F53C3D13-D4CC-4EE8-B958-E3BEFEF30F62}"/>
    <cellStyle name="Normal 4 4 14 3 9" xfId="25608" xr:uid="{B131362C-00E9-41B6-9B24-B58A8663AB6F}"/>
    <cellStyle name="Normal 4 4 14 4" xfId="25609" xr:uid="{B540AFED-A65F-4577-BA6B-CD3F624AAD6C}"/>
    <cellStyle name="Normal 4 4 14 4 2" xfId="25610" xr:uid="{27974A2C-CC3D-441F-AB7F-603739889338}"/>
    <cellStyle name="Normal 4 4 14 4 2 2" xfId="25611" xr:uid="{B16205B7-FA9B-439B-B942-FCF7BBA74B86}"/>
    <cellStyle name="Normal 4 4 14 4 2 2 2" xfId="25612" xr:uid="{5C30F96F-40D7-48DE-A421-2D103C5C0BDF}"/>
    <cellStyle name="Normal 4 4 14 4 2 2 2 2" xfId="25613" xr:uid="{26669749-1501-4B5C-A506-CC92F70B55AD}"/>
    <cellStyle name="Normal 4 4 14 4 2 2 3" xfId="25614" xr:uid="{40EACD07-70F7-408E-AEB9-0EC81E018C0E}"/>
    <cellStyle name="Normal 4 4 14 4 2 3" xfId="25615" xr:uid="{FF67CE2C-5501-4E19-85D3-F54946C1FE3F}"/>
    <cellStyle name="Normal 4 4 14 4 2 3 2" xfId="25616" xr:uid="{2911EDF1-6B0D-4E83-8482-7F244DF4A578}"/>
    <cellStyle name="Normal 4 4 14 4 2 3 2 2" xfId="25617" xr:uid="{C3259E71-A13D-49F4-89D5-505F1D3C52A1}"/>
    <cellStyle name="Normal 4 4 14 4 2 3 3" xfId="25618" xr:uid="{108F11AE-1B9D-4167-9025-B70C5E231BE7}"/>
    <cellStyle name="Normal 4 4 14 4 2 4" xfId="25619" xr:uid="{F5B403DF-85D0-4D60-A2F5-2F743406479A}"/>
    <cellStyle name="Normal 4 4 14 4 2 4 2" xfId="25620" xr:uid="{1E381FEA-8A0D-4EF3-A0C1-03FED962FC6D}"/>
    <cellStyle name="Normal 4 4 14 4 2 5" xfId="25621" xr:uid="{14F14F7A-9A98-4B56-B95F-78660078AB6F}"/>
    <cellStyle name="Normal 4 4 14 4 3" xfId="25622" xr:uid="{BD9279B5-8A2D-47E8-BB30-5A7A3D3516B0}"/>
    <cellStyle name="Normal 4 4 14 4 3 2" xfId="25623" xr:uid="{6C326122-4D51-4E41-8984-ADCD1D237234}"/>
    <cellStyle name="Normal 4 4 14 4 3 2 2" xfId="25624" xr:uid="{D5925229-5051-47EC-9309-966D1D3F62B4}"/>
    <cellStyle name="Normal 4 4 14 4 3 3" xfId="25625" xr:uid="{D1D5D428-A4D8-4D99-9393-B9B0DB09E993}"/>
    <cellStyle name="Normal 4 4 14 4 4" xfId="25626" xr:uid="{5D999EB3-E4BE-4C7D-945A-F617389FDECF}"/>
    <cellStyle name="Normal 4 4 14 4 4 2" xfId="25627" xr:uid="{9D4AE389-DC8D-4BA1-A096-5928155E8FEB}"/>
    <cellStyle name="Normal 4 4 14 4 4 2 2" xfId="25628" xr:uid="{1ECD3A47-A61D-4351-A235-641B12BE9860}"/>
    <cellStyle name="Normal 4 4 14 4 4 3" xfId="25629" xr:uid="{0D60F8C9-9585-4269-BB2C-747AF2E51D98}"/>
    <cellStyle name="Normal 4 4 14 4 5" xfId="25630" xr:uid="{C6F7DA30-10B3-4900-A567-FCFDB0EAC987}"/>
    <cellStyle name="Normal 4 4 14 4 5 2" xfId="25631" xr:uid="{E4858CD5-02A9-45F0-B452-03BCEE18CDFB}"/>
    <cellStyle name="Normal 4 4 14 4 6" xfId="25632" xr:uid="{BF2C2AE9-7227-44EA-89A9-5CDB1695BFD4}"/>
    <cellStyle name="Normal 4 4 14 5" xfId="25633" xr:uid="{B3DF8A5D-DBE6-411D-9A7F-BADABB3B3924}"/>
    <cellStyle name="Normal 4 4 14 5 2" xfId="25634" xr:uid="{FD9BD278-DB93-4AAB-A719-DA323275F8BD}"/>
    <cellStyle name="Normal 4 4 14 5 2 2" xfId="25635" xr:uid="{1895CC84-61F5-4A5C-8E05-3117D577E66E}"/>
    <cellStyle name="Normal 4 4 14 5 2 2 2" xfId="25636" xr:uid="{20777A86-5ECC-422B-A96F-2B064565B25C}"/>
    <cellStyle name="Normal 4 4 14 5 2 2 2 2" xfId="25637" xr:uid="{221D80B4-4583-4FFB-85F2-6753E14F85BE}"/>
    <cellStyle name="Normal 4 4 14 5 2 2 3" xfId="25638" xr:uid="{9C66D4FB-69D2-46FB-B1CE-40D7A766BFCF}"/>
    <cellStyle name="Normal 4 4 14 5 2 3" xfId="25639" xr:uid="{6A086F72-A15B-4BF6-8A9D-F4CEC7E7D350}"/>
    <cellStyle name="Normal 4 4 14 5 2 3 2" xfId="25640" xr:uid="{9D335312-0CA9-44FC-8D19-AC20D088422F}"/>
    <cellStyle name="Normal 4 4 14 5 2 3 2 2" xfId="25641" xr:uid="{2C912DE7-D102-439F-A0FD-DD394553949D}"/>
    <cellStyle name="Normal 4 4 14 5 2 3 3" xfId="25642" xr:uid="{AD17C0AE-7D2A-452A-B2F0-06A10E42FB0C}"/>
    <cellStyle name="Normal 4 4 14 5 2 4" xfId="25643" xr:uid="{8A9ECAD7-1ED2-4E4B-AE98-B56BC925FFD4}"/>
    <cellStyle name="Normal 4 4 14 5 2 4 2" xfId="25644" xr:uid="{B09C8393-1347-4F41-A9D1-6798653D9E6F}"/>
    <cellStyle name="Normal 4 4 14 5 2 5" xfId="25645" xr:uid="{F766BC80-406B-4F73-900B-67A81BEA7C87}"/>
    <cellStyle name="Normal 4 4 14 5 3" xfId="25646" xr:uid="{ECA48C6F-5747-4BCD-AD59-8E8207FDCAFA}"/>
    <cellStyle name="Normal 4 4 14 5 3 2" xfId="25647" xr:uid="{F5500B83-D999-4401-BB2C-BF68572AC584}"/>
    <cellStyle name="Normal 4 4 14 5 3 2 2" xfId="25648" xr:uid="{4ABCA9CE-3BA6-409E-BECA-0B9D6AEC8B13}"/>
    <cellStyle name="Normal 4 4 14 5 3 3" xfId="25649" xr:uid="{E87FF75A-8E1D-40B7-9B63-7B7EBE8D9099}"/>
    <cellStyle name="Normal 4 4 14 5 4" xfId="25650" xr:uid="{671CB409-705A-4B76-AF37-A7DBDACD1251}"/>
    <cellStyle name="Normal 4 4 14 5 4 2" xfId="25651" xr:uid="{B699EE57-BF14-4A5E-B28B-DD1A5CB84AD9}"/>
    <cellStyle name="Normal 4 4 14 5 4 2 2" xfId="25652" xr:uid="{CEDBFEB3-440B-4144-B343-BA649AF9E1EA}"/>
    <cellStyle name="Normal 4 4 14 5 4 3" xfId="25653" xr:uid="{0487AA4A-836B-40DE-BC77-A391393AFEB2}"/>
    <cellStyle name="Normal 4 4 14 5 5" xfId="25654" xr:uid="{7FB72A53-03BB-4E96-9922-C98C220B0284}"/>
    <cellStyle name="Normal 4 4 14 5 5 2" xfId="25655" xr:uid="{B4FA00CC-6A05-48BE-B799-FF9BB65AB7A0}"/>
    <cellStyle name="Normal 4 4 14 5 6" xfId="25656" xr:uid="{68127947-E72F-43B4-80BD-281256BEBE8B}"/>
    <cellStyle name="Normal 4 4 14 6" xfId="25657" xr:uid="{8ED88EDE-5C50-44E8-B39B-5D1CBAD52213}"/>
    <cellStyle name="Normal 4 4 14 6 2" xfId="25658" xr:uid="{2329AEE6-DB3D-4F91-B0AA-4DDE0387D8A9}"/>
    <cellStyle name="Normal 4 4 14 6 2 2" xfId="25659" xr:uid="{717F9EF5-C4C3-40C7-B5D1-D5CBAC3630F8}"/>
    <cellStyle name="Normal 4 4 14 6 2 2 2" xfId="25660" xr:uid="{7F07FB79-C349-49C1-AFE7-C51DC9D9A2C0}"/>
    <cellStyle name="Normal 4 4 14 6 2 3" xfId="25661" xr:uid="{8137E733-568C-439F-94DF-C1649E8CA581}"/>
    <cellStyle name="Normal 4 4 14 6 3" xfId="25662" xr:uid="{3B9F72BB-CDC0-4E67-BAB1-5347FF950474}"/>
    <cellStyle name="Normal 4 4 14 6 3 2" xfId="25663" xr:uid="{936A6DEE-13E8-4999-AA53-F8EE17093BBA}"/>
    <cellStyle name="Normal 4 4 14 6 3 2 2" xfId="25664" xr:uid="{2CFD5D4A-AED1-4A6F-8B9B-9A14EE3EC294}"/>
    <cellStyle name="Normal 4 4 14 6 3 3" xfId="25665" xr:uid="{736EE1E3-904A-42A7-ACAD-6AC7E95F1833}"/>
    <cellStyle name="Normal 4 4 14 6 4" xfId="25666" xr:uid="{866DB7BF-E40D-4041-8101-6AE9D50CC2FA}"/>
    <cellStyle name="Normal 4 4 14 6 4 2" xfId="25667" xr:uid="{DF042157-CB1F-418C-92B1-37A08AB12241}"/>
    <cellStyle name="Normal 4 4 14 6 5" xfId="25668" xr:uid="{17EBA676-C0B0-4B1C-87C0-D3E2F4FF7836}"/>
    <cellStyle name="Normal 4 4 14 7" xfId="25669" xr:uid="{A657699A-B1FF-4A38-BAFE-4D067E648BF4}"/>
    <cellStyle name="Normal 4 4 14 7 2" xfId="25670" xr:uid="{06974EF7-5FA4-4960-BBBC-52C185017E5A}"/>
    <cellStyle name="Normal 4 4 14 7 2 2" xfId="25671" xr:uid="{9D09263D-896C-4158-8681-94DA2263C449}"/>
    <cellStyle name="Normal 4 4 14 7 3" xfId="25672" xr:uid="{A42C0E6C-58A6-467E-917B-848631E272AB}"/>
    <cellStyle name="Normal 4 4 14 8" xfId="25673" xr:uid="{B25ED0B3-BF45-4A87-8D9D-E3AB2EE3E865}"/>
    <cellStyle name="Normal 4 4 14 8 2" xfId="25674" xr:uid="{A3BA1C7F-B128-4352-8105-C74A44DF4C49}"/>
    <cellStyle name="Normal 4 4 14 8 2 2" xfId="25675" xr:uid="{86B1E3D9-BE61-4D44-8125-DE7BAD9BCE9D}"/>
    <cellStyle name="Normal 4 4 14 8 3" xfId="25676" xr:uid="{C48E7A70-1E7E-4296-9BB8-38BA963CC869}"/>
    <cellStyle name="Normal 4 4 14 9" xfId="25677" xr:uid="{D767A7B3-D61C-431B-A37C-98D9C4DDF449}"/>
    <cellStyle name="Normal 4 4 14 9 2" xfId="25678" xr:uid="{23B3591F-4D89-4D3A-AD4C-24443982CCA2}"/>
    <cellStyle name="Normal 4 4 14 9 2 2" xfId="25679" xr:uid="{3C14E549-ACAB-44D6-9375-386E8F0DED8B}"/>
    <cellStyle name="Normal 4 4 14 9 3" xfId="25680" xr:uid="{453FCD37-C43D-4887-AC12-84B8A5199768}"/>
    <cellStyle name="Normal 4 4 15" xfId="2174" xr:uid="{1F9FF718-8059-4583-976F-F9C1C56F03E7}"/>
    <cellStyle name="Normal 4 4 15 10" xfId="25681" xr:uid="{EE6C4DC4-24F1-4045-87D6-E6B3654D8E2A}"/>
    <cellStyle name="Normal 4 4 15 10 2" xfId="25682" xr:uid="{C4CB5474-1A5F-4DBE-B464-57EE82ACC456}"/>
    <cellStyle name="Normal 4 4 15 11" xfId="25683" xr:uid="{946CC2F9-4FB7-49AE-8162-0947B940A549}"/>
    <cellStyle name="Normal 4 4 15 2" xfId="25684" xr:uid="{4C8D0123-2DC7-4B0E-956C-30642088CE28}"/>
    <cellStyle name="Normal 4 4 15 2 2" xfId="25685" xr:uid="{850AD9E3-9BD9-4B3D-B75A-8394C0CA5E12}"/>
    <cellStyle name="Normal 4 4 15 2 2 2" xfId="25686" xr:uid="{45890B70-7D6E-4827-AE73-2A5CC3661C76}"/>
    <cellStyle name="Normal 4 4 15 2 2 2 2" xfId="25687" xr:uid="{050964AC-69AE-424D-B9CC-1976C9F1F9DD}"/>
    <cellStyle name="Normal 4 4 15 2 2 2 2 2" xfId="25688" xr:uid="{02CBBA57-A00C-4B20-BCA4-38391371793A}"/>
    <cellStyle name="Normal 4 4 15 2 2 2 2 2 2" xfId="25689" xr:uid="{C3C51843-2A55-4ACE-8A3B-5C19087B1476}"/>
    <cellStyle name="Normal 4 4 15 2 2 2 2 3" xfId="25690" xr:uid="{68B31421-5EEB-4FE0-B003-4210B7266A34}"/>
    <cellStyle name="Normal 4 4 15 2 2 2 3" xfId="25691" xr:uid="{D6C30F99-E8D6-4240-AA6F-FE4DBBD4714A}"/>
    <cellStyle name="Normal 4 4 15 2 2 2 3 2" xfId="25692" xr:uid="{0871FC13-C781-4193-9FB5-4C5AED1A3214}"/>
    <cellStyle name="Normal 4 4 15 2 2 2 3 2 2" xfId="25693" xr:uid="{EDB98750-880D-49EE-89DF-20FEA2A5028E}"/>
    <cellStyle name="Normal 4 4 15 2 2 2 3 3" xfId="25694" xr:uid="{754A3336-6ECA-4BF7-8C92-532C48D5551B}"/>
    <cellStyle name="Normal 4 4 15 2 2 2 4" xfId="25695" xr:uid="{68554CD5-46D2-4750-9DF0-1E766D6BD634}"/>
    <cellStyle name="Normal 4 4 15 2 2 2 4 2" xfId="25696" xr:uid="{E6A14DC3-8422-42C0-B2D1-13B47EF3DFFA}"/>
    <cellStyle name="Normal 4 4 15 2 2 2 5" xfId="25697" xr:uid="{24913B93-C710-44AE-A772-EF26E12F0357}"/>
    <cellStyle name="Normal 4 4 15 2 2 3" xfId="25698" xr:uid="{64CAF2D8-3BA9-4350-A1B9-AAA38C2864BA}"/>
    <cellStyle name="Normal 4 4 15 2 2 3 2" xfId="25699" xr:uid="{976FD4FC-BE46-4714-957D-1977A505DFB5}"/>
    <cellStyle name="Normal 4 4 15 2 2 3 2 2" xfId="25700" xr:uid="{7B537202-BD00-46E3-822A-B91BACAB82D6}"/>
    <cellStyle name="Normal 4 4 15 2 2 3 3" xfId="25701" xr:uid="{749B5A5D-990A-4CE7-910E-D7B33A2692E2}"/>
    <cellStyle name="Normal 4 4 15 2 2 4" xfId="25702" xr:uid="{A79E8972-B383-4F58-A8AC-5BE4B3D0B464}"/>
    <cellStyle name="Normal 4 4 15 2 2 4 2" xfId="25703" xr:uid="{0D7E14F2-1CEC-47F7-9D33-897A4378F3DB}"/>
    <cellStyle name="Normal 4 4 15 2 2 4 2 2" xfId="25704" xr:uid="{50912995-5389-48ED-A860-7A56F7DA201F}"/>
    <cellStyle name="Normal 4 4 15 2 2 4 3" xfId="25705" xr:uid="{2DBF2EC2-50C3-46C8-B952-0123F1762A67}"/>
    <cellStyle name="Normal 4 4 15 2 2 5" xfId="25706" xr:uid="{37A3CE80-CCAF-4EE8-9C72-29041F12691F}"/>
    <cellStyle name="Normal 4 4 15 2 2 5 2" xfId="25707" xr:uid="{C1B9D730-09EE-4D60-A109-5A8574B86646}"/>
    <cellStyle name="Normal 4 4 15 2 2 6" xfId="25708" xr:uid="{2685224C-ADDB-4472-A682-42178A88E8C4}"/>
    <cellStyle name="Normal 4 4 15 2 3" xfId="25709" xr:uid="{786D2B44-6EB2-4887-88DF-1B39E5A0EAD9}"/>
    <cellStyle name="Normal 4 4 15 2 3 2" xfId="25710" xr:uid="{4B057AC1-5510-43B0-B5F2-5F7C3A9D0066}"/>
    <cellStyle name="Normal 4 4 15 2 3 2 2" xfId="25711" xr:uid="{72118D51-28DF-4DE7-8942-666FF77CB08B}"/>
    <cellStyle name="Normal 4 4 15 2 3 2 2 2" xfId="25712" xr:uid="{DA779F8F-2BF4-4035-B5A5-3BBAE77BEC3C}"/>
    <cellStyle name="Normal 4 4 15 2 3 2 2 2 2" xfId="25713" xr:uid="{ABD33279-EB39-4969-8E55-B9BE2A61C8F1}"/>
    <cellStyle name="Normal 4 4 15 2 3 2 2 3" xfId="25714" xr:uid="{4AFC72BA-D015-4C58-A655-60A16308BED6}"/>
    <cellStyle name="Normal 4 4 15 2 3 2 3" xfId="25715" xr:uid="{1CCCD235-311C-43E6-9F12-AD829AB616B6}"/>
    <cellStyle name="Normal 4 4 15 2 3 2 3 2" xfId="25716" xr:uid="{B1967BF4-AF53-43AC-8B72-8448F91B9DE8}"/>
    <cellStyle name="Normal 4 4 15 2 3 2 3 2 2" xfId="25717" xr:uid="{A4BB615D-EC0C-4AA9-8B33-29A749D77002}"/>
    <cellStyle name="Normal 4 4 15 2 3 2 3 3" xfId="25718" xr:uid="{152319DC-68DA-4803-9D1B-CFCC17A935CB}"/>
    <cellStyle name="Normal 4 4 15 2 3 2 4" xfId="25719" xr:uid="{5F918D05-C782-4388-AFE0-6B6A6C95C9EC}"/>
    <cellStyle name="Normal 4 4 15 2 3 2 4 2" xfId="25720" xr:uid="{6425796F-7B77-445A-94F6-FB357726F492}"/>
    <cellStyle name="Normal 4 4 15 2 3 2 5" xfId="25721" xr:uid="{A585A2D0-09A4-43EC-97AA-BDC82564D5B7}"/>
    <cellStyle name="Normal 4 4 15 2 3 3" xfId="25722" xr:uid="{501558AB-40F3-4AD0-96A0-636225B4E437}"/>
    <cellStyle name="Normal 4 4 15 2 3 3 2" xfId="25723" xr:uid="{4C7CF884-4E82-4829-9AD7-3841DE8AE2B0}"/>
    <cellStyle name="Normal 4 4 15 2 3 3 2 2" xfId="25724" xr:uid="{A709A0D8-66F6-4EAF-A015-B60327810D5D}"/>
    <cellStyle name="Normal 4 4 15 2 3 3 3" xfId="25725" xr:uid="{48B38011-CCA7-490E-B70B-5A7A8AC7ED63}"/>
    <cellStyle name="Normal 4 4 15 2 3 4" xfId="25726" xr:uid="{32455F52-A2C5-4934-835B-6D4F7F9DB0F9}"/>
    <cellStyle name="Normal 4 4 15 2 3 4 2" xfId="25727" xr:uid="{9638D1A0-0BBC-4305-BA68-0FE7616BDD01}"/>
    <cellStyle name="Normal 4 4 15 2 3 4 2 2" xfId="25728" xr:uid="{48BAD772-B3CF-4811-AEF6-D4828E0E4515}"/>
    <cellStyle name="Normal 4 4 15 2 3 4 3" xfId="25729" xr:uid="{C90E08C7-1719-4178-A63F-DF9238E3604E}"/>
    <cellStyle name="Normal 4 4 15 2 3 5" xfId="25730" xr:uid="{4C007B41-9BB8-4F67-97C3-32F4EB9A698D}"/>
    <cellStyle name="Normal 4 4 15 2 3 5 2" xfId="25731" xr:uid="{4BF6DCA9-615F-4B45-BECF-E418E3961BE8}"/>
    <cellStyle name="Normal 4 4 15 2 3 6" xfId="25732" xr:uid="{2D2CF177-6019-4F13-BF37-C935B99D9072}"/>
    <cellStyle name="Normal 4 4 15 2 4" xfId="25733" xr:uid="{D5388321-3209-4F66-9B8B-F4C97E6C4B52}"/>
    <cellStyle name="Normal 4 4 15 2 4 2" xfId="25734" xr:uid="{343223B8-60CC-4EC9-88EE-E44430FAECD5}"/>
    <cellStyle name="Normal 4 4 15 2 4 2 2" xfId="25735" xr:uid="{BFCAA50C-5FB5-4AF1-8B21-1F27A9ABB4E0}"/>
    <cellStyle name="Normal 4 4 15 2 4 2 2 2" xfId="25736" xr:uid="{F4244804-2CCC-4388-82F6-FCC54A6366DE}"/>
    <cellStyle name="Normal 4 4 15 2 4 2 3" xfId="25737" xr:uid="{B218C488-B419-4372-BD77-FB64B97E7DE4}"/>
    <cellStyle name="Normal 4 4 15 2 4 3" xfId="25738" xr:uid="{78FE921C-7120-4A13-9EB4-76BBBED5669F}"/>
    <cellStyle name="Normal 4 4 15 2 4 3 2" xfId="25739" xr:uid="{DC320A17-34B3-425B-BDC3-06346E6DB066}"/>
    <cellStyle name="Normal 4 4 15 2 4 3 2 2" xfId="25740" xr:uid="{ADB9F799-BFEF-4C8A-A56D-E0F39D652F03}"/>
    <cellStyle name="Normal 4 4 15 2 4 3 3" xfId="25741" xr:uid="{BEFFCF9B-B793-4631-9711-878C1628811A}"/>
    <cellStyle name="Normal 4 4 15 2 4 4" xfId="25742" xr:uid="{10E8A7B5-B139-4A8B-A2F5-CCE5B27EC205}"/>
    <cellStyle name="Normal 4 4 15 2 4 4 2" xfId="25743" xr:uid="{DBA1CE6C-645C-45BE-BCD1-16DD7B7C9936}"/>
    <cellStyle name="Normal 4 4 15 2 4 5" xfId="25744" xr:uid="{D600EF69-17F3-49F7-83C8-BF218C99D273}"/>
    <cellStyle name="Normal 4 4 15 2 5" xfId="25745" xr:uid="{72D56945-E9DE-44F8-8BF9-DF95601C5654}"/>
    <cellStyle name="Normal 4 4 15 2 5 2" xfId="25746" xr:uid="{D3C1C6ED-BCBB-479F-A425-FA1C616A0F5A}"/>
    <cellStyle name="Normal 4 4 15 2 5 2 2" xfId="25747" xr:uid="{4CC89A96-D8C3-4C60-812C-925DFEF2698F}"/>
    <cellStyle name="Normal 4 4 15 2 5 3" xfId="25748" xr:uid="{F5DFC4E9-1FD1-4749-B5A1-9BF55DD403B7}"/>
    <cellStyle name="Normal 4 4 15 2 6" xfId="25749" xr:uid="{32AF95DC-846B-44A7-AA06-B51D78549C83}"/>
    <cellStyle name="Normal 4 4 15 2 6 2" xfId="25750" xr:uid="{C256E40D-E635-48F3-AB3C-E1C1CA376351}"/>
    <cellStyle name="Normal 4 4 15 2 6 2 2" xfId="25751" xr:uid="{3AFE7376-FEED-4AB4-BA2F-A1E4C8E9B923}"/>
    <cellStyle name="Normal 4 4 15 2 6 3" xfId="25752" xr:uid="{0F62AB51-14A5-4455-AF4C-106B2E21950F}"/>
    <cellStyle name="Normal 4 4 15 2 7" xfId="25753" xr:uid="{B219ED26-3A9D-4315-9D86-E186F18809DC}"/>
    <cellStyle name="Normal 4 4 15 2 7 2" xfId="25754" xr:uid="{0FF32B1F-DD0C-4EB6-BD32-00F29FDDE345}"/>
    <cellStyle name="Normal 4 4 15 2 7 2 2" xfId="25755" xr:uid="{967249E2-E65F-4AD9-B6C0-906179C19D15}"/>
    <cellStyle name="Normal 4 4 15 2 7 3" xfId="25756" xr:uid="{0E0F4254-C7F5-4782-9C07-C4837DCC3DF9}"/>
    <cellStyle name="Normal 4 4 15 2 8" xfId="25757" xr:uid="{1E4A839D-0D35-4E67-AD06-88EEBEE88607}"/>
    <cellStyle name="Normal 4 4 15 2 8 2" xfId="25758" xr:uid="{5E247DD6-4876-45C3-B5A3-DD8F995C9B1F}"/>
    <cellStyle name="Normal 4 4 15 2 9" xfId="25759" xr:uid="{77F53CC8-0FB9-4832-9FDE-3DC78C804547}"/>
    <cellStyle name="Normal 4 4 15 3" xfId="25760" xr:uid="{3F4AED30-E3E4-4BB9-8264-29A89197FC5A}"/>
    <cellStyle name="Normal 4 4 15 3 2" xfId="25761" xr:uid="{239D2629-A733-44DA-97DA-D79CB3FF0A69}"/>
    <cellStyle name="Normal 4 4 15 3 2 2" xfId="25762" xr:uid="{27CDC553-9F0A-4E27-9BD0-799D1ECCB0C3}"/>
    <cellStyle name="Normal 4 4 15 3 2 2 2" xfId="25763" xr:uid="{EEBA8D3B-7375-4822-9F7D-0A64E88BC7F5}"/>
    <cellStyle name="Normal 4 4 15 3 2 2 2 2" xfId="25764" xr:uid="{C9C5B2B5-EDBD-42B9-A50E-5B642A11C7C0}"/>
    <cellStyle name="Normal 4 4 15 3 2 2 2 2 2" xfId="25765" xr:uid="{70FEC08A-C7F5-4431-96FC-56B26777D719}"/>
    <cellStyle name="Normal 4 4 15 3 2 2 2 3" xfId="25766" xr:uid="{8617CF1F-3610-475F-84FF-2AED6E75AB96}"/>
    <cellStyle name="Normal 4 4 15 3 2 2 3" xfId="25767" xr:uid="{DE278DEB-F547-4E40-A078-0B85A28D536C}"/>
    <cellStyle name="Normal 4 4 15 3 2 2 3 2" xfId="25768" xr:uid="{85C7895C-CA05-4D20-AFE6-32605010120E}"/>
    <cellStyle name="Normal 4 4 15 3 2 2 3 2 2" xfId="25769" xr:uid="{1591E78E-4FDF-403E-8C91-F84E1D41C794}"/>
    <cellStyle name="Normal 4 4 15 3 2 2 3 3" xfId="25770" xr:uid="{D33C1412-65C9-4116-BFD0-5F7465D156E1}"/>
    <cellStyle name="Normal 4 4 15 3 2 2 4" xfId="25771" xr:uid="{402A23BA-8376-4E14-9DD3-AFA0A88BB1CF}"/>
    <cellStyle name="Normal 4 4 15 3 2 2 4 2" xfId="25772" xr:uid="{1D3D91C4-6571-4D52-BA58-C53B69E9838A}"/>
    <cellStyle name="Normal 4 4 15 3 2 2 5" xfId="25773" xr:uid="{40C28C2A-26AA-44F9-940C-BC063A82B89B}"/>
    <cellStyle name="Normal 4 4 15 3 2 3" xfId="25774" xr:uid="{388D1407-4EF5-489E-ADEB-CD612F521795}"/>
    <cellStyle name="Normal 4 4 15 3 2 3 2" xfId="25775" xr:uid="{70AA9D51-729F-40E2-9B45-AEDA47C34A21}"/>
    <cellStyle name="Normal 4 4 15 3 2 3 2 2" xfId="25776" xr:uid="{EE1E196F-2893-4A99-95E6-8165C4A74A0F}"/>
    <cellStyle name="Normal 4 4 15 3 2 3 3" xfId="25777" xr:uid="{3E8728ED-A4F8-41D1-908D-0B36E145A75E}"/>
    <cellStyle name="Normal 4 4 15 3 2 4" xfId="25778" xr:uid="{6ED114E4-E0DE-4DE8-BAA9-8B1FBA3330D2}"/>
    <cellStyle name="Normal 4 4 15 3 2 4 2" xfId="25779" xr:uid="{D60B4CBE-51F3-47CA-AE59-44D5EB0DD830}"/>
    <cellStyle name="Normal 4 4 15 3 2 4 2 2" xfId="25780" xr:uid="{6974D07B-A4C8-4840-ADC9-B88905D771A2}"/>
    <cellStyle name="Normal 4 4 15 3 2 4 3" xfId="25781" xr:uid="{399F9716-2FB2-44BB-9EA8-ACBE4E7C9D2E}"/>
    <cellStyle name="Normal 4 4 15 3 2 5" xfId="25782" xr:uid="{ABE8DEB9-5929-4379-931F-BD7F2B1DFB9B}"/>
    <cellStyle name="Normal 4 4 15 3 2 5 2" xfId="25783" xr:uid="{70254E25-7BDA-4F1C-B358-A1E1AD5D6289}"/>
    <cellStyle name="Normal 4 4 15 3 2 6" xfId="25784" xr:uid="{79BBB5F2-FCA1-42CB-82AF-32AD54388207}"/>
    <cellStyle name="Normal 4 4 15 3 3" xfId="25785" xr:uid="{5D2CBE02-60D8-4605-B7D8-7F6E23885353}"/>
    <cellStyle name="Normal 4 4 15 3 3 2" xfId="25786" xr:uid="{43928707-777E-4AD5-A8C2-2B4446265426}"/>
    <cellStyle name="Normal 4 4 15 3 3 2 2" xfId="25787" xr:uid="{AF7B638F-EAD0-484A-B0B1-C1683B68E560}"/>
    <cellStyle name="Normal 4 4 15 3 3 2 2 2" xfId="25788" xr:uid="{0F4E9D48-5AF3-4B8A-8E26-093E3D613614}"/>
    <cellStyle name="Normal 4 4 15 3 3 2 2 2 2" xfId="25789" xr:uid="{5702B065-9700-4E11-B407-B315F779AD75}"/>
    <cellStyle name="Normal 4 4 15 3 3 2 2 3" xfId="25790" xr:uid="{4A63D547-81AF-44EB-AF6A-8FB385AAEA8C}"/>
    <cellStyle name="Normal 4 4 15 3 3 2 3" xfId="25791" xr:uid="{588F3EB9-E707-4543-97E6-8846975C3976}"/>
    <cellStyle name="Normal 4 4 15 3 3 2 3 2" xfId="25792" xr:uid="{BC8AE367-14A0-4A63-BFF4-9BA886A3F04E}"/>
    <cellStyle name="Normal 4 4 15 3 3 2 3 2 2" xfId="25793" xr:uid="{BA4477B4-B293-4EA9-BCC8-04502DF40E3D}"/>
    <cellStyle name="Normal 4 4 15 3 3 2 3 3" xfId="25794" xr:uid="{342995F1-20B7-4456-B98A-8257B658FD9B}"/>
    <cellStyle name="Normal 4 4 15 3 3 2 4" xfId="25795" xr:uid="{FA88A75D-44B2-4FED-ACED-ED2068EC8B56}"/>
    <cellStyle name="Normal 4 4 15 3 3 2 4 2" xfId="25796" xr:uid="{A135C2E3-BB72-49D2-9AFD-D2790F31EA6C}"/>
    <cellStyle name="Normal 4 4 15 3 3 2 5" xfId="25797" xr:uid="{E54FDDED-587E-461F-B53A-C7F21BE7CF00}"/>
    <cellStyle name="Normal 4 4 15 3 3 3" xfId="25798" xr:uid="{831A5CEA-80AD-4D3B-A6E1-DD616A196B4C}"/>
    <cellStyle name="Normal 4 4 15 3 3 3 2" xfId="25799" xr:uid="{BE4BFBBC-9948-4C00-B607-79DDF5250611}"/>
    <cellStyle name="Normal 4 4 15 3 3 3 2 2" xfId="25800" xr:uid="{EF3ED1D4-39D9-4B2A-9C70-CBD7138940D6}"/>
    <cellStyle name="Normal 4 4 15 3 3 3 3" xfId="25801" xr:uid="{3A01AA4D-C474-4304-B5EA-74C7DDB0148D}"/>
    <cellStyle name="Normal 4 4 15 3 3 4" xfId="25802" xr:uid="{377E4007-C229-4E76-B553-A3FDF4850682}"/>
    <cellStyle name="Normal 4 4 15 3 3 4 2" xfId="25803" xr:uid="{F41CF329-B195-40FD-96DB-65BCE07A3905}"/>
    <cellStyle name="Normal 4 4 15 3 3 4 2 2" xfId="25804" xr:uid="{FC8D9CC3-E7F3-49E4-BA2B-70219E7A659B}"/>
    <cellStyle name="Normal 4 4 15 3 3 4 3" xfId="25805" xr:uid="{AAEAC9E5-EFCA-4385-826F-DFABF6F7B2FF}"/>
    <cellStyle name="Normal 4 4 15 3 3 5" xfId="25806" xr:uid="{48DA0B80-99E2-4F12-8947-6F5C80D94156}"/>
    <cellStyle name="Normal 4 4 15 3 3 5 2" xfId="25807" xr:uid="{342A9899-760E-457F-8EC9-B0CAF93450D1}"/>
    <cellStyle name="Normal 4 4 15 3 3 6" xfId="25808" xr:uid="{382D2C10-E4F4-4CCE-ABBC-9387D6D552FD}"/>
    <cellStyle name="Normal 4 4 15 3 4" xfId="25809" xr:uid="{E074AD35-8AA9-4A7A-A05A-71FFAB980BD0}"/>
    <cellStyle name="Normal 4 4 15 3 4 2" xfId="25810" xr:uid="{D9B39655-BCF4-4050-ADCF-FA7F64A294CA}"/>
    <cellStyle name="Normal 4 4 15 3 4 2 2" xfId="25811" xr:uid="{68D6E84C-1BCD-431B-ABCD-A7FACC5AC460}"/>
    <cellStyle name="Normal 4 4 15 3 4 2 2 2" xfId="25812" xr:uid="{FD47834D-68A6-49BE-91EF-E68B88278295}"/>
    <cellStyle name="Normal 4 4 15 3 4 2 3" xfId="25813" xr:uid="{A900D020-580C-4962-9CB1-AB4CBF59924C}"/>
    <cellStyle name="Normal 4 4 15 3 4 3" xfId="25814" xr:uid="{0D6F1CAC-1AEF-49A9-BEFE-946C684FD4AD}"/>
    <cellStyle name="Normal 4 4 15 3 4 3 2" xfId="25815" xr:uid="{0211B66A-1E03-43FB-8635-B706FAFF7623}"/>
    <cellStyle name="Normal 4 4 15 3 4 3 2 2" xfId="25816" xr:uid="{D170D55E-D6C2-49DE-A77E-4B0F03C847FA}"/>
    <cellStyle name="Normal 4 4 15 3 4 3 3" xfId="25817" xr:uid="{470E7504-4108-4AA8-8B21-2F2012A39A1A}"/>
    <cellStyle name="Normal 4 4 15 3 4 4" xfId="25818" xr:uid="{241E9F82-75E9-411D-930C-09ABAE95B19C}"/>
    <cellStyle name="Normal 4 4 15 3 4 4 2" xfId="25819" xr:uid="{A34DB70E-0B6A-47F9-A5CE-0A2E6989F8F7}"/>
    <cellStyle name="Normal 4 4 15 3 4 5" xfId="25820" xr:uid="{46D08680-46BE-4FB8-B459-E890DE420F46}"/>
    <cellStyle name="Normal 4 4 15 3 5" xfId="25821" xr:uid="{31963DF0-E134-43C1-BC26-6A56F8BAB0ED}"/>
    <cellStyle name="Normal 4 4 15 3 5 2" xfId="25822" xr:uid="{9A099001-3978-4272-A96B-7AF196C1DE21}"/>
    <cellStyle name="Normal 4 4 15 3 5 2 2" xfId="25823" xr:uid="{80776214-D93B-4A69-8D74-68366BF22CB6}"/>
    <cellStyle name="Normal 4 4 15 3 5 3" xfId="25824" xr:uid="{9D0459F9-2A31-43F9-AEF6-DCF9D2D5DC7D}"/>
    <cellStyle name="Normal 4 4 15 3 6" xfId="25825" xr:uid="{99080CB5-3E1A-4411-85AD-75921F337CE5}"/>
    <cellStyle name="Normal 4 4 15 3 6 2" xfId="25826" xr:uid="{18F0C3AE-D7C6-4783-9518-A58EC2D5F8B0}"/>
    <cellStyle name="Normal 4 4 15 3 6 2 2" xfId="25827" xr:uid="{75C7D8E1-127F-40B8-8550-803DB2897744}"/>
    <cellStyle name="Normal 4 4 15 3 6 3" xfId="25828" xr:uid="{03CEE98D-F2D3-427C-A54F-98684F9EB2DB}"/>
    <cellStyle name="Normal 4 4 15 3 7" xfId="25829" xr:uid="{625B1AD7-5F3D-4698-8349-D3A6561D51B5}"/>
    <cellStyle name="Normal 4 4 15 3 7 2" xfId="25830" xr:uid="{7F65603D-1C75-4134-B25C-D480C28C3CEA}"/>
    <cellStyle name="Normal 4 4 15 3 7 2 2" xfId="25831" xr:uid="{2F7F930F-6C9E-46F5-A72F-16557FAEA797}"/>
    <cellStyle name="Normal 4 4 15 3 7 3" xfId="25832" xr:uid="{3661EAB3-4E01-482A-B797-2DFDFF7165D4}"/>
    <cellStyle name="Normal 4 4 15 3 8" xfId="25833" xr:uid="{A3DD06C0-ACAA-4B47-89CB-520F90A84DF8}"/>
    <cellStyle name="Normal 4 4 15 3 8 2" xfId="25834" xr:uid="{3452E2A0-A47B-4748-9DF5-1989153727B1}"/>
    <cellStyle name="Normal 4 4 15 3 9" xfId="25835" xr:uid="{385CABD1-C542-474E-A782-8D8D6AFC71D7}"/>
    <cellStyle name="Normal 4 4 15 4" xfId="25836" xr:uid="{CB13B7A4-8349-497E-8D68-2A1F85CDE599}"/>
    <cellStyle name="Normal 4 4 15 4 2" xfId="25837" xr:uid="{C5C191A4-A241-49FD-A721-ED1A13EE063A}"/>
    <cellStyle name="Normal 4 4 15 4 2 2" xfId="25838" xr:uid="{7D1EBFDF-2D38-43CE-AC5D-D95E1FA59ED1}"/>
    <cellStyle name="Normal 4 4 15 4 2 2 2" xfId="25839" xr:uid="{4EF3FDFE-18BD-4621-83D6-0FC38C9A3971}"/>
    <cellStyle name="Normal 4 4 15 4 2 2 2 2" xfId="25840" xr:uid="{F4A291F9-2E52-4574-A211-DB41D54CF206}"/>
    <cellStyle name="Normal 4 4 15 4 2 2 3" xfId="25841" xr:uid="{D5640183-4A96-4AB6-B7B8-BB0E2CA67037}"/>
    <cellStyle name="Normal 4 4 15 4 2 3" xfId="25842" xr:uid="{60F5081C-4EE4-48DE-BC01-E7C58DC86C78}"/>
    <cellStyle name="Normal 4 4 15 4 2 3 2" xfId="25843" xr:uid="{3D509576-DB4A-4575-BCB3-59EC5863A48A}"/>
    <cellStyle name="Normal 4 4 15 4 2 3 2 2" xfId="25844" xr:uid="{DC53DE33-92F0-40D0-BACD-289A2987A0C2}"/>
    <cellStyle name="Normal 4 4 15 4 2 3 3" xfId="25845" xr:uid="{9695B168-0C0B-467A-A19F-2216E07AEF27}"/>
    <cellStyle name="Normal 4 4 15 4 2 4" xfId="25846" xr:uid="{F005028A-A97F-4FDC-8CB9-8E32A5C62265}"/>
    <cellStyle name="Normal 4 4 15 4 2 4 2" xfId="25847" xr:uid="{BE57D0B8-5C54-4A70-B5EF-F17CC81E4212}"/>
    <cellStyle name="Normal 4 4 15 4 2 5" xfId="25848" xr:uid="{8197C9A5-05E8-47AA-803B-6F565F87693F}"/>
    <cellStyle name="Normal 4 4 15 4 3" xfId="25849" xr:uid="{31ACF86A-9F9A-421E-8FEE-44E2474B693D}"/>
    <cellStyle name="Normal 4 4 15 4 3 2" xfId="25850" xr:uid="{E567FE9E-004B-45D6-9604-5208C2B4CAD4}"/>
    <cellStyle name="Normal 4 4 15 4 3 2 2" xfId="25851" xr:uid="{1C6EF1F7-E817-4BB6-A6E5-4016EDBC226E}"/>
    <cellStyle name="Normal 4 4 15 4 3 3" xfId="25852" xr:uid="{5BDE83EA-6FA8-464E-81AE-E05A675A8A82}"/>
    <cellStyle name="Normal 4 4 15 4 4" xfId="25853" xr:uid="{4AB777BE-CD3B-400B-A00B-70DACC039781}"/>
    <cellStyle name="Normal 4 4 15 4 4 2" xfId="25854" xr:uid="{D0982A8C-1190-448A-8B07-E6BA7C142FE7}"/>
    <cellStyle name="Normal 4 4 15 4 4 2 2" xfId="25855" xr:uid="{F3AD32A0-1719-4D8D-9C2F-7AC6F2A67E06}"/>
    <cellStyle name="Normal 4 4 15 4 4 3" xfId="25856" xr:uid="{23717904-01A2-45BC-A86C-08A7D7D41C3F}"/>
    <cellStyle name="Normal 4 4 15 4 5" xfId="25857" xr:uid="{AB33C545-E410-4823-AA81-43E7BC87EA20}"/>
    <cellStyle name="Normal 4 4 15 4 5 2" xfId="25858" xr:uid="{BBC303A7-9AE4-409F-94DA-84C9EB552624}"/>
    <cellStyle name="Normal 4 4 15 4 6" xfId="25859" xr:uid="{7534FF49-4139-42C9-A8EC-890AD4723064}"/>
    <cellStyle name="Normal 4 4 15 5" xfId="25860" xr:uid="{9DA8C6CC-0CD4-479C-BC79-018DD4FEA96C}"/>
    <cellStyle name="Normal 4 4 15 5 2" xfId="25861" xr:uid="{8E8A7753-9062-486F-AEC5-32E00A782C19}"/>
    <cellStyle name="Normal 4 4 15 5 2 2" xfId="25862" xr:uid="{79BAEBBB-EC36-472D-A75E-2C1008337841}"/>
    <cellStyle name="Normal 4 4 15 5 2 2 2" xfId="25863" xr:uid="{1A7E225B-E7CE-4EC8-8FE4-1E382DF6C780}"/>
    <cellStyle name="Normal 4 4 15 5 2 2 2 2" xfId="25864" xr:uid="{DCA12F9D-D227-4BD1-AD11-1187B99836C7}"/>
    <cellStyle name="Normal 4 4 15 5 2 2 3" xfId="25865" xr:uid="{4E416EAE-C0F9-4A8A-A257-466951B19DAC}"/>
    <cellStyle name="Normal 4 4 15 5 2 3" xfId="25866" xr:uid="{6B7E6459-53D0-49D4-924A-8785C9C70170}"/>
    <cellStyle name="Normal 4 4 15 5 2 3 2" xfId="25867" xr:uid="{88F0A7F8-D317-48A7-96B0-5775895E9E07}"/>
    <cellStyle name="Normal 4 4 15 5 2 3 2 2" xfId="25868" xr:uid="{5A78449B-3E0C-4C77-8622-6C96746EDF0B}"/>
    <cellStyle name="Normal 4 4 15 5 2 3 3" xfId="25869" xr:uid="{D278710A-B181-4A5F-908E-E8858CDDA656}"/>
    <cellStyle name="Normal 4 4 15 5 2 4" xfId="25870" xr:uid="{61710FCA-1420-4166-8CCD-A9C73B5631A1}"/>
    <cellStyle name="Normal 4 4 15 5 2 4 2" xfId="25871" xr:uid="{4CBE6D22-B646-4E5B-A047-9B3C8AB7C202}"/>
    <cellStyle name="Normal 4 4 15 5 2 5" xfId="25872" xr:uid="{51205782-B9F9-48D5-B25E-08FA3B4CF27E}"/>
    <cellStyle name="Normal 4 4 15 5 3" xfId="25873" xr:uid="{4D8CD419-807C-4EBD-B763-02E8397E8523}"/>
    <cellStyle name="Normal 4 4 15 5 3 2" xfId="25874" xr:uid="{E1D8885D-1805-4A14-ACEC-2FDDD0A511EC}"/>
    <cellStyle name="Normal 4 4 15 5 3 2 2" xfId="25875" xr:uid="{08C11970-B20E-4084-AF0D-176DECA10F08}"/>
    <cellStyle name="Normal 4 4 15 5 3 3" xfId="25876" xr:uid="{5BB3C836-49ED-4935-B62A-B02CE2002E94}"/>
    <cellStyle name="Normal 4 4 15 5 4" xfId="25877" xr:uid="{90DCADAD-D789-4B89-B653-4C4508671ABB}"/>
    <cellStyle name="Normal 4 4 15 5 4 2" xfId="25878" xr:uid="{366EC5AF-F3AD-4392-B5C1-B24AB90CA61F}"/>
    <cellStyle name="Normal 4 4 15 5 4 2 2" xfId="25879" xr:uid="{7384F8EF-BCBE-48F1-AE9A-37EFFFC5598A}"/>
    <cellStyle name="Normal 4 4 15 5 4 3" xfId="25880" xr:uid="{D5D90DB1-A347-485E-BC25-CEB415D6CB1C}"/>
    <cellStyle name="Normal 4 4 15 5 5" xfId="25881" xr:uid="{AB6CC386-AE23-4C2C-9249-56AB5718C249}"/>
    <cellStyle name="Normal 4 4 15 5 5 2" xfId="25882" xr:uid="{02DAD9EB-BBDF-43D7-97C6-BB7D2658568A}"/>
    <cellStyle name="Normal 4 4 15 5 6" xfId="25883" xr:uid="{6F8991EE-AD10-4061-B9A5-7D7FDE683D52}"/>
    <cellStyle name="Normal 4 4 15 6" xfId="25884" xr:uid="{05D7A983-1A2A-46F6-8CC8-7732A6797F36}"/>
    <cellStyle name="Normal 4 4 15 6 2" xfId="25885" xr:uid="{37FABD78-B224-4AF9-865B-2D8A242E4CB4}"/>
    <cellStyle name="Normal 4 4 15 6 2 2" xfId="25886" xr:uid="{72CA3FA8-B5C0-4B40-A688-708D7D34E764}"/>
    <cellStyle name="Normal 4 4 15 6 2 2 2" xfId="25887" xr:uid="{C0268F0A-4070-48DA-A794-33C49C142422}"/>
    <cellStyle name="Normal 4 4 15 6 2 3" xfId="25888" xr:uid="{4E3BDC49-0995-4247-90DC-1CBB528F529E}"/>
    <cellStyle name="Normal 4 4 15 6 3" xfId="25889" xr:uid="{850BFB75-28E2-4D74-8390-5806A126EE8A}"/>
    <cellStyle name="Normal 4 4 15 6 3 2" xfId="25890" xr:uid="{5C7AA395-494E-4211-8C19-21A9D2F0913C}"/>
    <cellStyle name="Normal 4 4 15 6 3 2 2" xfId="25891" xr:uid="{15A08E27-D6E6-4A64-99D2-1F3B5E8BAAA8}"/>
    <cellStyle name="Normal 4 4 15 6 3 3" xfId="25892" xr:uid="{4E3301D7-B0C9-4392-9CAC-9B22C31380EC}"/>
    <cellStyle name="Normal 4 4 15 6 4" xfId="25893" xr:uid="{9217B71A-A0D9-41C1-9147-DD108376620E}"/>
    <cellStyle name="Normal 4 4 15 6 4 2" xfId="25894" xr:uid="{2DC96FF6-73FD-4799-8260-A57F24C000CC}"/>
    <cellStyle name="Normal 4 4 15 6 5" xfId="25895" xr:uid="{A07F5904-E98B-4033-BBAD-A9217314B985}"/>
    <cellStyle name="Normal 4 4 15 7" xfId="25896" xr:uid="{8DD4100B-4A3B-4A9C-9131-CEBFFE7BA29A}"/>
    <cellStyle name="Normal 4 4 15 7 2" xfId="25897" xr:uid="{12C5FE88-370C-4D0A-89B5-DE4DEC9FDC80}"/>
    <cellStyle name="Normal 4 4 15 7 2 2" xfId="25898" xr:uid="{9CAA9747-1EF8-4883-ABC9-3060BE0DA715}"/>
    <cellStyle name="Normal 4 4 15 7 3" xfId="25899" xr:uid="{99D1A0ED-1C0A-45EE-A04B-1E8E18A8E662}"/>
    <cellStyle name="Normal 4 4 15 8" xfId="25900" xr:uid="{3CB6792A-C6F3-4C69-A342-F3AF2B774E0C}"/>
    <cellStyle name="Normal 4 4 15 8 2" xfId="25901" xr:uid="{436838FC-E279-42CF-965B-71E463DE1BC1}"/>
    <cellStyle name="Normal 4 4 15 8 2 2" xfId="25902" xr:uid="{3E585481-37C2-41B3-BF25-95E1BCEEFFB8}"/>
    <cellStyle name="Normal 4 4 15 8 3" xfId="25903" xr:uid="{95197E3E-3FFB-441C-BE48-578AC8CDBD43}"/>
    <cellStyle name="Normal 4 4 15 9" xfId="25904" xr:uid="{8659308E-A070-4749-B9FE-DBBB9DDFBC08}"/>
    <cellStyle name="Normal 4 4 15 9 2" xfId="25905" xr:uid="{75FEBD11-B393-4899-ADB2-29AAC09199F8}"/>
    <cellStyle name="Normal 4 4 15 9 2 2" xfId="25906" xr:uid="{53333BC1-B169-4A7D-B9CB-52F521652B6A}"/>
    <cellStyle name="Normal 4 4 15 9 3" xfId="25907" xr:uid="{E1BE5118-84E9-4730-A4EB-2B33D5CF4187}"/>
    <cellStyle name="Normal 4 4 16" xfId="2175" xr:uid="{E705A970-F118-4E33-B9AE-B9188C137F5B}"/>
    <cellStyle name="Normal 4 4 16 10" xfId="25908" xr:uid="{FF407DBB-83C8-451C-8E5E-555476B5A9F4}"/>
    <cellStyle name="Normal 4 4 16 10 2" xfId="25909" xr:uid="{FEADC77D-D4E6-4831-8674-FF05685C20B1}"/>
    <cellStyle name="Normal 4 4 16 11" xfId="25910" xr:uid="{4C6C806E-445B-465E-89F6-5C056D4FDF25}"/>
    <cellStyle name="Normal 4 4 16 2" xfId="25911" xr:uid="{60B68C36-6EF5-45C3-B7A3-CEA5CB19C654}"/>
    <cellStyle name="Normal 4 4 16 2 2" xfId="25912" xr:uid="{9DE44CE2-43C3-46B1-8D13-780003CC2C4C}"/>
    <cellStyle name="Normal 4 4 16 2 2 2" xfId="25913" xr:uid="{3540C8AB-7BDE-4341-ADD2-E2F9B882F161}"/>
    <cellStyle name="Normal 4 4 16 2 2 2 2" xfId="25914" xr:uid="{7B4320C3-C3BF-4061-9E2D-11F2DC0CCEC8}"/>
    <cellStyle name="Normal 4 4 16 2 2 2 2 2" xfId="25915" xr:uid="{71C13806-8F8B-413B-8EC9-2AC8B3B77410}"/>
    <cellStyle name="Normal 4 4 16 2 2 2 2 2 2" xfId="25916" xr:uid="{5CFE8D6E-4E7B-4876-BCA1-8A34EA73E751}"/>
    <cellStyle name="Normal 4 4 16 2 2 2 2 3" xfId="25917" xr:uid="{AFC1DF18-B47E-4AC7-B49A-F00BD5787B4F}"/>
    <cellStyle name="Normal 4 4 16 2 2 2 3" xfId="25918" xr:uid="{6F253480-EEA0-4DDC-B428-4D623BB7A114}"/>
    <cellStyle name="Normal 4 4 16 2 2 2 3 2" xfId="25919" xr:uid="{BCA51E2D-478F-4AB9-A7E4-DA7D14BF7AAA}"/>
    <cellStyle name="Normal 4 4 16 2 2 2 3 2 2" xfId="25920" xr:uid="{FC2DD01B-8386-4DCD-A733-C3F8AA476E72}"/>
    <cellStyle name="Normal 4 4 16 2 2 2 3 3" xfId="25921" xr:uid="{20F3408D-C72F-4937-BB5B-3F2AFE0B0B7A}"/>
    <cellStyle name="Normal 4 4 16 2 2 2 4" xfId="25922" xr:uid="{74B4CC5E-196C-4D96-A6DC-FA0A185D3256}"/>
    <cellStyle name="Normal 4 4 16 2 2 2 4 2" xfId="25923" xr:uid="{1AC80C54-4D5B-4159-8301-D4EFDAB9D26F}"/>
    <cellStyle name="Normal 4 4 16 2 2 2 5" xfId="25924" xr:uid="{AA9F09E1-C6F2-48B5-9D59-7C1A2EE74D14}"/>
    <cellStyle name="Normal 4 4 16 2 2 3" xfId="25925" xr:uid="{09719875-270F-420F-B120-0C9DD6A3D194}"/>
    <cellStyle name="Normal 4 4 16 2 2 3 2" xfId="25926" xr:uid="{A65177DD-8AC9-4AA2-9E93-58891F3875B0}"/>
    <cellStyle name="Normal 4 4 16 2 2 3 2 2" xfId="25927" xr:uid="{7FD67287-81A5-40E7-A120-B74B8EC67E98}"/>
    <cellStyle name="Normal 4 4 16 2 2 3 3" xfId="25928" xr:uid="{8DF315D7-A55B-42B8-B593-C896564C0BA2}"/>
    <cellStyle name="Normal 4 4 16 2 2 4" xfId="25929" xr:uid="{45EABB80-F02F-4A0F-A679-60D0EEAB559D}"/>
    <cellStyle name="Normal 4 4 16 2 2 4 2" xfId="25930" xr:uid="{C34C137D-8242-400E-81B3-4DECCEC1A707}"/>
    <cellStyle name="Normal 4 4 16 2 2 4 2 2" xfId="25931" xr:uid="{0022AC6E-0A34-4925-AE9C-041F65512891}"/>
    <cellStyle name="Normal 4 4 16 2 2 4 3" xfId="25932" xr:uid="{66DF1FFE-877C-4D9E-8088-FAF786F39459}"/>
    <cellStyle name="Normal 4 4 16 2 2 5" xfId="25933" xr:uid="{0E83061F-EE62-4285-847B-9F925BDBDE64}"/>
    <cellStyle name="Normal 4 4 16 2 2 5 2" xfId="25934" xr:uid="{DC8F5990-218F-4393-B732-BAAC338FBBFC}"/>
    <cellStyle name="Normal 4 4 16 2 2 6" xfId="25935" xr:uid="{67C86707-3546-4844-A7E8-CBD774AC3BD3}"/>
    <cellStyle name="Normal 4 4 16 2 3" xfId="25936" xr:uid="{1F9F0191-A284-4A89-B546-13895E7F9447}"/>
    <cellStyle name="Normal 4 4 16 2 3 2" xfId="25937" xr:uid="{F92E7DBF-9774-4E29-B5AC-7120A1AAEA7C}"/>
    <cellStyle name="Normal 4 4 16 2 3 2 2" xfId="25938" xr:uid="{5B1511F5-C501-4B82-9559-29FFD9B519A7}"/>
    <cellStyle name="Normal 4 4 16 2 3 2 2 2" xfId="25939" xr:uid="{4C5E0430-9DEA-4844-AAF2-219646D36178}"/>
    <cellStyle name="Normal 4 4 16 2 3 2 2 2 2" xfId="25940" xr:uid="{FFBA824F-08CD-4A47-917C-A09B4F8DCFA9}"/>
    <cellStyle name="Normal 4 4 16 2 3 2 2 3" xfId="25941" xr:uid="{56C3FE9E-7550-4D9B-A041-DAE1B6FD75C6}"/>
    <cellStyle name="Normal 4 4 16 2 3 2 3" xfId="25942" xr:uid="{C4613680-2A71-4133-8F90-E55EDAD67A0B}"/>
    <cellStyle name="Normal 4 4 16 2 3 2 3 2" xfId="25943" xr:uid="{EB3B21FF-10CE-49E8-8574-CE05215423EB}"/>
    <cellStyle name="Normal 4 4 16 2 3 2 3 2 2" xfId="25944" xr:uid="{D7747C86-4582-4C70-87C2-B7684EDBF063}"/>
    <cellStyle name="Normal 4 4 16 2 3 2 3 3" xfId="25945" xr:uid="{9AFC24F2-29EB-4167-B0A4-004026F64CDD}"/>
    <cellStyle name="Normal 4 4 16 2 3 2 4" xfId="25946" xr:uid="{72023547-176D-4A49-9C36-15091804AFEE}"/>
    <cellStyle name="Normal 4 4 16 2 3 2 4 2" xfId="25947" xr:uid="{B132D44F-4C53-4A42-85F5-9BCE344A535D}"/>
    <cellStyle name="Normal 4 4 16 2 3 2 5" xfId="25948" xr:uid="{46726007-A2BE-4C39-884B-0A782270AF16}"/>
    <cellStyle name="Normal 4 4 16 2 3 3" xfId="25949" xr:uid="{13E0633D-845B-4502-9517-E8EB12D783F0}"/>
    <cellStyle name="Normal 4 4 16 2 3 3 2" xfId="25950" xr:uid="{AB0CBFF5-EA0D-40C2-95A8-957A97D912D0}"/>
    <cellStyle name="Normal 4 4 16 2 3 3 2 2" xfId="25951" xr:uid="{DEF6EEDD-31DA-49E3-A764-FB3AF91B9C3C}"/>
    <cellStyle name="Normal 4 4 16 2 3 3 3" xfId="25952" xr:uid="{EDA927AA-A42F-426A-89C9-34878BFDF391}"/>
    <cellStyle name="Normal 4 4 16 2 3 4" xfId="25953" xr:uid="{5805A110-FF09-4659-826B-2925EC2F48CC}"/>
    <cellStyle name="Normal 4 4 16 2 3 4 2" xfId="25954" xr:uid="{A2DDA97F-1F32-441A-BAFD-764C089C501D}"/>
    <cellStyle name="Normal 4 4 16 2 3 4 2 2" xfId="25955" xr:uid="{D982EFF3-0443-4B95-AD5C-CE0768601005}"/>
    <cellStyle name="Normal 4 4 16 2 3 4 3" xfId="25956" xr:uid="{E07AD9E7-DBEF-4FFB-8F3D-F1BE21DCF303}"/>
    <cellStyle name="Normal 4 4 16 2 3 5" xfId="25957" xr:uid="{FD7A0E24-F055-4494-9197-8999E2BD68ED}"/>
    <cellStyle name="Normal 4 4 16 2 3 5 2" xfId="25958" xr:uid="{5086058E-51AF-45C0-BE09-2518F0DEA10D}"/>
    <cellStyle name="Normal 4 4 16 2 3 6" xfId="25959" xr:uid="{1FCA8E74-6DEA-4CA8-91A5-7C164BF26DFE}"/>
    <cellStyle name="Normal 4 4 16 2 4" xfId="25960" xr:uid="{5CBFEF86-68C3-4B8D-90FD-70BFC72CD145}"/>
    <cellStyle name="Normal 4 4 16 2 4 2" xfId="25961" xr:uid="{9865B16A-3C3B-4D5F-BD40-EE19D204ECCB}"/>
    <cellStyle name="Normal 4 4 16 2 4 2 2" xfId="25962" xr:uid="{9BA2C9EC-380D-4D5F-B9F8-3C517EB8EBB9}"/>
    <cellStyle name="Normal 4 4 16 2 4 2 2 2" xfId="25963" xr:uid="{AB0EB511-84EE-477C-8BB1-101070BA96A1}"/>
    <cellStyle name="Normal 4 4 16 2 4 2 3" xfId="25964" xr:uid="{201DF2F2-AFA3-4AD2-834E-6385A16A2C55}"/>
    <cellStyle name="Normal 4 4 16 2 4 3" xfId="25965" xr:uid="{E0BF78C9-84BB-4210-A09C-89F26CAB4C30}"/>
    <cellStyle name="Normal 4 4 16 2 4 3 2" xfId="25966" xr:uid="{6A4A6902-FEEB-46C7-9404-8EFAD020F65D}"/>
    <cellStyle name="Normal 4 4 16 2 4 3 2 2" xfId="25967" xr:uid="{87440EB8-1F5D-4190-8048-2D6C84D5F01C}"/>
    <cellStyle name="Normal 4 4 16 2 4 3 3" xfId="25968" xr:uid="{BEDDF95E-83B0-475A-B084-013C6AD515B8}"/>
    <cellStyle name="Normal 4 4 16 2 4 4" xfId="25969" xr:uid="{241F0BCC-BCB8-400D-866D-FC4D731395B2}"/>
    <cellStyle name="Normal 4 4 16 2 4 4 2" xfId="25970" xr:uid="{FEAFAE86-04A7-4498-BE00-2C6B2182FFAC}"/>
    <cellStyle name="Normal 4 4 16 2 4 5" xfId="25971" xr:uid="{1A909839-451B-4649-9360-FB12F0F35C3D}"/>
    <cellStyle name="Normal 4 4 16 2 5" xfId="25972" xr:uid="{E71947CE-42D2-4DF1-A743-B03ED15D0B36}"/>
    <cellStyle name="Normal 4 4 16 2 5 2" xfId="25973" xr:uid="{AA2C1D3C-1250-4219-9955-1A70A187593A}"/>
    <cellStyle name="Normal 4 4 16 2 5 2 2" xfId="25974" xr:uid="{A85612A9-107B-4152-8522-A6B287AD506E}"/>
    <cellStyle name="Normal 4 4 16 2 5 3" xfId="25975" xr:uid="{AF176891-78A7-4EA5-9469-C31B04A0E3CF}"/>
    <cellStyle name="Normal 4 4 16 2 6" xfId="25976" xr:uid="{ECCC70CD-A5DA-47B7-B294-52545F8C2CED}"/>
    <cellStyle name="Normal 4 4 16 2 6 2" xfId="25977" xr:uid="{446A44EF-59B0-4356-B427-AD640D646CAE}"/>
    <cellStyle name="Normal 4 4 16 2 6 2 2" xfId="25978" xr:uid="{06066FB9-9BC1-4890-90C0-1DBE16648159}"/>
    <cellStyle name="Normal 4 4 16 2 6 3" xfId="25979" xr:uid="{8C46F208-EE58-46EE-B928-909B137C0696}"/>
    <cellStyle name="Normal 4 4 16 2 7" xfId="25980" xr:uid="{39B40302-6A78-4B2A-97B1-5440E3E37CCA}"/>
    <cellStyle name="Normal 4 4 16 2 7 2" xfId="25981" xr:uid="{F04D6AFE-D5BA-4F76-B642-C40BDF32FC81}"/>
    <cellStyle name="Normal 4 4 16 2 7 2 2" xfId="25982" xr:uid="{A5054CA9-079E-4163-AF55-8F1D6E279067}"/>
    <cellStyle name="Normal 4 4 16 2 7 3" xfId="25983" xr:uid="{84757EC6-830A-4346-8C8D-F174F5E405FF}"/>
    <cellStyle name="Normal 4 4 16 2 8" xfId="25984" xr:uid="{B30FE9EC-4D24-4185-88CE-4E28ADF75EBF}"/>
    <cellStyle name="Normal 4 4 16 2 8 2" xfId="25985" xr:uid="{D29510C8-1F29-4C4D-A283-9522F152ED3C}"/>
    <cellStyle name="Normal 4 4 16 2 9" xfId="25986" xr:uid="{95FAE2BE-B66B-47C8-8996-B66A4E2A459D}"/>
    <cellStyle name="Normal 4 4 16 3" xfId="25987" xr:uid="{736467AB-2E10-4F05-A36C-8B14224229DE}"/>
    <cellStyle name="Normal 4 4 16 3 2" xfId="25988" xr:uid="{4C57FF4C-A9B9-4636-9939-430062D1243C}"/>
    <cellStyle name="Normal 4 4 16 3 2 2" xfId="25989" xr:uid="{EC31BBC4-BD05-4C25-A783-D734EEF6C90E}"/>
    <cellStyle name="Normal 4 4 16 3 2 2 2" xfId="25990" xr:uid="{8BC880AC-6092-4BA5-8C37-FA9CA08F3578}"/>
    <cellStyle name="Normal 4 4 16 3 2 2 2 2" xfId="25991" xr:uid="{34ED9C7D-6C84-47C5-AB27-3112F3F54141}"/>
    <cellStyle name="Normal 4 4 16 3 2 2 2 2 2" xfId="25992" xr:uid="{623088CC-9A7D-4BEF-B6F2-29E2B49E1A67}"/>
    <cellStyle name="Normal 4 4 16 3 2 2 2 3" xfId="25993" xr:uid="{C1E18DA5-ADE1-4AEB-99A8-EE66C7F39923}"/>
    <cellStyle name="Normal 4 4 16 3 2 2 3" xfId="25994" xr:uid="{8EAEEBB9-70FB-4D38-9BED-48E16F44A64F}"/>
    <cellStyle name="Normal 4 4 16 3 2 2 3 2" xfId="25995" xr:uid="{E7D25A8F-B369-4BA8-829B-9F3B0E0ACEF0}"/>
    <cellStyle name="Normal 4 4 16 3 2 2 3 2 2" xfId="25996" xr:uid="{50BF762D-57E0-4847-B549-D29611E0D3C0}"/>
    <cellStyle name="Normal 4 4 16 3 2 2 3 3" xfId="25997" xr:uid="{B1E4E1FF-0E94-4849-81B2-123BD90AE203}"/>
    <cellStyle name="Normal 4 4 16 3 2 2 4" xfId="25998" xr:uid="{8CA824C6-DE69-4C50-B368-C1607FA75199}"/>
    <cellStyle name="Normal 4 4 16 3 2 2 4 2" xfId="25999" xr:uid="{55A1C26F-DB76-40A5-9938-871AD95F58F5}"/>
    <cellStyle name="Normal 4 4 16 3 2 2 5" xfId="26000" xr:uid="{51EEE428-A223-4ABD-9F95-F895C0259B99}"/>
    <cellStyle name="Normal 4 4 16 3 2 3" xfId="26001" xr:uid="{86E443C3-07A0-478B-BDB8-5F50F20554E6}"/>
    <cellStyle name="Normal 4 4 16 3 2 3 2" xfId="26002" xr:uid="{B7AF3339-A8B0-4CFD-98C0-78FF24848DEF}"/>
    <cellStyle name="Normal 4 4 16 3 2 3 2 2" xfId="26003" xr:uid="{867872A5-D498-4D70-83F7-9CF8ADE87E7E}"/>
    <cellStyle name="Normal 4 4 16 3 2 3 3" xfId="26004" xr:uid="{4CC57440-28B9-49D4-8518-19216E1BD6CD}"/>
    <cellStyle name="Normal 4 4 16 3 2 4" xfId="26005" xr:uid="{84F8B3C2-1067-4917-949A-275CC290E7A7}"/>
    <cellStyle name="Normal 4 4 16 3 2 4 2" xfId="26006" xr:uid="{B8259681-2C9F-4BC0-A710-9758BB98871D}"/>
    <cellStyle name="Normal 4 4 16 3 2 4 2 2" xfId="26007" xr:uid="{B221CCF4-B89D-4A89-923A-C5F23DD72C71}"/>
    <cellStyle name="Normal 4 4 16 3 2 4 3" xfId="26008" xr:uid="{09B3F551-0D52-4180-9BB3-500C854DEA77}"/>
    <cellStyle name="Normal 4 4 16 3 2 5" xfId="26009" xr:uid="{F72F7466-C45E-448F-9E40-6A0AEA7E955A}"/>
    <cellStyle name="Normal 4 4 16 3 2 5 2" xfId="26010" xr:uid="{35ADE86F-B763-4F5F-A50E-83EA6636A543}"/>
    <cellStyle name="Normal 4 4 16 3 2 6" xfId="26011" xr:uid="{0046C847-F2EF-4502-81F1-A2C60A375CE3}"/>
    <cellStyle name="Normal 4 4 16 3 3" xfId="26012" xr:uid="{7BD01DE3-166B-4855-B6EC-89C92F547696}"/>
    <cellStyle name="Normal 4 4 16 3 3 2" xfId="26013" xr:uid="{CD44F506-7AE9-4E19-860B-2FE1A68BC89F}"/>
    <cellStyle name="Normal 4 4 16 3 3 2 2" xfId="26014" xr:uid="{16594B7B-0EE2-4C8E-8D8D-3BB4F4B31CCC}"/>
    <cellStyle name="Normal 4 4 16 3 3 2 2 2" xfId="26015" xr:uid="{7346FA58-D37F-45A2-9834-4A97DB690F1F}"/>
    <cellStyle name="Normal 4 4 16 3 3 2 2 2 2" xfId="26016" xr:uid="{E75598F7-934E-4058-A9FA-573E107C8142}"/>
    <cellStyle name="Normal 4 4 16 3 3 2 2 3" xfId="26017" xr:uid="{EB0F64C6-42CB-439E-B92D-4AF183792B6E}"/>
    <cellStyle name="Normal 4 4 16 3 3 2 3" xfId="26018" xr:uid="{9EB34DFB-8010-4CF3-905C-B91B4110E31C}"/>
    <cellStyle name="Normal 4 4 16 3 3 2 3 2" xfId="26019" xr:uid="{031BB795-85B3-4682-8B3D-64F046009975}"/>
    <cellStyle name="Normal 4 4 16 3 3 2 3 2 2" xfId="26020" xr:uid="{6C3AE6EF-A638-4A24-B515-4F7991209507}"/>
    <cellStyle name="Normal 4 4 16 3 3 2 3 3" xfId="26021" xr:uid="{E80B39B1-561F-4666-A0FB-6D76FE0D532A}"/>
    <cellStyle name="Normal 4 4 16 3 3 2 4" xfId="26022" xr:uid="{BEB14552-A75C-4338-AA7B-FF8DE172C421}"/>
    <cellStyle name="Normal 4 4 16 3 3 2 4 2" xfId="26023" xr:uid="{29B0879B-A27B-4C7E-94CF-7F0F3F990215}"/>
    <cellStyle name="Normal 4 4 16 3 3 2 5" xfId="26024" xr:uid="{39F2D171-7065-4B91-A9BF-5E9E35F7A883}"/>
    <cellStyle name="Normal 4 4 16 3 3 3" xfId="26025" xr:uid="{5A6C5C15-5EA4-4902-8BCD-48F361FBBD24}"/>
    <cellStyle name="Normal 4 4 16 3 3 3 2" xfId="26026" xr:uid="{44C0F15C-F5D1-4AE9-9815-AC3C45EF22AA}"/>
    <cellStyle name="Normal 4 4 16 3 3 3 2 2" xfId="26027" xr:uid="{6178BA43-826B-4CF0-94CC-BD7B732D7B51}"/>
    <cellStyle name="Normal 4 4 16 3 3 3 3" xfId="26028" xr:uid="{CA67CA1B-B284-4ED0-A000-8892A69BDD9C}"/>
    <cellStyle name="Normal 4 4 16 3 3 4" xfId="26029" xr:uid="{2907E0A5-3CB9-4DEE-9840-3F3ECB318161}"/>
    <cellStyle name="Normal 4 4 16 3 3 4 2" xfId="26030" xr:uid="{8C08505B-C163-4748-BCF0-4A9389CC47B3}"/>
    <cellStyle name="Normal 4 4 16 3 3 4 2 2" xfId="26031" xr:uid="{8830C7E3-7BA9-44B5-86FC-8CEE7AE4BB55}"/>
    <cellStyle name="Normal 4 4 16 3 3 4 3" xfId="26032" xr:uid="{8683C5BA-7C44-496D-A8E8-EAFFBAF713C2}"/>
    <cellStyle name="Normal 4 4 16 3 3 5" xfId="26033" xr:uid="{67709D74-1619-4383-ADF3-AB0BC2BECA40}"/>
    <cellStyle name="Normal 4 4 16 3 3 5 2" xfId="26034" xr:uid="{4A37069E-4D89-4C39-8D5D-8F9A629142E2}"/>
    <cellStyle name="Normal 4 4 16 3 3 6" xfId="26035" xr:uid="{C6EC5747-2AC2-40D0-83BE-33D79E0B0C58}"/>
    <cellStyle name="Normal 4 4 16 3 4" xfId="26036" xr:uid="{A4F744BB-4C9E-4CB0-931C-CA35D2A822A3}"/>
    <cellStyle name="Normal 4 4 16 3 4 2" xfId="26037" xr:uid="{DFF29BFE-339C-4613-9345-FF05EE928975}"/>
    <cellStyle name="Normal 4 4 16 3 4 2 2" xfId="26038" xr:uid="{C9E8A51C-6EAD-4958-AA34-6F1147738ACE}"/>
    <cellStyle name="Normal 4 4 16 3 4 2 2 2" xfId="26039" xr:uid="{0625512B-9598-4146-969A-6C0C02A7A809}"/>
    <cellStyle name="Normal 4 4 16 3 4 2 3" xfId="26040" xr:uid="{8416D2EA-9D28-4790-A27D-0066A5428699}"/>
    <cellStyle name="Normal 4 4 16 3 4 3" xfId="26041" xr:uid="{C1D215D2-B219-48E1-9B47-B10458AABDF7}"/>
    <cellStyle name="Normal 4 4 16 3 4 3 2" xfId="26042" xr:uid="{B10BE2AC-46E7-4D6D-908E-2B49055107B6}"/>
    <cellStyle name="Normal 4 4 16 3 4 3 2 2" xfId="26043" xr:uid="{EA41D91B-4329-41BD-9B47-9593D1F13356}"/>
    <cellStyle name="Normal 4 4 16 3 4 3 3" xfId="26044" xr:uid="{790947F2-41AC-4F38-AD00-B5D72EB1D66F}"/>
    <cellStyle name="Normal 4 4 16 3 4 4" xfId="26045" xr:uid="{05EBEB22-478A-44CD-B77F-873B1DCCC882}"/>
    <cellStyle name="Normal 4 4 16 3 4 4 2" xfId="26046" xr:uid="{8EBE89A4-C008-4DED-A674-92120BDC00DE}"/>
    <cellStyle name="Normal 4 4 16 3 4 5" xfId="26047" xr:uid="{F6620322-D536-4C03-B546-E941E8A9F21E}"/>
    <cellStyle name="Normal 4 4 16 3 5" xfId="26048" xr:uid="{FD7FA107-175D-4A6B-8EA7-F6AD57338752}"/>
    <cellStyle name="Normal 4 4 16 3 5 2" xfId="26049" xr:uid="{D8FFF13A-8E92-4229-8970-A92CDAE98AAC}"/>
    <cellStyle name="Normal 4 4 16 3 5 2 2" xfId="26050" xr:uid="{F2EC991B-19D0-439F-B2B0-BB1E8D770A79}"/>
    <cellStyle name="Normal 4 4 16 3 5 3" xfId="26051" xr:uid="{9CBBCF66-20F9-46F0-ACD1-F413E1F8270B}"/>
    <cellStyle name="Normal 4 4 16 3 6" xfId="26052" xr:uid="{BA19B8F2-B6F7-408B-98A5-093680BAAE75}"/>
    <cellStyle name="Normal 4 4 16 3 6 2" xfId="26053" xr:uid="{2B4105DD-9059-4DCD-A71A-F55874CB4D32}"/>
    <cellStyle name="Normal 4 4 16 3 6 2 2" xfId="26054" xr:uid="{C72E5ED6-3B61-43F8-BFE6-66EC4145B9EE}"/>
    <cellStyle name="Normal 4 4 16 3 6 3" xfId="26055" xr:uid="{7243FC13-E29F-443A-88ED-7C627228272B}"/>
    <cellStyle name="Normal 4 4 16 3 7" xfId="26056" xr:uid="{479D5405-DBA4-43EB-939B-0F2927533B0A}"/>
    <cellStyle name="Normal 4 4 16 3 7 2" xfId="26057" xr:uid="{5D7BF400-3E5B-4030-B06F-4A17678B8183}"/>
    <cellStyle name="Normal 4 4 16 3 7 2 2" xfId="26058" xr:uid="{091ACCA7-31C9-4CA2-9DE9-88188F2A8282}"/>
    <cellStyle name="Normal 4 4 16 3 7 3" xfId="26059" xr:uid="{64AA7527-F90F-4AD2-AD6C-CD19D5389FB9}"/>
    <cellStyle name="Normal 4 4 16 3 8" xfId="26060" xr:uid="{69AE2791-0F09-488F-AF21-4D10831F9D38}"/>
    <cellStyle name="Normal 4 4 16 3 8 2" xfId="26061" xr:uid="{1838CAEF-997D-48D6-B375-2267E4EEDCB3}"/>
    <cellStyle name="Normal 4 4 16 3 9" xfId="26062" xr:uid="{3C27D7E5-DEF2-484F-84F7-CE4EFFF006BB}"/>
    <cellStyle name="Normal 4 4 16 4" xfId="26063" xr:uid="{020C287C-084B-40C4-AACE-B7D96D2C26D6}"/>
    <cellStyle name="Normal 4 4 16 4 2" xfId="26064" xr:uid="{F943FBB7-A584-409F-932C-46C019DF58A8}"/>
    <cellStyle name="Normal 4 4 16 4 2 2" xfId="26065" xr:uid="{F97F95B0-3EC1-4660-96D3-C5255AE58181}"/>
    <cellStyle name="Normal 4 4 16 4 2 2 2" xfId="26066" xr:uid="{229F43B9-4AB2-4AA2-A828-2AADDC9F4EE9}"/>
    <cellStyle name="Normal 4 4 16 4 2 2 2 2" xfId="26067" xr:uid="{834CF8D0-FB7F-48F0-911E-0A9EE9990703}"/>
    <cellStyle name="Normal 4 4 16 4 2 2 3" xfId="26068" xr:uid="{831BC02D-EA1F-4D9F-9D0F-0F18553110A1}"/>
    <cellStyle name="Normal 4 4 16 4 2 3" xfId="26069" xr:uid="{721516DD-ED43-44B8-BC4C-56318A87863D}"/>
    <cellStyle name="Normal 4 4 16 4 2 3 2" xfId="26070" xr:uid="{2E007C11-8AC5-48DD-BC15-F4CA7067ECC4}"/>
    <cellStyle name="Normal 4 4 16 4 2 3 2 2" xfId="26071" xr:uid="{7919FC75-D820-45E2-8EF6-6D0197B8A62A}"/>
    <cellStyle name="Normal 4 4 16 4 2 3 3" xfId="26072" xr:uid="{39598606-91F2-42E1-B8E3-76D78DA75945}"/>
    <cellStyle name="Normal 4 4 16 4 2 4" xfId="26073" xr:uid="{8B450710-54B2-4B7F-AD14-BC1D31C671E1}"/>
    <cellStyle name="Normal 4 4 16 4 2 4 2" xfId="26074" xr:uid="{CC16E1D2-9DF6-4841-A349-42E3BFECD3DD}"/>
    <cellStyle name="Normal 4 4 16 4 2 5" xfId="26075" xr:uid="{D91E62BD-4B83-486E-97A4-07C49C5308D5}"/>
    <cellStyle name="Normal 4 4 16 4 3" xfId="26076" xr:uid="{5E44E54A-89C5-4980-B1CC-C71AE45DA7CD}"/>
    <cellStyle name="Normal 4 4 16 4 3 2" xfId="26077" xr:uid="{7A0ED9BC-2253-4739-90CF-4423C6C37BE6}"/>
    <cellStyle name="Normal 4 4 16 4 3 2 2" xfId="26078" xr:uid="{36E8F1C3-599C-4A87-8DAE-49B2AFB037B7}"/>
    <cellStyle name="Normal 4 4 16 4 3 3" xfId="26079" xr:uid="{D049C08D-94A7-486A-A0CE-953EFBF3AFEF}"/>
    <cellStyle name="Normal 4 4 16 4 4" xfId="26080" xr:uid="{BCCC2F5D-8602-428B-B023-7BB0C17D3EF2}"/>
    <cellStyle name="Normal 4 4 16 4 4 2" xfId="26081" xr:uid="{D967B4FA-D9CC-4580-BAC2-B83567317F92}"/>
    <cellStyle name="Normal 4 4 16 4 4 2 2" xfId="26082" xr:uid="{5E8FCA9E-2923-4DE7-BC71-7B1B84D5C609}"/>
    <cellStyle name="Normal 4 4 16 4 4 3" xfId="26083" xr:uid="{8D4F9105-CF2F-427C-A75A-54FC883A3F46}"/>
    <cellStyle name="Normal 4 4 16 4 5" xfId="26084" xr:uid="{3BE0DF9B-7622-48CA-BA33-69BE57069BD4}"/>
    <cellStyle name="Normal 4 4 16 4 5 2" xfId="26085" xr:uid="{BD9A63D3-B121-4600-A201-9EACF7653DBB}"/>
    <cellStyle name="Normal 4 4 16 4 6" xfId="26086" xr:uid="{375F320B-8998-46B6-BC21-F13BF2CD9ED6}"/>
    <cellStyle name="Normal 4 4 16 5" xfId="26087" xr:uid="{E8F46D97-F569-46C4-BAB8-DFAC48B88DF1}"/>
    <cellStyle name="Normal 4 4 16 5 2" xfId="26088" xr:uid="{27B619F6-2341-461C-B4AA-73FB844E2B9D}"/>
    <cellStyle name="Normal 4 4 16 5 2 2" xfId="26089" xr:uid="{2D2A21F1-8DDE-4D4C-A13B-24079011E569}"/>
    <cellStyle name="Normal 4 4 16 5 2 2 2" xfId="26090" xr:uid="{84D4EF51-2711-4EA2-8DAA-241C06E024FF}"/>
    <cellStyle name="Normal 4 4 16 5 2 2 2 2" xfId="26091" xr:uid="{80976829-6AAF-4DCF-92FB-732C841EA12A}"/>
    <cellStyle name="Normal 4 4 16 5 2 2 3" xfId="26092" xr:uid="{7945D577-4670-4383-9C4F-D7714526537F}"/>
    <cellStyle name="Normal 4 4 16 5 2 3" xfId="26093" xr:uid="{72591454-5ECE-47FB-ABC0-5E758742237E}"/>
    <cellStyle name="Normal 4 4 16 5 2 3 2" xfId="26094" xr:uid="{B58B5590-2751-4E71-A9C5-A8E617E3A727}"/>
    <cellStyle name="Normal 4 4 16 5 2 3 2 2" xfId="26095" xr:uid="{D7C39E22-DFDB-4B5F-8990-5F9CA03C5AA0}"/>
    <cellStyle name="Normal 4 4 16 5 2 3 3" xfId="26096" xr:uid="{7B64097C-786B-4710-B9C1-A5A73E7A496F}"/>
    <cellStyle name="Normal 4 4 16 5 2 4" xfId="26097" xr:uid="{B8DAA42F-BC81-4292-B55C-15FF73190079}"/>
    <cellStyle name="Normal 4 4 16 5 2 4 2" xfId="26098" xr:uid="{5D7B41DD-8900-4BA5-BDE8-1B0122953A73}"/>
    <cellStyle name="Normal 4 4 16 5 2 5" xfId="26099" xr:uid="{B9616E97-D062-4BB9-AEB7-41D2D989847F}"/>
    <cellStyle name="Normal 4 4 16 5 3" xfId="26100" xr:uid="{98813119-8813-4188-9147-BB03E9906516}"/>
    <cellStyle name="Normal 4 4 16 5 3 2" xfId="26101" xr:uid="{9AFEBDBD-3F41-4BA1-BA95-F5F8F95EB524}"/>
    <cellStyle name="Normal 4 4 16 5 3 2 2" xfId="26102" xr:uid="{24998C4D-E9E8-47B7-9050-8E5E61FDDA1E}"/>
    <cellStyle name="Normal 4 4 16 5 3 3" xfId="26103" xr:uid="{229E38AE-F8C2-4E42-B246-7FCD160C6AF1}"/>
    <cellStyle name="Normal 4 4 16 5 4" xfId="26104" xr:uid="{6D222770-2C57-48C9-B478-F80898043FD4}"/>
    <cellStyle name="Normal 4 4 16 5 4 2" xfId="26105" xr:uid="{187DB2A8-5F25-44BF-8034-822BC4163965}"/>
    <cellStyle name="Normal 4 4 16 5 4 2 2" xfId="26106" xr:uid="{2DFE7649-12D7-4A10-8CDA-BC13C755BC2A}"/>
    <cellStyle name="Normal 4 4 16 5 4 3" xfId="26107" xr:uid="{598C0CF6-1286-44AA-B397-6DBEE9E29287}"/>
    <cellStyle name="Normal 4 4 16 5 5" xfId="26108" xr:uid="{02CCEC54-9CF8-4181-9B6D-796211DEEBCA}"/>
    <cellStyle name="Normal 4 4 16 5 5 2" xfId="26109" xr:uid="{312C058F-2842-4F50-A31C-B491322CBB62}"/>
    <cellStyle name="Normal 4 4 16 5 6" xfId="26110" xr:uid="{14EEE118-FB4D-4C95-977B-03DD72680E4A}"/>
    <cellStyle name="Normal 4 4 16 6" xfId="26111" xr:uid="{3574C01B-266F-45DF-B74E-B8B5E13C7820}"/>
    <cellStyle name="Normal 4 4 16 6 2" xfId="26112" xr:uid="{0AD76A16-E5D6-4CB1-BB9A-E7E4EF9C08DE}"/>
    <cellStyle name="Normal 4 4 16 6 2 2" xfId="26113" xr:uid="{7EAEC054-A0C1-4A82-8C4D-EC9037DEE97F}"/>
    <cellStyle name="Normal 4 4 16 6 2 2 2" xfId="26114" xr:uid="{7748AB13-86AF-4B38-8C45-7FAAC16021EF}"/>
    <cellStyle name="Normal 4 4 16 6 2 3" xfId="26115" xr:uid="{FBC302AD-C7D9-4B10-8B07-2FD4C7F573FA}"/>
    <cellStyle name="Normal 4 4 16 6 3" xfId="26116" xr:uid="{78AC6ABE-BA55-4B3B-8265-954947465418}"/>
    <cellStyle name="Normal 4 4 16 6 3 2" xfId="26117" xr:uid="{8FF77C81-E673-4F3C-AFE9-806466F13734}"/>
    <cellStyle name="Normal 4 4 16 6 3 2 2" xfId="26118" xr:uid="{0D16D5C2-F89D-4A92-93B7-B266E662E1AA}"/>
    <cellStyle name="Normal 4 4 16 6 3 3" xfId="26119" xr:uid="{9B2F0BA5-A9E2-44D2-AC06-B20C60363F29}"/>
    <cellStyle name="Normal 4 4 16 6 4" xfId="26120" xr:uid="{BB8E38F4-5826-414E-8475-9A54A7984537}"/>
    <cellStyle name="Normal 4 4 16 6 4 2" xfId="26121" xr:uid="{4FF75127-B6F5-4288-8242-9F891452E361}"/>
    <cellStyle name="Normal 4 4 16 6 5" xfId="26122" xr:uid="{62D1461B-9D63-41A7-B944-4D5BA79678C2}"/>
    <cellStyle name="Normal 4 4 16 7" xfId="26123" xr:uid="{0B4D44F2-A861-4B28-BD55-10C62D377462}"/>
    <cellStyle name="Normal 4 4 16 7 2" xfId="26124" xr:uid="{E8C32027-6846-4965-941C-46838FFD2328}"/>
    <cellStyle name="Normal 4 4 16 7 2 2" xfId="26125" xr:uid="{6CF14D4B-F3AB-4015-9D3C-F2FAB37759A6}"/>
    <cellStyle name="Normal 4 4 16 7 3" xfId="26126" xr:uid="{F6543601-ACD5-4D7C-9ED2-928C3A0D36CD}"/>
    <cellStyle name="Normal 4 4 16 8" xfId="26127" xr:uid="{8F040279-C3FC-4F82-B5C9-B69699E52F2D}"/>
    <cellStyle name="Normal 4 4 16 8 2" xfId="26128" xr:uid="{8463E186-8C7A-4443-AE3F-1F6B6A17F06E}"/>
    <cellStyle name="Normal 4 4 16 8 2 2" xfId="26129" xr:uid="{57C18D3F-E36D-40FE-A2DE-90595A83739C}"/>
    <cellStyle name="Normal 4 4 16 8 3" xfId="26130" xr:uid="{5620362A-8AFC-4195-9E90-D9267F49E73A}"/>
    <cellStyle name="Normal 4 4 16 9" xfId="26131" xr:uid="{43D00ECC-7F42-42CE-8D21-8A9ACD3B0962}"/>
    <cellStyle name="Normal 4 4 16 9 2" xfId="26132" xr:uid="{88D23ED3-C91A-4DEA-9676-829089BE12E0}"/>
    <cellStyle name="Normal 4 4 16 9 2 2" xfId="26133" xr:uid="{40B0AA81-C69A-44AE-890F-8465002333D6}"/>
    <cellStyle name="Normal 4 4 16 9 3" xfId="26134" xr:uid="{4D2B1ADF-8BF3-46EF-A226-B3D3B512E559}"/>
    <cellStyle name="Normal 4 4 17" xfId="26135" xr:uid="{3992C9FE-AFFC-455C-872C-4476955302CE}"/>
    <cellStyle name="Normal 4 4 17 10" xfId="26136" xr:uid="{9928B5EE-A87A-4AA3-8E22-822FDD5E6F11}"/>
    <cellStyle name="Normal 4 4 17 10 2" xfId="26137" xr:uid="{A670C488-53A9-423D-AAF9-D35CB5C88594}"/>
    <cellStyle name="Normal 4 4 17 11" xfId="26138" xr:uid="{082742B3-5154-405F-897F-B3F74AC99D8F}"/>
    <cellStyle name="Normal 4 4 17 2" xfId="26139" xr:uid="{53935A14-8462-4440-AFD0-A149E5114063}"/>
    <cellStyle name="Normal 4 4 17 2 2" xfId="26140" xr:uid="{6C0DD6F3-911F-4EAA-957F-AC6256525EBF}"/>
    <cellStyle name="Normal 4 4 17 2 2 2" xfId="26141" xr:uid="{137523B5-860F-4C36-AE18-21E4979EFB6E}"/>
    <cellStyle name="Normal 4 4 17 2 2 2 2" xfId="26142" xr:uid="{2C3F6718-FB0B-4365-8132-C713481A13E7}"/>
    <cellStyle name="Normal 4 4 17 2 2 2 2 2" xfId="26143" xr:uid="{A32E9FA2-679C-40CD-9AEF-75A2A8C1B935}"/>
    <cellStyle name="Normal 4 4 17 2 2 2 2 2 2" xfId="26144" xr:uid="{169CF93A-C740-426C-BAA2-85C5AD6286B6}"/>
    <cellStyle name="Normal 4 4 17 2 2 2 2 3" xfId="26145" xr:uid="{15A8F81B-D55E-4B40-B120-5C19126BEF89}"/>
    <cellStyle name="Normal 4 4 17 2 2 2 3" xfId="26146" xr:uid="{D20EE8AD-458D-42FB-B1CF-5339332E0ED1}"/>
    <cellStyle name="Normal 4 4 17 2 2 2 3 2" xfId="26147" xr:uid="{1532D35A-2F68-43BE-9329-A348ACDA1903}"/>
    <cellStyle name="Normal 4 4 17 2 2 2 3 2 2" xfId="26148" xr:uid="{CAE4D875-5995-4F87-8EA2-002408584075}"/>
    <cellStyle name="Normal 4 4 17 2 2 2 3 3" xfId="26149" xr:uid="{F74F11CF-D8B6-4463-83D5-CD5996EB32EA}"/>
    <cellStyle name="Normal 4 4 17 2 2 2 4" xfId="26150" xr:uid="{C00CCD96-B8B5-498A-8F7F-66F53EEA6FA5}"/>
    <cellStyle name="Normal 4 4 17 2 2 2 4 2" xfId="26151" xr:uid="{0B31273C-CB0C-4952-B7AF-A32BE92DB3E2}"/>
    <cellStyle name="Normal 4 4 17 2 2 2 5" xfId="26152" xr:uid="{DF7C6204-E47C-412E-8FF7-76539F735E27}"/>
    <cellStyle name="Normal 4 4 17 2 2 3" xfId="26153" xr:uid="{CEF23453-98E0-4C65-8F24-0912AB19083B}"/>
    <cellStyle name="Normal 4 4 17 2 2 3 2" xfId="26154" xr:uid="{CCDB0C9C-038D-4616-9585-4EBC51F405E8}"/>
    <cellStyle name="Normal 4 4 17 2 2 3 2 2" xfId="26155" xr:uid="{711B1667-71CE-4817-AF70-913D7C2CAFD8}"/>
    <cellStyle name="Normal 4 4 17 2 2 3 3" xfId="26156" xr:uid="{ACE1412F-985B-43BC-9C9F-928A86F92981}"/>
    <cellStyle name="Normal 4 4 17 2 2 4" xfId="26157" xr:uid="{05015057-A457-4A9B-AF8E-003471EFEFF1}"/>
    <cellStyle name="Normal 4 4 17 2 2 4 2" xfId="26158" xr:uid="{D1A0F568-9564-41AA-A274-6E1CACE9C888}"/>
    <cellStyle name="Normal 4 4 17 2 2 4 2 2" xfId="26159" xr:uid="{BC1BDEDE-D57A-4DCF-B2FE-F8CB4679CDD9}"/>
    <cellStyle name="Normal 4 4 17 2 2 4 3" xfId="26160" xr:uid="{B213521C-DD5A-4E37-B641-C6C65D36E5B4}"/>
    <cellStyle name="Normal 4 4 17 2 2 5" xfId="26161" xr:uid="{76D628A3-2E86-4477-9282-92A916B08202}"/>
    <cellStyle name="Normal 4 4 17 2 2 5 2" xfId="26162" xr:uid="{D67B36CF-CCE3-4D5E-8C19-E1F84782846F}"/>
    <cellStyle name="Normal 4 4 17 2 2 6" xfId="26163" xr:uid="{5DE8618E-299A-4607-BEA4-E2442FDBA4B4}"/>
    <cellStyle name="Normal 4 4 17 2 3" xfId="26164" xr:uid="{549FB8CB-A461-4DE6-82BA-00D1BA784B5C}"/>
    <cellStyle name="Normal 4 4 17 2 3 2" xfId="26165" xr:uid="{4BA8ADE1-433A-4386-B69F-2E7D53C3BEF7}"/>
    <cellStyle name="Normal 4 4 17 2 3 2 2" xfId="26166" xr:uid="{C5DC9FE7-2F2B-4D73-9E00-FC3DC5F1CC4C}"/>
    <cellStyle name="Normal 4 4 17 2 3 2 2 2" xfId="26167" xr:uid="{FE70A59D-C069-4A1C-9424-B84AC94F3228}"/>
    <cellStyle name="Normal 4 4 17 2 3 2 2 2 2" xfId="26168" xr:uid="{66370916-C1DF-4546-AF7C-C4D9D72235E1}"/>
    <cellStyle name="Normal 4 4 17 2 3 2 2 3" xfId="26169" xr:uid="{48F889F9-4D8D-430F-9DEA-7DF0D5B3BDDE}"/>
    <cellStyle name="Normal 4 4 17 2 3 2 3" xfId="26170" xr:uid="{6171E997-A2D9-4257-BD30-BA87C92A4F32}"/>
    <cellStyle name="Normal 4 4 17 2 3 2 3 2" xfId="26171" xr:uid="{99D63974-C1FA-4BDE-88E9-F9BF13E5BFD9}"/>
    <cellStyle name="Normal 4 4 17 2 3 2 3 2 2" xfId="26172" xr:uid="{C97E0E4B-D729-4632-8D8C-F56CA53C951A}"/>
    <cellStyle name="Normal 4 4 17 2 3 2 3 3" xfId="26173" xr:uid="{A45A8317-D0B6-4E63-8276-F892E90C510F}"/>
    <cellStyle name="Normal 4 4 17 2 3 2 4" xfId="26174" xr:uid="{05F423BF-9FC1-46E1-A8A6-0F471FCE9DCF}"/>
    <cellStyle name="Normal 4 4 17 2 3 2 4 2" xfId="26175" xr:uid="{06686F23-B573-4088-B641-40A8B9585241}"/>
    <cellStyle name="Normal 4 4 17 2 3 2 5" xfId="26176" xr:uid="{8F04A346-D5D4-46CF-9D35-5334013735A9}"/>
    <cellStyle name="Normal 4 4 17 2 3 3" xfId="26177" xr:uid="{011750CF-2265-46CE-86D0-A36DBC3839FC}"/>
    <cellStyle name="Normal 4 4 17 2 3 3 2" xfId="26178" xr:uid="{9BCE6BCB-561C-423E-8A53-E6DED40DBF69}"/>
    <cellStyle name="Normal 4 4 17 2 3 3 2 2" xfId="26179" xr:uid="{D19EA16F-FFFD-44CC-8533-729AB9E49088}"/>
    <cellStyle name="Normal 4 4 17 2 3 3 3" xfId="26180" xr:uid="{CCD2136B-D532-4367-8234-800FDF7F7029}"/>
    <cellStyle name="Normal 4 4 17 2 3 4" xfId="26181" xr:uid="{DB1CC1DA-9FA3-4306-A243-D115011E8AED}"/>
    <cellStyle name="Normal 4 4 17 2 3 4 2" xfId="26182" xr:uid="{C27363E6-2631-4CDD-ACB0-27EB00ED363B}"/>
    <cellStyle name="Normal 4 4 17 2 3 4 2 2" xfId="26183" xr:uid="{3D904756-AF98-42FD-B908-413F1F7106C7}"/>
    <cellStyle name="Normal 4 4 17 2 3 4 3" xfId="26184" xr:uid="{467F95ED-951A-499B-9543-9B57A6657084}"/>
    <cellStyle name="Normal 4 4 17 2 3 5" xfId="26185" xr:uid="{A8354937-D082-4F8C-B187-ACCCF0AE9E49}"/>
    <cellStyle name="Normal 4 4 17 2 3 5 2" xfId="26186" xr:uid="{061C89D2-285B-421A-8778-9527AE2D3400}"/>
    <cellStyle name="Normal 4 4 17 2 3 6" xfId="26187" xr:uid="{41145AD6-C11B-437F-BC75-228F077F94A9}"/>
    <cellStyle name="Normal 4 4 17 2 4" xfId="26188" xr:uid="{F57B3EBB-BCCB-439F-9B82-290FF7164225}"/>
    <cellStyle name="Normal 4 4 17 2 4 2" xfId="26189" xr:uid="{0F307EF2-D923-44A9-AC3A-E688CB4700A4}"/>
    <cellStyle name="Normal 4 4 17 2 4 2 2" xfId="26190" xr:uid="{BB383F27-95E8-46CC-AE4B-7E6CCF600178}"/>
    <cellStyle name="Normal 4 4 17 2 4 2 2 2" xfId="26191" xr:uid="{04A682A9-A1DB-4D7F-8CA4-C29EF6DD2AEF}"/>
    <cellStyle name="Normal 4 4 17 2 4 2 3" xfId="26192" xr:uid="{D8BAED35-D8DA-4ED8-BA50-BAB05B7678BC}"/>
    <cellStyle name="Normal 4 4 17 2 4 3" xfId="26193" xr:uid="{5CB1CEDA-D5FE-4E95-84BB-6269CFA19920}"/>
    <cellStyle name="Normal 4 4 17 2 4 3 2" xfId="26194" xr:uid="{2EA0CF30-C91A-413D-A072-37DF78BEE608}"/>
    <cellStyle name="Normal 4 4 17 2 4 3 2 2" xfId="26195" xr:uid="{AF77A445-DB63-456C-A68D-5E3BB595B22F}"/>
    <cellStyle name="Normal 4 4 17 2 4 3 3" xfId="26196" xr:uid="{2CE45932-BA34-46E3-A880-8AC2304AB13B}"/>
    <cellStyle name="Normal 4 4 17 2 4 4" xfId="26197" xr:uid="{B44740B5-12C8-4DB4-9AA6-DBC99A4F766A}"/>
    <cellStyle name="Normal 4 4 17 2 4 4 2" xfId="26198" xr:uid="{336A65A5-0241-44BC-A45C-6428F9CFC660}"/>
    <cellStyle name="Normal 4 4 17 2 4 5" xfId="26199" xr:uid="{D0BBEFF2-D441-4466-8A5B-CB7CAC97465A}"/>
    <cellStyle name="Normal 4 4 17 2 5" xfId="26200" xr:uid="{41AC38EB-3606-4BD4-90B4-0696780187BB}"/>
    <cellStyle name="Normal 4 4 17 2 5 2" xfId="26201" xr:uid="{A1543D53-FC24-472C-82A0-D12C18743251}"/>
    <cellStyle name="Normal 4 4 17 2 5 2 2" xfId="26202" xr:uid="{6B24F50B-1806-4EF9-AD79-23F59B13939E}"/>
    <cellStyle name="Normal 4 4 17 2 5 3" xfId="26203" xr:uid="{B91EFACB-2436-48D6-8FDA-5BE42CE1CB03}"/>
    <cellStyle name="Normal 4 4 17 2 6" xfId="26204" xr:uid="{9690B868-C600-4EAB-B02E-E213EC6E9154}"/>
    <cellStyle name="Normal 4 4 17 2 6 2" xfId="26205" xr:uid="{0DB15009-EC85-480B-9919-2323E4D3B2BA}"/>
    <cellStyle name="Normal 4 4 17 2 6 2 2" xfId="26206" xr:uid="{F2E3F233-9E05-4049-90B3-98D6E2E8930C}"/>
    <cellStyle name="Normal 4 4 17 2 6 3" xfId="26207" xr:uid="{2D94FDA9-BDA4-4000-9FC7-A5CED22CC19B}"/>
    <cellStyle name="Normal 4 4 17 2 7" xfId="26208" xr:uid="{C9EED748-6B61-45D2-A5C2-337307175E30}"/>
    <cellStyle name="Normal 4 4 17 2 7 2" xfId="26209" xr:uid="{68B9F6CF-6B3A-4095-9CE4-A3E32F1F6EF4}"/>
    <cellStyle name="Normal 4 4 17 2 7 2 2" xfId="26210" xr:uid="{0DCC1A4F-51A1-41CD-AA8C-BF32394E20D5}"/>
    <cellStyle name="Normal 4 4 17 2 7 3" xfId="26211" xr:uid="{9EAB7B2D-1439-4640-A02F-80C2351EE97F}"/>
    <cellStyle name="Normal 4 4 17 2 8" xfId="26212" xr:uid="{96E89C91-3FCC-475D-B949-9C73A70FAB7E}"/>
    <cellStyle name="Normal 4 4 17 2 8 2" xfId="26213" xr:uid="{DE6F40CE-D8E5-4310-95FD-FF51578942AD}"/>
    <cellStyle name="Normal 4 4 17 2 9" xfId="26214" xr:uid="{FEB77957-E528-42AE-831C-D9924A05CC48}"/>
    <cellStyle name="Normal 4 4 17 3" xfId="26215" xr:uid="{F5A270FA-E13D-4B7C-9DEE-95485F4CBEAA}"/>
    <cellStyle name="Normal 4 4 17 3 2" xfId="26216" xr:uid="{C01FEDBA-6170-48DC-A826-1446931515B7}"/>
    <cellStyle name="Normal 4 4 17 3 2 2" xfId="26217" xr:uid="{C0D9BEA1-B33F-4236-B364-D8BD9234DF52}"/>
    <cellStyle name="Normal 4 4 17 3 2 2 2" xfId="26218" xr:uid="{313885D1-B30D-46F0-832E-2A6D0D6F2090}"/>
    <cellStyle name="Normal 4 4 17 3 2 2 2 2" xfId="26219" xr:uid="{7621518E-0D79-4C04-A338-C89EFFA0C224}"/>
    <cellStyle name="Normal 4 4 17 3 2 2 2 2 2" xfId="26220" xr:uid="{4AD3E036-EBA6-4C9D-9E3B-BF1B0326A435}"/>
    <cellStyle name="Normal 4 4 17 3 2 2 2 3" xfId="26221" xr:uid="{03EFBB19-4062-4907-9396-E4ED05359BF0}"/>
    <cellStyle name="Normal 4 4 17 3 2 2 3" xfId="26222" xr:uid="{629A7A6C-E2AD-4E44-9E0D-6E180C47F778}"/>
    <cellStyle name="Normal 4 4 17 3 2 2 3 2" xfId="26223" xr:uid="{1DE5AB13-C0D7-4852-99E7-13B1CB743EF4}"/>
    <cellStyle name="Normal 4 4 17 3 2 2 3 2 2" xfId="26224" xr:uid="{BD2BB3DD-6A1C-4CBC-85D9-B798675E361D}"/>
    <cellStyle name="Normal 4 4 17 3 2 2 3 3" xfId="26225" xr:uid="{A80247A6-1485-4BB3-82C8-9025201BB329}"/>
    <cellStyle name="Normal 4 4 17 3 2 2 4" xfId="26226" xr:uid="{7A4E2D7A-BD0B-44B1-B03A-7CC8FFC48079}"/>
    <cellStyle name="Normal 4 4 17 3 2 2 4 2" xfId="26227" xr:uid="{5B24AA13-69F9-4FE9-84C1-1162295C704D}"/>
    <cellStyle name="Normal 4 4 17 3 2 2 5" xfId="26228" xr:uid="{E50A8735-12D1-479B-9EDF-F2F55F4B51B2}"/>
    <cellStyle name="Normal 4 4 17 3 2 3" xfId="26229" xr:uid="{B94E9551-7C9A-418D-B084-B50ECC772E3A}"/>
    <cellStyle name="Normal 4 4 17 3 2 3 2" xfId="26230" xr:uid="{7AF203DE-BF86-4B47-881E-063342F57CD4}"/>
    <cellStyle name="Normal 4 4 17 3 2 3 2 2" xfId="26231" xr:uid="{99E93416-90B0-46DD-9A1D-D80C515A973D}"/>
    <cellStyle name="Normal 4 4 17 3 2 3 3" xfId="26232" xr:uid="{7CC59A0A-1C17-43CA-AC61-C85164FD476A}"/>
    <cellStyle name="Normal 4 4 17 3 2 4" xfId="26233" xr:uid="{1ABB0F2E-61CA-4548-9BB1-F9F100E12EB7}"/>
    <cellStyle name="Normal 4 4 17 3 2 4 2" xfId="26234" xr:uid="{108206F4-37B2-4812-B880-7EF0FE950736}"/>
    <cellStyle name="Normal 4 4 17 3 2 4 2 2" xfId="26235" xr:uid="{B3DB6A02-7194-4DA0-AD7B-DB86AF5EEB6B}"/>
    <cellStyle name="Normal 4 4 17 3 2 4 3" xfId="26236" xr:uid="{357695F4-F8B6-49CD-8C68-2D96C9114929}"/>
    <cellStyle name="Normal 4 4 17 3 2 5" xfId="26237" xr:uid="{CE97F2A4-59D2-45F5-BBE0-68D42C34C2C5}"/>
    <cellStyle name="Normal 4 4 17 3 2 5 2" xfId="26238" xr:uid="{D53D7B37-1015-4F61-9F3B-C234864FD41E}"/>
    <cellStyle name="Normal 4 4 17 3 2 6" xfId="26239" xr:uid="{A1A59486-DBB8-49AE-8304-A16674BB7201}"/>
    <cellStyle name="Normal 4 4 17 3 3" xfId="26240" xr:uid="{5B9AA0E0-6548-4C20-93B9-CF28FC5CD8FA}"/>
    <cellStyle name="Normal 4 4 17 3 3 2" xfId="26241" xr:uid="{46B3A383-6CA2-4C17-9FCE-286138C73E26}"/>
    <cellStyle name="Normal 4 4 17 3 3 2 2" xfId="26242" xr:uid="{836ECC51-32E9-402A-AC3C-FB363E227EFA}"/>
    <cellStyle name="Normal 4 4 17 3 3 2 2 2" xfId="26243" xr:uid="{9B9EC5CC-44B5-48C3-8499-80FB209610FC}"/>
    <cellStyle name="Normal 4 4 17 3 3 2 2 2 2" xfId="26244" xr:uid="{05DEA40B-DB4F-463F-B008-12D8D79D7E49}"/>
    <cellStyle name="Normal 4 4 17 3 3 2 2 3" xfId="26245" xr:uid="{F747098E-5752-46B3-BADB-34F5E605BD98}"/>
    <cellStyle name="Normal 4 4 17 3 3 2 3" xfId="26246" xr:uid="{27DA240A-EFE4-4063-9A33-1A7DC6650EA8}"/>
    <cellStyle name="Normal 4 4 17 3 3 2 3 2" xfId="26247" xr:uid="{41AF9BEA-D18D-4D8F-935E-2D998D3CFFB1}"/>
    <cellStyle name="Normal 4 4 17 3 3 2 3 2 2" xfId="26248" xr:uid="{ABE6E772-F1FD-4446-BA46-A6BE21E51FEA}"/>
    <cellStyle name="Normal 4 4 17 3 3 2 3 3" xfId="26249" xr:uid="{30419160-7485-49BD-80C3-116E1AB6E691}"/>
    <cellStyle name="Normal 4 4 17 3 3 2 4" xfId="26250" xr:uid="{3EFBD7CC-33AC-4CA8-A984-59F7FF002C35}"/>
    <cellStyle name="Normal 4 4 17 3 3 2 4 2" xfId="26251" xr:uid="{E25E2667-6928-4D66-99E9-71E436D83124}"/>
    <cellStyle name="Normal 4 4 17 3 3 2 5" xfId="26252" xr:uid="{73921873-7EDE-4840-B52F-9081B30F1820}"/>
    <cellStyle name="Normal 4 4 17 3 3 3" xfId="26253" xr:uid="{FA26E14D-0528-4E8B-9795-E30505A3256B}"/>
    <cellStyle name="Normal 4 4 17 3 3 3 2" xfId="26254" xr:uid="{763F89D9-877D-4697-9321-2CF42BFBC592}"/>
    <cellStyle name="Normal 4 4 17 3 3 3 2 2" xfId="26255" xr:uid="{DD363786-DB1E-40B8-AC73-55D126AF50A4}"/>
    <cellStyle name="Normal 4 4 17 3 3 3 3" xfId="26256" xr:uid="{E822F77F-8800-4FAD-A767-674DFD814752}"/>
    <cellStyle name="Normal 4 4 17 3 3 4" xfId="26257" xr:uid="{39A5CA7A-3B6A-45C2-B75F-6D73570803EF}"/>
    <cellStyle name="Normal 4 4 17 3 3 4 2" xfId="26258" xr:uid="{B200883B-F06C-48E7-A753-4B56D67BB388}"/>
    <cellStyle name="Normal 4 4 17 3 3 4 2 2" xfId="26259" xr:uid="{3BF13E36-A5DB-4070-8652-F815408F4E69}"/>
    <cellStyle name="Normal 4 4 17 3 3 4 3" xfId="26260" xr:uid="{F4DA5647-41BB-42F3-B822-DAD74850BEBD}"/>
    <cellStyle name="Normal 4 4 17 3 3 5" xfId="26261" xr:uid="{A5AC6AA0-4A7D-486D-8013-38C818FAB2FB}"/>
    <cellStyle name="Normal 4 4 17 3 3 5 2" xfId="26262" xr:uid="{05891A93-804C-4727-ABAE-AE91FA198587}"/>
    <cellStyle name="Normal 4 4 17 3 3 6" xfId="26263" xr:uid="{5AABA603-9A78-4CB1-B3FA-87D49FF6D00B}"/>
    <cellStyle name="Normal 4 4 17 3 4" xfId="26264" xr:uid="{B88F3903-C13E-4277-BE02-1DAD4EEB3514}"/>
    <cellStyle name="Normal 4 4 17 3 4 2" xfId="26265" xr:uid="{07FF2E0C-80DF-4D03-A600-6904CFA7ACC3}"/>
    <cellStyle name="Normal 4 4 17 3 4 2 2" xfId="26266" xr:uid="{6E84A3F1-880E-4C74-9A3F-D40EB831A595}"/>
    <cellStyle name="Normal 4 4 17 3 4 2 2 2" xfId="26267" xr:uid="{4F87117B-9CB8-46FC-8918-4717BF091260}"/>
    <cellStyle name="Normal 4 4 17 3 4 2 3" xfId="26268" xr:uid="{7947E812-7482-4C88-A949-E4A74CA697B4}"/>
    <cellStyle name="Normal 4 4 17 3 4 3" xfId="26269" xr:uid="{3DFB55EC-8C09-4613-B7C8-E702DE8DD52C}"/>
    <cellStyle name="Normal 4 4 17 3 4 3 2" xfId="26270" xr:uid="{4281EDD8-53E5-4F63-B79B-732D977BF21D}"/>
    <cellStyle name="Normal 4 4 17 3 4 3 2 2" xfId="26271" xr:uid="{D9E7E2A2-8E83-45E2-BA7D-BF27CC008B00}"/>
    <cellStyle name="Normal 4 4 17 3 4 3 3" xfId="26272" xr:uid="{B5B9261F-F1B7-4B17-8037-5BDAE240C8E6}"/>
    <cellStyle name="Normal 4 4 17 3 4 4" xfId="26273" xr:uid="{53787FFE-D617-4C82-8968-4870701BE767}"/>
    <cellStyle name="Normal 4 4 17 3 4 4 2" xfId="26274" xr:uid="{379F3FC1-EE6C-4CCF-ACDF-C5926BC2C851}"/>
    <cellStyle name="Normal 4 4 17 3 4 5" xfId="26275" xr:uid="{843D8D44-1AFF-44E6-9163-8118CB778AD8}"/>
    <cellStyle name="Normal 4 4 17 3 5" xfId="26276" xr:uid="{BCBC23E7-59BE-4E31-ABE4-5D7D56A7F989}"/>
    <cellStyle name="Normal 4 4 17 3 5 2" xfId="26277" xr:uid="{44ED98B8-6829-4804-BED9-FD222DA3E14C}"/>
    <cellStyle name="Normal 4 4 17 3 5 2 2" xfId="26278" xr:uid="{EF3E05E6-65F2-4F97-B7F4-EB0F40B05525}"/>
    <cellStyle name="Normal 4 4 17 3 5 3" xfId="26279" xr:uid="{D07CADF5-AFD9-49B7-B8B4-C73350D3C63A}"/>
    <cellStyle name="Normal 4 4 17 3 6" xfId="26280" xr:uid="{52A64E9E-B6C9-4272-B696-B6CA7F9E04DA}"/>
    <cellStyle name="Normal 4 4 17 3 6 2" xfId="26281" xr:uid="{97DF6F1C-D768-4A5D-AB41-A2B21BD83B4B}"/>
    <cellStyle name="Normal 4 4 17 3 6 2 2" xfId="26282" xr:uid="{B0D5841F-75DF-4D3E-8BCD-E8452FB9B61F}"/>
    <cellStyle name="Normal 4 4 17 3 6 3" xfId="26283" xr:uid="{CE30A640-6313-4B67-8383-216817825094}"/>
    <cellStyle name="Normal 4 4 17 3 7" xfId="26284" xr:uid="{3CE718C7-825C-4DDF-90BE-514145D85F21}"/>
    <cellStyle name="Normal 4 4 17 3 7 2" xfId="26285" xr:uid="{9C63ECB8-7348-4958-9490-E27CA4A48F74}"/>
    <cellStyle name="Normal 4 4 17 3 7 2 2" xfId="26286" xr:uid="{FFA1338A-C684-4ADE-B493-172E22425632}"/>
    <cellStyle name="Normal 4 4 17 3 7 3" xfId="26287" xr:uid="{37B6C34C-922E-4215-8821-B92BB9475741}"/>
    <cellStyle name="Normal 4 4 17 3 8" xfId="26288" xr:uid="{80D015CD-0D9F-426B-8B10-5D3D1163EE7A}"/>
    <cellStyle name="Normal 4 4 17 3 8 2" xfId="26289" xr:uid="{B0B7CA46-F5A6-4FA2-8149-F4832205D447}"/>
    <cellStyle name="Normal 4 4 17 3 9" xfId="26290" xr:uid="{C5FFABC4-67BE-44D8-AE28-33ECD70D33E6}"/>
    <cellStyle name="Normal 4 4 17 4" xfId="26291" xr:uid="{2FAE1D19-0AC5-4490-AE96-384E2B62E14E}"/>
    <cellStyle name="Normal 4 4 17 4 2" xfId="26292" xr:uid="{C4CB2A79-AC9C-4709-8570-3DD76DDFA51B}"/>
    <cellStyle name="Normal 4 4 17 4 2 2" xfId="26293" xr:uid="{DD3767D8-CD5B-4318-8570-CDAD19271074}"/>
    <cellStyle name="Normal 4 4 17 4 2 2 2" xfId="26294" xr:uid="{1AAD9E97-5AF9-4108-96FA-19297E7A1235}"/>
    <cellStyle name="Normal 4 4 17 4 2 2 2 2" xfId="26295" xr:uid="{794E84A0-9D58-48FD-BAE9-3D5EDADFCA56}"/>
    <cellStyle name="Normal 4 4 17 4 2 2 3" xfId="26296" xr:uid="{22E997BF-5892-4E6C-A3E5-44CC9070620E}"/>
    <cellStyle name="Normal 4 4 17 4 2 3" xfId="26297" xr:uid="{E7E6EEE3-2B78-4E36-A78F-49510C78669B}"/>
    <cellStyle name="Normal 4 4 17 4 2 3 2" xfId="26298" xr:uid="{C97BCD00-BAB7-477A-94D2-C440448B8633}"/>
    <cellStyle name="Normal 4 4 17 4 2 3 2 2" xfId="26299" xr:uid="{21073623-1D92-4F58-8153-ADCF59292A2C}"/>
    <cellStyle name="Normal 4 4 17 4 2 3 3" xfId="26300" xr:uid="{74993753-FF4E-4D97-83D4-28A248BA8AD1}"/>
    <cellStyle name="Normal 4 4 17 4 2 4" xfId="26301" xr:uid="{5FCD042E-DDAF-4931-AC4A-EEB20EFD8789}"/>
    <cellStyle name="Normal 4 4 17 4 2 4 2" xfId="26302" xr:uid="{2E39FFA0-D2EB-43DE-BF58-E6D2F5DF6D3E}"/>
    <cellStyle name="Normal 4 4 17 4 2 5" xfId="26303" xr:uid="{5836F4B2-215E-4ACF-8107-BEB28C1E8965}"/>
    <cellStyle name="Normal 4 4 17 4 3" xfId="26304" xr:uid="{FC6DFCD7-CDC7-4105-B9C4-805875068F97}"/>
    <cellStyle name="Normal 4 4 17 4 3 2" xfId="26305" xr:uid="{DDA11F68-1BB5-45C3-B33C-1950AF7D9576}"/>
    <cellStyle name="Normal 4 4 17 4 3 2 2" xfId="26306" xr:uid="{DDC2B44F-8F7F-4DAD-A2E5-2AAAAC4AF5D2}"/>
    <cellStyle name="Normal 4 4 17 4 3 3" xfId="26307" xr:uid="{E05943AD-4183-43BB-9446-2C6FCD890764}"/>
    <cellStyle name="Normal 4 4 17 4 4" xfId="26308" xr:uid="{D620955A-A598-4A2E-BDA3-314BFFA9D1D8}"/>
    <cellStyle name="Normal 4 4 17 4 4 2" xfId="26309" xr:uid="{44DCC78A-FB10-43A6-BF82-552BD136080D}"/>
    <cellStyle name="Normal 4 4 17 4 4 2 2" xfId="26310" xr:uid="{E139AECF-823A-4CBD-A65A-096383ADF2D5}"/>
    <cellStyle name="Normal 4 4 17 4 4 3" xfId="26311" xr:uid="{04F949DE-B1C5-44A8-A546-592B8D99366B}"/>
    <cellStyle name="Normal 4 4 17 4 5" xfId="26312" xr:uid="{8D561F81-DD68-4101-A546-041F2762CB66}"/>
    <cellStyle name="Normal 4 4 17 4 5 2" xfId="26313" xr:uid="{29BE8FCB-EB31-4F5F-A339-BD6980E23D01}"/>
    <cellStyle name="Normal 4 4 17 4 6" xfId="26314" xr:uid="{DCD9095C-B5E9-4BE8-882A-854132EA752F}"/>
    <cellStyle name="Normal 4 4 17 5" xfId="26315" xr:uid="{4A7E5F32-18CC-40A7-B88C-03DE44BC1F3B}"/>
    <cellStyle name="Normal 4 4 17 5 2" xfId="26316" xr:uid="{32E5CE0E-7255-4BD0-9C36-25EEB29CDF50}"/>
    <cellStyle name="Normal 4 4 17 5 2 2" xfId="26317" xr:uid="{B7D0CA0F-DD14-455B-89E3-4D7271EE78D9}"/>
    <cellStyle name="Normal 4 4 17 5 2 2 2" xfId="26318" xr:uid="{0C24CCED-0281-4173-BEAB-B7DEE4E49345}"/>
    <cellStyle name="Normal 4 4 17 5 2 2 2 2" xfId="26319" xr:uid="{310650D9-F308-46F2-8764-6F261645C77F}"/>
    <cellStyle name="Normal 4 4 17 5 2 2 3" xfId="26320" xr:uid="{DD12D8E5-B800-43B3-B1A5-7366EC85679E}"/>
    <cellStyle name="Normal 4 4 17 5 2 3" xfId="26321" xr:uid="{842F7742-0BFB-4A95-AF81-349D91FCA763}"/>
    <cellStyle name="Normal 4 4 17 5 2 3 2" xfId="26322" xr:uid="{5966BA0A-830C-4E08-BD31-01972FA187E9}"/>
    <cellStyle name="Normal 4 4 17 5 2 3 2 2" xfId="26323" xr:uid="{92CAE22F-BFCD-4ED8-97C6-1E9F3102D044}"/>
    <cellStyle name="Normal 4 4 17 5 2 3 3" xfId="26324" xr:uid="{AC4FCA92-FE9F-430A-9631-B2261AE63716}"/>
    <cellStyle name="Normal 4 4 17 5 2 4" xfId="26325" xr:uid="{ACBAF279-FDA3-4C33-A3EE-C741420A4BBC}"/>
    <cellStyle name="Normal 4 4 17 5 2 4 2" xfId="26326" xr:uid="{FB26A0A4-46DE-4D66-AE87-860891267FB3}"/>
    <cellStyle name="Normal 4 4 17 5 2 5" xfId="26327" xr:uid="{05019CB0-A61C-4F94-A934-740F375A47D0}"/>
    <cellStyle name="Normal 4 4 17 5 3" xfId="26328" xr:uid="{D9BE246F-34B8-403D-9F8B-67346BA03DF5}"/>
    <cellStyle name="Normal 4 4 17 5 3 2" xfId="26329" xr:uid="{8F424782-8429-4FC8-82E7-A23FF2869737}"/>
    <cellStyle name="Normal 4 4 17 5 3 2 2" xfId="26330" xr:uid="{E6FE4D9F-A604-4131-8F92-794D494F7E9A}"/>
    <cellStyle name="Normal 4 4 17 5 3 3" xfId="26331" xr:uid="{71A57367-2766-44E6-95DF-86BA95F10CDA}"/>
    <cellStyle name="Normal 4 4 17 5 4" xfId="26332" xr:uid="{ADFA8EED-D0D0-40B8-A19D-AAE155849685}"/>
    <cellStyle name="Normal 4 4 17 5 4 2" xfId="26333" xr:uid="{7C3AAEE4-BCF5-459C-82FA-67CD59A5F3F3}"/>
    <cellStyle name="Normal 4 4 17 5 4 2 2" xfId="26334" xr:uid="{688E1389-8CA1-4195-9C37-9B76C7D98F92}"/>
    <cellStyle name="Normal 4 4 17 5 4 3" xfId="26335" xr:uid="{F18466A2-072A-4882-BF0E-F7C068F7C83E}"/>
    <cellStyle name="Normal 4 4 17 5 5" xfId="26336" xr:uid="{F03B99FA-510A-407B-B6D8-A27B3B26B399}"/>
    <cellStyle name="Normal 4 4 17 5 5 2" xfId="26337" xr:uid="{483B2FEE-7DCE-46B3-8D20-83B52AC9DCD8}"/>
    <cellStyle name="Normal 4 4 17 5 6" xfId="26338" xr:uid="{4E4387BF-634C-47D4-93FE-1FC1D08A6D6B}"/>
    <cellStyle name="Normal 4 4 17 6" xfId="26339" xr:uid="{D5142C2A-6A6B-4020-B210-0112B30BB893}"/>
    <cellStyle name="Normal 4 4 17 6 2" xfId="26340" xr:uid="{770F8CB5-97C5-4489-A823-A3762C4C220E}"/>
    <cellStyle name="Normal 4 4 17 6 2 2" xfId="26341" xr:uid="{3880DC57-CA80-4967-B662-600FBCC4DFCC}"/>
    <cellStyle name="Normal 4 4 17 6 2 2 2" xfId="26342" xr:uid="{16671D07-9FC3-4738-8EAA-1B6232C7CA3B}"/>
    <cellStyle name="Normal 4 4 17 6 2 3" xfId="26343" xr:uid="{FD9266B8-3C20-4FD9-91E6-BDBB7FE3A564}"/>
    <cellStyle name="Normal 4 4 17 6 3" xfId="26344" xr:uid="{E9DAA295-DC73-4E74-B61D-1BB6735B6528}"/>
    <cellStyle name="Normal 4 4 17 6 3 2" xfId="26345" xr:uid="{B38A896B-D9E4-47C6-B65C-4F553D3AD4FD}"/>
    <cellStyle name="Normal 4 4 17 6 3 2 2" xfId="26346" xr:uid="{DF622C8D-80FA-4C1A-A306-D41A2284FCB1}"/>
    <cellStyle name="Normal 4 4 17 6 3 3" xfId="26347" xr:uid="{D0220299-ACFA-4729-8E3E-FD41BB93EC4A}"/>
    <cellStyle name="Normal 4 4 17 6 4" xfId="26348" xr:uid="{E4AC3774-5606-4277-A4BC-78297FB9D52D}"/>
    <cellStyle name="Normal 4 4 17 6 4 2" xfId="26349" xr:uid="{B7E5360C-5549-4CCD-8CC7-3F4959A45CA9}"/>
    <cellStyle name="Normal 4 4 17 6 5" xfId="26350" xr:uid="{398ED27A-8665-47A8-959B-375E54C6E39D}"/>
    <cellStyle name="Normal 4 4 17 7" xfId="26351" xr:uid="{3FC7FCF1-0BC3-40FF-8734-BAF51AF6AEE3}"/>
    <cellStyle name="Normal 4 4 17 7 2" xfId="26352" xr:uid="{FFE61CE5-CD3E-49D7-85D4-26EABE24660B}"/>
    <cellStyle name="Normal 4 4 17 7 2 2" xfId="26353" xr:uid="{61941FC1-FA20-46C1-B176-3F597C4E6E6B}"/>
    <cellStyle name="Normal 4 4 17 7 3" xfId="26354" xr:uid="{9A28159D-4C80-460C-A3D2-B0AB3D4A548E}"/>
    <cellStyle name="Normal 4 4 17 8" xfId="26355" xr:uid="{3998C11F-217F-413B-8C1E-4120713859AA}"/>
    <cellStyle name="Normal 4 4 17 8 2" xfId="26356" xr:uid="{7D248867-79CC-4075-942C-D4C0775B802E}"/>
    <cellStyle name="Normal 4 4 17 8 2 2" xfId="26357" xr:uid="{1C0E7C25-91D7-4058-A7F1-AECA2EB93B14}"/>
    <cellStyle name="Normal 4 4 17 8 3" xfId="26358" xr:uid="{02DE6F56-5E82-473F-BB59-EAD2A560088F}"/>
    <cellStyle name="Normal 4 4 17 9" xfId="26359" xr:uid="{59E55B68-D24C-413A-A999-ACA5293DAE7F}"/>
    <cellStyle name="Normal 4 4 17 9 2" xfId="26360" xr:uid="{877A602F-20C1-4456-A310-5509602AE539}"/>
    <cellStyle name="Normal 4 4 17 9 2 2" xfId="26361" xr:uid="{2DDD138B-DBEF-4822-B729-0E3BFFDADB35}"/>
    <cellStyle name="Normal 4 4 17 9 3" xfId="26362" xr:uid="{D36AA227-9F3C-4AFA-B8F2-68DF4C92EEC8}"/>
    <cellStyle name="Normal 4 4 18" xfId="26363" xr:uid="{B409C516-8EC7-494C-AAAC-13E047C47E33}"/>
    <cellStyle name="Normal 4 4 18 2" xfId="26364" xr:uid="{FDD1B9AE-074B-44A1-8963-74C8DF1F407B}"/>
    <cellStyle name="Normal 4 4 18 2 2" xfId="26365" xr:uid="{1695813D-AA25-4014-8F19-21CC90582962}"/>
    <cellStyle name="Normal 4 4 18 2 2 2" xfId="26366" xr:uid="{C2D4DCD0-F13A-4D4C-9659-D2C1BC3C83DA}"/>
    <cellStyle name="Normal 4 4 18 2 2 2 2" xfId="26367" xr:uid="{F02E4AAB-673F-41E5-B29A-0FDC23B391EB}"/>
    <cellStyle name="Normal 4 4 18 2 2 2 2 2" xfId="26368" xr:uid="{1726AA09-75FB-478A-8BFE-0EC6DCB49A92}"/>
    <cellStyle name="Normal 4 4 18 2 2 2 3" xfId="26369" xr:uid="{F7271E6B-1D67-4482-8968-684EFF63443B}"/>
    <cellStyle name="Normal 4 4 18 2 2 3" xfId="26370" xr:uid="{8F6DAF66-3545-40DF-89D4-42F7D9547443}"/>
    <cellStyle name="Normal 4 4 18 2 2 3 2" xfId="26371" xr:uid="{E69DFE87-B7C9-4D60-AC7E-0C0910D36AEF}"/>
    <cellStyle name="Normal 4 4 18 2 2 3 2 2" xfId="26372" xr:uid="{04CD3AF4-56C4-4682-89F0-DC87F3FA82C8}"/>
    <cellStyle name="Normal 4 4 18 2 2 3 3" xfId="26373" xr:uid="{FC9D812A-7FF9-4B7D-9CF2-404C2556C14F}"/>
    <cellStyle name="Normal 4 4 18 2 2 4" xfId="26374" xr:uid="{4D9FF908-FBA5-4978-8A51-9856A99401CC}"/>
    <cellStyle name="Normal 4 4 18 2 2 4 2" xfId="26375" xr:uid="{CCA21F91-5E13-4CAF-9967-D4229915064B}"/>
    <cellStyle name="Normal 4 4 18 2 2 5" xfId="26376" xr:uid="{539530AC-18C8-44F1-B452-044F8E21409A}"/>
    <cellStyle name="Normal 4 4 18 2 3" xfId="26377" xr:uid="{280125D5-EF79-4915-93C8-B6CAD63FC633}"/>
    <cellStyle name="Normal 4 4 18 2 3 2" xfId="26378" xr:uid="{93446589-AB79-488D-B3B6-B5BE264F5FB4}"/>
    <cellStyle name="Normal 4 4 18 2 3 2 2" xfId="26379" xr:uid="{AD1F221F-8EAF-4AEB-8FE1-6C3B4C5B5EE6}"/>
    <cellStyle name="Normal 4 4 18 2 3 3" xfId="26380" xr:uid="{CA8EBA7B-B44A-451F-9BE4-606A6217C0E8}"/>
    <cellStyle name="Normal 4 4 18 2 4" xfId="26381" xr:uid="{486FD79F-79D9-4346-927B-1935CFE171E3}"/>
    <cellStyle name="Normal 4 4 18 2 4 2" xfId="26382" xr:uid="{D1586F3A-9E87-4C35-AF4E-7920C3F82DBB}"/>
    <cellStyle name="Normal 4 4 18 2 4 2 2" xfId="26383" xr:uid="{7A07E7FC-5F9C-4AED-8CB4-770AC74C51F8}"/>
    <cellStyle name="Normal 4 4 18 2 4 3" xfId="26384" xr:uid="{201141EB-C99B-4751-BC99-1241EC626F76}"/>
    <cellStyle name="Normal 4 4 18 2 5" xfId="26385" xr:uid="{D65F3DBB-2A89-4730-8077-CCF213C34F22}"/>
    <cellStyle name="Normal 4 4 18 2 5 2" xfId="26386" xr:uid="{037927D0-AF95-476A-A84E-D322CD4FEFD6}"/>
    <cellStyle name="Normal 4 4 18 2 6" xfId="26387" xr:uid="{B8ADDC40-1605-4B8D-82C5-4FDFDAD3FA68}"/>
    <cellStyle name="Normal 4 4 18 3" xfId="26388" xr:uid="{15CD6790-DB38-4400-822A-62CF0DC52DD0}"/>
    <cellStyle name="Normal 4 4 18 3 2" xfId="26389" xr:uid="{3E231818-A99F-49AE-98D8-6FA87317A7AC}"/>
    <cellStyle name="Normal 4 4 18 3 2 2" xfId="26390" xr:uid="{C8AB7247-FFBC-4616-9CEE-ECAA70F4E8FE}"/>
    <cellStyle name="Normal 4 4 18 3 2 2 2" xfId="26391" xr:uid="{BB75746E-AA7A-46DC-902D-7994E07BCAE4}"/>
    <cellStyle name="Normal 4 4 18 3 2 2 2 2" xfId="26392" xr:uid="{1F803EDA-7446-4DA5-9E8C-0FE1154D2768}"/>
    <cellStyle name="Normal 4 4 18 3 2 2 3" xfId="26393" xr:uid="{51C96256-FE47-4B77-BA88-A5496568DD38}"/>
    <cellStyle name="Normal 4 4 18 3 2 3" xfId="26394" xr:uid="{C962F31D-5F95-49BC-9CE2-A1ED4204FABA}"/>
    <cellStyle name="Normal 4 4 18 3 2 3 2" xfId="26395" xr:uid="{0340412A-C3B7-4461-8FE4-7EE7CAA65A07}"/>
    <cellStyle name="Normal 4 4 18 3 2 3 2 2" xfId="26396" xr:uid="{0EABC693-0163-40C2-8546-6E7E216BB9FD}"/>
    <cellStyle name="Normal 4 4 18 3 2 3 3" xfId="26397" xr:uid="{C2CB4C7D-4B75-4580-9FD1-5BBB4BBE81BA}"/>
    <cellStyle name="Normal 4 4 18 3 2 4" xfId="26398" xr:uid="{116DE77F-B6F8-4F0E-A90A-1993D7E603A7}"/>
    <cellStyle name="Normal 4 4 18 3 2 4 2" xfId="26399" xr:uid="{314D1886-01D6-4A77-9B58-E64020966DF1}"/>
    <cellStyle name="Normal 4 4 18 3 2 5" xfId="26400" xr:uid="{E7DF6B6F-6EBC-4531-9594-473782835E9B}"/>
    <cellStyle name="Normal 4 4 18 3 3" xfId="26401" xr:uid="{32827136-69D3-4367-972E-A53B61794FB7}"/>
    <cellStyle name="Normal 4 4 18 3 3 2" xfId="26402" xr:uid="{7C70BB8B-E7FE-41B7-B09A-0CBA3B62DDA8}"/>
    <cellStyle name="Normal 4 4 18 3 3 2 2" xfId="26403" xr:uid="{2FCD8FFD-757F-440E-8CC1-529813179A2E}"/>
    <cellStyle name="Normal 4 4 18 3 3 3" xfId="26404" xr:uid="{793251C8-55EA-4BB9-A3FB-F71096507053}"/>
    <cellStyle name="Normal 4 4 18 3 4" xfId="26405" xr:uid="{F7E93F17-6A40-46FF-85B4-D1898DC608E5}"/>
    <cellStyle name="Normal 4 4 18 3 4 2" xfId="26406" xr:uid="{3F52D3BC-9317-4801-87BC-E57F23FFE738}"/>
    <cellStyle name="Normal 4 4 18 3 4 2 2" xfId="26407" xr:uid="{A8780FFB-A812-4773-9E52-F14DFD547E8B}"/>
    <cellStyle name="Normal 4 4 18 3 4 3" xfId="26408" xr:uid="{A9039AE5-CB52-47DB-A314-AEEC250D3843}"/>
    <cellStyle name="Normal 4 4 18 3 5" xfId="26409" xr:uid="{28FD564E-FED3-4B43-8C4E-6E189A7A8818}"/>
    <cellStyle name="Normal 4 4 18 3 5 2" xfId="26410" xr:uid="{D9F0F1B9-D259-4B69-9440-3B2940CFA5FA}"/>
    <cellStyle name="Normal 4 4 18 3 6" xfId="26411" xr:uid="{FAD47769-E208-4202-8543-FFAE157A1732}"/>
    <cellStyle name="Normal 4 4 18 4" xfId="26412" xr:uid="{12ABBEEB-4610-445D-9436-08F829D0BFAC}"/>
    <cellStyle name="Normal 4 4 18 4 2" xfId="26413" xr:uid="{B29E9781-496A-4B8F-9773-C8CD33E153A3}"/>
    <cellStyle name="Normal 4 4 18 4 2 2" xfId="26414" xr:uid="{F03CB349-9288-4B39-9375-028606EA573B}"/>
    <cellStyle name="Normal 4 4 18 4 2 2 2" xfId="26415" xr:uid="{A011648E-34D0-4487-9B4F-640C5D44087E}"/>
    <cellStyle name="Normal 4 4 18 4 2 3" xfId="26416" xr:uid="{0CA3CE5F-08D8-4E8A-96F7-E74AA76CC218}"/>
    <cellStyle name="Normal 4 4 18 4 3" xfId="26417" xr:uid="{4D1D0811-5A05-4F3E-A5CC-C694C8FA07B7}"/>
    <cellStyle name="Normal 4 4 18 4 3 2" xfId="26418" xr:uid="{879952F9-8395-460B-AD81-B24A71AE4CEF}"/>
    <cellStyle name="Normal 4 4 18 4 3 2 2" xfId="26419" xr:uid="{7A04EC15-1771-4C6A-9EA0-9F7BF2B58014}"/>
    <cellStyle name="Normal 4 4 18 4 3 3" xfId="26420" xr:uid="{457D3227-7477-459D-9D01-0DF48E6C49A8}"/>
    <cellStyle name="Normal 4 4 18 4 4" xfId="26421" xr:uid="{A58F63E2-7FD0-4ED4-ABC1-DD74FFCD3950}"/>
    <cellStyle name="Normal 4 4 18 4 4 2" xfId="26422" xr:uid="{FB62D415-3D0B-4F7B-8E50-CB650014D2BD}"/>
    <cellStyle name="Normal 4 4 18 4 5" xfId="26423" xr:uid="{4DDE9C18-449E-43B6-9726-E48621EFDB22}"/>
    <cellStyle name="Normal 4 4 18 5" xfId="26424" xr:uid="{98035047-079D-42A3-93D4-CD61B3FE4A0D}"/>
    <cellStyle name="Normal 4 4 18 5 2" xfId="26425" xr:uid="{AC33B0D6-E61B-4A8C-8FB1-B8DAD28ECCC6}"/>
    <cellStyle name="Normal 4 4 18 5 2 2" xfId="26426" xr:uid="{73DBFE03-8E28-4B1E-8E11-2879691C2D32}"/>
    <cellStyle name="Normal 4 4 18 5 3" xfId="26427" xr:uid="{3800A9E2-D25C-411E-BEF5-A2CF706B5267}"/>
    <cellStyle name="Normal 4 4 18 6" xfId="26428" xr:uid="{2255DF83-9F01-4A6A-9677-8E6587DF1EDE}"/>
    <cellStyle name="Normal 4 4 18 6 2" xfId="26429" xr:uid="{0FAE03BB-2F8C-43BC-A479-BB5FC42E7E6A}"/>
    <cellStyle name="Normal 4 4 18 6 2 2" xfId="26430" xr:uid="{A1B5FA6A-61A0-4204-B642-A18A6EADA0C8}"/>
    <cellStyle name="Normal 4 4 18 6 3" xfId="26431" xr:uid="{3C2AA67F-9EF8-4FBE-946B-89BD59E22296}"/>
    <cellStyle name="Normal 4 4 18 7" xfId="26432" xr:uid="{B55D2F07-7760-4F40-A1C5-67C52B08826B}"/>
    <cellStyle name="Normal 4 4 18 7 2" xfId="26433" xr:uid="{3C10A403-57D7-4E4F-A776-5C3BAAF4B067}"/>
    <cellStyle name="Normal 4 4 18 7 2 2" xfId="26434" xr:uid="{8E343A38-53C2-40A6-9CDD-408F6EA153C7}"/>
    <cellStyle name="Normal 4 4 18 7 3" xfId="26435" xr:uid="{E22465D1-3320-42AC-9A9B-CE0D26CA3628}"/>
    <cellStyle name="Normal 4 4 18 8" xfId="26436" xr:uid="{9142343C-B283-4BF8-9C7B-3A8C58E1FC1B}"/>
    <cellStyle name="Normal 4 4 18 8 2" xfId="26437" xr:uid="{8690A979-73F2-4525-8F4C-80F8FC25BF71}"/>
    <cellStyle name="Normal 4 4 18 9" xfId="26438" xr:uid="{06468294-BDBB-4B23-9085-598320B0C6A5}"/>
    <cellStyle name="Normal 4 4 19" xfId="26439" xr:uid="{7C727E46-7442-4EE7-A474-D32171F0CCA4}"/>
    <cellStyle name="Normal 4 4 19 2" xfId="26440" xr:uid="{C0D38106-F68A-46E6-AA2C-42491F96F2DF}"/>
    <cellStyle name="Normal 4 4 19 2 2" xfId="26441" xr:uid="{91CBA89D-EE66-4463-B576-149C89C1F65A}"/>
    <cellStyle name="Normal 4 4 19 2 2 2" xfId="26442" xr:uid="{378E59B5-17B0-4501-AE6B-0081D42048F0}"/>
    <cellStyle name="Normal 4 4 19 2 2 2 2" xfId="26443" xr:uid="{4BF6C93A-9ACF-430A-8E55-411730FC223D}"/>
    <cellStyle name="Normal 4 4 19 2 2 2 2 2" xfId="26444" xr:uid="{5F58EEFF-7FA2-4C23-8923-2B8975657334}"/>
    <cellStyle name="Normal 4 4 19 2 2 2 3" xfId="26445" xr:uid="{1586FFDD-2540-4D15-AA31-A1C01086ADB5}"/>
    <cellStyle name="Normal 4 4 19 2 2 3" xfId="26446" xr:uid="{6001724D-A79F-41A8-B033-9424C033E0C4}"/>
    <cellStyle name="Normal 4 4 19 2 2 3 2" xfId="26447" xr:uid="{1A34275A-5C23-4DA5-A4B7-379C3DB29F06}"/>
    <cellStyle name="Normal 4 4 19 2 2 3 2 2" xfId="26448" xr:uid="{477046DB-F880-47C6-8232-9AB4531DC6D9}"/>
    <cellStyle name="Normal 4 4 19 2 2 3 3" xfId="26449" xr:uid="{740742F0-4DB3-4E55-8F28-BCCF9D14FFD5}"/>
    <cellStyle name="Normal 4 4 19 2 2 4" xfId="26450" xr:uid="{45DCBBA0-D1E8-4876-9BDB-7C9A166AA115}"/>
    <cellStyle name="Normal 4 4 19 2 2 4 2" xfId="26451" xr:uid="{71A2CD22-FFCC-490E-8013-99226ADE5A2D}"/>
    <cellStyle name="Normal 4 4 19 2 2 5" xfId="26452" xr:uid="{94EAB582-36BF-4250-8697-DDF2C57AA66E}"/>
    <cellStyle name="Normal 4 4 19 2 3" xfId="26453" xr:uid="{6DDAF53F-3474-46DB-8EC5-0A80145D60CF}"/>
    <cellStyle name="Normal 4 4 19 2 3 2" xfId="26454" xr:uid="{A2F9ECDB-B064-4869-8724-6E220E6D51EA}"/>
    <cellStyle name="Normal 4 4 19 2 3 2 2" xfId="26455" xr:uid="{877026D7-F425-49CE-B155-26C1CA543FD1}"/>
    <cellStyle name="Normal 4 4 19 2 3 3" xfId="26456" xr:uid="{8F85753E-7C35-42F4-80E7-F685F3EADB6B}"/>
    <cellStyle name="Normal 4 4 19 2 4" xfId="26457" xr:uid="{DB056591-DFEF-457D-8FD1-C3D5CC5CA19C}"/>
    <cellStyle name="Normal 4 4 19 2 4 2" xfId="26458" xr:uid="{2C97F602-AEC4-4931-A47C-67BD980A719C}"/>
    <cellStyle name="Normal 4 4 19 2 4 2 2" xfId="26459" xr:uid="{351B3344-BFCB-45F8-9AC0-73522E336481}"/>
    <cellStyle name="Normal 4 4 19 2 4 3" xfId="26460" xr:uid="{81B6C300-B9A3-4354-99E8-7FBA04A7FFB0}"/>
    <cellStyle name="Normal 4 4 19 2 5" xfId="26461" xr:uid="{AFA35212-68A5-4A91-90EF-A3BEF42C73B0}"/>
    <cellStyle name="Normal 4 4 19 2 5 2" xfId="26462" xr:uid="{46AFA37F-2859-44BC-9083-E29E5E81D450}"/>
    <cellStyle name="Normal 4 4 19 2 6" xfId="26463" xr:uid="{E30E3FB5-A3DC-4EE5-A1BC-D36E05EB019B}"/>
    <cellStyle name="Normal 4 4 19 3" xfId="26464" xr:uid="{66BBBA6F-D2E9-45F9-B119-2761CF0E2447}"/>
    <cellStyle name="Normal 4 4 19 3 2" xfId="26465" xr:uid="{D1229E13-C804-417A-BB3F-2D21C9A275B5}"/>
    <cellStyle name="Normal 4 4 19 3 2 2" xfId="26466" xr:uid="{E46E2244-6084-49C4-9E64-003B31A28046}"/>
    <cellStyle name="Normal 4 4 19 3 2 2 2" xfId="26467" xr:uid="{D6D51ECC-E4FD-4E93-AD19-73F86B6C7863}"/>
    <cellStyle name="Normal 4 4 19 3 2 2 2 2" xfId="26468" xr:uid="{71BF6D4C-91AB-4DA9-BFC6-E46187CD7D9E}"/>
    <cellStyle name="Normal 4 4 19 3 2 2 3" xfId="26469" xr:uid="{F62E1452-17FF-4CB4-8F2D-5BCA2FFB8E18}"/>
    <cellStyle name="Normal 4 4 19 3 2 3" xfId="26470" xr:uid="{68B611D1-F00E-4879-BD9E-099002585140}"/>
    <cellStyle name="Normal 4 4 19 3 2 3 2" xfId="26471" xr:uid="{304A9E68-9239-4AFD-ABDC-DFF57DD77FD7}"/>
    <cellStyle name="Normal 4 4 19 3 2 3 2 2" xfId="26472" xr:uid="{C73037AB-7A5F-41CA-8E0B-79D6F3DF0F28}"/>
    <cellStyle name="Normal 4 4 19 3 2 3 3" xfId="26473" xr:uid="{D0036719-29E6-4DFE-AB7A-4437B0C97E40}"/>
    <cellStyle name="Normal 4 4 19 3 2 4" xfId="26474" xr:uid="{B559319F-6C5C-4112-9C27-9D65C5DC48D4}"/>
    <cellStyle name="Normal 4 4 19 3 2 4 2" xfId="26475" xr:uid="{5A15FC64-2A90-4407-B0EE-28DDCB5D6C14}"/>
    <cellStyle name="Normal 4 4 19 3 2 5" xfId="26476" xr:uid="{ED111B9A-2A75-4FE4-A1F4-D219E92ED05B}"/>
    <cellStyle name="Normal 4 4 19 3 3" xfId="26477" xr:uid="{C24C7B71-219D-4B7D-B629-8DF278339614}"/>
    <cellStyle name="Normal 4 4 19 3 3 2" xfId="26478" xr:uid="{C51A9302-269F-4D99-BF4F-119F151F1686}"/>
    <cellStyle name="Normal 4 4 19 3 3 2 2" xfId="26479" xr:uid="{6BA43409-D12F-48D3-8C09-987F70247800}"/>
    <cellStyle name="Normal 4 4 19 3 3 3" xfId="26480" xr:uid="{9E31243A-DE12-4C47-AA69-4534FB70F693}"/>
    <cellStyle name="Normal 4 4 19 3 4" xfId="26481" xr:uid="{76D77962-54D4-4F2D-B477-A6F02012B7F5}"/>
    <cellStyle name="Normal 4 4 19 3 4 2" xfId="26482" xr:uid="{EBA4D487-70B4-420D-85A0-631D1134E219}"/>
    <cellStyle name="Normal 4 4 19 3 4 2 2" xfId="26483" xr:uid="{9C530218-325E-406E-AE83-7F11DE768FB8}"/>
    <cellStyle name="Normal 4 4 19 3 4 3" xfId="26484" xr:uid="{7AF11F8E-7897-4307-ABBB-15A372A04543}"/>
    <cellStyle name="Normal 4 4 19 3 5" xfId="26485" xr:uid="{44E0D593-60A0-4820-838B-F70406A716A7}"/>
    <cellStyle name="Normal 4 4 19 3 5 2" xfId="26486" xr:uid="{85F837E2-D033-4AB7-8811-B2623F7F1B8D}"/>
    <cellStyle name="Normal 4 4 19 3 6" xfId="26487" xr:uid="{3401D458-C421-485C-A96C-22B7EDEDEB42}"/>
    <cellStyle name="Normal 4 4 19 4" xfId="26488" xr:uid="{6E06CDB8-0C75-4126-87A9-2CC0647320CA}"/>
    <cellStyle name="Normal 4 4 19 4 2" xfId="26489" xr:uid="{4D422D59-714D-4704-886D-B5EEE031AAF1}"/>
    <cellStyle name="Normal 4 4 19 4 2 2" xfId="26490" xr:uid="{B4465B68-6C2F-463C-B773-D11A693A4781}"/>
    <cellStyle name="Normal 4 4 19 4 2 2 2" xfId="26491" xr:uid="{009FB3AB-4D4A-401D-A3B9-13CD37BC8670}"/>
    <cellStyle name="Normal 4 4 19 4 2 3" xfId="26492" xr:uid="{DAA39004-9CEE-4C5B-852A-8AEC9CB9C7ED}"/>
    <cellStyle name="Normal 4 4 19 4 3" xfId="26493" xr:uid="{2F6E8502-6618-469C-8C1A-DC7588E8449E}"/>
    <cellStyle name="Normal 4 4 19 4 3 2" xfId="26494" xr:uid="{5F1A5E1E-6389-4FD7-82F8-BAE6A975A7C6}"/>
    <cellStyle name="Normal 4 4 19 4 3 2 2" xfId="26495" xr:uid="{7310EAF1-6830-45E4-B2C9-C0532823882C}"/>
    <cellStyle name="Normal 4 4 19 4 3 3" xfId="26496" xr:uid="{0CEE157A-CEE5-48DA-BB1D-847C43B39CE2}"/>
    <cellStyle name="Normal 4 4 19 4 4" xfId="26497" xr:uid="{0AC46091-66E8-4133-86CB-F153B044EE7F}"/>
    <cellStyle name="Normal 4 4 19 4 4 2" xfId="26498" xr:uid="{508710B7-CEA6-48D0-9F18-3394ED3665D8}"/>
    <cellStyle name="Normal 4 4 19 4 5" xfId="26499" xr:uid="{D10569AB-7782-4410-8F30-007CB87612EF}"/>
    <cellStyle name="Normal 4 4 19 5" xfId="26500" xr:uid="{D5F76133-03CD-4674-86CF-402345CF765E}"/>
    <cellStyle name="Normal 4 4 19 5 2" xfId="26501" xr:uid="{9F9C02B8-E553-4D95-8293-7825582F2590}"/>
    <cellStyle name="Normal 4 4 19 5 2 2" xfId="26502" xr:uid="{8CEF3062-FD77-415D-A1CA-19A271E8524F}"/>
    <cellStyle name="Normal 4 4 19 5 3" xfId="26503" xr:uid="{7898B6D7-A0B9-4C9F-BB30-8787850B0757}"/>
    <cellStyle name="Normal 4 4 19 6" xfId="26504" xr:uid="{8EECB235-DE90-4ADC-B82C-B14568F7C661}"/>
    <cellStyle name="Normal 4 4 19 6 2" xfId="26505" xr:uid="{0D780B23-D5AE-4DBE-A572-451D8BB519C4}"/>
    <cellStyle name="Normal 4 4 19 6 2 2" xfId="26506" xr:uid="{F7F8F42D-04DD-45B0-B3E8-5BB7B6679B54}"/>
    <cellStyle name="Normal 4 4 19 6 3" xfId="26507" xr:uid="{01339B3C-AD1C-425B-9880-35B564415CC1}"/>
    <cellStyle name="Normal 4 4 19 7" xfId="26508" xr:uid="{5202552B-6DA0-4DE8-B077-E7CC06DFBFD8}"/>
    <cellStyle name="Normal 4 4 19 7 2" xfId="26509" xr:uid="{33D257DD-1282-4260-950B-490CF30D416B}"/>
    <cellStyle name="Normal 4 4 19 7 2 2" xfId="26510" xr:uid="{BBCC5E5C-68B7-40EC-A410-F5B4A65F1ABC}"/>
    <cellStyle name="Normal 4 4 19 7 3" xfId="26511" xr:uid="{10A762A3-CD82-4A39-B0EE-1E987A0DBE46}"/>
    <cellStyle name="Normal 4 4 19 8" xfId="26512" xr:uid="{BF841CD5-04AF-4046-8E81-EC6B1313C065}"/>
    <cellStyle name="Normal 4 4 19 8 2" xfId="26513" xr:uid="{A39EB0D3-7E6E-434C-94BD-331C5F283525}"/>
    <cellStyle name="Normal 4 4 19 9" xfId="26514" xr:uid="{71EC6084-3693-4ED6-89CE-E79759732BBB}"/>
    <cellStyle name="Normal 4 4 2" xfId="202" xr:uid="{EEE195B3-4E69-47AF-89C9-122B54F5DEF3}"/>
    <cellStyle name="Normal 4 4 2 10" xfId="26515" xr:uid="{E320C40D-5813-4003-B26F-5B6661566ADA}"/>
    <cellStyle name="Normal 4 4 2 10 2" xfId="26516" xr:uid="{A695A98A-65DF-4067-A77D-04655F843DAC}"/>
    <cellStyle name="Normal 4 4 2 11" xfId="26517" xr:uid="{990555FC-0C4F-45D1-9F9F-B5B89D9675ED}"/>
    <cellStyle name="Normal 4 4 2 12" xfId="2176" xr:uid="{89B4A49E-B0DF-4157-AFB4-CD3D0D3550BA}"/>
    <cellStyle name="Normal 4 4 2 2" xfId="26518" xr:uid="{BDF4FB7B-147C-46A1-8057-89C20BF23D1A}"/>
    <cellStyle name="Normal 4 4 2 2 2" xfId="26519" xr:uid="{0264104A-690C-4753-A758-31C9930EAA47}"/>
    <cellStyle name="Normal 4 4 2 2 2 2" xfId="26520" xr:uid="{FEF57A31-6CFD-4897-8D93-B8B7920418D1}"/>
    <cellStyle name="Normal 4 4 2 2 2 2 2" xfId="26521" xr:uid="{1944AFF7-368F-42C5-92EF-6CE42B961667}"/>
    <cellStyle name="Normal 4 4 2 2 2 2 2 2" xfId="26522" xr:uid="{984FDB44-00AB-4B9E-A7D4-5B4FDFCA51A1}"/>
    <cellStyle name="Normal 4 4 2 2 2 2 2 2 2" xfId="26523" xr:uid="{2EA331D8-852F-4883-98D2-3EE95108209D}"/>
    <cellStyle name="Normal 4 4 2 2 2 2 2 3" xfId="26524" xr:uid="{65387C79-81E0-4373-AA33-C4F2B96273F9}"/>
    <cellStyle name="Normal 4 4 2 2 2 2 3" xfId="26525" xr:uid="{809C2EBF-C03A-49DE-880C-69FB1DD109C3}"/>
    <cellStyle name="Normal 4 4 2 2 2 2 3 2" xfId="26526" xr:uid="{F54DA2D9-AC71-4871-BDF0-A19BB429EF61}"/>
    <cellStyle name="Normal 4 4 2 2 2 2 3 2 2" xfId="26527" xr:uid="{8126CE62-8C30-4F56-B84F-238F821DB43B}"/>
    <cellStyle name="Normal 4 4 2 2 2 2 3 3" xfId="26528" xr:uid="{62828EDB-D9C8-47DF-BD0A-89DB60661AF2}"/>
    <cellStyle name="Normal 4 4 2 2 2 2 4" xfId="26529" xr:uid="{D3E8904D-1AF8-407A-87A1-65BB0839F4C9}"/>
    <cellStyle name="Normal 4 4 2 2 2 2 4 2" xfId="26530" xr:uid="{9D05B493-41BB-4BFF-9226-065EED65A4C7}"/>
    <cellStyle name="Normal 4 4 2 2 2 2 5" xfId="26531" xr:uid="{8370F82B-3777-4D77-A2ED-1561B26A187E}"/>
    <cellStyle name="Normal 4 4 2 2 2 3" xfId="26532" xr:uid="{4197EBAA-C196-4E14-BC3A-8D36FBCA53A8}"/>
    <cellStyle name="Normal 4 4 2 2 2 3 2" xfId="26533" xr:uid="{2626DFC3-FD15-4316-BDE7-0508A6942AF4}"/>
    <cellStyle name="Normal 4 4 2 2 2 3 2 2" xfId="26534" xr:uid="{2EDD546B-5857-4A92-A73B-DC5EF3478275}"/>
    <cellStyle name="Normal 4 4 2 2 2 3 3" xfId="26535" xr:uid="{F2A61477-AAA6-43C6-83B4-0C5C90A312D7}"/>
    <cellStyle name="Normal 4 4 2 2 2 4" xfId="26536" xr:uid="{3B18EED5-DA5B-4665-957B-A9D85A7FCFB3}"/>
    <cellStyle name="Normal 4 4 2 2 2 4 2" xfId="26537" xr:uid="{87396CFD-8C51-44E0-AAED-FC960EA88BD6}"/>
    <cellStyle name="Normal 4 4 2 2 2 4 2 2" xfId="26538" xr:uid="{5679394B-86D4-4991-82BB-A20D78D88BF0}"/>
    <cellStyle name="Normal 4 4 2 2 2 4 3" xfId="26539" xr:uid="{7E184A70-4273-40BB-8C9D-02BA3C18D16E}"/>
    <cellStyle name="Normal 4 4 2 2 2 5" xfId="26540" xr:uid="{D88FC05E-0C70-406D-A5DF-B0F6E2AC95A2}"/>
    <cellStyle name="Normal 4 4 2 2 2 5 2" xfId="26541" xr:uid="{A8333ADD-D49B-4746-99BB-61A04AFC030D}"/>
    <cellStyle name="Normal 4 4 2 2 2 6" xfId="26542" xr:uid="{A33F0615-E51F-4D7A-95CF-EFDA408503C5}"/>
    <cellStyle name="Normal 4 4 2 2 3" xfId="26543" xr:uid="{BCEDF5AE-29C7-4B1A-B354-FD4BC12D31B4}"/>
    <cellStyle name="Normal 4 4 2 2 3 2" xfId="26544" xr:uid="{11F1C9B6-D91C-4280-8D4C-BCBEDAFBCFC8}"/>
    <cellStyle name="Normal 4 4 2 2 3 2 2" xfId="26545" xr:uid="{D0155F33-4BF6-4EC2-AF97-9E4C46E1E69F}"/>
    <cellStyle name="Normal 4 4 2 2 3 2 2 2" xfId="26546" xr:uid="{4878B458-FFEA-4A9D-9A29-BEF668E7D1AA}"/>
    <cellStyle name="Normal 4 4 2 2 3 2 2 2 2" xfId="26547" xr:uid="{9F559A87-27B3-48D9-8862-079B162C3D0C}"/>
    <cellStyle name="Normal 4 4 2 2 3 2 2 3" xfId="26548" xr:uid="{4EC53E6F-5F4C-4813-AF2F-2BDFB2D2E4C0}"/>
    <cellStyle name="Normal 4 4 2 2 3 2 3" xfId="26549" xr:uid="{6CC1D2FF-7AEF-4C96-8FFF-9EFFAB75C0A5}"/>
    <cellStyle name="Normal 4 4 2 2 3 2 3 2" xfId="26550" xr:uid="{DC97963D-8940-4AA9-BDCE-D0F3BA8AF9C4}"/>
    <cellStyle name="Normal 4 4 2 2 3 2 3 2 2" xfId="26551" xr:uid="{24C3655C-8157-4D2E-BE08-F6DB5FFCED72}"/>
    <cellStyle name="Normal 4 4 2 2 3 2 3 3" xfId="26552" xr:uid="{A686BDE4-CF1B-410E-9AD6-CB60B57143F3}"/>
    <cellStyle name="Normal 4 4 2 2 3 2 4" xfId="26553" xr:uid="{281D2A67-3360-4671-B493-65F4BF2340AB}"/>
    <cellStyle name="Normal 4 4 2 2 3 2 4 2" xfId="26554" xr:uid="{EF11EC0A-D72D-4E90-93A7-82C6A026ED6A}"/>
    <cellStyle name="Normal 4 4 2 2 3 2 5" xfId="26555" xr:uid="{85CEB736-828C-4A2A-87FC-AE0B57EF08EC}"/>
    <cellStyle name="Normal 4 4 2 2 3 3" xfId="26556" xr:uid="{072DBE5B-D3B1-438F-9957-2B9BECB40733}"/>
    <cellStyle name="Normal 4 4 2 2 3 3 2" xfId="26557" xr:uid="{6B0EE6FC-E755-433F-B9E9-5DE9D39E2CAB}"/>
    <cellStyle name="Normal 4 4 2 2 3 3 2 2" xfId="26558" xr:uid="{DB3E15FF-A723-40CB-876D-0EA83017F691}"/>
    <cellStyle name="Normal 4 4 2 2 3 3 3" xfId="26559" xr:uid="{06BB54F1-272E-40D9-8A01-D5132373E4A4}"/>
    <cellStyle name="Normal 4 4 2 2 3 4" xfId="26560" xr:uid="{327A3CA5-CF2B-4145-B31F-9F0C9ABE8985}"/>
    <cellStyle name="Normal 4 4 2 2 3 4 2" xfId="26561" xr:uid="{0C5C0753-FFF6-4AFA-84B9-106590BDA205}"/>
    <cellStyle name="Normal 4 4 2 2 3 4 2 2" xfId="26562" xr:uid="{C7AB39C1-004C-4D7F-B08A-E2E28B53B205}"/>
    <cellStyle name="Normal 4 4 2 2 3 4 3" xfId="26563" xr:uid="{64FEC7EE-8D54-4170-8F63-91F66193E904}"/>
    <cellStyle name="Normal 4 4 2 2 3 5" xfId="26564" xr:uid="{DEBFC678-89FB-47BF-9F6D-0C3290367018}"/>
    <cellStyle name="Normal 4 4 2 2 3 5 2" xfId="26565" xr:uid="{A36D1D55-FC94-45C7-99C3-B095CF4FC17B}"/>
    <cellStyle name="Normal 4 4 2 2 3 6" xfId="26566" xr:uid="{4AB98269-16FE-46FE-BC44-CB98A8D61221}"/>
    <cellStyle name="Normal 4 4 2 2 4" xfId="26567" xr:uid="{6D8C0735-3444-47CA-AC9D-B15299D3F2AD}"/>
    <cellStyle name="Normal 4 4 2 2 4 2" xfId="26568" xr:uid="{50CD0BA7-1AFD-475E-B8BF-75C59901B7AF}"/>
    <cellStyle name="Normal 4 4 2 2 4 2 2" xfId="26569" xr:uid="{C188D505-0092-49F1-AD47-C84519767348}"/>
    <cellStyle name="Normal 4 4 2 2 4 2 2 2" xfId="26570" xr:uid="{D1315190-836D-42A2-9E40-655EDCDF5BD7}"/>
    <cellStyle name="Normal 4 4 2 2 4 2 3" xfId="26571" xr:uid="{37BD9218-1C57-4892-A6F9-D38D1DA4E054}"/>
    <cellStyle name="Normal 4 4 2 2 4 3" xfId="26572" xr:uid="{FAA1423C-9E61-46E3-9B52-85EDACAE0A40}"/>
    <cellStyle name="Normal 4 4 2 2 4 3 2" xfId="26573" xr:uid="{E1C8B74F-FB5D-4086-9918-644251AE5A72}"/>
    <cellStyle name="Normal 4 4 2 2 4 3 2 2" xfId="26574" xr:uid="{9F94EE4A-66ED-4855-8146-73C6331DF0F5}"/>
    <cellStyle name="Normal 4 4 2 2 4 3 3" xfId="26575" xr:uid="{F1457C6B-97FC-44DB-8C5F-23676D384186}"/>
    <cellStyle name="Normal 4 4 2 2 4 4" xfId="26576" xr:uid="{AABA0362-D9AE-453D-A747-BB58B9910F9F}"/>
    <cellStyle name="Normal 4 4 2 2 4 4 2" xfId="26577" xr:uid="{6B42CC0C-DBA0-4CB5-BA18-E3AE0EC4CB65}"/>
    <cellStyle name="Normal 4 4 2 2 4 5" xfId="26578" xr:uid="{CD67F6FA-3219-4389-B15B-5EAFB6BD5710}"/>
    <cellStyle name="Normal 4 4 2 2 5" xfId="26579" xr:uid="{D7DCEE36-1D6D-495E-8DB2-B949A1EF8CE2}"/>
    <cellStyle name="Normal 4 4 2 2 5 2" xfId="26580" xr:uid="{02681211-6C7F-4225-982C-0AC7935F72D9}"/>
    <cellStyle name="Normal 4 4 2 2 5 2 2" xfId="26581" xr:uid="{E5487C53-C212-4AAE-8517-9743066B2C50}"/>
    <cellStyle name="Normal 4 4 2 2 5 3" xfId="26582" xr:uid="{3B33D553-228F-4197-86CB-6FECA0A15657}"/>
    <cellStyle name="Normal 4 4 2 2 6" xfId="26583" xr:uid="{DE8757EC-9DE2-4E7F-AF37-E14218E74318}"/>
    <cellStyle name="Normal 4 4 2 2 6 2" xfId="26584" xr:uid="{9FBC6490-ECB4-411A-8126-B66C554F6C9C}"/>
    <cellStyle name="Normal 4 4 2 2 6 2 2" xfId="26585" xr:uid="{99FD3AD7-86FF-44CB-A403-9E4A40818D24}"/>
    <cellStyle name="Normal 4 4 2 2 6 3" xfId="26586" xr:uid="{53BFE9B6-0486-4D1C-BBFA-BDB9E2771D10}"/>
    <cellStyle name="Normal 4 4 2 2 7" xfId="26587" xr:uid="{9EC58E94-86DF-422B-8CEB-8FAC8424EB87}"/>
    <cellStyle name="Normal 4 4 2 2 7 2" xfId="26588" xr:uid="{1BFEF706-8667-4DD7-A74B-C5FB02A14BF2}"/>
    <cellStyle name="Normal 4 4 2 2 7 2 2" xfId="26589" xr:uid="{BBB589CD-68A9-405D-80C5-1BCB8EAD4D14}"/>
    <cellStyle name="Normal 4 4 2 2 7 3" xfId="26590" xr:uid="{3CEE0E64-3BC9-48D3-9577-19FD58A511ED}"/>
    <cellStyle name="Normal 4 4 2 2 8" xfId="26591" xr:uid="{D85FEE17-FA34-44A1-A892-7A4F719D5050}"/>
    <cellStyle name="Normal 4 4 2 2 8 2" xfId="26592" xr:uid="{7DB4DB0A-38BB-417A-892C-D2B79BF8AAE8}"/>
    <cellStyle name="Normal 4 4 2 2 9" xfId="26593" xr:uid="{2A791757-B6DB-4A83-BBBC-A9D1BDE3F83A}"/>
    <cellStyle name="Normal 4 4 2 3" xfId="26594" xr:uid="{DBC300A7-DF8A-4B59-8DAD-7C0B8915F38B}"/>
    <cellStyle name="Normal 4 4 2 3 2" xfId="26595" xr:uid="{B7EDD8A7-C6A5-46BF-BB63-18EF913FA075}"/>
    <cellStyle name="Normal 4 4 2 3 2 2" xfId="26596" xr:uid="{406F2DB1-CB00-4979-A6BF-798B563B4DE7}"/>
    <cellStyle name="Normal 4 4 2 3 2 2 2" xfId="26597" xr:uid="{162174B2-D3B3-489E-973F-25B56E6636E4}"/>
    <cellStyle name="Normal 4 4 2 3 2 2 2 2" xfId="26598" xr:uid="{5789114C-3A83-4125-BDD1-A9BE134F92A5}"/>
    <cellStyle name="Normal 4 4 2 3 2 2 2 2 2" xfId="26599" xr:uid="{A70890AF-E222-48A7-856A-1E7A1E504503}"/>
    <cellStyle name="Normal 4 4 2 3 2 2 2 3" xfId="26600" xr:uid="{34C59A72-3337-4E25-9E06-826136734B3D}"/>
    <cellStyle name="Normal 4 4 2 3 2 2 3" xfId="26601" xr:uid="{FF8D19F4-7E4F-41CB-A8DA-D0100394F444}"/>
    <cellStyle name="Normal 4 4 2 3 2 2 3 2" xfId="26602" xr:uid="{8B5D7C9F-201C-4901-9C0B-09BAF823E0B1}"/>
    <cellStyle name="Normal 4 4 2 3 2 2 3 2 2" xfId="26603" xr:uid="{4F1249CD-E4CA-491A-823D-020052DDE911}"/>
    <cellStyle name="Normal 4 4 2 3 2 2 3 3" xfId="26604" xr:uid="{DF261F55-8BC0-43CA-91E5-30B83900C26C}"/>
    <cellStyle name="Normal 4 4 2 3 2 2 4" xfId="26605" xr:uid="{8FD151E2-6F63-4434-AEBF-194E79FC8785}"/>
    <cellStyle name="Normal 4 4 2 3 2 2 4 2" xfId="26606" xr:uid="{279535BC-8C1F-4E35-8E3C-194F588272BF}"/>
    <cellStyle name="Normal 4 4 2 3 2 2 5" xfId="26607" xr:uid="{B755C6F7-8EE1-43AF-A6C9-EF560C81BEE7}"/>
    <cellStyle name="Normal 4 4 2 3 2 3" xfId="26608" xr:uid="{4B2F1A3B-654E-4E04-884E-7B9F73D2B1CE}"/>
    <cellStyle name="Normal 4 4 2 3 2 3 2" xfId="26609" xr:uid="{DADAD585-CA3B-45B0-BBBA-0A1ACAC8155E}"/>
    <cellStyle name="Normal 4 4 2 3 2 3 2 2" xfId="26610" xr:uid="{21F86896-C8E1-45C4-AB4D-728E9B4F2B99}"/>
    <cellStyle name="Normal 4 4 2 3 2 3 3" xfId="26611" xr:uid="{740DA870-8389-49E7-9A67-E079BCA5B21B}"/>
    <cellStyle name="Normal 4 4 2 3 2 4" xfId="26612" xr:uid="{E9D9E4A7-839F-4B71-B23A-DF718D49153D}"/>
    <cellStyle name="Normal 4 4 2 3 2 4 2" xfId="26613" xr:uid="{B92E0A08-057F-4B93-ACEC-9D0CFC044418}"/>
    <cellStyle name="Normal 4 4 2 3 2 4 2 2" xfId="26614" xr:uid="{3104E309-792A-4125-B511-5D07392206F7}"/>
    <cellStyle name="Normal 4 4 2 3 2 4 3" xfId="26615" xr:uid="{5065C587-3C26-4DD2-BB61-97125A3817F4}"/>
    <cellStyle name="Normal 4 4 2 3 2 5" xfId="26616" xr:uid="{CD288778-9B21-4290-8213-5363B62B48F8}"/>
    <cellStyle name="Normal 4 4 2 3 2 5 2" xfId="26617" xr:uid="{6A628031-6C36-4E65-B78C-0B73B06C6B97}"/>
    <cellStyle name="Normal 4 4 2 3 2 6" xfId="26618" xr:uid="{AD24C4C4-5CC1-44E1-8DEA-440A25722446}"/>
    <cellStyle name="Normal 4 4 2 3 3" xfId="26619" xr:uid="{E4ACCDA8-EB8E-48A6-A399-6E1F851BD5DC}"/>
    <cellStyle name="Normal 4 4 2 3 3 2" xfId="26620" xr:uid="{C7206E9D-14F9-4AD7-A5FA-27EC6A4FCC0E}"/>
    <cellStyle name="Normal 4 4 2 3 3 2 2" xfId="26621" xr:uid="{FEB575CA-80CE-4549-9894-115E4C968F9C}"/>
    <cellStyle name="Normal 4 4 2 3 3 2 2 2" xfId="26622" xr:uid="{8A1CF7BE-D229-425C-AB5F-193BB2C6F26C}"/>
    <cellStyle name="Normal 4 4 2 3 3 2 2 2 2" xfId="26623" xr:uid="{2141F55E-5BE3-47CF-AAAD-8B01DD2DEE59}"/>
    <cellStyle name="Normal 4 4 2 3 3 2 2 3" xfId="26624" xr:uid="{B3E352C6-3568-450C-AC9C-1FC2DFE98F1F}"/>
    <cellStyle name="Normal 4 4 2 3 3 2 3" xfId="26625" xr:uid="{8D3A3A42-DDD5-43F6-B7CD-9B3B3E984671}"/>
    <cellStyle name="Normal 4 4 2 3 3 2 3 2" xfId="26626" xr:uid="{90756A98-8880-40E9-98EF-8EC5F6131DFC}"/>
    <cellStyle name="Normal 4 4 2 3 3 2 3 2 2" xfId="26627" xr:uid="{962DF5FD-A3ED-47C8-A185-34D73CA8065D}"/>
    <cellStyle name="Normal 4 4 2 3 3 2 3 3" xfId="26628" xr:uid="{A159946F-2614-459F-8FEF-0CE087995EEF}"/>
    <cellStyle name="Normal 4 4 2 3 3 2 4" xfId="26629" xr:uid="{623945D7-D36A-4153-B300-45A77C4FAE86}"/>
    <cellStyle name="Normal 4 4 2 3 3 2 4 2" xfId="26630" xr:uid="{AEBA0860-56DD-4661-9464-CDE162555FB5}"/>
    <cellStyle name="Normal 4 4 2 3 3 2 5" xfId="26631" xr:uid="{5F8B4AA5-1342-41C8-AB80-0EF2E39AD212}"/>
    <cellStyle name="Normal 4 4 2 3 3 3" xfId="26632" xr:uid="{91EA15DB-C55B-4500-917B-BF03DD23F52A}"/>
    <cellStyle name="Normal 4 4 2 3 3 3 2" xfId="26633" xr:uid="{7D38EA9E-8555-46A0-9CE8-F8E106C4B488}"/>
    <cellStyle name="Normal 4 4 2 3 3 3 2 2" xfId="26634" xr:uid="{9CDA419B-C50D-40D2-8CF6-C1434F88A6B8}"/>
    <cellStyle name="Normal 4 4 2 3 3 3 3" xfId="26635" xr:uid="{10968B39-AF53-4D3D-9529-1490BBD748F5}"/>
    <cellStyle name="Normal 4 4 2 3 3 4" xfId="26636" xr:uid="{2EE07036-5A04-4FEE-B73F-7BA18F62B318}"/>
    <cellStyle name="Normal 4 4 2 3 3 4 2" xfId="26637" xr:uid="{E3B9C13E-DA84-464C-BE81-967647A25612}"/>
    <cellStyle name="Normal 4 4 2 3 3 4 2 2" xfId="26638" xr:uid="{2A079DB4-6B5A-4C91-A8E8-813B22774D35}"/>
    <cellStyle name="Normal 4 4 2 3 3 4 3" xfId="26639" xr:uid="{BB55DA6E-0818-40BC-BF22-547396311E7B}"/>
    <cellStyle name="Normal 4 4 2 3 3 5" xfId="26640" xr:uid="{5E1673AE-FFBA-41FB-B5C2-8B7DF02B1353}"/>
    <cellStyle name="Normal 4 4 2 3 3 5 2" xfId="26641" xr:uid="{C46375A7-ED56-419F-BF36-3C59E62DC6C7}"/>
    <cellStyle name="Normal 4 4 2 3 3 6" xfId="26642" xr:uid="{CD5FDF3C-273E-4E4D-BE63-169297EBBFE4}"/>
    <cellStyle name="Normal 4 4 2 3 4" xfId="26643" xr:uid="{04924E8F-025A-43B4-B9DD-05518826C1C5}"/>
    <cellStyle name="Normal 4 4 2 3 4 2" xfId="26644" xr:uid="{48D27192-0EC6-4DE8-8BD9-0CB5A76F23B9}"/>
    <cellStyle name="Normal 4 4 2 3 4 2 2" xfId="26645" xr:uid="{BA8EEF12-CEF4-4E6C-BDC5-F09631A7EEB9}"/>
    <cellStyle name="Normal 4 4 2 3 4 2 2 2" xfId="26646" xr:uid="{74AD404A-BCA6-4AC5-9C12-6BF7905AA8A9}"/>
    <cellStyle name="Normal 4 4 2 3 4 2 3" xfId="26647" xr:uid="{A6D1D7AF-D05A-4866-BEC7-7B67D49AF25C}"/>
    <cellStyle name="Normal 4 4 2 3 4 3" xfId="26648" xr:uid="{355937EE-9808-4492-80EB-A9A047606580}"/>
    <cellStyle name="Normal 4 4 2 3 4 3 2" xfId="26649" xr:uid="{E8160FAC-31EE-4A93-8DE4-E34A3C847808}"/>
    <cellStyle name="Normal 4 4 2 3 4 3 2 2" xfId="26650" xr:uid="{E1AD60B5-124C-4BD4-982C-7A9E614745DB}"/>
    <cellStyle name="Normal 4 4 2 3 4 3 3" xfId="26651" xr:uid="{5F98E69A-D7E4-4AAE-A033-7EC32E5CCC4C}"/>
    <cellStyle name="Normal 4 4 2 3 4 4" xfId="26652" xr:uid="{7A4BED66-E7B9-46EE-9DE6-FABB7EF3EC81}"/>
    <cellStyle name="Normal 4 4 2 3 4 4 2" xfId="26653" xr:uid="{DB646AE9-DB0D-4DBF-822B-10B6EFA9A03F}"/>
    <cellStyle name="Normal 4 4 2 3 4 5" xfId="26654" xr:uid="{BDC2483D-A833-4423-B4C2-72A251D7353A}"/>
    <cellStyle name="Normal 4 4 2 3 5" xfId="26655" xr:uid="{02932547-7A79-4652-8899-6A2819B6E13A}"/>
    <cellStyle name="Normal 4 4 2 3 5 2" xfId="26656" xr:uid="{36635EF8-0C87-4FC8-AFFA-4E76E2DD7999}"/>
    <cellStyle name="Normal 4 4 2 3 5 2 2" xfId="26657" xr:uid="{9F977D36-5468-43C7-AB17-D35597CAE04A}"/>
    <cellStyle name="Normal 4 4 2 3 5 3" xfId="26658" xr:uid="{6F9A3A67-C7DE-4465-8032-E666B4C5D573}"/>
    <cellStyle name="Normal 4 4 2 3 6" xfId="26659" xr:uid="{0080224A-19DE-45B8-BFA8-9C45CC2FCCA7}"/>
    <cellStyle name="Normal 4 4 2 3 6 2" xfId="26660" xr:uid="{B8E56C47-8B95-4E63-A479-3ED5789832F4}"/>
    <cellStyle name="Normal 4 4 2 3 6 2 2" xfId="26661" xr:uid="{CFA7398C-2491-42E7-BFA1-3AD633004400}"/>
    <cellStyle name="Normal 4 4 2 3 6 3" xfId="26662" xr:uid="{4F11D246-77AE-45CF-9876-93609989BB0A}"/>
    <cellStyle name="Normal 4 4 2 3 7" xfId="26663" xr:uid="{A1C44442-6955-48A8-9B12-A1283E71E2A0}"/>
    <cellStyle name="Normal 4 4 2 3 7 2" xfId="26664" xr:uid="{EAA17894-8810-48F2-B2CC-E1738097B770}"/>
    <cellStyle name="Normal 4 4 2 3 7 2 2" xfId="26665" xr:uid="{C5BEB21C-6C89-4247-B10A-459BD186764B}"/>
    <cellStyle name="Normal 4 4 2 3 7 3" xfId="26666" xr:uid="{D5FAD3BA-5C9E-444D-8118-21FF77541866}"/>
    <cellStyle name="Normal 4 4 2 3 8" xfId="26667" xr:uid="{BBC1FC13-8C31-4CF1-933A-004C4377E725}"/>
    <cellStyle name="Normal 4 4 2 3 8 2" xfId="26668" xr:uid="{0E8421F6-E1A9-4A25-AA84-5917ED9F3DF4}"/>
    <cellStyle name="Normal 4 4 2 3 9" xfId="26669" xr:uid="{E40C3834-61FE-4E04-A046-940C6492B6CC}"/>
    <cellStyle name="Normal 4 4 2 4" xfId="26670" xr:uid="{6D3650E8-1DE3-4234-B4BD-559AD6F47E84}"/>
    <cellStyle name="Normal 4 4 2 4 2" xfId="26671" xr:uid="{83CFF200-E38C-4555-9B85-B743E0E7F908}"/>
    <cellStyle name="Normal 4 4 2 4 2 2" xfId="26672" xr:uid="{BB3B2E56-C3EE-4230-A264-DD143EDCF59B}"/>
    <cellStyle name="Normal 4 4 2 4 2 2 2" xfId="26673" xr:uid="{A1E79836-FF20-4061-B6F8-9FEDD959299D}"/>
    <cellStyle name="Normal 4 4 2 4 2 2 2 2" xfId="26674" xr:uid="{814D3E2A-B842-41C2-A94F-FE7DD35FB79B}"/>
    <cellStyle name="Normal 4 4 2 4 2 2 3" xfId="26675" xr:uid="{152E044D-3C85-4004-80F2-3304F3073FCC}"/>
    <cellStyle name="Normal 4 4 2 4 2 3" xfId="26676" xr:uid="{8A939B72-7AF1-4A66-8D4F-1D613D236726}"/>
    <cellStyle name="Normal 4 4 2 4 2 3 2" xfId="26677" xr:uid="{9332B576-93AD-464E-BBFD-13D39D8D654E}"/>
    <cellStyle name="Normal 4 4 2 4 2 3 2 2" xfId="26678" xr:uid="{98099739-5067-4FDF-A45C-F3936D920C40}"/>
    <cellStyle name="Normal 4 4 2 4 2 3 3" xfId="26679" xr:uid="{86ADA848-9523-4136-AF16-87C923EC0177}"/>
    <cellStyle name="Normal 4 4 2 4 2 4" xfId="26680" xr:uid="{B780899D-5620-4A55-BC5C-E352778F4150}"/>
    <cellStyle name="Normal 4 4 2 4 2 4 2" xfId="26681" xr:uid="{9613E022-7C5E-432E-9B98-346F3448D666}"/>
    <cellStyle name="Normal 4 4 2 4 2 5" xfId="26682" xr:uid="{17C03CCB-3ECF-4253-834E-6BB36120D825}"/>
    <cellStyle name="Normal 4 4 2 4 3" xfId="26683" xr:uid="{69AFFE70-A73B-4ED4-9178-8D6438016D69}"/>
    <cellStyle name="Normal 4 4 2 4 3 2" xfId="26684" xr:uid="{DD7C536E-D594-46F6-A9A1-FB26EE6C1445}"/>
    <cellStyle name="Normal 4 4 2 4 3 2 2" xfId="26685" xr:uid="{D1E039F5-355D-45D1-8EFE-249BF5804E2E}"/>
    <cellStyle name="Normal 4 4 2 4 3 3" xfId="26686" xr:uid="{98DD4D74-A136-4051-B5CF-0E0612B1572C}"/>
    <cellStyle name="Normal 4 4 2 4 4" xfId="26687" xr:uid="{8D327AA0-0BB3-4BB5-834B-66DC71A5B0A2}"/>
    <cellStyle name="Normal 4 4 2 4 4 2" xfId="26688" xr:uid="{6EBC5FAF-71A8-4C7E-A09A-4545E15BA195}"/>
    <cellStyle name="Normal 4 4 2 4 4 2 2" xfId="26689" xr:uid="{80D7FBB8-C4C1-4477-9A43-598F150117C7}"/>
    <cellStyle name="Normal 4 4 2 4 4 3" xfId="26690" xr:uid="{3D7C50A3-2FDE-4432-A2BA-DD9DE4E45501}"/>
    <cellStyle name="Normal 4 4 2 4 5" xfId="26691" xr:uid="{7F370BC4-1E28-46B2-AD51-D64C03353F06}"/>
    <cellStyle name="Normal 4 4 2 4 5 2" xfId="26692" xr:uid="{EF4A3463-5B18-48B9-9D58-75D9423BF25D}"/>
    <cellStyle name="Normal 4 4 2 4 6" xfId="26693" xr:uid="{4384A840-9180-43F5-9461-1455FF237798}"/>
    <cellStyle name="Normal 4 4 2 5" xfId="26694" xr:uid="{F008A7A8-B599-4EB2-A75D-4900E2D1F486}"/>
    <cellStyle name="Normal 4 4 2 5 2" xfId="26695" xr:uid="{3EF65037-E235-4276-AF76-00F006294E4E}"/>
    <cellStyle name="Normal 4 4 2 5 2 2" xfId="26696" xr:uid="{3A6FC395-E331-472B-9A1C-32B70EDCFCC1}"/>
    <cellStyle name="Normal 4 4 2 5 2 2 2" xfId="26697" xr:uid="{7A7E40EC-56DD-40AA-B18E-A4911222E849}"/>
    <cellStyle name="Normal 4 4 2 5 2 2 2 2" xfId="26698" xr:uid="{0086972E-1470-4804-BBB2-B596CFA1FEAE}"/>
    <cellStyle name="Normal 4 4 2 5 2 2 3" xfId="26699" xr:uid="{72DF6061-E066-42B1-90A6-1A6F00BCFE69}"/>
    <cellStyle name="Normal 4 4 2 5 2 3" xfId="26700" xr:uid="{80EBEB61-311C-40BF-9AF6-B0E9095AC08F}"/>
    <cellStyle name="Normal 4 4 2 5 2 3 2" xfId="26701" xr:uid="{AB715507-3603-4614-8A4D-DCAFF092B29E}"/>
    <cellStyle name="Normal 4 4 2 5 2 3 2 2" xfId="26702" xr:uid="{E2D7FB66-C551-483B-A6C2-979C2B88B2F3}"/>
    <cellStyle name="Normal 4 4 2 5 2 3 3" xfId="26703" xr:uid="{51CCAA94-3620-4033-A70A-8A1F6BE84198}"/>
    <cellStyle name="Normal 4 4 2 5 2 4" xfId="26704" xr:uid="{A0C5FF32-0BBE-4E41-A00D-1C83124D8B02}"/>
    <cellStyle name="Normal 4 4 2 5 2 4 2" xfId="26705" xr:uid="{8F316CD4-1488-40AD-99E9-DB5FFAB3C62B}"/>
    <cellStyle name="Normal 4 4 2 5 2 5" xfId="26706" xr:uid="{4A3CD217-3E5D-417D-987A-878DBC552EEA}"/>
    <cellStyle name="Normal 4 4 2 5 3" xfId="26707" xr:uid="{1D1B8C31-28C9-4493-BBE5-F5D7238D3135}"/>
    <cellStyle name="Normal 4 4 2 5 3 2" xfId="26708" xr:uid="{7CDEB281-7A7D-4D49-AC3D-9620D7CFF7A0}"/>
    <cellStyle name="Normal 4 4 2 5 3 2 2" xfId="26709" xr:uid="{9D26601F-79F5-4218-95F4-E2D36BBDBD24}"/>
    <cellStyle name="Normal 4 4 2 5 3 3" xfId="26710" xr:uid="{54F8FE80-66C5-4516-A762-C8D8BB895973}"/>
    <cellStyle name="Normal 4 4 2 5 4" xfId="26711" xr:uid="{08FE5BF3-F490-4E2B-976F-D6E9CAFE65E7}"/>
    <cellStyle name="Normal 4 4 2 5 4 2" xfId="26712" xr:uid="{64135FB7-2488-43C1-A7F3-A506C0A1A79A}"/>
    <cellStyle name="Normal 4 4 2 5 4 2 2" xfId="26713" xr:uid="{14437594-0701-4B42-AD19-1C5A6C280689}"/>
    <cellStyle name="Normal 4 4 2 5 4 3" xfId="26714" xr:uid="{D9B9CEC0-2A9C-4708-AEF9-D54734581E3D}"/>
    <cellStyle name="Normal 4 4 2 5 5" xfId="26715" xr:uid="{F6D7DB8C-6D4E-41D1-8BD4-E17A9D6CAD90}"/>
    <cellStyle name="Normal 4 4 2 5 5 2" xfId="26716" xr:uid="{C85E84F7-0A6C-446E-AC76-9DC0A15B7261}"/>
    <cellStyle name="Normal 4 4 2 5 6" xfId="26717" xr:uid="{84B6756F-774E-47CF-86DE-FA2C5AC20168}"/>
    <cellStyle name="Normal 4 4 2 6" xfId="26718" xr:uid="{35D9E86A-7EBA-4C3D-966F-A3B46713FADF}"/>
    <cellStyle name="Normal 4 4 2 6 2" xfId="26719" xr:uid="{BE272C65-149E-4018-A9A7-E4E94F5C4663}"/>
    <cellStyle name="Normal 4 4 2 6 2 2" xfId="26720" xr:uid="{DDA82F50-4F5E-4B5A-B10F-D5A4CD28F7EF}"/>
    <cellStyle name="Normal 4 4 2 6 2 2 2" xfId="26721" xr:uid="{1BA33D46-D4E0-4E7E-A8E8-62CF13578881}"/>
    <cellStyle name="Normal 4 4 2 6 2 3" xfId="26722" xr:uid="{348D9839-8FD5-473D-A73B-7E9B6FACB418}"/>
    <cellStyle name="Normal 4 4 2 6 3" xfId="26723" xr:uid="{80F4FB86-4229-4AAF-B2C7-33FD0C1BDB0F}"/>
    <cellStyle name="Normal 4 4 2 6 3 2" xfId="26724" xr:uid="{18938740-8CEC-415E-9629-2F25E33170E5}"/>
    <cellStyle name="Normal 4 4 2 6 3 2 2" xfId="26725" xr:uid="{FB73D935-0D00-4E23-9F80-BC13FA181747}"/>
    <cellStyle name="Normal 4 4 2 6 3 3" xfId="26726" xr:uid="{B6FDFD5C-9532-4F1A-8BA9-5DE1C0BF7448}"/>
    <cellStyle name="Normal 4 4 2 6 4" xfId="26727" xr:uid="{0A64B065-697E-4CE6-AAEE-56D26F5B9B79}"/>
    <cellStyle name="Normal 4 4 2 6 4 2" xfId="26728" xr:uid="{8376ABC2-9F43-43E4-9B3F-45AB0A32C361}"/>
    <cellStyle name="Normal 4 4 2 6 5" xfId="26729" xr:uid="{97531CE4-5333-417A-B796-392076F69FE1}"/>
    <cellStyle name="Normal 4 4 2 7" xfId="26730" xr:uid="{B4E7B924-87AF-48A8-A13D-99EF1078046F}"/>
    <cellStyle name="Normal 4 4 2 7 2" xfId="26731" xr:uid="{CCA7D266-9757-47B9-9402-B763A9095D8C}"/>
    <cellStyle name="Normal 4 4 2 7 2 2" xfId="26732" xr:uid="{019822E6-F8C4-4802-8C03-5D454273B532}"/>
    <cellStyle name="Normal 4 4 2 7 3" xfId="26733" xr:uid="{2E273BFF-7705-45E7-8D18-A1A6578750E5}"/>
    <cellStyle name="Normal 4 4 2 8" xfId="26734" xr:uid="{DAA3F493-08A3-46E0-9341-5C34F1A059B7}"/>
    <cellStyle name="Normal 4 4 2 8 2" xfId="26735" xr:uid="{F1D61589-231F-4F2D-83B6-371D18102F2A}"/>
    <cellStyle name="Normal 4 4 2 8 2 2" xfId="26736" xr:uid="{85DCFA0F-81A3-4A53-BF9F-2E0EF6758DB9}"/>
    <cellStyle name="Normal 4 4 2 8 3" xfId="26737" xr:uid="{59AF00F0-4587-4C8B-A65B-52789E55B36A}"/>
    <cellStyle name="Normal 4 4 2 9" xfId="26738" xr:uid="{258A98CE-9989-4EF6-98BE-99E4DF3E45A8}"/>
    <cellStyle name="Normal 4 4 2 9 2" xfId="26739" xr:uid="{7BC9B52E-69FB-4CCE-ABD6-B90F548A1217}"/>
    <cellStyle name="Normal 4 4 2 9 2 2" xfId="26740" xr:uid="{CA660878-37BA-4456-BFC1-FE48C98ED581}"/>
    <cellStyle name="Normal 4 4 2 9 3" xfId="26741" xr:uid="{03E64A3B-0F21-435A-B8AD-C745C5660FEB}"/>
    <cellStyle name="Normal 4 4 20" xfId="26742" xr:uid="{480EB98B-5329-4257-85E5-1D24F6DF42B8}"/>
    <cellStyle name="Normal 4 4 20 2" xfId="26743" xr:uid="{D6055527-2AE5-42B4-A507-BD93099949D1}"/>
    <cellStyle name="Normal 4 4 20 2 2" xfId="26744" xr:uid="{AF3D02E1-39C1-4B11-94FB-64789872C2CD}"/>
    <cellStyle name="Normal 4 4 20 2 2 2" xfId="26745" xr:uid="{9F217430-1578-4E5D-8A86-14B6160F3315}"/>
    <cellStyle name="Normal 4 4 20 2 2 2 2" xfId="26746" xr:uid="{506152E0-1FBE-4344-AC3C-84C5E8DF48DF}"/>
    <cellStyle name="Normal 4 4 20 2 2 3" xfId="26747" xr:uid="{23C70B8A-B0CC-41F0-9747-894ED7FB4B24}"/>
    <cellStyle name="Normal 4 4 20 2 3" xfId="26748" xr:uid="{1E7CD3EC-90D0-4AC3-994F-220710A80A24}"/>
    <cellStyle name="Normal 4 4 20 2 3 2" xfId="26749" xr:uid="{9A8BE07F-A8C3-4994-87D3-D8FDD49E3BD6}"/>
    <cellStyle name="Normal 4 4 20 2 3 2 2" xfId="26750" xr:uid="{2E6E5A9A-BDFF-4F16-8484-E09C45771D39}"/>
    <cellStyle name="Normal 4 4 20 2 3 3" xfId="26751" xr:uid="{19D2A51C-6DDF-4190-BDF1-6157599EF7EB}"/>
    <cellStyle name="Normal 4 4 20 2 4" xfId="26752" xr:uid="{FFA4EAA5-7D93-4235-B1E9-CB2E04BDEE57}"/>
    <cellStyle name="Normal 4 4 20 2 4 2" xfId="26753" xr:uid="{5F66917B-0815-4EE7-98E4-8108C42BB084}"/>
    <cellStyle name="Normal 4 4 20 2 5" xfId="26754" xr:uid="{586931F2-C42E-4777-BD79-8711B3A3C745}"/>
    <cellStyle name="Normal 4 4 20 3" xfId="26755" xr:uid="{54CC7971-AEC1-4552-8ADC-BA7A4823713C}"/>
    <cellStyle name="Normal 4 4 20 3 2" xfId="26756" xr:uid="{A82AC5F5-CF9C-41AE-B523-6B84664650A1}"/>
    <cellStyle name="Normal 4 4 20 3 2 2" xfId="26757" xr:uid="{A7C9F99B-EF35-4428-A764-D84DDF9C547B}"/>
    <cellStyle name="Normal 4 4 20 3 3" xfId="26758" xr:uid="{5E303270-9962-48A2-9C10-E471B55F44DB}"/>
    <cellStyle name="Normal 4 4 20 4" xfId="26759" xr:uid="{CAA81D60-1AFF-4892-90F1-B27E6E3B18BF}"/>
    <cellStyle name="Normal 4 4 20 4 2" xfId="26760" xr:uid="{A9A54C57-80FC-46D2-A94E-34B104A702AC}"/>
    <cellStyle name="Normal 4 4 20 4 2 2" xfId="26761" xr:uid="{E0B6D162-B15D-4F4D-AE54-2B15722D379B}"/>
    <cellStyle name="Normal 4 4 20 4 3" xfId="26762" xr:uid="{F12AA3EB-9CC5-4C1F-A8A0-350461BF3C2F}"/>
    <cellStyle name="Normal 4 4 20 5" xfId="26763" xr:uid="{8BE727D6-A8E4-4780-B430-252AB44C4344}"/>
    <cellStyle name="Normal 4 4 20 5 2" xfId="26764" xr:uid="{36CA527B-BB7F-45E5-822D-C807B583B33C}"/>
    <cellStyle name="Normal 4 4 20 6" xfId="26765" xr:uid="{53DE9564-318F-410D-AD7A-0958F2AE7152}"/>
    <cellStyle name="Normal 4 4 21" xfId="26766" xr:uid="{4E8C65BA-CE48-46EC-9300-4C6598D3AA6F}"/>
    <cellStyle name="Normal 4 4 21 2" xfId="26767" xr:uid="{E76331AE-F5BC-42E3-BB2D-FD2575C532BD}"/>
    <cellStyle name="Normal 4 4 21 2 2" xfId="26768" xr:uid="{9010DA9A-AF82-4665-AF19-CD399DFB0140}"/>
    <cellStyle name="Normal 4 4 21 2 2 2" xfId="26769" xr:uid="{4068B311-B5F2-41AC-9DC5-0F3A5601DA58}"/>
    <cellStyle name="Normal 4 4 21 2 2 2 2" xfId="26770" xr:uid="{7F94848E-D4C8-4FEB-8EE1-E37A0B030754}"/>
    <cellStyle name="Normal 4 4 21 2 2 3" xfId="26771" xr:uid="{A4B515B5-1382-4579-89FF-D7429F7F5D84}"/>
    <cellStyle name="Normal 4 4 21 2 3" xfId="26772" xr:uid="{F58685F6-D6F4-4C9D-89D4-171A29657D20}"/>
    <cellStyle name="Normal 4 4 21 2 3 2" xfId="26773" xr:uid="{2582ECD6-A4C4-4832-BFFA-7A6FC0C6C485}"/>
    <cellStyle name="Normal 4 4 21 2 3 2 2" xfId="26774" xr:uid="{3DFA1E0E-ED4B-4068-A0C7-C668DA25650B}"/>
    <cellStyle name="Normal 4 4 21 2 3 3" xfId="26775" xr:uid="{FFB03D6C-5C10-4399-B88B-AE970F9EDA29}"/>
    <cellStyle name="Normal 4 4 21 2 4" xfId="26776" xr:uid="{8B0889A9-263B-441A-BD8C-9DFA2F380015}"/>
    <cellStyle name="Normal 4 4 21 2 4 2" xfId="26777" xr:uid="{4C3FD583-5CE7-4606-A55A-59CE41913B95}"/>
    <cellStyle name="Normal 4 4 21 2 5" xfId="26778" xr:uid="{FA8494BA-BFBC-4084-BE87-5D01EA3747C3}"/>
    <cellStyle name="Normal 4 4 21 3" xfId="26779" xr:uid="{6151FCA8-E94A-4357-AA96-17C62E6651F3}"/>
    <cellStyle name="Normal 4 4 21 3 2" xfId="26780" xr:uid="{11DE3D37-5D37-42D2-BECE-82AA3102A03F}"/>
    <cellStyle name="Normal 4 4 21 3 2 2" xfId="26781" xr:uid="{93A622F9-0CEB-4EC4-AA32-34DC0183F9D0}"/>
    <cellStyle name="Normal 4 4 21 3 3" xfId="26782" xr:uid="{9AE6FAD2-A525-4193-8386-832F088D354D}"/>
    <cellStyle name="Normal 4 4 21 4" xfId="26783" xr:uid="{7D83F21A-D289-4A8D-A7C9-3B51CCCFCEBA}"/>
    <cellStyle name="Normal 4 4 21 4 2" xfId="26784" xr:uid="{0C768868-BDBB-43F2-8A5B-3BBA2F1D2F27}"/>
    <cellStyle name="Normal 4 4 21 4 2 2" xfId="26785" xr:uid="{ED38CA5C-DFD5-4EB5-A082-537CFB4B7670}"/>
    <cellStyle name="Normal 4 4 21 4 3" xfId="26786" xr:uid="{F915D562-098C-4AF8-9433-AAB5BE307D02}"/>
    <cellStyle name="Normal 4 4 21 5" xfId="26787" xr:uid="{793BBC58-60EE-4BA3-9D04-704B159FA4AC}"/>
    <cellStyle name="Normal 4 4 21 5 2" xfId="26788" xr:uid="{A741233B-D622-45E7-875E-14B5348D619D}"/>
    <cellStyle name="Normal 4 4 21 6" xfId="26789" xr:uid="{49E6602F-F852-4B10-ABA5-996374364C92}"/>
    <cellStyle name="Normal 4 4 22" xfId="26790" xr:uid="{A24782D3-78A9-4FF3-88A4-95026ABAB25A}"/>
    <cellStyle name="Normal 4 4 22 2" xfId="26791" xr:uid="{4073B0BF-8F4F-4D45-8FB1-77AE87721419}"/>
    <cellStyle name="Normal 4 4 22 2 2" xfId="26792" xr:uid="{AB0EAED3-19B1-4E01-A240-18DB74DAD59B}"/>
    <cellStyle name="Normal 4 4 22 2 2 2" xfId="26793" xr:uid="{61C01848-DFE0-4C36-94E2-636BDEEE2C5C}"/>
    <cellStyle name="Normal 4 4 22 2 3" xfId="26794" xr:uid="{05C77D19-3808-4A72-87EC-90632856C0A8}"/>
    <cellStyle name="Normal 4 4 22 3" xfId="26795" xr:uid="{054F34EA-6316-463E-9D42-8D513B0F8E3E}"/>
    <cellStyle name="Normal 4 4 22 3 2" xfId="26796" xr:uid="{C6A9C7FE-CF10-48A0-B190-6C51321F0862}"/>
    <cellStyle name="Normal 4 4 22 3 2 2" xfId="26797" xr:uid="{8A0E04C9-4745-43AF-ADBC-8732622E2BD9}"/>
    <cellStyle name="Normal 4 4 22 3 3" xfId="26798" xr:uid="{0D213F60-CC74-4A19-AA9E-B2B8EFE9DF8B}"/>
    <cellStyle name="Normal 4 4 22 4" xfId="26799" xr:uid="{C6792C46-DEA5-4BFA-89D2-32C2694D693F}"/>
    <cellStyle name="Normal 4 4 22 4 2" xfId="26800" xr:uid="{E1841535-68A4-4E59-AC0B-53FD6E6F53EB}"/>
    <cellStyle name="Normal 4 4 22 5" xfId="26801" xr:uid="{4D86843E-0A01-43F6-8EE2-1C33DAF97FBD}"/>
    <cellStyle name="Normal 4 4 23" xfId="26802" xr:uid="{503B0F54-A768-4413-AC64-335BFC244F98}"/>
    <cellStyle name="Normal 4 4 23 2" xfId="26803" xr:uid="{B0D7D34C-DC6F-4BD9-8A44-588E626BFEAF}"/>
    <cellStyle name="Normal 4 4 23 2 2" xfId="26804" xr:uid="{74F0E309-622F-46C5-8A3E-11AA812DAF49}"/>
    <cellStyle name="Normal 4 4 23 3" xfId="26805" xr:uid="{1D0E0F7E-F063-4803-8C47-79DBE0D4901D}"/>
    <cellStyle name="Normal 4 4 24" xfId="26806" xr:uid="{035DADBB-0A5A-41C6-AE0D-A1ACA5FB1E8E}"/>
    <cellStyle name="Normal 4 4 24 2" xfId="26807" xr:uid="{231033FA-1A76-4FA3-9359-7409805F97FB}"/>
    <cellStyle name="Normal 4 4 24 2 2" xfId="26808" xr:uid="{BAA11A90-B2FF-432E-B3FA-D7794AF29090}"/>
    <cellStyle name="Normal 4 4 24 3" xfId="26809" xr:uid="{DF0B02D4-8724-484F-BB79-24E0DD1F0BEB}"/>
    <cellStyle name="Normal 4 4 25" xfId="26810" xr:uid="{E9262250-AD3B-48CD-B1C5-343F8DEAB5F9}"/>
    <cellStyle name="Normal 4 4 25 2" xfId="26811" xr:uid="{13750677-2B10-47DA-8272-B84CE8C3034A}"/>
    <cellStyle name="Normal 4 4 25 2 2" xfId="26812" xr:uid="{AB695386-C7F8-44E9-A115-03880FF0A8E2}"/>
    <cellStyle name="Normal 4 4 25 3" xfId="26813" xr:uid="{F8644FE1-BA66-4EA4-8BE6-C1FB896707EF}"/>
    <cellStyle name="Normal 4 4 26" xfId="26814" xr:uid="{BB26DA10-649B-4F05-A07C-EECC0ADBE652}"/>
    <cellStyle name="Normal 4 4 26 2" xfId="26815" xr:uid="{22C2F41B-DBFD-43B9-A8B9-4C7CF2976287}"/>
    <cellStyle name="Normal 4 4 27" xfId="26816" xr:uid="{BD37BC92-0E95-485E-9FF2-B3DC5F474652}"/>
    <cellStyle name="Normal 4 4 28" xfId="2168" xr:uid="{1877AB81-A3C0-4690-BB5D-B4E24481F54C}"/>
    <cellStyle name="Normal 4 4 3" xfId="2177" xr:uid="{3F4F6262-EAF9-44BC-B1EC-19B0811B96FA}"/>
    <cellStyle name="Normal 4 4 3 10" xfId="26817" xr:uid="{5CA174DA-5F2A-4AF1-9946-EF42C07B8F64}"/>
    <cellStyle name="Normal 4 4 3 10 2" xfId="26818" xr:uid="{9BBCAE95-6630-4A35-8097-946A52A79EDD}"/>
    <cellStyle name="Normal 4 4 3 11" xfId="26819" xr:uid="{522D7294-AD5A-466A-8343-A76204A80D4E}"/>
    <cellStyle name="Normal 4 4 3 2" xfId="26820" xr:uid="{1FD3ABBE-B0C6-4BEA-98A3-302EA9847F72}"/>
    <cellStyle name="Normal 4 4 3 2 2" xfId="26821" xr:uid="{04A67AF6-C8F1-4D4F-B83D-209852FCB1B2}"/>
    <cellStyle name="Normal 4 4 3 2 2 2" xfId="26822" xr:uid="{D0BEB02D-C24D-4442-A669-963C8E71F1B5}"/>
    <cellStyle name="Normal 4 4 3 2 2 2 2" xfId="26823" xr:uid="{BEB84D69-DD4C-45B6-8EB3-633F95B7B544}"/>
    <cellStyle name="Normal 4 4 3 2 2 2 2 2" xfId="26824" xr:uid="{F9A1E762-3C39-4C51-82C5-13E9EC6EDAE5}"/>
    <cellStyle name="Normal 4 4 3 2 2 2 2 2 2" xfId="26825" xr:uid="{A8F79718-4D42-4EF5-A92E-EB9DAAD74F3D}"/>
    <cellStyle name="Normal 4 4 3 2 2 2 2 3" xfId="26826" xr:uid="{68AD9842-2DE7-421B-9179-9C8F33068630}"/>
    <cellStyle name="Normal 4 4 3 2 2 2 3" xfId="26827" xr:uid="{6CDC8DA4-5332-4BFA-8437-D17F0BD2E84E}"/>
    <cellStyle name="Normal 4 4 3 2 2 2 3 2" xfId="26828" xr:uid="{E24B97AF-FBC4-41C0-B742-ED17E219AB06}"/>
    <cellStyle name="Normal 4 4 3 2 2 2 3 2 2" xfId="26829" xr:uid="{AB8A2606-E1B4-4AFE-9DCB-939677FF931F}"/>
    <cellStyle name="Normal 4 4 3 2 2 2 3 3" xfId="26830" xr:uid="{9B15CD35-3D55-4AEB-92D8-FDF0520F270B}"/>
    <cellStyle name="Normal 4 4 3 2 2 2 4" xfId="26831" xr:uid="{0DDE10C3-11CB-4C44-9F84-058435CEEBB8}"/>
    <cellStyle name="Normal 4 4 3 2 2 2 4 2" xfId="26832" xr:uid="{0D3CF117-FCED-475A-BC89-FEE52FE0648C}"/>
    <cellStyle name="Normal 4 4 3 2 2 2 5" xfId="26833" xr:uid="{7DD43C65-1F23-4932-8AF2-92BD6C0ACAF1}"/>
    <cellStyle name="Normal 4 4 3 2 2 3" xfId="26834" xr:uid="{EB4A9B3B-4A5F-408B-AB60-AF3D09545E5D}"/>
    <cellStyle name="Normal 4 4 3 2 2 3 2" xfId="26835" xr:uid="{01B26C58-F9B4-4205-B8B5-71E703A14B97}"/>
    <cellStyle name="Normal 4 4 3 2 2 3 2 2" xfId="26836" xr:uid="{A15CFFB2-2905-4102-9D88-151B43B99E3D}"/>
    <cellStyle name="Normal 4 4 3 2 2 3 3" xfId="26837" xr:uid="{C1BDB884-2E97-4480-8052-09E4AA391C11}"/>
    <cellStyle name="Normal 4 4 3 2 2 4" xfId="26838" xr:uid="{E5861B73-679F-49F7-879E-B8B1372B2B40}"/>
    <cellStyle name="Normal 4 4 3 2 2 4 2" xfId="26839" xr:uid="{6139A487-86A4-4558-B309-B4C4D3681730}"/>
    <cellStyle name="Normal 4 4 3 2 2 4 2 2" xfId="26840" xr:uid="{45C7A712-C556-4088-A95D-4E1B2FC56253}"/>
    <cellStyle name="Normal 4 4 3 2 2 4 3" xfId="26841" xr:uid="{77F5FD24-23E1-4D39-B86F-3D07F364DEAE}"/>
    <cellStyle name="Normal 4 4 3 2 2 5" xfId="26842" xr:uid="{BAC1B41D-AC56-4CDA-9D83-A8181C1226C4}"/>
    <cellStyle name="Normal 4 4 3 2 2 5 2" xfId="26843" xr:uid="{44229EB4-50E3-4D5E-B37E-2A9C2457ECAD}"/>
    <cellStyle name="Normal 4 4 3 2 2 6" xfId="26844" xr:uid="{0F5B660A-55AA-44E0-AD8D-15ED8CCB6391}"/>
    <cellStyle name="Normal 4 4 3 2 3" xfId="26845" xr:uid="{285C2B25-E602-4388-8728-A15199995745}"/>
    <cellStyle name="Normal 4 4 3 2 3 2" xfId="26846" xr:uid="{255AAEB7-8DEC-4B3E-99D2-7604A5F4895D}"/>
    <cellStyle name="Normal 4 4 3 2 3 2 2" xfId="26847" xr:uid="{CF963B79-44ED-4EC7-9E39-08C7D932BEBF}"/>
    <cellStyle name="Normal 4 4 3 2 3 2 2 2" xfId="26848" xr:uid="{CE94D810-1BD7-4FC9-8C5A-2B9E3CF309F5}"/>
    <cellStyle name="Normal 4 4 3 2 3 2 2 2 2" xfId="26849" xr:uid="{3A32B7B9-CDA5-4FC6-A8EB-EFDEBB653308}"/>
    <cellStyle name="Normal 4 4 3 2 3 2 2 3" xfId="26850" xr:uid="{15EAAC64-FA62-4130-953C-CCD40A81E03E}"/>
    <cellStyle name="Normal 4 4 3 2 3 2 3" xfId="26851" xr:uid="{C9B2491C-932B-48D1-BEBF-CE720746458B}"/>
    <cellStyle name="Normal 4 4 3 2 3 2 3 2" xfId="26852" xr:uid="{A156F9F6-1FFB-4FA5-8234-0A9E51EF3104}"/>
    <cellStyle name="Normal 4 4 3 2 3 2 3 2 2" xfId="26853" xr:uid="{2D652A98-2128-4432-9EF5-809DB94A4D95}"/>
    <cellStyle name="Normal 4 4 3 2 3 2 3 3" xfId="26854" xr:uid="{CDA9FA52-588A-4810-B0DE-30D893EE1964}"/>
    <cellStyle name="Normal 4 4 3 2 3 2 4" xfId="26855" xr:uid="{B1CCFA7B-4801-49EB-A412-8AB5FA4AE7C5}"/>
    <cellStyle name="Normal 4 4 3 2 3 2 4 2" xfId="26856" xr:uid="{0A76611C-A7C7-4350-87A1-CDA0581A1574}"/>
    <cellStyle name="Normal 4 4 3 2 3 2 5" xfId="26857" xr:uid="{45A51739-6584-4A42-B87C-229614F5F92D}"/>
    <cellStyle name="Normal 4 4 3 2 3 3" xfId="26858" xr:uid="{2E90D75A-3E68-4F8B-A23B-393592FB2456}"/>
    <cellStyle name="Normal 4 4 3 2 3 3 2" xfId="26859" xr:uid="{79B034D1-85F3-40CE-9F3B-3975882BC99D}"/>
    <cellStyle name="Normal 4 4 3 2 3 3 2 2" xfId="26860" xr:uid="{7310F8E8-390B-48DA-BCDF-35A46DC03F08}"/>
    <cellStyle name="Normal 4 4 3 2 3 3 3" xfId="26861" xr:uid="{B443FB96-01CA-44CD-9D05-6225B6BA104A}"/>
    <cellStyle name="Normal 4 4 3 2 3 4" xfId="26862" xr:uid="{6F9CFD75-2F2F-4D08-905B-F20203B47B27}"/>
    <cellStyle name="Normal 4 4 3 2 3 4 2" xfId="26863" xr:uid="{4DFD7FEC-EDB9-4160-8423-F97C1BCBCF36}"/>
    <cellStyle name="Normal 4 4 3 2 3 4 2 2" xfId="26864" xr:uid="{4C5C75AE-387C-4336-A3C3-2CAA4D97ABB6}"/>
    <cellStyle name="Normal 4 4 3 2 3 4 3" xfId="26865" xr:uid="{B3C9D938-DB00-4634-8BD7-B9F9DD69421D}"/>
    <cellStyle name="Normal 4 4 3 2 3 5" xfId="26866" xr:uid="{9A07A5E6-FF85-4D5F-9E78-61DC83F2C3E6}"/>
    <cellStyle name="Normal 4 4 3 2 3 5 2" xfId="26867" xr:uid="{55885C8C-D244-4E8E-9C20-7D160894AE62}"/>
    <cellStyle name="Normal 4 4 3 2 3 6" xfId="26868" xr:uid="{70841406-A207-4126-B6F1-A67698EFF528}"/>
    <cellStyle name="Normal 4 4 3 2 4" xfId="26869" xr:uid="{9141EF01-5ED0-4E57-A400-ACB59605C762}"/>
    <cellStyle name="Normal 4 4 3 2 4 2" xfId="26870" xr:uid="{0221C99A-0277-4E74-821B-FA6E9155F032}"/>
    <cellStyle name="Normal 4 4 3 2 4 2 2" xfId="26871" xr:uid="{D2C7EE15-D7B5-4DF5-B81C-DE564236E2B7}"/>
    <cellStyle name="Normal 4 4 3 2 4 2 2 2" xfId="26872" xr:uid="{1B241C89-D72C-4845-A17E-BD0F6E49C57C}"/>
    <cellStyle name="Normal 4 4 3 2 4 2 3" xfId="26873" xr:uid="{04E976E8-F557-4D80-B0BA-B8DE0D7DC27E}"/>
    <cellStyle name="Normal 4 4 3 2 4 3" xfId="26874" xr:uid="{44FA7FAA-F879-43A7-BCF9-2B73A077D615}"/>
    <cellStyle name="Normal 4 4 3 2 4 3 2" xfId="26875" xr:uid="{868BBB46-3F6F-41E2-8E5D-BDF59CA1DC45}"/>
    <cellStyle name="Normal 4 4 3 2 4 3 2 2" xfId="26876" xr:uid="{DB572F7C-1148-47BB-983C-A2C4154AAE7E}"/>
    <cellStyle name="Normal 4 4 3 2 4 3 3" xfId="26877" xr:uid="{D47BDCFA-0077-4DBF-9811-27755CD3FA91}"/>
    <cellStyle name="Normal 4 4 3 2 4 4" xfId="26878" xr:uid="{D702A807-20C6-4227-AD4D-124A1158420B}"/>
    <cellStyle name="Normal 4 4 3 2 4 4 2" xfId="26879" xr:uid="{7F8098FA-5A06-4780-AE75-DA9D8A885387}"/>
    <cellStyle name="Normal 4 4 3 2 4 5" xfId="26880" xr:uid="{754049CF-461D-4B0A-8089-3F7DB5E3776E}"/>
    <cellStyle name="Normal 4 4 3 2 5" xfId="26881" xr:uid="{C4C8B829-7810-458B-9A15-33904ADDADE4}"/>
    <cellStyle name="Normal 4 4 3 2 5 2" xfId="26882" xr:uid="{149CF2C4-ED65-48EE-8999-0E3649B47F5C}"/>
    <cellStyle name="Normal 4 4 3 2 5 2 2" xfId="26883" xr:uid="{96318F39-64FA-4BF2-8B3C-95B72A4C2725}"/>
    <cellStyle name="Normal 4 4 3 2 5 3" xfId="26884" xr:uid="{D991AD99-FFC4-42AE-B6DC-F0277D497074}"/>
    <cellStyle name="Normal 4 4 3 2 6" xfId="26885" xr:uid="{A5B5C157-1405-4C6B-B2DD-0977E0AAAECC}"/>
    <cellStyle name="Normal 4 4 3 2 6 2" xfId="26886" xr:uid="{59F73F22-52F4-43C5-AA46-A535297C9097}"/>
    <cellStyle name="Normal 4 4 3 2 6 2 2" xfId="26887" xr:uid="{FAEF8DA5-38D9-4593-98B3-E13B4C6BE268}"/>
    <cellStyle name="Normal 4 4 3 2 6 3" xfId="26888" xr:uid="{49E2CFC7-9934-4A42-A034-19C22E6A5AC1}"/>
    <cellStyle name="Normal 4 4 3 2 7" xfId="26889" xr:uid="{6B58CD7B-A706-4943-9696-19476BE06EF2}"/>
    <cellStyle name="Normal 4 4 3 2 7 2" xfId="26890" xr:uid="{14E32E9C-CAD9-469B-BFDA-BF55C81A1490}"/>
    <cellStyle name="Normal 4 4 3 2 7 2 2" xfId="26891" xr:uid="{8AC48F9D-DD5F-4917-9E45-E7485A51E3B7}"/>
    <cellStyle name="Normal 4 4 3 2 7 3" xfId="26892" xr:uid="{DB60A40D-0C10-4EED-9F83-A2A7B070BFC2}"/>
    <cellStyle name="Normal 4 4 3 2 8" xfId="26893" xr:uid="{EA5A5D37-B22E-46D1-9087-884F5E4F42B6}"/>
    <cellStyle name="Normal 4 4 3 2 8 2" xfId="26894" xr:uid="{4880E813-A861-4A35-95DD-74FB6BD0CCC3}"/>
    <cellStyle name="Normal 4 4 3 2 9" xfId="26895" xr:uid="{BFA8CF96-DD97-4F3A-BE08-B25ABA645B2A}"/>
    <cellStyle name="Normal 4 4 3 3" xfId="26896" xr:uid="{2B54EAC8-48BC-47D3-8119-F57014F9295A}"/>
    <cellStyle name="Normal 4 4 3 3 2" xfId="26897" xr:uid="{A5067046-595E-4A27-BB92-FFE4FA3D29E0}"/>
    <cellStyle name="Normal 4 4 3 3 2 2" xfId="26898" xr:uid="{C56FA7BF-0E00-4B0C-B1D8-C0AB70833BF9}"/>
    <cellStyle name="Normal 4 4 3 3 2 2 2" xfId="26899" xr:uid="{FF3B901C-DB5D-4B6B-8621-E7E73C0C0DAF}"/>
    <cellStyle name="Normal 4 4 3 3 2 2 2 2" xfId="26900" xr:uid="{C6074743-EA4D-4079-836C-743F39A4AED2}"/>
    <cellStyle name="Normal 4 4 3 3 2 2 2 2 2" xfId="26901" xr:uid="{3BDF385B-69FE-47AA-8C28-4426BE2541D3}"/>
    <cellStyle name="Normal 4 4 3 3 2 2 2 3" xfId="26902" xr:uid="{EE47B639-E5A7-4877-A34D-83EF00D623B4}"/>
    <cellStyle name="Normal 4 4 3 3 2 2 3" xfId="26903" xr:uid="{ADBF88BD-6D9D-4CAA-A5AC-E8E423A07900}"/>
    <cellStyle name="Normal 4 4 3 3 2 2 3 2" xfId="26904" xr:uid="{D301F569-E3BD-4402-BCF6-AE94C425782A}"/>
    <cellStyle name="Normal 4 4 3 3 2 2 3 2 2" xfId="26905" xr:uid="{B5914FB2-DA5E-4B85-9D5F-CA5750024A98}"/>
    <cellStyle name="Normal 4 4 3 3 2 2 3 3" xfId="26906" xr:uid="{89DB3F05-B577-45F7-AEDF-12ECC1B03D9B}"/>
    <cellStyle name="Normal 4 4 3 3 2 2 4" xfId="26907" xr:uid="{89DFC8C9-A949-4F46-8DBC-735E60E164A0}"/>
    <cellStyle name="Normal 4 4 3 3 2 2 4 2" xfId="26908" xr:uid="{ED5BC9DA-429A-470C-B852-450E11239A0E}"/>
    <cellStyle name="Normal 4 4 3 3 2 2 5" xfId="26909" xr:uid="{1AAFC263-4FB3-4B68-A953-752C1016E341}"/>
    <cellStyle name="Normal 4 4 3 3 2 3" xfId="26910" xr:uid="{45E5451E-6FCA-4BA0-80DB-A6D8B001E3A8}"/>
    <cellStyle name="Normal 4 4 3 3 2 3 2" xfId="26911" xr:uid="{0F7C3A25-7527-4A54-A42E-0321C75D8C32}"/>
    <cellStyle name="Normal 4 4 3 3 2 3 2 2" xfId="26912" xr:uid="{BACB9FF3-F706-4E01-ACEA-4D3B66512AF5}"/>
    <cellStyle name="Normal 4 4 3 3 2 3 3" xfId="26913" xr:uid="{51738D8E-BC42-492E-9CC3-00C762AB36B5}"/>
    <cellStyle name="Normal 4 4 3 3 2 4" xfId="26914" xr:uid="{DD59285E-B5A4-4959-81F1-1FCD709C0C2B}"/>
    <cellStyle name="Normal 4 4 3 3 2 4 2" xfId="26915" xr:uid="{E8515E7D-3B41-4DDD-BC77-93B3235D2BAF}"/>
    <cellStyle name="Normal 4 4 3 3 2 4 2 2" xfId="26916" xr:uid="{AB095DB4-6D34-47D2-8BB1-7BEF6918C8EA}"/>
    <cellStyle name="Normal 4 4 3 3 2 4 3" xfId="26917" xr:uid="{85F4E19F-98E0-4D55-A542-D420F156FF65}"/>
    <cellStyle name="Normal 4 4 3 3 2 5" xfId="26918" xr:uid="{1018D772-9621-4638-8A73-F913E5529CF9}"/>
    <cellStyle name="Normal 4 4 3 3 2 5 2" xfId="26919" xr:uid="{D6641BA8-DB4F-484D-AAD6-59102E8DD87D}"/>
    <cellStyle name="Normal 4 4 3 3 2 6" xfId="26920" xr:uid="{84C87660-2E8C-4010-9FD6-68EBDC7A365C}"/>
    <cellStyle name="Normal 4 4 3 3 3" xfId="26921" xr:uid="{AC605ED1-7FEF-4126-9064-40F6B2FFEF45}"/>
    <cellStyle name="Normal 4 4 3 3 3 2" xfId="26922" xr:uid="{AC50D233-587E-4259-B5C2-C91131CE77B9}"/>
    <cellStyle name="Normal 4 4 3 3 3 2 2" xfId="26923" xr:uid="{5D1101D4-862E-4F15-8C56-2E995C5558F0}"/>
    <cellStyle name="Normal 4 4 3 3 3 2 2 2" xfId="26924" xr:uid="{7F158ABE-13DD-4ED3-825C-7B488733257D}"/>
    <cellStyle name="Normal 4 4 3 3 3 2 2 2 2" xfId="26925" xr:uid="{56F4E5BF-C6E9-4B4F-B9F0-4DAA153E49DC}"/>
    <cellStyle name="Normal 4 4 3 3 3 2 2 3" xfId="26926" xr:uid="{465DDCAF-A3EC-4CBA-A580-695A466AE8F4}"/>
    <cellStyle name="Normal 4 4 3 3 3 2 3" xfId="26927" xr:uid="{BB7D29AD-8695-4953-846B-6F3031BFA0DB}"/>
    <cellStyle name="Normal 4 4 3 3 3 2 3 2" xfId="26928" xr:uid="{2B0FF4B2-5F0F-4FE4-B2E5-ED327A8D05B4}"/>
    <cellStyle name="Normal 4 4 3 3 3 2 3 2 2" xfId="26929" xr:uid="{4A2CCF90-52EC-4603-8F3E-71A47C76E6EE}"/>
    <cellStyle name="Normal 4 4 3 3 3 2 3 3" xfId="26930" xr:uid="{231A71B7-369E-405B-AD2A-5A7554DD6454}"/>
    <cellStyle name="Normal 4 4 3 3 3 2 4" xfId="26931" xr:uid="{7B1308D3-CB2A-4E12-B6D1-13D333DDF999}"/>
    <cellStyle name="Normal 4 4 3 3 3 2 4 2" xfId="26932" xr:uid="{38DD3F33-6791-4C5B-8E4A-DBC67F96A3C3}"/>
    <cellStyle name="Normal 4 4 3 3 3 2 5" xfId="26933" xr:uid="{FE03A2C6-3441-4231-AC1D-5DB7D5CB1E5B}"/>
    <cellStyle name="Normal 4 4 3 3 3 3" xfId="26934" xr:uid="{87D1A778-C9B8-4730-842F-57F6FAE8B79E}"/>
    <cellStyle name="Normal 4 4 3 3 3 3 2" xfId="26935" xr:uid="{293F8141-D0B7-4BED-80BA-9FC13B87B509}"/>
    <cellStyle name="Normal 4 4 3 3 3 3 2 2" xfId="26936" xr:uid="{D23A1701-A225-4774-8492-277C5035C91A}"/>
    <cellStyle name="Normal 4 4 3 3 3 3 3" xfId="26937" xr:uid="{F3FADBFF-ECE7-447E-A47D-203F5A2FA4AC}"/>
    <cellStyle name="Normal 4 4 3 3 3 4" xfId="26938" xr:uid="{9ACA4735-A337-41CE-911F-23AF7CE68E1B}"/>
    <cellStyle name="Normal 4 4 3 3 3 4 2" xfId="26939" xr:uid="{B2CEA9EA-06DB-4D7A-B494-C190B5BAE019}"/>
    <cellStyle name="Normal 4 4 3 3 3 4 2 2" xfId="26940" xr:uid="{DDC7A5B1-4F0D-476B-B8B2-0EE1E3830956}"/>
    <cellStyle name="Normal 4 4 3 3 3 4 3" xfId="26941" xr:uid="{30DFD1AF-2BCF-4FFB-BB7E-919EC7C399CA}"/>
    <cellStyle name="Normal 4 4 3 3 3 5" xfId="26942" xr:uid="{505885B4-2A75-4694-94AA-6DF5D26B7AC1}"/>
    <cellStyle name="Normal 4 4 3 3 3 5 2" xfId="26943" xr:uid="{A1AB2248-DDBE-4932-8476-6EC0F319C2B5}"/>
    <cellStyle name="Normal 4 4 3 3 3 6" xfId="26944" xr:uid="{13ADD65A-3484-4C3F-9FA0-14D35BD2906E}"/>
    <cellStyle name="Normal 4 4 3 3 4" xfId="26945" xr:uid="{D5BBF111-DB95-4249-9D44-881FE2F5D6D8}"/>
    <cellStyle name="Normal 4 4 3 3 4 2" xfId="26946" xr:uid="{2263E8A2-4CAB-46B5-B670-909450F2138D}"/>
    <cellStyle name="Normal 4 4 3 3 4 2 2" xfId="26947" xr:uid="{72930387-2C6E-48A7-9859-9CB162365D64}"/>
    <cellStyle name="Normal 4 4 3 3 4 2 2 2" xfId="26948" xr:uid="{E58C710F-6289-4DB8-90A3-9D74351BABCE}"/>
    <cellStyle name="Normal 4 4 3 3 4 2 3" xfId="26949" xr:uid="{8EDAE5F6-8B70-403C-AEBC-2A37030B7122}"/>
    <cellStyle name="Normal 4 4 3 3 4 3" xfId="26950" xr:uid="{A4EA3812-B14E-43E1-8EF3-D4DD326CA9CB}"/>
    <cellStyle name="Normal 4 4 3 3 4 3 2" xfId="26951" xr:uid="{002DD5C9-293F-4BCF-834A-E1FC09236499}"/>
    <cellStyle name="Normal 4 4 3 3 4 3 2 2" xfId="26952" xr:uid="{CEAB75C1-2315-42F0-B40A-E0964BE86CF1}"/>
    <cellStyle name="Normal 4 4 3 3 4 3 3" xfId="26953" xr:uid="{CD0EC70A-0EDE-44A1-B2C0-B0C27841CC04}"/>
    <cellStyle name="Normal 4 4 3 3 4 4" xfId="26954" xr:uid="{C15B11E5-7128-4647-8D37-C17B1FE9EA4B}"/>
    <cellStyle name="Normal 4 4 3 3 4 4 2" xfId="26955" xr:uid="{5354E55D-E0ED-477C-86F7-B38939C9148D}"/>
    <cellStyle name="Normal 4 4 3 3 4 5" xfId="26956" xr:uid="{0E0621FD-F33F-475B-8B3F-EE29DBD8CE49}"/>
    <cellStyle name="Normal 4 4 3 3 5" xfId="26957" xr:uid="{110C10D9-49AB-4F7D-B108-C07869E79AE0}"/>
    <cellStyle name="Normal 4 4 3 3 5 2" xfId="26958" xr:uid="{59EB5E61-F877-4755-8F3C-56CF06E4A601}"/>
    <cellStyle name="Normal 4 4 3 3 5 2 2" xfId="26959" xr:uid="{B7CB0DF5-FB09-485D-A50C-B7A76B3A1B2B}"/>
    <cellStyle name="Normal 4 4 3 3 5 3" xfId="26960" xr:uid="{1987FAA7-F8C9-43E3-91E6-CC868CD53311}"/>
    <cellStyle name="Normal 4 4 3 3 6" xfId="26961" xr:uid="{172B2978-0C6B-473D-9B4C-4144370A51EE}"/>
    <cellStyle name="Normal 4 4 3 3 6 2" xfId="26962" xr:uid="{EC691456-2604-47CC-950C-8591B96EB82D}"/>
    <cellStyle name="Normal 4 4 3 3 6 2 2" xfId="26963" xr:uid="{E3FCCA8A-EAAB-4A14-9A1E-731A62F6DEA4}"/>
    <cellStyle name="Normal 4 4 3 3 6 3" xfId="26964" xr:uid="{752DF31C-14F0-450C-8CC8-38CFF143E493}"/>
    <cellStyle name="Normal 4 4 3 3 7" xfId="26965" xr:uid="{0EE5D69B-1F65-4CBA-A898-27D4BBA203CD}"/>
    <cellStyle name="Normal 4 4 3 3 7 2" xfId="26966" xr:uid="{7C687A31-A4BC-451E-B8AD-20C4CAE84003}"/>
    <cellStyle name="Normal 4 4 3 3 7 2 2" xfId="26967" xr:uid="{4DA93EEC-9F94-4834-9748-6DFE8B0CAF76}"/>
    <cellStyle name="Normal 4 4 3 3 7 3" xfId="26968" xr:uid="{A9788E9C-9DEF-4948-A0BD-D7EC71753053}"/>
    <cellStyle name="Normal 4 4 3 3 8" xfId="26969" xr:uid="{DA034E16-E93F-437C-9432-AA9B6830E7FA}"/>
    <cellStyle name="Normal 4 4 3 3 8 2" xfId="26970" xr:uid="{EFA98678-F10D-4BE7-BBEF-1EA9E2637EB4}"/>
    <cellStyle name="Normal 4 4 3 3 9" xfId="26971" xr:uid="{C803D77F-7DFE-42FD-82F9-0368F4DAC74D}"/>
    <cellStyle name="Normal 4 4 3 4" xfId="26972" xr:uid="{62AFF063-EDDE-42FF-9D45-DC54E20C399C}"/>
    <cellStyle name="Normal 4 4 3 4 2" xfId="26973" xr:uid="{4D38D7F6-1633-477D-B920-C28356C5893F}"/>
    <cellStyle name="Normal 4 4 3 4 2 2" xfId="26974" xr:uid="{93E2A617-06AA-420A-AF1B-191A19E1DAC3}"/>
    <cellStyle name="Normal 4 4 3 4 2 2 2" xfId="26975" xr:uid="{A27218C4-AF95-466A-B0D5-9483A30D8F13}"/>
    <cellStyle name="Normal 4 4 3 4 2 2 2 2" xfId="26976" xr:uid="{8C2B2B57-F34F-471E-91B4-5158AFF5A308}"/>
    <cellStyle name="Normal 4 4 3 4 2 2 3" xfId="26977" xr:uid="{37D7760C-0753-45D1-8838-269A3E1F74DC}"/>
    <cellStyle name="Normal 4 4 3 4 2 3" xfId="26978" xr:uid="{E988E1B2-4230-4720-937A-338BAA3ADA45}"/>
    <cellStyle name="Normal 4 4 3 4 2 3 2" xfId="26979" xr:uid="{A172F649-BCB8-4D3F-9EBF-05442AAE1260}"/>
    <cellStyle name="Normal 4 4 3 4 2 3 2 2" xfId="26980" xr:uid="{7927FCF9-E54D-43C0-BF3E-F0974673F5C1}"/>
    <cellStyle name="Normal 4 4 3 4 2 3 3" xfId="26981" xr:uid="{8AD9AC31-8F31-42AA-BA94-52F4BC1C9E24}"/>
    <cellStyle name="Normal 4 4 3 4 2 4" xfId="26982" xr:uid="{18700E9E-EBB9-4F85-8BE4-8002967C297A}"/>
    <cellStyle name="Normal 4 4 3 4 2 4 2" xfId="26983" xr:uid="{2887E6A8-3263-4750-903B-334BE4EE097A}"/>
    <cellStyle name="Normal 4 4 3 4 2 5" xfId="26984" xr:uid="{80B5B7B6-87D9-4387-B118-AA42AD1AF1B4}"/>
    <cellStyle name="Normal 4 4 3 4 3" xfId="26985" xr:uid="{DA58F96B-14EB-48FA-9675-A5AD8754947F}"/>
    <cellStyle name="Normal 4 4 3 4 3 2" xfId="26986" xr:uid="{477C6211-46CC-456E-94BF-E8B926F5927B}"/>
    <cellStyle name="Normal 4 4 3 4 3 2 2" xfId="26987" xr:uid="{B89A0D27-72C6-42C6-B72E-601AC90667EA}"/>
    <cellStyle name="Normal 4 4 3 4 3 3" xfId="26988" xr:uid="{DA1B21CC-AED0-42F3-9719-77055B040051}"/>
    <cellStyle name="Normal 4 4 3 4 4" xfId="26989" xr:uid="{E12E9B68-4DD5-488D-A9AC-51A17C834819}"/>
    <cellStyle name="Normal 4 4 3 4 4 2" xfId="26990" xr:uid="{4D36A086-D4FD-4DF5-AB6B-23AC5BD4EB08}"/>
    <cellStyle name="Normal 4 4 3 4 4 2 2" xfId="26991" xr:uid="{386B3E6D-C60D-4984-9585-F7AF2A250E67}"/>
    <cellStyle name="Normal 4 4 3 4 4 3" xfId="26992" xr:uid="{F7431FF5-2D87-4653-9A22-E1F7BECE1C51}"/>
    <cellStyle name="Normal 4 4 3 4 5" xfId="26993" xr:uid="{F0BA82F0-D129-44E1-B6E5-22552ABE2AAB}"/>
    <cellStyle name="Normal 4 4 3 4 5 2" xfId="26994" xr:uid="{F1A0FC79-3D6D-498D-A034-26D66C9FF2FF}"/>
    <cellStyle name="Normal 4 4 3 4 6" xfId="26995" xr:uid="{6AE90A49-7339-4E86-85B4-23538135A7C7}"/>
    <cellStyle name="Normal 4 4 3 5" xfId="26996" xr:uid="{D46C437C-B956-4863-ADB7-A016421CDA4D}"/>
    <cellStyle name="Normal 4 4 3 5 2" xfId="26997" xr:uid="{AA9397BF-26CD-41EF-9139-602F4019DB8C}"/>
    <cellStyle name="Normal 4 4 3 5 2 2" xfId="26998" xr:uid="{6C597FE7-504E-41EE-9BA1-F8CEBA6C20B8}"/>
    <cellStyle name="Normal 4 4 3 5 2 2 2" xfId="26999" xr:uid="{3109E1B7-9274-4C05-892B-4B4E3C2B87FD}"/>
    <cellStyle name="Normal 4 4 3 5 2 2 2 2" xfId="27000" xr:uid="{774581F2-0F32-46EA-B447-4EC92DDC9E56}"/>
    <cellStyle name="Normal 4 4 3 5 2 2 3" xfId="27001" xr:uid="{AC012871-874E-4200-8BE5-CF111B274860}"/>
    <cellStyle name="Normal 4 4 3 5 2 3" xfId="27002" xr:uid="{FAE872D6-3160-4311-BE20-39C452687988}"/>
    <cellStyle name="Normal 4 4 3 5 2 3 2" xfId="27003" xr:uid="{1984024B-70E4-40A4-9391-46802E389171}"/>
    <cellStyle name="Normal 4 4 3 5 2 3 2 2" xfId="27004" xr:uid="{E61240B3-A3EA-44F2-A7E1-FFBBCC3D70BF}"/>
    <cellStyle name="Normal 4 4 3 5 2 3 3" xfId="27005" xr:uid="{AE84E886-EBA0-4A9D-A132-E33FFD979F32}"/>
    <cellStyle name="Normal 4 4 3 5 2 4" xfId="27006" xr:uid="{F58F959B-5321-4D5E-BCDD-8C60C55CEAD8}"/>
    <cellStyle name="Normal 4 4 3 5 2 4 2" xfId="27007" xr:uid="{0E8C51C7-B50E-490D-8CEC-2B79C8A25FEA}"/>
    <cellStyle name="Normal 4 4 3 5 2 5" xfId="27008" xr:uid="{B599B65C-AD6F-4D64-9752-40D936442887}"/>
    <cellStyle name="Normal 4 4 3 5 3" xfId="27009" xr:uid="{19882A64-0201-4635-8A2C-D88EAF115E6F}"/>
    <cellStyle name="Normal 4 4 3 5 3 2" xfId="27010" xr:uid="{F2656033-064B-4A7E-A389-7C6FCC9AD332}"/>
    <cellStyle name="Normal 4 4 3 5 3 2 2" xfId="27011" xr:uid="{292E60D8-678F-44E5-B15A-3D7FFBBD2E05}"/>
    <cellStyle name="Normal 4 4 3 5 3 3" xfId="27012" xr:uid="{48786213-C8C3-4511-819D-6F326ACC0DB3}"/>
    <cellStyle name="Normal 4 4 3 5 4" xfId="27013" xr:uid="{94A78237-02B0-44D7-9E45-999B9831CC97}"/>
    <cellStyle name="Normal 4 4 3 5 4 2" xfId="27014" xr:uid="{4E54E22E-01F8-48ED-B3B9-F1593972292D}"/>
    <cellStyle name="Normal 4 4 3 5 4 2 2" xfId="27015" xr:uid="{CA76FD41-8D02-45E1-BC48-BCD4D2EB185A}"/>
    <cellStyle name="Normal 4 4 3 5 4 3" xfId="27016" xr:uid="{2C434B5E-9067-4551-9D89-A094C7923FB4}"/>
    <cellStyle name="Normal 4 4 3 5 5" xfId="27017" xr:uid="{C2E954F4-4626-47F0-9F75-87701A6EACA9}"/>
    <cellStyle name="Normal 4 4 3 5 5 2" xfId="27018" xr:uid="{F0F523DF-7361-4D29-817C-27F942517D59}"/>
    <cellStyle name="Normal 4 4 3 5 6" xfId="27019" xr:uid="{D3ABA222-CA58-4ACF-BA0B-B3B5D7DFF167}"/>
    <cellStyle name="Normal 4 4 3 6" xfId="27020" xr:uid="{C280CDA0-637F-4074-96AE-F62E85F988E0}"/>
    <cellStyle name="Normal 4 4 3 6 2" xfId="27021" xr:uid="{6DA3326D-01EE-4A5A-9D0E-18EBFB8F3DE9}"/>
    <cellStyle name="Normal 4 4 3 6 2 2" xfId="27022" xr:uid="{E2664C95-B082-43A4-B533-6A218A01A8D4}"/>
    <cellStyle name="Normal 4 4 3 6 2 2 2" xfId="27023" xr:uid="{AD9892E0-569C-4644-9A76-A25B7EE1F253}"/>
    <cellStyle name="Normal 4 4 3 6 2 3" xfId="27024" xr:uid="{BE89D992-A62C-48F0-A2C8-17D40222BE2F}"/>
    <cellStyle name="Normal 4 4 3 6 3" xfId="27025" xr:uid="{90FBE781-C3D9-4CEA-BB81-DEFF8BB52E64}"/>
    <cellStyle name="Normal 4 4 3 6 3 2" xfId="27026" xr:uid="{06BEF272-818C-4B96-B733-B5AF18352461}"/>
    <cellStyle name="Normal 4 4 3 6 3 2 2" xfId="27027" xr:uid="{E09EF951-AE3F-47CD-8B4D-6D115CC10145}"/>
    <cellStyle name="Normal 4 4 3 6 3 3" xfId="27028" xr:uid="{198D815E-2AE0-4F9B-B7B2-B0E9B34755C8}"/>
    <cellStyle name="Normal 4 4 3 6 4" xfId="27029" xr:uid="{1085BA58-7AE2-4101-B885-D1565A91C1FE}"/>
    <cellStyle name="Normal 4 4 3 6 4 2" xfId="27030" xr:uid="{E8EBBF5B-9D89-47E2-85CB-C0C556C98ECB}"/>
    <cellStyle name="Normal 4 4 3 6 5" xfId="27031" xr:uid="{28C9E4D3-16B5-4E5B-BAF0-37C39A06DFD1}"/>
    <cellStyle name="Normal 4 4 3 7" xfId="27032" xr:uid="{82065351-F8C8-480E-AF67-BCDEF2B148DA}"/>
    <cellStyle name="Normal 4 4 3 7 2" xfId="27033" xr:uid="{F28D0B66-AC3F-4031-99DC-F3DA4862F44A}"/>
    <cellStyle name="Normal 4 4 3 7 2 2" xfId="27034" xr:uid="{3E05F14E-6B0F-47A0-B22B-64E550367F77}"/>
    <cellStyle name="Normal 4 4 3 7 3" xfId="27035" xr:uid="{2FDA6593-6B39-4260-8AFB-030413E4B406}"/>
    <cellStyle name="Normal 4 4 3 8" xfId="27036" xr:uid="{0B3D9A2D-E428-4870-8BB7-3B7B119BACA0}"/>
    <cellStyle name="Normal 4 4 3 8 2" xfId="27037" xr:uid="{D71FDC52-DF61-4E9B-BA6D-2E67390DDCD7}"/>
    <cellStyle name="Normal 4 4 3 8 2 2" xfId="27038" xr:uid="{CE008D1F-4255-4756-8DBD-4D1F2684FBC5}"/>
    <cellStyle name="Normal 4 4 3 8 3" xfId="27039" xr:uid="{8F0AF8DC-F618-487E-95C5-4B5343F5649F}"/>
    <cellStyle name="Normal 4 4 3 9" xfId="27040" xr:uid="{DC1AF194-3E9A-4B5A-9D38-D65C6968962E}"/>
    <cellStyle name="Normal 4 4 3 9 2" xfId="27041" xr:uid="{A10C0AFD-74D8-4F5A-8AAB-2A5F1BA5CE67}"/>
    <cellStyle name="Normal 4 4 3 9 2 2" xfId="27042" xr:uid="{E78D8F4E-CC4F-4655-B485-A08F0183604C}"/>
    <cellStyle name="Normal 4 4 3 9 3" xfId="27043" xr:uid="{288BA48D-4078-4C7E-98C8-8129637CB951}"/>
    <cellStyle name="Normal 4 4 4" xfId="2178" xr:uid="{442B1DAB-715D-45E4-AC48-3B181CC0EC89}"/>
    <cellStyle name="Normal 4 4 4 10" xfId="27044" xr:uid="{91EEA4F0-1930-45CF-AA0D-CC2432B32469}"/>
    <cellStyle name="Normal 4 4 4 10 2" xfId="27045" xr:uid="{9B6CDD7E-9128-4DD3-AF66-44FA97937966}"/>
    <cellStyle name="Normal 4 4 4 11" xfId="27046" xr:uid="{55CD695E-128D-43B1-B273-CFFFEAA0490A}"/>
    <cellStyle name="Normal 4 4 4 2" xfId="27047" xr:uid="{903EB42A-89D3-4566-A2D9-D50B3487AD23}"/>
    <cellStyle name="Normal 4 4 4 2 2" xfId="27048" xr:uid="{50C75C91-F0F5-4DA4-AFDE-0FE2539A7570}"/>
    <cellStyle name="Normal 4 4 4 2 2 2" xfId="27049" xr:uid="{6706D22F-2D5B-4979-AFCC-98BFFC33D2DC}"/>
    <cellStyle name="Normal 4 4 4 2 2 2 2" xfId="27050" xr:uid="{683E4E1F-5C77-4447-948A-4587D1F20828}"/>
    <cellStyle name="Normal 4 4 4 2 2 2 2 2" xfId="27051" xr:uid="{9D628844-4526-4EF5-9865-E3CE189332AA}"/>
    <cellStyle name="Normal 4 4 4 2 2 2 2 2 2" xfId="27052" xr:uid="{855E36C1-277B-4B84-9929-6CABE93517C9}"/>
    <cellStyle name="Normal 4 4 4 2 2 2 2 3" xfId="27053" xr:uid="{CA2D50DA-AE78-4E78-9CDD-1B8CC541C23B}"/>
    <cellStyle name="Normal 4 4 4 2 2 2 3" xfId="27054" xr:uid="{1FFCB348-D616-4FC5-BA71-C79F4D82830C}"/>
    <cellStyle name="Normal 4 4 4 2 2 2 3 2" xfId="27055" xr:uid="{53745E3F-1F09-4DE7-AD5F-B6EA3C6EA3C7}"/>
    <cellStyle name="Normal 4 4 4 2 2 2 3 2 2" xfId="27056" xr:uid="{B0F721F7-AC69-440B-BFCF-B4CA41AA07F1}"/>
    <cellStyle name="Normal 4 4 4 2 2 2 3 3" xfId="27057" xr:uid="{30DA0090-C046-4223-8C23-8A38F05A3DA9}"/>
    <cellStyle name="Normal 4 4 4 2 2 2 4" xfId="27058" xr:uid="{225DB016-C10A-4B02-A401-A6D7745E0013}"/>
    <cellStyle name="Normal 4 4 4 2 2 2 4 2" xfId="27059" xr:uid="{31E931DA-7EA6-4A0B-9DDB-913BD9AB01DF}"/>
    <cellStyle name="Normal 4 4 4 2 2 2 5" xfId="27060" xr:uid="{21635BAE-8CBA-4A18-BD65-111E650E37F5}"/>
    <cellStyle name="Normal 4 4 4 2 2 3" xfId="27061" xr:uid="{9566A735-B239-4AFA-9FC8-C8222AB51705}"/>
    <cellStyle name="Normal 4 4 4 2 2 3 2" xfId="27062" xr:uid="{3EE3832A-9661-4F15-80BD-9A061374A3ED}"/>
    <cellStyle name="Normal 4 4 4 2 2 3 2 2" xfId="27063" xr:uid="{1428245B-7412-4BB8-A1C7-00E37212D181}"/>
    <cellStyle name="Normal 4 4 4 2 2 3 3" xfId="27064" xr:uid="{ADEBF1B2-7FEC-4F68-9B97-09F9A2E7E548}"/>
    <cellStyle name="Normal 4 4 4 2 2 4" xfId="27065" xr:uid="{7EBBF9D1-F6FF-4741-B906-E7853A903DF0}"/>
    <cellStyle name="Normal 4 4 4 2 2 4 2" xfId="27066" xr:uid="{4CE1B190-057C-4021-8B6A-007BF9CE065A}"/>
    <cellStyle name="Normal 4 4 4 2 2 4 2 2" xfId="27067" xr:uid="{D547329A-52B2-4532-88D2-0301D3B4961B}"/>
    <cellStyle name="Normal 4 4 4 2 2 4 3" xfId="27068" xr:uid="{AEB501F0-930D-4659-81B3-A6C33E76AD87}"/>
    <cellStyle name="Normal 4 4 4 2 2 5" xfId="27069" xr:uid="{B47E15E6-0C0D-4AA6-9460-317D8DB565CF}"/>
    <cellStyle name="Normal 4 4 4 2 2 5 2" xfId="27070" xr:uid="{A4D48D19-C067-4D3C-B519-49A509B27CAF}"/>
    <cellStyle name="Normal 4 4 4 2 2 6" xfId="27071" xr:uid="{ABC795F9-A513-42C9-94C5-16931EBF2DCB}"/>
    <cellStyle name="Normal 4 4 4 2 3" xfId="27072" xr:uid="{E7569C76-8425-41A3-A5D3-1DFEB9BF8C55}"/>
    <cellStyle name="Normal 4 4 4 2 3 2" xfId="27073" xr:uid="{13AE73B1-E6A6-499B-9DDC-D1939CF63886}"/>
    <cellStyle name="Normal 4 4 4 2 3 2 2" xfId="27074" xr:uid="{70C67028-B3B3-4B82-BE48-BAA1A6F1DC1F}"/>
    <cellStyle name="Normal 4 4 4 2 3 2 2 2" xfId="27075" xr:uid="{CAC6BC8A-7F8A-41EF-A6CB-26244A58B8C3}"/>
    <cellStyle name="Normal 4 4 4 2 3 2 2 2 2" xfId="27076" xr:uid="{63ED934A-87D2-4580-9B46-9D33B72AF13B}"/>
    <cellStyle name="Normal 4 4 4 2 3 2 2 3" xfId="27077" xr:uid="{3B1DBDE3-182F-4870-84AA-35CAF05D54AD}"/>
    <cellStyle name="Normal 4 4 4 2 3 2 3" xfId="27078" xr:uid="{26CEDD32-FDA2-418D-9F1A-5AF7528DB47D}"/>
    <cellStyle name="Normal 4 4 4 2 3 2 3 2" xfId="27079" xr:uid="{B86848BA-184E-48E6-A8C2-4DCFF8ACB0FC}"/>
    <cellStyle name="Normal 4 4 4 2 3 2 3 2 2" xfId="27080" xr:uid="{A2E3CD98-F3F3-480C-BCF4-98E34F09E211}"/>
    <cellStyle name="Normal 4 4 4 2 3 2 3 3" xfId="27081" xr:uid="{234704FF-D06C-4B67-A996-CF88857C8EE0}"/>
    <cellStyle name="Normal 4 4 4 2 3 2 4" xfId="27082" xr:uid="{2D72AED3-65F4-4CBB-A2CB-1988321DE0B6}"/>
    <cellStyle name="Normal 4 4 4 2 3 2 4 2" xfId="27083" xr:uid="{B234EF0E-6415-42E5-9424-D090AAC907B0}"/>
    <cellStyle name="Normal 4 4 4 2 3 2 5" xfId="27084" xr:uid="{F9AD6737-BBB1-47BC-AA1D-4D88103824D4}"/>
    <cellStyle name="Normal 4 4 4 2 3 3" xfId="27085" xr:uid="{928E2E27-C64F-4D14-AB29-D4EFF77830A8}"/>
    <cellStyle name="Normal 4 4 4 2 3 3 2" xfId="27086" xr:uid="{7CAC9C2F-0860-4B39-A80D-B0DBEF92F0F3}"/>
    <cellStyle name="Normal 4 4 4 2 3 3 2 2" xfId="27087" xr:uid="{B3D9F7B0-487B-4198-B977-1CC8B5E87737}"/>
    <cellStyle name="Normal 4 4 4 2 3 3 3" xfId="27088" xr:uid="{8BC74BB3-CCAC-427D-B76B-39E419913DAF}"/>
    <cellStyle name="Normal 4 4 4 2 3 4" xfId="27089" xr:uid="{4FBE99B6-C6D3-4AC2-A873-A75C6A5B1FE2}"/>
    <cellStyle name="Normal 4 4 4 2 3 4 2" xfId="27090" xr:uid="{9DEEA8E9-B737-45BD-8CBA-ED977C350C00}"/>
    <cellStyle name="Normal 4 4 4 2 3 4 2 2" xfId="27091" xr:uid="{9332DF4C-50CE-4D35-96B1-4CED1568E160}"/>
    <cellStyle name="Normal 4 4 4 2 3 4 3" xfId="27092" xr:uid="{E2F66ECD-04C0-4B6E-B1F8-A04FDA92113E}"/>
    <cellStyle name="Normal 4 4 4 2 3 5" xfId="27093" xr:uid="{B4ACE809-E37E-4FA9-A9D0-82AD374D40EC}"/>
    <cellStyle name="Normal 4 4 4 2 3 5 2" xfId="27094" xr:uid="{164E0002-CBFA-4DFC-B5E0-658A00468572}"/>
    <cellStyle name="Normal 4 4 4 2 3 6" xfId="27095" xr:uid="{9E936EC5-27F5-425D-A2DA-AC6B97513A42}"/>
    <cellStyle name="Normal 4 4 4 2 4" xfId="27096" xr:uid="{BEA41BC8-DB76-4B4E-B04F-FB98A7F5F75F}"/>
    <cellStyle name="Normal 4 4 4 2 4 2" xfId="27097" xr:uid="{D3D6F2D2-5618-4938-A302-5651BEE8D046}"/>
    <cellStyle name="Normal 4 4 4 2 4 2 2" xfId="27098" xr:uid="{291F50D1-716C-4533-8243-A357778626E7}"/>
    <cellStyle name="Normal 4 4 4 2 4 2 2 2" xfId="27099" xr:uid="{455ADD57-6556-4039-BA42-C61FFCB352DF}"/>
    <cellStyle name="Normal 4 4 4 2 4 2 3" xfId="27100" xr:uid="{52987DEE-0EAB-4967-B89F-1BE0C93BA898}"/>
    <cellStyle name="Normal 4 4 4 2 4 3" xfId="27101" xr:uid="{E3266D9B-E96C-4103-837C-8269FC975911}"/>
    <cellStyle name="Normal 4 4 4 2 4 3 2" xfId="27102" xr:uid="{CE7E35D9-87CD-4DDA-B00F-52B9429F67D2}"/>
    <cellStyle name="Normal 4 4 4 2 4 3 2 2" xfId="27103" xr:uid="{B07B997E-8016-46BF-9914-514D4B32A514}"/>
    <cellStyle name="Normal 4 4 4 2 4 3 3" xfId="27104" xr:uid="{582985CF-C8D7-4DC5-874B-AEF16901714C}"/>
    <cellStyle name="Normal 4 4 4 2 4 4" xfId="27105" xr:uid="{04E7D466-D421-4B3C-9B9A-5DE7B09497E4}"/>
    <cellStyle name="Normal 4 4 4 2 4 4 2" xfId="27106" xr:uid="{54F25711-32AA-4BFD-AAD0-96A3676960DF}"/>
    <cellStyle name="Normal 4 4 4 2 4 5" xfId="27107" xr:uid="{6765F880-0AE4-4741-B850-3C38CA613A12}"/>
    <cellStyle name="Normal 4 4 4 2 5" xfId="27108" xr:uid="{62483876-374F-4526-9752-A4B679F5F4EC}"/>
    <cellStyle name="Normal 4 4 4 2 5 2" xfId="27109" xr:uid="{D1A91FE7-836B-4719-BF66-81CF3B517D62}"/>
    <cellStyle name="Normal 4 4 4 2 5 2 2" xfId="27110" xr:uid="{9B3DB01C-9A9C-456F-BC2F-732CDA592A50}"/>
    <cellStyle name="Normal 4 4 4 2 5 3" xfId="27111" xr:uid="{43328808-DA36-4272-933D-AB8E90D11490}"/>
    <cellStyle name="Normal 4 4 4 2 6" xfId="27112" xr:uid="{782430DC-EF97-4FA1-BA1C-F0524F851AE1}"/>
    <cellStyle name="Normal 4 4 4 2 6 2" xfId="27113" xr:uid="{74BD6F6B-B4F1-492C-B81D-82E11AF5F1B3}"/>
    <cellStyle name="Normal 4 4 4 2 6 2 2" xfId="27114" xr:uid="{32ED0BD6-9F07-4377-B554-6AE248578490}"/>
    <cellStyle name="Normal 4 4 4 2 6 3" xfId="27115" xr:uid="{0E0911B8-F888-494A-A8F1-4AE94736AFD7}"/>
    <cellStyle name="Normal 4 4 4 2 7" xfId="27116" xr:uid="{47BAD1B8-6EFC-4060-8FE1-0019B414C722}"/>
    <cellStyle name="Normal 4 4 4 2 7 2" xfId="27117" xr:uid="{6A1998B5-624D-4BEC-8E7C-A242C00A18B8}"/>
    <cellStyle name="Normal 4 4 4 2 7 2 2" xfId="27118" xr:uid="{91F084DC-758E-4A3F-A7D1-CC50D5FB8E41}"/>
    <cellStyle name="Normal 4 4 4 2 7 3" xfId="27119" xr:uid="{02666F25-91CB-477F-8E4B-601335655D15}"/>
    <cellStyle name="Normal 4 4 4 2 8" xfId="27120" xr:uid="{42DA47EF-09B4-4374-B6BC-C1AFA2ECFDAF}"/>
    <cellStyle name="Normal 4 4 4 2 8 2" xfId="27121" xr:uid="{EB133607-A6BE-40C2-A04E-8F7D431A0A69}"/>
    <cellStyle name="Normal 4 4 4 2 9" xfId="27122" xr:uid="{B6BBAFF8-3B5D-49A6-B589-468574C661DF}"/>
    <cellStyle name="Normal 4 4 4 3" xfId="27123" xr:uid="{17060DBE-95AD-40CF-84D5-04CD288E2BF6}"/>
    <cellStyle name="Normal 4 4 4 3 2" xfId="27124" xr:uid="{6861830D-0979-4F53-BA01-ABA14D7E3E4E}"/>
    <cellStyle name="Normal 4 4 4 3 2 2" xfId="27125" xr:uid="{774F4A41-D8BE-4777-83BF-0673034E3DAE}"/>
    <cellStyle name="Normal 4 4 4 3 2 2 2" xfId="27126" xr:uid="{5F9DAE1B-5684-4982-857D-8FBE0D4B7CE4}"/>
    <cellStyle name="Normal 4 4 4 3 2 2 2 2" xfId="27127" xr:uid="{4929AC7A-C6C8-4C6D-BFEA-81C3D44533B0}"/>
    <cellStyle name="Normal 4 4 4 3 2 2 2 2 2" xfId="27128" xr:uid="{4D74117E-CB11-4A6D-968C-BF79A1357A10}"/>
    <cellStyle name="Normal 4 4 4 3 2 2 2 3" xfId="27129" xr:uid="{0044C375-2957-46DC-A1A1-6920C1EC5703}"/>
    <cellStyle name="Normal 4 4 4 3 2 2 3" xfId="27130" xr:uid="{A0920F41-1764-4D70-84F0-8AF53B8D29EF}"/>
    <cellStyle name="Normal 4 4 4 3 2 2 3 2" xfId="27131" xr:uid="{B41A70F8-79E8-4F37-9C3E-50F744A68E71}"/>
    <cellStyle name="Normal 4 4 4 3 2 2 3 2 2" xfId="27132" xr:uid="{992AFFC6-992A-48D8-B3EC-DB1188571D96}"/>
    <cellStyle name="Normal 4 4 4 3 2 2 3 3" xfId="27133" xr:uid="{F727C1C3-A636-4C3C-A74E-38147BF7E1E1}"/>
    <cellStyle name="Normal 4 4 4 3 2 2 4" xfId="27134" xr:uid="{688442B8-EF6A-404E-97CA-F4EDA3FB20D8}"/>
    <cellStyle name="Normal 4 4 4 3 2 2 4 2" xfId="27135" xr:uid="{60437E9A-3A86-4269-A820-BA72A7C6E06B}"/>
    <cellStyle name="Normal 4 4 4 3 2 2 5" xfId="27136" xr:uid="{32F519FE-70CB-4F33-9C68-48A160597F85}"/>
    <cellStyle name="Normal 4 4 4 3 2 3" xfId="27137" xr:uid="{9A2B188A-C59E-45FD-B02A-9125ADAA22EC}"/>
    <cellStyle name="Normal 4 4 4 3 2 3 2" xfId="27138" xr:uid="{92D439F2-F37E-4E25-954A-2C58EB3B27D9}"/>
    <cellStyle name="Normal 4 4 4 3 2 3 2 2" xfId="27139" xr:uid="{25BDA1D8-8083-4124-97E5-D25B8B161FEF}"/>
    <cellStyle name="Normal 4 4 4 3 2 3 3" xfId="27140" xr:uid="{A079AD5A-9AD6-4B1C-87C3-2BCCFFF630D9}"/>
    <cellStyle name="Normal 4 4 4 3 2 4" xfId="27141" xr:uid="{C030B6AE-BFE1-4D70-A6E3-8B115EC73315}"/>
    <cellStyle name="Normal 4 4 4 3 2 4 2" xfId="27142" xr:uid="{BB6AB7BB-65FD-40DE-B73B-B39BCCDAF479}"/>
    <cellStyle name="Normal 4 4 4 3 2 4 2 2" xfId="27143" xr:uid="{7BA729A0-9786-4F45-AD5C-AB295E239EFD}"/>
    <cellStyle name="Normal 4 4 4 3 2 4 3" xfId="27144" xr:uid="{C6A51ACB-3A2F-4632-A3AA-CAD2583D5426}"/>
    <cellStyle name="Normal 4 4 4 3 2 5" xfId="27145" xr:uid="{F782F2EB-8C9F-45C7-AC4E-3C67B8A1BE8A}"/>
    <cellStyle name="Normal 4 4 4 3 2 5 2" xfId="27146" xr:uid="{C7DABBAB-969A-4F11-91C6-22D108328955}"/>
    <cellStyle name="Normal 4 4 4 3 2 6" xfId="27147" xr:uid="{B31B0AF2-A238-4DB7-A1E6-78FEBCA1B622}"/>
    <cellStyle name="Normal 4 4 4 3 3" xfId="27148" xr:uid="{14A8EEA7-6725-4E56-8227-8B0C9DD4E6B2}"/>
    <cellStyle name="Normal 4 4 4 3 3 2" xfId="27149" xr:uid="{7175E48B-4958-4B86-8D99-10694E184700}"/>
    <cellStyle name="Normal 4 4 4 3 3 2 2" xfId="27150" xr:uid="{47B435EA-71EA-4374-A489-69382941C108}"/>
    <cellStyle name="Normal 4 4 4 3 3 2 2 2" xfId="27151" xr:uid="{EC599BB4-578D-4D4F-A740-BF6F31399F6F}"/>
    <cellStyle name="Normal 4 4 4 3 3 2 2 2 2" xfId="27152" xr:uid="{974A371F-B07E-4BB5-ADA4-A70ABBCC6E04}"/>
    <cellStyle name="Normal 4 4 4 3 3 2 2 3" xfId="27153" xr:uid="{341D726D-62BF-4C4B-B1C2-1B35919571FC}"/>
    <cellStyle name="Normal 4 4 4 3 3 2 3" xfId="27154" xr:uid="{28E274F3-579D-46B2-BA1B-534166DE9B86}"/>
    <cellStyle name="Normal 4 4 4 3 3 2 3 2" xfId="27155" xr:uid="{F8116037-8211-43DB-98D1-FC6BF597DF1F}"/>
    <cellStyle name="Normal 4 4 4 3 3 2 3 2 2" xfId="27156" xr:uid="{E5B096EC-24DE-49B7-8737-3EA137AAA258}"/>
    <cellStyle name="Normal 4 4 4 3 3 2 3 3" xfId="27157" xr:uid="{1603CAB2-C5CF-4E77-9CBF-69D9A8AB7FB0}"/>
    <cellStyle name="Normal 4 4 4 3 3 2 4" xfId="27158" xr:uid="{35BAE271-E346-4E90-B36D-7C97656BF485}"/>
    <cellStyle name="Normal 4 4 4 3 3 2 4 2" xfId="27159" xr:uid="{684A8E95-C780-4FC6-B027-61D159397D0D}"/>
    <cellStyle name="Normal 4 4 4 3 3 2 5" xfId="27160" xr:uid="{409EE9EA-31B5-4EA5-A9E4-66A9281AED81}"/>
    <cellStyle name="Normal 4 4 4 3 3 3" xfId="27161" xr:uid="{D2C9E3F5-0E40-4376-932D-B3334A585B86}"/>
    <cellStyle name="Normal 4 4 4 3 3 3 2" xfId="27162" xr:uid="{E482FD1A-63EB-4CC8-B095-4830801445E7}"/>
    <cellStyle name="Normal 4 4 4 3 3 3 2 2" xfId="27163" xr:uid="{32168029-9743-46B1-A18E-E4132D1F52A1}"/>
    <cellStyle name="Normal 4 4 4 3 3 3 3" xfId="27164" xr:uid="{122FF583-B52A-465A-9EF0-B7BB53B9E012}"/>
    <cellStyle name="Normal 4 4 4 3 3 4" xfId="27165" xr:uid="{5A52608E-234C-42D4-BE8F-67ED6BAB97AC}"/>
    <cellStyle name="Normal 4 4 4 3 3 4 2" xfId="27166" xr:uid="{368D5195-E91E-43D3-BAD7-5A6ECD289C48}"/>
    <cellStyle name="Normal 4 4 4 3 3 4 2 2" xfId="27167" xr:uid="{335D4A3A-0294-4875-A065-08A377F85CD1}"/>
    <cellStyle name="Normal 4 4 4 3 3 4 3" xfId="27168" xr:uid="{0F4F393F-997E-4634-8C2D-708CD1BD42A3}"/>
    <cellStyle name="Normal 4 4 4 3 3 5" xfId="27169" xr:uid="{F3F41DF7-E7AD-43BE-B678-9718859060C4}"/>
    <cellStyle name="Normal 4 4 4 3 3 5 2" xfId="27170" xr:uid="{74D56907-9A14-4754-8547-E1E54D8CBB41}"/>
    <cellStyle name="Normal 4 4 4 3 3 6" xfId="27171" xr:uid="{C2B976A3-45F3-46B6-8347-B24C7DB076E4}"/>
    <cellStyle name="Normal 4 4 4 3 4" xfId="27172" xr:uid="{138D3A09-B83B-452B-8587-91027D6F1D25}"/>
    <cellStyle name="Normal 4 4 4 3 4 2" xfId="27173" xr:uid="{06CA9379-CD8A-4BCE-8B6A-00508A78C4CE}"/>
    <cellStyle name="Normal 4 4 4 3 4 2 2" xfId="27174" xr:uid="{25190642-0357-42FE-8CA2-FB68AEC8670B}"/>
    <cellStyle name="Normal 4 4 4 3 4 2 2 2" xfId="27175" xr:uid="{C06AEC32-BDD7-4128-A960-1EE666034C5C}"/>
    <cellStyle name="Normal 4 4 4 3 4 2 3" xfId="27176" xr:uid="{F3379084-9E82-47E8-8B7E-3E7F66F296A4}"/>
    <cellStyle name="Normal 4 4 4 3 4 3" xfId="27177" xr:uid="{DF827BC1-A84B-4686-A4C5-8489882C5FE6}"/>
    <cellStyle name="Normal 4 4 4 3 4 3 2" xfId="27178" xr:uid="{D0FAB24D-DE89-42FF-A51E-D7B1F69FE901}"/>
    <cellStyle name="Normal 4 4 4 3 4 3 2 2" xfId="27179" xr:uid="{1F792FA2-4BF5-480B-B268-6FEA62B9FB85}"/>
    <cellStyle name="Normal 4 4 4 3 4 3 3" xfId="27180" xr:uid="{8B68DB9D-FE39-4AB3-AFCA-D541D716BD25}"/>
    <cellStyle name="Normal 4 4 4 3 4 4" xfId="27181" xr:uid="{3C7E4453-02FF-4DC2-A0B6-BF3D0BA356F4}"/>
    <cellStyle name="Normal 4 4 4 3 4 4 2" xfId="27182" xr:uid="{536E1011-672F-40EA-AB2A-BFA991285737}"/>
    <cellStyle name="Normal 4 4 4 3 4 5" xfId="27183" xr:uid="{C6D009BE-20AE-4C7B-9DFC-DD48EFB0830D}"/>
    <cellStyle name="Normal 4 4 4 3 5" xfId="27184" xr:uid="{DE3C61E0-5883-4875-B55B-03EB5476C5B5}"/>
    <cellStyle name="Normal 4 4 4 3 5 2" xfId="27185" xr:uid="{F879680B-062C-477C-A4B3-CBC9C82138A8}"/>
    <cellStyle name="Normal 4 4 4 3 5 2 2" xfId="27186" xr:uid="{A70CDA62-335D-44E8-A03C-E264866196A8}"/>
    <cellStyle name="Normal 4 4 4 3 5 3" xfId="27187" xr:uid="{624E7F0B-7A8E-488A-9469-0AA581B56CAD}"/>
    <cellStyle name="Normal 4 4 4 3 6" xfId="27188" xr:uid="{DDE9254E-8DF0-4355-AB05-AD8A4ABA37D6}"/>
    <cellStyle name="Normal 4 4 4 3 6 2" xfId="27189" xr:uid="{BF7CEA05-6D16-41B0-BB0D-5CD7F699DBA3}"/>
    <cellStyle name="Normal 4 4 4 3 6 2 2" xfId="27190" xr:uid="{8CD48F92-7E29-4F8D-9D1B-9301DD7F8CDE}"/>
    <cellStyle name="Normal 4 4 4 3 6 3" xfId="27191" xr:uid="{09A663FC-8BD0-40EC-AB4E-30C96FDE4A7C}"/>
    <cellStyle name="Normal 4 4 4 3 7" xfId="27192" xr:uid="{983FB326-774F-4222-9C8C-0AB6E7A3C5B0}"/>
    <cellStyle name="Normal 4 4 4 3 7 2" xfId="27193" xr:uid="{C4329AAA-51BB-47C5-9869-C87BC3038920}"/>
    <cellStyle name="Normal 4 4 4 3 7 2 2" xfId="27194" xr:uid="{EAF58500-7194-445B-B2E1-46A96F0175F7}"/>
    <cellStyle name="Normal 4 4 4 3 7 3" xfId="27195" xr:uid="{22833F73-B573-4BA5-9C6E-23B4A345967C}"/>
    <cellStyle name="Normal 4 4 4 3 8" xfId="27196" xr:uid="{9FCA74AA-EF1A-429E-884D-509134793E9B}"/>
    <cellStyle name="Normal 4 4 4 3 8 2" xfId="27197" xr:uid="{939941BF-01E0-49A0-82B1-AA4026CEB14A}"/>
    <cellStyle name="Normal 4 4 4 3 9" xfId="27198" xr:uid="{BB83CA39-7F49-4883-B1FC-B264394A9779}"/>
    <cellStyle name="Normal 4 4 4 4" xfId="27199" xr:uid="{A9B92C8E-173E-46A1-8A94-C647B0BA1FF4}"/>
    <cellStyle name="Normal 4 4 4 4 2" xfId="27200" xr:uid="{E99EBF64-1EA3-4B3B-90CE-AD2354CECA9D}"/>
    <cellStyle name="Normal 4 4 4 4 2 2" xfId="27201" xr:uid="{03B5B5CE-F038-4260-B4D4-4312FD565A2B}"/>
    <cellStyle name="Normal 4 4 4 4 2 2 2" xfId="27202" xr:uid="{8D53F689-6F51-4BA0-BFE8-26CCE22017FE}"/>
    <cellStyle name="Normal 4 4 4 4 2 2 2 2" xfId="27203" xr:uid="{A4B6AED2-2965-485B-B4B7-AE853D4912DE}"/>
    <cellStyle name="Normal 4 4 4 4 2 2 3" xfId="27204" xr:uid="{84CCDD32-394E-4926-9655-20CF221C803C}"/>
    <cellStyle name="Normal 4 4 4 4 2 3" xfId="27205" xr:uid="{EEA7978A-1B53-4F14-8249-61A58392875C}"/>
    <cellStyle name="Normal 4 4 4 4 2 3 2" xfId="27206" xr:uid="{4E6ADD10-FD78-4E85-8EE9-3594F4B037EE}"/>
    <cellStyle name="Normal 4 4 4 4 2 3 2 2" xfId="27207" xr:uid="{337F22C8-E18A-4A27-A3AF-A9539259D8E5}"/>
    <cellStyle name="Normal 4 4 4 4 2 3 3" xfId="27208" xr:uid="{A255CD42-1E4B-450A-9FA6-31B538F594EB}"/>
    <cellStyle name="Normal 4 4 4 4 2 4" xfId="27209" xr:uid="{9BC13237-118A-44BE-950B-93D6204D2338}"/>
    <cellStyle name="Normal 4 4 4 4 2 4 2" xfId="27210" xr:uid="{83C87F87-3357-4222-9AB1-9D3A2E276C5D}"/>
    <cellStyle name="Normal 4 4 4 4 2 5" xfId="27211" xr:uid="{1891DEE8-1753-4B92-B655-34040563464A}"/>
    <cellStyle name="Normal 4 4 4 4 3" xfId="27212" xr:uid="{2B43A018-F809-4047-8ED7-054E8E9A2D66}"/>
    <cellStyle name="Normal 4 4 4 4 3 2" xfId="27213" xr:uid="{6948288B-08A4-4F0D-A952-714380FFE874}"/>
    <cellStyle name="Normal 4 4 4 4 3 2 2" xfId="27214" xr:uid="{01BD1ACD-B532-4ADF-9CEA-EDE69B054658}"/>
    <cellStyle name="Normal 4 4 4 4 3 3" xfId="27215" xr:uid="{40B14B1C-1D5A-4543-AA8F-A7C198BE3DAD}"/>
    <cellStyle name="Normal 4 4 4 4 4" xfId="27216" xr:uid="{9FECBD49-87F1-4818-B819-6D01C2DE910E}"/>
    <cellStyle name="Normal 4 4 4 4 4 2" xfId="27217" xr:uid="{CD64C01F-3BB5-46CC-BCFD-384B8FF87ED3}"/>
    <cellStyle name="Normal 4 4 4 4 4 2 2" xfId="27218" xr:uid="{0F53B6E2-0ABA-4116-B9F9-1A3DDC141721}"/>
    <cellStyle name="Normal 4 4 4 4 4 3" xfId="27219" xr:uid="{29F9006D-39EF-4CF8-A17D-63F56BB0AF7D}"/>
    <cellStyle name="Normal 4 4 4 4 5" xfId="27220" xr:uid="{0B3BF1FD-E0AC-4B6D-B15F-C7B50953FA35}"/>
    <cellStyle name="Normal 4 4 4 4 5 2" xfId="27221" xr:uid="{EFB2693A-F2EA-4828-8AAE-CEF343E26475}"/>
    <cellStyle name="Normal 4 4 4 4 6" xfId="27222" xr:uid="{79885950-9346-4B75-BE72-50F23F8A1DBF}"/>
    <cellStyle name="Normal 4 4 4 5" xfId="27223" xr:uid="{896D2337-2F2A-4DFC-A848-74F7251D9AA4}"/>
    <cellStyle name="Normal 4 4 4 5 2" xfId="27224" xr:uid="{C476262C-8626-48CD-9FF9-A1235150C3EF}"/>
    <cellStyle name="Normal 4 4 4 5 2 2" xfId="27225" xr:uid="{2E576E29-6122-438E-927D-93E3DEFE2253}"/>
    <cellStyle name="Normal 4 4 4 5 2 2 2" xfId="27226" xr:uid="{981660C8-E949-4D5E-9F37-CB1CC7D6DADD}"/>
    <cellStyle name="Normal 4 4 4 5 2 2 2 2" xfId="27227" xr:uid="{93C75062-B7F3-49B3-A99F-DEEE1ED57828}"/>
    <cellStyle name="Normal 4 4 4 5 2 2 3" xfId="27228" xr:uid="{1A526DD8-694E-4373-AB33-8F4640427B06}"/>
    <cellStyle name="Normal 4 4 4 5 2 3" xfId="27229" xr:uid="{6574D056-AEAE-4901-9D54-982D2BD2FC22}"/>
    <cellStyle name="Normal 4 4 4 5 2 3 2" xfId="27230" xr:uid="{91C9B6C3-4EC0-4055-AEA1-41806E4D9EA1}"/>
    <cellStyle name="Normal 4 4 4 5 2 3 2 2" xfId="27231" xr:uid="{E976FE99-0B55-440C-9947-B2C1291FA6BF}"/>
    <cellStyle name="Normal 4 4 4 5 2 3 3" xfId="27232" xr:uid="{BDE1C473-582F-4422-9F5B-48C065CDC258}"/>
    <cellStyle name="Normal 4 4 4 5 2 4" xfId="27233" xr:uid="{CDAC0A50-83F0-4AF8-A0CC-E07D9FB28D95}"/>
    <cellStyle name="Normal 4 4 4 5 2 4 2" xfId="27234" xr:uid="{9F2B82CD-6A6F-48A0-AA53-B0CBD2891B7B}"/>
    <cellStyle name="Normal 4 4 4 5 2 5" xfId="27235" xr:uid="{81A752CF-57C3-4566-8311-EAD0CC457E02}"/>
    <cellStyle name="Normal 4 4 4 5 3" xfId="27236" xr:uid="{DF4ABE8F-02CA-4D66-BF86-E6D3FF16A60E}"/>
    <cellStyle name="Normal 4 4 4 5 3 2" xfId="27237" xr:uid="{5ED21D62-F323-4DA8-B5CD-0E192E357240}"/>
    <cellStyle name="Normal 4 4 4 5 3 2 2" xfId="27238" xr:uid="{B9C3C45D-3306-4F0A-A415-2B3B1AA19B41}"/>
    <cellStyle name="Normal 4 4 4 5 3 3" xfId="27239" xr:uid="{EFA38D7D-B8F9-4EB8-9070-DA644BCF51D5}"/>
    <cellStyle name="Normal 4 4 4 5 4" xfId="27240" xr:uid="{2506634E-2E88-4A03-8E83-777C59D1822A}"/>
    <cellStyle name="Normal 4 4 4 5 4 2" xfId="27241" xr:uid="{972E6DFA-B0F2-4967-9CE8-1D0CB9BC4CD4}"/>
    <cellStyle name="Normal 4 4 4 5 4 2 2" xfId="27242" xr:uid="{81BDB1EA-1F48-40E2-8881-5786DC80DD02}"/>
    <cellStyle name="Normal 4 4 4 5 4 3" xfId="27243" xr:uid="{E188A0CD-481B-4E0A-AD08-FB410241495D}"/>
    <cellStyle name="Normal 4 4 4 5 5" xfId="27244" xr:uid="{19F5648B-4EAF-4823-923A-E6CE03559AAF}"/>
    <cellStyle name="Normal 4 4 4 5 5 2" xfId="27245" xr:uid="{9CDB8DB3-861B-44D6-8DFB-1D00B28F587E}"/>
    <cellStyle name="Normal 4 4 4 5 6" xfId="27246" xr:uid="{F3C8B3AF-089A-4BEC-B139-9CE2C8118191}"/>
    <cellStyle name="Normal 4 4 4 6" xfId="27247" xr:uid="{B9DC4D82-5198-494D-83E7-F657EA834227}"/>
    <cellStyle name="Normal 4 4 4 6 2" xfId="27248" xr:uid="{EF4C5402-8ECD-4F0E-9F69-61A679272ACD}"/>
    <cellStyle name="Normal 4 4 4 6 2 2" xfId="27249" xr:uid="{9161DDA9-905F-4B19-A8DF-7E774DE12E20}"/>
    <cellStyle name="Normal 4 4 4 6 2 2 2" xfId="27250" xr:uid="{A002C188-5B63-4554-9053-1D0AA4FA8F5C}"/>
    <cellStyle name="Normal 4 4 4 6 2 3" xfId="27251" xr:uid="{68F0572B-D188-47F9-A4C0-9B813E398A77}"/>
    <cellStyle name="Normal 4 4 4 6 3" xfId="27252" xr:uid="{2BF329C7-B2A7-4857-8A85-A1A66AB06BDF}"/>
    <cellStyle name="Normal 4 4 4 6 3 2" xfId="27253" xr:uid="{BC0D154E-49FF-49A8-8072-752A21DDDA4A}"/>
    <cellStyle name="Normal 4 4 4 6 3 2 2" xfId="27254" xr:uid="{6888678F-7A61-49C4-8FD1-0B85A5A9BC19}"/>
    <cellStyle name="Normal 4 4 4 6 3 3" xfId="27255" xr:uid="{31DB2629-4EF4-4526-8577-C724831BEC20}"/>
    <cellStyle name="Normal 4 4 4 6 4" xfId="27256" xr:uid="{188F5A8B-B7BF-4008-851F-B4B1DF2586C2}"/>
    <cellStyle name="Normal 4 4 4 6 4 2" xfId="27257" xr:uid="{3C0DAEB2-FE89-45D9-8764-832BF98F7AB5}"/>
    <cellStyle name="Normal 4 4 4 6 5" xfId="27258" xr:uid="{8EDDB95E-7025-4240-8A0D-6397D45C5D6D}"/>
    <cellStyle name="Normal 4 4 4 7" xfId="27259" xr:uid="{E6CE06BC-91A0-4967-A136-AB7CCC03CB54}"/>
    <cellStyle name="Normal 4 4 4 7 2" xfId="27260" xr:uid="{0454F551-78DE-45DE-9720-5E095A30B0CC}"/>
    <cellStyle name="Normal 4 4 4 7 2 2" xfId="27261" xr:uid="{FF63B4D9-DD42-45EF-885F-D13FE1038057}"/>
    <cellStyle name="Normal 4 4 4 7 3" xfId="27262" xr:uid="{101FE88E-863E-412F-8FC2-BD1A94B004B4}"/>
    <cellStyle name="Normal 4 4 4 8" xfId="27263" xr:uid="{234802CC-C9CB-485A-BCBE-E123E06D6534}"/>
    <cellStyle name="Normal 4 4 4 8 2" xfId="27264" xr:uid="{498CC747-E5CB-407E-88F8-63C41966DACC}"/>
    <cellStyle name="Normal 4 4 4 8 2 2" xfId="27265" xr:uid="{533F3312-3A75-48B9-AC30-3706FC19816C}"/>
    <cellStyle name="Normal 4 4 4 8 3" xfId="27266" xr:uid="{3DC6ED07-ADC4-4B17-9FC8-346B68187A38}"/>
    <cellStyle name="Normal 4 4 4 9" xfId="27267" xr:uid="{941A3532-1244-4503-AD29-0DCAA54892E0}"/>
    <cellStyle name="Normal 4 4 4 9 2" xfId="27268" xr:uid="{2D44D8DA-F972-473A-9A90-8796D1002EBC}"/>
    <cellStyle name="Normal 4 4 4 9 2 2" xfId="27269" xr:uid="{F1B61026-B008-4E5F-9B6D-9288E2241D6E}"/>
    <cellStyle name="Normal 4 4 4 9 3" xfId="27270" xr:uid="{709651DF-90CA-4E3B-A543-F46A2A2F0147}"/>
    <cellStyle name="Normal 4 4 5" xfId="2179" xr:uid="{4CE349C2-2324-4BEA-A88C-F2A335406D0D}"/>
    <cellStyle name="Normal 4 4 5 10" xfId="27271" xr:uid="{90039E32-4F7A-406E-897C-A966ECB4A0AC}"/>
    <cellStyle name="Normal 4 4 5 10 2" xfId="27272" xr:uid="{830E88DB-30F6-4A24-89F4-2F7FD2036847}"/>
    <cellStyle name="Normal 4 4 5 11" xfId="27273" xr:uid="{5A2D4692-4B83-44B3-A4E9-5E4CFD04A177}"/>
    <cellStyle name="Normal 4 4 5 2" xfId="27274" xr:uid="{2BED429E-38FD-4BE1-B2D3-436096745116}"/>
    <cellStyle name="Normal 4 4 5 2 2" xfId="27275" xr:uid="{E1CB92C1-05BB-4A3C-86C0-AE108C94436E}"/>
    <cellStyle name="Normal 4 4 5 2 2 2" xfId="27276" xr:uid="{D2B31D97-6510-4FC6-BC08-90A226291C82}"/>
    <cellStyle name="Normal 4 4 5 2 2 2 2" xfId="27277" xr:uid="{40829D12-5B7A-4455-BEF0-A70393A90071}"/>
    <cellStyle name="Normal 4 4 5 2 2 2 2 2" xfId="27278" xr:uid="{96F38EC4-6939-4ECA-BE60-56E4EC0A169F}"/>
    <cellStyle name="Normal 4 4 5 2 2 2 2 2 2" xfId="27279" xr:uid="{D11FBAE2-48F9-43F8-8F43-D68387636B49}"/>
    <cellStyle name="Normal 4 4 5 2 2 2 2 3" xfId="27280" xr:uid="{6C1F4FA2-7669-4717-A95C-47E6D90EE91B}"/>
    <cellStyle name="Normal 4 4 5 2 2 2 3" xfId="27281" xr:uid="{8B3CA200-65EE-4F92-A5AF-3112B4FEF0BF}"/>
    <cellStyle name="Normal 4 4 5 2 2 2 3 2" xfId="27282" xr:uid="{3950ED54-02EB-4B80-8BB6-D3000BE704A8}"/>
    <cellStyle name="Normal 4 4 5 2 2 2 3 2 2" xfId="27283" xr:uid="{E18042AC-BEDF-4452-9B47-9F1B39F4BDC8}"/>
    <cellStyle name="Normal 4 4 5 2 2 2 3 3" xfId="27284" xr:uid="{27E1595B-832A-4565-9728-07FE29E89AC7}"/>
    <cellStyle name="Normal 4 4 5 2 2 2 4" xfId="27285" xr:uid="{67B7083B-09FB-4A45-B97B-A735D9151FD9}"/>
    <cellStyle name="Normal 4 4 5 2 2 2 4 2" xfId="27286" xr:uid="{20CF35B0-4253-455F-9AF4-5B679A59C3A1}"/>
    <cellStyle name="Normal 4 4 5 2 2 2 5" xfId="27287" xr:uid="{1DB2A0FC-9312-46C2-AA94-01D584BE64CD}"/>
    <cellStyle name="Normal 4 4 5 2 2 3" xfId="27288" xr:uid="{C764FE43-C46B-494E-9EFA-4B61ED2D5B5E}"/>
    <cellStyle name="Normal 4 4 5 2 2 3 2" xfId="27289" xr:uid="{6F8E70C3-0D69-457B-9322-FB3A07A8FA6A}"/>
    <cellStyle name="Normal 4 4 5 2 2 3 2 2" xfId="27290" xr:uid="{E3D7E579-1724-4652-BE53-F07039FE6B2A}"/>
    <cellStyle name="Normal 4 4 5 2 2 3 3" xfId="27291" xr:uid="{04725EF0-DDD3-4A6B-92DC-EC63AB42F3F1}"/>
    <cellStyle name="Normal 4 4 5 2 2 4" xfId="27292" xr:uid="{2FB5DE2A-27AA-4BA7-9820-FAADAE915A2B}"/>
    <cellStyle name="Normal 4 4 5 2 2 4 2" xfId="27293" xr:uid="{2FC997A8-BEA3-44C4-BEFE-C36B1C7AE68B}"/>
    <cellStyle name="Normal 4 4 5 2 2 4 2 2" xfId="27294" xr:uid="{F95EC686-ED42-4EA6-B4EA-D0F8DB95430F}"/>
    <cellStyle name="Normal 4 4 5 2 2 4 3" xfId="27295" xr:uid="{116AF7C4-6EBA-4D02-A2F6-0664B78A1851}"/>
    <cellStyle name="Normal 4 4 5 2 2 5" xfId="27296" xr:uid="{311B8375-8B71-40B2-BCED-DB93C17C2444}"/>
    <cellStyle name="Normal 4 4 5 2 2 5 2" xfId="27297" xr:uid="{E4942162-FF83-423E-8642-D0D85C2FFC76}"/>
    <cellStyle name="Normal 4 4 5 2 2 6" xfId="27298" xr:uid="{4A9ADAE8-F86A-485F-86F0-31C8DEE55E9A}"/>
    <cellStyle name="Normal 4 4 5 2 3" xfId="27299" xr:uid="{9426430F-D514-4C0B-BE41-9C77FEC721B9}"/>
    <cellStyle name="Normal 4 4 5 2 3 2" xfId="27300" xr:uid="{DB85CAEA-8084-4836-9AC4-D19AD2417EFD}"/>
    <cellStyle name="Normal 4 4 5 2 3 2 2" xfId="27301" xr:uid="{72A413F2-3257-4B55-8C02-788A2FF1A41E}"/>
    <cellStyle name="Normal 4 4 5 2 3 2 2 2" xfId="27302" xr:uid="{C7C75B78-43D5-4515-A795-33DC7CAD7C33}"/>
    <cellStyle name="Normal 4 4 5 2 3 2 2 2 2" xfId="27303" xr:uid="{6F524E31-87D7-42ED-A46D-1E6439F50B26}"/>
    <cellStyle name="Normal 4 4 5 2 3 2 2 3" xfId="27304" xr:uid="{886BB24F-F71D-4711-B0D2-69900485F440}"/>
    <cellStyle name="Normal 4 4 5 2 3 2 3" xfId="27305" xr:uid="{90846651-B0C2-4D6B-B7BB-6FAEE2CC379B}"/>
    <cellStyle name="Normal 4 4 5 2 3 2 3 2" xfId="27306" xr:uid="{3C082729-0B2C-47E6-9C6B-69BEDC6127EA}"/>
    <cellStyle name="Normal 4 4 5 2 3 2 3 2 2" xfId="27307" xr:uid="{62C60DD1-BB24-4D71-8E3C-F5D1D73518EB}"/>
    <cellStyle name="Normal 4 4 5 2 3 2 3 3" xfId="27308" xr:uid="{87FC6781-78C1-44E0-9BB7-DC69D83F1E96}"/>
    <cellStyle name="Normal 4 4 5 2 3 2 4" xfId="27309" xr:uid="{0F758E78-8DDB-4065-A008-6666BC5644B2}"/>
    <cellStyle name="Normal 4 4 5 2 3 2 4 2" xfId="27310" xr:uid="{5E214D82-30D7-4CC9-8703-A1F24B613699}"/>
    <cellStyle name="Normal 4 4 5 2 3 2 5" xfId="27311" xr:uid="{8A274CD4-1059-491B-97D5-28810FF8B11C}"/>
    <cellStyle name="Normal 4 4 5 2 3 3" xfId="27312" xr:uid="{DE6280D7-4285-4BA9-B522-D573E93B0CCF}"/>
    <cellStyle name="Normal 4 4 5 2 3 3 2" xfId="27313" xr:uid="{B3EBB2B8-BF36-486B-9CAF-7D6B57014C6A}"/>
    <cellStyle name="Normal 4 4 5 2 3 3 2 2" xfId="27314" xr:uid="{4E1C32A5-C0DE-481C-BBD3-95191AEB68E3}"/>
    <cellStyle name="Normal 4 4 5 2 3 3 3" xfId="27315" xr:uid="{7F015117-2ED0-44F8-BE96-6CEBA8FA14BD}"/>
    <cellStyle name="Normal 4 4 5 2 3 4" xfId="27316" xr:uid="{3B5C57E6-C8C5-4C89-AA1D-9F03CB85A529}"/>
    <cellStyle name="Normal 4 4 5 2 3 4 2" xfId="27317" xr:uid="{722D57EC-30AE-43A1-97E1-926B3B562FCE}"/>
    <cellStyle name="Normal 4 4 5 2 3 4 2 2" xfId="27318" xr:uid="{731220B1-4702-4008-BE76-A3AF00E88CB9}"/>
    <cellStyle name="Normal 4 4 5 2 3 4 3" xfId="27319" xr:uid="{C5961D24-A3A4-447B-BC5D-CEAB818D4D3E}"/>
    <cellStyle name="Normal 4 4 5 2 3 5" xfId="27320" xr:uid="{BAE57FAD-A749-4B43-8C38-13F98C749821}"/>
    <cellStyle name="Normal 4 4 5 2 3 5 2" xfId="27321" xr:uid="{55963E43-DD3F-4D4B-B423-233DC650F16B}"/>
    <cellStyle name="Normal 4 4 5 2 3 6" xfId="27322" xr:uid="{13A524F4-BE68-464F-A3F5-BFA291184E4C}"/>
    <cellStyle name="Normal 4 4 5 2 4" xfId="27323" xr:uid="{CD9C5F96-994D-46D7-9D44-0AE1EF0F94B1}"/>
    <cellStyle name="Normal 4 4 5 2 4 2" xfId="27324" xr:uid="{D95578B0-99C2-425A-9099-278252C0BA5B}"/>
    <cellStyle name="Normal 4 4 5 2 4 2 2" xfId="27325" xr:uid="{CA83117F-E827-4D7B-9118-5B5CEFFF64BF}"/>
    <cellStyle name="Normal 4 4 5 2 4 2 2 2" xfId="27326" xr:uid="{DD354A67-9524-49E8-A7BB-933B5B2CE53C}"/>
    <cellStyle name="Normal 4 4 5 2 4 2 3" xfId="27327" xr:uid="{5FABDC1F-564D-4D69-875D-F9B2DE011724}"/>
    <cellStyle name="Normal 4 4 5 2 4 3" xfId="27328" xr:uid="{9D2484BA-804A-4FFE-ADDC-9093316C973A}"/>
    <cellStyle name="Normal 4 4 5 2 4 3 2" xfId="27329" xr:uid="{FB81C796-841A-4C95-9D96-02E11C64A625}"/>
    <cellStyle name="Normal 4 4 5 2 4 3 2 2" xfId="27330" xr:uid="{2316D9D9-59C7-4292-994F-D647DA62F5E6}"/>
    <cellStyle name="Normal 4 4 5 2 4 3 3" xfId="27331" xr:uid="{FA7CC667-D5A9-49E2-B3EC-17CDFCC29F75}"/>
    <cellStyle name="Normal 4 4 5 2 4 4" xfId="27332" xr:uid="{630B5BCF-075C-432F-B4B6-2A043CA5596C}"/>
    <cellStyle name="Normal 4 4 5 2 4 4 2" xfId="27333" xr:uid="{7ED9BF1F-1BD8-4360-8A22-10C92D05E7DE}"/>
    <cellStyle name="Normal 4 4 5 2 4 5" xfId="27334" xr:uid="{DA2B66FD-8FFA-4E9B-B5F7-3E30D964B6C6}"/>
    <cellStyle name="Normal 4 4 5 2 5" xfId="27335" xr:uid="{C877F0C3-B7D4-43AC-A255-B47FD7FF1394}"/>
    <cellStyle name="Normal 4 4 5 2 5 2" xfId="27336" xr:uid="{4A952C3D-6596-4A9F-8CD7-198596FEF21A}"/>
    <cellStyle name="Normal 4 4 5 2 5 2 2" xfId="27337" xr:uid="{E7C492E5-2BBB-4E9E-BA11-F355F2F966C4}"/>
    <cellStyle name="Normal 4 4 5 2 5 3" xfId="27338" xr:uid="{6C2FD515-8B30-40F4-B68C-72CAF6BA0B90}"/>
    <cellStyle name="Normal 4 4 5 2 6" xfId="27339" xr:uid="{2A69AF8D-B42A-4D79-B251-CE55270EFCE8}"/>
    <cellStyle name="Normal 4 4 5 2 6 2" xfId="27340" xr:uid="{EE5ED8C3-1AD5-470E-9264-E39F47665C19}"/>
    <cellStyle name="Normal 4 4 5 2 6 2 2" xfId="27341" xr:uid="{2132CF15-7185-4341-8BB0-2D32CDDB4932}"/>
    <cellStyle name="Normal 4 4 5 2 6 3" xfId="27342" xr:uid="{1CAB8AB2-2DBA-4B92-AECE-257D28E89F82}"/>
    <cellStyle name="Normal 4 4 5 2 7" xfId="27343" xr:uid="{8AC75D74-E943-4EF9-A533-23E323DC3030}"/>
    <cellStyle name="Normal 4 4 5 2 7 2" xfId="27344" xr:uid="{1115A1F4-8854-4EB4-9C7E-8545EBC321BD}"/>
    <cellStyle name="Normal 4 4 5 2 7 2 2" xfId="27345" xr:uid="{6A496B31-2007-4D63-84CB-03C16775E31E}"/>
    <cellStyle name="Normal 4 4 5 2 7 3" xfId="27346" xr:uid="{C9A89441-D6B0-4561-A234-80DE6A612605}"/>
    <cellStyle name="Normal 4 4 5 2 8" xfId="27347" xr:uid="{156A0F8B-AC78-49AC-993E-4E57FE1BF6B7}"/>
    <cellStyle name="Normal 4 4 5 2 8 2" xfId="27348" xr:uid="{44EE3382-01E8-4527-89BC-D8C7E8FFB4BE}"/>
    <cellStyle name="Normal 4 4 5 2 9" xfId="27349" xr:uid="{F69F9202-9709-4797-A476-EC3A3AA4DB5D}"/>
    <cellStyle name="Normal 4 4 5 3" xfId="27350" xr:uid="{B6BEB256-8AFD-4E76-9DFC-2AEC887560EB}"/>
    <cellStyle name="Normal 4 4 5 3 2" xfId="27351" xr:uid="{095E3F46-07F7-4FC6-A1A3-120D95291E0D}"/>
    <cellStyle name="Normal 4 4 5 3 2 2" xfId="27352" xr:uid="{5486904D-1FFF-4EB4-BF27-C318CB2A7F21}"/>
    <cellStyle name="Normal 4 4 5 3 2 2 2" xfId="27353" xr:uid="{6B64A1C8-7259-4E3B-9A3A-8969AB15773D}"/>
    <cellStyle name="Normal 4 4 5 3 2 2 2 2" xfId="27354" xr:uid="{233ACCE3-38B9-41C4-A686-33DB70ED8FC4}"/>
    <cellStyle name="Normal 4 4 5 3 2 2 2 2 2" xfId="27355" xr:uid="{36C585CE-1189-46C4-B7E5-4F17C159D895}"/>
    <cellStyle name="Normal 4 4 5 3 2 2 2 3" xfId="27356" xr:uid="{380B952D-586C-4C1F-AD17-48C0131E4A88}"/>
    <cellStyle name="Normal 4 4 5 3 2 2 3" xfId="27357" xr:uid="{0693C6F6-BD71-4C4F-A7F1-EB4368CE2955}"/>
    <cellStyle name="Normal 4 4 5 3 2 2 3 2" xfId="27358" xr:uid="{C5E5888F-9444-45E0-B71D-8D41D9AECF1A}"/>
    <cellStyle name="Normal 4 4 5 3 2 2 3 2 2" xfId="27359" xr:uid="{DB479A93-91D5-449F-9FCB-78A236B3B68D}"/>
    <cellStyle name="Normal 4 4 5 3 2 2 3 3" xfId="27360" xr:uid="{AA1B8494-D541-40C8-B3EB-E3E6ED7434E0}"/>
    <cellStyle name="Normal 4 4 5 3 2 2 4" xfId="27361" xr:uid="{D6994815-383E-443A-AA8C-9AC7EFB445E7}"/>
    <cellStyle name="Normal 4 4 5 3 2 2 4 2" xfId="27362" xr:uid="{28BB5FDA-1D60-4FEE-ADDA-C198250C1563}"/>
    <cellStyle name="Normal 4 4 5 3 2 2 5" xfId="27363" xr:uid="{26A914DF-3308-44DC-8FA9-EFD6E2CE3F06}"/>
    <cellStyle name="Normal 4 4 5 3 2 3" xfId="27364" xr:uid="{047C4C10-DD03-4C08-8B8D-BC90D3C88B5A}"/>
    <cellStyle name="Normal 4 4 5 3 2 3 2" xfId="27365" xr:uid="{3C200EDA-50ED-43E4-A6C2-2B198594F8B2}"/>
    <cellStyle name="Normal 4 4 5 3 2 3 2 2" xfId="27366" xr:uid="{6E62EDCE-D141-46C7-8C04-CD369FA95227}"/>
    <cellStyle name="Normal 4 4 5 3 2 3 3" xfId="27367" xr:uid="{503334FC-9157-4D1B-B30F-A585057CF8B1}"/>
    <cellStyle name="Normal 4 4 5 3 2 4" xfId="27368" xr:uid="{DEDE3F50-C579-4AAA-83C6-EF9538F62D38}"/>
    <cellStyle name="Normal 4 4 5 3 2 4 2" xfId="27369" xr:uid="{F2B221C8-007C-41AC-972C-95216E9A5D52}"/>
    <cellStyle name="Normal 4 4 5 3 2 4 2 2" xfId="27370" xr:uid="{37271EDB-0E19-45FA-A543-A3B2B2BA16A4}"/>
    <cellStyle name="Normal 4 4 5 3 2 4 3" xfId="27371" xr:uid="{2E87232A-4D0F-4FE7-A72A-B203D61849E1}"/>
    <cellStyle name="Normal 4 4 5 3 2 5" xfId="27372" xr:uid="{C44E0925-C645-484F-BE2C-917A71F21410}"/>
    <cellStyle name="Normal 4 4 5 3 2 5 2" xfId="27373" xr:uid="{8860E141-749E-4EBE-8354-08F72FC3B37F}"/>
    <cellStyle name="Normal 4 4 5 3 2 6" xfId="27374" xr:uid="{1FA81D2E-C14F-4D96-8AAD-4AF405F52573}"/>
    <cellStyle name="Normal 4 4 5 3 3" xfId="27375" xr:uid="{180EE8E4-DDE4-4CB4-8B8E-27B77C04277E}"/>
    <cellStyle name="Normal 4 4 5 3 3 2" xfId="27376" xr:uid="{7787003D-5AE7-44F9-937B-CB75053D57C8}"/>
    <cellStyle name="Normal 4 4 5 3 3 2 2" xfId="27377" xr:uid="{546D7068-D442-42BC-AB90-DA919D702C14}"/>
    <cellStyle name="Normal 4 4 5 3 3 2 2 2" xfId="27378" xr:uid="{7B87A355-A674-463E-AC12-821FD25368F8}"/>
    <cellStyle name="Normal 4 4 5 3 3 2 2 2 2" xfId="27379" xr:uid="{1D1F3F34-B779-432E-B601-B356D05D0278}"/>
    <cellStyle name="Normal 4 4 5 3 3 2 2 3" xfId="27380" xr:uid="{34AC405D-4DB1-471D-B458-15922E0C80DD}"/>
    <cellStyle name="Normal 4 4 5 3 3 2 3" xfId="27381" xr:uid="{4ADAE7EA-34C5-4B72-8B16-BBAA7C7DD639}"/>
    <cellStyle name="Normal 4 4 5 3 3 2 3 2" xfId="27382" xr:uid="{DC1D2EB7-0671-4837-8B2F-47D88C7C4660}"/>
    <cellStyle name="Normal 4 4 5 3 3 2 3 2 2" xfId="27383" xr:uid="{3E94F207-2C0A-41BE-BD5E-D29A23BA5236}"/>
    <cellStyle name="Normal 4 4 5 3 3 2 3 3" xfId="27384" xr:uid="{17403766-EF3D-4CBB-99E2-C3049B90C443}"/>
    <cellStyle name="Normal 4 4 5 3 3 2 4" xfId="27385" xr:uid="{068FADDA-36FD-4D3D-AF4C-46AD58FEB59B}"/>
    <cellStyle name="Normal 4 4 5 3 3 2 4 2" xfId="27386" xr:uid="{73124FE1-F848-47DD-916C-D374E58AAFEE}"/>
    <cellStyle name="Normal 4 4 5 3 3 2 5" xfId="27387" xr:uid="{DDE7485B-E7B9-4652-B96F-3DFBA2D08CEC}"/>
    <cellStyle name="Normal 4 4 5 3 3 3" xfId="27388" xr:uid="{99919F26-A042-4B1A-8EA0-2D8DD0B047C9}"/>
    <cellStyle name="Normal 4 4 5 3 3 3 2" xfId="27389" xr:uid="{6121D0E6-AD13-4826-BE77-855C27938ECC}"/>
    <cellStyle name="Normal 4 4 5 3 3 3 2 2" xfId="27390" xr:uid="{B46F99F7-A98D-4756-8740-99E6A709405C}"/>
    <cellStyle name="Normal 4 4 5 3 3 3 3" xfId="27391" xr:uid="{0B6C20A2-9385-4E1F-A3CF-35D8B8631B9D}"/>
    <cellStyle name="Normal 4 4 5 3 3 4" xfId="27392" xr:uid="{BFCDD5F5-D5D9-4156-A634-0BFC8A84970E}"/>
    <cellStyle name="Normal 4 4 5 3 3 4 2" xfId="27393" xr:uid="{4435A2E6-A865-4359-8A96-09286A40A29A}"/>
    <cellStyle name="Normal 4 4 5 3 3 4 2 2" xfId="27394" xr:uid="{9C17ED59-41AF-4AEE-ABE4-5526DC6421D9}"/>
    <cellStyle name="Normal 4 4 5 3 3 4 3" xfId="27395" xr:uid="{9DEEA131-C18A-4580-B2FB-6BDFC260636C}"/>
    <cellStyle name="Normal 4 4 5 3 3 5" xfId="27396" xr:uid="{BD0DF26A-0FC6-4711-BE59-4461778A8DA2}"/>
    <cellStyle name="Normal 4 4 5 3 3 5 2" xfId="27397" xr:uid="{1CA00BBF-BF47-47AE-87A7-47B9AB0ECE26}"/>
    <cellStyle name="Normal 4 4 5 3 3 6" xfId="27398" xr:uid="{53B330CA-97A0-42D8-8D8B-2FA998BBB53E}"/>
    <cellStyle name="Normal 4 4 5 3 4" xfId="27399" xr:uid="{05F83A07-D9F0-43DB-B87C-F7AB34AE1F71}"/>
    <cellStyle name="Normal 4 4 5 3 4 2" xfId="27400" xr:uid="{76B5B39F-F4C9-4AE7-89F8-66B346F742CB}"/>
    <cellStyle name="Normal 4 4 5 3 4 2 2" xfId="27401" xr:uid="{DE4FD11D-1D78-438C-8F2E-9B70DC1C22F2}"/>
    <cellStyle name="Normal 4 4 5 3 4 2 2 2" xfId="27402" xr:uid="{71E9D0EF-1B50-4006-8D92-5F981E9BFE89}"/>
    <cellStyle name="Normal 4 4 5 3 4 2 3" xfId="27403" xr:uid="{1FE83531-7157-4C96-999D-7B7972CAA075}"/>
    <cellStyle name="Normal 4 4 5 3 4 3" xfId="27404" xr:uid="{88F5FC64-9958-49B4-92E3-1AC1DA6DA144}"/>
    <cellStyle name="Normal 4 4 5 3 4 3 2" xfId="27405" xr:uid="{8F78449B-B5AE-4A50-9A26-BB0FEDAB577A}"/>
    <cellStyle name="Normal 4 4 5 3 4 3 2 2" xfId="27406" xr:uid="{A63A324F-840D-4BFB-96F2-B64A5472CD74}"/>
    <cellStyle name="Normal 4 4 5 3 4 3 3" xfId="27407" xr:uid="{FDBD733D-794B-437A-90C4-E831B0CA8673}"/>
    <cellStyle name="Normal 4 4 5 3 4 4" xfId="27408" xr:uid="{56A2BDBD-388D-4308-8C73-2F84C523472E}"/>
    <cellStyle name="Normal 4 4 5 3 4 4 2" xfId="27409" xr:uid="{9FE95588-D177-4E64-BEC6-08696CF2219C}"/>
    <cellStyle name="Normal 4 4 5 3 4 5" xfId="27410" xr:uid="{27915141-018A-4897-A81B-38A74982D0D8}"/>
    <cellStyle name="Normal 4 4 5 3 5" xfId="27411" xr:uid="{04C13028-04FE-4DBF-8E65-7D20CEBE350E}"/>
    <cellStyle name="Normal 4 4 5 3 5 2" xfId="27412" xr:uid="{840899A9-89D4-488D-A900-2A468D965622}"/>
    <cellStyle name="Normal 4 4 5 3 5 2 2" xfId="27413" xr:uid="{E0083EE4-6761-4580-95B2-22E59E3C4A51}"/>
    <cellStyle name="Normal 4 4 5 3 5 3" xfId="27414" xr:uid="{B04B7DF7-018D-441F-A0C7-EB66D0821D62}"/>
    <cellStyle name="Normal 4 4 5 3 6" xfId="27415" xr:uid="{C1CFF38E-8322-479F-AE06-ACBA9412419C}"/>
    <cellStyle name="Normal 4 4 5 3 6 2" xfId="27416" xr:uid="{622F1AB1-3F7C-4E3C-B569-635A3CE0E044}"/>
    <cellStyle name="Normal 4 4 5 3 6 2 2" xfId="27417" xr:uid="{E8C983F3-DC73-481C-9AE3-697AAC00112E}"/>
    <cellStyle name="Normal 4 4 5 3 6 3" xfId="27418" xr:uid="{E665DF4F-D679-429D-BFEC-AA398F935996}"/>
    <cellStyle name="Normal 4 4 5 3 7" xfId="27419" xr:uid="{FABFE14E-BA55-4693-B6D3-95EA117109FF}"/>
    <cellStyle name="Normal 4 4 5 3 7 2" xfId="27420" xr:uid="{EF27D1E4-0DE6-4A44-9469-B8059AE94602}"/>
    <cellStyle name="Normal 4 4 5 3 7 2 2" xfId="27421" xr:uid="{41059E0A-A1D2-4876-8F4E-31AEF5850BE9}"/>
    <cellStyle name="Normal 4 4 5 3 7 3" xfId="27422" xr:uid="{FB0CD997-032B-41F7-AB4C-A3DA3480AF8B}"/>
    <cellStyle name="Normal 4 4 5 3 8" xfId="27423" xr:uid="{4E7D04D8-26E5-416D-978B-67E3F031B520}"/>
    <cellStyle name="Normal 4 4 5 3 8 2" xfId="27424" xr:uid="{FDD154D3-6975-45C7-B814-50D770C05740}"/>
    <cellStyle name="Normal 4 4 5 3 9" xfId="27425" xr:uid="{EC2DD75C-85FE-408D-9158-AA224270819C}"/>
    <cellStyle name="Normal 4 4 5 4" xfId="27426" xr:uid="{7C4A9E6A-6EBB-4967-886F-7E917762552E}"/>
    <cellStyle name="Normal 4 4 5 4 2" xfId="27427" xr:uid="{0F6BCFB1-2C1D-4BA3-AFB9-A34F2FD45F2A}"/>
    <cellStyle name="Normal 4 4 5 4 2 2" xfId="27428" xr:uid="{1AE27211-3C98-4235-8E7D-DC9000A72B99}"/>
    <cellStyle name="Normal 4 4 5 4 2 2 2" xfId="27429" xr:uid="{CB30E4A8-755F-461C-A848-725760236CBB}"/>
    <cellStyle name="Normal 4 4 5 4 2 2 2 2" xfId="27430" xr:uid="{A146D346-04FA-46F7-A344-FB0892B4E3A2}"/>
    <cellStyle name="Normal 4 4 5 4 2 2 3" xfId="27431" xr:uid="{F6820CFE-7E2A-4BA1-8947-D409BCA148D0}"/>
    <cellStyle name="Normal 4 4 5 4 2 3" xfId="27432" xr:uid="{445CE949-59BB-4C9E-B12D-5D516610E502}"/>
    <cellStyle name="Normal 4 4 5 4 2 3 2" xfId="27433" xr:uid="{A534B98D-F2E8-4D11-B705-9EFB6D8742CD}"/>
    <cellStyle name="Normal 4 4 5 4 2 3 2 2" xfId="27434" xr:uid="{E3701B2D-EB84-4151-9335-6708BDA514A1}"/>
    <cellStyle name="Normal 4 4 5 4 2 3 3" xfId="27435" xr:uid="{CC364B7B-975C-4142-90C2-C2021C432954}"/>
    <cellStyle name="Normal 4 4 5 4 2 4" xfId="27436" xr:uid="{8CE9D776-8C47-4B6E-A3B2-F84D988CE69B}"/>
    <cellStyle name="Normal 4 4 5 4 2 4 2" xfId="27437" xr:uid="{17C1AE74-30FC-44DD-BDAB-DE7D1A1F49E4}"/>
    <cellStyle name="Normal 4 4 5 4 2 5" xfId="27438" xr:uid="{4807F768-4DB1-413D-980F-03892CCB3848}"/>
    <cellStyle name="Normal 4 4 5 4 3" xfId="27439" xr:uid="{4EBDA233-C2A6-41A4-8A22-D93395EA0672}"/>
    <cellStyle name="Normal 4 4 5 4 3 2" xfId="27440" xr:uid="{1BA0AC61-E78A-4A7F-8667-EC6F67F58D59}"/>
    <cellStyle name="Normal 4 4 5 4 3 2 2" xfId="27441" xr:uid="{40EE0880-8980-4E7E-BE31-0AC57F016172}"/>
    <cellStyle name="Normal 4 4 5 4 3 3" xfId="27442" xr:uid="{139DD6A5-EBD5-4942-B34C-C99380030DE9}"/>
    <cellStyle name="Normal 4 4 5 4 4" xfId="27443" xr:uid="{83056480-DFDE-4338-BBF9-0887C129875D}"/>
    <cellStyle name="Normal 4 4 5 4 4 2" xfId="27444" xr:uid="{A390BD55-391E-4607-A0BC-AED1E75A94B6}"/>
    <cellStyle name="Normal 4 4 5 4 4 2 2" xfId="27445" xr:uid="{13D1B153-96F8-4D10-8823-030748EA61BD}"/>
    <cellStyle name="Normal 4 4 5 4 4 3" xfId="27446" xr:uid="{794FD144-B647-4123-9346-B3DE1833C024}"/>
    <cellStyle name="Normal 4 4 5 4 5" xfId="27447" xr:uid="{78169FCA-F993-453F-8B4F-EFF640E98080}"/>
    <cellStyle name="Normal 4 4 5 4 5 2" xfId="27448" xr:uid="{33E47C05-A44A-4D2E-A10F-DD99656E9A1E}"/>
    <cellStyle name="Normal 4 4 5 4 6" xfId="27449" xr:uid="{9690A2C6-0CCA-477E-9BDC-BF8C558A7C3F}"/>
    <cellStyle name="Normal 4 4 5 5" xfId="27450" xr:uid="{B69023F7-A72E-459C-9C07-B2F8343F9C46}"/>
    <cellStyle name="Normal 4 4 5 5 2" xfId="27451" xr:uid="{45AF8F2F-9BEF-46E0-9470-991592A78C6D}"/>
    <cellStyle name="Normal 4 4 5 5 2 2" xfId="27452" xr:uid="{4895D87A-E124-47E2-9855-B8B2E9900A30}"/>
    <cellStyle name="Normal 4 4 5 5 2 2 2" xfId="27453" xr:uid="{CEBEBE59-656E-4E44-AA06-EE55D29A50DB}"/>
    <cellStyle name="Normal 4 4 5 5 2 2 2 2" xfId="27454" xr:uid="{006954E8-2934-4104-BBB5-EFFEC4A06F7C}"/>
    <cellStyle name="Normal 4 4 5 5 2 2 3" xfId="27455" xr:uid="{D4ACAD0B-5DD0-4BC2-9524-448A941C4B69}"/>
    <cellStyle name="Normal 4 4 5 5 2 3" xfId="27456" xr:uid="{CBE33EE4-CCC7-4B94-B7DA-A354EF0E62E4}"/>
    <cellStyle name="Normal 4 4 5 5 2 3 2" xfId="27457" xr:uid="{DB2F3489-8118-4550-8BEA-82F60AA2E88F}"/>
    <cellStyle name="Normal 4 4 5 5 2 3 2 2" xfId="27458" xr:uid="{B5FFE37E-0335-4504-AD9C-7648E209DE27}"/>
    <cellStyle name="Normal 4 4 5 5 2 3 3" xfId="27459" xr:uid="{75925F66-76DE-4663-87A6-A98F8734D52A}"/>
    <cellStyle name="Normal 4 4 5 5 2 4" xfId="27460" xr:uid="{1436D09E-0738-4FBC-80CF-E6C1C0C08BAE}"/>
    <cellStyle name="Normal 4 4 5 5 2 4 2" xfId="27461" xr:uid="{0825E328-16AA-4F5E-824F-323C89903EC8}"/>
    <cellStyle name="Normal 4 4 5 5 2 5" xfId="27462" xr:uid="{50D26F87-5D11-400D-9A48-5B81761C2D63}"/>
    <cellStyle name="Normal 4 4 5 5 3" xfId="27463" xr:uid="{1C721782-5B9A-43D6-9D54-161AD3D0D06D}"/>
    <cellStyle name="Normal 4 4 5 5 3 2" xfId="27464" xr:uid="{9923CC3E-AC11-4A7D-AEAD-D7C2FCDCA80A}"/>
    <cellStyle name="Normal 4 4 5 5 3 2 2" xfId="27465" xr:uid="{9F45F94F-5AC7-4050-8DF8-20BD0E0F005D}"/>
    <cellStyle name="Normal 4 4 5 5 3 3" xfId="27466" xr:uid="{97A38075-42A5-44E9-A4A2-C9DE7419E69A}"/>
    <cellStyle name="Normal 4 4 5 5 4" xfId="27467" xr:uid="{E79E67BD-E12F-4649-9AB5-3A21420E7AEF}"/>
    <cellStyle name="Normal 4 4 5 5 4 2" xfId="27468" xr:uid="{45824A3F-499C-4802-9185-4384DCFE44BB}"/>
    <cellStyle name="Normal 4 4 5 5 4 2 2" xfId="27469" xr:uid="{E751C653-2882-4435-A99A-F5DBF953DBF0}"/>
    <cellStyle name="Normal 4 4 5 5 4 3" xfId="27470" xr:uid="{9C77EC6F-8291-4916-8AE9-BB714A5F9BF7}"/>
    <cellStyle name="Normal 4 4 5 5 5" xfId="27471" xr:uid="{109DDC91-49FB-49F1-BACC-40DA02AA0F88}"/>
    <cellStyle name="Normal 4 4 5 5 5 2" xfId="27472" xr:uid="{376D9468-B254-418F-BF6F-607431984FB9}"/>
    <cellStyle name="Normal 4 4 5 5 6" xfId="27473" xr:uid="{F9244B7C-A73A-4D00-A576-D3BAB447B2E5}"/>
    <cellStyle name="Normal 4 4 5 6" xfId="27474" xr:uid="{7D7815D2-BD5D-422B-AB94-5642CD69340D}"/>
    <cellStyle name="Normal 4 4 5 6 2" xfId="27475" xr:uid="{0F83EF78-9669-4DFE-B790-78EA4F1F4778}"/>
    <cellStyle name="Normal 4 4 5 6 2 2" xfId="27476" xr:uid="{59EE7F44-578B-4712-817D-B49B7D50B017}"/>
    <cellStyle name="Normal 4 4 5 6 2 2 2" xfId="27477" xr:uid="{64622108-2EA2-46C8-B4AF-3913808F3893}"/>
    <cellStyle name="Normal 4 4 5 6 2 3" xfId="27478" xr:uid="{78B0EA56-BFDF-4D7E-91E2-55439BAEC7AA}"/>
    <cellStyle name="Normal 4 4 5 6 3" xfId="27479" xr:uid="{71B6B320-00E0-423B-942D-D322DE93CBB2}"/>
    <cellStyle name="Normal 4 4 5 6 3 2" xfId="27480" xr:uid="{A609824E-00FA-44B8-AAE0-C3CD2D6A7DB3}"/>
    <cellStyle name="Normal 4 4 5 6 3 2 2" xfId="27481" xr:uid="{8AD50186-E7D6-4B9D-B575-448AC4BEEAEA}"/>
    <cellStyle name="Normal 4 4 5 6 3 3" xfId="27482" xr:uid="{0DC63C64-53A1-40FD-9551-2AF63E414F77}"/>
    <cellStyle name="Normal 4 4 5 6 4" xfId="27483" xr:uid="{FAE5CD3E-E537-4808-9B91-8B01C3D98021}"/>
    <cellStyle name="Normal 4 4 5 6 4 2" xfId="27484" xr:uid="{EDE5CD73-EF9A-48C3-8EF0-DE185EC02C29}"/>
    <cellStyle name="Normal 4 4 5 6 5" xfId="27485" xr:uid="{5AD2406C-BBF8-4AF3-A8A6-343D96AFBF54}"/>
    <cellStyle name="Normal 4 4 5 7" xfId="27486" xr:uid="{BCC93B17-EC58-4784-99B9-394A1BCE0247}"/>
    <cellStyle name="Normal 4 4 5 7 2" xfId="27487" xr:uid="{5DB47EF8-A8D0-4DB9-8088-52694A4AAFF5}"/>
    <cellStyle name="Normal 4 4 5 7 2 2" xfId="27488" xr:uid="{0E8E0EFC-1728-4033-9F6C-06C4FCB237E1}"/>
    <cellStyle name="Normal 4 4 5 7 3" xfId="27489" xr:uid="{E2842E83-D04A-4BDC-B2B1-4A2643E93AFB}"/>
    <cellStyle name="Normal 4 4 5 8" xfId="27490" xr:uid="{FF4CCF2E-4961-4173-8B9C-F1C49974A3E0}"/>
    <cellStyle name="Normal 4 4 5 8 2" xfId="27491" xr:uid="{9E65A22E-BC2A-4BBE-BE55-578F03AD9204}"/>
    <cellStyle name="Normal 4 4 5 8 2 2" xfId="27492" xr:uid="{2382B490-0939-4F29-97E7-5B250FCB2C06}"/>
    <cellStyle name="Normal 4 4 5 8 3" xfId="27493" xr:uid="{6DCA3D23-483C-4E03-B96A-7D3BCE0BF127}"/>
    <cellStyle name="Normal 4 4 5 9" xfId="27494" xr:uid="{F9835BBB-25D4-4FC0-ADD9-2C83A3D58182}"/>
    <cellStyle name="Normal 4 4 5 9 2" xfId="27495" xr:uid="{7C8C3678-CAA8-4DAD-8CBB-2D02BF13A3AE}"/>
    <cellStyle name="Normal 4 4 5 9 2 2" xfId="27496" xr:uid="{ED8C3DE1-A91A-4827-AA30-E6F89CEBEC1F}"/>
    <cellStyle name="Normal 4 4 5 9 3" xfId="27497" xr:uid="{818DF7BE-6192-4164-A6A6-05BA5891D14E}"/>
    <cellStyle name="Normal 4 4 6" xfId="2180" xr:uid="{A0156FAB-5B7C-448B-847F-01E46899D7C7}"/>
    <cellStyle name="Normal 4 4 6 10" xfId="27498" xr:uid="{FC5731FD-C7D5-4870-BBFF-0C068E716D2C}"/>
    <cellStyle name="Normal 4 4 6 10 2" xfId="27499" xr:uid="{514DAF30-7230-4757-A8FF-1090B2D8F486}"/>
    <cellStyle name="Normal 4 4 6 11" xfId="27500" xr:uid="{C7FE0076-7EBD-457D-AD16-E674838E53DD}"/>
    <cellStyle name="Normal 4 4 6 2" xfId="27501" xr:uid="{56E5A4FF-2639-4758-B918-261ACE4B2EE9}"/>
    <cellStyle name="Normal 4 4 6 2 2" xfId="27502" xr:uid="{AB8DB427-A36C-48DC-A06E-0240FBB0A943}"/>
    <cellStyle name="Normal 4 4 6 2 2 2" xfId="27503" xr:uid="{71F5D24D-1AA5-4754-B831-2213DBA77314}"/>
    <cellStyle name="Normal 4 4 6 2 2 2 2" xfId="27504" xr:uid="{2E114D0E-FAE6-440A-904C-82586781651F}"/>
    <cellStyle name="Normal 4 4 6 2 2 2 2 2" xfId="27505" xr:uid="{EC8A2D44-1776-4473-B5E5-54CD508DFC6D}"/>
    <cellStyle name="Normal 4 4 6 2 2 2 2 2 2" xfId="27506" xr:uid="{04D2D906-5BE5-4110-AE27-1C2E61AA1E30}"/>
    <cellStyle name="Normal 4 4 6 2 2 2 2 3" xfId="27507" xr:uid="{38550506-3719-48E8-99A8-B87A112648F2}"/>
    <cellStyle name="Normal 4 4 6 2 2 2 3" xfId="27508" xr:uid="{AA54D4EC-F09B-4421-9FAF-E5BE711E12C8}"/>
    <cellStyle name="Normal 4 4 6 2 2 2 3 2" xfId="27509" xr:uid="{7979E9FF-CB96-4830-9969-51AD643707A1}"/>
    <cellStyle name="Normal 4 4 6 2 2 2 3 2 2" xfId="27510" xr:uid="{05C71693-31F8-42F3-8FD8-7FB6D08698C9}"/>
    <cellStyle name="Normal 4 4 6 2 2 2 3 3" xfId="27511" xr:uid="{24FB5CC8-FB1D-4ECF-8A6A-A87535293982}"/>
    <cellStyle name="Normal 4 4 6 2 2 2 4" xfId="27512" xr:uid="{243A057D-0C31-4389-A7B5-2B97C7E3A748}"/>
    <cellStyle name="Normal 4 4 6 2 2 2 4 2" xfId="27513" xr:uid="{123384C7-F389-43F6-93F2-E39E4F058554}"/>
    <cellStyle name="Normal 4 4 6 2 2 2 5" xfId="27514" xr:uid="{9B3AF972-C9D9-474B-BD37-D002DD8792C1}"/>
    <cellStyle name="Normal 4 4 6 2 2 3" xfId="27515" xr:uid="{9C4BDCCF-8D78-4AD8-B55A-77961CE4B59F}"/>
    <cellStyle name="Normal 4 4 6 2 2 3 2" xfId="27516" xr:uid="{9970547C-EF49-47A6-BDB5-65830FEB7DCC}"/>
    <cellStyle name="Normal 4 4 6 2 2 3 2 2" xfId="27517" xr:uid="{520A3B84-34F6-44D4-B189-B6DF73E2D8A6}"/>
    <cellStyle name="Normal 4 4 6 2 2 3 3" xfId="27518" xr:uid="{16B344D7-BA61-42EE-996D-BD2E464A251F}"/>
    <cellStyle name="Normal 4 4 6 2 2 4" xfId="27519" xr:uid="{D8BBA8C9-86C3-4F38-A500-B3066C29D8D9}"/>
    <cellStyle name="Normal 4 4 6 2 2 4 2" xfId="27520" xr:uid="{3964B2CC-F1C0-41A5-B29F-31417FCF0A62}"/>
    <cellStyle name="Normal 4 4 6 2 2 4 2 2" xfId="27521" xr:uid="{C8C224C4-6DB1-4A06-B9B0-E09042DA944E}"/>
    <cellStyle name="Normal 4 4 6 2 2 4 3" xfId="27522" xr:uid="{7A4715A7-1ACC-4303-A980-80EAE6335655}"/>
    <cellStyle name="Normal 4 4 6 2 2 5" xfId="27523" xr:uid="{C331AE98-E096-4B5C-899C-38000ED22106}"/>
    <cellStyle name="Normal 4 4 6 2 2 5 2" xfId="27524" xr:uid="{C278108D-F3CB-4CA0-83C6-77FBC007A85B}"/>
    <cellStyle name="Normal 4 4 6 2 2 6" xfId="27525" xr:uid="{8F2413F1-1599-40DC-82A0-66323451AA0A}"/>
    <cellStyle name="Normal 4 4 6 2 3" xfId="27526" xr:uid="{482C4908-033B-4C75-962C-3179867FCA4D}"/>
    <cellStyle name="Normal 4 4 6 2 3 2" xfId="27527" xr:uid="{9F8689E4-2C26-45D9-9401-952D28220666}"/>
    <cellStyle name="Normal 4 4 6 2 3 2 2" xfId="27528" xr:uid="{34CD9B59-21E5-4222-A8CA-25AE69C071F5}"/>
    <cellStyle name="Normal 4 4 6 2 3 2 2 2" xfId="27529" xr:uid="{8C27977C-5F7B-4FB2-8B89-CA92291AB9DA}"/>
    <cellStyle name="Normal 4 4 6 2 3 2 2 2 2" xfId="27530" xr:uid="{90ED9759-392F-4891-9C7C-AF6BCDD0B754}"/>
    <cellStyle name="Normal 4 4 6 2 3 2 2 3" xfId="27531" xr:uid="{8165603B-7AFA-4A1A-8A07-42F84ACE787E}"/>
    <cellStyle name="Normal 4 4 6 2 3 2 3" xfId="27532" xr:uid="{580322EB-7568-47BD-B281-23616A58F864}"/>
    <cellStyle name="Normal 4 4 6 2 3 2 3 2" xfId="27533" xr:uid="{71AEB9E9-2952-4C5E-B78C-A19944B9C0D3}"/>
    <cellStyle name="Normal 4 4 6 2 3 2 3 2 2" xfId="27534" xr:uid="{276038C5-1D85-4A38-AD06-D78EF99550FC}"/>
    <cellStyle name="Normal 4 4 6 2 3 2 3 3" xfId="27535" xr:uid="{0FBE3758-8711-4785-AE1F-7C455D206101}"/>
    <cellStyle name="Normal 4 4 6 2 3 2 4" xfId="27536" xr:uid="{A40314A7-8830-4D45-A5E0-190582DBBC99}"/>
    <cellStyle name="Normal 4 4 6 2 3 2 4 2" xfId="27537" xr:uid="{344F59B7-B24D-4F14-9203-54FEA27F9264}"/>
    <cellStyle name="Normal 4 4 6 2 3 2 5" xfId="27538" xr:uid="{39FF64CF-E08D-457C-8759-0A6A8D495EF0}"/>
    <cellStyle name="Normal 4 4 6 2 3 3" xfId="27539" xr:uid="{3C34607D-3700-4964-99C5-D4705067F656}"/>
    <cellStyle name="Normal 4 4 6 2 3 3 2" xfId="27540" xr:uid="{61304525-3BB6-4FAC-81A6-158BA9555A42}"/>
    <cellStyle name="Normal 4 4 6 2 3 3 2 2" xfId="27541" xr:uid="{FEB27088-352C-4D1F-8EBF-3A737B3A11CA}"/>
    <cellStyle name="Normal 4 4 6 2 3 3 3" xfId="27542" xr:uid="{2E62EFAF-7FB0-40FC-8ABE-094E5B5158F3}"/>
    <cellStyle name="Normal 4 4 6 2 3 4" xfId="27543" xr:uid="{0A0BD935-EC46-49BA-975D-89C77FA82FD0}"/>
    <cellStyle name="Normal 4 4 6 2 3 4 2" xfId="27544" xr:uid="{535ADDF9-A6C0-4CCE-B8BB-9F7E18C4D333}"/>
    <cellStyle name="Normal 4 4 6 2 3 4 2 2" xfId="27545" xr:uid="{8E5617EC-BA29-475A-8CBB-B7C2486E4340}"/>
    <cellStyle name="Normal 4 4 6 2 3 4 3" xfId="27546" xr:uid="{E83E020B-9940-4A65-8602-9E5B6264420D}"/>
    <cellStyle name="Normal 4 4 6 2 3 5" xfId="27547" xr:uid="{77CA795D-8327-4F74-B6B9-B8CF82C664D7}"/>
    <cellStyle name="Normal 4 4 6 2 3 5 2" xfId="27548" xr:uid="{7A7DC494-7803-49AA-AB78-3709C3E36863}"/>
    <cellStyle name="Normal 4 4 6 2 3 6" xfId="27549" xr:uid="{96F9AE97-0EF3-435F-98ED-822F5A8E3F6D}"/>
    <cellStyle name="Normal 4 4 6 2 4" xfId="27550" xr:uid="{5701C9A1-24BD-40FD-A71B-29142F2D6E50}"/>
    <cellStyle name="Normal 4 4 6 2 4 2" xfId="27551" xr:uid="{16393C7F-56FF-4C1D-A1E7-B70924741E6F}"/>
    <cellStyle name="Normal 4 4 6 2 4 2 2" xfId="27552" xr:uid="{E10BB36C-F85C-43E0-A533-CCCC43495874}"/>
    <cellStyle name="Normal 4 4 6 2 4 2 2 2" xfId="27553" xr:uid="{4D783157-859E-48F1-80F1-0C09824FD866}"/>
    <cellStyle name="Normal 4 4 6 2 4 2 3" xfId="27554" xr:uid="{373B7B7C-AAB0-464C-91E4-0E4389AAEDE2}"/>
    <cellStyle name="Normal 4 4 6 2 4 3" xfId="27555" xr:uid="{848031D2-3279-493B-A29A-5EABE7160722}"/>
    <cellStyle name="Normal 4 4 6 2 4 3 2" xfId="27556" xr:uid="{9AC1D01D-D9D6-474B-A8C1-7D2D1FB864A0}"/>
    <cellStyle name="Normal 4 4 6 2 4 3 2 2" xfId="27557" xr:uid="{3EF8AB14-EE80-4DEC-ABA9-DB70FEE17DBE}"/>
    <cellStyle name="Normal 4 4 6 2 4 3 3" xfId="27558" xr:uid="{0B173BBC-780B-4A8A-B025-6E133E1ECF5A}"/>
    <cellStyle name="Normal 4 4 6 2 4 4" xfId="27559" xr:uid="{81BC7CF0-A44A-4891-B740-5BCC15233D39}"/>
    <cellStyle name="Normal 4 4 6 2 4 4 2" xfId="27560" xr:uid="{430E2CE1-024B-4B1C-943E-63C2B057DF74}"/>
    <cellStyle name="Normal 4 4 6 2 4 5" xfId="27561" xr:uid="{E74004AF-7422-42AD-B712-59F76A06305A}"/>
    <cellStyle name="Normal 4 4 6 2 5" xfId="27562" xr:uid="{C07F5AD4-93C0-4B4C-B1B6-5AF1C9EBF05F}"/>
    <cellStyle name="Normal 4 4 6 2 5 2" xfId="27563" xr:uid="{1C3BC0FA-DDCE-4362-B737-4EB42EA34A82}"/>
    <cellStyle name="Normal 4 4 6 2 5 2 2" xfId="27564" xr:uid="{4BCEB14E-4AB1-4715-8996-9581712B1408}"/>
    <cellStyle name="Normal 4 4 6 2 5 3" xfId="27565" xr:uid="{8B526814-6B0F-4C1B-91CB-578E0268A8DC}"/>
    <cellStyle name="Normal 4 4 6 2 6" xfId="27566" xr:uid="{21E76EDD-3EDB-4289-B146-88DB1904C972}"/>
    <cellStyle name="Normal 4 4 6 2 6 2" xfId="27567" xr:uid="{A8CAA77B-B697-4E30-A701-56506474F8D3}"/>
    <cellStyle name="Normal 4 4 6 2 6 2 2" xfId="27568" xr:uid="{1AE6BDBC-E35A-4AAF-83CD-DB2469FCC01E}"/>
    <cellStyle name="Normal 4 4 6 2 6 3" xfId="27569" xr:uid="{1D42B13C-776D-4BC9-A9FE-55FC06EED91B}"/>
    <cellStyle name="Normal 4 4 6 2 7" xfId="27570" xr:uid="{AB7BCC85-4BC7-4119-90E0-E1EF8C8F0213}"/>
    <cellStyle name="Normal 4 4 6 2 7 2" xfId="27571" xr:uid="{7F61B501-56E1-471F-9754-0D2624AAB16D}"/>
    <cellStyle name="Normal 4 4 6 2 7 2 2" xfId="27572" xr:uid="{2B5DAC3D-91F1-4B8A-8ECD-2F3A6B787C26}"/>
    <cellStyle name="Normal 4 4 6 2 7 3" xfId="27573" xr:uid="{5F4DD116-942D-4BAB-8D51-941D3A6E3FB1}"/>
    <cellStyle name="Normal 4 4 6 2 8" xfId="27574" xr:uid="{0500D249-95EC-4F6A-8CB8-E38B1B6119D8}"/>
    <cellStyle name="Normal 4 4 6 2 8 2" xfId="27575" xr:uid="{ADC05CF1-78C0-42FB-9627-AD26325FFA42}"/>
    <cellStyle name="Normal 4 4 6 2 9" xfId="27576" xr:uid="{68CBB2C4-9BB6-435F-9705-D07A56C22EC7}"/>
    <cellStyle name="Normal 4 4 6 3" xfId="27577" xr:uid="{63655F15-116B-43FC-B819-820FCD30EBD6}"/>
    <cellStyle name="Normal 4 4 6 3 2" xfId="27578" xr:uid="{BA5E8FA1-EB90-4848-9CF0-85D42DD460F6}"/>
    <cellStyle name="Normal 4 4 6 3 2 2" xfId="27579" xr:uid="{AA90FB56-8974-44C4-AB05-933611C3F2E7}"/>
    <cellStyle name="Normal 4 4 6 3 2 2 2" xfId="27580" xr:uid="{11C01E6C-8E91-4985-ADD8-6347DA35A55A}"/>
    <cellStyle name="Normal 4 4 6 3 2 2 2 2" xfId="27581" xr:uid="{3EA8C559-C690-4934-AACE-7EB02C1BCDD2}"/>
    <cellStyle name="Normal 4 4 6 3 2 2 2 2 2" xfId="27582" xr:uid="{0542ABDE-025A-40B9-B564-92118FECF0E7}"/>
    <cellStyle name="Normal 4 4 6 3 2 2 2 3" xfId="27583" xr:uid="{CB120320-F45C-49E3-B9C1-6A6FEF76F274}"/>
    <cellStyle name="Normal 4 4 6 3 2 2 3" xfId="27584" xr:uid="{786B4F6B-1BA6-4EB9-B67E-711D04DB42A9}"/>
    <cellStyle name="Normal 4 4 6 3 2 2 3 2" xfId="27585" xr:uid="{782F69DF-24ED-411B-8F5A-8178092CB7FE}"/>
    <cellStyle name="Normal 4 4 6 3 2 2 3 2 2" xfId="27586" xr:uid="{D90F087F-CF39-4558-84F7-8A60AC52896C}"/>
    <cellStyle name="Normal 4 4 6 3 2 2 3 3" xfId="27587" xr:uid="{B5168DE4-307C-4668-82F8-BC45631B20A3}"/>
    <cellStyle name="Normal 4 4 6 3 2 2 4" xfId="27588" xr:uid="{69587631-B1EF-429E-B2B6-553A1FE52C7E}"/>
    <cellStyle name="Normal 4 4 6 3 2 2 4 2" xfId="27589" xr:uid="{12ED5364-D751-465B-A713-42FC031D948B}"/>
    <cellStyle name="Normal 4 4 6 3 2 2 5" xfId="27590" xr:uid="{9AFB562A-9C7D-4E65-840E-D9D0A7E3429B}"/>
    <cellStyle name="Normal 4 4 6 3 2 3" xfId="27591" xr:uid="{7497D747-D60B-4C93-A8DA-2DBA63C5D5ED}"/>
    <cellStyle name="Normal 4 4 6 3 2 3 2" xfId="27592" xr:uid="{A2636785-D5C6-4F31-91C1-F9FE41675EA1}"/>
    <cellStyle name="Normal 4 4 6 3 2 3 2 2" xfId="27593" xr:uid="{5499D071-926F-49A5-9985-D247A47B703F}"/>
    <cellStyle name="Normal 4 4 6 3 2 3 3" xfId="27594" xr:uid="{F7F21910-C325-4F94-B051-8A112CAAD52D}"/>
    <cellStyle name="Normal 4 4 6 3 2 4" xfId="27595" xr:uid="{596D7777-09E9-4831-87F9-BDFC1994AD60}"/>
    <cellStyle name="Normal 4 4 6 3 2 4 2" xfId="27596" xr:uid="{83FB3C46-275D-4B9A-841E-AC936D530F2F}"/>
    <cellStyle name="Normal 4 4 6 3 2 4 2 2" xfId="27597" xr:uid="{042D68B7-11AC-411F-A7C9-E965A752F246}"/>
    <cellStyle name="Normal 4 4 6 3 2 4 3" xfId="27598" xr:uid="{FF4B2816-6A3E-464C-AB80-F41C8EDF1DF2}"/>
    <cellStyle name="Normal 4 4 6 3 2 5" xfId="27599" xr:uid="{2AA34760-7208-46A0-9DB6-1700EEDCE8E6}"/>
    <cellStyle name="Normal 4 4 6 3 2 5 2" xfId="27600" xr:uid="{5C6B9D3E-F3E0-4341-9F06-8D6F37ADA76D}"/>
    <cellStyle name="Normal 4 4 6 3 2 6" xfId="27601" xr:uid="{59EBDD45-ED51-4317-87A8-7872B47EBD67}"/>
    <cellStyle name="Normal 4 4 6 3 3" xfId="27602" xr:uid="{78B5F948-1E91-4BC9-8B13-14FB95002D82}"/>
    <cellStyle name="Normal 4 4 6 3 3 2" xfId="27603" xr:uid="{C6F69B6E-5244-4E4D-84EB-FCB949E13FD3}"/>
    <cellStyle name="Normal 4 4 6 3 3 2 2" xfId="27604" xr:uid="{51E0CCEB-ED53-4946-890B-7BE371F7824C}"/>
    <cellStyle name="Normal 4 4 6 3 3 2 2 2" xfId="27605" xr:uid="{358B165B-158C-4ADF-A43B-51DA939309AF}"/>
    <cellStyle name="Normal 4 4 6 3 3 2 2 2 2" xfId="27606" xr:uid="{22FFF723-C9F4-4D90-B96A-BDFD67DE960C}"/>
    <cellStyle name="Normal 4 4 6 3 3 2 2 3" xfId="27607" xr:uid="{9427FD5B-BF41-42FB-90EF-A70A62EFFD50}"/>
    <cellStyle name="Normal 4 4 6 3 3 2 3" xfId="27608" xr:uid="{7EA57BF1-DA40-4307-84F9-CB94D5A7044F}"/>
    <cellStyle name="Normal 4 4 6 3 3 2 3 2" xfId="27609" xr:uid="{CD02F1F7-032C-4CF6-8C52-9E6F295BDFEB}"/>
    <cellStyle name="Normal 4 4 6 3 3 2 3 2 2" xfId="27610" xr:uid="{7B4B5CD0-89DE-4D00-AFE3-6C46DFB7F17A}"/>
    <cellStyle name="Normal 4 4 6 3 3 2 3 3" xfId="27611" xr:uid="{4FCBCF0D-08DA-4872-8FEB-9257CE7B5B4D}"/>
    <cellStyle name="Normal 4 4 6 3 3 2 4" xfId="27612" xr:uid="{74025613-5BDA-4C39-851A-3B8D98C09812}"/>
    <cellStyle name="Normal 4 4 6 3 3 2 4 2" xfId="27613" xr:uid="{4FD18FD5-F373-451B-BF02-9B87C70703DD}"/>
    <cellStyle name="Normal 4 4 6 3 3 2 5" xfId="27614" xr:uid="{971E635B-7D95-4005-92CC-2BB0F5ADD923}"/>
    <cellStyle name="Normal 4 4 6 3 3 3" xfId="27615" xr:uid="{11D44ACC-4B64-4863-8662-615FE01721D1}"/>
    <cellStyle name="Normal 4 4 6 3 3 3 2" xfId="27616" xr:uid="{64A5BAB4-79CF-418D-B3A4-CE8ABC446D59}"/>
    <cellStyle name="Normal 4 4 6 3 3 3 2 2" xfId="27617" xr:uid="{929A07E0-963B-4837-A2EF-5E45D48264F9}"/>
    <cellStyle name="Normal 4 4 6 3 3 3 3" xfId="27618" xr:uid="{DF445A5A-7959-4930-BD2E-34E0D7BA551B}"/>
    <cellStyle name="Normal 4 4 6 3 3 4" xfId="27619" xr:uid="{5F1803C4-3EEB-4794-B0A5-8C781669120F}"/>
    <cellStyle name="Normal 4 4 6 3 3 4 2" xfId="27620" xr:uid="{538C7700-261A-4F9E-A9D5-48BC6A42517E}"/>
    <cellStyle name="Normal 4 4 6 3 3 4 2 2" xfId="27621" xr:uid="{1E25A3FA-B21A-4927-84B7-DD45489609CE}"/>
    <cellStyle name="Normal 4 4 6 3 3 4 3" xfId="27622" xr:uid="{A303263D-DB51-4350-89F4-90259FDE48C4}"/>
    <cellStyle name="Normal 4 4 6 3 3 5" xfId="27623" xr:uid="{898D77BD-927F-48D1-9DC6-6ABBCEE0AADC}"/>
    <cellStyle name="Normal 4 4 6 3 3 5 2" xfId="27624" xr:uid="{C1C48727-05AE-454C-9E00-709E4270A9A1}"/>
    <cellStyle name="Normal 4 4 6 3 3 6" xfId="27625" xr:uid="{8682D0F9-A86F-4A14-9945-D1555F02DED6}"/>
    <cellStyle name="Normal 4 4 6 3 4" xfId="27626" xr:uid="{BBBF79C7-3525-45AD-82FD-C8E9A90E4ED8}"/>
    <cellStyle name="Normal 4 4 6 3 4 2" xfId="27627" xr:uid="{2BB9B40D-4780-463C-9409-464285D7FD46}"/>
    <cellStyle name="Normal 4 4 6 3 4 2 2" xfId="27628" xr:uid="{7E60770C-623B-41A5-AB97-58C4A40AAD82}"/>
    <cellStyle name="Normal 4 4 6 3 4 2 2 2" xfId="27629" xr:uid="{05D55C83-61F6-4C15-9DB1-11C26AEEF8AC}"/>
    <cellStyle name="Normal 4 4 6 3 4 2 3" xfId="27630" xr:uid="{E4CAA027-3DF2-473A-A42D-2CA7A11CBCAD}"/>
    <cellStyle name="Normal 4 4 6 3 4 3" xfId="27631" xr:uid="{4BFE10C8-4A08-4EF5-AB30-9DBD1C27E1DE}"/>
    <cellStyle name="Normal 4 4 6 3 4 3 2" xfId="27632" xr:uid="{D493750A-ABF2-4210-9F93-C5246F0CCDF4}"/>
    <cellStyle name="Normal 4 4 6 3 4 3 2 2" xfId="27633" xr:uid="{B1D89FA6-5905-4039-A0C5-9A6B39B83921}"/>
    <cellStyle name="Normal 4 4 6 3 4 3 3" xfId="27634" xr:uid="{14FE3A71-6418-48B0-9D3F-31810022C6C8}"/>
    <cellStyle name="Normal 4 4 6 3 4 4" xfId="27635" xr:uid="{8CB099D5-2792-4BF9-B9B7-FED629A72A01}"/>
    <cellStyle name="Normal 4 4 6 3 4 4 2" xfId="27636" xr:uid="{92F3378F-EAC5-4822-BB9C-18D8E5D0541E}"/>
    <cellStyle name="Normal 4 4 6 3 4 5" xfId="27637" xr:uid="{5CD6CCA9-0A7D-4701-A44C-02D220EDF91F}"/>
    <cellStyle name="Normal 4 4 6 3 5" xfId="27638" xr:uid="{3B145C45-36E2-4B9C-AF60-0E11EC1616D1}"/>
    <cellStyle name="Normal 4 4 6 3 5 2" xfId="27639" xr:uid="{C3094336-044F-4CE2-91A5-EBBEA75A53C6}"/>
    <cellStyle name="Normal 4 4 6 3 5 2 2" xfId="27640" xr:uid="{06C55397-4409-4BF6-8C17-A2E7D2FD0D44}"/>
    <cellStyle name="Normal 4 4 6 3 5 3" xfId="27641" xr:uid="{9C05C946-965F-4CE1-9DD6-4A766888958E}"/>
    <cellStyle name="Normal 4 4 6 3 6" xfId="27642" xr:uid="{7CD3A519-1CD6-450D-9525-33D3B2CAF479}"/>
    <cellStyle name="Normal 4 4 6 3 6 2" xfId="27643" xr:uid="{93CA9A40-EC2A-46AC-9313-C214301026B0}"/>
    <cellStyle name="Normal 4 4 6 3 6 2 2" xfId="27644" xr:uid="{BE4B960C-8C14-478F-BC51-B195AA676C25}"/>
    <cellStyle name="Normal 4 4 6 3 6 3" xfId="27645" xr:uid="{F3A89FC1-4A8C-4824-A1CB-954A46985F43}"/>
    <cellStyle name="Normal 4 4 6 3 7" xfId="27646" xr:uid="{A1783CBD-902A-4E4D-BA4E-3D5CD16EA1C0}"/>
    <cellStyle name="Normal 4 4 6 3 7 2" xfId="27647" xr:uid="{EC9FC5CE-AE1A-4D9D-AC63-561849CB8606}"/>
    <cellStyle name="Normal 4 4 6 3 7 2 2" xfId="27648" xr:uid="{B4F6235E-8EC3-485D-8F00-BB2BC1F6D781}"/>
    <cellStyle name="Normal 4 4 6 3 7 3" xfId="27649" xr:uid="{3DBA025E-076C-4699-B60B-B150B9F8AE4F}"/>
    <cellStyle name="Normal 4 4 6 3 8" xfId="27650" xr:uid="{E61DDFE1-87DA-426E-BBE7-D6394738636A}"/>
    <cellStyle name="Normal 4 4 6 3 8 2" xfId="27651" xr:uid="{57F30F01-3D01-4E21-943A-BDD157EA0A51}"/>
    <cellStyle name="Normal 4 4 6 3 9" xfId="27652" xr:uid="{12180E87-8315-478B-B94B-8726E66424E4}"/>
    <cellStyle name="Normal 4 4 6 4" xfId="27653" xr:uid="{4768AAD6-BC71-4ACF-AE62-F0F55BE3F69B}"/>
    <cellStyle name="Normal 4 4 6 4 2" xfId="27654" xr:uid="{F8EA6D42-812B-4014-A444-5154C30B94C3}"/>
    <cellStyle name="Normal 4 4 6 4 2 2" xfId="27655" xr:uid="{A784EB5F-AB0E-49BD-84DD-007EBD7603D3}"/>
    <cellStyle name="Normal 4 4 6 4 2 2 2" xfId="27656" xr:uid="{DA03709B-17C3-4261-B71F-3D5AD3279C92}"/>
    <cellStyle name="Normal 4 4 6 4 2 2 2 2" xfId="27657" xr:uid="{D2445FBE-7290-4F41-9952-1C8706BEF9A4}"/>
    <cellStyle name="Normal 4 4 6 4 2 2 3" xfId="27658" xr:uid="{BC2C9356-6F4A-455F-98D2-FDBB80318D5D}"/>
    <cellStyle name="Normal 4 4 6 4 2 3" xfId="27659" xr:uid="{A5361F9B-3185-443D-8AAE-8079473B3D33}"/>
    <cellStyle name="Normal 4 4 6 4 2 3 2" xfId="27660" xr:uid="{A4FB788E-B9B6-4CD8-8CE0-B377CF4E0137}"/>
    <cellStyle name="Normal 4 4 6 4 2 3 2 2" xfId="27661" xr:uid="{4197FB5E-8C9C-4371-ABAB-852F5FA6E081}"/>
    <cellStyle name="Normal 4 4 6 4 2 3 3" xfId="27662" xr:uid="{4B6D20C6-7D51-4037-803C-2C937A1A6DEB}"/>
    <cellStyle name="Normal 4 4 6 4 2 4" xfId="27663" xr:uid="{4FB3B62B-0B99-48BA-A98D-4616E83C0424}"/>
    <cellStyle name="Normal 4 4 6 4 2 4 2" xfId="27664" xr:uid="{65EFDD7B-508F-443E-8343-FCA740099EF4}"/>
    <cellStyle name="Normal 4 4 6 4 2 5" xfId="27665" xr:uid="{82597CAA-6F92-46B2-84FE-7CABEB330C7F}"/>
    <cellStyle name="Normal 4 4 6 4 3" xfId="27666" xr:uid="{AAF3D323-7859-4CEB-A6E3-8393BC051A64}"/>
    <cellStyle name="Normal 4 4 6 4 3 2" xfId="27667" xr:uid="{A10DA5C0-E97B-40B5-8D10-D7125F206E64}"/>
    <cellStyle name="Normal 4 4 6 4 3 2 2" xfId="27668" xr:uid="{27357215-95EB-4FA0-85F9-CBC051F9BCDD}"/>
    <cellStyle name="Normal 4 4 6 4 3 3" xfId="27669" xr:uid="{1FAE80AE-0C8C-4323-ACED-0F880A7E841F}"/>
    <cellStyle name="Normal 4 4 6 4 4" xfId="27670" xr:uid="{74D915A7-A4CB-47A5-BCAF-35C457DF6E3B}"/>
    <cellStyle name="Normal 4 4 6 4 4 2" xfId="27671" xr:uid="{E25E3210-5F74-4A97-93C2-80AD91667E12}"/>
    <cellStyle name="Normal 4 4 6 4 4 2 2" xfId="27672" xr:uid="{A05772B8-D6F1-409E-B281-CC0585BD8C8A}"/>
    <cellStyle name="Normal 4 4 6 4 4 3" xfId="27673" xr:uid="{0FBC6589-B679-4256-8954-66C5E7F540B5}"/>
    <cellStyle name="Normal 4 4 6 4 5" xfId="27674" xr:uid="{35230AE4-0FF4-478B-933A-B373731C8B24}"/>
    <cellStyle name="Normal 4 4 6 4 5 2" xfId="27675" xr:uid="{ABF495C7-D37A-4D6D-8555-5B9886199ED5}"/>
    <cellStyle name="Normal 4 4 6 4 6" xfId="27676" xr:uid="{0BE8E56F-B0E2-43DF-A6DD-5421C1A19AA6}"/>
    <cellStyle name="Normal 4 4 6 5" xfId="27677" xr:uid="{10A62B4B-21FC-4087-8F63-38620F3F41A7}"/>
    <cellStyle name="Normal 4 4 6 5 2" xfId="27678" xr:uid="{DF84F670-014A-40C4-9E74-5C33484B6962}"/>
    <cellStyle name="Normal 4 4 6 5 2 2" xfId="27679" xr:uid="{DC0D7394-495A-44D0-A5A7-27E1463AE964}"/>
    <cellStyle name="Normal 4 4 6 5 2 2 2" xfId="27680" xr:uid="{2837D218-4771-48B8-B5E8-9EEEAB6EC95F}"/>
    <cellStyle name="Normal 4 4 6 5 2 2 2 2" xfId="27681" xr:uid="{2358A1D5-E175-4971-9480-D8A4A5EABEC8}"/>
    <cellStyle name="Normal 4 4 6 5 2 2 3" xfId="27682" xr:uid="{2DDE4544-4E3B-43E1-BC92-EE5A41118032}"/>
    <cellStyle name="Normal 4 4 6 5 2 3" xfId="27683" xr:uid="{0C1A3D88-1AE3-475B-89CA-CE084D63F1E3}"/>
    <cellStyle name="Normal 4 4 6 5 2 3 2" xfId="27684" xr:uid="{9B99C5AA-CC94-4022-8E3D-7210588A0A6D}"/>
    <cellStyle name="Normal 4 4 6 5 2 3 2 2" xfId="27685" xr:uid="{BA526238-8DD8-46F6-9614-4CD98DFD5C78}"/>
    <cellStyle name="Normal 4 4 6 5 2 3 3" xfId="27686" xr:uid="{C21EDDE8-401C-4E8D-BC6A-4EFD56C2A453}"/>
    <cellStyle name="Normal 4 4 6 5 2 4" xfId="27687" xr:uid="{2916A0C8-3E89-4DF6-AE2A-6BCF50F963E0}"/>
    <cellStyle name="Normal 4 4 6 5 2 4 2" xfId="27688" xr:uid="{E6614BE4-0B5C-460E-A832-D36A2B15663E}"/>
    <cellStyle name="Normal 4 4 6 5 2 5" xfId="27689" xr:uid="{5543BD52-8B3C-4E21-89E5-42F01F49734C}"/>
    <cellStyle name="Normal 4 4 6 5 3" xfId="27690" xr:uid="{917D05E2-AC9C-4EFE-816C-7F0C54797E55}"/>
    <cellStyle name="Normal 4 4 6 5 3 2" xfId="27691" xr:uid="{53345EE7-1A15-47D0-A0BB-4BBF959069F3}"/>
    <cellStyle name="Normal 4 4 6 5 3 2 2" xfId="27692" xr:uid="{CF1F930C-EA2B-488A-875B-70651CCCD2AC}"/>
    <cellStyle name="Normal 4 4 6 5 3 3" xfId="27693" xr:uid="{D4943080-A816-415D-AC70-565E8EC6FA84}"/>
    <cellStyle name="Normal 4 4 6 5 4" xfId="27694" xr:uid="{E331308B-6599-4C54-934A-7A54584D97C3}"/>
    <cellStyle name="Normal 4 4 6 5 4 2" xfId="27695" xr:uid="{00B34403-F2CB-4A49-9D4C-86687FC47F33}"/>
    <cellStyle name="Normal 4 4 6 5 4 2 2" xfId="27696" xr:uid="{C752428D-A3FE-4815-AD3A-505293F19BC4}"/>
    <cellStyle name="Normal 4 4 6 5 4 3" xfId="27697" xr:uid="{0E5A3DAB-6EC1-49AB-90EA-07724FB4B494}"/>
    <cellStyle name="Normal 4 4 6 5 5" xfId="27698" xr:uid="{3F8DED09-3C35-46C2-A3E8-658D09DFD57C}"/>
    <cellStyle name="Normal 4 4 6 5 5 2" xfId="27699" xr:uid="{B93BEA68-B32E-4C8D-BB31-8A8D4D8850F6}"/>
    <cellStyle name="Normal 4 4 6 5 6" xfId="27700" xr:uid="{C4442F88-F400-41F4-9596-BC4EBBB3A27B}"/>
    <cellStyle name="Normal 4 4 6 6" xfId="27701" xr:uid="{9AC4B276-7272-497C-AD9D-ABD79795CAED}"/>
    <cellStyle name="Normal 4 4 6 6 2" xfId="27702" xr:uid="{1562BFC4-EA9F-4244-8B77-E07AFEB11CE4}"/>
    <cellStyle name="Normal 4 4 6 6 2 2" xfId="27703" xr:uid="{19ABDF05-1849-4726-8930-673097A22F19}"/>
    <cellStyle name="Normal 4 4 6 6 2 2 2" xfId="27704" xr:uid="{B7889AAC-2948-4271-85DF-0B63AFED4AC2}"/>
    <cellStyle name="Normal 4 4 6 6 2 3" xfId="27705" xr:uid="{21B4B79C-1923-4660-9D07-1CE52651EFB4}"/>
    <cellStyle name="Normal 4 4 6 6 3" xfId="27706" xr:uid="{271BC638-0240-4ED0-9805-316C4E9AE064}"/>
    <cellStyle name="Normal 4 4 6 6 3 2" xfId="27707" xr:uid="{3BA398C8-C7A5-4F2F-98EE-5E4F9C7903A0}"/>
    <cellStyle name="Normal 4 4 6 6 3 2 2" xfId="27708" xr:uid="{55C3DA92-F560-48AB-87DF-C51452F9CB6E}"/>
    <cellStyle name="Normal 4 4 6 6 3 3" xfId="27709" xr:uid="{A2032087-89BB-4403-97DB-95B84378CA62}"/>
    <cellStyle name="Normal 4 4 6 6 4" xfId="27710" xr:uid="{6640A91F-861F-47D7-B41E-610F7363AA99}"/>
    <cellStyle name="Normal 4 4 6 6 4 2" xfId="27711" xr:uid="{6E72E790-96CC-4FE9-AD32-BB1313A9B210}"/>
    <cellStyle name="Normal 4 4 6 6 5" xfId="27712" xr:uid="{17751170-4A84-4C51-B925-97B0622D3F13}"/>
    <cellStyle name="Normal 4 4 6 7" xfId="27713" xr:uid="{533D0307-5FD1-4BBA-9BC9-B1B788B14B99}"/>
    <cellStyle name="Normal 4 4 6 7 2" xfId="27714" xr:uid="{049EC778-E407-4427-B3E7-1CB101488A65}"/>
    <cellStyle name="Normal 4 4 6 7 2 2" xfId="27715" xr:uid="{908D929B-61A9-4923-86B7-0D1C711B558F}"/>
    <cellStyle name="Normal 4 4 6 7 3" xfId="27716" xr:uid="{A283BA59-6488-4BC7-A0E4-40272E0B75D0}"/>
    <cellStyle name="Normal 4 4 6 8" xfId="27717" xr:uid="{531AD3CE-5F0F-4070-9871-7F666665D3DE}"/>
    <cellStyle name="Normal 4 4 6 8 2" xfId="27718" xr:uid="{385D7101-B422-470F-874D-41B86CEC0DE4}"/>
    <cellStyle name="Normal 4 4 6 8 2 2" xfId="27719" xr:uid="{77FA1415-4DAF-4552-BEA7-8291B1BB8E57}"/>
    <cellStyle name="Normal 4 4 6 8 3" xfId="27720" xr:uid="{9D5E74E0-D3CC-4ED2-83AD-ABEECF884AB1}"/>
    <cellStyle name="Normal 4 4 6 9" xfId="27721" xr:uid="{83050AC6-90CE-47B3-B82C-71D3AE21B4B1}"/>
    <cellStyle name="Normal 4 4 6 9 2" xfId="27722" xr:uid="{B2CCA42F-0A07-4FCE-A6A9-A6F3D0B8AE10}"/>
    <cellStyle name="Normal 4 4 6 9 2 2" xfId="27723" xr:uid="{992259D5-31FC-4684-B707-6C2F9D48769A}"/>
    <cellStyle name="Normal 4 4 6 9 3" xfId="27724" xr:uid="{8977C488-AF16-4EBF-B069-7D5DD981A5E2}"/>
    <cellStyle name="Normal 4 4 7" xfId="2181" xr:uid="{1944BDF0-1C82-4BC9-B9E1-473F1E2995A0}"/>
    <cellStyle name="Normal 4 4 7 10" xfId="27725" xr:uid="{B2898698-0125-41F1-B8FD-8791B1A584DE}"/>
    <cellStyle name="Normal 4 4 7 10 2" xfId="27726" xr:uid="{C41CFC56-B5B3-4CA0-A7CF-91D01211B488}"/>
    <cellStyle name="Normal 4 4 7 11" xfId="27727" xr:uid="{FF60DB7D-C1EC-45E5-B5D4-2CDB41950E16}"/>
    <cellStyle name="Normal 4 4 7 2" xfId="27728" xr:uid="{B44A9BBF-3179-4652-A805-AC1879B6A02C}"/>
    <cellStyle name="Normal 4 4 7 2 2" xfId="27729" xr:uid="{3FDC7129-6462-4843-A3F2-1124800C006B}"/>
    <cellStyle name="Normal 4 4 7 2 2 2" xfId="27730" xr:uid="{A94D0383-4D91-48D7-99C7-E72704F85AF4}"/>
    <cellStyle name="Normal 4 4 7 2 2 2 2" xfId="27731" xr:uid="{E734A828-C5D0-484E-820A-DA2B21CF5116}"/>
    <cellStyle name="Normal 4 4 7 2 2 2 2 2" xfId="27732" xr:uid="{693F31A8-4449-4827-B1A7-11B76D5754E6}"/>
    <cellStyle name="Normal 4 4 7 2 2 2 2 2 2" xfId="27733" xr:uid="{CDF95B7C-D062-4EBB-99C4-7390F21D74F9}"/>
    <cellStyle name="Normal 4 4 7 2 2 2 2 3" xfId="27734" xr:uid="{9973C51B-D07B-4E73-99A6-08E3F8A33F79}"/>
    <cellStyle name="Normal 4 4 7 2 2 2 3" xfId="27735" xr:uid="{C01AF1B5-94C1-45D7-BA01-03D6E4E4A5DB}"/>
    <cellStyle name="Normal 4 4 7 2 2 2 3 2" xfId="27736" xr:uid="{C6BDA974-7A82-4101-9D78-46EE20DB42BE}"/>
    <cellStyle name="Normal 4 4 7 2 2 2 3 2 2" xfId="27737" xr:uid="{903D4935-5DF4-4871-B5DE-E343C2049C6B}"/>
    <cellStyle name="Normal 4 4 7 2 2 2 3 3" xfId="27738" xr:uid="{08B9A282-DA79-479B-8484-C4F4A92BECCB}"/>
    <cellStyle name="Normal 4 4 7 2 2 2 4" xfId="27739" xr:uid="{8C000CD3-E060-41B6-92CE-B209BF4FB447}"/>
    <cellStyle name="Normal 4 4 7 2 2 2 4 2" xfId="27740" xr:uid="{2BA2E893-AFC1-4959-A273-91410EC23835}"/>
    <cellStyle name="Normal 4 4 7 2 2 2 5" xfId="27741" xr:uid="{D1F33E3F-606B-444C-BD9B-2CF35603DA65}"/>
    <cellStyle name="Normal 4 4 7 2 2 3" xfId="27742" xr:uid="{AB66B677-0281-4A0D-94FE-959451B827EB}"/>
    <cellStyle name="Normal 4 4 7 2 2 3 2" xfId="27743" xr:uid="{CAC092F8-AF96-4B39-BE7A-5CAACC131F3B}"/>
    <cellStyle name="Normal 4 4 7 2 2 3 2 2" xfId="27744" xr:uid="{E4CE25D5-7E2C-43CA-8F02-B4962CD41193}"/>
    <cellStyle name="Normal 4 4 7 2 2 3 3" xfId="27745" xr:uid="{F7ECCDEE-1ECE-4F19-8010-ABCFAF8AA5CD}"/>
    <cellStyle name="Normal 4 4 7 2 2 4" xfId="27746" xr:uid="{CF706AC4-B234-4CBE-BA2A-AEACF256764F}"/>
    <cellStyle name="Normal 4 4 7 2 2 4 2" xfId="27747" xr:uid="{ABB04969-D9C4-49B5-82DA-640C2917D68F}"/>
    <cellStyle name="Normal 4 4 7 2 2 4 2 2" xfId="27748" xr:uid="{40B130F0-7B62-4F8F-A1CC-7369A49BD35F}"/>
    <cellStyle name="Normal 4 4 7 2 2 4 3" xfId="27749" xr:uid="{6886C178-A332-410E-B700-AC63C34D5376}"/>
    <cellStyle name="Normal 4 4 7 2 2 5" xfId="27750" xr:uid="{8C730193-0D3D-4950-816C-A44449401F12}"/>
    <cellStyle name="Normal 4 4 7 2 2 5 2" xfId="27751" xr:uid="{C5FF7B1D-0B30-4A5F-90A1-A387CF082DDE}"/>
    <cellStyle name="Normal 4 4 7 2 2 6" xfId="27752" xr:uid="{8583DCBC-E690-44DB-B8B0-ABF7D4622218}"/>
    <cellStyle name="Normal 4 4 7 2 3" xfId="27753" xr:uid="{08F702AB-0AAE-4837-BEC6-60028D5B53D2}"/>
    <cellStyle name="Normal 4 4 7 2 3 2" xfId="27754" xr:uid="{54F921D9-6EAB-4E99-A92A-99175F5B5833}"/>
    <cellStyle name="Normal 4 4 7 2 3 2 2" xfId="27755" xr:uid="{88BC48C5-F4E9-467F-AAD2-97CB7B6FDFD9}"/>
    <cellStyle name="Normal 4 4 7 2 3 2 2 2" xfId="27756" xr:uid="{6E1D560A-29D6-4305-AB5E-7E9D642C9246}"/>
    <cellStyle name="Normal 4 4 7 2 3 2 2 2 2" xfId="27757" xr:uid="{047B03A0-D3DC-427D-A0C5-052750A5CEAF}"/>
    <cellStyle name="Normal 4 4 7 2 3 2 2 3" xfId="27758" xr:uid="{E0A96BC6-0089-4C89-B29C-D74BDEAA3989}"/>
    <cellStyle name="Normal 4 4 7 2 3 2 3" xfId="27759" xr:uid="{B9284FDD-A143-4C0E-9A1C-685BD2B256EE}"/>
    <cellStyle name="Normal 4 4 7 2 3 2 3 2" xfId="27760" xr:uid="{72BF75F1-B0D4-4ABC-B8FD-E0879F06BBE2}"/>
    <cellStyle name="Normal 4 4 7 2 3 2 3 2 2" xfId="27761" xr:uid="{3D6442F1-8F01-4C3D-872A-67ACE7FCC1CB}"/>
    <cellStyle name="Normal 4 4 7 2 3 2 3 3" xfId="27762" xr:uid="{26C0130F-EDC4-42BF-84A5-6312FD3FFBD9}"/>
    <cellStyle name="Normal 4 4 7 2 3 2 4" xfId="27763" xr:uid="{2F8500E5-E1F6-4002-9B0B-EAA0396A4878}"/>
    <cellStyle name="Normal 4 4 7 2 3 2 4 2" xfId="27764" xr:uid="{AC25408A-9B63-46F3-8F8A-13E5B4822E0B}"/>
    <cellStyle name="Normal 4 4 7 2 3 2 5" xfId="27765" xr:uid="{2BF800B9-019A-4715-9AA7-AA968D61B0BE}"/>
    <cellStyle name="Normal 4 4 7 2 3 3" xfId="27766" xr:uid="{4088B30D-F2CF-4FD0-9A84-FD4ABCD7682D}"/>
    <cellStyle name="Normal 4 4 7 2 3 3 2" xfId="27767" xr:uid="{F7A7AF13-5739-4B61-A098-E101F649A5F8}"/>
    <cellStyle name="Normal 4 4 7 2 3 3 2 2" xfId="27768" xr:uid="{E26CEBF5-73C8-4292-AD12-6BBBF9FDEF73}"/>
    <cellStyle name="Normal 4 4 7 2 3 3 3" xfId="27769" xr:uid="{534386EE-9A05-4332-9825-46D01F078D5E}"/>
    <cellStyle name="Normal 4 4 7 2 3 4" xfId="27770" xr:uid="{ABADC80C-B298-4BD3-A98F-E5EFFD540176}"/>
    <cellStyle name="Normal 4 4 7 2 3 4 2" xfId="27771" xr:uid="{FAB1D011-D7AE-44DA-9F3D-744EBF03D498}"/>
    <cellStyle name="Normal 4 4 7 2 3 4 2 2" xfId="27772" xr:uid="{5424929B-B322-4BCC-A32C-2DE7F37218C1}"/>
    <cellStyle name="Normal 4 4 7 2 3 4 3" xfId="27773" xr:uid="{30597E11-B1A4-4229-94DB-448C5357F54D}"/>
    <cellStyle name="Normal 4 4 7 2 3 5" xfId="27774" xr:uid="{C3FFC357-15E3-41F1-A460-EEA171A10728}"/>
    <cellStyle name="Normal 4 4 7 2 3 5 2" xfId="27775" xr:uid="{A25A9756-AE90-40B7-A29F-598DFDE9D4EA}"/>
    <cellStyle name="Normal 4 4 7 2 3 6" xfId="27776" xr:uid="{B8F05689-A347-48A5-AB36-7CB005500663}"/>
    <cellStyle name="Normal 4 4 7 2 4" xfId="27777" xr:uid="{226ED55E-1C19-49A8-9559-29FCEFD8422B}"/>
    <cellStyle name="Normal 4 4 7 2 4 2" xfId="27778" xr:uid="{2A9F38B5-7033-49D6-ACA9-70C279E27DA1}"/>
    <cellStyle name="Normal 4 4 7 2 4 2 2" xfId="27779" xr:uid="{1C779470-DC3D-4773-A218-EDB36FB8C60A}"/>
    <cellStyle name="Normal 4 4 7 2 4 2 2 2" xfId="27780" xr:uid="{815EE6BC-4AE1-4451-AA77-C5154ED6C88E}"/>
    <cellStyle name="Normal 4 4 7 2 4 2 3" xfId="27781" xr:uid="{9FB0A39A-9463-40A9-85B5-302326E9685C}"/>
    <cellStyle name="Normal 4 4 7 2 4 3" xfId="27782" xr:uid="{BE936792-D566-419F-A8B6-DAE79E6D6F81}"/>
    <cellStyle name="Normal 4 4 7 2 4 3 2" xfId="27783" xr:uid="{3896A14F-8281-4F27-84C2-7CEE0F88DEC3}"/>
    <cellStyle name="Normal 4 4 7 2 4 3 2 2" xfId="27784" xr:uid="{DE30BF04-E5E0-408A-830A-158220766717}"/>
    <cellStyle name="Normal 4 4 7 2 4 3 3" xfId="27785" xr:uid="{8E78D40D-B0AF-4A0A-98F9-54267CF88268}"/>
    <cellStyle name="Normal 4 4 7 2 4 4" xfId="27786" xr:uid="{B3E6D7CB-E83A-4545-986E-957F47955BD0}"/>
    <cellStyle name="Normal 4 4 7 2 4 4 2" xfId="27787" xr:uid="{379A6D4C-AE48-4FB9-AC88-C1B40FF8B2E5}"/>
    <cellStyle name="Normal 4 4 7 2 4 5" xfId="27788" xr:uid="{10BFB383-B1C1-4A28-80B5-CE621BD8910A}"/>
    <cellStyle name="Normal 4 4 7 2 5" xfId="27789" xr:uid="{A3FE7C9F-9A92-49DF-A2F2-D97E1422EE82}"/>
    <cellStyle name="Normal 4 4 7 2 5 2" xfId="27790" xr:uid="{6205A19D-BD12-41E4-BE6D-4720D1403A94}"/>
    <cellStyle name="Normal 4 4 7 2 5 2 2" xfId="27791" xr:uid="{6ED8D5FB-48FB-409B-862F-7D557C3BA3DE}"/>
    <cellStyle name="Normal 4 4 7 2 5 3" xfId="27792" xr:uid="{5CC3562E-491B-44EE-ADFA-B458FC058E40}"/>
    <cellStyle name="Normal 4 4 7 2 6" xfId="27793" xr:uid="{1EA55EE7-40F9-4BEC-BD7B-C1393D104039}"/>
    <cellStyle name="Normal 4 4 7 2 6 2" xfId="27794" xr:uid="{6CED3D1A-6720-4839-A1BD-FF150F67FCAF}"/>
    <cellStyle name="Normal 4 4 7 2 6 2 2" xfId="27795" xr:uid="{01DF3FC8-13E4-43B8-AA5B-093C7A893DEA}"/>
    <cellStyle name="Normal 4 4 7 2 6 3" xfId="27796" xr:uid="{81DEB6B7-BD10-45FA-B5FF-C7C016356422}"/>
    <cellStyle name="Normal 4 4 7 2 7" xfId="27797" xr:uid="{6107725E-F74E-4E2B-9B14-6E232A899F11}"/>
    <cellStyle name="Normal 4 4 7 2 7 2" xfId="27798" xr:uid="{E4BEAF6B-B68F-4347-A0D8-C64C70DFD351}"/>
    <cellStyle name="Normal 4 4 7 2 7 2 2" xfId="27799" xr:uid="{E6D486BA-767F-4AFF-A028-AFFB857898A3}"/>
    <cellStyle name="Normal 4 4 7 2 7 3" xfId="27800" xr:uid="{62AB88EA-F323-436E-A6DE-C2D4D4226678}"/>
    <cellStyle name="Normal 4 4 7 2 8" xfId="27801" xr:uid="{3E7302D9-B609-4F23-AC3F-0BD1C1B553E8}"/>
    <cellStyle name="Normal 4 4 7 2 8 2" xfId="27802" xr:uid="{B344BE3C-F462-410E-950E-A4E96D3C299A}"/>
    <cellStyle name="Normal 4 4 7 2 9" xfId="27803" xr:uid="{9997EE42-19DD-4202-9367-277E43F6B420}"/>
    <cellStyle name="Normal 4 4 7 3" xfId="27804" xr:uid="{4A3B034E-881B-4250-AB4C-F6D2F44E2944}"/>
    <cellStyle name="Normal 4 4 7 3 2" xfId="27805" xr:uid="{7721C54A-7D00-4005-B3CD-A9E66E17675F}"/>
    <cellStyle name="Normal 4 4 7 3 2 2" xfId="27806" xr:uid="{9F9FE4D8-0F6F-49B4-B563-F770A2EE12B8}"/>
    <cellStyle name="Normal 4 4 7 3 2 2 2" xfId="27807" xr:uid="{C1E5822B-5853-40CA-B6F2-30C3458106E3}"/>
    <cellStyle name="Normal 4 4 7 3 2 2 2 2" xfId="27808" xr:uid="{8169581A-C616-4955-8EA7-9AE716DABF32}"/>
    <cellStyle name="Normal 4 4 7 3 2 2 2 2 2" xfId="27809" xr:uid="{2EC3F076-CCDF-4B48-988C-C7AC2A65F1C6}"/>
    <cellStyle name="Normal 4 4 7 3 2 2 2 3" xfId="27810" xr:uid="{7FDA3887-51AB-4E46-B443-5A7D61A37835}"/>
    <cellStyle name="Normal 4 4 7 3 2 2 3" xfId="27811" xr:uid="{9547F88A-AFCF-442E-9140-CC045F636B03}"/>
    <cellStyle name="Normal 4 4 7 3 2 2 3 2" xfId="27812" xr:uid="{DA86CDA6-7597-453F-A1E8-D39E0C7FBE0E}"/>
    <cellStyle name="Normal 4 4 7 3 2 2 3 2 2" xfId="27813" xr:uid="{4198D46A-75A6-40FD-99F4-158F0F03B6AD}"/>
    <cellStyle name="Normal 4 4 7 3 2 2 3 3" xfId="27814" xr:uid="{6C5B7942-51F2-487D-B87D-31AFE2043BD0}"/>
    <cellStyle name="Normal 4 4 7 3 2 2 4" xfId="27815" xr:uid="{9268587F-DD56-4B52-9868-625DAD549DFE}"/>
    <cellStyle name="Normal 4 4 7 3 2 2 4 2" xfId="27816" xr:uid="{9E5F7572-A480-4883-A64A-A383E7797BC6}"/>
    <cellStyle name="Normal 4 4 7 3 2 2 5" xfId="27817" xr:uid="{672FCB8C-1586-4272-93CD-50A163EFE1FE}"/>
    <cellStyle name="Normal 4 4 7 3 2 3" xfId="27818" xr:uid="{BB9C0E0F-DA34-4622-9939-F04DCF34B443}"/>
    <cellStyle name="Normal 4 4 7 3 2 3 2" xfId="27819" xr:uid="{8C220B24-3C96-4E87-96CA-D0B2D510ADE7}"/>
    <cellStyle name="Normal 4 4 7 3 2 3 2 2" xfId="27820" xr:uid="{EC4EB8BC-F2B5-4A87-B935-AA5BE12020FC}"/>
    <cellStyle name="Normal 4 4 7 3 2 3 3" xfId="27821" xr:uid="{33F4EB37-EAC0-4369-8E9C-85969F40C272}"/>
    <cellStyle name="Normal 4 4 7 3 2 4" xfId="27822" xr:uid="{088A2FC2-2C66-4F35-A849-DE8831C6F874}"/>
    <cellStyle name="Normal 4 4 7 3 2 4 2" xfId="27823" xr:uid="{75AF2BDD-90B3-463A-B370-BFEBD0E9A310}"/>
    <cellStyle name="Normal 4 4 7 3 2 4 2 2" xfId="27824" xr:uid="{0E083755-2D18-4506-9867-EC731EBB9F34}"/>
    <cellStyle name="Normal 4 4 7 3 2 4 3" xfId="27825" xr:uid="{85DA8E63-BCD2-456D-BD0D-348CB83C0A07}"/>
    <cellStyle name="Normal 4 4 7 3 2 5" xfId="27826" xr:uid="{F1E315F9-06E9-4430-ADE8-3BB52E1BE7AC}"/>
    <cellStyle name="Normal 4 4 7 3 2 5 2" xfId="27827" xr:uid="{B72B65B6-5758-4BE7-9DC0-074B878F9037}"/>
    <cellStyle name="Normal 4 4 7 3 2 6" xfId="27828" xr:uid="{F7A90C75-22F0-497F-BE21-FDE49A54E275}"/>
    <cellStyle name="Normal 4 4 7 3 3" xfId="27829" xr:uid="{2ABA30EC-65CE-4A69-A0A7-3247ED418BED}"/>
    <cellStyle name="Normal 4 4 7 3 3 2" xfId="27830" xr:uid="{A0194A70-60E6-4B1C-9EBF-76E0B0EEF4E2}"/>
    <cellStyle name="Normal 4 4 7 3 3 2 2" xfId="27831" xr:uid="{01966498-51DA-407A-B1AA-30723A410792}"/>
    <cellStyle name="Normal 4 4 7 3 3 2 2 2" xfId="27832" xr:uid="{CF2C56A6-42EB-484B-9EB6-A1744253947A}"/>
    <cellStyle name="Normal 4 4 7 3 3 2 2 2 2" xfId="27833" xr:uid="{5AB36486-6125-4BD7-AE65-B21B8D61CD4B}"/>
    <cellStyle name="Normal 4 4 7 3 3 2 2 3" xfId="27834" xr:uid="{3268A60E-6CEF-4A27-BB94-1BE434EA7034}"/>
    <cellStyle name="Normal 4 4 7 3 3 2 3" xfId="27835" xr:uid="{7197BE7A-88D1-4050-8635-946A2167DF69}"/>
    <cellStyle name="Normal 4 4 7 3 3 2 3 2" xfId="27836" xr:uid="{995424B9-2712-4347-A9FD-780D6B66CAF2}"/>
    <cellStyle name="Normal 4 4 7 3 3 2 3 2 2" xfId="27837" xr:uid="{1242254F-7B01-490B-9086-F574E2AD0ECE}"/>
    <cellStyle name="Normal 4 4 7 3 3 2 3 3" xfId="27838" xr:uid="{ED86DFB0-6B68-4625-ACCE-E1D47E0DF598}"/>
    <cellStyle name="Normal 4 4 7 3 3 2 4" xfId="27839" xr:uid="{2D6CA36E-7C06-4BD4-9939-118534D57ED6}"/>
    <cellStyle name="Normal 4 4 7 3 3 2 4 2" xfId="27840" xr:uid="{431CADF9-A566-4E30-B389-934297020DCB}"/>
    <cellStyle name="Normal 4 4 7 3 3 2 5" xfId="27841" xr:uid="{01A84C53-35E0-42C9-8469-0AEE5951016E}"/>
    <cellStyle name="Normal 4 4 7 3 3 3" xfId="27842" xr:uid="{A8CC36B4-1B29-4757-98C6-2B2B5C895526}"/>
    <cellStyle name="Normal 4 4 7 3 3 3 2" xfId="27843" xr:uid="{624D6711-2B0B-4C76-B996-146C550207FE}"/>
    <cellStyle name="Normal 4 4 7 3 3 3 2 2" xfId="27844" xr:uid="{C781F354-0A5B-4DF4-8726-C0F17DDB4BFD}"/>
    <cellStyle name="Normal 4 4 7 3 3 3 3" xfId="27845" xr:uid="{F562294D-1DBB-4E85-8385-E3542B7242B1}"/>
    <cellStyle name="Normal 4 4 7 3 3 4" xfId="27846" xr:uid="{AEC4ED93-13E3-40B9-831B-EC193F9062CD}"/>
    <cellStyle name="Normal 4 4 7 3 3 4 2" xfId="27847" xr:uid="{1663986D-2DFC-4B7A-86DD-842BC08CB20E}"/>
    <cellStyle name="Normal 4 4 7 3 3 4 2 2" xfId="27848" xr:uid="{191B5FFA-0922-4328-A06C-5B3D32B0BBE9}"/>
    <cellStyle name="Normal 4 4 7 3 3 4 3" xfId="27849" xr:uid="{8E9A67E1-BECD-48AD-8F6D-6C466EB7BA65}"/>
    <cellStyle name="Normal 4 4 7 3 3 5" xfId="27850" xr:uid="{E3663875-3F89-4E8F-8158-26BBF2AA0EB8}"/>
    <cellStyle name="Normal 4 4 7 3 3 5 2" xfId="27851" xr:uid="{275BC8FE-CACD-439E-80CB-0F509AFE232E}"/>
    <cellStyle name="Normal 4 4 7 3 3 6" xfId="27852" xr:uid="{FE994D54-071B-4AE6-9846-08683E35043C}"/>
    <cellStyle name="Normal 4 4 7 3 4" xfId="27853" xr:uid="{5E776B91-DE9F-4AF9-8348-C1A545B26C16}"/>
    <cellStyle name="Normal 4 4 7 3 4 2" xfId="27854" xr:uid="{076760DF-3536-44B1-B1D8-FF73A515E1A6}"/>
    <cellStyle name="Normal 4 4 7 3 4 2 2" xfId="27855" xr:uid="{7BA22719-B5C3-4D79-9FC6-530405B3348E}"/>
    <cellStyle name="Normal 4 4 7 3 4 2 2 2" xfId="27856" xr:uid="{30EF6FCF-37C5-4695-8A4D-304FB5D842ED}"/>
    <cellStyle name="Normal 4 4 7 3 4 2 3" xfId="27857" xr:uid="{8642B746-47A9-4AD1-888E-84A6E392518E}"/>
    <cellStyle name="Normal 4 4 7 3 4 3" xfId="27858" xr:uid="{DF91F2D7-7466-4542-807F-97F9AC7C83DB}"/>
    <cellStyle name="Normal 4 4 7 3 4 3 2" xfId="27859" xr:uid="{9E6D0679-D492-4786-85AA-C85260E9FFEC}"/>
    <cellStyle name="Normal 4 4 7 3 4 3 2 2" xfId="27860" xr:uid="{8839DE84-F90B-44F7-A5CA-9D02E4E35E6D}"/>
    <cellStyle name="Normal 4 4 7 3 4 3 3" xfId="27861" xr:uid="{898B9992-C410-4EFA-84A7-6B1168580A00}"/>
    <cellStyle name="Normal 4 4 7 3 4 4" xfId="27862" xr:uid="{C5F06322-2724-46BF-B344-216CAC55C3E5}"/>
    <cellStyle name="Normal 4 4 7 3 4 4 2" xfId="27863" xr:uid="{6C9091AD-D851-48A9-A488-A28A4A429AF2}"/>
    <cellStyle name="Normal 4 4 7 3 4 5" xfId="27864" xr:uid="{740BF5A9-3984-431C-8B58-2CCC25FF6FE4}"/>
    <cellStyle name="Normal 4 4 7 3 5" xfId="27865" xr:uid="{85B0CB75-41DE-4231-B52D-185D74C19BE4}"/>
    <cellStyle name="Normal 4 4 7 3 5 2" xfId="27866" xr:uid="{C10D337E-0C7D-450E-B365-388B55DF998B}"/>
    <cellStyle name="Normal 4 4 7 3 5 2 2" xfId="27867" xr:uid="{E602FDBC-8E26-4981-95C7-3F473F15F232}"/>
    <cellStyle name="Normal 4 4 7 3 5 3" xfId="27868" xr:uid="{FA81461F-4DF6-4F18-9BCB-E8A5B999DE2A}"/>
    <cellStyle name="Normal 4 4 7 3 6" xfId="27869" xr:uid="{09DE829D-D5EA-4F2F-A6DF-07557CF79439}"/>
    <cellStyle name="Normal 4 4 7 3 6 2" xfId="27870" xr:uid="{E80EAF8B-4DB1-47DE-89E5-D31AB20352EA}"/>
    <cellStyle name="Normal 4 4 7 3 6 2 2" xfId="27871" xr:uid="{03F060EB-0E36-4E66-A818-98D641BC303A}"/>
    <cellStyle name="Normal 4 4 7 3 6 3" xfId="27872" xr:uid="{ABE2EE30-932D-4C4E-8161-726460575AE4}"/>
    <cellStyle name="Normal 4 4 7 3 7" xfId="27873" xr:uid="{2C36FBA3-8E05-4DCA-BC00-E84D24322283}"/>
    <cellStyle name="Normal 4 4 7 3 7 2" xfId="27874" xr:uid="{0A33A733-DFCE-4953-9BE9-1E5CF2D561A3}"/>
    <cellStyle name="Normal 4 4 7 3 7 2 2" xfId="27875" xr:uid="{9D96A0DD-33FA-4EC3-B81F-799376F3D44E}"/>
    <cellStyle name="Normal 4 4 7 3 7 3" xfId="27876" xr:uid="{F8298A2C-5EE7-462B-83DB-E53BD187503A}"/>
    <cellStyle name="Normal 4 4 7 3 8" xfId="27877" xr:uid="{8AF69DD1-9F9B-437C-AC44-EED2DC217A33}"/>
    <cellStyle name="Normal 4 4 7 3 8 2" xfId="27878" xr:uid="{025E8755-45E2-421C-A6D9-184F6BD2FFBC}"/>
    <cellStyle name="Normal 4 4 7 3 9" xfId="27879" xr:uid="{4F73802E-B5E7-4904-A089-BD6550E40421}"/>
    <cellStyle name="Normal 4 4 7 4" xfId="27880" xr:uid="{D7160A10-576D-4DE2-B8C1-B010EBD146A7}"/>
    <cellStyle name="Normal 4 4 7 4 2" xfId="27881" xr:uid="{CCFDE0E0-0EF5-4730-B415-C9D35C029C16}"/>
    <cellStyle name="Normal 4 4 7 4 2 2" xfId="27882" xr:uid="{7AF07B2B-4660-432B-9FB2-619EC9C02FA7}"/>
    <cellStyle name="Normal 4 4 7 4 2 2 2" xfId="27883" xr:uid="{070EFECD-CE58-4E82-8A2C-C3A04A481664}"/>
    <cellStyle name="Normal 4 4 7 4 2 2 2 2" xfId="27884" xr:uid="{7104757B-2F11-4B0C-AFA7-F4B15F786982}"/>
    <cellStyle name="Normal 4 4 7 4 2 2 3" xfId="27885" xr:uid="{9F174623-2E8D-4E5D-A508-CA746F03ED9B}"/>
    <cellStyle name="Normal 4 4 7 4 2 3" xfId="27886" xr:uid="{E44A5155-81C7-40C2-BAA7-56BE19C45D74}"/>
    <cellStyle name="Normal 4 4 7 4 2 3 2" xfId="27887" xr:uid="{52CA451E-4736-4C16-A633-1BBABB4F9125}"/>
    <cellStyle name="Normal 4 4 7 4 2 3 2 2" xfId="27888" xr:uid="{5D725211-676F-4D84-859F-EA9A0B9CC802}"/>
    <cellStyle name="Normal 4 4 7 4 2 3 3" xfId="27889" xr:uid="{E44DE307-9DBF-42C3-B614-173E6A081C8B}"/>
    <cellStyle name="Normal 4 4 7 4 2 4" xfId="27890" xr:uid="{AA1078F1-D9BB-4751-88BC-8F73D4261B84}"/>
    <cellStyle name="Normal 4 4 7 4 2 4 2" xfId="27891" xr:uid="{C691AC35-0606-4D49-89E4-D8D6C230F83A}"/>
    <cellStyle name="Normal 4 4 7 4 2 5" xfId="27892" xr:uid="{5135483D-AE53-4A93-8B18-8C7DB7337FF9}"/>
    <cellStyle name="Normal 4 4 7 4 3" xfId="27893" xr:uid="{0EF2FC42-5967-4ED3-8264-C02A473AECFA}"/>
    <cellStyle name="Normal 4 4 7 4 3 2" xfId="27894" xr:uid="{1AB9E550-615B-4CE0-9724-F978885A1054}"/>
    <cellStyle name="Normal 4 4 7 4 3 2 2" xfId="27895" xr:uid="{B84D23E3-9CDB-45DD-948B-51F01FBEB3B2}"/>
    <cellStyle name="Normal 4 4 7 4 3 3" xfId="27896" xr:uid="{DCFACBB8-1A52-4B09-8887-2A2400E7CD19}"/>
    <cellStyle name="Normal 4 4 7 4 4" xfId="27897" xr:uid="{3A883674-B204-478B-9ACB-20EF4BF9E8EE}"/>
    <cellStyle name="Normal 4 4 7 4 4 2" xfId="27898" xr:uid="{658A290A-6280-4BF7-AC4B-61640B125A71}"/>
    <cellStyle name="Normal 4 4 7 4 4 2 2" xfId="27899" xr:uid="{43852F88-1213-4276-861C-B6498B94050A}"/>
    <cellStyle name="Normal 4 4 7 4 4 3" xfId="27900" xr:uid="{C50A9A9E-2BCD-42DE-876C-17CC7AB4AE48}"/>
    <cellStyle name="Normal 4 4 7 4 5" xfId="27901" xr:uid="{AB4D27FC-E3A5-4ADD-B36A-57FB6BE0E383}"/>
    <cellStyle name="Normal 4 4 7 4 5 2" xfId="27902" xr:uid="{834735BA-7B10-401A-A56A-8A561ECBAC63}"/>
    <cellStyle name="Normal 4 4 7 4 6" xfId="27903" xr:uid="{96C0A39C-0554-461A-86DA-54D216E17C3D}"/>
    <cellStyle name="Normal 4 4 7 5" xfId="27904" xr:uid="{7D7B6195-F1AD-4BF1-96B6-6D115BCEF23C}"/>
    <cellStyle name="Normal 4 4 7 5 2" xfId="27905" xr:uid="{8E41A9CC-9133-4AD9-8091-FB954EB5E300}"/>
    <cellStyle name="Normal 4 4 7 5 2 2" xfId="27906" xr:uid="{A69CA1B5-1EE1-42CC-9541-E53744286F75}"/>
    <cellStyle name="Normal 4 4 7 5 2 2 2" xfId="27907" xr:uid="{69CDE29F-C2FC-49B8-9538-C0DC38524B96}"/>
    <cellStyle name="Normal 4 4 7 5 2 2 2 2" xfId="27908" xr:uid="{5034C697-CBDE-463E-ACB2-7D66BCD436CF}"/>
    <cellStyle name="Normal 4 4 7 5 2 2 3" xfId="27909" xr:uid="{17053227-227F-4EBE-A10A-D11BEF73B45C}"/>
    <cellStyle name="Normal 4 4 7 5 2 3" xfId="27910" xr:uid="{F7EA3A41-8249-45B3-89AE-F6F1AD038A9A}"/>
    <cellStyle name="Normal 4 4 7 5 2 3 2" xfId="27911" xr:uid="{94951BE9-9220-47C5-9416-1ED83C3A8F2A}"/>
    <cellStyle name="Normal 4 4 7 5 2 3 2 2" xfId="27912" xr:uid="{4EBD9C9A-518C-4869-8BB0-D9DCA33516BD}"/>
    <cellStyle name="Normal 4 4 7 5 2 3 3" xfId="27913" xr:uid="{EE6F85FD-9E15-45B1-88B6-69A3A9613872}"/>
    <cellStyle name="Normal 4 4 7 5 2 4" xfId="27914" xr:uid="{23EDB6A6-A453-4EC6-8A32-5E09D4746E10}"/>
    <cellStyle name="Normal 4 4 7 5 2 4 2" xfId="27915" xr:uid="{2033B1A4-A6A1-4163-B4C0-114504B95072}"/>
    <cellStyle name="Normal 4 4 7 5 2 5" xfId="27916" xr:uid="{ABFFC2C0-487A-40B9-A0A8-6DAA63205BCE}"/>
    <cellStyle name="Normal 4 4 7 5 3" xfId="27917" xr:uid="{18920D6D-4FDD-488A-9F67-7C456240B6ED}"/>
    <cellStyle name="Normal 4 4 7 5 3 2" xfId="27918" xr:uid="{6600AB66-7D7E-4ED8-BE86-7F90D3D030A5}"/>
    <cellStyle name="Normal 4 4 7 5 3 2 2" xfId="27919" xr:uid="{7805432A-4BBC-48FC-8804-26FDCF966198}"/>
    <cellStyle name="Normal 4 4 7 5 3 3" xfId="27920" xr:uid="{58BCD7C8-7D40-49A5-B4CD-0F4F5716E51B}"/>
    <cellStyle name="Normal 4 4 7 5 4" xfId="27921" xr:uid="{3735B997-E2D7-4438-988F-B954825C5432}"/>
    <cellStyle name="Normal 4 4 7 5 4 2" xfId="27922" xr:uid="{520376AE-2796-48BA-BAA7-9B039D7EEABC}"/>
    <cellStyle name="Normal 4 4 7 5 4 2 2" xfId="27923" xr:uid="{FEBE2F6C-47A1-498E-B952-CF250D3F1B67}"/>
    <cellStyle name="Normal 4 4 7 5 4 3" xfId="27924" xr:uid="{BD4E8751-E97A-4127-AEC7-8D80AB162DEB}"/>
    <cellStyle name="Normal 4 4 7 5 5" xfId="27925" xr:uid="{8ABAA8B3-A20F-489D-AE60-75270730021E}"/>
    <cellStyle name="Normal 4 4 7 5 5 2" xfId="27926" xr:uid="{E1D6335B-D78E-4212-B9CB-2BE2490E1F7A}"/>
    <cellStyle name="Normal 4 4 7 5 6" xfId="27927" xr:uid="{5A53A3B0-C1CE-411D-9CB4-FC5FF96EEAB4}"/>
    <cellStyle name="Normal 4 4 7 6" xfId="27928" xr:uid="{9F047045-E64D-4557-8ED9-221EA8D741F3}"/>
    <cellStyle name="Normal 4 4 7 6 2" xfId="27929" xr:uid="{75937DE5-82A6-4A96-8FF6-6B4C0A7AD462}"/>
    <cellStyle name="Normal 4 4 7 6 2 2" xfId="27930" xr:uid="{A612233C-0F2D-49E0-91CB-46EF42C24EF2}"/>
    <cellStyle name="Normal 4 4 7 6 2 2 2" xfId="27931" xr:uid="{9372F769-18F2-4B06-9751-64CB21CD84B3}"/>
    <cellStyle name="Normal 4 4 7 6 2 3" xfId="27932" xr:uid="{00B53686-E8BF-40BB-B220-748B1A8896B3}"/>
    <cellStyle name="Normal 4 4 7 6 3" xfId="27933" xr:uid="{5ECE5C31-01D6-428C-9B50-8BD4428C0B78}"/>
    <cellStyle name="Normal 4 4 7 6 3 2" xfId="27934" xr:uid="{0737EE57-9381-45CF-A600-279364D6A939}"/>
    <cellStyle name="Normal 4 4 7 6 3 2 2" xfId="27935" xr:uid="{34DDF8DF-91AE-4CA2-A667-9CCA7CE6DF87}"/>
    <cellStyle name="Normal 4 4 7 6 3 3" xfId="27936" xr:uid="{CC3A0BC4-ED57-4C32-A33F-15149D1BA5A5}"/>
    <cellStyle name="Normal 4 4 7 6 4" xfId="27937" xr:uid="{5498159D-1DA3-4B20-B01A-B5A8BA2DA4C5}"/>
    <cellStyle name="Normal 4 4 7 6 4 2" xfId="27938" xr:uid="{4EB97151-4B04-4908-A433-88A408EFAFBE}"/>
    <cellStyle name="Normal 4 4 7 6 5" xfId="27939" xr:uid="{02BECC92-F42E-41EB-973C-1E3A7DBBB03F}"/>
    <cellStyle name="Normal 4 4 7 7" xfId="27940" xr:uid="{380C6A15-9A50-4B70-8FF0-84DFF8EFDE70}"/>
    <cellStyle name="Normal 4 4 7 7 2" xfId="27941" xr:uid="{FF7C85A9-7937-4E56-BD8F-FC355A92E03C}"/>
    <cellStyle name="Normal 4 4 7 7 2 2" xfId="27942" xr:uid="{35296F64-0E5F-42BD-A310-DBE0BC124F3E}"/>
    <cellStyle name="Normal 4 4 7 7 3" xfId="27943" xr:uid="{14377AB0-EF7D-4B5D-BE27-7CEA81D30F44}"/>
    <cellStyle name="Normal 4 4 7 8" xfId="27944" xr:uid="{E75E9259-3CD7-4638-AB60-BCC889CEFB90}"/>
    <cellStyle name="Normal 4 4 7 8 2" xfId="27945" xr:uid="{B9CFD150-2D0F-4540-9939-C6E1A39A763E}"/>
    <cellStyle name="Normal 4 4 7 8 2 2" xfId="27946" xr:uid="{041211A1-EA27-4B20-AB95-FD1E4F207102}"/>
    <cellStyle name="Normal 4 4 7 8 3" xfId="27947" xr:uid="{105F2A2C-5A9A-46C2-853D-61F0D03ECFA7}"/>
    <cellStyle name="Normal 4 4 7 9" xfId="27948" xr:uid="{1DC27CBB-9EB0-4C12-949A-71D9011EB105}"/>
    <cellStyle name="Normal 4 4 7 9 2" xfId="27949" xr:uid="{46AE4320-BF82-413A-A7F0-0485824350BD}"/>
    <cellStyle name="Normal 4 4 7 9 2 2" xfId="27950" xr:uid="{8DB4C6C1-5D58-412C-AA52-9A09948800F9}"/>
    <cellStyle name="Normal 4 4 7 9 3" xfId="27951" xr:uid="{F2FE7B15-C60D-4C7B-A532-21410168DE4C}"/>
    <cellStyle name="Normal 4 4 8" xfId="2182" xr:uid="{5EDD37E0-985A-4A88-8ADE-6CFD69BAB1B0}"/>
    <cellStyle name="Normal 4 4 8 10" xfId="27952" xr:uid="{24C9423F-8389-4B87-B593-C0888D597824}"/>
    <cellStyle name="Normal 4 4 8 10 2" xfId="27953" xr:uid="{DDDC296C-CC75-420E-89AE-E90F5DC3DBC4}"/>
    <cellStyle name="Normal 4 4 8 11" xfId="27954" xr:uid="{877C6D0B-3E67-4251-BF6A-A9F4161BF9BC}"/>
    <cellStyle name="Normal 4 4 8 2" xfId="27955" xr:uid="{296E3E6C-51D7-433D-BC41-3C21C9BA8CE6}"/>
    <cellStyle name="Normal 4 4 8 2 2" xfId="27956" xr:uid="{B0360671-74C6-4F0A-9DF1-D174D17D8CD8}"/>
    <cellStyle name="Normal 4 4 8 2 2 2" xfId="27957" xr:uid="{D1D6E096-971B-4AA8-B633-1DE3A955AD97}"/>
    <cellStyle name="Normal 4 4 8 2 2 2 2" xfId="27958" xr:uid="{1A5A1181-F148-4C95-8578-2BA4AB8724EB}"/>
    <cellStyle name="Normal 4 4 8 2 2 2 2 2" xfId="27959" xr:uid="{C738F718-3CEB-45BF-AB84-F06AB4FA9031}"/>
    <cellStyle name="Normal 4 4 8 2 2 2 2 2 2" xfId="27960" xr:uid="{7521B215-C415-4972-8848-377AD8B32EAF}"/>
    <cellStyle name="Normal 4 4 8 2 2 2 2 3" xfId="27961" xr:uid="{98CFC2A9-0FAC-43AF-A496-2AB6F34168D8}"/>
    <cellStyle name="Normal 4 4 8 2 2 2 3" xfId="27962" xr:uid="{27DCAB76-5746-448B-AE6B-29741C6A0F1C}"/>
    <cellStyle name="Normal 4 4 8 2 2 2 3 2" xfId="27963" xr:uid="{DB1F412B-CF50-40FC-B726-EEFB2FB7996D}"/>
    <cellStyle name="Normal 4 4 8 2 2 2 3 2 2" xfId="27964" xr:uid="{5EF76BFF-5FC7-4AC4-B67C-D9B0071D0BA1}"/>
    <cellStyle name="Normal 4 4 8 2 2 2 3 3" xfId="27965" xr:uid="{230DD977-43A1-4100-ADCF-24A32A990387}"/>
    <cellStyle name="Normal 4 4 8 2 2 2 4" xfId="27966" xr:uid="{66938BC9-7CA2-4FD3-A868-7AC0A264C1A4}"/>
    <cellStyle name="Normal 4 4 8 2 2 2 4 2" xfId="27967" xr:uid="{6BF1E760-5364-466C-88B9-CEDABAEF0EDF}"/>
    <cellStyle name="Normal 4 4 8 2 2 2 5" xfId="27968" xr:uid="{4F71FF4C-8935-489A-8CC8-904166FB6328}"/>
    <cellStyle name="Normal 4 4 8 2 2 3" xfId="27969" xr:uid="{B39482DC-5A1E-447D-ACF8-8D7E1F8108FC}"/>
    <cellStyle name="Normal 4 4 8 2 2 3 2" xfId="27970" xr:uid="{61206FAD-E15D-47B6-BA5A-F553162EFE73}"/>
    <cellStyle name="Normal 4 4 8 2 2 3 2 2" xfId="27971" xr:uid="{09AECAC8-59A3-48F1-B612-8E4906CAFE1C}"/>
    <cellStyle name="Normal 4 4 8 2 2 3 3" xfId="27972" xr:uid="{D5DE94FD-6E3F-44E8-812D-BD01B721A650}"/>
    <cellStyle name="Normal 4 4 8 2 2 4" xfId="27973" xr:uid="{47A6A06F-81E0-4CFE-85DF-18755D591DB4}"/>
    <cellStyle name="Normal 4 4 8 2 2 4 2" xfId="27974" xr:uid="{17A7CEB0-A8E5-44B7-B5F7-80D88FE20A05}"/>
    <cellStyle name="Normal 4 4 8 2 2 4 2 2" xfId="27975" xr:uid="{0D17E5A7-9E62-449A-8652-27A90CC6F658}"/>
    <cellStyle name="Normal 4 4 8 2 2 4 3" xfId="27976" xr:uid="{1D738E4E-655C-4746-8757-DDBD29F45319}"/>
    <cellStyle name="Normal 4 4 8 2 2 5" xfId="27977" xr:uid="{5E1A88F7-BAA7-4A31-85BF-954A6208C2A3}"/>
    <cellStyle name="Normal 4 4 8 2 2 5 2" xfId="27978" xr:uid="{066E3D84-F5A7-4E15-8A73-835D23A90045}"/>
    <cellStyle name="Normal 4 4 8 2 2 6" xfId="27979" xr:uid="{2EAB849B-EB38-48CE-8A71-ACFD2A865572}"/>
    <cellStyle name="Normal 4 4 8 2 3" xfId="27980" xr:uid="{08F6FED1-720D-4C3D-B26B-D958414BB716}"/>
    <cellStyle name="Normal 4 4 8 2 3 2" xfId="27981" xr:uid="{610C11A1-6EEF-4F09-B584-39B33730BF00}"/>
    <cellStyle name="Normal 4 4 8 2 3 2 2" xfId="27982" xr:uid="{BB3DACA7-C1E0-4397-879B-AB8E1676249E}"/>
    <cellStyle name="Normal 4 4 8 2 3 2 2 2" xfId="27983" xr:uid="{029996C8-B7A4-4682-954C-86D09D190B51}"/>
    <cellStyle name="Normal 4 4 8 2 3 2 2 2 2" xfId="27984" xr:uid="{2B840E70-D3F3-4484-87FC-889A84E343F0}"/>
    <cellStyle name="Normal 4 4 8 2 3 2 2 3" xfId="27985" xr:uid="{25E6C88F-25F1-4F02-90A8-8F0FE1C96E50}"/>
    <cellStyle name="Normal 4 4 8 2 3 2 3" xfId="27986" xr:uid="{A151FAA1-9F2F-4DC5-BE02-2B4038EE0A43}"/>
    <cellStyle name="Normal 4 4 8 2 3 2 3 2" xfId="27987" xr:uid="{1BB76DBC-A069-4C80-919D-EE02E24A15CF}"/>
    <cellStyle name="Normal 4 4 8 2 3 2 3 2 2" xfId="27988" xr:uid="{D30F2FA1-27CC-46AA-8086-8B741EC2325A}"/>
    <cellStyle name="Normal 4 4 8 2 3 2 3 3" xfId="27989" xr:uid="{A910C960-A068-446B-87C2-AC0C2FC9AC68}"/>
    <cellStyle name="Normal 4 4 8 2 3 2 4" xfId="27990" xr:uid="{9712F89A-5639-4546-9193-88FFB9751F1F}"/>
    <cellStyle name="Normal 4 4 8 2 3 2 4 2" xfId="27991" xr:uid="{E6042B20-B7CF-4F6E-BA53-F23FEBFB216B}"/>
    <cellStyle name="Normal 4 4 8 2 3 2 5" xfId="27992" xr:uid="{4FE506F9-7EF8-4B3F-A583-9C53A88A6697}"/>
    <cellStyle name="Normal 4 4 8 2 3 3" xfId="27993" xr:uid="{9B305355-F9AA-4D9A-9798-4FDAA4619513}"/>
    <cellStyle name="Normal 4 4 8 2 3 3 2" xfId="27994" xr:uid="{A758CADD-BDD8-413E-88B4-141D584E325E}"/>
    <cellStyle name="Normal 4 4 8 2 3 3 2 2" xfId="27995" xr:uid="{E75726CD-8648-48DC-A1AB-4DC93670BEF6}"/>
    <cellStyle name="Normal 4 4 8 2 3 3 3" xfId="27996" xr:uid="{A8A3C35F-E0A9-4DE7-B848-8F102D6125E4}"/>
    <cellStyle name="Normal 4 4 8 2 3 4" xfId="27997" xr:uid="{75054150-157D-4832-AE5C-6CFA906D19A3}"/>
    <cellStyle name="Normal 4 4 8 2 3 4 2" xfId="27998" xr:uid="{9A212ECC-17B6-4FEE-8C7F-09B922FB9D8E}"/>
    <cellStyle name="Normal 4 4 8 2 3 4 2 2" xfId="27999" xr:uid="{09569AAB-B339-4FC4-B1EB-E5194DB42480}"/>
    <cellStyle name="Normal 4 4 8 2 3 4 3" xfId="28000" xr:uid="{23D91DC1-2BFB-4BF5-A62C-A1666CEDC643}"/>
    <cellStyle name="Normal 4 4 8 2 3 5" xfId="28001" xr:uid="{FE49DCE8-833D-449E-8213-27422F547940}"/>
    <cellStyle name="Normal 4 4 8 2 3 5 2" xfId="28002" xr:uid="{9841E382-7E4E-4EE4-AD87-5A8440341046}"/>
    <cellStyle name="Normal 4 4 8 2 3 6" xfId="28003" xr:uid="{6603AEC0-0102-4575-8F74-9463E730A2BD}"/>
    <cellStyle name="Normal 4 4 8 2 4" xfId="28004" xr:uid="{B13BE433-2B6D-4FF2-87A5-C44867B6F4FE}"/>
    <cellStyle name="Normal 4 4 8 2 4 2" xfId="28005" xr:uid="{38E1FDBE-2706-4305-A716-DCFC7D976167}"/>
    <cellStyle name="Normal 4 4 8 2 4 2 2" xfId="28006" xr:uid="{8AE1139E-076C-4BE9-B24E-FAEBAB3883D1}"/>
    <cellStyle name="Normal 4 4 8 2 4 2 2 2" xfId="28007" xr:uid="{23392820-355D-42A5-9ECC-B6977ADB70D9}"/>
    <cellStyle name="Normal 4 4 8 2 4 2 3" xfId="28008" xr:uid="{14D09F24-2D72-4EA1-8531-0CFEEA9854BC}"/>
    <cellStyle name="Normal 4 4 8 2 4 3" xfId="28009" xr:uid="{2BA779F2-1381-4CD5-99CC-DE4AF90C4D23}"/>
    <cellStyle name="Normal 4 4 8 2 4 3 2" xfId="28010" xr:uid="{E68F5734-6E78-4875-8696-3A20AFB9E5A2}"/>
    <cellStyle name="Normal 4 4 8 2 4 3 2 2" xfId="28011" xr:uid="{91F3C079-A2A2-4896-A0B1-B11F52686A2F}"/>
    <cellStyle name="Normal 4 4 8 2 4 3 3" xfId="28012" xr:uid="{4E580CF3-7C13-4AB7-9772-7459186D95EE}"/>
    <cellStyle name="Normal 4 4 8 2 4 4" xfId="28013" xr:uid="{2142DAF7-0299-4BE3-A5B3-464EBE8FDF67}"/>
    <cellStyle name="Normal 4 4 8 2 4 4 2" xfId="28014" xr:uid="{3097888F-968A-42FD-AFA0-7CB315CF48AB}"/>
    <cellStyle name="Normal 4 4 8 2 4 5" xfId="28015" xr:uid="{D4ED2B3E-81AD-42BE-BEFA-9BB7160F6088}"/>
    <cellStyle name="Normal 4 4 8 2 5" xfId="28016" xr:uid="{082FAEEF-E86A-4426-A6F8-B2B7A165D8B0}"/>
    <cellStyle name="Normal 4 4 8 2 5 2" xfId="28017" xr:uid="{353FE779-71E8-4B53-A739-EA0B2F1F13BF}"/>
    <cellStyle name="Normal 4 4 8 2 5 2 2" xfId="28018" xr:uid="{5E449AE8-D9A7-40FE-84AC-8E73D56E57A1}"/>
    <cellStyle name="Normal 4 4 8 2 5 3" xfId="28019" xr:uid="{CB05F463-9509-404E-BCB5-38CEF2BC13B8}"/>
    <cellStyle name="Normal 4 4 8 2 6" xfId="28020" xr:uid="{5F66B415-A1CA-4610-9EFF-F8C3C179CB2C}"/>
    <cellStyle name="Normal 4 4 8 2 6 2" xfId="28021" xr:uid="{4424F580-1253-4978-92BF-C9DFFA6E1AD4}"/>
    <cellStyle name="Normal 4 4 8 2 6 2 2" xfId="28022" xr:uid="{AD9A1D55-D8D1-41BF-B218-E6C2F99489AA}"/>
    <cellStyle name="Normal 4 4 8 2 6 3" xfId="28023" xr:uid="{10286103-A523-45D5-8A93-92EB98460ADB}"/>
    <cellStyle name="Normal 4 4 8 2 7" xfId="28024" xr:uid="{654A9DE6-F4E2-46EF-A30C-DD44576D51C6}"/>
    <cellStyle name="Normal 4 4 8 2 7 2" xfId="28025" xr:uid="{07DD32B4-F280-47EC-A1A8-9603FD22CF50}"/>
    <cellStyle name="Normal 4 4 8 2 7 2 2" xfId="28026" xr:uid="{3A5CCE7B-E53B-4F9C-9046-3B9D07A5FE08}"/>
    <cellStyle name="Normal 4 4 8 2 7 3" xfId="28027" xr:uid="{5BF5A769-1A3A-43F4-856D-9570678A40B3}"/>
    <cellStyle name="Normal 4 4 8 2 8" xfId="28028" xr:uid="{07C50254-5CFC-48FD-808D-61967D4350CD}"/>
    <cellStyle name="Normal 4 4 8 2 8 2" xfId="28029" xr:uid="{76E317DA-0E5D-4E0C-8DAE-44D1A0DA245B}"/>
    <cellStyle name="Normal 4 4 8 2 9" xfId="28030" xr:uid="{FAD511C1-4CA8-42B4-9A4B-0FBBEEA2535D}"/>
    <cellStyle name="Normal 4 4 8 3" xfId="28031" xr:uid="{C718740D-ADA3-4826-9551-917EC0DA2B5E}"/>
    <cellStyle name="Normal 4 4 8 3 2" xfId="28032" xr:uid="{88D2C676-3EC1-400D-B0C1-4FD5031FAC60}"/>
    <cellStyle name="Normal 4 4 8 3 2 2" xfId="28033" xr:uid="{D7F88767-2E4A-435D-81C3-69585C921055}"/>
    <cellStyle name="Normal 4 4 8 3 2 2 2" xfId="28034" xr:uid="{4D9FD583-2316-4BBB-8FD7-1F3CFD4B238A}"/>
    <cellStyle name="Normal 4 4 8 3 2 2 2 2" xfId="28035" xr:uid="{DBBF72EE-3B9A-44D9-B9AF-721EB23EA6B3}"/>
    <cellStyle name="Normal 4 4 8 3 2 2 2 2 2" xfId="28036" xr:uid="{2C6D340A-A5AC-430D-BB1F-E9023E2E5CAE}"/>
    <cellStyle name="Normal 4 4 8 3 2 2 2 3" xfId="28037" xr:uid="{A909C61A-48DF-4D79-A08D-40461E00E352}"/>
    <cellStyle name="Normal 4 4 8 3 2 2 3" xfId="28038" xr:uid="{5E10EFDA-513C-4087-8072-0A33D16ADAD1}"/>
    <cellStyle name="Normal 4 4 8 3 2 2 3 2" xfId="28039" xr:uid="{7B2F07A5-2F5A-447C-A71D-90A213E7E0FA}"/>
    <cellStyle name="Normal 4 4 8 3 2 2 3 2 2" xfId="28040" xr:uid="{B54EF993-0CC0-4915-9CCF-E29F0A8F017D}"/>
    <cellStyle name="Normal 4 4 8 3 2 2 3 3" xfId="28041" xr:uid="{0597305B-6036-4448-BDFE-D66835CBD4CD}"/>
    <cellStyle name="Normal 4 4 8 3 2 2 4" xfId="28042" xr:uid="{35523DBE-ECE6-4FAD-BF92-F413C88B7309}"/>
    <cellStyle name="Normal 4 4 8 3 2 2 4 2" xfId="28043" xr:uid="{FF59D712-BED5-43CE-9123-C2DBA41DA2FC}"/>
    <cellStyle name="Normal 4 4 8 3 2 2 5" xfId="28044" xr:uid="{BE51E645-03F0-483F-A433-886939D81027}"/>
    <cellStyle name="Normal 4 4 8 3 2 3" xfId="28045" xr:uid="{878A227A-6896-4DB9-8416-58EFB7774C91}"/>
    <cellStyle name="Normal 4 4 8 3 2 3 2" xfId="28046" xr:uid="{CF88BC98-E7FC-4E6A-AE0C-9F5FD9125629}"/>
    <cellStyle name="Normal 4 4 8 3 2 3 2 2" xfId="28047" xr:uid="{53A5B92D-4C01-40F8-B342-96347B15E82B}"/>
    <cellStyle name="Normal 4 4 8 3 2 3 3" xfId="28048" xr:uid="{0FA07529-F0C0-48FE-903B-D0650E8F334E}"/>
    <cellStyle name="Normal 4 4 8 3 2 4" xfId="28049" xr:uid="{F197CA95-8A4F-4A71-B644-0CD14B9AA9A1}"/>
    <cellStyle name="Normal 4 4 8 3 2 4 2" xfId="28050" xr:uid="{FBBC0ABE-E290-4945-ABC0-481B6859DFF5}"/>
    <cellStyle name="Normal 4 4 8 3 2 4 2 2" xfId="28051" xr:uid="{8EF27F4E-47D6-420F-BB7D-F7058DCB456B}"/>
    <cellStyle name="Normal 4 4 8 3 2 4 3" xfId="28052" xr:uid="{A771B4B4-5591-4DE0-B6C7-35F7F32B0CB5}"/>
    <cellStyle name="Normal 4 4 8 3 2 5" xfId="28053" xr:uid="{21846031-9897-4834-9DF4-98F71427521A}"/>
    <cellStyle name="Normal 4 4 8 3 2 5 2" xfId="28054" xr:uid="{069247D1-7B40-435F-A592-AEE7DAAC6206}"/>
    <cellStyle name="Normal 4 4 8 3 2 6" xfId="28055" xr:uid="{DD0DBE76-595D-45AB-A65B-8E392EFE6D3D}"/>
    <cellStyle name="Normal 4 4 8 3 3" xfId="28056" xr:uid="{D465F6F5-5E3B-42FC-9A20-A0134029F8FA}"/>
    <cellStyle name="Normal 4 4 8 3 3 2" xfId="28057" xr:uid="{BFD43229-302E-4642-AAB5-5E8E31FB4747}"/>
    <cellStyle name="Normal 4 4 8 3 3 2 2" xfId="28058" xr:uid="{C6554A31-6412-452B-B4BC-097722DE5BFA}"/>
    <cellStyle name="Normal 4 4 8 3 3 2 2 2" xfId="28059" xr:uid="{E81250BD-2334-452B-B1DD-E51F7FB19FB2}"/>
    <cellStyle name="Normal 4 4 8 3 3 2 2 2 2" xfId="28060" xr:uid="{E1FB450D-F3DF-4A60-9A91-93AE191BEBBB}"/>
    <cellStyle name="Normal 4 4 8 3 3 2 2 3" xfId="28061" xr:uid="{D363506D-59EC-4C03-A64C-0DDEEE03CA2A}"/>
    <cellStyle name="Normal 4 4 8 3 3 2 3" xfId="28062" xr:uid="{E8716E6E-7BF2-463B-A8B9-90369FC76D03}"/>
    <cellStyle name="Normal 4 4 8 3 3 2 3 2" xfId="28063" xr:uid="{58CEA4B9-CACC-4A12-8EEB-C95EE77B1F43}"/>
    <cellStyle name="Normal 4 4 8 3 3 2 3 2 2" xfId="28064" xr:uid="{F26BF928-FB79-4C2D-9B98-6A36F7EE4181}"/>
    <cellStyle name="Normal 4 4 8 3 3 2 3 3" xfId="28065" xr:uid="{A3E32B5F-B8C7-4E03-B2F3-7A5198DFCEB1}"/>
    <cellStyle name="Normal 4 4 8 3 3 2 4" xfId="28066" xr:uid="{316C1CA6-58A9-4FC3-9966-E00C89104DED}"/>
    <cellStyle name="Normal 4 4 8 3 3 2 4 2" xfId="28067" xr:uid="{6C8FD452-1BF8-428C-9710-DFB6915122F6}"/>
    <cellStyle name="Normal 4 4 8 3 3 2 5" xfId="28068" xr:uid="{6DFE9F6A-2DC9-4A44-9021-DEAF0207A245}"/>
    <cellStyle name="Normal 4 4 8 3 3 3" xfId="28069" xr:uid="{562305D8-B910-41C9-9CC7-B253E656B446}"/>
    <cellStyle name="Normal 4 4 8 3 3 3 2" xfId="28070" xr:uid="{8ADC9359-DBEB-4C4B-A648-BC2DE542E74E}"/>
    <cellStyle name="Normal 4 4 8 3 3 3 2 2" xfId="28071" xr:uid="{1ED8E7BE-FCD0-4F30-B920-2459A702F30C}"/>
    <cellStyle name="Normal 4 4 8 3 3 3 3" xfId="28072" xr:uid="{2B5D8DC4-39C7-45F4-9FBA-6F0B80523E60}"/>
    <cellStyle name="Normal 4 4 8 3 3 4" xfId="28073" xr:uid="{18CF6825-275A-47A3-8A65-9BD261727A53}"/>
    <cellStyle name="Normal 4 4 8 3 3 4 2" xfId="28074" xr:uid="{59CEA507-7AC2-4436-AF50-F18FBC8116AF}"/>
    <cellStyle name="Normal 4 4 8 3 3 4 2 2" xfId="28075" xr:uid="{0E23B27E-CFA3-4BEC-8C11-D43AE3CEB739}"/>
    <cellStyle name="Normal 4 4 8 3 3 4 3" xfId="28076" xr:uid="{E1599902-9F54-4CDF-BE90-EE014A06BCEE}"/>
    <cellStyle name="Normal 4 4 8 3 3 5" xfId="28077" xr:uid="{3E738ED3-BD86-4019-B29C-8AE9D33BFFD0}"/>
    <cellStyle name="Normal 4 4 8 3 3 5 2" xfId="28078" xr:uid="{FEA0EE61-0906-434E-BB2A-0D9224D11836}"/>
    <cellStyle name="Normal 4 4 8 3 3 6" xfId="28079" xr:uid="{2BE67117-C549-487B-9F30-D84D4B3C5696}"/>
    <cellStyle name="Normal 4 4 8 3 4" xfId="28080" xr:uid="{44A42D90-E4C0-4B23-A7D9-BA12D8A527F7}"/>
    <cellStyle name="Normal 4 4 8 3 4 2" xfId="28081" xr:uid="{CD16EF0F-0253-42FE-B0FE-ABA3F7831368}"/>
    <cellStyle name="Normal 4 4 8 3 4 2 2" xfId="28082" xr:uid="{5C1E8AA8-29FE-4A4C-99A9-529D5AE183A8}"/>
    <cellStyle name="Normal 4 4 8 3 4 2 2 2" xfId="28083" xr:uid="{2FB3EE93-42EB-4D2A-B1CA-078446626EAC}"/>
    <cellStyle name="Normal 4 4 8 3 4 2 3" xfId="28084" xr:uid="{1AC45EB1-8FFE-45C0-96E1-6984816C3F71}"/>
    <cellStyle name="Normal 4 4 8 3 4 3" xfId="28085" xr:uid="{F48C0993-6715-4BDB-83F4-E265E080D96F}"/>
    <cellStyle name="Normal 4 4 8 3 4 3 2" xfId="28086" xr:uid="{54D0C2F5-796D-490C-885F-F7ACF6943F78}"/>
    <cellStyle name="Normal 4 4 8 3 4 3 2 2" xfId="28087" xr:uid="{70D8DE56-1328-460B-84AD-69FF01951E5F}"/>
    <cellStyle name="Normal 4 4 8 3 4 3 3" xfId="28088" xr:uid="{1289F4AD-FAF2-4718-BF5D-145E5058945E}"/>
    <cellStyle name="Normal 4 4 8 3 4 4" xfId="28089" xr:uid="{45F6F14A-DC72-438B-BFA2-00B5353320C3}"/>
    <cellStyle name="Normal 4 4 8 3 4 4 2" xfId="28090" xr:uid="{BE6B0175-6555-4783-99C7-AE9B9928B5E0}"/>
    <cellStyle name="Normal 4 4 8 3 4 5" xfId="28091" xr:uid="{08E80CB3-19E9-4324-9505-0FB318F6EEBF}"/>
    <cellStyle name="Normal 4 4 8 3 5" xfId="28092" xr:uid="{943906C4-96A8-4041-99A4-15B284EF447F}"/>
    <cellStyle name="Normal 4 4 8 3 5 2" xfId="28093" xr:uid="{62028DEC-B35A-4418-AD5B-37A0F52D8CDC}"/>
    <cellStyle name="Normal 4 4 8 3 5 2 2" xfId="28094" xr:uid="{6E652A2F-FEA5-4699-8E5A-3537E27DBABA}"/>
    <cellStyle name="Normal 4 4 8 3 5 3" xfId="28095" xr:uid="{E756B9F0-4FFD-4EF0-950E-BB08123E9933}"/>
    <cellStyle name="Normal 4 4 8 3 6" xfId="28096" xr:uid="{6E45544A-5BF5-4332-8E23-AFD686A08EF5}"/>
    <cellStyle name="Normal 4 4 8 3 6 2" xfId="28097" xr:uid="{681710CC-22BF-4B75-924B-22B0302A80D6}"/>
    <cellStyle name="Normal 4 4 8 3 6 2 2" xfId="28098" xr:uid="{AF3FA6B6-36C4-4A47-B775-8FA6E7E30511}"/>
    <cellStyle name="Normal 4 4 8 3 6 3" xfId="28099" xr:uid="{0B123985-EBB0-47B7-AE5D-D513EA76B5EA}"/>
    <cellStyle name="Normal 4 4 8 3 7" xfId="28100" xr:uid="{42933BD3-C80A-49BD-91DD-E246C983F9E2}"/>
    <cellStyle name="Normal 4 4 8 3 7 2" xfId="28101" xr:uid="{E6CAFCDB-7B80-4BB9-96C9-05AC28E673E6}"/>
    <cellStyle name="Normal 4 4 8 3 7 2 2" xfId="28102" xr:uid="{CEB7ABB9-E00F-4E29-929F-DD1AEBE501D8}"/>
    <cellStyle name="Normal 4 4 8 3 7 3" xfId="28103" xr:uid="{9F5A9188-1643-49C2-BC76-9C9FC6F19697}"/>
    <cellStyle name="Normal 4 4 8 3 8" xfId="28104" xr:uid="{62974388-A854-4EDE-AD35-B1DC8C4DE3F6}"/>
    <cellStyle name="Normal 4 4 8 3 8 2" xfId="28105" xr:uid="{7C99C4B4-F274-4822-A2AB-F567F00EA89E}"/>
    <cellStyle name="Normal 4 4 8 3 9" xfId="28106" xr:uid="{36E1BC8A-610A-4BE0-BFDA-3C6B8424D0CC}"/>
    <cellStyle name="Normal 4 4 8 4" xfId="28107" xr:uid="{3D9D55F4-CA97-4466-8040-28157A3F4622}"/>
    <cellStyle name="Normal 4 4 8 4 2" xfId="28108" xr:uid="{925C2D5E-BF5C-4057-BD7E-7E591B74C5BF}"/>
    <cellStyle name="Normal 4 4 8 4 2 2" xfId="28109" xr:uid="{D8866256-C1E0-4FBA-A975-1AC63B94235B}"/>
    <cellStyle name="Normal 4 4 8 4 2 2 2" xfId="28110" xr:uid="{7E7C43D2-CAFD-46F9-967E-4319A062ABC6}"/>
    <cellStyle name="Normal 4 4 8 4 2 2 2 2" xfId="28111" xr:uid="{C8DAF757-3C6F-451D-9439-AD7ED62AEDD8}"/>
    <cellStyle name="Normal 4 4 8 4 2 2 3" xfId="28112" xr:uid="{98D52416-C353-488C-ADEA-1EC2B0A401E3}"/>
    <cellStyle name="Normal 4 4 8 4 2 3" xfId="28113" xr:uid="{D5D36369-2F04-4DB5-96E5-DCDC16148229}"/>
    <cellStyle name="Normal 4 4 8 4 2 3 2" xfId="28114" xr:uid="{619A2FDB-AB16-4BFB-873E-86A8A31CAFA9}"/>
    <cellStyle name="Normal 4 4 8 4 2 3 2 2" xfId="28115" xr:uid="{CAFD9DE9-099A-4D54-8ACB-3E197D017BD1}"/>
    <cellStyle name="Normal 4 4 8 4 2 3 3" xfId="28116" xr:uid="{65DAAFD1-635F-4772-B563-0296FC04B998}"/>
    <cellStyle name="Normal 4 4 8 4 2 4" xfId="28117" xr:uid="{7B6184FB-B8FA-4CA5-8BF3-B2B800FD6A9D}"/>
    <cellStyle name="Normal 4 4 8 4 2 4 2" xfId="28118" xr:uid="{8BB28956-AE29-4F20-983E-3C0569E4D1C9}"/>
    <cellStyle name="Normal 4 4 8 4 2 5" xfId="28119" xr:uid="{2C0F366A-3539-440D-8071-B269D6D44CCE}"/>
    <cellStyle name="Normal 4 4 8 4 3" xfId="28120" xr:uid="{2479A764-78AA-4DA8-BBBD-66C3DAD66E53}"/>
    <cellStyle name="Normal 4 4 8 4 3 2" xfId="28121" xr:uid="{55E9F4A8-5C51-4AEC-BDF0-F77D21A6982E}"/>
    <cellStyle name="Normal 4 4 8 4 3 2 2" xfId="28122" xr:uid="{97368E58-7646-4271-B7A6-3DD3207BF54C}"/>
    <cellStyle name="Normal 4 4 8 4 3 3" xfId="28123" xr:uid="{464E5C1A-85F7-4014-B3A2-8A2CDE9FB7EF}"/>
    <cellStyle name="Normal 4 4 8 4 4" xfId="28124" xr:uid="{E643A472-1AFC-44D3-B073-CB5874A19611}"/>
    <cellStyle name="Normal 4 4 8 4 4 2" xfId="28125" xr:uid="{D8A489E4-1242-42F4-80DB-5F6CC9B63CCE}"/>
    <cellStyle name="Normal 4 4 8 4 4 2 2" xfId="28126" xr:uid="{E2CDA31E-7CD8-411A-8D0F-213682E45C11}"/>
    <cellStyle name="Normal 4 4 8 4 4 3" xfId="28127" xr:uid="{59ED7038-44F7-433A-ACCB-BDB71C56050F}"/>
    <cellStyle name="Normal 4 4 8 4 5" xfId="28128" xr:uid="{893A31D9-6593-4676-99AD-2242BD1F425B}"/>
    <cellStyle name="Normal 4 4 8 4 5 2" xfId="28129" xr:uid="{11B0E3F7-7637-4D07-A7CB-1AED26FFE06F}"/>
    <cellStyle name="Normal 4 4 8 4 6" xfId="28130" xr:uid="{7826C1B8-8C4B-4B65-A191-B18CE7125690}"/>
    <cellStyle name="Normal 4 4 8 5" xfId="28131" xr:uid="{7C490DF4-A5F1-4F07-A833-39EF3E943960}"/>
    <cellStyle name="Normal 4 4 8 5 2" xfId="28132" xr:uid="{13D1DE54-9A77-4AEC-99C9-78358EFA36AC}"/>
    <cellStyle name="Normal 4 4 8 5 2 2" xfId="28133" xr:uid="{161FB9D4-EE20-4AAA-9398-9CCC997A1BD4}"/>
    <cellStyle name="Normal 4 4 8 5 2 2 2" xfId="28134" xr:uid="{8A4FBC4D-522E-4BF5-B5D9-2ACC31362607}"/>
    <cellStyle name="Normal 4 4 8 5 2 2 2 2" xfId="28135" xr:uid="{7F1EA4EB-3C27-4743-B1EA-2CEE96E61BB9}"/>
    <cellStyle name="Normal 4 4 8 5 2 2 3" xfId="28136" xr:uid="{63409FBD-B53C-436B-ADB7-BA013C47E0B0}"/>
    <cellStyle name="Normal 4 4 8 5 2 3" xfId="28137" xr:uid="{4E702528-7DBA-4E73-B879-FBAB38CE9328}"/>
    <cellStyle name="Normal 4 4 8 5 2 3 2" xfId="28138" xr:uid="{5BFB0CB9-E679-42FF-92BA-C99DC664667B}"/>
    <cellStyle name="Normal 4 4 8 5 2 3 2 2" xfId="28139" xr:uid="{6A53D400-D580-4D0F-9216-33426ADC63A9}"/>
    <cellStyle name="Normal 4 4 8 5 2 3 3" xfId="28140" xr:uid="{825D77F1-20FA-4F11-9F88-92C5A9E30BB2}"/>
    <cellStyle name="Normal 4 4 8 5 2 4" xfId="28141" xr:uid="{44F2B417-A8CF-4A23-86CE-075A2B5DCED7}"/>
    <cellStyle name="Normal 4 4 8 5 2 4 2" xfId="28142" xr:uid="{84443AE0-5AD8-4CC7-921C-4D1DCF5C0C52}"/>
    <cellStyle name="Normal 4 4 8 5 2 5" xfId="28143" xr:uid="{7B423AA4-3090-4FE8-9E27-910C8DD0DDC2}"/>
    <cellStyle name="Normal 4 4 8 5 3" xfId="28144" xr:uid="{28F85FAA-ACCF-4F93-811E-683630C31000}"/>
    <cellStyle name="Normal 4 4 8 5 3 2" xfId="28145" xr:uid="{DBA4F33A-0798-45BB-8808-6C627B8F098E}"/>
    <cellStyle name="Normal 4 4 8 5 3 2 2" xfId="28146" xr:uid="{66890A30-D104-432F-A9F0-741787F05109}"/>
    <cellStyle name="Normal 4 4 8 5 3 3" xfId="28147" xr:uid="{E3EA829F-00B0-4786-8D58-A985EDE09777}"/>
    <cellStyle name="Normal 4 4 8 5 4" xfId="28148" xr:uid="{004368E3-990A-460D-87B3-228B4D04D1C5}"/>
    <cellStyle name="Normal 4 4 8 5 4 2" xfId="28149" xr:uid="{008402C9-D08A-4218-B7B7-47201E005468}"/>
    <cellStyle name="Normal 4 4 8 5 4 2 2" xfId="28150" xr:uid="{C0E94BD2-0C30-44FC-B7E1-186B71DECFB0}"/>
    <cellStyle name="Normal 4 4 8 5 4 3" xfId="28151" xr:uid="{44F5CF40-3990-44F9-8814-1F23D90995D4}"/>
    <cellStyle name="Normal 4 4 8 5 5" xfId="28152" xr:uid="{99EE2CFE-F271-4A18-84CF-3EDDFDDECFBD}"/>
    <cellStyle name="Normal 4 4 8 5 5 2" xfId="28153" xr:uid="{9FE8BF56-70D3-4D02-9995-3230CDE2BC7C}"/>
    <cellStyle name="Normal 4 4 8 5 6" xfId="28154" xr:uid="{43B98946-FA81-4425-A14B-73F54189AD2B}"/>
    <cellStyle name="Normal 4 4 8 6" xfId="28155" xr:uid="{6047D192-93EF-4E09-B436-7938DFC46470}"/>
    <cellStyle name="Normal 4 4 8 6 2" xfId="28156" xr:uid="{3E699A7E-5FE9-41E6-B716-E25D77FDEC1A}"/>
    <cellStyle name="Normal 4 4 8 6 2 2" xfId="28157" xr:uid="{C3B273C6-A77F-44AC-9554-3B0EB20ECCB4}"/>
    <cellStyle name="Normal 4 4 8 6 2 2 2" xfId="28158" xr:uid="{BE3762FC-D3A2-4580-A7A1-4F66A40BCF43}"/>
    <cellStyle name="Normal 4 4 8 6 2 3" xfId="28159" xr:uid="{CCE3F134-647C-45E3-A47B-903F1D799C06}"/>
    <cellStyle name="Normal 4 4 8 6 3" xfId="28160" xr:uid="{61B46B1A-B041-4A5B-A0BC-0297E805F456}"/>
    <cellStyle name="Normal 4 4 8 6 3 2" xfId="28161" xr:uid="{602303F2-3FDD-4D22-BD5D-9B08F0E6C988}"/>
    <cellStyle name="Normal 4 4 8 6 3 2 2" xfId="28162" xr:uid="{CE021B3B-34EF-4283-A624-5628DEE170AF}"/>
    <cellStyle name="Normal 4 4 8 6 3 3" xfId="28163" xr:uid="{B6A0C017-6554-4D89-A53C-C6ED9FA5A627}"/>
    <cellStyle name="Normal 4 4 8 6 4" xfId="28164" xr:uid="{1DF18786-5ADB-4577-B82D-C08DE120B32D}"/>
    <cellStyle name="Normal 4 4 8 6 4 2" xfId="28165" xr:uid="{A36781D5-F4B7-406B-A741-9E84250061F0}"/>
    <cellStyle name="Normal 4 4 8 6 5" xfId="28166" xr:uid="{7F49884A-0030-4EE5-811E-4ED30FCA4C01}"/>
    <cellStyle name="Normal 4 4 8 7" xfId="28167" xr:uid="{A48BBA73-F24D-49D7-AA57-5E3C4D9FBC8A}"/>
    <cellStyle name="Normal 4 4 8 7 2" xfId="28168" xr:uid="{92383E53-AF3D-4C7D-AC3A-074E8E664F65}"/>
    <cellStyle name="Normal 4 4 8 7 2 2" xfId="28169" xr:uid="{21B662F3-CE0F-4156-9477-B7DAA956FBBA}"/>
    <cellStyle name="Normal 4 4 8 7 3" xfId="28170" xr:uid="{4B4C41CF-5636-4FB8-9BF4-2B26A10BBB5C}"/>
    <cellStyle name="Normal 4 4 8 8" xfId="28171" xr:uid="{8D54FB0E-67A1-4970-B17D-510A363BACA7}"/>
    <cellStyle name="Normal 4 4 8 8 2" xfId="28172" xr:uid="{A6000AC9-4D4D-4515-A3AF-6FF54B9525A1}"/>
    <cellStyle name="Normal 4 4 8 8 2 2" xfId="28173" xr:uid="{E9BD108D-DBC4-4AB2-9089-DC78A0761613}"/>
    <cellStyle name="Normal 4 4 8 8 3" xfId="28174" xr:uid="{6E412EEC-05E7-4B38-8763-7D1356B2B6B2}"/>
    <cellStyle name="Normal 4 4 8 9" xfId="28175" xr:uid="{0AC7267E-6640-4D07-8666-569FF7756451}"/>
    <cellStyle name="Normal 4 4 8 9 2" xfId="28176" xr:uid="{1DE143AA-CA90-4BE0-9354-6DF398ADC98C}"/>
    <cellStyle name="Normal 4 4 8 9 2 2" xfId="28177" xr:uid="{35B9E74D-B030-4D7F-A7EA-2D6D3256314A}"/>
    <cellStyle name="Normal 4 4 8 9 3" xfId="28178" xr:uid="{B31A784B-0981-4792-AA91-5FD341F6DC8D}"/>
    <cellStyle name="Normal 4 4 9" xfId="2183" xr:uid="{887037E8-DFBE-4C3A-B7D2-1C0AB95C3BB7}"/>
    <cellStyle name="Normal 4 4 9 10" xfId="28179" xr:uid="{7B479EED-A95B-4D8E-8AE7-A8B9EC5BF119}"/>
    <cellStyle name="Normal 4 4 9 10 2" xfId="28180" xr:uid="{0AF9F650-1DFA-41BD-A4B4-4666011136EB}"/>
    <cellStyle name="Normal 4 4 9 11" xfId="28181" xr:uid="{39CADC3E-9815-4768-A44B-F009872F6AF0}"/>
    <cellStyle name="Normal 4 4 9 2" xfId="28182" xr:uid="{4912C797-F139-430A-B76E-E7248B6471AC}"/>
    <cellStyle name="Normal 4 4 9 2 2" xfId="28183" xr:uid="{4C57B569-3FA7-4850-8A7E-EED90EEB457D}"/>
    <cellStyle name="Normal 4 4 9 2 2 2" xfId="28184" xr:uid="{166057B9-13BF-4AA6-8391-27FAAF99B81E}"/>
    <cellStyle name="Normal 4 4 9 2 2 2 2" xfId="28185" xr:uid="{4725B9F2-32E9-42DF-BB69-96846C7D8F00}"/>
    <cellStyle name="Normal 4 4 9 2 2 2 2 2" xfId="28186" xr:uid="{C1783751-8BBE-4194-9543-5C91DCC9C02E}"/>
    <cellStyle name="Normal 4 4 9 2 2 2 2 2 2" xfId="28187" xr:uid="{94150E79-BDD7-4913-B45B-AFA93BDC0419}"/>
    <cellStyle name="Normal 4 4 9 2 2 2 2 3" xfId="28188" xr:uid="{F3F0832B-F49A-4660-8E41-DB8C6CE17554}"/>
    <cellStyle name="Normal 4 4 9 2 2 2 3" xfId="28189" xr:uid="{65B34C8E-CD85-4EA7-8B77-042C2914EAFE}"/>
    <cellStyle name="Normal 4 4 9 2 2 2 3 2" xfId="28190" xr:uid="{A68A72B2-4B29-4F22-B283-1E5C00A3F3B4}"/>
    <cellStyle name="Normal 4 4 9 2 2 2 3 2 2" xfId="28191" xr:uid="{25D9388B-C1D7-44E1-B79A-806E42AD727B}"/>
    <cellStyle name="Normal 4 4 9 2 2 2 3 3" xfId="28192" xr:uid="{ADDF349F-9F75-42C9-A718-8E056928C950}"/>
    <cellStyle name="Normal 4 4 9 2 2 2 4" xfId="28193" xr:uid="{5342EEFA-6899-42BA-AB20-A35741557929}"/>
    <cellStyle name="Normal 4 4 9 2 2 2 4 2" xfId="28194" xr:uid="{0B87480D-D5EF-4FBA-8E91-FA8A6FECA679}"/>
    <cellStyle name="Normal 4 4 9 2 2 2 5" xfId="28195" xr:uid="{9E4BD58F-F657-4682-A248-FBB3225CFCB6}"/>
    <cellStyle name="Normal 4 4 9 2 2 3" xfId="28196" xr:uid="{29C1F595-3DC0-474E-BB99-5520B5DACEDB}"/>
    <cellStyle name="Normal 4 4 9 2 2 3 2" xfId="28197" xr:uid="{44676103-6396-40A0-BE11-ACF4988511EE}"/>
    <cellStyle name="Normal 4 4 9 2 2 3 2 2" xfId="28198" xr:uid="{0084C8F7-98B2-4887-9914-25B0C4FB3FF5}"/>
    <cellStyle name="Normal 4 4 9 2 2 3 3" xfId="28199" xr:uid="{288F21ED-5091-4CA3-BA06-6F59F0AB432B}"/>
    <cellStyle name="Normal 4 4 9 2 2 4" xfId="28200" xr:uid="{BD389DD7-B225-4DD6-9D96-B50BC87EF157}"/>
    <cellStyle name="Normal 4 4 9 2 2 4 2" xfId="28201" xr:uid="{182D5AC6-B25B-48D4-8EC6-B917EFABF6B9}"/>
    <cellStyle name="Normal 4 4 9 2 2 4 2 2" xfId="28202" xr:uid="{627ED58F-D9B1-44E5-8A93-52CBC14E170B}"/>
    <cellStyle name="Normal 4 4 9 2 2 4 3" xfId="28203" xr:uid="{2C0D232D-4A2D-4172-95D7-0CB8A53C33BD}"/>
    <cellStyle name="Normal 4 4 9 2 2 5" xfId="28204" xr:uid="{725ADF50-3441-4BF7-84B1-6A5527352605}"/>
    <cellStyle name="Normal 4 4 9 2 2 5 2" xfId="28205" xr:uid="{51D9EE8B-3C8B-42F2-88D4-27DFE7FE128B}"/>
    <cellStyle name="Normal 4 4 9 2 2 6" xfId="28206" xr:uid="{EBC8E0E1-6D8B-4462-98B4-D6303FF108DA}"/>
    <cellStyle name="Normal 4 4 9 2 3" xfId="28207" xr:uid="{30F4F063-7773-4C5B-81A7-73AF7507F59A}"/>
    <cellStyle name="Normal 4 4 9 2 3 2" xfId="28208" xr:uid="{36274D69-8A88-4D96-8BCE-F60DD2494ED6}"/>
    <cellStyle name="Normal 4 4 9 2 3 2 2" xfId="28209" xr:uid="{A82661ED-F29D-4FAE-8ABA-8A7081823F58}"/>
    <cellStyle name="Normal 4 4 9 2 3 2 2 2" xfId="28210" xr:uid="{52AACA44-C472-4F7B-8AC0-946BBA5D8F2F}"/>
    <cellStyle name="Normal 4 4 9 2 3 2 2 2 2" xfId="28211" xr:uid="{A787A8EF-5C13-430F-90B4-60391C56C0CB}"/>
    <cellStyle name="Normal 4 4 9 2 3 2 2 3" xfId="28212" xr:uid="{E5A3D268-22AF-4F7E-B971-1F793D79A995}"/>
    <cellStyle name="Normal 4 4 9 2 3 2 3" xfId="28213" xr:uid="{643AD42C-BA3E-4DF8-9836-D09F1EE1677D}"/>
    <cellStyle name="Normal 4 4 9 2 3 2 3 2" xfId="28214" xr:uid="{E7539FE8-32FA-4A99-93E7-C6CBF91CBC35}"/>
    <cellStyle name="Normal 4 4 9 2 3 2 3 2 2" xfId="28215" xr:uid="{97D93D6D-125B-4A46-97EC-93A06785BCFC}"/>
    <cellStyle name="Normal 4 4 9 2 3 2 3 3" xfId="28216" xr:uid="{22B5AE67-0742-424F-92B5-145F454D297A}"/>
    <cellStyle name="Normal 4 4 9 2 3 2 4" xfId="28217" xr:uid="{2226AD2E-D0F2-400A-B436-789D26370B54}"/>
    <cellStyle name="Normal 4 4 9 2 3 2 4 2" xfId="28218" xr:uid="{E79F53F7-E1D7-48A3-B71D-8743EF0FB9F8}"/>
    <cellStyle name="Normal 4 4 9 2 3 2 5" xfId="28219" xr:uid="{00F92AAB-82C7-4916-9EB7-2C7262F7C09E}"/>
    <cellStyle name="Normal 4 4 9 2 3 3" xfId="28220" xr:uid="{62D9E482-2A05-4B74-809F-D83C5508DFB7}"/>
    <cellStyle name="Normal 4 4 9 2 3 3 2" xfId="28221" xr:uid="{37423DF4-BCA0-4BB3-BC98-3548C01BCCB6}"/>
    <cellStyle name="Normal 4 4 9 2 3 3 2 2" xfId="28222" xr:uid="{DC5BB123-DC71-45AB-8A99-6802CA056DCC}"/>
    <cellStyle name="Normal 4 4 9 2 3 3 3" xfId="28223" xr:uid="{AE7B2CEA-4EBC-4075-9274-D18E8D572552}"/>
    <cellStyle name="Normal 4 4 9 2 3 4" xfId="28224" xr:uid="{28C03CA9-3299-429B-9F00-60331CD6E819}"/>
    <cellStyle name="Normal 4 4 9 2 3 4 2" xfId="28225" xr:uid="{63358442-37E2-4A86-ADF2-BACF7282D24F}"/>
    <cellStyle name="Normal 4 4 9 2 3 4 2 2" xfId="28226" xr:uid="{D8C5BCEE-FEC1-452F-8C86-F7A3BBA450A6}"/>
    <cellStyle name="Normal 4 4 9 2 3 4 3" xfId="28227" xr:uid="{C81AC949-BC88-4D3B-9B15-4225B417C45C}"/>
    <cellStyle name="Normal 4 4 9 2 3 5" xfId="28228" xr:uid="{D9D55051-DE47-4FFB-860A-082BBE041534}"/>
    <cellStyle name="Normal 4 4 9 2 3 5 2" xfId="28229" xr:uid="{6968E498-8CBA-4D63-8EE1-88767F9F95AF}"/>
    <cellStyle name="Normal 4 4 9 2 3 6" xfId="28230" xr:uid="{41287ABB-F9A2-42E5-A0A7-91DA2BE877D0}"/>
    <cellStyle name="Normal 4 4 9 2 4" xfId="28231" xr:uid="{702DC5CE-2167-47F7-B0F8-8E5A3DC2F780}"/>
    <cellStyle name="Normal 4 4 9 2 4 2" xfId="28232" xr:uid="{995BBBF1-1E9D-4DC9-8FA1-BB1C2C7B609E}"/>
    <cellStyle name="Normal 4 4 9 2 4 2 2" xfId="28233" xr:uid="{6A1D0952-0166-4B80-878D-0E2167E53323}"/>
    <cellStyle name="Normal 4 4 9 2 4 2 2 2" xfId="28234" xr:uid="{F99F8879-1511-4857-AF25-7EE5C7F7FBBF}"/>
    <cellStyle name="Normal 4 4 9 2 4 2 3" xfId="28235" xr:uid="{86A0DB3C-A606-4A3F-83B4-D4B75E5D903F}"/>
    <cellStyle name="Normal 4 4 9 2 4 3" xfId="28236" xr:uid="{38C3E828-1C7D-4C2C-A1D0-9AF5109628EE}"/>
    <cellStyle name="Normal 4 4 9 2 4 3 2" xfId="28237" xr:uid="{1F13419A-27BE-4CC7-97B9-A72007D43FF6}"/>
    <cellStyle name="Normal 4 4 9 2 4 3 2 2" xfId="28238" xr:uid="{7E2B7D7B-787D-4110-A02A-E5970826CEFA}"/>
    <cellStyle name="Normal 4 4 9 2 4 3 3" xfId="28239" xr:uid="{4394D00E-DA96-4C3E-9BFB-980F9DF25094}"/>
    <cellStyle name="Normal 4 4 9 2 4 4" xfId="28240" xr:uid="{C4AAA604-8193-4B7A-B3EE-929F46F5CB06}"/>
    <cellStyle name="Normal 4 4 9 2 4 4 2" xfId="28241" xr:uid="{592C78D2-A987-4B2E-83D6-D8047B0136BE}"/>
    <cellStyle name="Normal 4 4 9 2 4 5" xfId="28242" xr:uid="{9279D703-61DD-42D0-B203-D2B86E9A05B6}"/>
    <cellStyle name="Normal 4 4 9 2 5" xfId="28243" xr:uid="{0B46EC2D-1B23-4205-9C3C-7F69E77A8B5F}"/>
    <cellStyle name="Normal 4 4 9 2 5 2" xfId="28244" xr:uid="{E2F9066D-3AC4-47FC-8E84-2B1A8E5BB9E8}"/>
    <cellStyle name="Normal 4 4 9 2 5 2 2" xfId="28245" xr:uid="{96522045-7C28-4F36-AA56-6546EE8C8CB7}"/>
    <cellStyle name="Normal 4 4 9 2 5 3" xfId="28246" xr:uid="{A297BC22-DFD8-494C-B4D2-79F8C1F9A87B}"/>
    <cellStyle name="Normal 4 4 9 2 6" xfId="28247" xr:uid="{4F5F6B6E-CD2F-4DCB-9BFF-26CE194ABBEA}"/>
    <cellStyle name="Normal 4 4 9 2 6 2" xfId="28248" xr:uid="{4757ED04-5103-4FE5-88FB-A6EAC69125A4}"/>
    <cellStyle name="Normal 4 4 9 2 6 2 2" xfId="28249" xr:uid="{59533C49-81DC-4A16-A426-FFC692B5A0D2}"/>
    <cellStyle name="Normal 4 4 9 2 6 3" xfId="28250" xr:uid="{8CA231A3-4086-45A5-8519-8F2E70A15A33}"/>
    <cellStyle name="Normal 4 4 9 2 7" xfId="28251" xr:uid="{D9695192-2D3C-40AD-88DF-C6E3D3265E27}"/>
    <cellStyle name="Normal 4 4 9 2 7 2" xfId="28252" xr:uid="{4A297B0A-D5C0-41D5-AC80-45ADE5163F53}"/>
    <cellStyle name="Normal 4 4 9 2 7 2 2" xfId="28253" xr:uid="{0DC75E2D-B7E9-4F09-8BB5-61B0FA3BA8B6}"/>
    <cellStyle name="Normal 4 4 9 2 7 3" xfId="28254" xr:uid="{A1BE6C30-BA6F-4F93-8057-54CFE6935BD7}"/>
    <cellStyle name="Normal 4 4 9 2 8" xfId="28255" xr:uid="{41200AAD-1329-4FCD-84FC-8B633EEED8DC}"/>
    <cellStyle name="Normal 4 4 9 2 8 2" xfId="28256" xr:uid="{6528BB6D-4EAC-46AA-9276-96CEF797D925}"/>
    <cellStyle name="Normal 4 4 9 2 9" xfId="28257" xr:uid="{9A582B47-6AB3-47FA-AE82-53FFBF4AAA1F}"/>
    <cellStyle name="Normal 4 4 9 3" xfId="28258" xr:uid="{461AD1BC-EAB2-40D2-9150-A98270497D69}"/>
    <cellStyle name="Normal 4 4 9 3 2" xfId="28259" xr:uid="{3F1B481E-0EEA-4AA7-A766-F09246F1DA03}"/>
    <cellStyle name="Normal 4 4 9 3 2 2" xfId="28260" xr:uid="{BC54E02A-B199-4553-A68F-B7C25F2A7967}"/>
    <cellStyle name="Normal 4 4 9 3 2 2 2" xfId="28261" xr:uid="{7C05E7B5-9C4A-4CDF-9D2D-353651901110}"/>
    <cellStyle name="Normal 4 4 9 3 2 2 2 2" xfId="28262" xr:uid="{126990FE-A687-4C80-A45D-29441C229B6D}"/>
    <cellStyle name="Normal 4 4 9 3 2 2 2 2 2" xfId="28263" xr:uid="{E8134ACC-0382-44DE-B591-FFEBBFFD4352}"/>
    <cellStyle name="Normal 4 4 9 3 2 2 2 3" xfId="28264" xr:uid="{EE57D8E3-8A73-4E94-B55D-D3AA95D1E278}"/>
    <cellStyle name="Normal 4 4 9 3 2 2 3" xfId="28265" xr:uid="{A486634E-E460-4E04-ACB1-52D7451D9EE5}"/>
    <cellStyle name="Normal 4 4 9 3 2 2 3 2" xfId="28266" xr:uid="{14D8B8A0-D7AE-4604-8059-A0F3EF160F9F}"/>
    <cellStyle name="Normal 4 4 9 3 2 2 3 2 2" xfId="28267" xr:uid="{AE184C9A-DCAC-46CE-8539-192DD51553DD}"/>
    <cellStyle name="Normal 4 4 9 3 2 2 3 3" xfId="28268" xr:uid="{874371E2-0128-4D19-A3DE-4DFB1C8EFB2E}"/>
    <cellStyle name="Normal 4 4 9 3 2 2 4" xfId="28269" xr:uid="{4B769283-8811-49E1-AB5E-E6DE57CB099C}"/>
    <cellStyle name="Normal 4 4 9 3 2 2 4 2" xfId="28270" xr:uid="{3C5B6472-6244-4FE8-B48C-88A9941B7FB9}"/>
    <cellStyle name="Normal 4 4 9 3 2 2 5" xfId="28271" xr:uid="{2EDCDD19-FD3D-4EC1-8D96-6CBE6843DA24}"/>
    <cellStyle name="Normal 4 4 9 3 2 3" xfId="28272" xr:uid="{F8D0947C-0267-4E9E-A95A-BE7168D0E2E0}"/>
    <cellStyle name="Normal 4 4 9 3 2 3 2" xfId="28273" xr:uid="{099DB1F0-D9D1-4241-8BCC-4085F11ECB55}"/>
    <cellStyle name="Normal 4 4 9 3 2 3 2 2" xfId="28274" xr:uid="{5027E4C8-BECB-4E4B-9542-B3F4E6CB4B15}"/>
    <cellStyle name="Normal 4 4 9 3 2 3 3" xfId="28275" xr:uid="{D1E2BC79-D5E4-4905-B2EF-DF1CF987A433}"/>
    <cellStyle name="Normal 4 4 9 3 2 4" xfId="28276" xr:uid="{402F562B-7817-4A61-A931-03767B571223}"/>
    <cellStyle name="Normal 4 4 9 3 2 4 2" xfId="28277" xr:uid="{DD7F8058-E99F-4709-ABEC-9ADDE551BED7}"/>
    <cellStyle name="Normal 4 4 9 3 2 4 2 2" xfId="28278" xr:uid="{E4879947-0ED2-4631-9571-0025D96AD49C}"/>
    <cellStyle name="Normal 4 4 9 3 2 4 3" xfId="28279" xr:uid="{38741341-DD6B-4DCC-979A-7A032A47E944}"/>
    <cellStyle name="Normal 4 4 9 3 2 5" xfId="28280" xr:uid="{D492F303-0E9F-4980-8379-186DC2410762}"/>
    <cellStyle name="Normal 4 4 9 3 2 5 2" xfId="28281" xr:uid="{4C8706E2-3822-40EB-8511-9FC34E1552A0}"/>
    <cellStyle name="Normal 4 4 9 3 2 6" xfId="28282" xr:uid="{B1264F09-6C85-4A61-95B5-85C2450BF716}"/>
    <cellStyle name="Normal 4 4 9 3 3" xfId="28283" xr:uid="{632392BA-17FB-4C43-A75A-733B747C8A08}"/>
    <cellStyle name="Normal 4 4 9 3 3 2" xfId="28284" xr:uid="{268B7C70-3D96-4A4B-9752-954AC1D10A78}"/>
    <cellStyle name="Normal 4 4 9 3 3 2 2" xfId="28285" xr:uid="{99CBB1AA-2674-4D14-8D5C-834F055062CD}"/>
    <cellStyle name="Normal 4 4 9 3 3 2 2 2" xfId="28286" xr:uid="{71BA1B7C-88F7-4EAC-80A3-65E9940FB460}"/>
    <cellStyle name="Normal 4 4 9 3 3 2 2 2 2" xfId="28287" xr:uid="{FBAE19D9-F552-496C-A994-29E6D9AF5FE0}"/>
    <cellStyle name="Normal 4 4 9 3 3 2 2 3" xfId="28288" xr:uid="{5EACE030-D260-425C-8E23-66A20FA34951}"/>
    <cellStyle name="Normal 4 4 9 3 3 2 3" xfId="28289" xr:uid="{1DD21994-119E-4C56-82CF-662F30CA327C}"/>
    <cellStyle name="Normal 4 4 9 3 3 2 3 2" xfId="28290" xr:uid="{28C3C7F7-9BC0-48F2-A44B-02D4547F64F3}"/>
    <cellStyle name="Normal 4 4 9 3 3 2 3 2 2" xfId="28291" xr:uid="{918536FF-5C5F-4ADB-AD0F-AA6139A76443}"/>
    <cellStyle name="Normal 4 4 9 3 3 2 3 3" xfId="28292" xr:uid="{FAFE05F9-690B-4813-9023-8A462B5880CA}"/>
    <cellStyle name="Normal 4 4 9 3 3 2 4" xfId="28293" xr:uid="{ACC6F57A-36DF-4942-A7FE-A95728FCBFA8}"/>
    <cellStyle name="Normal 4 4 9 3 3 2 4 2" xfId="28294" xr:uid="{55699668-CB56-4D11-B504-30B3EF340100}"/>
    <cellStyle name="Normal 4 4 9 3 3 2 5" xfId="28295" xr:uid="{0EB139CB-30C3-4AAB-80C5-AAF5A8BF4A84}"/>
    <cellStyle name="Normal 4 4 9 3 3 3" xfId="28296" xr:uid="{C0B202B9-2800-492E-8914-CABEC01110F4}"/>
    <cellStyle name="Normal 4 4 9 3 3 3 2" xfId="28297" xr:uid="{6FA02380-9D10-46EB-9792-F11C05AED065}"/>
    <cellStyle name="Normal 4 4 9 3 3 3 2 2" xfId="28298" xr:uid="{BF97E144-A463-4AEE-B818-4A66D9877273}"/>
    <cellStyle name="Normal 4 4 9 3 3 3 3" xfId="28299" xr:uid="{DC367FAC-0C19-4BDA-AA2B-E76E737A5A32}"/>
    <cellStyle name="Normal 4 4 9 3 3 4" xfId="28300" xr:uid="{C8F0B1BC-194C-459A-B802-6DBB3459F9DF}"/>
    <cellStyle name="Normal 4 4 9 3 3 4 2" xfId="28301" xr:uid="{D06D9222-E0C5-4ED2-AF19-496E4AB6A97C}"/>
    <cellStyle name="Normal 4 4 9 3 3 4 2 2" xfId="28302" xr:uid="{4CF9CF25-9015-4B37-ACE8-274F4967A2AF}"/>
    <cellStyle name="Normal 4 4 9 3 3 4 3" xfId="28303" xr:uid="{D1EE99CD-3507-4985-9A3B-BC769670A7CD}"/>
    <cellStyle name="Normal 4 4 9 3 3 5" xfId="28304" xr:uid="{FF90AB8C-C76A-465B-9EBD-F1252552C68F}"/>
    <cellStyle name="Normal 4 4 9 3 3 5 2" xfId="28305" xr:uid="{02BDFDA4-D9E6-4951-AB2C-DA5368F11342}"/>
    <cellStyle name="Normal 4 4 9 3 3 6" xfId="28306" xr:uid="{C837D4A9-B700-42D9-8620-FD0B753E9C1E}"/>
    <cellStyle name="Normal 4 4 9 3 4" xfId="28307" xr:uid="{88B7AA78-1B4D-4214-A811-C837CB4CCFF2}"/>
    <cellStyle name="Normal 4 4 9 3 4 2" xfId="28308" xr:uid="{81B2ADB5-229E-4B6A-A4D8-2EA202C80F66}"/>
    <cellStyle name="Normal 4 4 9 3 4 2 2" xfId="28309" xr:uid="{BA47F788-01C7-4A9E-81CC-F275FB54F7E2}"/>
    <cellStyle name="Normal 4 4 9 3 4 2 2 2" xfId="28310" xr:uid="{41CF3E85-D3FE-4512-8F5C-9A9EA600FAD8}"/>
    <cellStyle name="Normal 4 4 9 3 4 2 3" xfId="28311" xr:uid="{BD230B5E-1FD4-4450-AB71-A112BBFFC00C}"/>
    <cellStyle name="Normal 4 4 9 3 4 3" xfId="28312" xr:uid="{D97763A8-9957-43AE-9EE5-E3348595773C}"/>
    <cellStyle name="Normal 4 4 9 3 4 3 2" xfId="28313" xr:uid="{7639734D-C825-4AAE-9629-FA2322584E6E}"/>
    <cellStyle name="Normal 4 4 9 3 4 3 2 2" xfId="28314" xr:uid="{467709E0-7D76-49A0-AD6E-84352DD39B62}"/>
    <cellStyle name="Normal 4 4 9 3 4 3 3" xfId="28315" xr:uid="{24DBD1F2-B1F4-4525-8B0E-4D21F0FC1B4E}"/>
    <cellStyle name="Normal 4 4 9 3 4 4" xfId="28316" xr:uid="{2BA0E388-BDB0-4CAD-8B0A-C59CFE0F603E}"/>
    <cellStyle name="Normal 4 4 9 3 4 4 2" xfId="28317" xr:uid="{748B8985-C19B-4687-9B03-32525489D95A}"/>
    <cellStyle name="Normal 4 4 9 3 4 5" xfId="28318" xr:uid="{4CFE7B8B-51E4-46C6-B0F6-4FB18AA7D513}"/>
    <cellStyle name="Normal 4 4 9 3 5" xfId="28319" xr:uid="{A283A090-BE36-4663-890E-45D008D1342A}"/>
    <cellStyle name="Normal 4 4 9 3 5 2" xfId="28320" xr:uid="{4817F140-2D60-4A29-A304-2491F4301456}"/>
    <cellStyle name="Normal 4 4 9 3 5 2 2" xfId="28321" xr:uid="{EC29C211-CC6E-438D-9035-055EC5DF34E9}"/>
    <cellStyle name="Normal 4 4 9 3 5 3" xfId="28322" xr:uid="{B4C7365B-8511-4AC0-A4FF-53F7EC4D6B26}"/>
    <cellStyle name="Normal 4 4 9 3 6" xfId="28323" xr:uid="{79DA70DA-8446-4CED-B219-33B93B7F928B}"/>
    <cellStyle name="Normal 4 4 9 3 6 2" xfId="28324" xr:uid="{2ACFA760-2823-4E71-AD89-148957AD667C}"/>
    <cellStyle name="Normal 4 4 9 3 6 2 2" xfId="28325" xr:uid="{D2078CFF-97A5-4B02-B9C1-F0E395F254AF}"/>
    <cellStyle name="Normal 4 4 9 3 6 3" xfId="28326" xr:uid="{CCF99A12-7867-413D-8C8F-B98843539200}"/>
    <cellStyle name="Normal 4 4 9 3 7" xfId="28327" xr:uid="{2C4CFCC8-287E-4B92-8CD4-3894FCC8788E}"/>
    <cellStyle name="Normal 4 4 9 3 7 2" xfId="28328" xr:uid="{8AD0998E-00A4-447A-BB3E-68D84CF9803F}"/>
    <cellStyle name="Normal 4 4 9 3 7 2 2" xfId="28329" xr:uid="{19BEF5C9-72D8-496E-96A8-ED585593B368}"/>
    <cellStyle name="Normal 4 4 9 3 7 3" xfId="28330" xr:uid="{5B09BA8E-130E-4526-AFBF-15563E425837}"/>
    <cellStyle name="Normal 4 4 9 3 8" xfId="28331" xr:uid="{D0D6C18B-7535-4DFF-B0CA-8600683B7948}"/>
    <cellStyle name="Normal 4 4 9 3 8 2" xfId="28332" xr:uid="{061A7852-2199-47B8-8CDB-756643456455}"/>
    <cellStyle name="Normal 4 4 9 3 9" xfId="28333" xr:uid="{24A26745-16DD-4C42-B8E6-83947644C075}"/>
    <cellStyle name="Normal 4 4 9 4" xfId="28334" xr:uid="{365C7B18-D1FA-412B-BE1B-3EE0224E2484}"/>
    <cellStyle name="Normal 4 4 9 4 2" xfId="28335" xr:uid="{73DFC120-B6A1-4FBE-BA0D-20B62C94E3F9}"/>
    <cellStyle name="Normal 4 4 9 4 2 2" xfId="28336" xr:uid="{E65414BD-ED91-419E-96AB-5D95DBE24542}"/>
    <cellStyle name="Normal 4 4 9 4 2 2 2" xfId="28337" xr:uid="{EDCE5A22-6877-4399-B17B-F9239F3628BC}"/>
    <cellStyle name="Normal 4 4 9 4 2 2 2 2" xfId="28338" xr:uid="{76EFDDC3-DAA7-4C39-B4B0-2800B7E332EB}"/>
    <cellStyle name="Normal 4 4 9 4 2 2 3" xfId="28339" xr:uid="{0CE8F964-5E01-49FC-BF54-EE69E73BE939}"/>
    <cellStyle name="Normal 4 4 9 4 2 3" xfId="28340" xr:uid="{894B638C-6C32-41BD-9D31-7AA6F9EB2BBE}"/>
    <cellStyle name="Normal 4 4 9 4 2 3 2" xfId="28341" xr:uid="{BE342D0F-7233-42D9-ADF9-8AABEA3CF667}"/>
    <cellStyle name="Normal 4 4 9 4 2 3 2 2" xfId="28342" xr:uid="{7B1EB508-3F61-40F2-9BDE-2C0941772E52}"/>
    <cellStyle name="Normal 4 4 9 4 2 3 3" xfId="28343" xr:uid="{735FF215-E7C6-42C7-A976-CFCE429D2510}"/>
    <cellStyle name="Normal 4 4 9 4 2 4" xfId="28344" xr:uid="{6B7B728F-55E7-4183-BC60-2075DDC42B51}"/>
    <cellStyle name="Normal 4 4 9 4 2 4 2" xfId="28345" xr:uid="{9C076CD9-7751-4893-BC7C-D00DA873B7B7}"/>
    <cellStyle name="Normal 4 4 9 4 2 5" xfId="28346" xr:uid="{6E960A79-5D72-47E1-8D5C-CDD5E51AC363}"/>
    <cellStyle name="Normal 4 4 9 4 3" xfId="28347" xr:uid="{1A6BE2E3-3518-46D8-A8D6-BE589E117B8A}"/>
    <cellStyle name="Normal 4 4 9 4 3 2" xfId="28348" xr:uid="{4848769E-BE88-4EA8-B588-397C7A3D6E3D}"/>
    <cellStyle name="Normal 4 4 9 4 3 2 2" xfId="28349" xr:uid="{B4E8D62C-DEFF-48E1-8201-7314B187E5D0}"/>
    <cellStyle name="Normal 4 4 9 4 3 3" xfId="28350" xr:uid="{D65DFFFA-63B4-4D88-A48B-6B7FC9402395}"/>
    <cellStyle name="Normal 4 4 9 4 4" xfId="28351" xr:uid="{A682E35F-7C48-4CDB-8B39-E48114FBC34D}"/>
    <cellStyle name="Normal 4 4 9 4 4 2" xfId="28352" xr:uid="{E9A86A6E-875E-48AF-BFFD-E62CD8C85453}"/>
    <cellStyle name="Normal 4 4 9 4 4 2 2" xfId="28353" xr:uid="{78709AD5-4F26-4FF4-8DB5-EB3B6E80CC93}"/>
    <cellStyle name="Normal 4 4 9 4 4 3" xfId="28354" xr:uid="{78569F82-F481-4CC4-A85F-F2F069DD35F4}"/>
    <cellStyle name="Normal 4 4 9 4 5" xfId="28355" xr:uid="{5230C28E-06D5-42AE-8F45-87C5EC1BABA8}"/>
    <cellStyle name="Normal 4 4 9 4 5 2" xfId="28356" xr:uid="{8968DF1C-7889-4DCC-BEB9-783F883C65B4}"/>
    <cellStyle name="Normal 4 4 9 4 6" xfId="28357" xr:uid="{79CFC44A-828E-4D6F-9365-C855FD175E32}"/>
    <cellStyle name="Normal 4 4 9 5" xfId="28358" xr:uid="{DDA59548-C763-48D9-89ED-A9614394AC23}"/>
    <cellStyle name="Normal 4 4 9 5 2" xfId="28359" xr:uid="{101B1DE3-89CA-4BC1-9FCC-B4566B8A3232}"/>
    <cellStyle name="Normal 4 4 9 5 2 2" xfId="28360" xr:uid="{61D5CB01-9838-4F2B-AF4A-7229BF049189}"/>
    <cellStyle name="Normal 4 4 9 5 2 2 2" xfId="28361" xr:uid="{841F0CBB-2003-430C-A3CA-87F3AF26EB47}"/>
    <cellStyle name="Normal 4 4 9 5 2 2 2 2" xfId="28362" xr:uid="{6FE52BFA-299D-4DB1-8003-78AC15756363}"/>
    <cellStyle name="Normal 4 4 9 5 2 2 3" xfId="28363" xr:uid="{B129B004-A995-478C-8197-ECBC27C78609}"/>
    <cellStyle name="Normal 4 4 9 5 2 3" xfId="28364" xr:uid="{3A73A256-F0C6-4C26-ADB5-0F8BA2543584}"/>
    <cellStyle name="Normal 4 4 9 5 2 3 2" xfId="28365" xr:uid="{14701D31-9F39-4922-9406-86884A40682F}"/>
    <cellStyle name="Normal 4 4 9 5 2 3 2 2" xfId="28366" xr:uid="{69C87E18-D0EA-4EA1-91C6-BEBCA29A5D87}"/>
    <cellStyle name="Normal 4 4 9 5 2 3 3" xfId="28367" xr:uid="{DDE7A3A5-C4F2-459D-AD14-6E91EFD789F5}"/>
    <cellStyle name="Normal 4 4 9 5 2 4" xfId="28368" xr:uid="{F7AAFAA2-F158-4948-9AC5-FE4F3AD40E07}"/>
    <cellStyle name="Normal 4 4 9 5 2 4 2" xfId="28369" xr:uid="{D004BE6C-5AB6-49EB-9B7B-EE84BF5339E3}"/>
    <cellStyle name="Normal 4 4 9 5 2 5" xfId="28370" xr:uid="{9BD761F8-5AFD-44B6-9E4A-1F8C1D3A5525}"/>
    <cellStyle name="Normal 4 4 9 5 3" xfId="28371" xr:uid="{D50CD6B8-CC97-4417-95FA-C89C170E50DC}"/>
    <cellStyle name="Normal 4 4 9 5 3 2" xfId="28372" xr:uid="{95122C6E-8A27-423C-A2A0-E94E559EFA0B}"/>
    <cellStyle name="Normal 4 4 9 5 3 2 2" xfId="28373" xr:uid="{AEA52E3A-721C-46DA-96CF-9FEA7A10EE92}"/>
    <cellStyle name="Normal 4 4 9 5 3 3" xfId="28374" xr:uid="{0BFB5025-8509-4FF5-B09C-412C3501441C}"/>
    <cellStyle name="Normal 4 4 9 5 4" xfId="28375" xr:uid="{5520DD75-D8A9-43CA-82D0-7EB902416E29}"/>
    <cellStyle name="Normal 4 4 9 5 4 2" xfId="28376" xr:uid="{B40668D0-68F9-4AE7-8607-2F5B2B39E777}"/>
    <cellStyle name="Normal 4 4 9 5 4 2 2" xfId="28377" xr:uid="{F1CA5FCA-8C2A-4CC6-8A9B-4046A96526CD}"/>
    <cellStyle name="Normal 4 4 9 5 4 3" xfId="28378" xr:uid="{8048DDC2-30F5-44F8-8245-E211EEB9794A}"/>
    <cellStyle name="Normal 4 4 9 5 5" xfId="28379" xr:uid="{A584B1C8-8DD6-485B-A7EC-BC047C78FCBB}"/>
    <cellStyle name="Normal 4 4 9 5 5 2" xfId="28380" xr:uid="{822A18B0-8013-40B2-9C14-B30112A3DFB0}"/>
    <cellStyle name="Normal 4 4 9 5 6" xfId="28381" xr:uid="{35A2BEAF-F142-4B8C-9D7A-54CCD98C788C}"/>
    <cellStyle name="Normal 4 4 9 6" xfId="28382" xr:uid="{6EAE975A-32DC-49C9-AFA5-9416F30983A6}"/>
    <cellStyle name="Normal 4 4 9 6 2" xfId="28383" xr:uid="{545BE086-E83C-437C-AB62-18B08881B89A}"/>
    <cellStyle name="Normal 4 4 9 6 2 2" xfId="28384" xr:uid="{A91AEBA5-FC50-4E87-87BD-76D860C635CB}"/>
    <cellStyle name="Normal 4 4 9 6 2 2 2" xfId="28385" xr:uid="{69134745-D39E-4535-B31D-3B361F555B1A}"/>
    <cellStyle name="Normal 4 4 9 6 2 3" xfId="28386" xr:uid="{289441FC-6208-4521-8269-E444899736B1}"/>
    <cellStyle name="Normal 4 4 9 6 3" xfId="28387" xr:uid="{40889C41-D526-4D8F-BD00-77507B2869C1}"/>
    <cellStyle name="Normal 4 4 9 6 3 2" xfId="28388" xr:uid="{787EFFD3-FAE0-4A34-A234-CDBD16E55B00}"/>
    <cellStyle name="Normal 4 4 9 6 3 2 2" xfId="28389" xr:uid="{E63D5B04-3318-4D78-A640-6F1F791F2CF7}"/>
    <cellStyle name="Normal 4 4 9 6 3 3" xfId="28390" xr:uid="{4229D6EC-C0AB-4E6B-B57C-5C4E87AC4C53}"/>
    <cellStyle name="Normal 4 4 9 6 4" xfId="28391" xr:uid="{DFD51666-4FD0-45ED-A134-35DC97AD4C0E}"/>
    <cellStyle name="Normal 4 4 9 6 4 2" xfId="28392" xr:uid="{33045F86-2683-4AF5-B9B4-77AE1FEF5A20}"/>
    <cellStyle name="Normal 4 4 9 6 5" xfId="28393" xr:uid="{8D9EA1BA-364C-482A-A4B7-10A5F4B889EC}"/>
    <cellStyle name="Normal 4 4 9 7" xfId="28394" xr:uid="{57D3E45B-2CA1-4044-8DF2-D7E79CF211DB}"/>
    <cellStyle name="Normal 4 4 9 7 2" xfId="28395" xr:uid="{7B5C776A-A91B-4BA5-AB67-52B47CB101CA}"/>
    <cellStyle name="Normal 4 4 9 7 2 2" xfId="28396" xr:uid="{1302F0D1-7B2F-427D-8DA3-B04572647C06}"/>
    <cellStyle name="Normal 4 4 9 7 3" xfId="28397" xr:uid="{9ED3588D-CD2C-48E5-9145-2581F0DD4E77}"/>
    <cellStyle name="Normal 4 4 9 8" xfId="28398" xr:uid="{9C3B5F52-C797-4E6F-9C77-D1DDDBD3133A}"/>
    <cellStyle name="Normal 4 4 9 8 2" xfId="28399" xr:uid="{01563F4E-D23F-4B9F-B180-40CCE7D38950}"/>
    <cellStyle name="Normal 4 4 9 8 2 2" xfId="28400" xr:uid="{F1718864-B47B-4E07-953F-4A29BAA568D2}"/>
    <cellStyle name="Normal 4 4 9 8 3" xfId="28401" xr:uid="{D3189DAB-9212-4D0F-AFBA-A79E1CE3A376}"/>
    <cellStyle name="Normal 4 4 9 9" xfId="28402" xr:uid="{D75AC7D8-6EA1-4BA1-AA94-4B93570091C3}"/>
    <cellStyle name="Normal 4 4 9 9 2" xfId="28403" xr:uid="{0F6085AC-30F5-4274-8E38-3ECA3C4AA5FA}"/>
    <cellStyle name="Normal 4 4 9 9 2 2" xfId="28404" xr:uid="{6C3A845D-B101-472E-A124-9F91D0A0D7BC}"/>
    <cellStyle name="Normal 4 4 9 9 3" xfId="28405" xr:uid="{A8852B7A-394E-4A8A-AE0D-5EDFB69C4761}"/>
    <cellStyle name="Normal 4 5" xfId="2184" xr:uid="{045BD609-DE26-4008-BB13-5CE7B38C14F9}"/>
    <cellStyle name="Normal 4 5 10" xfId="28406" xr:uid="{3D1173F8-ED1A-4E8F-8687-4AF6E853856A}"/>
    <cellStyle name="Normal 4 5 10 10" xfId="28407" xr:uid="{5058DDB2-B8AB-44C5-BB4D-5DF429FC02C5}"/>
    <cellStyle name="Normal 4 5 10 10 2" xfId="28408" xr:uid="{C87EEC57-C0F6-470D-B7DE-3B0B1E4A5428}"/>
    <cellStyle name="Normal 4 5 10 11" xfId="28409" xr:uid="{5616F9D9-6D34-4625-B8C8-196E5AF35343}"/>
    <cellStyle name="Normal 4 5 10 2" xfId="28410" xr:uid="{C70499ED-E4FC-4F15-99DF-8C5B3A53544D}"/>
    <cellStyle name="Normal 4 5 10 2 2" xfId="28411" xr:uid="{967131D7-B168-40FB-81FD-3D92F84082FB}"/>
    <cellStyle name="Normal 4 5 10 2 2 2" xfId="28412" xr:uid="{4F835580-2DB2-4638-AA30-E7F0569BE3D8}"/>
    <cellStyle name="Normal 4 5 10 2 2 2 2" xfId="28413" xr:uid="{B8606557-E406-47BD-BEA5-86BDDE133FC5}"/>
    <cellStyle name="Normal 4 5 10 2 2 2 2 2" xfId="28414" xr:uid="{DA6EA172-6AB9-40C8-878E-863ABF2B800F}"/>
    <cellStyle name="Normal 4 5 10 2 2 2 2 2 2" xfId="28415" xr:uid="{78F12E92-A05A-4E2F-8AE2-634B11342B7A}"/>
    <cellStyle name="Normal 4 5 10 2 2 2 2 3" xfId="28416" xr:uid="{1D2C94C3-172D-4B98-8659-C8DFD76F4763}"/>
    <cellStyle name="Normal 4 5 10 2 2 2 3" xfId="28417" xr:uid="{BE633A1B-A1DC-47A8-9A82-A7F7EA084715}"/>
    <cellStyle name="Normal 4 5 10 2 2 2 3 2" xfId="28418" xr:uid="{2B585C1E-A41F-4224-AA0A-6C5BC76B899B}"/>
    <cellStyle name="Normal 4 5 10 2 2 2 3 2 2" xfId="28419" xr:uid="{1208E905-45B7-493F-961F-99407D4C0306}"/>
    <cellStyle name="Normal 4 5 10 2 2 2 3 3" xfId="28420" xr:uid="{510CAE66-19DD-4D2E-9F3D-8013A9BD48BC}"/>
    <cellStyle name="Normal 4 5 10 2 2 2 4" xfId="28421" xr:uid="{9D31B527-7A3F-46E7-BF9A-627276B95FCD}"/>
    <cellStyle name="Normal 4 5 10 2 2 2 4 2" xfId="28422" xr:uid="{E3B6F5AF-A315-400A-972B-94F957974475}"/>
    <cellStyle name="Normal 4 5 10 2 2 2 5" xfId="28423" xr:uid="{BDF6ABBD-101C-4D1D-AEE2-E40D56CAD5C5}"/>
    <cellStyle name="Normal 4 5 10 2 2 3" xfId="28424" xr:uid="{D2670475-44CC-4C9A-805A-CBFCFB2E8F58}"/>
    <cellStyle name="Normal 4 5 10 2 2 3 2" xfId="28425" xr:uid="{66A22837-A61E-46C9-B857-ACBD27D9F874}"/>
    <cellStyle name="Normal 4 5 10 2 2 3 2 2" xfId="28426" xr:uid="{EBAE3E16-6552-4362-8678-8165C3C5040B}"/>
    <cellStyle name="Normal 4 5 10 2 2 3 3" xfId="28427" xr:uid="{4DBF729C-A24B-4C7D-8221-16256CFD7E17}"/>
    <cellStyle name="Normal 4 5 10 2 2 4" xfId="28428" xr:uid="{F3077253-E3CA-4E4E-AFDD-68EA1E5530EF}"/>
    <cellStyle name="Normal 4 5 10 2 2 4 2" xfId="28429" xr:uid="{1D1DA061-2FFA-45C1-B957-7A03F60D7490}"/>
    <cellStyle name="Normal 4 5 10 2 2 4 2 2" xfId="28430" xr:uid="{82F0E7AC-AB1B-40E4-B7B6-4DBBC25920DC}"/>
    <cellStyle name="Normal 4 5 10 2 2 4 3" xfId="28431" xr:uid="{13B96F4B-C74E-40FF-AE72-41A158C04D3F}"/>
    <cellStyle name="Normal 4 5 10 2 2 5" xfId="28432" xr:uid="{00A6F5BA-DC8A-4B34-9604-76150FA988D7}"/>
    <cellStyle name="Normal 4 5 10 2 2 5 2" xfId="28433" xr:uid="{D6C89F22-AB87-4F00-BEE0-20A7F50B16CD}"/>
    <cellStyle name="Normal 4 5 10 2 2 6" xfId="28434" xr:uid="{17F58397-592E-4FDC-AEE6-EC5EA2F708D9}"/>
    <cellStyle name="Normal 4 5 10 2 3" xfId="28435" xr:uid="{66587A27-DCE6-4F27-A177-0F02B3358754}"/>
    <cellStyle name="Normal 4 5 10 2 3 2" xfId="28436" xr:uid="{4FF23608-ECBB-4A56-8FF2-73FA9589D7D6}"/>
    <cellStyle name="Normal 4 5 10 2 3 2 2" xfId="28437" xr:uid="{A416ABC8-B8A4-452D-97F2-03D6DF8684B2}"/>
    <cellStyle name="Normal 4 5 10 2 3 2 2 2" xfId="28438" xr:uid="{0C53D469-B8CD-489C-B40D-E1BB936D3BA9}"/>
    <cellStyle name="Normal 4 5 10 2 3 2 2 2 2" xfId="28439" xr:uid="{069BB55D-4921-4CC5-A651-E4BC26C0283E}"/>
    <cellStyle name="Normal 4 5 10 2 3 2 2 3" xfId="28440" xr:uid="{06E82EC1-0502-45AE-AB32-DA146C07B7D0}"/>
    <cellStyle name="Normal 4 5 10 2 3 2 3" xfId="28441" xr:uid="{84B3BBD3-21DC-4F8D-8EE9-98EAB5A7BD62}"/>
    <cellStyle name="Normal 4 5 10 2 3 2 3 2" xfId="28442" xr:uid="{18F8149B-D15B-497D-9E52-6E613DA587BE}"/>
    <cellStyle name="Normal 4 5 10 2 3 2 3 2 2" xfId="28443" xr:uid="{063A79A8-DE9A-4FC9-B98C-19F3D11C52A0}"/>
    <cellStyle name="Normal 4 5 10 2 3 2 3 3" xfId="28444" xr:uid="{2A405A75-5F30-4E0B-9201-C5EB4005A2C5}"/>
    <cellStyle name="Normal 4 5 10 2 3 2 4" xfId="28445" xr:uid="{311B254D-31D5-4068-AF1F-C32C104874E2}"/>
    <cellStyle name="Normal 4 5 10 2 3 2 4 2" xfId="28446" xr:uid="{F1C2AA5D-D7A2-4AA7-B264-DACF61BE7904}"/>
    <cellStyle name="Normal 4 5 10 2 3 2 5" xfId="28447" xr:uid="{7E3E15CB-7DA2-4837-B9E5-F340C468B11B}"/>
    <cellStyle name="Normal 4 5 10 2 3 3" xfId="28448" xr:uid="{C1621CB2-6E23-4F82-A43B-3D2C583C7B5C}"/>
    <cellStyle name="Normal 4 5 10 2 3 3 2" xfId="28449" xr:uid="{7132E6D6-CD27-4236-AB63-626D37966D6F}"/>
    <cellStyle name="Normal 4 5 10 2 3 3 2 2" xfId="28450" xr:uid="{69EE965D-7967-41DE-AECA-E20B6505E256}"/>
    <cellStyle name="Normal 4 5 10 2 3 3 3" xfId="28451" xr:uid="{36998505-0C24-4B6C-AF75-70026F44AEA2}"/>
    <cellStyle name="Normal 4 5 10 2 3 4" xfId="28452" xr:uid="{C9B9E451-825E-4A57-AD63-FDD754447AFD}"/>
    <cellStyle name="Normal 4 5 10 2 3 4 2" xfId="28453" xr:uid="{2ECE94DD-1150-421E-8EC5-22D8719ED6AA}"/>
    <cellStyle name="Normal 4 5 10 2 3 4 2 2" xfId="28454" xr:uid="{503BEF5B-0CA0-4595-8A3A-6E62463686AA}"/>
    <cellStyle name="Normal 4 5 10 2 3 4 3" xfId="28455" xr:uid="{2766D765-A92A-4CDC-9298-239340DDDFC3}"/>
    <cellStyle name="Normal 4 5 10 2 3 5" xfId="28456" xr:uid="{F0C1F178-6A62-4D26-8276-1C605AFF1996}"/>
    <cellStyle name="Normal 4 5 10 2 3 5 2" xfId="28457" xr:uid="{49EF3329-8161-4FDD-8430-E51BB9973319}"/>
    <cellStyle name="Normal 4 5 10 2 3 6" xfId="28458" xr:uid="{B1E3C8AE-B645-4D1A-89CD-9E9001D94620}"/>
    <cellStyle name="Normal 4 5 10 2 4" xfId="28459" xr:uid="{C32F5FD2-44DF-4F65-8066-B92FA8DA0D33}"/>
    <cellStyle name="Normal 4 5 10 2 4 2" xfId="28460" xr:uid="{58E194F1-11EF-4891-A788-B396F2B3A34F}"/>
    <cellStyle name="Normal 4 5 10 2 4 2 2" xfId="28461" xr:uid="{9C14625D-A978-4654-8D58-365BEAC02987}"/>
    <cellStyle name="Normal 4 5 10 2 4 2 2 2" xfId="28462" xr:uid="{031BFFCE-1D0A-4CE1-A5F3-3277D1DB03D5}"/>
    <cellStyle name="Normal 4 5 10 2 4 2 3" xfId="28463" xr:uid="{5CA4476F-1E70-4BC7-9341-8683A737CF6C}"/>
    <cellStyle name="Normal 4 5 10 2 4 3" xfId="28464" xr:uid="{B1F67AE2-6668-4E36-B36F-C61DB27027FC}"/>
    <cellStyle name="Normal 4 5 10 2 4 3 2" xfId="28465" xr:uid="{E57F74C5-340D-4B7D-8FAA-CCC02BC68536}"/>
    <cellStyle name="Normal 4 5 10 2 4 3 2 2" xfId="28466" xr:uid="{69878CDF-F3F6-4D63-B8BC-E9428F386961}"/>
    <cellStyle name="Normal 4 5 10 2 4 3 3" xfId="28467" xr:uid="{80D6CB01-4A5F-4826-9153-CEFAEF38017D}"/>
    <cellStyle name="Normal 4 5 10 2 4 4" xfId="28468" xr:uid="{7132EEB5-310D-4503-A5D8-7F962A3D6B98}"/>
    <cellStyle name="Normal 4 5 10 2 4 4 2" xfId="28469" xr:uid="{52346A29-521F-4EFA-8F85-16F4807BA4A0}"/>
    <cellStyle name="Normal 4 5 10 2 4 5" xfId="28470" xr:uid="{BF25F17C-63F9-4C24-B713-D2288B21CB68}"/>
    <cellStyle name="Normal 4 5 10 2 5" xfId="28471" xr:uid="{BCE25313-FC1F-4873-A457-E872C022E556}"/>
    <cellStyle name="Normal 4 5 10 2 5 2" xfId="28472" xr:uid="{9B39127D-6B61-41B6-9190-5B357C4C02E0}"/>
    <cellStyle name="Normal 4 5 10 2 5 2 2" xfId="28473" xr:uid="{502C9E22-D5C6-4F4F-9A77-F49F7E447EBC}"/>
    <cellStyle name="Normal 4 5 10 2 5 3" xfId="28474" xr:uid="{AA46F722-7EC0-4CE7-BABA-5DE3E8939AAD}"/>
    <cellStyle name="Normal 4 5 10 2 6" xfId="28475" xr:uid="{E54C852E-0EF2-4FFA-9EA0-A588E19C0BB5}"/>
    <cellStyle name="Normal 4 5 10 2 6 2" xfId="28476" xr:uid="{97CD95A3-E80A-443E-82F1-C050C647AD93}"/>
    <cellStyle name="Normal 4 5 10 2 6 2 2" xfId="28477" xr:uid="{3D71E43E-2726-4218-8C17-C959D6367D26}"/>
    <cellStyle name="Normal 4 5 10 2 6 3" xfId="28478" xr:uid="{09B9CB33-60D4-4723-A653-5A707B9EBD4D}"/>
    <cellStyle name="Normal 4 5 10 2 7" xfId="28479" xr:uid="{27157EEB-F72D-4627-AF29-FCD0D6B91B0E}"/>
    <cellStyle name="Normal 4 5 10 2 7 2" xfId="28480" xr:uid="{6267FA37-1AC0-4C67-9BF3-590F414E79A2}"/>
    <cellStyle name="Normal 4 5 10 2 7 2 2" xfId="28481" xr:uid="{2089760E-7339-4B89-B727-C8C35C6F29E4}"/>
    <cellStyle name="Normal 4 5 10 2 7 3" xfId="28482" xr:uid="{FDE782A9-B3E4-4FAF-8F25-B1743C4152C8}"/>
    <cellStyle name="Normal 4 5 10 2 8" xfId="28483" xr:uid="{577C4D16-C213-49B4-B713-207927FDBC54}"/>
    <cellStyle name="Normal 4 5 10 2 8 2" xfId="28484" xr:uid="{0719CAFD-5879-4478-9906-D8E41A17BFB4}"/>
    <cellStyle name="Normal 4 5 10 2 9" xfId="28485" xr:uid="{26DEB51F-D713-46F9-815C-2A4B5A3D7C47}"/>
    <cellStyle name="Normal 4 5 10 3" xfId="28486" xr:uid="{A1DC0BCC-B335-4224-91A1-73AA01F5ABC9}"/>
    <cellStyle name="Normal 4 5 10 3 2" xfId="28487" xr:uid="{8B44CBE2-2FD0-40F9-8068-2F4001AEAE41}"/>
    <cellStyle name="Normal 4 5 10 3 2 2" xfId="28488" xr:uid="{A5A99EF8-705F-4BD9-A939-AC68ED06512A}"/>
    <cellStyle name="Normal 4 5 10 3 2 2 2" xfId="28489" xr:uid="{BBE777A5-7272-4C66-A6EF-59B271404499}"/>
    <cellStyle name="Normal 4 5 10 3 2 2 2 2" xfId="28490" xr:uid="{259C2158-CB9A-4C1D-A761-7445A2D1FD1A}"/>
    <cellStyle name="Normal 4 5 10 3 2 2 2 2 2" xfId="28491" xr:uid="{7B949805-1CF5-45DA-9E5E-1100E02AD98D}"/>
    <cellStyle name="Normal 4 5 10 3 2 2 2 3" xfId="28492" xr:uid="{FCA30DEE-629E-4984-8118-65C22C2E20EE}"/>
    <cellStyle name="Normal 4 5 10 3 2 2 3" xfId="28493" xr:uid="{50D104B6-AE62-48CE-9CAF-AE30FB266005}"/>
    <cellStyle name="Normal 4 5 10 3 2 2 3 2" xfId="28494" xr:uid="{A61FF4B9-09E5-421C-A5D3-ABD188951F7B}"/>
    <cellStyle name="Normal 4 5 10 3 2 2 3 2 2" xfId="28495" xr:uid="{6C5E1309-971F-421B-A769-A83661A236E7}"/>
    <cellStyle name="Normal 4 5 10 3 2 2 3 3" xfId="28496" xr:uid="{C87209AD-EC24-4C96-96B0-471A16AEFCEC}"/>
    <cellStyle name="Normal 4 5 10 3 2 2 4" xfId="28497" xr:uid="{CAB823E9-8868-468F-BA34-116B332B4211}"/>
    <cellStyle name="Normal 4 5 10 3 2 2 4 2" xfId="28498" xr:uid="{24833104-0257-4D7B-B77D-5B40C23F0A82}"/>
    <cellStyle name="Normal 4 5 10 3 2 2 5" xfId="28499" xr:uid="{B9EE41E8-9211-4EA3-8DDE-D635B10578F8}"/>
    <cellStyle name="Normal 4 5 10 3 2 3" xfId="28500" xr:uid="{CCEA47D2-02D9-4C7F-A5D9-8A1CF78AA9F1}"/>
    <cellStyle name="Normal 4 5 10 3 2 3 2" xfId="28501" xr:uid="{33EEF831-ECB9-4DFD-B1F3-2989A0E17A64}"/>
    <cellStyle name="Normal 4 5 10 3 2 3 2 2" xfId="28502" xr:uid="{AF51A11E-3FF3-4D0A-994F-EC9ADABC3A9A}"/>
    <cellStyle name="Normal 4 5 10 3 2 3 3" xfId="28503" xr:uid="{753624C6-7F00-4410-99A2-26DFD4A3E30E}"/>
    <cellStyle name="Normal 4 5 10 3 2 4" xfId="28504" xr:uid="{18C48E73-5C1C-4490-81C8-94408D95DE99}"/>
    <cellStyle name="Normal 4 5 10 3 2 4 2" xfId="28505" xr:uid="{A0B23E63-AF3C-4FEE-9FDE-16E5F27550D9}"/>
    <cellStyle name="Normal 4 5 10 3 2 4 2 2" xfId="28506" xr:uid="{9F2B7FFF-31DE-42FD-8F97-92DB14B3E30D}"/>
    <cellStyle name="Normal 4 5 10 3 2 4 3" xfId="28507" xr:uid="{A7DFB681-1781-445C-BA32-E069E0AEFAF8}"/>
    <cellStyle name="Normal 4 5 10 3 2 5" xfId="28508" xr:uid="{BD21B43D-7561-44EA-AD3E-D11D54AB349A}"/>
    <cellStyle name="Normal 4 5 10 3 2 5 2" xfId="28509" xr:uid="{43E5EEE9-5A2F-4D68-97C8-A116313270AC}"/>
    <cellStyle name="Normal 4 5 10 3 2 6" xfId="28510" xr:uid="{4C260F95-B708-4E35-812B-D129F5C96720}"/>
    <cellStyle name="Normal 4 5 10 3 3" xfId="28511" xr:uid="{12C0E4ED-3AA1-4DDF-9F54-BE59E3466F7A}"/>
    <cellStyle name="Normal 4 5 10 3 3 2" xfId="28512" xr:uid="{0336D834-748B-416C-A5DF-194AE9058EEB}"/>
    <cellStyle name="Normal 4 5 10 3 3 2 2" xfId="28513" xr:uid="{B0E7CDF1-96F7-4092-87A9-4883B07AA5F2}"/>
    <cellStyle name="Normal 4 5 10 3 3 2 2 2" xfId="28514" xr:uid="{39D47117-DCA1-496C-8355-966BFD3222DC}"/>
    <cellStyle name="Normal 4 5 10 3 3 2 2 2 2" xfId="28515" xr:uid="{A8818F07-D134-4A0D-A2C0-292958D04AD5}"/>
    <cellStyle name="Normal 4 5 10 3 3 2 2 3" xfId="28516" xr:uid="{98020A90-6B8A-49FD-B0D8-2E7BF0592130}"/>
    <cellStyle name="Normal 4 5 10 3 3 2 3" xfId="28517" xr:uid="{21F8721D-D115-4AE2-A5AB-92BE5A1C2309}"/>
    <cellStyle name="Normal 4 5 10 3 3 2 3 2" xfId="28518" xr:uid="{BD970286-CD3B-4956-919F-8AE7C4674008}"/>
    <cellStyle name="Normal 4 5 10 3 3 2 3 2 2" xfId="28519" xr:uid="{C7A5EF53-07F2-49EE-9F23-01F09AE9E6F2}"/>
    <cellStyle name="Normal 4 5 10 3 3 2 3 3" xfId="28520" xr:uid="{68273983-D072-4BB3-8B68-979CFE004E7D}"/>
    <cellStyle name="Normal 4 5 10 3 3 2 4" xfId="28521" xr:uid="{D717E1A1-84C3-481B-A883-A67D83913D71}"/>
    <cellStyle name="Normal 4 5 10 3 3 2 4 2" xfId="28522" xr:uid="{279AFC90-AA91-4205-92A5-F76797360DBE}"/>
    <cellStyle name="Normal 4 5 10 3 3 2 5" xfId="28523" xr:uid="{188F4C86-EED6-41F5-A465-9DC7FFF40675}"/>
    <cellStyle name="Normal 4 5 10 3 3 3" xfId="28524" xr:uid="{C55288CC-8CD8-443D-8217-25452A27DE62}"/>
    <cellStyle name="Normal 4 5 10 3 3 3 2" xfId="28525" xr:uid="{5432D0A8-1CE5-4937-8013-79E6C92D3267}"/>
    <cellStyle name="Normal 4 5 10 3 3 3 2 2" xfId="28526" xr:uid="{45AA8944-CEA4-4855-8907-8A7BEFEECD13}"/>
    <cellStyle name="Normal 4 5 10 3 3 3 3" xfId="28527" xr:uid="{DCA16CF7-208A-4A4E-841D-33FA7C321E84}"/>
    <cellStyle name="Normal 4 5 10 3 3 4" xfId="28528" xr:uid="{84036E98-2B09-4EF4-A644-431E76C725BD}"/>
    <cellStyle name="Normal 4 5 10 3 3 4 2" xfId="28529" xr:uid="{E83CCD27-B0DA-47DF-9713-D21FC65D1E3B}"/>
    <cellStyle name="Normal 4 5 10 3 3 4 2 2" xfId="28530" xr:uid="{C12C44E7-A538-4CB3-B0A4-B16413C0C5DF}"/>
    <cellStyle name="Normal 4 5 10 3 3 4 3" xfId="28531" xr:uid="{9FCC9701-B49E-46F5-80BD-D53863DC5D96}"/>
    <cellStyle name="Normal 4 5 10 3 3 5" xfId="28532" xr:uid="{CBF7D943-7C3D-44D2-8CB2-3127C61C7044}"/>
    <cellStyle name="Normal 4 5 10 3 3 5 2" xfId="28533" xr:uid="{AC4B7B1C-D560-4AB8-8B4F-14941546852F}"/>
    <cellStyle name="Normal 4 5 10 3 3 6" xfId="28534" xr:uid="{9187A2E2-457D-4774-A2AF-00292C9E0FC1}"/>
    <cellStyle name="Normal 4 5 10 3 4" xfId="28535" xr:uid="{549A1BBF-5AE4-4E8A-9923-534F62595FA5}"/>
    <cellStyle name="Normal 4 5 10 3 4 2" xfId="28536" xr:uid="{9E4BA419-6472-4A61-A837-A5D4FF774C0E}"/>
    <cellStyle name="Normal 4 5 10 3 4 2 2" xfId="28537" xr:uid="{2F54DDF3-8F45-47CF-86F5-C5421B9AA2F7}"/>
    <cellStyle name="Normal 4 5 10 3 4 2 2 2" xfId="28538" xr:uid="{BC00A4AB-5331-4E33-AEC5-5DA5B4B9196D}"/>
    <cellStyle name="Normal 4 5 10 3 4 2 3" xfId="28539" xr:uid="{8730F94F-1C35-4631-9B49-24313460F3B5}"/>
    <cellStyle name="Normal 4 5 10 3 4 3" xfId="28540" xr:uid="{F686C02E-3E2C-476B-9B25-1ADD5D8C0E6C}"/>
    <cellStyle name="Normal 4 5 10 3 4 3 2" xfId="28541" xr:uid="{FA9008A8-925D-4AD2-8138-D6FCD84FAF56}"/>
    <cellStyle name="Normal 4 5 10 3 4 3 2 2" xfId="28542" xr:uid="{B86F6ACE-5CD7-4C5F-8E42-8E6C8B822226}"/>
    <cellStyle name="Normal 4 5 10 3 4 3 3" xfId="28543" xr:uid="{C3FC6F3D-A768-4EEE-A5E8-E68923E42C6C}"/>
    <cellStyle name="Normal 4 5 10 3 4 4" xfId="28544" xr:uid="{33FE0F60-2FC3-46C1-A98C-05F286956005}"/>
    <cellStyle name="Normal 4 5 10 3 4 4 2" xfId="28545" xr:uid="{58B9C77F-6138-4314-9332-A2FA72F2ED3C}"/>
    <cellStyle name="Normal 4 5 10 3 4 5" xfId="28546" xr:uid="{02526DE4-FE6F-4B99-ABB3-6A50D86D52D4}"/>
    <cellStyle name="Normal 4 5 10 3 5" xfId="28547" xr:uid="{C2EE1C4C-18FE-4A2C-97F5-439C4795EFF9}"/>
    <cellStyle name="Normal 4 5 10 3 5 2" xfId="28548" xr:uid="{D7DC8898-C79A-4348-A84A-D909A5F1DED9}"/>
    <cellStyle name="Normal 4 5 10 3 5 2 2" xfId="28549" xr:uid="{48B71FD7-8BB1-4B07-A8A5-38D8DD8A6E58}"/>
    <cellStyle name="Normal 4 5 10 3 5 3" xfId="28550" xr:uid="{B47A6DA0-4524-488B-8573-5A50EBA6D6C4}"/>
    <cellStyle name="Normal 4 5 10 3 6" xfId="28551" xr:uid="{B6209393-9DD1-42B5-8D4A-A2789CA1D908}"/>
    <cellStyle name="Normal 4 5 10 3 6 2" xfId="28552" xr:uid="{B77A81B5-E96B-40A8-B67B-02A7E98B1423}"/>
    <cellStyle name="Normal 4 5 10 3 6 2 2" xfId="28553" xr:uid="{EBEFA0EE-3900-40E7-B3E9-AAEFA7AB1288}"/>
    <cellStyle name="Normal 4 5 10 3 6 3" xfId="28554" xr:uid="{3E9A9FF2-3BB5-4BB7-9882-185155336C59}"/>
    <cellStyle name="Normal 4 5 10 3 7" xfId="28555" xr:uid="{7BA9CF3C-E2B8-43DD-BDDA-23D7F1EEE6E0}"/>
    <cellStyle name="Normal 4 5 10 3 7 2" xfId="28556" xr:uid="{3A215921-8751-4537-8522-00D4D57921AF}"/>
    <cellStyle name="Normal 4 5 10 3 7 2 2" xfId="28557" xr:uid="{F7EDDBA2-DE5F-491D-9F2F-BC5CCE964BE7}"/>
    <cellStyle name="Normal 4 5 10 3 7 3" xfId="28558" xr:uid="{79B15809-BAF1-4B51-AFF1-2A75C59EC9DD}"/>
    <cellStyle name="Normal 4 5 10 3 8" xfId="28559" xr:uid="{2CD97C8F-C1DF-4719-B9B8-56018A017705}"/>
    <cellStyle name="Normal 4 5 10 3 8 2" xfId="28560" xr:uid="{5DF6E50C-B3AD-4AEE-89A1-CA9C8617D7B0}"/>
    <cellStyle name="Normal 4 5 10 3 9" xfId="28561" xr:uid="{2F2B83D3-F159-48B0-B32F-4834FBB1537C}"/>
    <cellStyle name="Normal 4 5 10 4" xfId="28562" xr:uid="{7B83B125-D9B9-4D95-9153-C9ACD7D7D7E6}"/>
    <cellStyle name="Normal 4 5 10 4 2" xfId="28563" xr:uid="{B59B45ED-D3DD-40D2-A51C-8C7B8F631B09}"/>
    <cellStyle name="Normal 4 5 10 4 2 2" xfId="28564" xr:uid="{62EE8072-48CB-452A-A828-77549D81C037}"/>
    <cellStyle name="Normal 4 5 10 4 2 2 2" xfId="28565" xr:uid="{5F446619-E262-4BA7-A73C-D71FA45704D9}"/>
    <cellStyle name="Normal 4 5 10 4 2 2 2 2" xfId="28566" xr:uid="{32EE00A6-79FB-40B2-AB06-F5B4DA7E0B69}"/>
    <cellStyle name="Normal 4 5 10 4 2 2 3" xfId="28567" xr:uid="{47704E04-FFB3-4EE1-9912-AA955A11D92B}"/>
    <cellStyle name="Normal 4 5 10 4 2 3" xfId="28568" xr:uid="{E18631B7-8B79-49E4-BD1C-CD15B9C1ECA8}"/>
    <cellStyle name="Normal 4 5 10 4 2 3 2" xfId="28569" xr:uid="{88AA4802-E62A-485A-A642-1051F9A39E1D}"/>
    <cellStyle name="Normal 4 5 10 4 2 3 2 2" xfId="28570" xr:uid="{80B52E9C-45DC-4F28-9016-BFA21B41B0C4}"/>
    <cellStyle name="Normal 4 5 10 4 2 3 3" xfId="28571" xr:uid="{83561259-F607-4E77-8EDB-0DC0BD87DEAC}"/>
    <cellStyle name="Normal 4 5 10 4 2 4" xfId="28572" xr:uid="{4470F3FF-706A-4A79-A081-112824800094}"/>
    <cellStyle name="Normal 4 5 10 4 2 4 2" xfId="28573" xr:uid="{63AEA45E-97E3-4B56-8C23-1CF410CF571C}"/>
    <cellStyle name="Normal 4 5 10 4 2 5" xfId="28574" xr:uid="{B1CF1D22-C752-43D8-810F-64A9BB484041}"/>
    <cellStyle name="Normal 4 5 10 4 3" xfId="28575" xr:uid="{81AC533B-EF30-4F74-A804-EF045AD3991F}"/>
    <cellStyle name="Normal 4 5 10 4 3 2" xfId="28576" xr:uid="{85D2D9DF-959E-4D4C-B91C-EBF74513FA58}"/>
    <cellStyle name="Normal 4 5 10 4 3 2 2" xfId="28577" xr:uid="{EFE348EA-82C9-466B-AEE9-EF9AFBE20C0E}"/>
    <cellStyle name="Normal 4 5 10 4 3 3" xfId="28578" xr:uid="{860559EF-B500-4E8D-B7BB-9595B5DEA4E2}"/>
    <cellStyle name="Normal 4 5 10 4 4" xfId="28579" xr:uid="{4253E4C9-AE62-4F8F-B24E-BF02C91CD387}"/>
    <cellStyle name="Normal 4 5 10 4 4 2" xfId="28580" xr:uid="{7584D0C9-97E1-426B-BE9B-A4281B6A503E}"/>
    <cellStyle name="Normal 4 5 10 4 4 2 2" xfId="28581" xr:uid="{9B97E571-1705-4D58-9F0C-648D44E96BC9}"/>
    <cellStyle name="Normal 4 5 10 4 4 3" xfId="28582" xr:uid="{1990682F-FAAB-48DD-8087-F871EB7DAE23}"/>
    <cellStyle name="Normal 4 5 10 4 5" xfId="28583" xr:uid="{F1F532B7-E8DE-4431-B32F-3A7B88826CB7}"/>
    <cellStyle name="Normal 4 5 10 4 5 2" xfId="28584" xr:uid="{C208588A-E0F0-422D-A87A-9300189C7611}"/>
    <cellStyle name="Normal 4 5 10 4 6" xfId="28585" xr:uid="{4B94DBDC-7AA1-4C49-ABDF-0B4422FEEFFE}"/>
    <cellStyle name="Normal 4 5 10 5" xfId="28586" xr:uid="{7F0F2E32-1DE4-4D2F-8046-F2B2641FE808}"/>
    <cellStyle name="Normal 4 5 10 5 2" xfId="28587" xr:uid="{01BBDDA3-88BE-407D-893E-14570C1E092C}"/>
    <cellStyle name="Normal 4 5 10 5 2 2" xfId="28588" xr:uid="{61562007-54AD-428C-B990-2C94C23D2B3F}"/>
    <cellStyle name="Normal 4 5 10 5 2 2 2" xfId="28589" xr:uid="{3937DF2B-C8F5-438D-B893-71364B7B0201}"/>
    <cellStyle name="Normal 4 5 10 5 2 2 2 2" xfId="28590" xr:uid="{D1FE0A32-02FA-4892-99AB-DC1BF1F2DEC5}"/>
    <cellStyle name="Normal 4 5 10 5 2 2 3" xfId="28591" xr:uid="{AD293044-9FD8-4525-83CE-274D8ADF8942}"/>
    <cellStyle name="Normal 4 5 10 5 2 3" xfId="28592" xr:uid="{1C1B6BE9-B62C-4A39-B79B-57849CCDAE7F}"/>
    <cellStyle name="Normal 4 5 10 5 2 3 2" xfId="28593" xr:uid="{3A236472-66E3-444E-865D-04B21DAECC26}"/>
    <cellStyle name="Normal 4 5 10 5 2 3 2 2" xfId="28594" xr:uid="{753B6914-8FBF-445B-AD18-5E7D3B4542CE}"/>
    <cellStyle name="Normal 4 5 10 5 2 3 3" xfId="28595" xr:uid="{FB274529-5F93-4C44-8A47-87779DF2227C}"/>
    <cellStyle name="Normal 4 5 10 5 2 4" xfId="28596" xr:uid="{59920499-36DA-40B9-8F71-900B4706CA3F}"/>
    <cellStyle name="Normal 4 5 10 5 2 4 2" xfId="28597" xr:uid="{D4088F66-6834-493D-8028-A758973F75EF}"/>
    <cellStyle name="Normal 4 5 10 5 2 5" xfId="28598" xr:uid="{5EBB7D2D-0D73-4BEB-A395-BC9F0DB59A98}"/>
    <cellStyle name="Normal 4 5 10 5 3" xfId="28599" xr:uid="{40ED8F26-29AB-4AC5-ADBD-860C3AC1D4C9}"/>
    <cellStyle name="Normal 4 5 10 5 3 2" xfId="28600" xr:uid="{978FDA3C-09C5-4F45-8EA0-73ECACFBD9AD}"/>
    <cellStyle name="Normal 4 5 10 5 3 2 2" xfId="28601" xr:uid="{105A8C85-786C-4286-8513-9069340EF041}"/>
    <cellStyle name="Normal 4 5 10 5 3 3" xfId="28602" xr:uid="{4B7C844E-5FAE-4904-820E-4FD15AABBAA3}"/>
    <cellStyle name="Normal 4 5 10 5 4" xfId="28603" xr:uid="{96DC68C6-79F5-4457-B3DD-82C1584FB4C1}"/>
    <cellStyle name="Normal 4 5 10 5 4 2" xfId="28604" xr:uid="{6809FAE4-2E69-45C9-A0BD-18A7612E4596}"/>
    <cellStyle name="Normal 4 5 10 5 4 2 2" xfId="28605" xr:uid="{520E6033-2518-4C50-A889-CEEE9FEA1876}"/>
    <cellStyle name="Normal 4 5 10 5 4 3" xfId="28606" xr:uid="{AFF9DF65-CF23-4956-B386-B564DA8E1E61}"/>
    <cellStyle name="Normal 4 5 10 5 5" xfId="28607" xr:uid="{A9D34BE3-6692-485C-BF60-B1A4A503D898}"/>
    <cellStyle name="Normal 4 5 10 5 5 2" xfId="28608" xr:uid="{75C194F6-6114-481E-BAE8-63AB1864787D}"/>
    <cellStyle name="Normal 4 5 10 5 6" xfId="28609" xr:uid="{EB417DB9-7590-4369-8D12-200EA6013748}"/>
    <cellStyle name="Normal 4 5 10 6" xfId="28610" xr:uid="{D7A1C3BB-2FD4-4F89-B8C7-1049DDBD9E75}"/>
    <cellStyle name="Normal 4 5 10 6 2" xfId="28611" xr:uid="{99CCB4D1-65BD-41D4-84C5-18BFEAC40877}"/>
    <cellStyle name="Normal 4 5 10 6 2 2" xfId="28612" xr:uid="{A92DD7C0-6B97-4F7C-A37B-FF71EF096EC2}"/>
    <cellStyle name="Normal 4 5 10 6 2 2 2" xfId="28613" xr:uid="{29ECB331-515A-44CD-A09F-6C90BFA50005}"/>
    <cellStyle name="Normal 4 5 10 6 2 3" xfId="28614" xr:uid="{42D2C47E-1984-423B-BCF1-7F3CB2B501A0}"/>
    <cellStyle name="Normal 4 5 10 6 3" xfId="28615" xr:uid="{78EA5726-4A7D-4A18-9BB3-F6FE13A638CA}"/>
    <cellStyle name="Normal 4 5 10 6 3 2" xfId="28616" xr:uid="{0722E394-3167-4DBC-8F47-96F78A8AB901}"/>
    <cellStyle name="Normal 4 5 10 6 3 2 2" xfId="28617" xr:uid="{56E10D8C-7B6C-4972-B1BD-6241758D4E8B}"/>
    <cellStyle name="Normal 4 5 10 6 3 3" xfId="28618" xr:uid="{C84764DA-DF75-4603-8F5B-CD59EA16806C}"/>
    <cellStyle name="Normal 4 5 10 6 4" xfId="28619" xr:uid="{8D0D1486-5D2A-4198-BD53-63270E28AA55}"/>
    <cellStyle name="Normal 4 5 10 6 4 2" xfId="28620" xr:uid="{E25B1706-EF84-4ACB-A36B-28B6817493E0}"/>
    <cellStyle name="Normal 4 5 10 6 5" xfId="28621" xr:uid="{6E23AFF6-5F8D-4899-83FF-F3598276C3A7}"/>
    <cellStyle name="Normal 4 5 10 7" xfId="28622" xr:uid="{D4AE2C7A-F82E-4855-986D-97C7C558CCEE}"/>
    <cellStyle name="Normal 4 5 10 7 2" xfId="28623" xr:uid="{8618CB75-DD6D-419E-AE83-C1892143AD8F}"/>
    <cellStyle name="Normal 4 5 10 7 2 2" xfId="28624" xr:uid="{279A06C6-D8CF-4DE7-B7D7-8118EBD6908D}"/>
    <cellStyle name="Normal 4 5 10 7 3" xfId="28625" xr:uid="{3C76F579-D264-4B57-92DA-91525B63BAE2}"/>
    <cellStyle name="Normal 4 5 10 8" xfId="28626" xr:uid="{3A486BB6-5E8C-4E2C-B388-591DA83EE152}"/>
    <cellStyle name="Normal 4 5 10 8 2" xfId="28627" xr:uid="{32963C00-F1EB-49E6-98D6-6788BCEC5870}"/>
    <cellStyle name="Normal 4 5 10 8 2 2" xfId="28628" xr:uid="{38880D2F-69BF-43AA-9FC6-F1671B0CD1FA}"/>
    <cellStyle name="Normal 4 5 10 8 3" xfId="28629" xr:uid="{4AA3F144-2B80-4A61-A08C-8D2791E860DE}"/>
    <cellStyle name="Normal 4 5 10 9" xfId="28630" xr:uid="{06A5CD3D-222E-41CC-A36C-A7E5EB510AF9}"/>
    <cellStyle name="Normal 4 5 10 9 2" xfId="28631" xr:uid="{03867DAC-D56C-43D7-91D7-EAC983E48C45}"/>
    <cellStyle name="Normal 4 5 10 9 2 2" xfId="28632" xr:uid="{B9EAC191-8E50-4665-983C-1760A4514567}"/>
    <cellStyle name="Normal 4 5 10 9 3" xfId="28633" xr:uid="{14BB4796-D6A8-4785-A7DF-C6D497FAF5D7}"/>
    <cellStyle name="Normal 4 5 11" xfId="28634" xr:uid="{DD9705F3-0F92-4936-9988-8B65364AB751}"/>
    <cellStyle name="Normal 4 5 11 10" xfId="28635" xr:uid="{ED98E4C3-C9C3-4D77-84F5-A53652287F3F}"/>
    <cellStyle name="Normal 4 5 11 10 2" xfId="28636" xr:uid="{54D80629-FFDC-4693-AAB0-E49911CF01B0}"/>
    <cellStyle name="Normal 4 5 11 11" xfId="28637" xr:uid="{5C1F9C62-2635-44D6-9F56-A37090E133D8}"/>
    <cellStyle name="Normal 4 5 11 2" xfId="28638" xr:uid="{F4DC2E13-C96E-43F9-A558-E032B808C91E}"/>
    <cellStyle name="Normal 4 5 11 2 2" xfId="28639" xr:uid="{652F50EF-A6F7-43F9-8829-8E826C5E4640}"/>
    <cellStyle name="Normal 4 5 11 2 2 2" xfId="28640" xr:uid="{B14D94AE-8E76-40F2-8A3C-6DADA12F69F0}"/>
    <cellStyle name="Normal 4 5 11 2 2 2 2" xfId="28641" xr:uid="{B4E59F1D-8FD4-4FA5-874D-8F3194A90877}"/>
    <cellStyle name="Normal 4 5 11 2 2 2 2 2" xfId="28642" xr:uid="{AA9F39ED-0C95-4C74-BCCB-ABC97FABE86C}"/>
    <cellStyle name="Normal 4 5 11 2 2 2 2 2 2" xfId="28643" xr:uid="{C979DE92-5EED-4CFA-B373-E06FE131E3A6}"/>
    <cellStyle name="Normal 4 5 11 2 2 2 2 3" xfId="28644" xr:uid="{465D1B8E-8295-4F41-8920-2445322A7FF6}"/>
    <cellStyle name="Normal 4 5 11 2 2 2 3" xfId="28645" xr:uid="{BFB0CE31-69CD-4F4A-987A-026474A2FA20}"/>
    <cellStyle name="Normal 4 5 11 2 2 2 3 2" xfId="28646" xr:uid="{993AC4A0-FBAD-411F-B769-F38DCAEA105B}"/>
    <cellStyle name="Normal 4 5 11 2 2 2 3 2 2" xfId="28647" xr:uid="{276669C4-2840-45E2-BF02-5AEDCDFBE72F}"/>
    <cellStyle name="Normal 4 5 11 2 2 2 3 3" xfId="28648" xr:uid="{814CED17-F918-4487-9440-CC62324BD19F}"/>
    <cellStyle name="Normal 4 5 11 2 2 2 4" xfId="28649" xr:uid="{292BEB6E-0E8E-44AB-8385-6559EBEA7AEE}"/>
    <cellStyle name="Normal 4 5 11 2 2 2 4 2" xfId="28650" xr:uid="{5360FC11-692E-4508-B0CE-D57B728888AE}"/>
    <cellStyle name="Normal 4 5 11 2 2 2 5" xfId="28651" xr:uid="{E5EE572F-779E-46F7-A931-71A40075181A}"/>
    <cellStyle name="Normal 4 5 11 2 2 3" xfId="28652" xr:uid="{58F7695E-D107-4CBA-A14B-98AA26ABA976}"/>
    <cellStyle name="Normal 4 5 11 2 2 3 2" xfId="28653" xr:uid="{D9604D7D-846D-4DA3-BFA1-2C0742691D6F}"/>
    <cellStyle name="Normal 4 5 11 2 2 3 2 2" xfId="28654" xr:uid="{502A0D92-E02E-4727-99F2-E4F7F826FB8C}"/>
    <cellStyle name="Normal 4 5 11 2 2 3 3" xfId="28655" xr:uid="{CD68F990-883F-4089-8C18-632239ADD180}"/>
    <cellStyle name="Normal 4 5 11 2 2 4" xfId="28656" xr:uid="{F11B6CF7-2104-47E1-A415-CDEE54F7DBFC}"/>
    <cellStyle name="Normal 4 5 11 2 2 4 2" xfId="28657" xr:uid="{A6F52861-EF60-4687-B829-752BF8572A19}"/>
    <cellStyle name="Normal 4 5 11 2 2 4 2 2" xfId="28658" xr:uid="{B7F34CAE-2CD8-4C27-A1E6-5E742A061DCE}"/>
    <cellStyle name="Normal 4 5 11 2 2 4 3" xfId="28659" xr:uid="{5D8683EF-A9FD-4CBC-962D-14B09ABDC2C8}"/>
    <cellStyle name="Normal 4 5 11 2 2 5" xfId="28660" xr:uid="{03C9F608-CE5C-4488-8339-EE1F7DD44F12}"/>
    <cellStyle name="Normal 4 5 11 2 2 5 2" xfId="28661" xr:uid="{7D0DA607-08A2-4E7D-A01F-5B25EA3A10D4}"/>
    <cellStyle name="Normal 4 5 11 2 2 6" xfId="28662" xr:uid="{53C9F48E-D583-4DB3-B3A0-C936D5BF2860}"/>
    <cellStyle name="Normal 4 5 11 2 3" xfId="28663" xr:uid="{F7A1E4E7-E0CB-46D1-A66D-065E6A145F20}"/>
    <cellStyle name="Normal 4 5 11 2 3 2" xfId="28664" xr:uid="{03137448-23AF-4C94-93E5-DB04C8C4AFBC}"/>
    <cellStyle name="Normal 4 5 11 2 3 2 2" xfId="28665" xr:uid="{15C69312-7D81-4902-88EC-466ADAD4584D}"/>
    <cellStyle name="Normal 4 5 11 2 3 2 2 2" xfId="28666" xr:uid="{B56A775E-C774-4BAC-A53E-C6BF0E4E4EF7}"/>
    <cellStyle name="Normal 4 5 11 2 3 2 2 2 2" xfId="28667" xr:uid="{02DE70D1-1A89-4137-BC34-6E39924F9BD9}"/>
    <cellStyle name="Normal 4 5 11 2 3 2 2 3" xfId="28668" xr:uid="{C24EEE07-047A-4208-900E-A7B739799A09}"/>
    <cellStyle name="Normal 4 5 11 2 3 2 3" xfId="28669" xr:uid="{9341608A-5430-403C-8874-8E8B1D43C395}"/>
    <cellStyle name="Normal 4 5 11 2 3 2 3 2" xfId="28670" xr:uid="{C0449BAB-71C2-4C67-8075-48633F6FE7F9}"/>
    <cellStyle name="Normal 4 5 11 2 3 2 3 2 2" xfId="28671" xr:uid="{AB2F1ED3-DFDB-40F7-956E-A19BB7A6EA9C}"/>
    <cellStyle name="Normal 4 5 11 2 3 2 3 3" xfId="28672" xr:uid="{51FD899D-BD08-4BF8-9F21-31979D990B7F}"/>
    <cellStyle name="Normal 4 5 11 2 3 2 4" xfId="28673" xr:uid="{2B8CF7BF-3CBB-4235-9430-F0AFAA2B300B}"/>
    <cellStyle name="Normal 4 5 11 2 3 2 4 2" xfId="28674" xr:uid="{5062FD02-4029-47D9-A5AA-60F48997B9FE}"/>
    <cellStyle name="Normal 4 5 11 2 3 2 5" xfId="28675" xr:uid="{69BD9AC5-0C04-4B62-81B5-B52BC2DAE56D}"/>
    <cellStyle name="Normal 4 5 11 2 3 3" xfId="28676" xr:uid="{64909907-024C-4664-A5D9-2ABE56DDD23E}"/>
    <cellStyle name="Normal 4 5 11 2 3 3 2" xfId="28677" xr:uid="{44735E95-03EC-4006-AFA7-8573BDEA8496}"/>
    <cellStyle name="Normal 4 5 11 2 3 3 2 2" xfId="28678" xr:uid="{9D46A8DD-41E0-4C3C-AB5B-13791BB8775F}"/>
    <cellStyle name="Normal 4 5 11 2 3 3 3" xfId="28679" xr:uid="{DF73E49A-BB07-45A3-8100-F715EFDBE227}"/>
    <cellStyle name="Normal 4 5 11 2 3 4" xfId="28680" xr:uid="{74C68C9D-EBE1-4421-AE4F-A04922094AE9}"/>
    <cellStyle name="Normal 4 5 11 2 3 4 2" xfId="28681" xr:uid="{EBB1BBF3-D258-4520-8951-EF42FF7E3BC7}"/>
    <cellStyle name="Normal 4 5 11 2 3 4 2 2" xfId="28682" xr:uid="{3EEFD891-F4D1-4589-A445-B65E225CCE3C}"/>
    <cellStyle name="Normal 4 5 11 2 3 4 3" xfId="28683" xr:uid="{61971885-3166-4C4A-B030-02534FA54A21}"/>
    <cellStyle name="Normal 4 5 11 2 3 5" xfId="28684" xr:uid="{2A7819E4-00CA-4894-8D6C-A17DC5CFE57C}"/>
    <cellStyle name="Normal 4 5 11 2 3 5 2" xfId="28685" xr:uid="{61E986F5-34C5-4088-9383-B11361EDC130}"/>
    <cellStyle name="Normal 4 5 11 2 3 6" xfId="28686" xr:uid="{CBDD8DFF-5305-4A2E-BF30-FCE1FACABAA0}"/>
    <cellStyle name="Normal 4 5 11 2 4" xfId="28687" xr:uid="{CFADEE2D-5894-454A-82EE-1FECDB268ACB}"/>
    <cellStyle name="Normal 4 5 11 2 4 2" xfId="28688" xr:uid="{686D54B9-5E71-4D9D-9FCA-91A6B1D2FFCD}"/>
    <cellStyle name="Normal 4 5 11 2 4 2 2" xfId="28689" xr:uid="{4F8440B0-1A05-481B-B926-928833ED8058}"/>
    <cellStyle name="Normal 4 5 11 2 4 2 2 2" xfId="28690" xr:uid="{0D46B55C-982B-4CBE-B4E6-4BB926C83AEF}"/>
    <cellStyle name="Normal 4 5 11 2 4 2 3" xfId="28691" xr:uid="{060FCFB9-0DB8-44F2-848C-2E1D7D95E86F}"/>
    <cellStyle name="Normal 4 5 11 2 4 3" xfId="28692" xr:uid="{F5EFFCC6-CC08-4A67-800C-CE666F1006D3}"/>
    <cellStyle name="Normal 4 5 11 2 4 3 2" xfId="28693" xr:uid="{5FA2BA94-38D9-4474-823F-EAEC3BC6AA33}"/>
    <cellStyle name="Normal 4 5 11 2 4 3 2 2" xfId="28694" xr:uid="{47CDBB8D-80C2-44C0-9823-FFDE82346118}"/>
    <cellStyle name="Normal 4 5 11 2 4 3 3" xfId="28695" xr:uid="{15223569-5271-4A4B-ABF2-C10A75ADE9B3}"/>
    <cellStyle name="Normal 4 5 11 2 4 4" xfId="28696" xr:uid="{39838D3A-E117-4523-8580-411CC89ADD09}"/>
    <cellStyle name="Normal 4 5 11 2 4 4 2" xfId="28697" xr:uid="{168DF33E-C0A9-45A9-BDBB-D5B08C336C72}"/>
    <cellStyle name="Normal 4 5 11 2 4 5" xfId="28698" xr:uid="{ADAFC15D-9F40-43CD-A362-370B5D03F9AD}"/>
    <cellStyle name="Normal 4 5 11 2 5" xfId="28699" xr:uid="{2E631B7A-8778-4CA7-80CE-5814AF0B6243}"/>
    <cellStyle name="Normal 4 5 11 2 5 2" xfId="28700" xr:uid="{ED0E49A3-376C-47CD-B0E8-8F89828BF35C}"/>
    <cellStyle name="Normal 4 5 11 2 5 2 2" xfId="28701" xr:uid="{E8140B30-3D28-48BE-BDE0-FC5DA7F8F220}"/>
    <cellStyle name="Normal 4 5 11 2 5 3" xfId="28702" xr:uid="{B89698F8-9E65-4771-85A8-FCFADF3EAFDC}"/>
    <cellStyle name="Normal 4 5 11 2 6" xfId="28703" xr:uid="{357C7EF5-4324-412E-A104-C15B2B1B97F8}"/>
    <cellStyle name="Normal 4 5 11 2 6 2" xfId="28704" xr:uid="{3BE59B18-2B83-4C04-968A-24A456C863CF}"/>
    <cellStyle name="Normal 4 5 11 2 6 2 2" xfId="28705" xr:uid="{59308E3B-0520-4F2D-88A4-3BA41E4F90E0}"/>
    <cellStyle name="Normal 4 5 11 2 6 3" xfId="28706" xr:uid="{F1865900-B392-4733-B5F2-23999EF54CEF}"/>
    <cellStyle name="Normal 4 5 11 2 7" xfId="28707" xr:uid="{E28D5DE3-9378-4012-ACE5-7DEA07EB1DB5}"/>
    <cellStyle name="Normal 4 5 11 2 7 2" xfId="28708" xr:uid="{9590E298-2A6C-4D4A-A58F-87924E07FE8E}"/>
    <cellStyle name="Normal 4 5 11 2 7 2 2" xfId="28709" xr:uid="{C1BDF51E-6680-4259-A8B9-CB396BA7C8CB}"/>
    <cellStyle name="Normal 4 5 11 2 7 3" xfId="28710" xr:uid="{96869574-E689-4265-9084-BD73B1E9B3E1}"/>
    <cellStyle name="Normal 4 5 11 2 8" xfId="28711" xr:uid="{B0CA45DC-DB78-4693-B94D-D47E48956A66}"/>
    <cellStyle name="Normal 4 5 11 2 8 2" xfId="28712" xr:uid="{E6B903B6-4259-463F-B6DE-B78F4D4CA0A9}"/>
    <cellStyle name="Normal 4 5 11 2 9" xfId="28713" xr:uid="{8310C426-FA4B-40B3-A655-A9248FCA8BEE}"/>
    <cellStyle name="Normal 4 5 11 3" xfId="28714" xr:uid="{8FF30740-7C94-4B71-AAA8-451997D76EEC}"/>
    <cellStyle name="Normal 4 5 11 3 2" xfId="28715" xr:uid="{8BA0EC50-06D5-46C6-9E85-1EB101192F0D}"/>
    <cellStyle name="Normal 4 5 11 3 2 2" xfId="28716" xr:uid="{145832C9-BB38-4A92-8274-2AAACBBCDD87}"/>
    <cellStyle name="Normal 4 5 11 3 2 2 2" xfId="28717" xr:uid="{EEF0207F-4712-49D4-A496-A43589B3C628}"/>
    <cellStyle name="Normal 4 5 11 3 2 2 2 2" xfId="28718" xr:uid="{510CACB3-CFA2-4203-BC64-E4260F95837B}"/>
    <cellStyle name="Normal 4 5 11 3 2 2 2 2 2" xfId="28719" xr:uid="{A7D55C99-BA74-4516-A7E5-35A3049AA7B1}"/>
    <cellStyle name="Normal 4 5 11 3 2 2 2 3" xfId="28720" xr:uid="{5F9268F9-BC12-4E2F-9E35-A14D9EC0DD4A}"/>
    <cellStyle name="Normal 4 5 11 3 2 2 3" xfId="28721" xr:uid="{C3FB2431-5274-4577-92B8-F3A17D638023}"/>
    <cellStyle name="Normal 4 5 11 3 2 2 3 2" xfId="28722" xr:uid="{76F94446-DC8B-4313-AB59-25EF832C5793}"/>
    <cellStyle name="Normal 4 5 11 3 2 2 3 2 2" xfId="28723" xr:uid="{B39683C0-7280-4AAB-8D55-4C221FCA4A58}"/>
    <cellStyle name="Normal 4 5 11 3 2 2 3 3" xfId="28724" xr:uid="{A326FDAC-B20B-4A77-B6A9-078EB5346C7D}"/>
    <cellStyle name="Normal 4 5 11 3 2 2 4" xfId="28725" xr:uid="{7CE819B4-C741-40EF-9C6C-741EBC5F54A3}"/>
    <cellStyle name="Normal 4 5 11 3 2 2 4 2" xfId="28726" xr:uid="{A601AA78-326F-4F95-9A22-7918F932D28F}"/>
    <cellStyle name="Normal 4 5 11 3 2 2 5" xfId="28727" xr:uid="{756D5D22-87CF-4F96-A153-2F94AA7E15F5}"/>
    <cellStyle name="Normal 4 5 11 3 2 3" xfId="28728" xr:uid="{7FC3F1F6-092F-4114-88AD-D25547C7BE73}"/>
    <cellStyle name="Normal 4 5 11 3 2 3 2" xfId="28729" xr:uid="{ED231CF1-38C8-4DBC-9788-05FF30691024}"/>
    <cellStyle name="Normal 4 5 11 3 2 3 2 2" xfId="28730" xr:uid="{F5B11D25-AFC3-45D3-A2E0-07AB2DA98ED6}"/>
    <cellStyle name="Normal 4 5 11 3 2 3 3" xfId="28731" xr:uid="{06EA8B79-E143-42B0-8312-9AFD00200FAF}"/>
    <cellStyle name="Normal 4 5 11 3 2 4" xfId="28732" xr:uid="{225D6475-D129-423D-8A1D-81B302BDA9BA}"/>
    <cellStyle name="Normal 4 5 11 3 2 4 2" xfId="28733" xr:uid="{B7CFC9A6-B428-4A3B-A9B5-71D89825D004}"/>
    <cellStyle name="Normal 4 5 11 3 2 4 2 2" xfId="28734" xr:uid="{9421C8F4-D047-4284-AFEF-4CF95755AD99}"/>
    <cellStyle name="Normal 4 5 11 3 2 4 3" xfId="28735" xr:uid="{EAB1D422-3297-4026-A59B-4A8868DE7B04}"/>
    <cellStyle name="Normal 4 5 11 3 2 5" xfId="28736" xr:uid="{425CBE5F-3FAF-4955-9859-2FB4D83121E4}"/>
    <cellStyle name="Normal 4 5 11 3 2 5 2" xfId="28737" xr:uid="{F2CCAC25-0363-43B7-B1B3-3B5E39D7C18E}"/>
    <cellStyle name="Normal 4 5 11 3 2 6" xfId="28738" xr:uid="{BF6EC3A3-A2C8-4666-AD85-7F1A01ACA628}"/>
    <cellStyle name="Normal 4 5 11 3 3" xfId="28739" xr:uid="{C6046DF7-3B47-490B-8D1E-3B136B20B56D}"/>
    <cellStyle name="Normal 4 5 11 3 3 2" xfId="28740" xr:uid="{F7B8243C-E2DC-4743-8065-E8D30A052921}"/>
    <cellStyle name="Normal 4 5 11 3 3 2 2" xfId="28741" xr:uid="{E5AA6758-8AAA-46D7-9D6F-702F53185D70}"/>
    <cellStyle name="Normal 4 5 11 3 3 2 2 2" xfId="28742" xr:uid="{C371A588-0284-4013-90C0-EE7C3809570F}"/>
    <cellStyle name="Normal 4 5 11 3 3 2 2 2 2" xfId="28743" xr:uid="{D17605B2-A547-463F-82B3-5266610DBCF1}"/>
    <cellStyle name="Normal 4 5 11 3 3 2 2 3" xfId="28744" xr:uid="{BA5A9C0A-5B10-4AD5-B798-032158D6DECA}"/>
    <cellStyle name="Normal 4 5 11 3 3 2 3" xfId="28745" xr:uid="{DFE4CC17-AFDF-48BE-8460-3EB2B0605AFA}"/>
    <cellStyle name="Normal 4 5 11 3 3 2 3 2" xfId="28746" xr:uid="{2008CB71-1296-465B-81A0-A0BF1A69EA54}"/>
    <cellStyle name="Normal 4 5 11 3 3 2 3 2 2" xfId="28747" xr:uid="{9E5D02DA-3E12-404D-8384-41BF076CE9B7}"/>
    <cellStyle name="Normal 4 5 11 3 3 2 3 3" xfId="28748" xr:uid="{19506C80-5F86-47E3-AD58-19626B5B4296}"/>
    <cellStyle name="Normal 4 5 11 3 3 2 4" xfId="28749" xr:uid="{A54796A3-64AC-4A80-A268-D72F6C96B9D1}"/>
    <cellStyle name="Normal 4 5 11 3 3 2 4 2" xfId="28750" xr:uid="{49E0B921-5F42-4E01-BE71-030A3565C3C0}"/>
    <cellStyle name="Normal 4 5 11 3 3 2 5" xfId="28751" xr:uid="{AA3023A2-661D-47BF-9C8A-8F2221BE4BC1}"/>
    <cellStyle name="Normal 4 5 11 3 3 3" xfId="28752" xr:uid="{BAF127CD-C932-4D0C-B8C3-4A84977A7C0E}"/>
    <cellStyle name="Normal 4 5 11 3 3 3 2" xfId="28753" xr:uid="{AE074F31-E363-4952-ACDA-51E76E543066}"/>
    <cellStyle name="Normal 4 5 11 3 3 3 2 2" xfId="28754" xr:uid="{43495245-BB35-4B48-A69D-B49AD1F27364}"/>
    <cellStyle name="Normal 4 5 11 3 3 3 3" xfId="28755" xr:uid="{D6DA5430-1A55-4992-9BAB-0991324CB968}"/>
    <cellStyle name="Normal 4 5 11 3 3 4" xfId="28756" xr:uid="{2BECB268-3991-4148-AF20-1814CE8BE9F3}"/>
    <cellStyle name="Normal 4 5 11 3 3 4 2" xfId="28757" xr:uid="{13C867BF-1A81-4D7B-8FF6-4DC576BF208F}"/>
    <cellStyle name="Normal 4 5 11 3 3 4 2 2" xfId="28758" xr:uid="{FFB63A7D-27F6-4051-8F04-6C44C9AF7D6A}"/>
    <cellStyle name="Normal 4 5 11 3 3 4 3" xfId="28759" xr:uid="{4746B8F3-800D-4410-8703-54F6318C1078}"/>
    <cellStyle name="Normal 4 5 11 3 3 5" xfId="28760" xr:uid="{3138EDB8-9577-4BAE-97FF-45D50B231426}"/>
    <cellStyle name="Normal 4 5 11 3 3 5 2" xfId="28761" xr:uid="{C0DF6878-5CB0-48BF-9FD0-64A01F7DC8B0}"/>
    <cellStyle name="Normal 4 5 11 3 3 6" xfId="28762" xr:uid="{B7206AAF-8CE6-4C47-A1AA-C7C45EE9179E}"/>
    <cellStyle name="Normal 4 5 11 3 4" xfId="28763" xr:uid="{78BFAF78-9B39-4448-A32A-F3B828EC31D1}"/>
    <cellStyle name="Normal 4 5 11 3 4 2" xfId="28764" xr:uid="{3EE82F82-087A-4C86-872F-56C277BFCFDC}"/>
    <cellStyle name="Normal 4 5 11 3 4 2 2" xfId="28765" xr:uid="{BF063950-07C7-4856-BE86-462175214EAC}"/>
    <cellStyle name="Normal 4 5 11 3 4 2 2 2" xfId="28766" xr:uid="{AF9D7654-33EF-4E9B-BC1E-143EB122F88D}"/>
    <cellStyle name="Normal 4 5 11 3 4 2 3" xfId="28767" xr:uid="{D5586C64-8AA8-4A59-8BD8-CF22186F2911}"/>
    <cellStyle name="Normal 4 5 11 3 4 3" xfId="28768" xr:uid="{5BE3A88C-9888-4F19-B5DF-050760D385F6}"/>
    <cellStyle name="Normal 4 5 11 3 4 3 2" xfId="28769" xr:uid="{99A91378-E332-44A9-94AF-422F248D4FFE}"/>
    <cellStyle name="Normal 4 5 11 3 4 3 2 2" xfId="28770" xr:uid="{D9098C30-B514-4115-A08A-D336341EEEB4}"/>
    <cellStyle name="Normal 4 5 11 3 4 3 3" xfId="28771" xr:uid="{75DA466B-7D62-4149-B25D-7F5D0989561D}"/>
    <cellStyle name="Normal 4 5 11 3 4 4" xfId="28772" xr:uid="{9916C233-30A1-4113-BABA-2382836B7BEB}"/>
    <cellStyle name="Normal 4 5 11 3 4 4 2" xfId="28773" xr:uid="{60087F2F-A49E-4C38-AE05-35B0118930E1}"/>
    <cellStyle name="Normal 4 5 11 3 4 5" xfId="28774" xr:uid="{CB7784B6-A3AC-40A6-A9FC-F29DA0C277E9}"/>
    <cellStyle name="Normal 4 5 11 3 5" xfId="28775" xr:uid="{5A11DF3C-8FBF-4649-B68F-F7E54421C5B4}"/>
    <cellStyle name="Normal 4 5 11 3 5 2" xfId="28776" xr:uid="{F35DEF06-B843-476D-B064-42CF2B140784}"/>
    <cellStyle name="Normal 4 5 11 3 5 2 2" xfId="28777" xr:uid="{0776D1E8-F00D-40A5-84E8-7E2157732F5D}"/>
    <cellStyle name="Normal 4 5 11 3 5 3" xfId="28778" xr:uid="{5CC3CCF7-7AD0-4066-BAEA-16B4B9B5792F}"/>
    <cellStyle name="Normal 4 5 11 3 6" xfId="28779" xr:uid="{71B66D4F-5777-4F45-B99C-55B65A185F9D}"/>
    <cellStyle name="Normal 4 5 11 3 6 2" xfId="28780" xr:uid="{FBE5ABAC-D78C-4661-B420-4EC43B2528DF}"/>
    <cellStyle name="Normal 4 5 11 3 6 2 2" xfId="28781" xr:uid="{C9C43CBB-2C8A-4273-BE29-863AD5AB31F5}"/>
    <cellStyle name="Normal 4 5 11 3 6 3" xfId="28782" xr:uid="{B15A26D4-5CEB-4EC7-B277-DC5F54CDE328}"/>
    <cellStyle name="Normal 4 5 11 3 7" xfId="28783" xr:uid="{7DC029E1-D240-47D2-BB6F-AED624EF0B9B}"/>
    <cellStyle name="Normal 4 5 11 3 7 2" xfId="28784" xr:uid="{F0B26510-4AEA-4911-BF77-FBB60B345D0B}"/>
    <cellStyle name="Normal 4 5 11 3 7 2 2" xfId="28785" xr:uid="{D3605AD9-1CB8-4FC1-ADC3-BBE613B91BE0}"/>
    <cellStyle name="Normal 4 5 11 3 7 3" xfId="28786" xr:uid="{75A211AC-98EF-4241-A9F4-6BB1636A2F2B}"/>
    <cellStyle name="Normal 4 5 11 3 8" xfId="28787" xr:uid="{6B43A5B9-2DAD-423A-A31E-57D7FC5AB81F}"/>
    <cellStyle name="Normal 4 5 11 3 8 2" xfId="28788" xr:uid="{397368F9-8818-4170-954A-D6C4B070513E}"/>
    <cellStyle name="Normal 4 5 11 3 9" xfId="28789" xr:uid="{74F751E2-2D1D-4DF0-830A-275DAB9712B1}"/>
    <cellStyle name="Normal 4 5 11 4" xfId="28790" xr:uid="{B57A47E9-4602-465B-A7BF-7AC777C31982}"/>
    <cellStyle name="Normal 4 5 11 4 2" xfId="28791" xr:uid="{F3984102-4581-4F17-ADF4-7EC6153B5365}"/>
    <cellStyle name="Normal 4 5 11 4 2 2" xfId="28792" xr:uid="{B5707201-A9B6-4193-99E0-B41181B98070}"/>
    <cellStyle name="Normal 4 5 11 4 2 2 2" xfId="28793" xr:uid="{E3F51DAF-FE0F-46A5-87DE-48C3CF0281BE}"/>
    <cellStyle name="Normal 4 5 11 4 2 2 2 2" xfId="28794" xr:uid="{6CEF0FC7-93F0-4A1A-9BD9-30ADB4741D06}"/>
    <cellStyle name="Normal 4 5 11 4 2 2 3" xfId="28795" xr:uid="{B0F004D8-6022-4F0A-A746-A34712D1B204}"/>
    <cellStyle name="Normal 4 5 11 4 2 3" xfId="28796" xr:uid="{3AC32BC9-F38D-4D02-BE2A-2F54D35AD660}"/>
    <cellStyle name="Normal 4 5 11 4 2 3 2" xfId="28797" xr:uid="{9C01E75A-5EBC-462F-9AC0-BBA8CBE402E4}"/>
    <cellStyle name="Normal 4 5 11 4 2 3 2 2" xfId="28798" xr:uid="{EA267ED7-1111-4F1E-A77F-16286E6989FA}"/>
    <cellStyle name="Normal 4 5 11 4 2 3 3" xfId="28799" xr:uid="{718E2174-E0D5-44B0-9D62-4BF57949213C}"/>
    <cellStyle name="Normal 4 5 11 4 2 4" xfId="28800" xr:uid="{A44630C0-D0E5-4145-A2D3-E27467103E28}"/>
    <cellStyle name="Normal 4 5 11 4 2 4 2" xfId="28801" xr:uid="{B986C14A-D4FC-4F3A-9EB2-20173D363A34}"/>
    <cellStyle name="Normal 4 5 11 4 2 5" xfId="28802" xr:uid="{7889D613-C707-4D2B-9931-2FD0494935DD}"/>
    <cellStyle name="Normal 4 5 11 4 3" xfId="28803" xr:uid="{E130ADCC-1220-4C12-98E4-677F40FF65FA}"/>
    <cellStyle name="Normal 4 5 11 4 3 2" xfId="28804" xr:uid="{80EE4A7B-0D49-4AA5-9EEC-DD451DEFF8E2}"/>
    <cellStyle name="Normal 4 5 11 4 3 2 2" xfId="28805" xr:uid="{BCD1961D-7332-4CDD-B0D1-3BA17E61348D}"/>
    <cellStyle name="Normal 4 5 11 4 3 3" xfId="28806" xr:uid="{AD86184F-EFF4-47C4-9968-CFB867F5E2CF}"/>
    <cellStyle name="Normal 4 5 11 4 4" xfId="28807" xr:uid="{4F96A0C8-3330-4C09-9515-B3A3242AC376}"/>
    <cellStyle name="Normal 4 5 11 4 4 2" xfId="28808" xr:uid="{2B959047-78EE-4C09-8FF7-60ACBA2E9046}"/>
    <cellStyle name="Normal 4 5 11 4 4 2 2" xfId="28809" xr:uid="{1D98C181-BE9F-4647-A9F4-4A84DEA1DDC8}"/>
    <cellStyle name="Normal 4 5 11 4 4 3" xfId="28810" xr:uid="{58173E8D-DB02-44A7-87C0-5FD39329876E}"/>
    <cellStyle name="Normal 4 5 11 4 5" xfId="28811" xr:uid="{E05F0C7C-9D2B-4DD6-BFF6-2DC5C53F1A9C}"/>
    <cellStyle name="Normal 4 5 11 4 5 2" xfId="28812" xr:uid="{D03FC6E2-728A-46C3-8C47-ABBE6A874E65}"/>
    <cellStyle name="Normal 4 5 11 4 6" xfId="28813" xr:uid="{D1A0F713-16D6-4C61-B13F-8BFB38D6EAF4}"/>
    <cellStyle name="Normal 4 5 11 5" xfId="28814" xr:uid="{95336D0B-634B-4F68-849B-73AF31922E9B}"/>
    <cellStyle name="Normal 4 5 11 5 2" xfId="28815" xr:uid="{7F7BCEB3-5464-4143-91AD-339ACDEB722E}"/>
    <cellStyle name="Normal 4 5 11 5 2 2" xfId="28816" xr:uid="{91D2E2BA-AF23-4273-B5E7-475DEFFFA972}"/>
    <cellStyle name="Normal 4 5 11 5 2 2 2" xfId="28817" xr:uid="{2EF220AB-AD24-4EC5-A2DD-005EA920F459}"/>
    <cellStyle name="Normal 4 5 11 5 2 2 2 2" xfId="28818" xr:uid="{D43857E7-39D4-4A24-9B2D-8A90FFB5D801}"/>
    <cellStyle name="Normal 4 5 11 5 2 2 3" xfId="28819" xr:uid="{70A7AB6A-B1E2-46AA-89E4-59385C075918}"/>
    <cellStyle name="Normal 4 5 11 5 2 3" xfId="28820" xr:uid="{545E4F13-0277-460D-9B96-380C7544A668}"/>
    <cellStyle name="Normal 4 5 11 5 2 3 2" xfId="28821" xr:uid="{AF78906E-6FE5-4AB8-97D8-2F936CD37908}"/>
    <cellStyle name="Normal 4 5 11 5 2 3 2 2" xfId="28822" xr:uid="{14500C4F-2DB6-496A-88E9-5A5AFB05FB4F}"/>
    <cellStyle name="Normal 4 5 11 5 2 3 3" xfId="28823" xr:uid="{983DEE8F-3AA4-4AED-A339-0E8E77B9884E}"/>
    <cellStyle name="Normal 4 5 11 5 2 4" xfId="28824" xr:uid="{FF3CA61A-8633-4A25-A882-DD55B0CABCB0}"/>
    <cellStyle name="Normal 4 5 11 5 2 4 2" xfId="28825" xr:uid="{CECC922D-D673-49AA-9455-709EA2CC3157}"/>
    <cellStyle name="Normal 4 5 11 5 2 5" xfId="28826" xr:uid="{D41A908C-B1C7-4EED-9903-FA5CA8B0B760}"/>
    <cellStyle name="Normal 4 5 11 5 3" xfId="28827" xr:uid="{DB1F3731-3496-46D0-94C5-3E08D1357B42}"/>
    <cellStyle name="Normal 4 5 11 5 3 2" xfId="28828" xr:uid="{ACEA01A2-89D7-47B9-AE82-F68FFC2D5065}"/>
    <cellStyle name="Normal 4 5 11 5 3 2 2" xfId="28829" xr:uid="{EAD6FACA-21C3-4683-B66D-353D5C7AE17C}"/>
    <cellStyle name="Normal 4 5 11 5 3 3" xfId="28830" xr:uid="{426CF0D1-32B0-444C-BDCC-95E93C432E16}"/>
    <cellStyle name="Normal 4 5 11 5 4" xfId="28831" xr:uid="{A1B792C4-B839-411A-9C78-F0A242925E83}"/>
    <cellStyle name="Normal 4 5 11 5 4 2" xfId="28832" xr:uid="{2A6E951C-441B-4590-83D4-1BED9C4CB077}"/>
    <cellStyle name="Normal 4 5 11 5 4 2 2" xfId="28833" xr:uid="{929A9056-B245-499D-BC56-AF121FF8F73E}"/>
    <cellStyle name="Normal 4 5 11 5 4 3" xfId="28834" xr:uid="{492EA3F8-C3D9-44F4-875D-764415ED0D90}"/>
    <cellStyle name="Normal 4 5 11 5 5" xfId="28835" xr:uid="{36266E5A-3C0C-4140-A19D-4ACBD2A91BDA}"/>
    <cellStyle name="Normal 4 5 11 5 5 2" xfId="28836" xr:uid="{7409570B-25B3-4338-BDA4-C0013B16F0C1}"/>
    <cellStyle name="Normal 4 5 11 5 6" xfId="28837" xr:uid="{413E11BE-52E0-4B2B-AD8F-20E3B75B7325}"/>
    <cellStyle name="Normal 4 5 11 6" xfId="28838" xr:uid="{C8E4BC0F-C758-44E6-96ED-D6820DD5E354}"/>
    <cellStyle name="Normal 4 5 11 6 2" xfId="28839" xr:uid="{D3C2D62B-956B-4B63-B974-E2836D8DCF37}"/>
    <cellStyle name="Normal 4 5 11 6 2 2" xfId="28840" xr:uid="{968DF45C-742B-4494-8A48-494E31CA3831}"/>
    <cellStyle name="Normal 4 5 11 6 2 2 2" xfId="28841" xr:uid="{C9CF1A06-50CA-4C39-B261-A65D6188E8C7}"/>
    <cellStyle name="Normal 4 5 11 6 2 3" xfId="28842" xr:uid="{291C4FE8-3ED4-4A39-943C-A85D9EAE1756}"/>
    <cellStyle name="Normal 4 5 11 6 3" xfId="28843" xr:uid="{E67E81AF-86F3-4172-A26E-F3496F7A8563}"/>
    <cellStyle name="Normal 4 5 11 6 3 2" xfId="28844" xr:uid="{397B2350-B874-4111-A8BA-7DC18064FCBF}"/>
    <cellStyle name="Normal 4 5 11 6 3 2 2" xfId="28845" xr:uid="{71A050F1-D65D-459B-84A1-67F9143C8C50}"/>
    <cellStyle name="Normal 4 5 11 6 3 3" xfId="28846" xr:uid="{140E0073-1701-4CD5-A8A3-E61931359CBA}"/>
    <cellStyle name="Normal 4 5 11 6 4" xfId="28847" xr:uid="{F74434DA-C4A5-4D0B-99F3-35094E1F57E3}"/>
    <cellStyle name="Normal 4 5 11 6 4 2" xfId="28848" xr:uid="{CD494087-E443-425D-9309-FE607A5E0D72}"/>
    <cellStyle name="Normal 4 5 11 6 5" xfId="28849" xr:uid="{8E55667E-55A9-48C2-B390-AF3D0954B6DD}"/>
    <cellStyle name="Normal 4 5 11 7" xfId="28850" xr:uid="{365BC4B0-2F47-4E2A-8E96-CAB66E048F8C}"/>
    <cellStyle name="Normal 4 5 11 7 2" xfId="28851" xr:uid="{0364E382-A757-448B-82EE-A412CFD2F227}"/>
    <cellStyle name="Normal 4 5 11 7 2 2" xfId="28852" xr:uid="{9D218027-566D-4164-B945-6CE159F89A9C}"/>
    <cellStyle name="Normal 4 5 11 7 3" xfId="28853" xr:uid="{DDD6FA57-2191-460B-AC77-B971E5B793A4}"/>
    <cellStyle name="Normal 4 5 11 8" xfId="28854" xr:uid="{731221A1-84DF-474B-A261-B8EB4271511C}"/>
    <cellStyle name="Normal 4 5 11 8 2" xfId="28855" xr:uid="{E6FA7F90-AA9F-4050-9F83-7E4789E8F780}"/>
    <cellStyle name="Normal 4 5 11 8 2 2" xfId="28856" xr:uid="{98D6D1DE-F5EF-415F-9949-445470F9BE3B}"/>
    <cellStyle name="Normal 4 5 11 8 3" xfId="28857" xr:uid="{6A50A891-D9C6-4B02-A201-002DFE304C2E}"/>
    <cellStyle name="Normal 4 5 11 9" xfId="28858" xr:uid="{D2028CCB-572D-4BB1-84A8-63ED074CC3DC}"/>
    <cellStyle name="Normal 4 5 11 9 2" xfId="28859" xr:uid="{91C0553D-6A17-4593-8A44-6ECA1988C74E}"/>
    <cellStyle name="Normal 4 5 11 9 2 2" xfId="28860" xr:uid="{E5A14EE1-3373-45E8-B65D-9B605C7A4150}"/>
    <cellStyle name="Normal 4 5 11 9 3" xfId="28861" xr:uid="{6D8DF034-4156-41C3-8982-D8B2841C6D0D}"/>
    <cellStyle name="Normal 4 5 12" xfId="28862" xr:uid="{33933FF0-B495-432B-8596-F752977420EF}"/>
    <cellStyle name="Normal 4 5 12 10" xfId="28863" xr:uid="{A3847CDA-7714-43E3-BB1D-6AC58C646424}"/>
    <cellStyle name="Normal 4 5 12 10 2" xfId="28864" xr:uid="{CB83D681-737E-44CD-8302-777BA815F977}"/>
    <cellStyle name="Normal 4 5 12 11" xfId="28865" xr:uid="{AAF1C3E3-62D7-4CAC-9280-4984F17B1048}"/>
    <cellStyle name="Normal 4 5 12 2" xfId="28866" xr:uid="{3B1AB447-4BAB-4A30-AE8E-1E0EC54505DD}"/>
    <cellStyle name="Normal 4 5 12 2 2" xfId="28867" xr:uid="{0FEFF080-2FFF-47CC-8249-2BE0E27DF79B}"/>
    <cellStyle name="Normal 4 5 12 2 2 2" xfId="28868" xr:uid="{D4F1F727-D0D1-4558-B6FF-DB3C7AE322C6}"/>
    <cellStyle name="Normal 4 5 12 2 2 2 2" xfId="28869" xr:uid="{EF8F8274-7E26-485F-9CD3-04B5956DBEBF}"/>
    <cellStyle name="Normal 4 5 12 2 2 2 2 2" xfId="28870" xr:uid="{0C68C1B4-B64A-4A14-97A6-771674560398}"/>
    <cellStyle name="Normal 4 5 12 2 2 2 2 2 2" xfId="28871" xr:uid="{47623274-6E1E-419E-9D8B-E77E1688BA4D}"/>
    <cellStyle name="Normal 4 5 12 2 2 2 2 3" xfId="28872" xr:uid="{26E0574B-3E21-4303-AEF9-06021AF1AC69}"/>
    <cellStyle name="Normal 4 5 12 2 2 2 3" xfId="28873" xr:uid="{B2942A68-AFA5-41A6-B471-7C04BEDD2638}"/>
    <cellStyle name="Normal 4 5 12 2 2 2 3 2" xfId="28874" xr:uid="{C3426047-19BF-4B14-B57C-E1961DA8AFF6}"/>
    <cellStyle name="Normal 4 5 12 2 2 2 3 2 2" xfId="28875" xr:uid="{68645060-11FF-46A0-B872-A3882370EE4A}"/>
    <cellStyle name="Normal 4 5 12 2 2 2 3 3" xfId="28876" xr:uid="{68833559-A69B-4B14-959C-3FD48EC4D22A}"/>
    <cellStyle name="Normal 4 5 12 2 2 2 4" xfId="28877" xr:uid="{F9FD1B69-50A8-4981-9667-220D1B15EBD4}"/>
    <cellStyle name="Normal 4 5 12 2 2 2 4 2" xfId="28878" xr:uid="{52446CBD-B819-4C01-A445-6ABE40F71B69}"/>
    <cellStyle name="Normal 4 5 12 2 2 2 5" xfId="28879" xr:uid="{DA3DA2D8-3447-4BDF-8CE6-1F35D8C81088}"/>
    <cellStyle name="Normal 4 5 12 2 2 3" xfId="28880" xr:uid="{3250F123-B122-467C-A08B-C418E3F28FE5}"/>
    <cellStyle name="Normal 4 5 12 2 2 3 2" xfId="28881" xr:uid="{B1C2B2FD-A8CA-496D-B343-DC29FDBD54F2}"/>
    <cellStyle name="Normal 4 5 12 2 2 3 2 2" xfId="28882" xr:uid="{1558ACA0-A28A-48A8-A150-97C07166B378}"/>
    <cellStyle name="Normal 4 5 12 2 2 3 3" xfId="28883" xr:uid="{99F123E8-D432-481C-9CCE-2FA9E4D6E36F}"/>
    <cellStyle name="Normal 4 5 12 2 2 4" xfId="28884" xr:uid="{5ACFBC35-E2B7-405B-8D47-77FBE36DF6A5}"/>
    <cellStyle name="Normal 4 5 12 2 2 4 2" xfId="28885" xr:uid="{05ADC7A2-52A2-4BA8-9EA3-97602ECF47A4}"/>
    <cellStyle name="Normal 4 5 12 2 2 4 2 2" xfId="28886" xr:uid="{177EF2E9-73DB-43E8-8482-FCCB4986CDEE}"/>
    <cellStyle name="Normal 4 5 12 2 2 4 3" xfId="28887" xr:uid="{1541E9D7-6665-4BAD-A817-BBE2F0DDC21A}"/>
    <cellStyle name="Normal 4 5 12 2 2 5" xfId="28888" xr:uid="{8A1E44AD-8CFB-442A-8087-0A4D8F3A4EBB}"/>
    <cellStyle name="Normal 4 5 12 2 2 5 2" xfId="28889" xr:uid="{F6E27C13-B57F-437C-8C56-63B67B15E184}"/>
    <cellStyle name="Normal 4 5 12 2 2 6" xfId="28890" xr:uid="{2E356E33-F26A-49CE-9937-4422D4E67DE9}"/>
    <cellStyle name="Normal 4 5 12 2 3" xfId="28891" xr:uid="{DBB51CAE-CF28-4CF1-ACB4-C91FDC503547}"/>
    <cellStyle name="Normal 4 5 12 2 3 2" xfId="28892" xr:uid="{DEF06C06-BD07-43CD-9D75-A9301900DF9C}"/>
    <cellStyle name="Normal 4 5 12 2 3 2 2" xfId="28893" xr:uid="{44B724C8-0FDA-4427-B6D1-3F98EAE5E9D9}"/>
    <cellStyle name="Normal 4 5 12 2 3 2 2 2" xfId="28894" xr:uid="{AC480170-B0D7-4711-8712-EB3EF6AD3B15}"/>
    <cellStyle name="Normal 4 5 12 2 3 2 2 2 2" xfId="28895" xr:uid="{2DA4F7E0-D4AE-4FB7-B5FC-2FB02F9E3F6B}"/>
    <cellStyle name="Normal 4 5 12 2 3 2 2 3" xfId="28896" xr:uid="{E4E1270F-E10A-4AF5-A18E-7314862DC0A6}"/>
    <cellStyle name="Normal 4 5 12 2 3 2 3" xfId="28897" xr:uid="{1DC38A13-C78F-4C77-9436-B1F58544AFE5}"/>
    <cellStyle name="Normal 4 5 12 2 3 2 3 2" xfId="28898" xr:uid="{6725867D-6381-4581-9B1B-B784A67761FA}"/>
    <cellStyle name="Normal 4 5 12 2 3 2 3 2 2" xfId="28899" xr:uid="{40E7C323-AD18-42B8-B9AD-3AAE528D3F83}"/>
    <cellStyle name="Normal 4 5 12 2 3 2 3 3" xfId="28900" xr:uid="{73FC4851-1EDE-47BC-A23E-6B854CCDF1A3}"/>
    <cellStyle name="Normal 4 5 12 2 3 2 4" xfId="28901" xr:uid="{76E5AD44-10A9-45B1-9413-2AF0D8971333}"/>
    <cellStyle name="Normal 4 5 12 2 3 2 4 2" xfId="28902" xr:uid="{8BAEA4B5-5720-41E5-9B80-51D0518F7C4C}"/>
    <cellStyle name="Normal 4 5 12 2 3 2 5" xfId="28903" xr:uid="{8A0FFF87-3B35-4163-A9E1-E0A4BC056A7F}"/>
    <cellStyle name="Normal 4 5 12 2 3 3" xfId="28904" xr:uid="{0EFDFFD9-8972-4A29-950D-82E2AFC04495}"/>
    <cellStyle name="Normal 4 5 12 2 3 3 2" xfId="28905" xr:uid="{BBC74D95-D687-49B0-8DFF-40F0B75FF815}"/>
    <cellStyle name="Normal 4 5 12 2 3 3 2 2" xfId="28906" xr:uid="{F83EDB1F-ED8D-4BF2-AA76-02C3A08A265E}"/>
    <cellStyle name="Normal 4 5 12 2 3 3 3" xfId="28907" xr:uid="{1F05DAD8-6FFE-47E3-A745-4302C8701E62}"/>
    <cellStyle name="Normal 4 5 12 2 3 4" xfId="28908" xr:uid="{9F5EE599-39D8-4359-BC30-0CCAB21716D9}"/>
    <cellStyle name="Normal 4 5 12 2 3 4 2" xfId="28909" xr:uid="{08864897-CF86-43F3-B095-00B0E2707F03}"/>
    <cellStyle name="Normal 4 5 12 2 3 4 2 2" xfId="28910" xr:uid="{4D45D826-E84F-433C-91D2-5DBD9EC9E074}"/>
    <cellStyle name="Normal 4 5 12 2 3 4 3" xfId="28911" xr:uid="{2AFFC179-E235-4F67-B4BB-0BDEBFDAF8F6}"/>
    <cellStyle name="Normal 4 5 12 2 3 5" xfId="28912" xr:uid="{9D808DDE-E110-4A85-880A-8256842B3453}"/>
    <cellStyle name="Normal 4 5 12 2 3 5 2" xfId="28913" xr:uid="{2F3DF100-5581-4AE4-8257-670460F52A5E}"/>
    <cellStyle name="Normal 4 5 12 2 3 6" xfId="28914" xr:uid="{B4476BA2-9830-464D-AFB3-14FB0FC3CD09}"/>
    <cellStyle name="Normal 4 5 12 2 4" xfId="28915" xr:uid="{0B6962C0-77D3-4C01-97A4-9F04FC4C5852}"/>
    <cellStyle name="Normal 4 5 12 2 4 2" xfId="28916" xr:uid="{09BC973E-D4B6-4DF9-BEC2-66B02C8D7C65}"/>
    <cellStyle name="Normal 4 5 12 2 4 2 2" xfId="28917" xr:uid="{9F7EE4A3-CB0A-43EB-ADD0-C285958BD2D6}"/>
    <cellStyle name="Normal 4 5 12 2 4 2 2 2" xfId="28918" xr:uid="{87CC6644-F1FC-4E91-8BB9-A50608BF5CD1}"/>
    <cellStyle name="Normal 4 5 12 2 4 2 3" xfId="28919" xr:uid="{C2F53FC7-2465-4188-92E5-A2239E3239C5}"/>
    <cellStyle name="Normal 4 5 12 2 4 3" xfId="28920" xr:uid="{2C9926E0-A738-4E4B-8226-72F34BDC243C}"/>
    <cellStyle name="Normal 4 5 12 2 4 3 2" xfId="28921" xr:uid="{6534B82B-695F-43D0-8FB6-D163C0E77F7F}"/>
    <cellStyle name="Normal 4 5 12 2 4 3 2 2" xfId="28922" xr:uid="{9BF5F276-2C41-4147-B9F3-93DABABD245F}"/>
    <cellStyle name="Normal 4 5 12 2 4 3 3" xfId="28923" xr:uid="{3E9D5FE3-FFF3-4A65-9939-65960343669A}"/>
    <cellStyle name="Normal 4 5 12 2 4 4" xfId="28924" xr:uid="{DCFAF5B7-0581-4A17-8404-168E08924012}"/>
    <cellStyle name="Normal 4 5 12 2 4 4 2" xfId="28925" xr:uid="{CB3D9152-F25C-4067-BE99-722F158B6B94}"/>
    <cellStyle name="Normal 4 5 12 2 4 5" xfId="28926" xr:uid="{914369A8-20BD-4730-BFE3-D0935B044FFA}"/>
    <cellStyle name="Normal 4 5 12 2 5" xfId="28927" xr:uid="{70F82B2F-850A-450E-9FC3-0A710801AFB8}"/>
    <cellStyle name="Normal 4 5 12 2 5 2" xfId="28928" xr:uid="{BFA5685A-48D1-4B84-BB29-347EF959E5C5}"/>
    <cellStyle name="Normal 4 5 12 2 5 2 2" xfId="28929" xr:uid="{BE4C4FC9-D7C7-4938-ABA4-989A03599212}"/>
    <cellStyle name="Normal 4 5 12 2 5 3" xfId="28930" xr:uid="{E375941A-C156-4549-A357-04B6E07F7726}"/>
    <cellStyle name="Normal 4 5 12 2 6" xfId="28931" xr:uid="{5F8C83F7-CC7C-423C-9589-FCCF3E37315E}"/>
    <cellStyle name="Normal 4 5 12 2 6 2" xfId="28932" xr:uid="{93D40D5B-1428-44E7-8243-89120F15B32C}"/>
    <cellStyle name="Normal 4 5 12 2 6 2 2" xfId="28933" xr:uid="{23C5635C-A500-44C3-A7DE-E4A4A818338C}"/>
    <cellStyle name="Normal 4 5 12 2 6 3" xfId="28934" xr:uid="{7F7CA432-635B-4B57-876D-97A87D889D28}"/>
    <cellStyle name="Normal 4 5 12 2 7" xfId="28935" xr:uid="{C8FD0455-CF1A-46F9-86ED-083E3FAD003C}"/>
    <cellStyle name="Normal 4 5 12 2 7 2" xfId="28936" xr:uid="{0CBED670-53AE-4EB2-B929-B976C98525FA}"/>
    <cellStyle name="Normal 4 5 12 2 7 2 2" xfId="28937" xr:uid="{833EFFAE-E2E3-43F8-9530-39399ECE1005}"/>
    <cellStyle name="Normal 4 5 12 2 7 3" xfId="28938" xr:uid="{EC41A356-E826-499A-977D-59015CCD15DA}"/>
    <cellStyle name="Normal 4 5 12 2 8" xfId="28939" xr:uid="{0B8E650A-20D5-441B-A023-E6A160D81378}"/>
    <cellStyle name="Normal 4 5 12 2 8 2" xfId="28940" xr:uid="{FFE7FF35-9FF0-4840-BF48-A343B91029A7}"/>
    <cellStyle name="Normal 4 5 12 2 9" xfId="28941" xr:uid="{4B377939-279F-4915-9260-898A66854451}"/>
    <cellStyle name="Normal 4 5 12 3" xfId="28942" xr:uid="{40B74F2E-8CF2-4C95-B527-74A388C387DD}"/>
    <cellStyle name="Normal 4 5 12 3 2" xfId="28943" xr:uid="{FC5B70B5-1C36-417B-A7E0-B4BC7B476A57}"/>
    <cellStyle name="Normal 4 5 12 3 2 2" xfId="28944" xr:uid="{08011EF6-B67A-4F1E-8C2C-E0E4C6FD0CC8}"/>
    <cellStyle name="Normal 4 5 12 3 2 2 2" xfId="28945" xr:uid="{F8F3655A-E578-4078-9DA8-41BC34812243}"/>
    <cellStyle name="Normal 4 5 12 3 2 2 2 2" xfId="28946" xr:uid="{75D9B265-8660-4273-887A-A94C91CD148A}"/>
    <cellStyle name="Normal 4 5 12 3 2 2 2 2 2" xfId="28947" xr:uid="{29D6F801-F237-4F70-99EA-2EE509ABE967}"/>
    <cellStyle name="Normal 4 5 12 3 2 2 2 3" xfId="28948" xr:uid="{0CE8B9E5-672D-4907-B0BE-D5F52C25014B}"/>
    <cellStyle name="Normal 4 5 12 3 2 2 3" xfId="28949" xr:uid="{D50BFB63-699D-4C89-A020-1C8A745974F6}"/>
    <cellStyle name="Normal 4 5 12 3 2 2 3 2" xfId="28950" xr:uid="{ABCD9AC2-C13F-477A-99FB-CB3B56C87B24}"/>
    <cellStyle name="Normal 4 5 12 3 2 2 3 2 2" xfId="28951" xr:uid="{F1D54AEF-D5A2-4161-A97C-9E6CB844B460}"/>
    <cellStyle name="Normal 4 5 12 3 2 2 3 3" xfId="28952" xr:uid="{4C80A633-5F85-4CED-9368-B7B3E6FC07E6}"/>
    <cellStyle name="Normal 4 5 12 3 2 2 4" xfId="28953" xr:uid="{71609C25-8646-4CB9-A6B0-270636F0D694}"/>
    <cellStyle name="Normal 4 5 12 3 2 2 4 2" xfId="28954" xr:uid="{B946F2FE-9085-400D-A08A-1898D7A15D2F}"/>
    <cellStyle name="Normal 4 5 12 3 2 2 5" xfId="28955" xr:uid="{E7E0B96F-367E-41AC-9AF4-0EA5282B98C8}"/>
    <cellStyle name="Normal 4 5 12 3 2 3" xfId="28956" xr:uid="{30B89F2E-6B0C-4A9D-8165-5269DC9EEE25}"/>
    <cellStyle name="Normal 4 5 12 3 2 3 2" xfId="28957" xr:uid="{D8E30678-880C-4341-8E0C-2CCBCA7C5894}"/>
    <cellStyle name="Normal 4 5 12 3 2 3 2 2" xfId="28958" xr:uid="{813626E2-6904-4AC2-914A-496CBEF30685}"/>
    <cellStyle name="Normal 4 5 12 3 2 3 3" xfId="28959" xr:uid="{11032DC0-728E-4209-99D6-A8A551D706E7}"/>
    <cellStyle name="Normal 4 5 12 3 2 4" xfId="28960" xr:uid="{A43967EE-AEEE-436A-9033-7CA05DE90968}"/>
    <cellStyle name="Normal 4 5 12 3 2 4 2" xfId="28961" xr:uid="{219F9ADD-C415-4F3D-9433-D3B4418FB1BF}"/>
    <cellStyle name="Normal 4 5 12 3 2 4 2 2" xfId="28962" xr:uid="{962D68DE-64B9-4130-90AC-E2AFE66100CA}"/>
    <cellStyle name="Normal 4 5 12 3 2 4 3" xfId="28963" xr:uid="{6F1B3A91-4899-4843-87A5-2E777ED269B5}"/>
    <cellStyle name="Normal 4 5 12 3 2 5" xfId="28964" xr:uid="{45DF0C5F-EEE3-4AD0-A7E8-5185B6A36668}"/>
    <cellStyle name="Normal 4 5 12 3 2 5 2" xfId="28965" xr:uid="{65183FEE-A3C8-4F87-A2E2-CEC128E97B9F}"/>
    <cellStyle name="Normal 4 5 12 3 2 6" xfId="28966" xr:uid="{F1843735-C19C-4ADB-98BD-C0A57666B8E7}"/>
    <cellStyle name="Normal 4 5 12 3 3" xfId="28967" xr:uid="{0482A9EA-A610-4920-B241-DD50FD06111E}"/>
    <cellStyle name="Normal 4 5 12 3 3 2" xfId="28968" xr:uid="{83A11DD9-AA2F-47AD-B584-357C46D85A8B}"/>
    <cellStyle name="Normal 4 5 12 3 3 2 2" xfId="28969" xr:uid="{D37E7145-DBB0-4763-9515-505E5CF0C399}"/>
    <cellStyle name="Normal 4 5 12 3 3 2 2 2" xfId="28970" xr:uid="{CD05FFF5-11E8-4BE0-A9E3-EBBE3D443BC6}"/>
    <cellStyle name="Normal 4 5 12 3 3 2 2 2 2" xfId="28971" xr:uid="{6B63BF82-BB50-4088-A953-45EC0ACC95EF}"/>
    <cellStyle name="Normal 4 5 12 3 3 2 2 3" xfId="28972" xr:uid="{C864A151-82F6-4A5C-B47A-18F071676DC1}"/>
    <cellStyle name="Normal 4 5 12 3 3 2 3" xfId="28973" xr:uid="{04B41BE6-4F72-40EF-9ABA-46C5E4FDAD2B}"/>
    <cellStyle name="Normal 4 5 12 3 3 2 3 2" xfId="28974" xr:uid="{A87A0497-047C-4836-9731-7F4AA09FB122}"/>
    <cellStyle name="Normal 4 5 12 3 3 2 3 2 2" xfId="28975" xr:uid="{319D4E35-A2DC-4EFA-B60E-9DC8FD3F999D}"/>
    <cellStyle name="Normal 4 5 12 3 3 2 3 3" xfId="28976" xr:uid="{6CBA3350-6CF4-4076-9320-70F105353E38}"/>
    <cellStyle name="Normal 4 5 12 3 3 2 4" xfId="28977" xr:uid="{08BC7848-B20A-4EA7-9644-568235E7A295}"/>
    <cellStyle name="Normal 4 5 12 3 3 2 4 2" xfId="28978" xr:uid="{C2EB7161-CC43-466B-BC62-84FE10E83D8F}"/>
    <cellStyle name="Normal 4 5 12 3 3 2 5" xfId="28979" xr:uid="{228E6229-5A50-448C-AC5A-D228FD7CF74B}"/>
    <cellStyle name="Normal 4 5 12 3 3 3" xfId="28980" xr:uid="{B9674A99-8FB4-4671-BDB9-2EF5463505F8}"/>
    <cellStyle name="Normal 4 5 12 3 3 3 2" xfId="28981" xr:uid="{1B83B928-445F-46B8-BB6A-9B3602CFBE37}"/>
    <cellStyle name="Normal 4 5 12 3 3 3 2 2" xfId="28982" xr:uid="{81FF0496-601C-4828-9CDB-2400AD85E888}"/>
    <cellStyle name="Normal 4 5 12 3 3 3 3" xfId="28983" xr:uid="{AF6B9C1B-298F-478B-8963-C1F8A04A297A}"/>
    <cellStyle name="Normal 4 5 12 3 3 4" xfId="28984" xr:uid="{1794BC47-2D07-4411-8B20-9DC97BA0FA6E}"/>
    <cellStyle name="Normal 4 5 12 3 3 4 2" xfId="28985" xr:uid="{B8C08C9F-DB1E-443A-8647-F37E10243AC5}"/>
    <cellStyle name="Normal 4 5 12 3 3 4 2 2" xfId="28986" xr:uid="{06C63997-CCF9-44DC-9C33-3344C95AF58E}"/>
    <cellStyle name="Normal 4 5 12 3 3 4 3" xfId="28987" xr:uid="{D6BEF323-72D3-4F05-A69C-CD2690D7E772}"/>
    <cellStyle name="Normal 4 5 12 3 3 5" xfId="28988" xr:uid="{FADBA710-671C-4751-A1DD-EA62DCE68F87}"/>
    <cellStyle name="Normal 4 5 12 3 3 5 2" xfId="28989" xr:uid="{966044A3-4775-490C-9A3D-6AC4E565B6AF}"/>
    <cellStyle name="Normal 4 5 12 3 3 6" xfId="28990" xr:uid="{D45F39AF-58FB-422B-B1CE-1C37A1C7D813}"/>
    <cellStyle name="Normal 4 5 12 3 4" xfId="28991" xr:uid="{F81C3F88-1272-4EF2-93D3-8E86A6BD74B3}"/>
    <cellStyle name="Normal 4 5 12 3 4 2" xfId="28992" xr:uid="{EA4EFF57-CC9D-4DA3-A6D3-070FA6B56835}"/>
    <cellStyle name="Normal 4 5 12 3 4 2 2" xfId="28993" xr:uid="{27D35CEF-2180-4529-9A90-D09B0A5F2925}"/>
    <cellStyle name="Normal 4 5 12 3 4 2 2 2" xfId="28994" xr:uid="{78013CEC-DE8A-4B37-BFCC-3C3B14B390F7}"/>
    <cellStyle name="Normal 4 5 12 3 4 2 3" xfId="28995" xr:uid="{4D105757-D104-479A-B4F0-1249C5CADC97}"/>
    <cellStyle name="Normal 4 5 12 3 4 3" xfId="28996" xr:uid="{ECE1CA96-D7BA-416D-9A03-5B4C161AC51D}"/>
    <cellStyle name="Normal 4 5 12 3 4 3 2" xfId="28997" xr:uid="{B734B1DE-25A1-46A1-8CB0-9EBD44188F05}"/>
    <cellStyle name="Normal 4 5 12 3 4 3 2 2" xfId="28998" xr:uid="{51BE767A-3898-4A1A-AF89-601BF80B2CB9}"/>
    <cellStyle name="Normal 4 5 12 3 4 3 3" xfId="28999" xr:uid="{E72FAD2A-6B44-4E23-9B10-5D2B6D557BC7}"/>
    <cellStyle name="Normal 4 5 12 3 4 4" xfId="29000" xr:uid="{2D569CD8-8DFE-418E-A1FD-E3222A606DAC}"/>
    <cellStyle name="Normal 4 5 12 3 4 4 2" xfId="29001" xr:uid="{FECD4E43-17AC-4938-B809-31F2F201299D}"/>
    <cellStyle name="Normal 4 5 12 3 4 5" xfId="29002" xr:uid="{2331CE1A-9AE1-4565-9BDA-F12B89A25E3F}"/>
    <cellStyle name="Normal 4 5 12 3 5" xfId="29003" xr:uid="{C50313F5-8CD5-4DA9-B143-CFCFC6C14254}"/>
    <cellStyle name="Normal 4 5 12 3 5 2" xfId="29004" xr:uid="{06DB71FA-7D24-4A91-B72E-014BA18FAC15}"/>
    <cellStyle name="Normal 4 5 12 3 5 2 2" xfId="29005" xr:uid="{8D62A677-694C-44F7-866B-CB50ECCD71AF}"/>
    <cellStyle name="Normal 4 5 12 3 5 3" xfId="29006" xr:uid="{071F9F35-2B7F-43DB-9D83-5AD858B0E1E5}"/>
    <cellStyle name="Normal 4 5 12 3 6" xfId="29007" xr:uid="{5FE318C4-553D-4D7F-AF29-5B21D2C3F531}"/>
    <cellStyle name="Normal 4 5 12 3 6 2" xfId="29008" xr:uid="{2BBA54F1-F206-42FE-9FFA-CD725E63C608}"/>
    <cellStyle name="Normal 4 5 12 3 6 2 2" xfId="29009" xr:uid="{DCF54F4D-6DC9-48CB-A165-9CD1ADDF441F}"/>
    <cellStyle name="Normal 4 5 12 3 6 3" xfId="29010" xr:uid="{11AEA9BF-3EDF-4971-8FF7-E4D45A5C700B}"/>
    <cellStyle name="Normal 4 5 12 3 7" xfId="29011" xr:uid="{F9AA6CA5-FA05-4A3D-BACB-4A42AC36E4E8}"/>
    <cellStyle name="Normal 4 5 12 3 7 2" xfId="29012" xr:uid="{94E5E8D4-AED4-4BD7-9D04-7AB6225E4C06}"/>
    <cellStyle name="Normal 4 5 12 3 7 2 2" xfId="29013" xr:uid="{F9B3FB4B-8BAC-442D-BFC6-DD1AA2949C1B}"/>
    <cellStyle name="Normal 4 5 12 3 7 3" xfId="29014" xr:uid="{8F1D807D-B90F-4B3F-8CCE-294D8AECAE2A}"/>
    <cellStyle name="Normal 4 5 12 3 8" xfId="29015" xr:uid="{E05F95AD-0DD7-4C2E-A0D9-23AA45A7C0F0}"/>
    <cellStyle name="Normal 4 5 12 3 8 2" xfId="29016" xr:uid="{2BD7EAC0-AB30-44E8-9013-A65FE442084E}"/>
    <cellStyle name="Normal 4 5 12 3 9" xfId="29017" xr:uid="{361E513F-D751-46E7-BA1B-81A5DD91E0AF}"/>
    <cellStyle name="Normal 4 5 12 4" xfId="29018" xr:uid="{206738B9-7755-45C6-8ACB-8E7B234BFFCD}"/>
    <cellStyle name="Normal 4 5 12 4 2" xfId="29019" xr:uid="{C98CA21B-2B19-4B72-95E7-850C798102D9}"/>
    <cellStyle name="Normal 4 5 12 4 2 2" xfId="29020" xr:uid="{84272B2E-E022-4C46-B5A9-C599A848C9D1}"/>
    <cellStyle name="Normal 4 5 12 4 2 2 2" xfId="29021" xr:uid="{714EFB26-107C-4254-A920-BAE5D77AA006}"/>
    <cellStyle name="Normal 4 5 12 4 2 2 2 2" xfId="29022" xr:uid="{5282D0AC-B67B-48AA-956F-10F91D13344F}"/>
    <cellStyle name="Normal 4 5 12 4 2 2 3" xfId="29023" xr:uid="{EA5D9E4B-3232-46F2-A2B0-87744CA22DE2}"/>
    <cellStyle name="Normal 4 5 12 4 2 3" xfId="29024" xr:uid="{21D09819-8898-4893-8353-8A08C22D785C}"/>
    <cellStyle name="Normal 4 5 12 4 2 3 2" xfId="29025" xr:uid="{3B370414-EFF4-45FA-8DC7-71D3A06697F8}"/>
    <cellStyle name="Normal 4 5 12 4 2 3 2 2" xfId="29026" xr:uid="{89A01514-0805-41E6-BF14-C4818501F773}"/>
    <cellStyle name="Normal 4 5 12 4 2 3 3" xfId="29027" xr:uid="{80D8C796-9717-428F-A287-2106DC0A371A}"/>
    <cellStyle name="Normal 4 5 12 4 2 4" xfId="29028" xr:uid="{A2918E6B-26EB-4716-882E-C23FFED1F330}"/>
    <cellStyle name="Normal 4 5 12 4 2 4 2" xfId="29029" xr:uid="{7B11B2CC-DC77-4AA4-AAAC-9559F16C4640}"/>
    <cellStyle name="Normal 4 5 12 4 2 5" xfId="29030" xr:uid="{A49E86F4-ABD6-4D54-9AD6-21555305425C}"/>
    <cellStyle name="Normal 4 5 12 4 3" xfId="29031" xr:uid="{8C5108D6-1742-417F-A172-330A64CA6427}"/>
    <cellStyle name="Normal 4 5 12 4 3 2" xfId="29032" xr:uid="{6F0A09B7-F530-4A7A-8CC8-C2E7CD9B9007}"/>
    <cellStyle name="Normal 4 5 12 4 3 2 2" xfId="29033" xr:uid="{3CE41D6A-7C71-42E6-BE81-55E08A759250}"/>
    <cellStyle name="Normal 4 5 12 4 3 3" xfId="29034" xr:uid="{E2A2A3A9-EFF1-4B0E-BFE7-81DCB209F95F}"/>
    <cellStyle name="Normal 4 5 12 4 4" xfId="29035" xr:uid="{A4EC0BFE-26FF-4F57-9EA3-70CE99F5BD17}"/>
    <cellStyle name="Normal 4 5 12 4 4 2" xfId="29036" xr:uid="{DC66D49B-02B6-41CF-85AA-459A74F01A00}"/>
    <cellStyle name="Normal 4 5 12 4 4 2 2" xfId="29037" xr:uid="{EF2B0CEA-61C8-4848-8DD1-E58329D7077D}"/>
    <cellStyle name="Normal 4 5 12 4 4 3" xfId="29038" xr:uid="{9E507FD8-E028-4D11-9A9C-F8842CCD96B7}"/>
    <cellStyle name="Normal 4 5 12 4 5" xfId="29039" xr:uid="{82EBEC07-586A-47FE-812E-A496E0F725C4}"/>
    <cellStyle name="Normal 4 5 12 4 5 2" xfId="29040" xr:uid="{7E327538-C8E5-4359-B6DF-8A32CE0CAF01}"/>
    <cellStyle name="Normal 4 5 12 4 6" xfId="29041" xr:uid="{E73B11BF-D877-4EC3-91A7-BDD1E4C525D1}"/>
    <cellStyle name="Normal 4 5 12 5" xfId="29042" xr:uid="{603678FC-0319-4239-B431-1AD0777FBC4C}"/>
    <cellStyle name="Normal 4 5 12 5 2" xfId="29043" xr:uid="{C0A00C56-6490-4204-8BFF-EA0ED0390200}"/>
    <cellStyle name="Normal 4 5 12 5 2 2" xfId="29044" xr:uid="{E8CC9672-BEF4-4C20-B155-8532ED917A37}"/>
    <cellStyle name="Normal 4 5 12 5 2 2 2" xfId="29045" xr:uid="{F127235B-5704-4BEF-BBF3-FA4C40F74DE1}"/>
    <cellStyle name="Normal 4 5 12 5 2 2 2 2" xfId="29046" xr:uid="{155CA062-8E48-44D6-9424-271519700A8D}"/>
    <cellStyle name="Normal 4 5 12 5 2 2 3" xfId="29047" xr:uid="{56243B2B-3023-42AD-933A-5350D8B7C57B}"/>
    <cellStyle name="Normal 4 5 12 5 2 3" xfId="29048" xr:uid="{87F47745-0E48-4BB7-9A23-B11C0237AB7E}"/>
    <cellStyle name="Normal 4 5 12 5 2 3 2" xfId="29049" xr:uid="{A8BD3D9C-859A-48AB-A414-FDA608107471}"/>
    <cellStyle name="Normal 4 5 12 5 2 3 2 2" xfId="29050" xr:uid="{77765F1C-641C-4B61-B379-7495E10B41EE}"/>
    <cellStyle name="Normal 4 5 12 5 2 3 3" xfId="29051" xr:uid="{C8270BA4-D3E4-4681-8AC6-AC9A58076EFB}"/>
    <cellStyle name="Normal 4 5 12 5 2 4" xfId="29052" xr:uid="{BC849B9B-68CC-4368-A967-1DD47C543C07}"/>
    <cellStyle name="Normal 4 5 12 5 2 4 2" xfId="29053" xr:uid="{850BEDFD-E8A5-4D43-8F7B-264A035923CC}"/>
    <cellStyle name="Normal 4 5 12 5 2 5" xfId="29054" xr:uid="{2B76375C-02F1-4342-9F1A-288F5C16A348}"/>
    <cellStyle name="Normal 4 5 12 5 3" xfId="29055" xr:uid="{8032312D-DFE6-41C7-8321-7E952E98CA9F}"/>
    <cellStyle name="Normal 4 5 12 5 3 2" xfId="29056" xr:uid="{949DF425-4910-4BF7-ACE4-A6E3C67361FE}"/>
    <cellStyle name="Normal 4 5 12 5 3 2 2" xfId="29057" xr:uid="{AD2E7419-7252-44BA-8B56-F6C2FE6313C9}"/>
    <cellStyle name="Normal 4 5 12 5 3 3" xfId="29058" xr:uid="{B3350468-15CF-4821-B850-5118D75F87E9}"/>
    <cellStyle name="Normal 4 5 12 5 4" xfId="29059" xr:uid="{F9650B24-A6D9-44F9-93FF-C59D4E8F0DDF}"/>
    <cellStyle name="Normal 4 5 12 5 4 2" xfId="29060" xr:uid="{481BCEEA-693C-42A1-A0CF-3E3C00667190}"/>
    <cellStyle name="Normal 4 5 12 5 4 2 2" xfId="29061" xr:uid="{A5FA33E6-7AFF-435F-BF41-25EDC537FC0D}"/>
    <cellStyle name="Normal 4 5 12 5 4 3" xfId="29062" xr:uid="{E9F28AE4-E7B4-4AA1-AE6C-975DC2AE5005}"/>
    <cellStyle name="Normal 4 5 12 5 5" xfId="29063" xr:uid="{83108F11-E21A-4351-8815-AFB97BBA2C0B}"/>
    <cellStyle name="Normal 4 5 12 5 5 2" xfId="29064" xr:uid="{FCAB7169-6C0E-43FD-B042-7665D5A26AA5}"/>
    <cellStyle name="Normal 4 5 12 5 6" xfId="29065" xr:uid="{6247C07B-F115-4382-A9B8-48079E89B9E7}"/>
    <cellStyle name="Normal 4 5 12 6" xfId="29066" xr:uid="{06A0131A-B7AA-49BA-8EED-13941F16E810}"/>
    <cellStyle name="Normal 4 5 12 6 2" xfId="29067" xr:uid="{ADCF4E7F-AF29-4729-9D61-E06CD16FFA2B}"/>
    <cellStyle name="Normal 4 5 12 6 2 2" xfId="29068" xr:uid="{F1117CB4-033F-44DF-AD8A-F99BEB240019}"/>
    <cellStyle name="Normal 4 5 12 6 2 2 2" xfId="29069" xr:uid="{F81C6092-3905-4CD6-9728-161CB4639E59}"/>
    <cellStyle name="Normal 4 5 12 6 2 3" xfId="29070" xr:uid="{FDF1D72F-A673-43A4-95A9-AB0CC0A76B55}"/>
    <cellStyle name="Normal 4 5 12 6 3" xfId="29071" xr:uid="{AE0F7352-8917-4EED-BFA9-1736B85C5FAB}"/>
    <cellStyle name="Normal 4 5 12 6 3 2" xfId="29072" xr:uid="{DD1C74BB-BE5B-4CC2-9FAD-56FCF315B62E}"/>
    <cellStyle name="Normal 4 5 12 6 3 2 2" xfId="29073" xr:uid="{0E005A93-EAC2-4668-822F-23B4288262AA}"/>
    <cellStyle name="Normal 4 5 12 6 3 3" xfId="29074" xr:uid="{B4FCA0A4-DA49-45E3-9F20-011D0DA82E83}"/>
    <cellStyle name="Normal 4 5 12 6 4" xfId="29075" xr:uid="{E52C317D-A9AC-47C6-BFF0-24A923856528}"/>
    <cellStyle name="Normal 4 5 12 6 4 2" xfId="29076" xr:uid="{4A78FCA2-34B1-447B-8D9D-51BA03F03884}"/>
    <cellStyle name="Normal 4 5 12 6 5" xfId="29077" xr:uid="{197F1CA7-812E-41F3-A687-E4DB9AF6F68A}"/>
    <cellStyle name="Normal 4 5 12 7" xfId="29078" xr:uid="{E6BAB14C-7C98-4CE1-88DD-877124B37832}"/>
    <cellStyle name="Normal 4 5 12 7 2" xfId="29079" xr:uid="{2CE0B417-1F0C-4768-AA97-F8945EAA2A01}"/>
    <cellStyle name="Normal 4 5 12 7 2 2" xfId="29080" xr:uid="{11D348D5-A28B-4EF6-BEB4-44AB2EDEB416}"/>
    <cellStyle name="Normal 4 5 12 7 3" xfId="29081" xr:uid="{C16E147B-3DF1-46C3-ABC2-CCDB8CC11A30}"/>
    <cellStyle name="Normal 4 5 12 8" xfId="29082" xr:uid="{7A90B19B-9536-41CF-A45C-62411D789FD5}"/>
    <cellStyle name="Normal 4 5 12 8 2" xfId="29083" xr:uid="{0B96377E-5FF4-4A3E-8DD5-6E967028D2CA}"/>
    <cellStyle name="Normal 4 5 12 8 2 2" xfId="29084" xr:uid="{AB02C988-1B05-47C4-A6A4-5E6A0A4A54AF}"/>
    <cellStyle name="Normal 4 5 12 8 3" xfId="29085" xr:uid="{A72C25CA-4C79-497B-880F-5C5CE24C7F83}"/>
    <cellStyle name="Normal 4 5 12 9" xfId="29086" xr:uid="{876572E3-AB3B-4940-8AE5-736D1442140B}"/>
    <cellStyle name="Normal 4 5 12 9 2" xfId="29087" xr:uid="{36A1D69A-5761-44D2-A9C8-54286774049C}"/>
    <cellStyle name="Normal 4 5 12 9 2 2" xfId="29088" xr:uid="{731389A8-99AB-4A1C-B71A-44EB87C27B22}"/>
    <cellStyle name="Normal 4 5 12 9 3" xfId="29089" xr:uid="{1A1BE6A6-A804-4AEC-831B-F2BC962BE799}"/>
    <cellStyle name="Normal 4 5 13" xfId="29090" xr:uid="{E26042BA-ED8D-4610-BBAE-394DBF1ADFF3}"/>
    <cellStyle name="Normal 4 5 13 10" xfId="29091" xr:uid="{E5DD1FDA-A3DD-4154-B3BB-2F3A53641DBA}"/>
    <cellStyle name="Normal 4 5 13 10 2" xfId="29092" xr:uid="{E4BE3EB0-295B-4FB5-857C-48519107CF76}"/>
    <cellStyle name="Normal 4 5 13 11" xfId="29093" xr:uid="{71DB2F66-E9D5-4487-9E50-B72A5941BD68}"/>
    <cellStyle name="Normal 4 5 13 2" xfId="29094" xr:uid="{E041A141-82B2-4DA0-B94B-2B83B9426CDE}"/>
    <cellStyle name="Normal 4 5 13 2 2" xfId="29095" xr:uid="{466DE593-56DB-441B-8A34-370575493C22}"/>
    <cellStyle name="Normal 4 5 13 2 2 2" xfId="29096" xr:uid="{DB4499FE-6060-4BE2-A865-26517616335C}"/>
    <cellStyle name="Normal 4 5 13 2 2 2 2" xfId="29097" xr:uid="{CCA54BC9-E6E0-4A9D-95B0-6AD95B5EC7CB}"/>
    <cellStyle name="Normal 4 5 13 2 2 2 2 2" xfId="29098" xr:uid="{02E4A7EC-57F3-45A9-B98F-87894E7DF4BF}"/>
    <cellStyle name="Normal 4 5 13 2 2 2 2 2 2" xfId="29099" xr:uid="{E0EF0F3F-4216-4BD5-80B1-350C538E15E8}"/>
    <cellStyle name="Normal 4 5 13 2 2 2 2 3" xfId="29100" xr:uid="{8F504D63-5DB6-43BD-B369-37A566C66051}"/>
    <cellStyle name="Normal 4 5 13 2 2 2 3" xfId="29101" xr:uid="{BE78E413-9791-4474-B3F3-43E1CB59CFCA}"/>
    <cellStyle name="Normal 4 5 13 2 2 2 3 2" xfId="29102" xr:uid="{32D31091-5EFB-44C8-8A27-2C65D55663A8}"/>
    <cellStyle name="Normal 4 5 13 2 2 2 3 2 2" xfId="29103" xr:uid="{A8C99E40-AA37-4355-80CA-BAC41E0CD572}"/>
    <cellStyle name="Normal 4 5 13 2 2 2 3 3" xfId="29104" xr:uid="{2EB46B7A-4157-4C2A-A008-661655B61703}"/>
    <cellStyle name="Normal 4 5 13 2 2 2 4" xfId="29105" xr:uid="{043C3430-5B9F-47CC-A1E1-21B641B89151}"/>
    <cellStyle name="Normal 4 5 13 2 2 2 4 2" xfId="29106" xr:uid="{92995043-B151-4FB6-BB00-F81FD5A22E2F}"/>
    <cellStyle name="Normal 4 5 13 2 2 2 5" xfId="29107" xr:uid="{1A1DFCC2-BA09-4A5D-BC7C-1A87F7C0BD56}"/>
    <cellStyle name="Normal 4 5 13 2 2 3" xfId="29108" xr:uid="{AD322328-86C0-48D3-A9BD-B9B9A448E8E9}"/>
    <cellStyle name="Normal 4 5 13 2 2 3 2" xfId="29109" xr:uid="{62C09C4E-333E-4186-8605-8B5D52BFB7CE}"/>
    <cellStyle name="Normal 4 5 13 2 2 3 2 2" xfId="29110" xr:uid="{1E712808-D12F-40AC-B316-5FDE2B61E0E5}"/>
    <cellStyle name="Normal 4 5 13 2 2 3 3" xfId="29111" xr:uid="{7E66D23A-4D06-41CD-84FE-EE5DCA1B631C}"/>
    <cellStyle name="Normal 4 5 13 2 2 4" xfId="29112" xr:uid="{7F528747-AE4E-4FF1-9992-FC730EF5948F}"/>
    <cellStyle name="Normal 4 5 13 2 2 4 2" xfId="29113" xr:uid="{15B7D199-2EC2-47D1-B8DE-7697FCFB1F74}"/>
    <cellStyle name="Normal 4 5 13 2 2 4 2 2" xfId="29114" xr:uid="{F8AFDD5E-4CF1-469E-97DD-26C7595F96AB}"/>
    <cellStyle name="Normal 4 5 13 2 2 4 3" xfId="29115" xr:uid="{C5C9ADA0-E89B-4B4A-B863-AB1AEBD6553E}"/>
    <cellStyle name="Normal 4 5 13 2 2 5" xfId="29116" xr:uid="{C8ADF0CF-1783-4A7D-8271-FCD9BAA778D3}"/>
    <cellStyle name="Normal 4 5 13 2 2 5 2" xfId="29117" xr:uid="{7DC623EC-F0D9-4E36-AA46-36862D21B3CD}"/>
    <cellStyle name="Normal 4 5 13 2 2 6" xfId="29118" xr:uid="{969510E1-E4A9-44CB-BCC2-495D8A9C1A49}"/>
    <cellStyle name="Normal 4 5 13 2 3" xfId="29119" xr:uid="{6AB380F6-99B6-4C97-AB93-89662E460A9D}"/>
    <cellStyle name="Normal 4 5 13 2 3 2" xfId="29120" xr:uid="{16CB5046-03F3-4E0A-A3B4-C226533C30A6}"/>
    <cellStyle name="Normal 4 5 13 2 3 2 2" xfId="29121" xr:uid="{88657C38-BE08-4558-AAF0-230184A7F76D}"/>
    <cellStyle name="Normal 4 5 13 2 3 2 2 2" xfId="29122" xr:uid="{B619C0D8-10DA-404A-A0A8-787516DDF99B}"/>
    <cellStyle name="Normal 4 5 13 2 3 2 2 2 2" xfId="29123" xr:uid="{CEA49E38-2B74-4509-A68B-5130ACC97EF9}"/>
    <cellStyle name="Normal 4 5 13 2 3 2 2 3" xfId="29124" xr:uid="{76451789-FBED-443E-A4A0-E09448160EF5}"/>
    <cellStyle name="Normal 4 5 13 2 3 2 3" xfId="29125" xr:uid="{F5CA5B4F-DE48-4BA6-8868-0B49BEA42D62}"/>
    <cellStyle name="Normal 4 5 13 2 3 2 3 2" xfId="29126" xr:uid="{9908AE36-3F7E-48FC-9E45-8988DAE21A98}"/>
    <cellStyle name="Normal 4 5 13 2 3 2 3 2 2" xfId="29127" xr:uid="{C3A78F0D-F2B9-42EB-9EB2-1C14586718F4}"/>
    <cellStyle name="Normal 4 5 13 2 3 2 3 3" xfId="29128" xr:uid="{93B6C212-25E8-4EAA-8ACC-3CF2CDD9D533}"/>
    <cellStyle name="Normal 4 5 13 2 3 2 4" xfId="29129" xr:uid="{BC5C1F48-F23C-4444-A99F-EA8D54DD512D}"/>
    <cellStyle name="Normal 4 5 13 2 3 2 4 2" xfId="29130" xr:uid="{6C0D4DFC-72E6-4C4F-ABC7-0033533290B7}"/>
    <cellStyle name="Normal 4 5 13 2 3 2 5" xfId="29131" xr:uid="{7C191AFF-5364-4B0B-9F73-39E0987FD275}"/>
    <cellStyle name="Normal 4 5 13 2 3 3" xfId="29132" xr:uid="{04B6570B-D9CF-49E0-8B4F-673FD48FB9AF}"/>
    <cellStyle name="Normal 4 5 13 2 3 3 2" xfId="29133" xr:uid="{9D890AA5-04D7-41C0-9B50-A5F1B2153168}"/>
    <cellStyle name="Normal 4 5 13 2 3 3 2 2" xfId="29134" xr:uid="{6B71103F-B309-4184-A6BC-E37A353998AB}"/>
    <cellStyle name="Normal 4 5 13 2 3 3 3" xfId="29135" xr:uid="{C9052B7C-ECE0-4ACD-9DBE-7F45C81381E5}"/>
    <cellStyle name="Normal 4 5 13 2 3 4" xfId="29136" xr:uid="{96B48BCB-60C1-4552-952C-798172504AE2}"/>
    <cellStyle name="Normal 4 5 13 2 3 4 2" xfId="29137" xr:uid="{DB77F569-8894-47DD-924D-9CE927AE0D66}"/>
    <cellStyle name="Normal 4 5 13 2 3 4 2 2" xfId="29138" xr:uid="{F15828AB-2510-4C1C-857C-A99E881EF4B3}"/>
    <cellStyle name="Normal 4 5 13 2 3 4 3" xfId="29139" xr:uid="{6663933F-AF34-4FD4-AA47-6119EDBCC15C}"/>
    <cellStyle name="Normal 4 5 13 2 3 5" xfId="29140" xr:uid="{03C7885D-6FE8-41FB-981F-4E0A67AF326E}"/>
    <cellStyle name="Normal 4 5 13 2 3 5 2" xfId="29141" xr:uid="{CBD31E61-64F0-48CE-B896-B08E39A17B1D}"/>
    <cellStyle name="Normal 4 5 13 2 3 6" xfId="29142" xr:uid="{60C67DC5-3BC9-43E9-8C00-F40BBA85A0B9}"/>
    <cellStyle name="Normal 4 5 13 2 4" xfId="29143" xr:uid="{F5992645-6898-46B3-91B7-9A7BB56A7290}"/>
    <cellStyle name="Normal 4 5 13 2 4 2" xfId="29144" xr:uid="{C5C759AF-BC83-444A-83A4-09282335DF57}"/>
    <cellStyle name="Normal 4 5 13 2 4 2 2" xfId="29145" xr:uid="{57EE93A3-22C3-48A8-9C30-8C9E1C9F3212}"/>
    <cellStyle name="Normal 4 5 13 2 4 2 2 2" xfId="29146" xr:uid="{F61642AC-8218-45B0-946A-689C6C93C070}"/>
    <cellStyle name="Normal 4 5 13 2 4 2 3" xfId="29147" xr:uid="{D9A528BF-D77F-4F3A-973E-000D7E19CEEC}"/>
    <cellStyle name="Normal 4 5 13 2 4 3" xfId="29148" xr:uid="{04F0E98B-7AFE-45C6-BB47-F5E222638F05}"/>
    <cellStyle name="Normal 4 5 13 2 4 3 2" xfId="29149" xr:uid="{9B17D827-4D60-452E-A757-08FC8F152582}"/>
    <cellStyle name="Normal 4 5 13 2 4 3 2 2" xfId="29150" xr:uid="{4F7EB704-D95D-40C4-9CBD-9CACAC77FA2B}"/>
    <cellStyle name="Normal 4 5 13 2 4 3 3" xfId="29151" xr:uid="{C08A16C9-0FBE-4A40-B65C-8C17C7699A81}"/>
    <cellStyle name="Normal 4 5 13 2 4 4" xfId="29152" xr:uid="{09AD1DC8-55A3-4D70-ADF9-C7113CE918B0}"/>
    <cellStyle name="Normal 4 5 13 2 4 4 2" xfId="29153" xr:uid="{DC2944AE-2A3C-40B4-8135-1F4C51329F6E}"/>
    <cellStyle name="Normal 4 5 13 2 4 5" xfId="29154" xr:uid="{CC58B2C0-BBFF-476B-B1B0-BC7959FB5302}"/>
    <cellStyle name="Normal 4 5 13 2 5" xfId="29155" xr:uid="{20E33EA5-CBBE-4FFE-8CF0-663BD47CA832}"/>
    <cellStyle name="Normal 4 5 13 2 5 2" xfId="29156" xr:uid="{AF63F795-3D81-48AF-85E5-2FB020A5D02F}"/>
    <cellStyle name="Normal 4 5 13 2 5 2 2" xfId="29157" xr:uid="{C3DCB955-66F0-481A-9DD3-F511FE219B83}"/>
    <cellStyle name="Normal 4 5 13 2 5 3" xfId="29158" xr:uid="{8800EBFC-1EA5-4AD3-8D71-5466177D682A}"/>
    <cellStyle name="Normal 4 5 13 2 6" xfId="29159" xr:uid="{1F8213FE-847C-44D7-9576-E0B6C1AD70DC}"/>
    <cellStyle name="Normal 4 5 13 2 6 2" xfId="29160" xr:uid="{5EAC5798-489D-473C-BA6F-15C0FE3D104C}"/>
    <cellStyle name="Normal 4 5 13 2 6 2 2" xfId="29161" xr:uid="{A49803C5-FC6F-496A-971E-65CB0889C0B9}"/>
    <cellStyle name="Normal 4 5 13 2 6 3" xfId="29162" xr:uid="{F6441324-8A63-4654-899B-81F55C51B166}"/>
    <cellStyle name="Normal 4 5 13 2 7" xfId="29163" xr:uid="{FD25D795-DC5C-44CC-A58B-2321224926A6}"/>
    <cellStyle name="Normal 4 5 13 2 7 2" xfId="29164" xr:uid="{564F7AF1-B945-454B-BB63-47C8DE389FD7}"/>
    <cellStyle name="Normal 4 5 13 2 7 2 2" xfId="29165" xr:uid="{FD981499-4AF7-4ED0-BF57-90AD03EB2B3D}"/>
    <cellStyle name="Normal 4 5 13 2 7 3" xfId="29166" xr:uid="{42D9B894-0CEC-4337-BE7D-ADAB5AB43605}"/>
    <cellStyle name="Normal 4 5 13 2 8" xfId="29167" xr:uid="{1BCF4F6A-19FA-4136-848D-9DC841838923}"/>
    <cellStyle name="Normal 4 5 13 2 8 2" xfId="29168" xr:uid="{4A02DFBB-7458-4857-92D2-09AB6CE029E9}"/>
    <cellStyle name="Normal 4 5 13 2 9" xfId="29169" xr:uid="{58685A12-65D2-4522-9986-05BB9F82689E}"/>
    <cellStyle name="Normal 4 5 13 3" xfId="29170" xr:uid="{3BC20271-97C6-47F0-8BF2-67FD44906A23}"/>
    <cellStyle name="Normal 4 5 13 3 2" xfId="29171" xr:uid="{2C37E052-5294-4F18-8342-4AEBE691F897}"/>
    <cellStyle name="Normal 4 5 13 3 2 2" xfId="29172" xr:uid="{8C8DD962-C243-4151-A5C9-964D52B8CCA3}"/>
    <cellStyle name="Normal 4 5 13 3 2 2 2" xfId="29173" xr:uid="{2B82FCB1-984B-41AE-B62D-5CC3723BE2D0}"/>
    <cellStyle name="Normal 4 5 13 3 2 2 2 2" xfId="29174" xr:uid="{45DA95F2-B5B0-4F1D-95F1-EB596C909AF0}"/>
    <cellStyle name="Normal 4 5 13 3 2 2 2 2 2" xfId="29175" xr:uid="{F9ED7C8D-ED36-48B2-9FE8-963801221431}"/>
    <cellStyle name="Normal 4 5 13 3 2 2 2 3" xfId="29176" xr:uid="{1805B076-835A-4C54-B0BA-E7B93E64B61E}"/>
    <cellStyle name="Normal 4 5 13 3 2 2 3" xfId="29177" xr:uid="{921ED999-F2EB-4CBA-AF69-9ED4D3848E1F}"/>
    <cellStyle name="Normal 4 5 13 3 2 2 3 2" xfId="29178" xr:uid="{B6C4884C-5166-4602-B3E5-C9B54541D640}"/>
    <cellStyle name="Normal 4 5 13 3 2 2 3 2 2" xfId="29179" xr:uid="{1A7FB0C5-ADBD-48F9-80BE-98C23E4259BB}"/>
    <cellStyle name="Normal 4 5 13 3 2 2 3 3" xfId="29180" xr:uid="{51F71394-E33B-4A7E-A4F5-9C0EE89118E2}"/>
    <cellStyle name="Normal 4 5 13 3 2 2 4" xfId="29181" xr:uid="{7EC5DBE9-AA60-47FF-B1D9-1E3CCCF86956}"/>
    <cellStyle name="Normal 4 5 13 3 2 2 4 2" xfId="29182" xr:uid="{8AA3F0A0-7F58-436E-8DBB-7F7217000987}"/>
    <cellStyle name="Normal 4 5 13 3 2 2 5" xfId="29183" xr:uid="{C9B1DCDB-E5DC-428F-AA6C-51BDB6E41226}"/>
    <cellStyle name="Normal 4 5 13 3 2 3" xfId="29184" xr:uid="{3CEFBCF2-FBE7-4495-8FE8-0EB1A19A7946}"/>
    <cellStyle name="Normal 4 5 13 3 2 3 2" xfId="29185" xr:uid="{425D8963-F4D4-4546-92D3-6777A7B4253A}"/>
    <cellStyle name="Normal 4 5 13 3 2 3 2 2" xfId="29186" xr:uid="{FC5BB3EA-854B-4C54-8E41-9FDE262409B8}"/>
    <cellStyle name="Normal 4 5 13 3 2 3 3" xfId="29187" xr:uid="{EDA0F7F4-4846-4D98-A766-595CA1378A9A}"/>
    <cellStyle name="Normal 4 5 13 3 2 4" xfId="29188" xr:uid="{A92B888C-BB9E-4D98-9F6C-4CE05ADFD408}"/>
    <cellStyle name="Normal 4 5 13 3 2 4 2" xfId="29189" xr:uid="{461C4EED-038C-458E-B575-6639A5C5CB01}"/>
    <cellStyle name="Normal 4 5 13 3 2 4 2 2" xfId="29190" xr:uid="{BA979000-C9E4-455C-8EFD-0CCC1F1693A0}"/>
    <cellStyle name="Normal 4 5 13 3 2 4 3" xfId="29191" xr:uid="{E32CDD21-D992-4234-AFB5-25296B8A4577}"/>
    <cellStyle name="Normal 4 5 13 3 2 5" xfId="29192" xr:uid="{6D870B1C-5641-4A0C-887F-B73CB5F162D8}"/>
    <cellStyle name="Normal 4 5 13 3 2 5 2" xfId="29193" xr:uid="{663224D1-46F7-44C4-B669-58F6F8CEF6D0}"/>
    <cellStyle name="Normal 4 5 13 3 2 6" xfId="29194" xr:uid="{024250E2-D63C-4591-B28A-6CEE2EDEBD23}"/>
    <cellStyle name="Normal 4 5 13 3 3" xfId="29195" xr:uid="{40384B3A-0C0D-415D-8ACB-477AA0C39721}"/>
    <cellStyle name="Normal 4 5 13 3 3 2" xfId="29196" xr:uid="{AA7B8882-A453-4684-B54A-CC869C3A06F1}"/>
    <cellStyle name="Normal 4 5 13 3 3 2 2" xfId="29197" xr:uid="{303C5BC4-2309-437B-A846-8FF51140D806}"/>
    <cellStyle name="Normal 4 5 13 3 3 2 2 2" xfId="29198" xr:uid="{0F5B7ACB-582F-47B1-9A2D-3AD95C7EC23F}"/>
    <cellStyle name="Normal 4 5 13 3 3 2 2 2 2" xfId="29199" xr:uid="{1F413C4E-7CC4-46D9-AA3F-227EECE2B0BD}"/>
    <cellStyle name="Normal 4 5 13 3 3 2 2 3" xfId="29200" xr:uid="{DFC0B49D-B839-41B3-A77D-BED2C3CF4CFC}"/>
    <cellStyle name="Normal 4 5 13 3 3 2 3" xfId="29201" xr:uid="{891E0C54-034A-46A0-9B12-0401146B89E6}"/>
    <cellStyle name="Normal 4 5 13 3 3 2 3 2" xfId="29202" xr:uid="{5BC31FF0-0B49-4E46-B507-6539D7A49280}"/>
    <cellStyle name="Normal 4 5 13 3 3 2 3 2 2" xfId="29203" xr:uid="{BFA0F2D1-112A-4A13-A31E-B704825D8637}"/>
    <cellStyle name="Normal 4 5 13 3 3 2 3 3" xfId="29204" xr:uid="{FA193CB7-A8D4-4CFA-A5B9-CA1DDB7339E0}"/>
    <cellStyle name="Normal 4 5 13 3 3 2 4" xfId="29205" xr:uid="{5F23405B-3D6B-43C0-B2ED-D12073F007C8}"/>
    <cellStyle name="Normal 4 5 13 3 3 2 4 2" xfId="29206" xr:uid="{F4D2E8A7-B9C1-4C6A-99BF-F68A4ADABFC4}"/>
    <cellStyle name="Normal 4 5 13 3 3 2 5" xfId="29207" xr:uid="{D126A5DB-D0EE-4390-8012-CF5F42C796DA}"/>
    <cellStyle name="Normal 4 5 13 3 3 3" xfId="29208" xr:uid="{2210934C-7129-4E06-8303-021C5F0B0082}"/>
    <cellStyle name="Normal 4 5 13 3 3 3 2" xfId="29209" xr:uid="{0A440F5B-DF51-40A2-9A3B-19D792F13B39}"/>
    <cellStyle name="Normal 4 5 13 3 3 3 2 2" xfId="29210" xr:uid="{776467B4-10E9-481B-B1F7-60C75DC942EB}"/>
    <cellStyle name="Normal 4 5 13 3 3 3 3" xfId="29211" xr:uid="{245E163C-8B1D-4938-8D4A-2BED7D446F2C}"/>
    <cellStyle name="Normal 4 5 13 3 3 4" xfId="29212" xr:uid="{A12BA09F-D99D-477A-84FE-9E93D25D0622}"/>
    <cellStyle name="Normal 4 5 13 3 3 4 2" xfId="29213" xr:uid="{EB47B878-354F-4920-80E1-5815D9D7A96F}"/>
    <cellStyle name="Normal 4 5 13 3 3 4 2 2" xfId="29214" xr:uid="{1B563C90-3475-4D22-9541-A00C672B4D16}"/>
    <cellStyle name="Normal 4 5 13 3 3 4 3" xfId="29215" xr:uid="{C3287F4F-F00B-466A-B350-69B3B5D982CE}"/>
    <cellStyle name="Normal 4 5 13 3 3 5" xfId="29216" xr:uid="{771A8090-EDB8-44AF-ADF9-D002537E033D}"/>
    <cellStyle name="Normal 4 5 13 3 3 5 2" xfId="29217" xr:uid="{7CC0CBF8-7E8C-4EBC-B4A8-F1B8EA132000}"/>
    <cellStyle name="Normal 4 5 13 3 3 6" xfId="29218" xr:uid="{64BF4E3C-D797-43F3-90C0-DE69FE7AB25A}"/>
    <cellStyle name="Normal 4 5 13 3 4" xfId="29219" xr:uid="{7E0E5CEF-3A15-4E61-BE35-9BA35FA56115}"/>
    <cellStyle name="Normal 4 5 13 3 4 2" xfId="29220" xr:uid="{35C2279A-82AA-49FD-BBC6-56522E133F90}"/>
    <cellStyle name="Normal 4 5 13 3 4 2 2" xfId="29221" xr:uid="{FF3CDFE1-AAFF-40D0-A265-513CF76EFE7D}"/>
    <cellStyle name="Normal 4 5 13 3 4 2 2 2" xfId="29222" xr:uid="{22C8647E-868C-4D3C-98F9-EB35AD5D4434}"/>
    <cellStyle name="Normal 4 5 13 3 4 2 3" xfId="29223" xr:uid="{3C593561-3234-4075-9552-1B4F5C480CA8}"/>
    <cellStyle name="Normal 4 5 13 3 4 3" xfId="29224" xr:uid="{E172AF2C-358E-43FF-9DDC-FDD2B3CF5390}"/>
    <cellStyle name="Normal 4 5 13 3 4 3 2" xfId="29225" xr:uid="{0FF67CD8-9A6B-4B08-AA5C-DC43274D75C1}"/>
    <cellStyle name="Normal 4 5 13 3 4 3 2 2" xfId="29226" xr:uid="{2DD09BEF-819F-43C7-AAE4-AC84856F55CA}"/>
    <cellStyle name="Normal 4 5 13 3 4 3 3" xfId="29227" xr:uid="{1254BE71-4DCC-48D1-8B7B-ACFECC279548}"/>
    <cellStyle name="Normal 4 5 13 3 4 4" xfId="29228" xr:uid="{37C2FB47-179C-4A58-AF1A-964826FCFFFC}"/>
    <cellStyle name="Normal 4 5 13 3 4 4 2" xfId="29229" xr:uid="{AD00B7CC-D212-4B90-B71B-DD4CB9016682}"/>
    <cellStyle name="Normal 4 5 13 3 4 5" xfId="29230" xr:uid="{371E4DDC-C8D0-4701-A597-492E509AD6C9}"/>
    <cellStyle name="Normal 4 5 13 3 5" xfId="29231" xr:uid="{754AB00E-346D-44C0-8AFE-8C534E241A48}"/>
    <cellStyle name="Normal 4 5 13 3 5 2" xfId="29232" xr:uid="{7A6008C0-2059-44B6-9E87-48E4F42076DD}"/>
    <cellStyle name="Normal 4 5 13 3 5 2 2" xfId="29233" xr:uid="{32A87844-FD60-4DBA-918B-42B10AA672BF}"/>
    <cellStyle name="Normal 4 5 13 3 5 3" xfId="29234" xr:uid="{95AE8B0A-18AB-4F10-A41C-9F0961352BBF}"/>
    <cellStyle name="Normal 4 5 13 3 6" xfId="29235" xr:uid="{06394EE4-74A2-4957-BDDD-E33F3CBC1208}"/>
    <cellStyle name="Normal 4 5 13 3 6 2" xfId="29236" xr:uid="{8B15A78A-B8E3-4F1F-A6BB-49E9312FD128}"/>
    <cellStyle name="Normal 4 5 13 3 6 2 2" xfId="29237" xr:uid="{22A3F69B-0393-46F4-8B0D-414BD18A5135}"/>
    <cellStyle name="Normal 4 5 13 3 6 3" xfId="29238" xr:uid="{959FC110-B3A8-4AD8-8924-019C65803BC7}"/>
    <cellStyle name="Normal 4 5 13 3 7" xfId="29239" xr:uid="{C5ADB332-B6E1-47A1-9CEA-0FEF734F3CA3}"/>
    <cellStyle name="Normal 4 5 13 3 7 2" xfId="29240" xr:uid="{E17C16BA-41D2-48E0-9CA6-40F085B4A1DF}"/>
    <cellStyle name="Normal 4 5 13 3 7 2 2" xfId="29241" xr:uid="{2631F3F2-DD7F-40FB-9480-F817ABE0D4A6}"/>
    <cellStyle name="Normal 4 5 13 3 7 3" xfId="29242" xr:uid="{9E6A9196-5CBE-4FB9-954C-57EECEA3CCF8}"/>
    <cellStyle name="Normal 4 5 13 3 8" xfId="29243" xr:uid="{AF6AE3CB-694D-4C80-9F65-8B0729F3C52D}"/>
    <cellStyle name="Normal 4 5 13 3 8 2" xfId="29244" xr:uid="{E976771B-96D0-4745-A6CA-82FF34C4FC7C}"/>
    <cellStyle name="Normal 4 5 13 3 9" xfId="29245" xr:uid="{2C57CC79-00D5-4062-B8AD-D2B79A881623}"/>
    <cellStyle name="Normal 4 5 13 4" xfId="29246" xr:uid="{C5BAC1BE-B7E7-435C-BC4D-9344EBEE4E9A}"/>
    <cellStyle name="Normal 4 5 13 4 2" xfId="29247" xr:uid="{B818C79C-EF48-4D93-A231-8BA9D877C971}"/>
    <cellStyle name="Normal 4 5 13 4 2 2" xfId="29248" xr:uid="{D7045B03-9EAF-4B31-98A8-ED13F2A58DA6}"/>
    <cellStyle name="Normal 4 5 13 4 2 2 2" xfId="29249" xr:uid="{9CE98A16-C716-4468-84FC-8B17A7305734}"/>
    <cellStyle name="Normal 4 5 13 4 2 2 2 2" xfId="29250" xr:uid="{D60D0797-27D2-4C60-9EC1-79607F02E86A}"/>
    <cellStyle name="Normal 4 5 13 4 2 2 3" xfId="29251" xr:uid="{09E15D14-F9AA-4D82-AE6B-C2C95D404703}"/>
    <cellStyle name="Normal 4 5 13 4 2 3" xfId="29252" xr:uid="{19D269E5-CEBB-46BD-B44E-F900058DF637}"/>
    <cellStyle name="Normal 4 5 13 4 2 3 2" xfId="29253" xr:uid="{ACC04256-B980-4A1C-8D3E-F6D32B2F476E}"/>
    <cellStyle name="Normal 4 5 13 4 2 3 2 2" xfId="29254" xr:uid="{836BF52F-5E62-4147-9AE9-715E4931DB14}"/>
    <cellStyle name="Normal 4 5 13 4 2 3 3" xfId="29255" xr:uid="{3C23F279-E231-4D8C-9232-B30869A2DC88}"/>
    <cellStyle name="Normal 4 5 13 4 2 4" xfId="29256" xr:uid="{8525C549-446D-4B58-846D-A0238C10B8C9}"/>
    <cellStyle name="Normal 4 5 13 4 2 4 2" xfId="29257" xr:uid="{0A12FDC2-41D9-4167-ADDF-FDA8858835A4}"/>
    <cellStyle name="Normal 4 5 13 4 2 5" xfId="29258" xr:uid="{8966F6CC-086F-4373-ACBC-D953BCC9FAC0}"/>
    <cellStyle name="Normal 4 5 13 4 3" xfId="29259" xr:uid="{D5AA14D9-18BB-472F-8295-DEBA6EE8DDC0}"/>
    <cellStyle name="Normal 4 5 13 4 3 2" xfId="29260" xr:uid="{37B745C4-8A1A-4440-A4FA-40342B8185BC}"/>
    <cellStyle name="Normal 4 5 13 4 3 2 2" xfId="29261" xr:uid="{A31376E2-8A7E-4126-9263-E5AE0B644A44}"/>
    <cellStyle name="Normal 4 5 13 4 3 3" xfId="29262" xr:uid="{DCB7B988-2912-4F7A-9BAD-932EC8C20FA6}"/>
    <cellStyle name="Normal 4 5 13 4 4" xfId="29263" xr:uid="{244E0260-11DD-4A30-A692-98E9EF0D4162}"/>
    <cellStyle name="Normal 4 5 13 4 4 2" xfId="29264" xr:uid="{C087D47B-7805-4424-A363-29E1287CB63D}"/>
    <cellStyle name="Normal 4 5 13 4 4 2 2" xfId="29265" xr:uid="{84A876D6-10A2-4A7E-9705-DFBBDAAB00B6}"/>
    <cellStyle name="Normal 4 5 13 4 4 3" xfId="29266" xr:uid="{E5B06013-5054-4D69-9085-55D4AE94A379}"/>
    <cellStyle name="Normal 4 5 13 4 5" xfId="29267" xr:uid="{1907FEA3-3A8B-416D-9ED5-EF82F79F428C}"/>
    <cellStyle name="Normal 4 5 13 4 5 2" xfId="29268" xr:uid="{90D66471-46B4-4FB2-971C-E889FC28779A}"/>
    <cellStyle name="Normal 4 5 13 4 6" xfId="29269" xr:uid="{6D7B8C28-A837-402F-9D70-141D9BC882FB}"/>
    <cellStyle name="Normal 4 5 13 5" xfId="29270" xr:uid="{8928633F-7CCC-4749-A0FE-B57F73A17920}"/>
    <cellStyle name="Normal 4 5 13 5 2" xfId="29271" xr:uid="{5C507C89-9F5F-468B-A425-08FFC2BDB6FB}"/>
    <cellStyle name="Normal 4 5 13 5 2 2" xfId="29272" xr:uid="{26556A04-B60C-48DE-8119-06DA8CB8ADF1}"/>
    <cellStyle name="Normal 4 5 13 5 2 2 2" xfId="29273" xr:uid="{C7FEEA5F-F4EF-4183-8A3D-487E73310E7A}"/>
    <cellStyle name="Normal 4 5 13 5 2 2 2 2" xfId="29274" xr:uid="{3DCDC853-7601-4EE0-A76F-988AFA53AE91}"/>
    <cellStyle name="Normal 4 5 13 5 2 2 3" xfId="29275" xr:uid="{C94B9BAE-CA06-44E8-B3BF-4595B6CB37F4}"/>
    <cellStyle name="Normal 4 5 13 5 2 3" xfId="29276" xr:uid="{698EB425-59BA-4803-9E53-E866388E3C1F}"/>
    <cellStyle name="Normal 4 5 13 5 2 3 2" xfId="29277" xr:uid="{4AE3AB26-DC0C-482B-A4B4-A427DF6350DA}"/>
    <cellStyle name="Normal 4 5 13 5 2 3 2 2" xfId="29278" xr:uid="{00D24BAA-673A-47F1-92E4-F08B539B347D}"/>
    <cellStyle name="Normal 4 5 13 5 2 3 3" xfId="29279" xr:uid="{6CAEF4F2-A9D5-46F0-9F83-7CAE2A83CE5A}"/>
    <cellStyle name="Normal 4 5 13 5 2 4" xfId="29280" xr:uid="{D396BC6E-6C8C-444E-A7DA-AA4D5341A99B}"/>
    <cellStyle name="Normal 4 5 13 5 2 4 2" xfId="29281" xr:uid="{CDEC93D8-B771-498F-85F5-0AA1D4D5A0C6}"/>
    <cellStyle name="Normal 4 5 13 5 2 5" xfId="29282" xr:uid="{CBA3837B-FE9C-419F-A2DD-A46B4AE87CDB}"/>
    <cellStyle name="Normal 4 5 13 5 3" xfId="29283" xr:uid="{1059DFB4-E4A1-4577-9CB6-13ACAC46645D}"/>
    <cellStyle name="Normal 4 5 13 5 3 2" xfId="29284" xr:uid="{ABF46F95-C5D8-437B-9D30-10198B5F3378}"/>
    <cellStyle name="Normal 4 5 13 5 3 2 2" xfId="29285" xr:uid="{4AC0FF80-E900-4604-8E2D-F6939016AE84}"/>
    <cellStyle name="Normal 4 5 13 5 3 3" xfId="29286" xr:uid="{A4BA8EB3-8720-4962-B6E3-C4BCF7994159}"/>
    <cellStyle name="Normal 4 5 13 5 4" xfId="29287" xr:uid="{E60BEEED-620C-4AC8-AEF0-173D5906F7DC}"/>
    <cellStyle name="Normal 4 5 13 5 4 2" xfId="29288" xr:uid="{EAE6A6B6-BA89-4C0D-A6A0-B6AF98F6ABD1}"/>
    <cellStyle name="Normal 4 5 13 5 4 2 2" xfId="29289" xr:uid="{7AFE698E-7055-49EC-9EA3-9370D1C1550E}"/>
    <cellStyle name="Normal 4 5 13 5 4 3" xfId="29290" xr:uid="{B882D206-3A1E-478D-8FB2-BA59F0AE2B63}"/>
    <cellStyle name="Normal 4 5 13 5 5" xfId="29291" xr:uid="{475F31A4-E7C5-4A41-AE46-004E2CB3ED11}"/>
    <cellStyle name="Normal 4 5 13 5 5 2" xfId="29292" xr:uid="{EFE4DFBF-80FE-4D88-8DC3-B70F048E1FB8}"/>
    <cellStyle name="Normal 4 5 13 5 6" xfId="29293" xr:uid="{AC77634F-89B3-44CD-9127-1E540569D841}"/>
    <cellStyle name="Normal 4 5 13 6" xfId="29294" xr:uid="{58CEE29B-BC73-4ED4-A30F-3B8990751B9B}"/>
    <cellStyle name="Normal 4 5 13 6 2" xfId="29295" xr:uid="{699AF361-8A21-4234-B224-E6FF97A4F5E3}"/>
    <cellStyle name="Normal 4 5 13 6 2 2" xfId="29296" xr:uid="{9991E14A-977F-498C-9250-6F1D7C509EFC}"/>
    <cellStyle name="Normal 4 5 13 6 2 2 2" xfId="29297" xr:uid="{81F82E41-A63A-4AFE-B7C2-A3294446D81C}"/>
    <cellStyle name="Normal 4 5 13 6 2 3" xfId="29298" xr:uid="{6E50BE20-911B-48D5-898C-0E39C4964712}"/>
    <cellStyle name="Normal 4 5 13 6 3" xfId="29299" xr:uid="{07EFE872-B296-4D87-BA6E-5D08BE267771}"/>
    <cellStyle name="Normal 4 5 13 6 3 2" xfId="29300" xr:uid="{AFB16AD2-36D8-4D43-BDA5-A5E0EC8152EF}"/>
    <cellStyle name="Normal 4 5 13 6 3 2 2" xfId="29301" xr:uid="{0829775F-6E42-4CC1-9077-17FA05B7DD8E}"/>
    <cellStyle name="Normal 4 5 13 6 3 3" xfId="29302" xr:uid="{6056447D-7AF5-451B-9B00-FCB55FADFA23}"/>
    <cellStyle name="Normal 4 5 13 6 4" xfId="29303" xr:uid="{9A9F4077-42FC-4438-B0A9-D5DFCE07FEFE}"/>
    <cellStyle name="Normal 4 5 13 6 4 2" xfId="29304" xr:uid="{7A417FF9-43E0-4434-993C-85598A61FBC0}"/>
    <cellStyle name="Normal 4 5 13 6 5" xfId="29305" xr:uid="{903066B7-F262-4F6D-AD98-8ECD782C3AFD}"/>
    <cellStyle name="Normal 4 5 13 7" xfId="29306" xr:uid="{CD1F1B2D-AD64-4422-B78D-394FE4D08AC4}"/>
    <cellStyle name="Normal 4 5 13 7 2" xfId="29307" xr:uid="{8FD2258F-D242-4FBF-BB9D-CBBC2EBE8860}"/>
    <cellStyle name="Normal 4 5 13 7 2 2" xfId="29308" xr:uid="{2A16D38B-8B35-4F05-A9C7-D8F16793AB3B}"/>
    <cellStyle name="Normal 4 5 13 7 3" xfId="29309" xr:uid="{5B9794E8-A02F-44C0-8A25-85A999A6CDCF}"/>
    <cellStyle name="Normal 4 5 13 8" xfId="29310" xr:uid="{71BA7BF3-C4BB-4E90-8E33-E26D11E89CAB}"/>
    <cellStyle name="Normal 4 5 13 8 2" xfId="29311" xr:uid="{D5EE92C5-35D4-429C-A862-C519A336735C}"/>
    <cellStyle name="Normal 4 5 13 8 2 2" xfId="29312" xr:uid="{11EA2511-4BC3-4D9F-AC1B-897BF1E2D127}"/>
    <cellStyle name="Normal 4 5 13 8 3" xfId="29313" xr:uid="{E3665757-6EF6-4002-8A92-237A0DFE278D}"/>
    <cellStyle name="Normal 4 5 13 9" xfId="29314" xr:uid="{80FE9D12-22B8-4F56-8B62-D3BC2AAC890D}"/>
    <cellStyle name="Normal 4 5 13 9 2" xfId="29315" xr:uid="{047B0C8C-5493-420C-A18D-289A5722A1F0}"/>
    <cellStyle name="Normal 4 5 13 9 2 2" xfId="29316" xr:uid="{6C2BF4D6-5FBF-4BF3-8B00-D6A26F06E6EE}"/>
    <cellStyle name="Normal 4 5 13 9 3" xfId="29317" xr:uid="{2CE6A5DD-FCE9-4BC1-8932-53D4866A8CD1}"/>
    <cellStyle name="Normal 4 5 14" xfId="29318" xr:uid="{8D409542-C364-476E-BE9B-3480E31F75FB}"/>
    <cellStyle name="Normal 4 5 14 10" xfId="29319" xr:uid="{B524C9BE-71C9-4231-ADBC-1AC043F7427E}"/>
    <cellStyle name="Normal 4 5 14 10 2" xfId="29320" xr:uid="{1B5DD289-930B-417D-B5E0-FF425565DA23}"/>
    <cellStyle name="Normal 4 5 14 11" xfId="29321" xr:uid="{3FE5A59F-E0F7-4090-9B2E-0A5B2ECC84F8}"/>
    <cellStyle name="Normal 4 5 14 2" xfId="29322" xr:uid="{67A6C544-192F-4393-82CF-60AB9413FC5E}"/>
    <cellStyle name="Normal 4 5 14 2 2" xfId="29323" xr:uid="{3C4C6C4F-F035-4CAB-AC67-0B3A2C03C376}"/>
    <cellStyle name="Normal 4 5 14 2 2 2" xfId="29324" xr:uid="{1C061AC6-15D0-448C-A86A-819E3EEF4A58}"/>
    <cellStyle name="Normal 4 5 14 2 2 2 2" xfId="29325" xr:uid="{019B566B-9BD3-42FB-A211-872804BD7BDE}"/>
    <cellStyle name="Normal 4 5 14 2 2 2 2 2" xfId="29326" xr:uid="{C1AC6332-7497-4C93-B021-9A5F0DBE1846}"/>
    <cellStyle name="Normal 4 5 14 2 2 2 2 2 2" xfId="29327" xr:uid="{B339DB63-B1D2-4547-A337-9ED4FAA9FAA0}"/>
    <cellStyle name="Normal 4 5 14 2 2 2 2 3" xfId="29328" xr:uid="{456D3B51-800E-4A49-AD6A-1455A72F43A2}"/>
    <cellStyle name="Normal 4 5 14 2 2 2 3" xfId="29329" xr:uid="{19A67BF4-1C7B-48ED-8918-B468D88D7772}"/>
    <cellStyle name="Normal 4 5 14 2 2 2 3 2" xfId="29330" xr:uid="{B50FD9D4-B44B-4BCF-B71F-F2BB21E9E6B7}"/>
    <cellStyle name="Normal 4 5 14 2 2 2 3 2 2" xfId="29331" xr:uid="{0257CA50-0DC2-4BA3-BD43-C3C1C8F0AB3B}"/>
    <cellStyle name="Normal 4 5 14 2 2 2 3 3" xfId="29332" xr:uid="{E204D7A2-37B2-48D5-A552-D375F73B89CB}"/>
    <cellStyle name="Normal 4 5 14 2 2 2 4" xfId="29333" xr:uid="{01BBEC7B-BB1F-40FA-928D-A0C92C85B394}"/>
    <cellStyle name="Normal 4 5 14 2 2 2 4 2" xfId="29334" xr:uid="{451A97CF-B08E-4E73-9039-99A1A9854E83}"/>
    <cellStyle name="Normal 4 5 14 2 2 2 5" xfId="29335" xr:uid="{8B426FE2-97F9-47C8-B93C-BDEF7C0004B4}"/>
    <cellStyle name="Normal 4 5 14 2 2 3" xfId="29336" xr:uid="{C4192792-9262-4994-812C-DF35836A1147}"/>
    <cellStyle name="Normal 4 5 14 2 2 3 2" xfId="29337" xr:uid="{CDA5A986-B27B-46B3-B4E0-77B5793444B1}"/>
    <cellStyle name="Normal 4 5 14 2 2 3 2 2" xfId="29338" xr:uid="{0B0B8626-2DE6-4208-8CB5-D1E3A22C672D}"/>
    <cellStyle name="Normal 4 5 14 2 2 3 3" xfId="29339" xr:uid="{04F24FB9-7BA8-46A2-9854-28A901F114FA}"/>
    <cellStyle name="Normal 4 5 14 2 2 4" xfId="29340" xr:uid="{89CEC36F-60BD-4F94-BD10-DEE3439E6039}"/>
    <cellStyle name="Normal 4 5 14 2 2 4 2" xfId="29341" xr:uid="{3A4669B0-C105-42FC-A01D-59C7521C1EEB}"/>
    <cellStyle name="Normal 4 5 14 2 2 4 2 2" xfId="29342" xr:uid="{DD076F38-BE67-4BC2-A1F8-BBFDBF740AA5}"/>
    <cellStyle name="Normal 4 5 14 2 2 4 3" xfId="29343" xr:uid="{838C5E41-6FD2-480A-8396-B51E5A462BF9}"/>
    <cellStyle name="Normal 4 5 14 2 2 5" xfId="29344" xr:uid="{4DE1BD73-AC2C-4861-B807-A74C7087D8AB}"/>
    <cellStyle name="Normal 4 5 14 2 2 5 2" xfId="29345" xr:uid="{32DC155B-4138-468B-877A-5A9390C5329C}"/>
    <cellStyle name="Normal 4 5 14 2 2 6" xfId="29346" xr:uid="{E3FAA44D-99B4-4A91-B06C-E2B6591B5639}"/>
    <cellStyle name="Normal 4 5 14 2 3" xfId="29347" xr:uid="{7347A01E-113F-4FBE-95C5-68456795C4D4}"/>
    <cellStyle name="Normal 4 5 14 2 3 2" xfId="29348" xr:uid="{E255F08F-9605-451F-AB57-ED3DBFF370BD}"/>
    <cellStyle name="Normal 4 5 14 2 3 2 2" xfId="29349" xr:uid="{85609F68-A7AB-49EA-A18F-A0D3D55B5E20}"/>
    <cellStyle name="Normal 4 5 14 2 3 2 2 2" xfId="29350" xr:uid="{47CFA6B6-1F4B-4088-AA1F-6412CAB6206E}"/>
    <cellStyle name="Normal 4 5 14 2 3 2 2 2 2" xfId="29351" xr:uid="{93B3F128-373B-4377-A554-FD608965B37D}"/>
    <cellStyle name="Normal 4 5 14 2 3 2 2 3" xfId="29352" xr:uid="{7E3FF89B-EAA4-4C06-97F4-2CA1E8095EB5}"/>
    <cellStyle name="Normal 4 5 14 2 3 2 3" xfId="29353" xr:uid="{270BF9E1-1565-4B5C-98EE-087AC1119518}"/>
    <cellStyle name="Normal 4 5 14 2 3 2 3 2" xfId="29354" xr:uid="{D45C368B-0D9B-41A0-A65E-4ADC6E7E3E31}"/>
    <cellStyle name="Normal 4 5 14 2 3 2 3 2 2" xfId="29355" xr:uid="{DF03C62F-93FA-49FC-92EB-538A6B306F71}"/>
    <cellStyle name="Normal 4 5 14 2 3 2 3 3" xfId="29356" xr:uid="{CF4ED51E-CDE6-465F-9BC2-72F798DA8E31}"/>
    <cellStyle name="Normal 4 5 14 2 3 2 4" xfId="29357" xr:uid="{8BC910B5-66E0-4C39-BAA2-91BAF6B3400D}"/>
    <cellStyle name="Normal 4 5 14 2 3 2 4 2" xfId="29358" xr:uid="{C3183D72-4443-4DED-A2C2-7A74A135F275}"/>
    <cellStyle name="Normal 4 5 14 2 3 2 5" xfId="29359" xr:uid="{446FD267-0173-4D2B-8C0F-AF5B40AFFA08}"/>
    <cellStyle name="Normal 4 5 14 2 3 3" xfId="29360" xr:uid="{BC8598B5-8DC6-4678-BBDF-3B5195ACA0EA}"/>
    <cellStyle name="Normal 4 5 14 2 3 3 2" xfId="29361" xr:uid="{5C0A7076-D6DB-45D1-8F09-4DA4BC80A320}"/>
    <cellStyle name="Normal 4 5 14 2 3 3 2 2" xfId="29362" xr:uid="{5EDAC8F3-878E-40D3-90C6-102C29C1E49D}"/>
    <cellStyle name="Normal 4 5 14 2 3 3 3" xfId="29363" xr:uid="{CBE1A3ED-8C08-4C9F-911C-E4C332432D92}"/>
    <cellStyle name="Normal 4 5 14 2 3 4" xfId="29364" xr:uid="{64407C79-68CE-40E4-97B3-94261A5242A4}"/>
    <cellStyle name="Normal 4 5 14 2 3 4 2" xfId="29365" xr:uid="{C289658F-588C-4705-9CCA-5555C9A0A2AF}"/>
    <cellStyle name="Normal 4 5 14 2 3 4 2 2" xfId="29366" xr:uid="{F19D2442-2D1E-4A2E-851A-EC57CD3925DA}"/>
    <cellStyle name="Normal 4 5 14 2 3 4 3" xfId="29367" xr:uid="{5587F584-412C-4888-AF91-29A087255333}"/>
    <cellStyle name="Normal 4 5 14 2 3 5" xfId="29368" xr:uid="{534EF44B-9AB4-462A-B4EF-0C9CAF1DA5A6}"/>
    <cellStyle name="Normal 4 5 14 2 3 5 2" xfId="29369" xr:uid="{95FA5721-509B-4D9A-A126-8CBBB29398CD}"/>
    <cellStyle name="Normal 4 5 14 2 3 6" xfId="29370" xr:uid="{1A391DB2-4778-44BF-A1C5-F7B63C030F74}"/>
    <cellStyle name="Normal 4 5 14 2 4" xfId="29371" xr:uid="{2266049B-E71F-42C1-B827-44D3D0D00DB1}"/>
    <cellStyle name="Normal 4 5 14 2 4 2" xfId="29372" xr:uid="{9F69BBAA-DE25-4695-8A5F-3D5DAD6E7E02}"/>
    <cellStyle name="Normal 4 5 14 2 4 2 2" xfId="29373" xr:uid="{41437C2C-54F2-4176-B2CA-3D0437B9590A}"/>
    <cellStyle name="Normal 4 5 14 2 4 2 2 2" xfId="29374" xr:uid="{12BB0C2A-8C2C-4B9A-BDCF-0F8B06F09681}"/>
    <cellStyle name="Normal 4 5 14 2 4 2 3" xfId="29375" xr:uid="{31DCEBDA-BCC5-4D65-B325-9D44E823A6E5}"/>
    <cellStyle name="Normal 4 5 14 2 4 3" xfId="29376" xr:uid="{AE02418F-69C1-425B-8A64-E4009107B460}"/>
    <cellStyle name="Normal 4 5 14 2 4 3 2" xfId="29377" xr:uid="{90673B4F-ED48-4163-9096-91F663095486}"/>
    <cellStyle name="Normal 4 5 14 2 4 3 2 2" xfId="29378" xr:uid="{75AD671C-2291-4AE2-A77E-20BBBEBE4005}"/>
    <cellStyle name="Normal 4 5 14 2 4 3 3" xfId="29379" xr:uid="{97A21C09-7BF8-4D49-BD36-31D4B6578DD4}"/>
    <cellStyle name="Normal 4 5 14 2 4 4" xfId="29380" xr:uid="{853A7B25-5E74-4C9A-A88D-579A60493EE2}"/>
    <cellStyle name="Normal 4 5 14 2 4 4 2" xfId="29381" xr:uid="{D5E83898-518A-4DFA-A20E-D33950FE488D}"/>
    <cellStyle name="Normal 4 5 14 2 4 5" xfId="29382" xr:uid="{E3DCBBCA-5E31-4D44-B1D2-491492691C37}"/>
    <cellStyle name="Normal 4 5 14 2 5" xfId="29383" xr:uid="{6CE9108E-EC00-4A5A-ADF5-07F3317E25B4}"/>
    <cellStyle name="Normal 4 5 14 2 5 2" xfId="29384" xr:uid="{5EC3BB06-0731-48E1-91E3-83048221F462}"/>
    <cellStyle name="Normal 4 5 14 2 5 2 2" xfId="29385" xr:uid="{CE786474-52F8-4751-B95F-8307E4E71974}"/>
    <cellStyle name="Normal 4 5 14 2 5 3" xfId="29386" xr:uid="{05DF11B8-DFEE-4434-AECE-DC8AC15B7DCC}"/>
    <cellStyle name="Normal 4 5 14 2 6" xfId="29387" xr:uid="{76702A95-3800-484C-AF43-19C52713E357}"/>
    <cellStyle name="Normal 4 5 14 2 6 2" xfId="29388" xr:uid="{7829BAB5-2E35-406E-889E-42DE67E9B894}"/>
    <cellStyle name="Normal 4 5 14 2 6 2 2" xfId="29389" xr:uid="{5A1CE873-6DF1-4CB5-8512-FF7423F637C0}"/>
    <cellStyle name="Normal 4 5 14 2 6 3" xfId="29390" xr:uid="{5ADEE3C7-4F3B-451F-9295-8371CAF690A3}"/>
    <cellStyle name="Normal 4 5 14 2 7" xfId="29391" xr:uid="{5EEDBF3F-85BB-4AB1-BA60-9EFAAF2C0400}"/>
    <cellStyle name="Normal 4 5 14 2 7 2" xfId="29392" xr:uid="{73416C44-282F-42E7-9C21-8755E34BE8DE}"/>
    <cellStyle name="Normal 4 5 14 2 7 2 2" xfId="29393" xr:uid="{9B607B54-9A3B-4407-BD39-DD6BB333A91A}"/>
    <cellStyle name="Normal 4 5 14 2 7 3" xfId="29394" xr:uid="{C6FA6451-5E60-40D2-A16F-F42C3D87AA5F}"/>
    <cellStyle name="Normal 4 5 14 2 8" xfId="29395" xr:uid="{7D520270-1682-4315-A0D9-E3CF039A2198}"/>
    <cellStyle name="Normal 4 5 14 2 8 2" xfId="29396" xr:uid="{FE0C9D7D-091D-416D-908F-19695B689348}"/>
    <cellStyle name="Normal 4 5 14 2 9" xfId="29397" xr:uid="{6E347770-C40D-4EC8-9919-D7227C618575}"/>
    <cellStyle name="Normal 4 5 14 3" xfId="29398" xr:uid="{C03601C1-5AD0-4AF0-B4BC-77207816E97A}"/>
    <cellStyle name="Normal 4 5 14 3 2" xfId="29399" xr:uid="{56509707-0193-465D-B61E-C8F7A447DDF8}"/>
    <cellStyle name="Normal 4 5 14 3 2 2" xfId="29400" xr:uid="{DD44C02F-DAAE-4962-ADB5-F11FBB714C48}"/>
    <cellStyle name="Normal 4 5 14 3 2 2 2" xfId="29401" xr:uid="{6AB23D47-AB91-4F5F-9291-27826FE61865}"/>
    <cellStyle name="Normal 4 5 14 3 2 2 2 2" xfId="29402" xr:uid="{B7F53B73-8316-4D26-90DF-60E46B00EB30}"/>
    <cellStyle name="Normal 4 5 14 3 2 2 2 2 2" xfId="29403" xr:uid="{503A216C-3077-4BD4-BD9B-C06DCC69F4A1}"/>
    <cellStyle name="Normal 4 5 14 3 2 2 2 3" xfId="29404" xr:uid="{9C4F7483-97AF-44BD-AF49-AA67D6D0D9DC}"/>
    <cellStyle name="Normal 4 5 14 3 2 2 3" xfId="29405" xr:uid="{C0E0F272-508F-41E9-B964-568AE4F15A20}"/>
    <cellStyle name="Normal 4 5 14 3 2 2 3 2" xfId="29406" xr:uid="{4F47FE16-1F3B-410C-9FF8-FD08B2F91A92}"/>
    <cellStyle name="Normal 4 5 14 3 2 2 3 2 2" xfId="29407" xr:uid="{C54AF2F9-988B-4C6E-9CE4-A2CE2E9D2419}"/>
    <cellStyle name="Normal 4 5 14 3 2 2 3 3" xfId="29408" xr:uid="{FAC04D28-9189-4680-96EE-161F56E7F8AF}"/>
    <cellStyle name="Normal 4 5 14 3 2 2 4" xfId="29409" xr:uid="{5D1FFF00-6A6B-48F5-8DF1-B47F326309AD}"/>
    <cellStyle name="Normal 4 5 14 3 2 2 4 2" xfId="29410" xr:uid="{AD8F1F22-30AF-448F-B569-0D0867628C74}"/>
    <cellStyle name="Normal 4 5 14 3 2 2 5" xfId="29411" xr:uid="{1F45773E-A465-413A-BA65-20D935DEDDAD}"/>
    <cellStyle name="Normal 4 5 14 3 2 3" xfId="29412" xr:uid="{8CE8E2D6-3C51-4B09-BC56-302E0BF373D2}"/>
    <cellStyle name="Normal 4 5 14 3 2 3 2" xfId="29413" xr:uid="{305B086C-1179-4DD4-94E2-0A6D1A84086E}"/>
    <cellStyle name="Normal 4 5 14 3 2 3 2 2" xfId="29414" xr:uid="{1E882796-7CBC-4D6C-9ADF-E8B42BBE557E}"/>
    <cellStyle name="Normal 4 5 14 3 2 3 3" xfId="29415" xr:uid="{EC6CB851-6CF0-45DC-9BC3-C7EFC59EEF52}"/>
    <cellStyle name="Normal 4 5 14 3 2 4" xfId="29416" xr:uid="{4D7677C5-7846-4D0F-8E93-92B6D752F78A}"/>
    <cellStyle name="Normal 4 5 14 3 2 4 2" xfId="29417" xr:uid="{EA37A967-EC35-42A5-9745-981C7F0C4785}"/>
    <cellStyle name="Normal 4 5 14 3 2 4 2 2" xfId="29418" xr:uid="{2BEE3EE9-1C7C-43F3-B722-C579ED1A1215}"/>
    <cellStyle name="Normal 4 5 14 3 2 4 3" xfId="29419" xr:uid="{DFBAA692-61D1-4200-8D68-3C2535DD2029}"/>
    <cellStyle name="Normal 4 5 14 3 2 5" xfId="29420" xr:uid="{2594FE7C-D665-433F-B8AA-49DC3B132A30}"/>
    <cellStyle name="Normal 4 5 14 3 2 5 2" xfId="29421" xr:uid="{76786D5D-0A78-48C4-8B7B-D3D1CC6A342F}"/>
    <cellStyle name="Normal 4 5 14 3 2 6" xfId="29422" xr:uid="{A7879931-238B-4D82-BFED-AA9C76189FDC}"/>
    <cellStyle name="Normal 4 5 14 3 3" xfId="29423" xr:uid="{5797054B-EFB6-4636-9D82-21F0739D1563}"/>
    <cellStyle name="Normal 4 5 14 3 3 2" xfId="29424" xr:uid="{56D51C46-24DF-4CEB-9C28-B9CD2BCE3F1D}"/>
    <cellStyle name="Normal 4 5 14 3 3 2 2" xfId="29425" xr:uid="{1FBE39A9-617F-47F9-A960-74ED085094A3}"/>
    <cellStyle name="Normal 4 5 14 3 3 2 2 2" xfId="29426" xr:uid="{4C42F2B1-146C-4428-BCFD-2556D3DB1B93}"/>
    <cellStyle name="Normal 4 5 14 3 3 2 2 2 2" xfId="29427" xr:uid="{DED4C38E-EAAF-47E3-A919-3BDB1F7EC2CC}"/>
    <cellStyle name="Normal 4 5 14 3 3 2 2 3" xfId="29428" xr:uid="{F682EF37-9E16-4718-AB18-2888041B3FB2}"/>
    <cellStyle name="Normal 4 5 14 3 3 2 3" xfId="29429" xr:uid="{2FC8A8F2-1FB9-445B-9367-F2266A8F95D0}"/>
    <cellStyle name="Normal 4 5 14 3 3 2 3 2" xfId="29430" xr:uid="{2C7A86BE-A36C-47C9-86B1-6E9061FC1850}"/>
    <cellStyle name="Normal 4 5 14 3 3 2 3 2 2" xfId="29431" xr:uid="{97A43270-5BDD-47AB-A864-E93C29245C8B}"/>
    <cellStyle name="Normal 4 5 14 3 3 2 3 3" xfId="29432" xr:uid="{67E732EB-E062-4F13-A964-33F94D54617A}"/>
    <cellStyle name="Normal 4 5 14 3 3 2 4" xfId="29433" xr:uid="{06CBCA5E-8805-4B6B-9333-DE010AB51198}"/>
    <cellStyle name="Normal 4 5 14 3 3 2 4 2" xfId="29434" xr:uid="{BB902E81-1899-4AB3-A615-5F516226CB74}"/>
    <cellStyle name="Normal 4 5 14 3 3 2 5" xfId="29435" xr:uid="{25179998-B565-4CA0-ADFD-C46D90613933}"/>
    <cellStyle name="Normal 4 5 14 3 3 3" xfId="29436" xr:uid="{7C0D5CB0-83AA-4AFB-8F88-582B89303C73}"/>
    <cellStyle name="Normal 4 5 14 3 3 3 2" xfId="29437" xr:uid="{D420C7E3-E052-4587-8466-F842B9E0E811}"/>
    <cellStyle name="Normal 4 5 14 3 3 3 2 2" xfId="29438" xr:uid="{297567FA-61E2-4DC8-ACCD-247644CFD66E}"/>
    <cellStyle name="Normal 4 5 14 3 3 3 3" xfId="29439" xr:uid="{3CF28C5C-48B2-44CE-9D92-37B88F18F3BC}"/>
    <cellStyle name="Normal 4 5 14 3 3 4" xfId="29440" xr:uid="{252363A2-BB48-4052-98E2-6C70B9008D5F}"/>
    <cellStyle name="Normal 4 5 14 3 3 4 2" xfId="29441" xr:uid="{0CF38EAD-C070-430F-9E88-CEB6259CA5B0}"/>
    <cellStyle name="Normal 4 5 14 3 3 4 2 2" xfId="29442" xr:uid="{D31D0113-EFCE-4192-8916-AE9F93B243A5}"/>
    <cellStyle name="Normal 4 5 14 3 3 4 3" xfId="29443" xr:uid="{B34D7A55-44E4-47BC-B3E8-CBBDEC66D00A}"/>
    <cellStyle name="Normal 4 5 14 3 3 5" xfId="29444" xr:uid="{3CBB60C6-9526-4CF2-8D56-8C0D8CADAA5E}"/>
    <cellStyle name="Normal 4 5 14 3 3 5 2" xfId="29445" xr:uid="{D640BAE8-A877-4AD0-A6DF-9A865CF07D83}"/>
    <cellStyle name="Normal 4 5 14 3 3 6" xfId="29446" xr:uid="{C88F463E-5479-4647-B405-10A7334395B8}"/>
    <cellStyle name="Normal 4 5 14 3 4" xfId="29447" xr:uid="{BA14D3F0-628A-41DD-A0AB-7D4912865A68}"/>
    <cellStyle name="Normal 4 5 14 3 4 2" xfId="29448" xr:uid="{C8BEC933-AE50-412A-A574-93DB56717AFF}"/>
    <cellStyle name="Normal 4 5 14 3 4 2 2" xfId="29449" xr:uid="{246EFB8B-6EFE-4F68-94F9-3E8FBA4ADE57}"/>
    <cellStyle name="Normal 4 5 14 3 4 2 2 2" xfId="29450" xr:uid="{6B29EBAF-0FC6-45B8-9C01-D9AE0FF0619C}"/>
    <cellStyle name="Normal 4 5 14 3 4 2 3" xfId="29451" xr:uid="{E20C2EC5-FE83-4AEB-B137-C5F8D856EA3C}"/>
    <cellStyle name="Normal 4 5 14 3 4 3" xfId="29452" xr:uid="{4EAD8890-FD6E-47A4-B2EA-4A1C9B85180E}"/>
    <cellStyle name="Normal 4 5 14 3 4 3 2" xfId="29453" xr:uid="{87C6FFBA-82D2-4B8E-A8AC-3D232E468E45}"/>
    <cellStyle name="Normal 4 5 14 3 4 3 2 2" xfId="29454" xr:uid="{35DE335E-3A2E-47C4-A30E-AAEF9C3C72A1}"/>
    <cellStyle name="Normal 4 5 14 3 4 3 3" xfId="29455" xr:uid="{60D624B3-BE58-41AB-9391-6EFCCFB7EE44}"/>
    <cellStyle name="Normal 4 5 14 3 4 4" xfId="29456" xr:uid="{E5750D3D-AB2F-48F1-9404-BFF0E8CABBC3}"/>
    <cellStyle name="Normal 4 5 14 3 4 4 2" xfId="29457" xr:uid="{583CBC96-503F-4798-A095-1D2EFB651B03}"/>
    <cellStyle name="Normal 4 5 14 3 4 5" xfId="29458" xr:uid="{4BD75B13-1859-4D34-98AE-873F9CA9DC05}"/>
    <cellStyle name="Normal 4 5 14 3 5" xfId="29459" xr:uid="{6205544F-83B9-47A4-9AD0-192AB4561FF2}"/>
    <cellStyle name="Normal 4 5 14 3 5 2" xfId="29460" xr:uid="{C88F3941-171E-41F5-81F5-8AC6966C34E6}"/>
    <cellStyle name="Normal 4 5 14 3 5 2 2" xfId="29461" xr:uid="{84AB16CB-D887-41A3-BB5F-981F781ACAE9}"/>
    <cellStyle name="Normal 4 5 14 3 5 3" xfId="29462" xr:uid="{ABC69A52-F5AB-4A44-B7C6-F44BE6A4162D}"/>
    <cellStyle name="Normal 4 5 14 3 6" xfId="29463" xr:uid="{89AC715A-493F-4605-AA7B-702DBF77AC15}"/>
    <cellStyle name="Normal 4 5 14 3 6 2" xfId="29464" xr:uid="{43C01C4D-CCB8-43D3-9186-C5D4F4B83F85}"/>
    <cellStyle name="Normal 4 5 14 3 6 2 2" xfId="29465" xr:uid="{4D82A2AA-C1A5-45E2-A2AD-C78F6B116874}"/>
    <cellStyle name="Normal 4 5 14 3 6 3" xfId="29466" xr:uid="{AEF5A4C4-AC8B-4E62-A6C5-10631585E274}"/>
    <cellStyle name="Normal 4 5 14 3 7" xfId="29467" xr:uid="{5EC894B3-969B-4737-936D-A8DEE09028EB}"/>
    <cellStyle name="Normal 4 5 14 3 7 2" xfId="29468" xr:uid="{2716AD92-48AA-43D4-ACAE-D8B8EB9B2956}"/>
    <cellStyle name="Normal 4 5 14 3 7 2 2" xfId="29469" xr:uid="{55A0E988-9413-4E29-BADF-4378807DF5A3}"/>
    <cellStyle name="Normal 4 5 14 3 7 3" xfId="29470" xr:uid="{37A6D920-CCD9-4AA5-A5A5-5ACD5C204871}"/>
    <cellStyle name="Normal 4 5 14 3 8" xfId="29471" xr:uid="{C6F0639D-A8A3-4388-8600-93E81845A46F}"/>
    <cellStyle name="Normal 4 5 14 3 8 2" xfId="29472" xr:uid="{8D998BA0-555F-4669-8406-8074D0C19B84}"/>
    <cellStyle name="Normal 4 5 14 3 9" xfId="29473" xr:uid="{8D96AF1D-F22B-4EF5-98A0-63A0AD96F20D}"/>
    <cellStyle name="Normal 4 5 14 4" xfId="29474" xr:uid="{DDEB89E3-9FC0-4A25-BD4E-7566F1CA5DFA}"/>
    <cellStyle name="Normal 4 5 14 4 2" xfId="29475" xr:uid="{5CF4D491-0C51-49B5-80F9-F1DA01D7CB61}"/>
    <cellStyle name="Normal 4 5 14 4 2 2" xfId="29476" xr:uid="{AF8775AF-07E1-484D-8B9A-70E927A6E585}"/>
    <cellStyle name="Normal 4 5 14 4 2 2 2" xfId="29477" xr:uid="{A0778F37-8CCC-4690-9986-B11F470AE664}"/>
    <cellStyle name="Normal 4 5 14 4 2 2 2 2" xfId="29478" xr:uid="{A7933ABB-871C-4254-895D-6D784A26E387}"/>
    <cellStyle name="Normal 4 5 14 4 2 2 3" xfId="29479" xr:uid="{729CECA8-A918-4F61-BF5A-BA44B70DD169}"/>
    <cellStyle name="Normal 4 5 14 4 2 3" xfId="29480" xr:uid="{C9A68EB3-F1D0-42E3-8242-8B0FDCE7F98D}"/>
    <cellStyle name="Normal 4 5 14 4 2 3 2" xfId="29481" xr:uid="{911B382C-7D78-4D63-B832-3AFAE650D34B}"/>
    <cellStyle name="Normal 4 5 14 4 2 3 2 2" xfId="29482" xr:uid="{08DE9633-2734-4F29-9954-B8143A7F2872}"/>
    <cellStyle name="Normal 4 5 14 4 2 3 3" xfId="29483" xr:uid="{591FF18B-5A9C-4F31-8785-E77A07CE6249}"/>
    <cellStyle name="Normal 4 5 14 4 2 4" xfId="29484" xr:uid="{AD55B44B-8C13-47FE-8804-EF93BC94ECCA}"/>
    <cellStyle name="Normal 4 5 14 4 2 4 2" xfId="29485" xr:uid="{9EC2DD44-649B-44EF-BBD3-4693824A1253}"/>
    <cellStyle name="Normal 4 5 14 4 2 5" xfId="29486" xr:uid="{34F49E53-1F90-46B4-ABEA-ED59D1AB3423}"/>
    <cellStyle name="Normal 4 5 14 4 3" xfId="29487" xr:uid="{BF620A1F-597B-444E-BFD9-E744956BECB6}"/>
    <cellStyle name="Normal 4 5 14 4 3 2" xfId="29488" xr:uid="{C5E87FFD-86E4-4F02-986B-DD15961BE1C5}"/>
    <cellStyle name="Normal 4 5 14 4 3 2 2" xfId="29489" xr:uid="{01845839-B382-487A-9057-B04B1CF3663B}"/>
    <cellStyle name="Normal 4 5 14 4 3 3" xfId="29490" xr:uid="{4FB93B74-71F8-474F-B788-21B89A265B61}"/>
    <cellStyle name="Normal 4 5 14 4 4" xfId="29491" xr:uid="{B142CA97-A6B8-4C9B-A4E5-39C4BFB6ADB4}"/>
    <cellStyle name="Normal 4 5 14 4 4 2" xfId="29492" xr:uid="{C25F4573-587A-4462-B2DB-DA106F7D2AAE}"/>
    <cellStyle name="Normal 4 5 14 4 4 2 2" xfId="29493" xr:uid="{38D5EB0C-4FDE-412B-B8F0-A669C698485F}"/>
    <cellStyle name="Normal 4 5 14 4 4 3" xfId="29494" xr:uid="{199965E3-D82D-4860-BF67-EFCE3FCD2DD4}"/>
    <cellStyle name="Normal 4 5 14 4 5" xfId="29495" xr:uid="{9B0515E0-C77B-4FC7-A420-9AE199A56404}"/>
    <cellStyle name="Normal 4 5 14 4 5 2" xfId="29496" xr:uid="{5F1529B9-E03F-49E1-9DD7-2C2FDA1A96C3}"/>
    <cellStyle name="Normal 4 5 14 4 6" xfId="29497" xr:uid="{9AA0CCAD-0B9E-4A85-BF18-62BB2EDC4AFB}"/>
    <cellStyle name="Normal 4 5 14 5" xfId="29498" xr:uid="{0C685E66-A22F-4A33-97D8-EDF549939F89}"/>
    <cellStyle name="Normal 4 5 14 5 2" xfId="29499" xr:uid="{970C9344-80D8-4466-8F14-719727906784}"/>
    <cellStyle name="Normal 4 5 14 5 2 2" xfId="29500" xr:uid="{8E6821BD-C8B9-4573-BBC3-7C10681E7CCB}"/>
    <cellStyle name="Normal 4 5 14 5 2 2 2" xfId="29501" xr:uid="{B22CA9CF-766F-4FED-96EE-0926F80B4A6F}"/>
    <cellStyle name="Normal 4 5 14 5 2 2 2 2" xfId="29502" xr:uid="{F77993DD-33D8-49B6-A151-6C163B65C6A8}"/>
    <cellStyle name="Normal 4 5 14 5 2 2 3" xfId="29503" xr:uid="{40F6CD41-82ED-4AE4-AEF9-E59D0C43F651}"/>
    <cellStyle name="Normal 4 5 14 5 2 3" xfId="29504" xr:uid="{ADE2102F-A01B-4499-B8D5-7F72BA17D1D6}"/>
    <cellStyle name="Normal 4 5 14 5 2 3 2" xfId="29505" xr:uid="{309AA3AB-026B-460A-BBA5-E59D0D54E767}"/>
    <cellStyle name="Normal 4 5 14 5 2 3 2 2" xfId="29506" xr:uid="{1113FE9A-7A9B-4AFE-9117-2A4EBD3FCC12}"/>
    <cellStyle name="Normal 4 5 14 5 2 3 3" xfId="29507" xr:uid="{DDE0B78E-DF57-4796-9F68-0854B2A29476}"/>
    <cellStyle name="Normal 4 5 14 5 2 4" xfId="29508" xr:uid="{96E6AEE3-16DE-410E-9E2F-E6D43C2DD199}"/>
    <cellStyle name="Normal 4 5 14 5 2 4 2" xfId="29509" xr:uid="{E6ACEAD7-0676-44B9-B61E-AAB5053355DA}"/>
    <cellStyle name="Normal 4 5 14 5 2 5" xfId="29510" xr:uid="{FE10A329-9D4B-4BD5-809D-826ABCE87C6B}"/>
    <cellStyle name="Normal 4 5 14 5 3" xfId="29511" xr:uid="{545736C8-4DD0-41E5-AD3E-5B76FA7D8F26}"/>
    <cellStyle name="Normal 4 5 14 5 3 2" xfId="29512" xr:uid="{9D349FBE-D888-4F19-9026-4152E62B8F2F}"/>
    <cellStyle name="Normal 4 5 14 5 3 2 2" xfId="29513" xr:uid="{6F2AFE13-94A6-4EBC-8C57-4B6015199904}"/>
    <cellStyle name="Normal 4 5 14 5 3 3" xfId="29514" xr:uid="{61A8EA0C-2D32-4248-AFFC-1EC2EEF7699C}"/>
    <cellStyle name="Normal 4 5 14 5 4" xfId="29515" xr:uid="{6FDE50F2-1921-4390-B303-EAA8F6CCDF87}"/>
    <cellStyle name="Normal 4 5 14 5 4 2" xfId="29516" xr:uid="{278A94AB-A32D-413B-B5C8-9975D3FE4254}"/>
    <cellStyle name="Normal 4 5 14 5 4 2 2" xfId="29517" xr:uid="{FA32F697-4092-4A6C-9C07-C8E22DFFE9D5}"/>
    <cellStyle name="Normal 4 5 14 5 4 3" xfId="29518" xr:uid="{DBF332A9-1E39-43DE-B97B-5A668EF91BF9}"/>
    <cellStyle name="Normal 4 5 14 5 5" xfId="29519" xr:uid="{5D3A0A17-CCEF-4B61-83B9-C71AD9315932}"/>
    <cellStyle name="Normal 4 5 14 5 5 2" xfId="29520" xr:uid="{19D12A7E-ADCC-4242-8410-108D01E2E80D}"/>
    <cellStyle name="Normal 4 5 14 5 6" xfId="29521" xr:uid="{FB411116-C49A-46C9-9357-30BFF58A49D9}"/>
    <cellStyle name="Normal 4 5 14 6" xfId="29522" xr:uid="{70680EF6-0436-4667-9268-5ACB9283F5EF}"/>
    <cellStyle name="Normal 4 5 14 6 2" xfId="29523" xr:uid="{774BAE2F-0EB7-4C4B-B3EA-75F692DD968F}"/>
    <cellStyle name="Normal 4 5 14 6 2 2" xfId="29524" xr:uid="{31D1DCA9-3D07-4E22-962E-7E4224E12CAF}"/>
    <cellStyle name="Normal 4 5 14 6 2 2 2" xfId="29525" xr:uid="{7F93C264-46A8-4515-9E1B-47EDC21E92C9}"/>
    <cellStyle name="Normal 4 5 14 6 2 3" xfId="29526" xr:uid="{88C45C87-B282-42AF-A3BC-AE3E0A414DD1}"/>
    <cellStyle name="Normal 4 5 14 6 3" xfId="29527" xr:uid="{C21C2750-34E0-4257-B359-7DA418345454}"/>
    <cellStyle name="Normal 4 5 14 6 3 2" xfId="29528" xr:uid="{E45A1153-48FC-4F71-9E64-845CFEC759B8}"/>
    <cellStyle name="Normal 4 5 14 6 3 2 2" xfId="29529" xr:uid="{9CDA9369-47AF-4436-9EE1-A77011412ED7}"/>
    <cellStyle name="Normal 4 5 14 6 3 3" xfId="29530" xr:uid="{54A75B1E-7DED-482C-94A8-D8BEDF58678B}"/>
    <cellStyle name="Normal 4 5 14 6 4" xfId="29531" xr:uid="{BD089EA9-5B36-46D8-911D-C36AB8D6014E}"/>
    <cellStyle name="Normal 4 5 14 6 4 2" xfId="29532" xr:uid="{46857AB8-4A54-4BE2-831C-B1BBCE6DD077}"/>
    <cellStyle name="Normal 4 5 14 6 5" xfId="29533" xr:uid="{3C5B2CF9-EDBB-4552-ACA7-A07D52709D1F}"/>
    <cellStyle name="Normal 4 5 14 7" xfId="29534" xr:uid="{6F12D299-2A23-4262-978C-61FDF0427D39}"/>
    <cellStyle name="Normal 4 5 14 7 2" xfId="29535" xr:uid="{39C8F535-54E0-4F07-879B-30D604A12A2D}"/>
    <cellStyle name="Normal 4 5 14 7 2 2" xfId="29536" xr:uid="{610C8456-79C9-4C0B-BABC-8C04E574A555}"/>
    <cellStyle name="Normal 4 5 14 7 3" xfId="29537" xr:uid="{DE7A3169-7860-4D18-8724-DE1E11736D62}"/>
    <cellStyle name="Normal 4 5 14 8" xfId="29538" xr:uid="{BA7BAC16-4350-4C1F-A633-F6A1E43A8508}"/>
    <cellStyle name="Normal 4 5 14 8 2" xfId="29539" xr:uid="{99AD806C-AD0A-4BAB-8855-1B5007B1D9E8}"/>
    <cellStyle name="Normal 4 5 14 8 2 2" xfId="29540" xr:uid="{45375343-5E15-4CF2-8327-0E8137BC9881}"/>
    <cellStyle name="Normal 4 5 14 8 3" xfId="29541" xr:uid="{523A981B-CFE8-4D66-BE8C-B337521FBAD9}"/>
    <cellStyle name="Normal 4 5 14 9" xfId="29542" xr:uid="{BE05D6C3-B0D4-439F-BFF6-E86740688909}"/>
    <cellStyle name="Normal 4 5 14 9 2" xfId="29543" xr:uid="{9800972A-FF25-4C67-8676-033BF064D38E}"/>
    <cellStyle name="Normal 4 5 14 9 2 2" xfId="29544" xr:uid="{22A87B2D-5204-4183-A8D2-2E933D2E5063}"/>
    <cellStyle name="Normal 4 5 14 9 3" xfId="29545" xr:uid="{563C8E18-A5E5-4545-AF86-EBA84844BB35}"/>
    <cellStyle name="Normal 4 5 15" xfId="29546" xr:uid="{033E8A02-DD0F-4DC6-A7EF-8DF9AF2C7E20}"/>
    <cellStyle name="Normal 4 5 15 10" xfId="29547" xr:uid="{60CDDE89-A2A4-4673-B3FD-85A9283FC5A1}"/>
    <cellStyle name="Normal 4 5 15 10 2" xfId="29548" xr:uid="{C4C1CE8E-5C29-43DB-AC2C-4161200C76C0}"/>
    <cellStyle name="Normal 4 5 15 11" xfId="29549" xr:uid="{31F5B272-BF5F-4818-B56B-1A0B4DFAE978}"/>
    <cellStyle name="Normal 4 5 15 2" xfId="29550" xr:uid="{2C3FBBD9-A01D-4F60-B701-B715B2375EBD}"/>
    <cellStyle name="Normal 4 5 15 2 2" xfId="29551" xr:uid="{45A71CDA-00F2-45D5-9556-340152850F80}"/>
    <cellStyle name="Normal 4 5 15 2 2 2" xfId="29552" xr:uid="{AD34C22F-F40D-498D-B1E8-6DE476BBA47B}"/>
    <cellStyle name="Normal 4 5 15 2 2 2 2" xfId="29553" xr:uid="{8B48A281-7C2A-463B-9879-9DDF3C1F4E5E}"/>
    <cellStyle name="Normal 4 5 15 2 2 2 2 2" xfId="29554" xr:uid="{0E3E78BE-DFC0-4B78-BD7D-2270EBAB9C95}"/>
    <cellStyle name="Normal 4 5 15 2 2 2 2 2 2" xfId="29555" xr:uid="{34F48FC6-59B6-4D93-BB8A-41D7000D7541}"/>
    <cellStyle name="Normal 4 5 15 2 2 2 2 3" xfId="29556" xr:uid="{FBD31AE0-9A8F-4192-B7BE-09E7656B29D4}"/>
    <cellStyle name="Normal 4 5 15 2 2 2 3" xfId="29557" xr:uid="{6DD8DBC2-B2E3-4247-A082-C6216B53DEFC}"/>
    <cellStyle name="Normal 4 5 15 2 2 2 3 2" xfId="29558" xr:uid="{DD2C34CD-810A-4AEE-8FD7-3B2C62135110}"/>
    <cellStyle name="Normal 4 5 15 2 2 2 3 2 2" xfId="29559" xr:uid="{105EB921-2D8B-4AC0-9CB0-A9AB8461212E}"/>
    <cellStyle name="Normal 4 5 15 2 2 2 3 3" xfId="29560" xr:uid="{C4E3DD10-15F9-4916-AEC8-231CCAF47D01}"/>
    <cellStyle name="Normal 4 5 15 2 2 2 4" xfId="29561" xr:uid="{E6390AD9-D988-434A-BA49-60EF54E392EB}"/>
    <cellStyle name="Normal 4 5 15 2 2 2 4 2" xfId="29562" xr:uid="{2D4BBB33-7EBD-4965-A1CE-686A962C281A}"/>
    <cellStyle name="Normal 4 5 15 2 2 2 5" xfId="29563" xr:uid="{CDEE314E-FEC5-47D3-B089-E20C550E3B9E}"/>
    <cellStyle name="Normal 4 5 15 2 2 3" xfId="29564" xr:uid="{1E312DE8-0FA6-4085-9667-07BF64C13ED4}"/>
    <cellStyle name="Normal 4 5 15 2 2 3 2" xfId="29565" xr:uid="{3236EB60-602F-460D-9622-4A41551A1BBA}"/>
    <cellStyle name="Normal 4 5 15 2 2 3 2 2" xfId="29566" xr:uid="{D3E25F25-4324-4987-854B-F74F6FC51A8E}"/>
    <cellStyle name="Normal 4 5 15 2 2 3 3" xfId="29567" xr:uid="{F1E92848-B243-4E23-A084-1AA86DBF8E36}"/>
    <cellStyle name="Normal 4 5 15 2 2 4" xfId="29568" xr:uid="{2D13A9AA-9921-4669-A46C-28A2D2FFA6A5}"/>
    <cellStyle name="Normal 4 5 15 2 2 4 2" xfId="29569" xr:uid="{AA985519-ADD6-492A-BC40-19F1BA892006}"/>
    <cellStyle name="Normal 4 5 15 2 2 4 2 2" xfId="29570" xr:uid="{DC91BBF0-E65C-4D88-BCDA-935FA46911DE}"/>
    <cellStyle name="Normal 4 5 15 2 2 4 3" xfId="29571" xr:uid="{70E95372-D2C7-40CE-88B9-FB8CEC8DB885}"/>
    <cellStyle name="Normal 4 5 15 2 2 5" xfId="29572" xr:uid="{9D6B4870-4D92-46A3-97FB-51D1EF68F6F1}"/>
    <cellStyle name="Normal 4 5 15 2 2 5 2" xfId="29573" xr:uid="{6D3C7A9D-718B-4042-9757-E8705B48F480}"/>
    <cellStyle name="Normal 4 5 15 2 2 6" xfId="29574" xr:uid="{14F8FB70-0F1B-4B8B-A2CE-BF3D180A95EF}"/>
    <cellStyle name="Normal 4 5 15 2 3" xfId="29575" xr:uid="{340A15EB-EA07-4885-BA09-0D01A4235EE7}"/>
    <cellStyle name="Normal 4 5 15 2 3 2" xfId="29576" xr:uid="{9B6B299A-CDFC-4A24-81C0-66B45641E8EF}"/>
    <cellStyle name="Normal 4 5 15 2 3 2 2" xfId="29577" xr:uid="{06DE5296-BF5F-433C-8920-F44A22B8E0DC}"/>
    <cellStyle name="Normal 4 5 15 2 3 2 2 2" xfId="29578" xr:uid="{C021EC56-0EC9-484D-A849-4088A6275AF4}"/>
    <cellStyle name="Normal 4 5 15 2 3 2 2 2 2" xfId="29579" xr:uid="{A7F6599C-8C20-4829-8025-806DDFF21D70}"/>
    <cellStyle name="Normal 4 5 15 2 3 2 2 3" xfId="29580" xr:uid="{9C47399B-16FC-4ECC-AC48-2A181E76523B}"/>
    <cellStyle name="Normal 4 5 15 2 3 2 3" xfId="29581" xr:uid="{1CD0BA02-B4E9-4F73-9D06-566DF3653611}"/>
    <cellStyle name="Normal 4 5 15 2 3 2 3 2" xfId="29582" xr:uid="{36659DCF-ACD7-4810-8792-B00A85C84F80}"/>
    <cellStyle name="Normal 4 5 15 2 3 2 3 2 2" xfId="29583" xr:uid="{0B7EE9F1-C85C-47BB-A8F4-80F357811133}"/>
    <cellStyle name="Normal 4 5 15 2 3 2 3 3" xfId="29584" xr:uid="{F0632C61-092E-44A1-AF9A-799E0CC8EE5E}"/>
    <cellStyle name="Normal 4 5 15 2 3 2 4" xfId="29585" xr:uid="{14ED8865-200E-49CF-AF1F-5231D44E2B7D}"/>
    <cellStyle name="Normal 4 5 15 2 3 2 4 2" xfId="29586" xr:uid="{2EF6897E-A578-4650-89F3-D3F6B0DD47A0}"/>
    <cellStyle name="Normal 4 5 15 2 3 2 5" xfId="29587" xr:uid="{93FCB879-CF44-4FB0-80BE-0E79BCEA1108}"/>
    <cellStyle name="Normal 4 5 15 2 3 3" xfId="29588" xr:uid="{814C2A4E-507C-47EF-8024-755BEBB995C8}"/>
    <cellStyle name="Normal 4 5 15 2 3 3 2" xfId="29589" xr:uid="{40A5DCD6-165B-4CF4-8B5C-470942DCAC36}"/>
    <cellStyle name="Normal 4 5 15 2 3 3 2 2" xfId="29590" xr:uid="{4D068954-8372-4B6F-8A7B-57DFA7B737A5}"/>
    <cellStyle name="Normal 4 5 15 2 3 3 3" xfId="29591" xr:uid="{32DB2E79-D9C0-427F-8F34-22792F21DC7F}"/>
    <cellStyle name="Normal 4 5 15 2 3 4" xfId="29592" xr:uid="{D07EE317-8521-4543-8F1C-E6A0AC2450F0}"/>
    <cellStyle name="Normal 4 5 15 2 3 4 2" xfId="29593" xr:uid="{ABB1EA21-B513-4D86-9B02-0A02DA8718E8}"/>
    <cellStyle name="Normal 4 5 15 2 3 4 2 2" xfId="29594" xr:uid="{71857175-C6A4-4CCB-8084-F8FEF0856E95}"/>
    <cellStyle name="Normal 4 5 15 2 3 4 3" xfId="29595" xr:uid="{B593F05E-0B16-430C-BC51-3F7DC42F9864}"/>
    <cellStyle name="Normal 4 5 15 2 3 5" xfId="29596" xr:uid="{21731B39-9C0D-4749-AA29-9E65139ECBE5}"/>
    <cellStyle name="Normal 4 5 15 2 3 5 2" xfId="29597" xr:uid="{DBF94D75-B6A2-4483-9DF3-6E51BE38F2FF}"/>
    <cellStyle name="Normal 4 5 15 2 3 6" xfId="29598" xr:uid="{D25C366C-6F47-489D-99D2-0F14A7855550}"/>
    <cellStyle name="Normal 4 5 15 2 4" xfId="29599" xr:uid="{70914E65-EBF5-4E77-9300-58DBBCC21333}"/>
    <cellStyle name="Normal 4 5 15 2 4 2" xfId="29600" xr:uid="{BA3E729D-ABD0-4BFC-9F37-A9189794B9B9}"/>
    <cellStyle name="Normal 4 5 15 2 4 2 2" xfId="29601" xr:uid="{EE4F7AF5-1678-40E9-9840-4D308A685BE9}"/>
    <cellStyle name="Normal 4 5 15 2 4 2 2 2" xfId="29602" xr:uid="{F335890E-DBF7-4A14-A322-2A43C19387CF}"/>
    <cellStyle name="Normal 4 5 15 2 4 2 3" xfId="29603" xr:uid="{D6E2C32A-3777-4009-B367-AB0207A5B7DD}"/>
    <cellStyle name="Normal 4 5 15 2 4 3" xfId="29604" xr:uid="{42E45EBB-15BD-46AE-ADA8-387CBC78D746}"/>
    <cellStyle name="Normal 4 5 15 2 4 3 2" xfId="29605" xr:uid="{398B6524-6233-4847-8304-3E583B698499}"/>
    <cellStyle name="Normal 4 5 15 2 4 3 2 2" xfId="29606" xr:uid="{C75696F5-B579-4A51-A076-A4E5A8322A2A}"/>
    <cellStyle name="Normal 4 5 15 2 4 3 3" xfId="29607" xr:uid="{2D9950C6-AF02-4CB9-97BB-0CA58A91BA11}"/>
    <cellStyle name="Normal 4 5 15 2 4 4" xfId="29608" xr:uid="{DD646F53-4DEA-4E9C-B022-FBCC0353C9DD}"/>
    <cellStyle name="Normal 4 5 15 2 4 4 2" xfId="29609" xr:uid="{BB40D3A6-2D5E-4370-988A-BFE36F1D15C8}"/>
    <cellStyle name="Normal 4 5 15 2 4 5" xfId="29610" xr:uid="{DA806BF0-4701-4067-8684-46E7E9E134A8}"/>
    <cellStyle name="Normal 4 5 15 2 5" xfId="29611" xr:uid="{88CF6F5E-B693-4A0D-ABB6-CEFE85AA8A32}"/>
    <cellStyle name="Normal 4 5 15 2 5 2" xfId="29612" xr:uid="{D74EDF6A-5C69-4E20-AFCC-8CC12B045F72}"/>
    <cellStyle name="Normal 4 5 15 2 5 2 2" xfId="29613" xr:uid="{A303E8E3-C5C2-48A1-A5F9-33372B8495C6}"/>
    <cellStyle name="Normal 4 5 15 2 5 3" xfId="29614" xr:uid="{9057138E-A139-49ED-BB05-B79139478662}"/>
    <cellStyle name="Normal 4 5 15 2 6" xfId="29615" xr:uid="{513B9515-2327-45F1-9B75-9F9379D46B0B}"/>
    <cellStyle name="Normal 4 5 15 2 6 2" xfId="29616" xr:uid="{32B18B0A-31F7-4040-97E1-21505DBC8445}"/>
    <cellStyle name="Normal 4 5 15 2 6 2 2" xfId="29617" xr:uid="{13F7B57C-61F4-414E-963A-B6E1F841B7F5}"/>
    <cellStyle name="Normal 4 5 15 2 6 3" xfId="29618" xr:uid="{9668FC0E-210C-4CA9-A505-DF3E50638407}"/>
    <cellStyle name="Normal 4 5 15 2 7" xfId="29619" xr:uid="{64682C70-0D55-4473-945A-B474CEEF0C7C}"/>
    <cellStyle name="Normal 4 5 15 2 7 2" xfId="29620" xr:uid="{5DAF50BB-BD22-4216-A37E-9FE13AA3E9F8}"/>
    <cellStyle name="Normal 4 5 15 2 7 2 2" xfId="29621" xr:uid="{473820BF-B9BF-4DC5-8691-06F7CDC9CCF7}"/>
    <cellStyle name="Normal 4 5 15 2 7 3" xfId="29622" xr:uid="{3D1C4F16-9F34-43EF-AA4B-CD7C32CDB1A3}"/>
    <cellStyle name="Normal 4 5 15 2 8" xfId="29623" xr:uid="{FBF4FEF6-6572-4DB7-81D1-802DD61474F8}"/>
    <cellStyle name="Normal 4 5 15 2 8 2" xfId="29624" xr:uid="{ADD8077F-929A-49F8-9DD8-FC93DAAD37F6}"/>
    <cellStyle name="Normal 4 5 15 2 9" xfId="29625" xr:uid="{073F3055-29F0-4E44-9A26-8F19F75FA400}"/>
    <cellStyle name="Normal 4 5 15 3" xfId="29626" xr:uid="{235807B4-8362-400F-9524-BDD94BF641F6}"/>
    <cellStyle name="Normal 4 5 15 3 2" xfId="29627" xr:uid="{9950DE32-2658-49EB-8FA2-0D22336B9E3B}"/>
    <cellStyle name="Normal 4 5 15 3 2 2" xfId="29628" xr:uid="{232A0568-D8AF-4177-85C7-AFA2D0CAFA1C}"/>
    <cellStyle name="Normal 4 5 15 3 2 2 2" xfId="29629" xr:uid="{38051CBF-02B6-49C9-A5A1-A3A45275E13E}"/>
    <cellStyle name="Normal 4 5 15 3 2 2 2 2" xfId="29630" xr:uid="{71288556-EFB0-4ED1-A1CF-7B1CF7130ACE}"/>
    <cellStyle name="Normal 4 5 15 3 2 2 2 2 2" xfId="29631" xr:uid="{32B1D904-8DC7-4F1A-9E63-5EE6ADC94F30}"/>
    <cellStyle name="Normal 4 5 15 3 2 2 2 3" xfId="29632" xr:uid="{1996ECE0-A8E6-4B9A-A1EA-3DD08E18D8DF}"/>
    <cellStyle name="Normal 4 5 15 3 2 2 3" xfId="29633" xr:uid="{7A9A1CC9-B08C-49A1-80B4-31C6BBE667A2}"/>
    <cellStyle name="Normal 4 5 15 3 2 2 3 2" xfId="29634" xr:uid="{A31B3FA5-492E-4473-A8B9-80A33AE2D43D}"/>
    <cellStyle name="Normal 4 5 15 3 2 2 3 2 2" xfId="29635" xr:uid="{C9F68DF3-77E3-4730-8A17-4194B9ADB9CC}"/>
    <cellStyle name="Normal 4 5 15 3 2 2 3 3" xfId="29636" xr:uid="{34AD312A-D9D0-4555-A594-3AB9B7F9FE7F}"/>
    <cellStyle name="Normal 4 5 15 3 2 2 4" xfId="29637" xr:uid="{BFB73294-4516-43E4-9FC1-1AA674D1A86D}"/>
    <cellStyle name="Normal 4 5 15 3 2 2 4 2" xfId="29638" xr:uid="{67F04018-0288-49AE-BD58-B81072D8DCEC}"/>
    <cellStyle name="Normal 4 5 15 3 2 2 5" xfId="29639" xr:uid="{D2A09A5C-F2AB-4E73-B6D0-E65F543F402D}"/>
    <cellStyle name="Normal 4 5 15 3 2 3" xfId="29640" xr:uid="{2DE86771-0B7A-4510-ABCF-A1FC00C6C355}"/>
    <cellStyle name="Normal 4 5 15 3 2 3 2" xfId="29641" xr:uid="{54778E06-77E4-4145-B6A0-DAB39A669BC5}"/>
    <cellStyle name="Normal 4 5 15 3 2 3 2 2" xfId="29642" xr:uid="{F2C60EBA-B020-4BB2-91D5-DFE9C847EB5A}"/>
    <cellStyle name="Normal 4 5 15 3 2 3 3" xfId="29643" xr:uid="{AAD5012F-A457-4457-879E-FAA88F6C5F02}"/>
    <cellStyle name="Normal 4 5 15 3 2 4" xfId="29644" xr:uid="{F9CFD4C2-D735-420A-A4EA-F5BB9EAE8E67}"/>
    <cellStyle name="Normal 4 5 15 3 2 4 2" xfId="29645" xr:uid="{2D8E59D3-927B-4C68-8499-F0981D17E844}"/>
    <cellStyle name="Normal 4 5 15 3 2 4 2 2" xfId="29646" xr:uid="{2DC1832B-26EA-496D-904B-13859FA5EA79}"/>
    <cellStyle name="Normal 4 5 15 3 2 4 3" xfId="29647" xr:uid="{ABCFBBF2-0B5C-416E-8054-022951EAACA8}"/>
    <cellStyle name="Normal 4 5 15 3 2 5" xfId="29648" xr:uid="{1170C6B8-B7B4-4078-851D-5131D8C6DE6F}"/>
    <cellStyle name="Normal 4 5 15 3 2 5 2" xfId="29649" xr:uid="{4A7BCE2D-3B91-4B28-8563-93C8B80CD3C6}"/>
    <cellStyle name="Normal 4 5 15 3 2 6" xfId="29650" xr:uid="{1BA54888-0512-4E88-9AB3-20BA1FC827A2}"/>
    <cellStyle name="Normal 4 5 15 3 3" xfId="29651" xr:uid="{037D772A-EDBA-40B6-8E59-814ECAA4C9B3}"/>
    <cellStyle name="Normal 4 5 15 3 3 2" xfId="29652" xr:uid="{A326B4E0-12E8-4CA2-841D-DFE455159820}"/>
    <cellStyle name="Normal 4 5 15 3 3 2 2" xfId="29653" xr:uid="{3736ED2C-9559-4C31-9E65-C6317216F955}"/>
    <cellStyle name="Normal 4 5 15 3 3 2 2 2" xfId="29654" xr:uid="{03C3F901-1888-45F4-B6ED-47B45CBB09CC}"/>
    <cellStyle name="Normal 4 5 15 3 3 2 2 2 2" xfId="29655" xr:uid="{7B49C601-6967-43AC-9DA2-1EDE4D7C686B}"/>
    <cellStyle name="Normal 4 5 15 3 3 2 2 3" xfId="29656" xr:uid="{C1CC42F1-3017-462A-955C-A4C81C56F75E}"/>
    <cellStyle name="Normal 4 5 15 3 3 2 3" xfId="29657" xr:uid="{2D67759B-D6E4-48FB-8086-CFCC8BF06440}"/>
    <cellStyle name="Normal 4 5 15 3 3 2 3 2" xfId="29658" xr:uid="{97A27EE7-0339-4934-B682-1011773EA1AA}"/>
    <cellStyle name="Normal 4 5 15 3 3 2 3 2 2" xfId="29659" xr:uid="{F1815865-8971-4E33-A1EC-6C8BC188463F}"/>
    <cellStyle name="Normal 4 5 15 3 3 2 3 3" xfId="29660" xr:uid="{0787EA6C-61DD-4A73-B16A-6084CFD1045A}"/>
    <cellStyle name="Normal 4 5 15 3 3 2 4" xfId="29661" xr:uid="{76EED7DD-EBAA-4B11-B33B-2B903594732E}"/>
    <cellStyle name="Normal 4 5 15 3 3 2 4 2" xfId="29662" xr:uid="{906B5936-EA3B-4B51-BADE-FDBCB25F50F4}"/>
    <cellStyle name="Normal 4 5 15 3 3 2 5" xfId="29663" xr:uid="{D387235F-EEA7-4889-B8CC-2F13884C0EFA}"/>
    <cellStyle name="Normal 4 5 15 3 3 3" xfId="29664" xr:uid="{89A1A583-C1C5-48D8-8B45-84B66F8A8DD0}"/>
    <cellStyle name="Normal 4 5 15 3 3 3 2" xfId="29665" xr:uid="{515ED1A7-255B-429B-AD60-60DF8AFF1C5B}"/>
    <cellStyle name="Normal 4 5 15 3 3 3 2 2" xfId="29666" xr:uid="{52CE1325-031C-4292-B5FE-953FBEC1FA79}"/>
    <cellStyle name="Normal 4 5 15 3 3 3 3" xfId="29667" xr:uid="{F446D91E-D6FF-4FAD-A554-DAE39B8D65F9}"/>
    <cellStyle name="Normal 4 5 15 3 3 4" xfId="29668" xr:uid="{3B8EDA30-75CA-4A8E-B905-804D93A3C692}"/>
    <cellStyle name="Normal 4 5 15 3 3 4 2" xfId="29669" xr:uid="{1681F007-5209-423E-A6AA-5CEF29EC2F09}"/>
    <cellStyle name="Normal 4 5 15 3 3 4 2 2" xfId="29670" xr:uid="{130EE34B-EB2B-4137-BD20-9F27A91791BC}"/>
    <cellStyle name="Normal 4 5 15 3 3 4 3" xfId="29671" xr:uid="{C383AE81-ECDF-42D5-8549-B23F906D9A65}"/>
    <cellStyle name="Normal 4 5 15 3 3 5" xfId="29672" xr:uid="{F3493B14-6029-4753-B71E-C8865E4B7A68}"/>
    <cellStyle name="Normal 4 5 15 3 3 5 2" xfId="29673" xr:uid="{F47631AF-EC24-4456-8EAE-0377F644DF3D}"/>
    <cellStyle name="Normal 4 5 15 3 3 6" xfId="29674" xr:uid="{1FEF1FB9-5E5B-4C84-B891-E153A90350B1}"/>
    <cellStyle name="Normal 4 5 15 3 4" xfId="29675" xr:uid="{8F663254-D9A2-4529-BBC1-3C51DD762794}"/>
    <cellStyle name="Normal 4 5 15 3 4 2" xfId="29676" xr:uid="{45547728-0C2C-40AF-AA16-8AC0D9E63197}"/>
    <cellStyle name="Normal 4 5 15 3 4 2 2" xfId="29677" xr:uid="{D377DA55-C3F7-47A5-B890-697819E51712}"/>
    <cellStyle name="Normal 4 5 15 3 4 2 2 2" xfId="29678" xr:uid="{C64C1141-706C-46CA-950C-2E8320A3AFA0}"/>
    <cellStyle name="Normal 4 5 15 3 4 2 3" xfId="29679" xr:uid="{1EFF2835-F846-482D-BD70-2046E0FF8868}"/>
    <cellStyle name="Normal 4 5 15 3 4 3" xfId="29680" xr:uid="{A0399B17-A688-46FC-8715-77669EA81B3E}"/>
    <cellStyle name="Normal 4 5 15 3 4 3 2" xfId="29681" xr:uid="{F9F04CAE-B0FF-47FD-A3B6-3D9A5C199E7E}"/>
    <cellStyle name="Normal 4 5 15 3 4 3 2 2" xfId="29682" xr:uid="{ECF6C465-B7BA-48B3-8C25-310E4DE37D2D}"/>
    <cellStyle name="Normal 4 5 15 3 4 3 3" xfId="29683" xr:uid="{F599D5A6-9E36-4D36-965D-4D4C7721A332}"/>
    <cellStyle name="Normal 4 5 15 3 4 4" xfId="29684" xr:uid="{57CCDBF1-659A-4799-B1C0-11F45643C7D9}"/>
    <cellStyle name="Normal 4 5 15 3 4 4 2" xfId="29685" xr:uid="{F1AB8D64-7964-4587-9188-8CA3A7E843C4}"/>
    <cellStyle name="Normal 4 5 15 3 4 5" xfId="29686" xr:uid="{6F11E7F4-AF78-4EC6-8C6F-A0CCEF49DCA9}"/>
    <cellStyle name="Normal 4 5 15 3 5" xfId="29687" xr:uid="{984D5DA0-74A4-42BA-9EEC-983167B5B642}"/>
    <cellStyle name="Normal 4 5 15 3 5 2" xfId="29688" xr:uid="{4F3C0659-FE15-4347-AA79-CED0D9B5675B}"/>
    <cellStyle name="Normal 4 5 15 3 5 2 2" xfId="29689" xr:uid="{50BB7048-61E7-4224-A578-D4B3FB3E3987}"/>
    <cellStyle name="Normal 4 5 15 3 5 3" xfId="29690" xr:uid="{2C933742-7862-41F4-A718-B18A0A3EA9F6}"/>
    <cellStyle name="Normal 4 5 15 3 6" xfId="29691" xr:uid="{C2358EDA-2C68-48DA-960E-BA92AD2145C9}"/>
    <cellStyle name="Normal 4 5 15 3 6 2" xfId="29692" xr:uid="{E3CC36C6-90C0-476E-8A34-683A980D6007}"/>
    <cellStyle name="Normal 4 5 15 3 6 2 2" xfId="29693" xr:uid="{6BE4C222-6D1B-4960-9C97-9DB0E4E536E1}"/>
    <cellStyle name="Normal 4 5 15 3 6 3" xfId="29694" xr:uid="{BC42A41C-BEE8-4B83-9BD3-809D935128FD}"/>
    <cellStyle name="Normal 4 5 15 3 7" xfId="29695" xr:uid="{36A36F4C-332D-44D6-83F8-E2367B07F3DA}"/>
    <cellStyle name="Normal 4 5 15 3 7 2" xfId="29696" xr:uid="{35F6BF96-D911-4F71-A395-AEF8206DCB2D}"/>
    <cellStyle name="Normal 4 5 15 3 7 2 2" xfId="29697" xr:uid="{875B734D-CF2C-4EF2-BF40-74323B322553}"/>
    <cellStyle name="Normal 4 5 15 3 7 3" xfId="29698" xr:uid="{1223E97B-E2B3-43FD-8180-3D4C6946C444}"/>
    <cellStyle name="Normal 4 5 15 3 8" xfId="29699" xr:uid="{5226ADD1-611A-4B25-8308-2686B7B08AEB}"/>
    <cellStyle name="Normal 4 5 15 3 8 2" xfId="29700" xr:uid="{186F2233-9A40-4538-A49B-CC827ABB6909}"/>
    <cellStyle name="Normal 4 5 15 3 9" xfId="29701" xr:uid="{9B40A5FC-F7D5-468D-A2CB-284D1F8EB24D}"/>
    <cellStyle name="Normal 4 5 15 4" xfId="29702" xr:uid="{F2F0E168-E032-47F3-9AEF-3F863649509E}"/>
    <cellStyle name="Normal 4 5 15 4 2" xfId="29703" xr:uid="{75246053-8348-49E3-9BD4-52D3D9D9E487}"/>
    <cellStyle name="Normal 4 5 15 4 2 2" xfId="29704" xr:uid="{7E7746B8-AECB-4A93-A44B-DEFB361D6B0F}"/>
    <cellStyle name="Normal 4 5 15 4 2 2 2" xfId="29705" xr:uid="{BCF0F385-996C-4A69-A8D0-31E0A46D3315}"/>
    <cellStyle name="Normal 4 5 15 4 2 2 2 2" xfId="29706" xr:uid="{AF0534FF-5D8F-41A8-ACF3-B8611805BB24}"/>
    <cellStyle name="Normal 4 5 15 4 2 2 3" xfId="29707" xr:uid="{91413720-BF34-4989-AFE8-AE0BEB1B6E3B}"/>
    <cellStyle name="Normal 4 5 15 4 2 3" xfId="29708" xr:uid="{06602407-2F97-4CC5-A2EB-8D6BFF060971}"/>
    <cellStyle name="Normal 4 5 15 4 2 3 2" xfId="29709" xr:uid="{CCE7734D-B60F-45A0-AF96-054AD4F595E9}"/>
    <cellStyle name="Normal 4 5 15 4 2 3 2 2" xfId="29710" xr:uid="{CEA92484-1364-4608-8C4B-D122BCCEF198}"/>
    <cellStyle name="Normal 4 5 15 4 2 3 3" xfId="29711" xr:uid="{96D93267-2083-44FA-B29B-FFAABC058D9D}"/>
    <cellStyle name="Normal 4 5 15 4 2 4" xfId="29712" xr:uid="{8B27106E-144D-41E4-93A2-1EAF729452A1}"/>
    <cellStyle name="Normal 4 5 15 4 2 4 2" xfId="29713" xr:uid="{BC456FD0-313E-4C0E-B7C8-2CD3DC4C9614}"/>
    <cellStyle name="Normal 4 5 15 4 2 5" xfId="29714" xr:uid="{599BB23F-1DC0-44B9-B1C1-B2579CE36CB5}"/>
    <cellStyle name="Normal 4 5 15 4 3" xfId="29715" xr:uid="{953E25DE-005C-4CE1-B7CE-11C2FCFA8A52}"/>
    <cellStyle name="Normal 4 5 15 4 3 2" xfId="29716" xr:uid="{08A164F6-8BF7-4902-8CCD-B82150F6D8C4}"/>
    <cellStyle name="Normal 4 5 15 4 3 2 2" xfId="29717" xr:uid="{2D5577D5-C992-4C22-8AA1-BBBFBD4A5BA5}"/>
    <cellStyle name="Normal 4 5 15 4 3 3" xfId="29718" xr:uid="{880AC253-5047-4C94-B403-39BC57B0EB88}"/>
    <cellStyle name="Normal 4 5 15 4 4" xfId="29719" xr:uid="{14A0954E-DC58-43B8-B66A-A73D45BA4EBD}"/>
    <cellStyle name="Normal 4 5 15 4 4 2" xfId="29720" xr:uid="{982CD0DE-3E8F-4137-B0FC-0DFE3507E2D8}"/>
    <cellStyle name="Normal 4 5 15 4 4 2 2" xfId="29721" xr:uid="{2F05161C-C699-4B9B-B978-CFF57FEF5917}"/>
    <cellStyle name="Normal 4 5 15 4 4 3" xfId="29722" xr:uid="{F3985163-E7B8-4E5C-8FA0-BEB12AD7E404}"/>
    <cellStyle name="Normal 4 5 15 4 5" xfId="29723" xr:uid="{2AEFBCBB-461B-4972-8834-25AC70483E74}"/>
    <cellStyle name="Normal 4 5 15 4 5 2" xfId="29724" xr:uid="{92EEC93D-10CC-4F76-825C-57C988723BB1}"/>
    <cellStyle name="Normal 4 5 15 4 6" xfId="29725" xr:uid="{7ECD57DE-F61C-4604-ADCF-081BF87B2BF0}"/>
    <cellStyle name="Normal 4 5 15 5" xfId="29726" xr:uid="{014A4E85-6D29-47E7-B509-4ED890F5CD7A}"/>
    <cellStyle name="Normal 4 5 15 5 2" xfId="29727" xr:uid="{66C11FC1-B552-4125-B9BF-857953621E30}"/>
    <cellStyle name="Normal 4 5 15 5 2 2" xfId="29728" xr:uid="{2E400EC4-52F4-4FB1-931F-84E395AA92BD}"/>
    <cellStyle name="Normal 4 5 15 5 2 2 2" xfId="29729" xr:uid="{79B90C3C-6EB4-4522-8B39-DB798BFAA369}"/>
    <cellStyle name="Normal 4 5 15 5 2 2 2 2" xfId="29730" xr:uid="{07BDE7CA-C3F1-4646-9871-BA3E9691A9F6}"/>
    <cellStyle name="Normal 4 5 15 5 2 2 3" xfId="29731" xr:uid="{47DAB20E-92C6-490F-A34B-4B4156C9223B}"/>
    <cellStyle name="Normal 4 5 15 5 2 3" xfId="29732" xr:uid="{0A71746D-FC04-4AAF-BBB7-E844FAED0ED3}"/>
    <cellStyle name="Normal 4 5 15 5 2 3 2" xfId="29733" xr:uid="{1EED6656-42CE-47EF-AF60-F7564B708657}"/>
    <cellStyle name="Normal 4 5 15 5 2 3 2 2" xfId="29734" xr:uid="{BF402839-260C-4255-8602-FB2AF1E91BF7}"/>
    <cellStyle name="Normal 4 5 15 5 2 3 3" xfId="29735" xr:uid="{E0532843-F605-4C42-A987-B0259E93AFC6}"/>
    <cellStyle name="Normal 4 5 15 5 2 4" xfId="29736" xr:uid="{018630D4-9FF5-436E-BE6E-E7A2E4D3CB55}"/>
    <cellStyle name="Normal 4 5 15 5 2 4 2" xfId="29737" xr:uid="{FD2B61D1-1DFA-4AFF-981D-F97DC3E7ADA9}"/>
    <cellStyle name="Normal 4 5 15 5 2 5" xfId="29738" xr:uid="{2A817CC6-A185-44CA-AB86-0BCCC8B06D51}"/>
    <cellStyle name="Normal 4 5 15 5 3" xfId="29739" xr:uid="{898E6B7F-5EAD-4BEC-B217-170E7F436E13}"/>
    <cellStyle name="Normal 4 5 15 5 3 2" xfId="29740" xr:uid="{0DB726DC-6AE8-4224-A412-7E130E5CE4F0}"/>
    <cellStyle name="Normal 4 5 15 5 3 2 2" xfId="29741" xr:uid="{CDBB744A-4DE8-48E3-B15F-45CB71DD37D4}"/>
    <cellStyle name="Normal 4 5 15 5 3 3" xfId="29742" xr:uid="{541187EF-5606-480C-A832-5CF18615BB58}"/>
    <cellStyle name="Normal 4 5 15 5 4" xfId="29743" xr:uid="{1FB3A7BD-434C-4915-A192-8AB7E000B21A}"/>
    <cellStyle name="Normal 4 5 15 5 4 2" xfId="29744" xr:uid="{4D78C29D-BA8D-49F0-872B-EDF7A604CA7A}"/>
    <cellStyle name="Normal 4 5 15 5 4 2 2" xfId="29745" xr:uid="{41F82328-207F-4A45-9A73-CF4DC3E69C80}"/>
    <cellStyle name="Normal 4 5 15 5 4 3" xfId="29746" xr:uid="{16F7ED2B-A187-4C4B-8A61-659DE53406B9}"/>
    <cellStyle name="Normal 4 5 15 5 5" xfId="29747" xr:uid="{45CA2973-FE4C-4DFB-AFC0-8ABA27A7E2F8}"/>
    <cellStyle name="Normal 4 5 15 5 5 2" xfId="29748" xr:uid="{1AE47A83-5A9B-4E1E-B922-B80329B4BE4E}"/>
    <cellStyle name="Normal 4 5 15 5 6" xfId="29749" xr:uid="{A67C186F-9C52-4E2B-B25A-07E7D0197B11}"/>
    <cellStyle name="Normal 4 5 15 6" xfId="29750" xr:uid="{BB231DFB-9387-45A0-9415-4615622BCEC8}"/>
    <cellStyle name="Normal 4 5 15 6 2" xfId="29751" xr:uid="{69B331FB-BF0A-42C5-917D-991A5EDF602C}"/>
    <cellStyle name="Normal 4 5 15 6 2 2" xfId="29752" xr:uid="{6EC5C41D-6ACD-4959-ADEF-74B38CED5C35}"/>
    <cellStyle name="Normal 4 5 15 6 2 2 2" xfId="29753" xr:uid="{FDD7B780-93D2-4407-8DC1-A5401BEF695D}"/>
    <cellStyle name="Normal 4 5 15 6 2 3" xfId="29754" xr:uid="{5E075C89-7C04-41D2-AB36-AA6E6F85383F}"/>
    <cellStyle name="Normal 4 5 15 6 3" xfId="29755" xr:uid="{3C24DFC4-4C46-4E5F-BDF2-E7BAEBACED8E}"/>
    <cellStyle name="Normal 4 5 15 6 3 2" xfId="29756" xr:uid="{F760766C-7D26-4D51-857B-CEB498C1A4D3}"/>
    <cellStyle name="Normal 4 5 15 6 3 2 2" xfId="29757" xr:uid="{6F0B4362-323C-4C95-97B0-010A9031617C}"/>
    <cellStyle name="Normal 4 5 15 6 3 3" xfId="29758" xr:uid="{FB72D163-AB29-4C5F-9B4F-7495325741D4}"/>
    <cellStyle name="Normal 4 5 15 6 4" xfId="29759" xr:uid="{CEAA3641-F467-4E60-ADA6-8ADF040DF854}"/>
    <cellStyle name="Normal 4 5 15 6 4 2" xfId="29760" xr:uid="{63626731-1CDF-4F27-BF50-B739289B90E9}"/>
    <cellStyle name="Normal 4 5 15 6 5" xfId="29761" xr:uid="{D4B050D9-3432-4C72-9E6B-42E2C4B6044C}"/>
    <cellStyle name="Normal 4 5 15 7" xfId="29762" xr:uid="{19BA2846-7022-4AB0-AF1B-589825E53C12}"/>
    <cellStyle name="Normal 4 5 15 7 2" xfId="29763" xr:uid="{DA45BAC7-F2A5-4E06-ADCC-4DFDA8326F99}"/>
    <cellStyle name="Normal 4 5 15 7 2 2" xfId="29764" xr:uid="{C3C29179-8C8E-49B8-844A-EF741C05DE9C}"/>
    <cellStyle name="Normal 4 5 15 7 3" xfId="29765" xr:uid="{C8A2EEB5-DCED-4F8D-86D7-90FC2A332D96}"/>
    <cellStyle name="Normal 4 5 15 8" xfId="29766" xr:uid="{CB37DB45-6131-40AC-B990-BACF2649922D}"/>
    <cellStyle name="Normal 4 5 15 8 2" xfId="29767" xr:uid="{BA1D2579-0E34-450C-9EDE-5138296AF770}"/>
    <cellStyle name="Normal 4 5 15 8 2 2" xfId="29768" xr:uid="{F7FE9ED6-59B6-4759-A5C5-5982C1C2E658}"/>
    <cellStyle name="Normal 4 5 15 8 3" xfId="29769" xr:uid="{96D812D5-D918-455C-A50A-E1B583D9BBAF}"/>
    <cellStyle name="Normal 4 5 15 9" xfId="29770" xr:uid="{039C7FB8-5A0D-43B8-BA05-8FAD9C5A3ACF}"/>
    <cellStyle name="Normal 4 5 15 9 2" xfId="29771" xr:uid="{7C226B40-9190-48BA-8B2C-C75A701F8065}"/>
    <cellStyle name="Normal 4 5 15 9 2 2" xfId="29772" xr:uid="{6B48F773-868B-4033-A956-C5A25927F8DF}"/>
    <cellStyle name="Normal 4 5 15 9 3" xfId="29773" xr:uid="{E66C0897-656C-47BB-99AF-B4E57C4DDAC9}"/>
    <cellStyle name="Normal 4 5 16" xfId="29774" xr:uid="{E3AFDB97-2B4E-4AF1-A92F-257ED0CFBD98}"/>
    <cellStyle name="Normal 4 5 16 10" xfId="29775" xr:uid="{910ECC8F-A653-459C-B2D0-9AB4C512C738}"/>
    <cellStyle name="Normal 4 5 16 10 2" xfId="29776" xr:uid="{15358193-5530-4E16-8DA9-2A8DB8A2B4F1}"/>
    <cellStyle name="Normal 4 5 16 11" xfId="29777" xr:uid="{758E91C8-A87A-4912-A0CE-82D97D37F8AA}"/>
    <cellStyle name="Normal 4 5 16 2" xfId="29778" xr:uid="{9D57DF90-5248-40DF-BD10-B24C89755C83}"/>
    <cellStyle name="Normal 4 5 16 2 2" xfId="29779" xr:uid="{6B3C4328-CE97-4448-9D50-D5FA051B94B6}"/>
    <cellStyle name="Normal 4 5 16 2 2 2" xfId="29780" xr:uid="{C3D51E89-B992-498C-8F84-18EED7DF8C86}"/>
    <cellStyle name="Normal 4 5 16 2 2 2 2" xfId="29781" xr:uid="{519C7960-D066-42A7-B35A-A052AB3F3A3B}"/>
    <cellStyle name="Normal 4 5 16 2 2 2 2 2" xfId="29782" xr:uid="{E96796F8-3B76-4833-B270-B131C8D5862E}"/>
    <cellStyle name="Normal 4 5 16 2 2 2 2 2 2" xfId="29783" xr:uid="{41F0B04E-FF55-4D67-BD5E-49D1E03F156F}"/>
    <cellStyle name="Normal 4 5 16 2 2 2 2 3" xfId="29784" xr:uid="{71A348E8-A899-4B8B-8BA8-9CABD1CCFF7D}"/>
    <cellStyle name="Normal 4 5 16 2 2 2 3" xfId="29785" xr:uid="{0B430EF1-51CC-4FAD-8C91-A7F8C86393AA}"/>
    <cellStyle name="Normal 4 5 16 2 2 2 3 2" xfId="29786" xr:uid="{D0D8D538-4A2D-41BA-9863-DE450B53FFC5}"/>
    <cellStyle name="Normal 4 5 16 2 2 2 3 2 2" xfId="29787" xr:uid="{8A29CE42-89C3-4EE2-9E18-0253A4EC368C}"/>
    <cellStyle name="Normal 4 5 16 2 2 2 3 3" xfId="29788" xr:uid="{8D839C15-CAA3-4F7C-8FED-367AEC160AE9}"/>
    <cellStyle name="Normal 4 5 16 2 2 2 4" xfId="29789" xr:uid="{AEECF51E-5611-4922-83B0-CD33D98C8623}"/>
    <cellStyle name="Normal 4 5 16 2 2 2 4 2" xfId="29790" xr:uid="{B4911E6C-59AF-42AB-B3DB-07A09A1E8589}"/>
    <cellStyle name="Normal 4 5 16 2 2 2 5" xfId="29791" xr:uid="{D442DB08-0033-44F6-85D6-4662CE7B7A53}"/>
    <cellStyle name="Normal 4 5 16 2 2 3" xfId="29792" xr:uid="{E54E5E8A-470B-44C4-AC53-243BBAE497E3}"/>
    <cellStyle name="Normal 4 5 16 2 2 3 2" xfId="29793" xr:uid="{942B8883-D0E2-4DDA-882F-E6528EF21A32}"/>
    <cellStyle name="Normal 4 5 16 2 2 3 2 2" xfId="29794" xr:uid="{81926FA5-1FB8-4713-A51E-AF3F9F95A297}"/>
    <cellStyle name="Normal 4 5 16 2 2 3 3" xfId="29795" xr:uid="{77560624-F9DF-42BF-A7BC-519AFD8B5AE9}"/>
    <cellStyle name="Normal 4 5 16 2 2 4" xfId="29796" xr:uid="{07B986B2-033C-4949-8588-78844182F875}"/>
    <cellStyle name="Normal 4 5 16 2 2 4 2" xfId="29797" xr:uid="{FA70BABC-7744-4346-B719-94E5478834BF}"/>
    <cellStyle name="Normal 4 5 16 2 2 4 2 2" xfId="29798" xr:uid="{E0F060C1-5FD8-47DD-89EF-AE2184AC1A41}"/>
    <cellStyle name="Normal 4 5 16 2 2 4 3" xfId="29799" xr:uid="{B5D3A293-6402-4703-927F-FAA68163713F}"/>
    <cellStyle name="Normal 4 5 16 2 2 5" xfId="29800" xr:uid="{8AA102C2-915A-4F2B-9674-EA7F06A5327E}"/>
    <cellStyle name="Normal 4 5 16 2 2 5 2" xfId="29801" xr:uid="{CCB87149-0719-4FCB-AD90-85A1622927F1}"/>
    <cellStyle name="Normal 4 5 16 2 2 6" xfId="29802" xr:uid="{D1C94511-26FE-4B27-A603-32628E36EDC1}"/>
    <cellStyle name="Normal 4 5 16 2 3" xfId="29803" xr:uid="{670E03D3-BA31-42A2-A810-344BD64CCFDB}"/>
    <cellStyle name="Normal 4 5 16 2 3 2" xfId="29804" xr:uid="{08C6C4BB-55AC-4B85-AB6B-802287389177}"/>
    <cellStyle name="Normal 4 5 16 2 3 2 2" xfId="29805" xr:uid="{732B17D1-D9C5-4949-8C6C-A7B066ED6160}"/>
    <cellStyle name="Normal 4 5 16 2 3 2 2 2" xfId="29806" xr:uid="{9F031979-15BF-4FB6-B91B-3F50FB1563F3}"/>
    <cellStyle name="Normal 4 5 16 2 3 2 2 2 2" xfId="29807" xr:uid="{201F7EFA-D219-4AE5-A82F-2C9C14A0E246}"/>
    <cellStyle name="Normal 4 5 16 2 3 2 2 3" xfId="29808" xr:uid="{86850700-A666-48F0-B346-180866A77C25}"/>
    <cellStyle name="Normal 4 5 16 2 3 2 3" xfId="29809" xr:uid="{D8559030-AC1F-45F2-A949-5EBF8AD731AE}"/>
    <cellStyle name="Normal 4 5 16 2 3 2 3 2" xfId="29810" xr:uid="{15BB7002-0ECB-4591-A0E9-053EF12290E3}"/>
    <cellStyle name="Normal 4 5 16 2 3 2 3 2 2" xfId="29811" xr:uid="{B79E5853-792E-46AC-973C-6995523E6701}"/>
    <cellStyle name="Normal 4 5 16 2 3 2 3 3" xfId="29812" xr:uid="{BF22FF88-13DB-412D-BA32-AA2F110FB74B}"/>
    <cellStyle name="Normal 4 5 16 2 3 2 4" xfId="29813" xr:uid="{CA747F9B-5916-4702-9313-746D2EE2980A}"/>
    <cellStyle name="Normal 4 5 16 2 3 2 4 2" xfId="29814" xr:uid="{33E00606-83C6-4C54-B8E7-A1EDE77C49AA}"/>
    <cellStyle name="Normal 4 5 16 2 3 2 5" xfId="29815" xr:uid="{279BFA2A-3D96-476D-BA47-C24FB4D6323A}"/>
    <cellStyle name="Normal 4 5 16 2 3 3" xfId="29816" xr:uid="{4051D342-657C-4E1D-B2F8-0B7878F431E9}"/>
    <cellStyle name="Normal 4 5 16 2 3 3 2" xfId="29817" xr:uid="{928FD1C0-CB88-41D3-8DD2-A76E3897AF17}"/>
    <cellStyle name="Normal 4 5 16 2 3 3 2 2" xfId="29818" xr:uid="{CAC72C13-6703-4A02-AAAA-375F31D390F3}"/>
    <cellStyle name="Normal 4 5 16 2 3 3 3" xfId="29819" xr:uid="{5783C557-78CF-46C6-AD35-276096BBEAF4}"/>
    <cellStyle name="Normal 4 5 16 2 3 4" xfId="29820" xr:uid="{2A08825C-A43F-4B56-941B-B062C20CA397}"/>
    <cellStyle name="Normal 4 5 16 2 3 4 2" xfId="29821" xr:uid="{418B403C-736E-43D1-8568-44D838752722}"/>
    <cellStyle name="Normal 4 5 16 2 3 4 2 2" xfId="29822" xr:uid="{BB136EED-5751-4BC3-9490-6B09208F2DAD}"/>
    <cellStyle name="Normal 4 5 16 2 3 4 3" xfId="29823" xr:uid="{54D2A946-8355-4AF2-B96B-6E6F660FF877}"/>
    <cellStyle name="Normal 4 5 16 2 3 5" xfId="29824" xr:uid="{19252027-976F-46A1-A3D9-A6011627C262}"/>
    <cellStyle name="Normal 4 5 16 2 3 5 2" xfId="29825" xr:uid="{C36331D2-D222-46B6-A669-F179C74F860E}"/>
    <cellStyle name="Normal 4 5 16 2 3 6" xfId="29826" xr:uid="{AF80A695-B808-465C-9FB1-7229326B8C34}"/>
    <cellStyle name="Normal 4 5 16 2 4" xfId="29827" xr:uid="{B73E47F0-6AAB-4917-BE5E-0FEEC7F4615A}"/>
    <cellStyle name="Normal 4 5 16 2 4 2" xfId="29828" xr:uid="{E0A5FDA3-28F6-41CF-96E9-79207D637C68}"/>
    <cellStyle name="Normal 4 5 16 2 4 2 2" xfId="29829" xr:uid="{EF737E41-FE6A-464B-A9F5-D87EF782E7B4}"/>
    <cellStyle name="Normal 4 5 16 2 4 2 2 2" xfId="29830" xr:uid="{F98A7C4D-B656-45B0-BB7B-012598027EF8}"/>
    <cellStyle name="Normal 4 5 16 2 4 2 3" xfId="29831" xr:uid="{E5716BBD-0B61-4756-A0F4-A6B998DBB221}"/>
    <cellStyle name="Normal 4 5 16 2 4 3" xfId="29832" xr:uid="{CAD1DE8F-0C16-4A5C-8B6A-BDD09D5AC8E3}"/>
    <cellStyle name="Normal 4 5 16 2 4 3 2" xfId="29833" xr:uid="{2B059379-8BCB-4C42-AB80-18FB124A301E}"/>
    <cellStyle name="Normal 4 5 16 2 4 3 2 2" xfId="29834" xr:uid="{1372795C-B25F-446A-9C63-1D9D8C9A1B14}"/>
    <cellStyle name="Normal 4 5 16 2 4 3 3" xfId="29835" xr:uid="{2A1FE417-53AC-4892-9792-C4B73324E298}"/>
    <cellStyle name="Normal 4 5 16 2 4 4" xfId="29836" xr:uid="{7ACFA05A-6473-4BC2-8924-85C2A2D6CF1D}"/>
    <cellStyle name="Normal 4 5 16 2 4 4 2" xfId="29837" xr:uid="{610CA4A4-53C2-4D19-AB64-FE8CE0C20B05}"/>
    <cellStyle name="Normal 4 5 16 2 4 5" xfId="29838" xr:uid="{437BEC16-3695-4E04-9F4C-E3FFE6ADD998}"/>
    <cellStyle name="Normal 4 5 16 2 5" xfId="29839" xr:uid="{CD96E176-43FD-4360-B0BB-20B0B7C1517D}"/>
    <cellStyle name="Normal 4 5 16 2 5 2" xfId="29840" xr:uid="{CC72DDE6-AD7A-4642-AA0F-491FFDC38B27}"/>
    <cellStyle name="Normal 4 5 16 2 5 2 2" xfId="29841" xr:uid="{254F218F-BF03-4418-8B57-EC8C8ACEEFA1}"/>
    <cellStyle name="Normal 4 5 16 2 5 3" xfId="29842" xr:uid="{1B8F1114-2DB1-41CF-A853-AC82C37001F0}"/>
    <cellStyle name="Normal 4 5 16 2 6" xfId="29843" xr:uid="{A0F278B0-CDAE-4838-BAA4-3FEEA7CFD50C}"/>
    <cellStyle name="Normal 4 5 16 2 6 2" xfId="29844" xr:uid="{6DFD55BC-FEE7-4D4F-8B1F-1756A4525140}"/>
    <cellStyle name="Normal 4 5 16 2 6 2 2" xfId="29845" xr:uid="{D8DCEE87-DC08-4A03-8B13-DEE633E24421}"/>
    <cellStyle name="Normal 4 5 16 2 6 3" xfId="29846" xr:uid="{B8BA82A0-518A-4DE0-BEA4-4CBA15C6E6AC}"/>
    <cellStyle name="Normal 4 5 16 2 7" xfId="29847" xr:uid="{EBE00C5F-F261-4A0A-B2FF-70CF7A02C937}"/>
    <cellStyle name="Normal 4 5 16 2 7 2" xfId="29848" xr:uid="{6D20D0CE-B437-49D8-AD4F-2D40B4A81E12}"/>
    <cellStyle name="Normal 4 5 16 2 7 2 2" xfId="29849" xr:uid="{EB25C464-445D-49E3-AF4F-C5A69B8BBCAA}"/>
    <cellStyle name="Normal 4 5 16 2 7 3" xfId="29850" xr:uid="{810799C6-8782-4CDD-95F3-035599AB535D}"/>
    <cellStyle name="Normal 4 5 16 2 8" xfId="29851" xr:uid="{31A3AB06-789F-4AD3-BB02-4F3974B124EB}"/>
    <cellStyle name="Normal 4 5 16 2 8 2" xfId="29852" xr:uid="{39DEB408-9008-4479-AE5B-162D5AB04F26}"/>
    <cellStyle name="Normal 4 5 16 2 9" xfId="29853" xr:uid="{0BF62481-0684-412E-AF08-42BF046175F8}"/>
    <cellStyle name="Normal 4 5 16 3" xfId="29854" xr:uid="{F1272766-7EE1-4276-9339-8FDAACED0CF8}"/>
    <cellStyle name="Normal 4 5 16 3 2" xfId="29855" xr:uid="{508D6D4C-7007-421D-A49F-6C813D390950}"/>
    <cellStyle name="Normal 4 5 16 3 2 2" xfId="29856" xr:uid="{0C592A1D-370D-40E2-8928-998B82BFD0C1}"/>
    <cellStyle name="Normal 4 5 16 3 2 2 2" xfId="29857" xr:uid="{2DB1D1CC-4444-42FF-91AE-0860D6F8D7C8}"/>
    <cellStyle name="Normal 4 5 16 3 2 2 2 2" xfId="29858" xr:uid="{8454A961-9083-4435-93A1-1ED8EB4ACA86}"/>
    <cellStyle name="Normal 4 5 16 3 2 2 2 2 2" xfId="29859" xr:uid="{584448C7-DEB9-4F7C-BF97-B71D0A022D04}"/>
    <cellStyle name="Normal 4 5 16 3 2 2 2 3" xfId="29860" xr:uid="{0C5483C8-0EBE-4052-9033-3B0E281D0B09}"/>
    <cellStyle name="Normal 4 5 16 3 2 2 3" xfId="29861" xr:uid="{14EA3358-2495-4022-B1A5-BFEBB37FA31C}"/>
    <cellStyle name="Normal 4 5 16 3 2 2 3 2" xfId="29862" xr:uid="{78D78221-7AAE-438B-868D-018E0C728500}"/>
    <cellStyle name="Normal 4 5 16 3 2 2 3 2 2" xfId="29863" xr:uid="{2DF6FAD4-E6D6-4810-8DCC-E330FFE9AA1E}"/>
    <cellStyle name="Normal 4 5 16 3 2 2 3 3" xfId="29864" xr:uid="{5A398BE7-A081-4E81-9424-D43ED2092E78}"/>
    <cellStyle name="Normal 4 5 16 3 2 2 4" xfId="29865" xr:uid="{8DD20E80-CD11-4313-ADCA-C578698F6185}"/>
    <cellStyle name="Normal 4 5 16 3 2 2 4 2" xfId="29866" xr:uid="{0C7FB99C-8B17-49E7-AF14-8A2DCF75116F}"/>
    <cellStyle name="Normal 4 5 16 3 2 2 5" xfId="29867" xr:uid="{A94CCA17-9D82-4505-B870-21C0842B437F}"/>
    <cellStyle name="Normal 4 5 16 3 2 3" xfId="29868" xr:uid="{FE3293E6-DFD7-4589-904D-401F5B3B30B3}"/>
    <cellStyle name="Normal 4 5 16 3 2 3 2" xfId="29869" xr:uid="{9BD28A9C-A0C2-4536-802E-B33ABFBD8827}"/>
    <cellStyle name="Normal 4 5 16 3 2 3 2 2" xfId="29870" xr:uid="{53400039-1F95-422D-96C6-2A5C08265B6D}"/>
    <cellStyle name="Normal 4 5 16 3 2 3 3" xfId="29871" xr:uid="{3FF95FF0-436C-4F7A-9A70-9F7B6CA83E53}"/>
    <cellStyle name="Normal 4 5 16 3 2 4" xfId="29872" xr:uid="{A766675F-7658-4578-A2DD-965D374A6764}"/>
    <cellStyle name="Normal 4 5 16 3 2 4 2" xfId="29873" xr:uid="{85A8AAFE-01AB-4458-845C-F0C1990B4CA8}"/>
    <cellStyle name="Normal 4 5 16 3 2 4 2 2" xfId="29874" xr:uid="{8EF8945D-945F-4DE7-94E3-E297B8693174}"/>
    <cellStyle name="Normal 4 5 16 3 2 4 3" xfId="29875" xr:uid="{6488D9CB-00A2-4B16-B12F-B536BAA40D73}"/>
    <cellStyle name="Normal 4 5 16 3 2 5" xfId="29876" xr:uid="{2182370E-2ED0-49A5-B09B-CB275AAC7827}"/>
    <cellStyle name="Normal 4 5 16 3 2 5 2" xfId="29877" xr:uid="{A9596327-5396-442D-BF68-3E103492892D}"/>
    <cellStyle name="Normal 4 5 16 3 2 6" xfId="29878" xr:uid="{7FB9D5CD-580E-4641-9994-DBC6993AD5CE}"/>
    <cellStyle name="Normal 4 5 16 3 3" xfId="29879" xr:uid="{307FB30B-B2F3-47DF-BBDE-F34F0DE5CCAB}"/>
    <cellStyle name="Normal 4 5 16 3 3 2" xfId="29880" xr:uid="{928F3D7F-9B2F-4760-9895-F7DD850FFA8B}"/>
    <cellStyle name="Normal 4 5 16 3 3 2 2" xfId="29881" xr:uid="{F7ED37C6-A74C-40C0-AD3D-FD10247A53E6}"/>
    <cellStyle name="Normal 4 5 16 3 3 2 2 2" xfId="29882" xr:uid="{35F085F9-5494-410D-8D67-C3DED78E5CD5}"/>
    <cellStyle name="Normal 4 5 16 3 3 2 2 2 2" xfId="29883" xr:uid="{F5DA9E13-82EF-44DD-A04E-1D24F73ADE92}"/>
    <cellStyle name="Normal 4 5 16 3 3 2 2 3" xfId="29884" xr:uid="{9C7224BE-F7D7-482C-8DA1-AC52D1F25E70}"/>
    <cellStyle name="Normal 4 5 16 3 3 2 3" xfId="29885" xr:uid="{BD539832-231A-4C80-AB16-A2AC26C5A84A}"/>
    <cellStyle name="Normal 4 5 16 3 3 2 3 2" xfId="29886" xr:uid="{2CADDBC2-F80B-464F-86CE-9582843FF80D}"/>
    <cellStyle name="Normal 4 5 16 3 3 2 3 2 2" xfId="29887" xr:uid="{FFFD04DA-3400-4390-AE88-77881449B863}"/>
    <cellStyle name="Normal 4 5 16 3 3 2 3 3" xfId="29888" xr:uid="{3FCA2000-8BF6-4B60-B02E-F6F473D80823}"/>
    <cellStyle name="Normal 4 5 16 3 3 2 4" xfId="29889" xr:uid="{8DD67C2E-D371-4BC7-BD75-A6670E247B74}"/>
    <cellStyle name="Normal 4 5 16 3 3 2 4 2" xfId="29890" xr:uid="{4E512C2F-D2B6-4D7A-A016-BA0F7E43BB91}"/>
    <cellStyle name="Normal 4 5 16 3 3 2 5" xfId="29891" xr:uid="{92D3B8E5-EEDE-45AB-AD6A-83FE0111AA3B}"/>
    <cellStyle name="Normal 4 5 16 3 3 3" xfId="29892" xr:uid="{29ED8373-0603-4F36-9BDB-C7A2BFEB987A}"/>
    <cellStyle name="Normal 4 5 16 3 3 3 2" xfId="29893" xr:uid="{9EBD8DD2-6331-42BF-A7D2-490702F7FEB9}"/>
    <cellStyle name="Normal 4 5 16 3 3 3 2 2" xfId="29894" xr:uid="{28E244A6-0725-430E-AB78-7A997869FF68}"/>
    <cellStyle name="Normal 4 5 16 3 3 3 3" xfId="29895" xr:uid="{21C28B12-830D-4D6F-A825-6E975B0C308F}"/>
    <cellStyle name="Normal 4 5 16 3 3 4" xfId="29896" xr:uid="{A4D635BD-9F96-43A6-9588-5D95EAC610ED}"/>
    <cellStyle name="Normal 4 5 16 3 3 4 2" xfId="29897" xr:uid="{A2B655D3-D4F7-4AC5-A5D5-A47C17797094}"/>
    <cellStyle name="Normal 4 5 16 3 3 4 2 2" xfId="29898" xr:uid="{D30DEABB-2A0C-467B-9AE7-7F3450516ABB}"/>
    <cellStyle name="Normal 4 5 16 3 3 4 3" xfId="29899" xr:uid="{C8B63A32-1310-49E9-988E-951739EFEA7A}"/>
    <cellStyle name="Normal 4 5 16 3 3 5" xfId="29900" xr:uid="{B893DF27-1565-4145-AFD5-F80408F6AE9F}"/>
    <cellStyle name="Normal 4 5 16 3 3 5 2" xfId="29901" xr:uid="{C9556A3C-53A6-4F1D-BF4C-EC53BED113F8}"/>
    <cellStyle name="Normal 4 5 16 3 3 6" xfId="29902" xr:uid="{B1B30BA4-752B-47C9-986E-6B068F17F5CF}"/>
    <cellStyle name="Normal 4 5 16 3 4" xfId="29903" xr:uid="{62969107-2CAE-4CEF-A84F-98946AF9A768}"/>
    <cellStyle name="Normal 4 5 16 3 4 2" xfId="29904" xr:uid="{B9C80967-9580-42E6-8A34-C170F376AB50}"/>
    <cellStyle name="Normal 4 5 16 3 4 2 2" xfId="29905" xr:uid="{6F741C4B-9EB3-4245-9D56-7EB71DD3D597}"/>
    <cellStyle name="Normal 4 5 16 3 4 2 2 2" xfId="29906" xr:uid="{740B0D50-C712-40A3-A052-3ACFC9E2CD83}"/>
    <cellStyle name="Normal 4 5 16 3 4 2 3" xfId="29907" xr:uid="{3FD5B531-60FF-4C3A-9270-A64E1EF3C56F}"/>
    <cellStyle name="Normal 4 5 16 3 4 3" xfId="29908" xr:uid="{9AEC0C66-833C-4D78-AA1F-EA0BEE8F13AE}"/>
    <cellStyle name="Normal 4 5 16 3 4 3 2" xfId="29909" xr:uid="{AA94A2E5-1985-485C-95B0-FECCD58E3067}"/>
    <cellStyle name="Normal 4 5 16 3 4 3 2 2" xfId="29910" xr:uid="{83AA9FA7-4B7E-4830-957F-3C052CF53406}"/>
    <cellStyle name="Normal 4 5 16 3 4 3 3" xfId="29911" xr:uid="{60928909-6CBF-4BC5-860F-669C7807386C}"/>
    <cellStyle name="Normal 4 5 16 3 4 4" xfId="29912" xr:uid="{092C6B15-CE58-4C33-9CB3-9F669BC8A593}"/>
    <cellStyle name="Normal 4 5 16 3 4 4 2" xfId="29913" xr:uid="{B2EA35F2-B55B-4B7D-840F-7C51F5FF2682}"/>
    <cellStyle name="Normal 4 5 16 3 4 5" xfId="29914" xr:uid="{FA8D58FC-19FB-4D30-BBAE-FC1D87F3A35F}"/>
    <cellStyle name="Normal 4 5 16 3 5" xfId="29915" xr:uid="{D89C2B3E-07AA-4359-A02E-90F88F0068DF}"/>
    <cellStyle name="Normal 4 5 16 3 5 2" xfId="29916" xr:uid="{6586A1C6-14C8-4EC8-833B-594C279DE554}"/>
    <cellStyle name="Normal 4 5 16 3 5 2 2" xfId="29917" xr:uid="{729A4F1D-6B4A-4777-9D88-C7689EF0F5E4}"/>
    <cellStyle name="Normal 4 5 16 3 5 3" xfId="29918" xr:uid="{6F6240D6-1FFD-475B-8A47-2CF8F4E465E9}"/>
    <cellStyle name="Normal 4 5 16 3 6" xfId="29919" xr:uid="{01FDA563-DA31-4748-8AC7-E0841AA02D0A}"/>
    <cellStyle name="Normal 4 5 16 3 6 2" xfId="29920" xr:uid="{A2CE72F8-ED25-4F22-8A74-F23DD9F1AF93}"/>
    <cellStyle name="Normal 4 5 16 3 6 2 2" xfId="29921" xr:uid="{559437DE-68C3-469F-AA34-EE3F8A24DFB3}"/>
    <cellStyle name="Normal 4 5 16 3 6 3" xfId="29922" xr:uid="{C63E84D4-EA5E-4131-8351-0DBC17DF5DA3}"/>
    <cellStyle name="Normal 4 5 16 3 7" xfId="29923" xr:uid="{3E5793E3-E7F9-4A5A-905F-48D03E85406C}"/>
    <cellStyle name="Normal 4 5 16 3 7 2" xfId="29924" xr:uid="{57F5065C-E7EC-429D-89E3-F7C46BA2AEB6}"/>
    <cellStyle name="Normal 4 5 16 3 7 2 2" xfId="29925" xr:uid="{B0CEB96C-7732-4463-9ECD-57C2BEDF20ED}"/>
    <cellStyle name="Normal 4 5 16 3 7 3" xfId="29926" xr:uid="{ABE1CE01-B922-4967-AE67-1CB05F20A0C0}"/>
    <cellStyle name="Normal 4 5 16 3 8" xfId="29927" xr:uid="{5CEC50E5-1AC1-40C6-BF8A-4AF1B6BE97C5}"/>
    <cellStyle name="Normal 4 5 16 3 8 2" xfId="29928" xr:uid="{AEAC10CD-E564-44E5-A771-155EAE2DA977}"/>
    <cellStyle name="Normal 4 5 16 3 9" xfId="29929" xr:uid="{75D8CEDD-A90E-4277-B3D1-A49F64555003}"/>
    <cellStyle name="Normal 4 5 16 4" xfId="29930" xr:uid="{EDEB6BD8-B6B0-4017-879E-F7703D845C81}"/>
    <cellStyle name="Normal 4 5 16 4 2" xfId="29931" xr:uid="{747664F1-4D2E-4D9C-8D7E-4E6BAAF1FC00}"/>
    <cellStyle name="Normal 4 5 16 4 2 2" xfId="29932" xr:uid="{26CF561D-6083-49C3-9EB6-29D1ACD26BA0}"/>
    <cellStyle name="Normal 4 5 16 4 2 2 2" xfId="29933" xr:uid="{AB3C4896-DBCD-4188-9A17-83E5D53D5C5D}"/>
    <cellStyle name="Normal 4 5 16 4 2 2 2 2" xfId="29934" xr:uid="{EFA321CB-E5EE-4996-97ED-6784CE6D67A6}"/>
    <cellStyle name="Normal 4 5 16 4 2 2 3" xfId="29935" xr:uid="{68135E38-67E4-425A-BABA-33AAB7123BE7}"/>
    <cellStyle name="Normal 4 5 16 4 2 3" xfId="29936" xr:uid="{E1DF5F50-4BDB-41A9-8392-AF743CDD95D1}"/>
    <cellStyle name="Normal 4 5 16 4 2 3 2" xfId="29937" xr:uid="{C3DC478D-C3A8-4C2E-B1B4-6764FF1108AF}"/>
    <cellStyle name="Normal 4 5 16 4 2 3 2 2" xfId="29938" xr:uid="{9643E306-D40F-4462-8A52-90B7154B741F}"/>
    <cellStyle name="Normal 4 5 16 4 2 3 3" xfId="29939" xr:uid="{4B60CB7C-26EB-4746-ACF7-2BF8BA3123BB}"/>
    <cellStyle name="Normal 4 5 16 4 2 4" xfId="29940" xr:uid="{E9E753A6-F2B6-4F96-A5D5-130C9FB1B6BD}"/>
    <cellStyle name="Normal 4 5 16 4 2 4 2" xfId="29941" xr:uid="{5BC3E6F1-BFCA-4688-8026-0295BE35C209}"/>
    <cellStyle name="Normal 4 5 16 4 2 5" xfId="29942" xr:uid="{325CF468-4D2B-4167-91FB-946FF9CCC14D}"/>
    <cellStyle name="Normal 4 5 16 4 3" xfId="29943" xr:uid="{8CF4AD24-C804-43D5-ADDC-3B98476593AD}"/>
    <cellStyle name="Normal 4 5 16 4 3 2" xfId="29944" xr:uid="{9AEE8A44-CA63-4CF8-96EC-B9180244D7BD}"/>
    <cellStyle name="Normal 4 5 16 4 3 2 2" xfId="29945" xr:uid="{8FD4F9A3-5C04-4E31-8DC0-E1709E3B7B4E}"/>
    <cellStyle name="Normal 4 5 16 4 3 3" xfId="29946" xr:uid="{431C368E-60BE-4466-8A98-CBF634791FB4}"/>
    <cellStyle name="Normal 4 5 16 4 4" xfId="29947" xr:uid="{365B519D-CD09-4BFC-AC6C-B6635CD1F758}"/>
    <cellStyle name="Normal 4 5 16 4 4 2" xfId="29948" xr:uid="{D0A6C3F1-24FB-46D1-859C-06C5A51D5A07}"/>
    <cellStyle name="Normal 4 5 16 4 4 2 2" xfId="29949" xr:uid="{F31CD9E3-970F-4A96-B237-FD0F4D7A611D}"/>
    <cellStyle name="Normal 4 5 16 4 4 3" xfId="29950" xr:uid="{AE91E43F-5A01-4FDD-BDAD-D5629E1576F8}"/>
    <cellStyle name="Normal 4 5 16 4 5" xfId="29951" xr:uid="{3BB7AABB-06E6-400A-9875-22872FD6CD0E}"/>
    <cellStyle name="Normal 4 5 16 4 5 2" xfId="29952" xr:uid="{4F62D72F-2249-432E-BAB6-E802FD08FBBD}"/>
    <cellStyle name="Normal 4 5 16 4 6" xfId="29953" xr:uid="{DD249B1D-6705-4602-97F3-56315C136C3F}"/>
    <cellStyle name="Normal 4 5 16 5" xfId="29954" xr:uid="{93F9B89D-2442-4F00-AF15-DB776D75EB57}"/>
    <cellStyle name="Normal 4 5 16 5 2" xfId="29955" xr:uid="{8439C77C-B949-4C44-AC5C-71DFC206830D}"/>
    <cellStyle name="Normal 4 5 16 5 2 2" xfId="29956" xr:uid="{84BA71C7-C64F-4208-9CF8-2BA83D67BED5}"/>
    <cellStyle name="Normal 4 5 16 5 2 2 2" xfId="29957" xr:uid="{B47C7E69-655C-479D-B5D3-194EB829E444}"/>
    <cellStyle name="Normal 4 5 16 5 2 2 2 2" xfId="29958" xr:uid="{A7191F75-2642-491E-9F4C-07347A768528}"/>
    <cellStyle name="Normal 4 5 16 5 2 2 3" xfId="29959" xr:uid="{932C3F04-20F7-4728-B2AF-12F91AD1E039}"/>
    <cellStyle name="Normal 4 5 16 5 2 3" xfId="29960" xr:uid="{E91EAC20-8AD8-408A-9699-E98920E14221}"/>
    <cellStyle name="Normal 4 5 16 5 2 3 2" xfId="29961" xr:uid="{D8045EE4-86AB-4024-8E91-B54563C5CAEB}"/>
    <cellStyle name="Normal 4 5 16 5 2 3 2 2" xfId="29962" xr:uid="{D8BA6B5D-C431-4838-B702-73B058AABD39}"/>
    <cellStyle name="Normal 4 5 16 5 2 3 3" xfId="29963" xr:uid="{C44C9DC7-7394-48B1-92C1-C03BFE8C10A9}"/>
    <cellStyle name="Normal 4 5 16 5 2 4" xfId="29964" xr:uid="{1C9A58F9-79D0-4BA0-8DEA-BA6E688DDB01}"/>
    <cellStyle name="Normal 4 5 16 5 2 4 2" xfId="29965" xr:uid="{1C515928-1D21-498B-9A1B-395F739FF1D3}"/>
    <cellStyle name="Normal 4 5 16 5 2 5" xfId="29966" xr:uid="{13843BE5-2751-47E6-BC92-572C103B0B93}"/>
    <cellStyle name="Normal 4 5 16 5 3" xfId="29967" xr:uid="{9441C33D-DADE-4CCA-AA9D-2E0F1B9EF6AB}"/>
    <cellStyle name="Normal 4 5 16 5 3 2" xfId="29968" xr:uid="{D0E36024-2172-4058-BBA5-EE1AA14F18D4}"/>
    <cellStyle name="Normal 4 5 16 5 3 2 2" xfId="29969" xr:uid="{86BC5FD4-4E85-4677-A2D4-B431747D50EC}"/>
    <cellStyle name="Normal 4 5 16 5 3 3" xfId="29970" xr:uid="{B3C67B56-88B4-49E3-8607-11AE0B3E46DD}"/>
    <cellStyle name="Normal 4 5 16 5 4" xfId="29971" xr:uid="{53DD7961-71AA-4E6B-85F9-23ED2CC30008}"/>
    <cellStyle name="Normal 4 5 16 5 4 2" xfId="29972" xr:uid="{12936BE6-4B6C-4D2A-9801-F0501A96F6B9}"/>
    <cellStyle name="Normal 4 5 16 5 4 2 2" xfId="29973" xr:uid="{7C5AA5A2-6848-4054-B168-D5FED70FD66D}"/>
    <cellStyle name="Normal 4 5 16 5 4 3" xfId="29974" xr:uid="{CC4E74CB-328F-4A6C-860C-F5BE36D73DE9}"/>
    <cellStyle name="Normal 4 5 16 5 5" xfId="29975" xr:uid="{4285C88F-C546-4865-9A90-30375E05793C}"/>
    <cellStyle name="Normal 4 5 16 5 5 2" xfId="29976" xr:uid="{A2A3B446-5D68-46BE-9CC0-1C89DC03E852}"/>
    <cellStyle name="Normal 4 5 16 5 6" xfId="29977" xr:uid="{0F7157EB-B2C8-4917-82D3-775084FF0614}"/>
    <cellStyle name="Normal 4 5 16 6" xfId="29978" xr:uid="{A20281FB-A5A7-416D-8D13-2D39D1F9ED42}"/>
    <cellStyle name="Normal 4 5 16 6 2" xfId="29979" xr:uid="{B24313E5-A71B-4095-ACDD-572F34E5E8C7}"/>
    <cellStyle name="Normal 4 5 16 6 2 2" xfId="29980" xr:uid="{5EE6DC6A-CDA1-4D5A-AC16-706F90DF9E1A}"/>
    <cellStyle name="Normal 4 5 16 6 2 2 2" xfId="29981" xr:uid="{29094E96-136B-45B9-B83B-BC07A2CACC43}"/>
    <cellStyle name="Normal 4 5 16 6 2 3" xfId="29982" xr:uid="{1316A502-CF61-4202-A121-012ACC418B6C}"/>
    <cellStyle name="Normal 4 5 16 6 3" xfId="29983" xr:uid="{1877B0E4-5139-40CF-BA34-524125872F20}"/>
    <cellStyle name="Normal 4 5 16 6 3 2" xfId="29984" xr:uid="{490B3A05-5A8E-483A-BD52-7A85AFEAB153}"/>
    <cellStyle name="Normal 4 5 16 6 3 2 2" xfId="29985" xr:uid="{D8ABB221-870E-4B49-B6C2-835774F88066}"/>
    <cellStyle name="Normal 4 5 16 6 3 3" xfId="29986" xr:uid="{ADAC98B3-0B76-4CC0-9733-13A747EF2743}"/>
    <cellStyle name="Normal 4 5 16 6 4" xfId="29987" xr:uid="{80B4FD25-DD4D-4648-AE1A-27A6E7752622}"/>
    <cellStyle name="Normal 4 5 16 6 4 2" xfId="29988" xr:uid="{B4C9C9E8-45E8-46E1-8077-5340FDA0FBA0}"/>
    <cellStyle name="Normal 4 5 16 6 5" xfId="29989" xr:uid="{0773ADFF-DE2D-4D12-AFBC-E8DE32541180}"/>
    <cellStyle name="Normal 4 5 16 7" xfId="29990" xr:uid="{F42FC27B-2910-47FF-9FFC-4001AC6DA541}"/>
    <cellStyle name="Normal 4 5 16 7 2" xfId="29991" xr:uid="{732434C3-AEB0-447C-80B4-B80F650C607E}"/>
    <cellStyle name="Normal 4 5 16 7 2 2" xfId="29992" xr:uid="{0CA1E031-C0FB-4C06-B6C3-0AFC839F1DB2}"/>
    <cellStyle name="Normal 4 5 16 7 3" xfId="29993" xr:uid="{011B54AD-CF82-4B4B-B4D4-D694B078EBEE}"/>
    <cellStyle name="Normal 4 5 16 8" xfId="29994" xr:uid="{872F0604-1C7A-46A1-90A6-350EF3A2A0B7}"/>
    <cellStyle name="Normal 4 5 16 8 2" xfId="29995" xr:uid="{7E0F0F1E-2CD2-42AD-AAE6-AC046BA0FEE5}"/>
    <cellStyle name="Normal 4 5 16 8 2 2" xfId="29996" xr:uid="{5BCE4CCD-C6E6-4B80-8F29-D2EAB565A2D8}"/>
    <cellStyle name="Normal 4 5 16 8 3" xfId="29997" xr:uid="{F473117F-D616-4CB0-8BCC-1AF8588827F2}"/>
    <cellStyle name="Normal 4 5 16 9" xfId="29998" xr:uid="{5B229A7D-2745-4998-A9F1-AD5694E00E0C}"/>
    <cellStyle name="Normal 4 5 16 9 2" xfId="29999" xr:uid="{7A4D2161-6D24-4947-90B2-B6258E2067C1}"/>
    <cellStyle name="Normal 4 5 16 9 2 2" xfId="30000" xr:uid="{2F5591B6-38E6-4D55-8376-03C93183E3ED}"/>
    <cellStyle name="Normal 4 5 16 9 3" xfId="30001" xr:uid="{58712C5E-9E37-44DC-9C4F-6071FCC85A32}"/>
    <cellStyle name="Normal 4 5 17" xfId="30002" xr:uid="{57B29CA6-78E2-490E-B8DC-CE9DA310EC3F}"/>
    <cellStyle name="Normal 4 5 17 10" xfId="30003" xr:uid="{4F1A796E-C10E-4A5D-9286-C4C760DA491D}"/>
    <cellStyle name="Normal 4 5 17 10 2" xfId="30004" xr:uid="{CA4D70CC-01DB-4A8B-9BA5-D5502C335A38}"/>
    <cellStyle name="Normal 4 5 17 11" xfId="30005" xr:uid="{1EF9376A-212E-4F74-A75C-1D49C663E23E}"/>
    <cellStyle name="Normal 4 5 17 2" xfId="30006" xr:uid="{A7828616-4AC6-4DE7-8535-9900A70E8574}"/>
    <cellStyle name="Normal 4 5 17 2 2" xfId="30007" xr:uid="{EA6AB244-067E-4AD9-8458-D4A55E06A549}"/>
    <cellStyle name="Normal 4 5 17 2 2 2" xfId="30008" xr:uid="{59789FAC-3F57-4BDD-873A-FA05188B1E14}"/>
    <cellStyle name="Normal 4 5 17 2 2 2 2" xfId="30009" xr:uid="{CC9533E4-3747-4D17-8126-6A629FF852AC}"/>
    <cellStyle name="Normal 4 5 17 2 2 2 2 2" xfId="30010" xr:uid="{8ED1D34F-D4F7-4C3E-8B88-077BBF0B035C}"/>
    <cellStyle name="Normal 4 5 17 2 2 2 2 2 2" xfId="30011" xr:uid="{A480C3A0-1A28-4982-9F6A-FDBA63485153}"/>
    <cellStyle name="Normal 4 5 17 2 2 2 2 3" xfId="30012" xr:uid="{88200DAE-5FAD-441F-931E-5BDFD95D16BD}"/>
    <cellStyle name="Normal 4 5 17 2 2 2 3" xfId="30013" xr:uid="{507491AD-54EB-476B-8FFF-26381D4D2BA7}"/>
    <cellStyle name="Normal 4 5 17 2 2 2 3 2" xfId="30014" xr:uid="{138632A6-5E02-465D-B5C6-CB4F11EAD89B}"/>
    <cellStyle name="Normal 4 5 17 2 2 2 3 2 2" xfId="30015" xr:uid="{7112FBF3-6895-4204-99C4-4F619A7CCAAB}"/>
    <cellStyle name="Normal 4 5 17 2 2 2 3 3" xfId="30016" xr:uid="{AE789DFC-62DF-4A30-B012-6AC62E5A6F02}"/>
    <cellStyle name="Normal 4 5 17 2 2 2 4" xfId="30017" xr:uid="{320268F6-B9F6-43A3-B388-70D1E7782FB4}"/>
    <cellStyle name="Normal 4 5 17 2 2 2 4 2" xfId="30018" xr:uid="{36C2B33F-DC7D-4EA0-892C-C0DDFA1884A7}"/>
    <cellStyle name="Normal 4 5 17 2 2 2 5" xfId="30019" xr:uid="{760000F2-1D50-4227-B83F-F8D97022C7D7}"/>
    <cellStyle name="Normal 4 5 17 2 2 3" xfId="30020" xr:uid="{FB90EC3A-12F0-4640-931B-341D5E31A741}"/>
    <cellStyle name="Normal 4 5 17 2 2 3 2" xfId="30021" xr:uid="{527C9DFA-63BC-4B79-A6EA-03DF29F0B691}"/>
    <cellStyle name="Normal 4 5 17 2 2 3 2 2" xfId="30022" xr:uid="{D9BBCCA1-D0CA-4E1F-B0D0-0FAF26F7AB1D}"/>
    <cellStyle name="Normal 4 5 17 2 2 3 3" xfId="30023" xr:uid="{A822A4C5-386B-4828-AA95-639AE0040FBB}"/>
    <cellStyle name="Normal 4 5 17 2 2 4" xfId="30024" xr:uid="{7F2EFE7F-9BD7-4C66-877A-982447568681}"/>
    <cellStyle name="Normal 4 5 17 2 2 4 2" xfId="30025" xr:uid="{FADAD659-0006-4A89-B081-35791AA92F8C}"/>
    <cellStyle name="Normal 4 5 17 2 2 4 2 2" xfId="30026" xr:uid="{476CBC4D-8A26-4C95-92C0-750CBDBFECA6}"/>
    <cellStyle name="Normal 4 5 17 2 2 4 3" xfId="30027" xr:uid="{26A0AACC-B8AA-4DE6-8919-F62CF5A4C8DF}"/>
    <cellStyle name="Normal 4 5 17 2 2 5" xfId="30028" xr:uid="{3B61C35E-2CA7-45B4-9CCA-7BDC9D569D10}"/>
    <cellStyle name="Normal 4 5 17 2 2 5 2" xfId="30029" xr:uid="{5C6C3AB3-FE7D-4391-8D6B-42E1865EFA4E}"/>
    <cellStyle name="Normal 4 5 17 2 2 6" xfId="30030" xr:uid="{CC1CF936-0283-4D9C-897F-760DF0AF8C7D}"/>
    <cellStyle name="Normal 4 5 17 2 3" xfId="30031" xr:uid="{203F14C4-9093-490E-A060-7ACA188CC86D}"/>
    <cellStyle name="Normal 4 5 17 2 3 2" xfId="30032" xr:uid="{EB529058-5D80-47E3-A2F9-299F018DF510}"/>
    <cellStyle name="Normal 4 5 17 2 3 2 2" xfId="30033" xr:uid="{F960A76E-6523-4476-BFF4-376E4376EC33}"/>
    <cellStyle name="Normal 4 5 17 2 3 2 2 2" xfId="30034" xr:uid="{D7AE57B6-0123-4974-AE65-509163549BDB}"/>
    <cellStyle name="Normal 4 5 17 2 3 2 2 2 2" xfId="30035" xr:uid="{2F840BAE-D50A-419C-A695-A910E2179217}"/>
    <cellStyle name="Normal 4 5 17 2 3 2 2 3" xfId="30036" xr:uid="{64202276-CA7F-4185-A3DA-02F792851F81}"/>
    <cellStyle name="Normal 4 5 17 2 3 2 3" xfId="30037" xr:uid="{AD927E71-3550-4A37-A1BB-B5F9A440EFD1}"/>
    <cellStyle name="Normal 4 5 17 2 3 2 3 2" xfId="30038" xr:uid="{C1521470-5A70-4756-947E-E433F2BE84D5}"/>
    <cellStyle name="Normal 4 5 17 2 3 2 3 2 2" xfId="30039" xr:uid="{FE7063FA-4901-42C0-B09A-C3259DF613EE}"/>
    <cellStyle name="Normal 4 5 17 2 3 2 3 3" xfId="30040" xr:uid="{817352A2-ADD9-4ADD-8773-D2719ABAC30B}"/>
    <cellStyle name="Normal 4 5 17 2 3 2 4" xfId="30041" xr:uid="{E9FC7995-BEC2-42AE-B3FF-6077B78749EB}"/>
    <cellStyle name="Normal 4 5 17 2 3 2 4 2" xfId="30042" xr:uid="{A689335F-BA12-4915-A935-7D2A6D3E2F3B}"/>
    <cellStyle name="Normal 4 5 17 2 3 2 5" xfId="30043" xr:uid="{537DEEA1-9C28-4B7D-B083-C9ABF28D9551}"/>
    <cellStyle name="Normal 4 5 17 2 3 3" xfId="30044" xr:uid="{1CB08B8B-FED2-45EB-B824-3317C578A81A}"/>
    <cellStyle name="Normal 4 5 17 2 3 3 2" xfId="30045" xr:uid="{63684781-767A-42F5-B75A-EC4EB02F984B}"/>
    <cellStyle name="Normal 4 5 17 2 3 3 2 2" xfId="30046" xr:uid="{0BC23A43-A2E1-4F82-883D-6C5E4C4B2233}"/>
    <cellStyle name="Normal 4 5 17 2 3 3 3" xfId="30047" xr:uid="{42D29C01-BAF4-409F-BAE8-DE88EF9A2D70}"/>
    <cellStyle name="Normal 4 5 17 2 3 4" xfId="30048" xr:uid="{ADF85FA0-42C2-410F-A4AD-81B283E8EE1B}"/>
    <cellStyle name="Normal 4 5 17 2 3 4 2" xfId="30049" xr:uid="{70316098-CFFA-432D-AD0C-0A5BEE21BE8E}"/>
    <cellStyle name="Normal 4 5 17 2 3 4 2 2" xfId="30050" xr:uid="{5AE4B6F4-DCBB-4239-BAEC-DBBA44535019}"/>
    <cellStyle name="Normal 4 5 17 2 3 4 3" xfId="30051" xr:uid="{986C151F-E630-4E33-A76A-B5A2FBB7B922}"/>
    <cellStyle name="Normal 4 5 17 2 3 5" xfId="30052" xr:uid="{D4B3535E-DF85-43D4-9C8E-48792A2F7C82}"/>
    <cellStyle name="Normal 4 5 17 2 3 5 2" xfId="30053" xr:uid="{F7ED9DD5-B2C4-491E-9650-DDFB163D2679}"/>
    <cellStyle name="Normal 4 5 17 2 3 6" xfId="30054" xr:uid="{8E3CA8C9-C889-477D-9679-B17ABCFCF55B}"/>
    <cellStyle name="Normal 4 5 17 2 4" xfId="30055" xr:uid="{47901E81-1C25-4FEE-86CF-2E975BF09AF5}"/>
    <cellStyle name="Normal 4 5 17 2 4 2" xfId="30056" xr:uid="{C37CEF43-CFB8-4A00-ADC0-3613DA4D2500}"/>
    <cellStyle name="Normal 4 5 17 2 4 2 2" xfId="30057" xr:uid="{B5E9CA47-BD8A-4FA1-91F7-59D902D3C224}"/>
    <cellStyle name="Normal 4 5 17 2 4 2 2 2" xfId="30058" xr:uid="{D1A016F5-D0A1-422D-B288-D608ABB75665}"/>
    <cellStyle name="Normal 4 5 17 2 4 2 3" xfId="30059" xr:uid="{DB1B6DB8-AB87-47FB-BAA4-01A15290CE54}"/>
    <cellStyle name="Normal 4 5 17 2 4 3" xfId="30060" xr:uid="{CF830088-177B-4777-B95E-3293FED9A497}"/>
    <cellStyle name="Normal 4 5 17 2 4 3 2" xfId="30061" xr:uid="{249A70C8-F326-4249-8FD7-8763FCC9EE41}"/>
    <cellStyle name="Normal 4 5 17 2 4 3 2 2" xfId="30062" xr:uid="{4602AC5C-AD05-4D52-9AD4-1F8D1FEB8AC0}"/>
    <cellStyle name="Normal 4 5 17 2 4 3 3" xfId="30063" xr:uid="{5CEE0BC0-62D2-4B81-9759-66B35EDA350D}"/>
    <cellStyle name="Normal 4 5 17 2 4 4" xfId="30064" xr:uid="{7E77F933-5EDE-41CF-B4AE-67604109A14B}"/>
    <cellStyle name="Normal 4 5 17 2 4 4 2" xfId="30065" xr:uid="{E4E9BB5C-E2F1-451F-8E27-2935C850E747}"/>
    <cellStyle name="Normal 4 5 17 2 4 5" xfId="30066" xr:uid="{F7081F3D-C0FA-4E4B-9770-C134E9EF859C}"/>
    <cellStyle name="Normal 4 5 17 2 5" xfId="30067" xr:uid="{BE63AD86-1ECC-4E5B-8813-98390A5CA45B}"/>
    <cellStyle name="Normal 4 5 17 2 5 2" xfId="30068" xr:uid="{0CCDF0E5-EF36-4AE9-B013-242D272727DB}"/>
    <cellStyle name="Normal 4 5 17 2 5 2 2" xfId="30069" xr:uid="{3FD0F464-D466-4537-8CAB-259B99A10B0C}"/>
    <cellStyle name="Normal 4 5 17 2 5 3" xfId="30070" xr:uid="{6A360086-422B-4E45-B5AE-783F253672F1}"/>
    <cellStyle name="Normal 4 5 17 2 6" xfId="30071" xr:uid="{8F7CA6A3-09D7-4311-B8A5-1694DE427199}"/>
    <cellStyle name="Normal 4 5 17 2 6 2" xfId="30072" xr:uid="{E26F05DD-34EF-4D54-89C1-7DDC75C866A3}"/>
    <cellStyle name="Normal 4 5 17 2 6 2 2" xfId="30073" xr:uid="{1402216B-BE1E-4E43-AAF3-E9B95A41EFD4}"/>
    <cellStyle name="Normal 4 5 17 2 6 3" xfId="30074" xr:uid="{94BCF26A-8610-4F23-8890-157ECFE018CE}"/>
    <cellStyle name="Normal 4 5 17 2 7" xfId="30075" xr:uid="{3B6CA421-02A8-4AB1-8BF0-325C31C9AEB2}"/>
    <cellStyle name="Normal 4 5 17 2 7 2" xfId="30076" xr:uid="{4847C37A-4FD0-40CA-8582-39A7D247AF69}"/>
    <cellStyle name="Normal 4 5 17 2 7 2 2" xfId="30077" xr:uid="{88172C26-4ADF-4791-9C0D-BBD5BF99052D}"/>
    <cellStyle name="Normal 4 5 17 2 7 3" xfId="30078" xr:uid="{E91A6D6D-BC55-48B6-B0F1-03CDDA890746}"/>
    <cellStyle name="Normal 4 5 17 2 8" xfId="30079" xr:uid="{882F73FF-2151-4AA2-9BD9-C9BF3411812E}"/>
    <cellStyle name="Normal 4 5 17 2 8 2" xfId="30080" xr:uid="{19630FCC-A72C-4FC0-B5E6-F1A00678BAF3}"/>
    <cellStyle name="Normal 4 5 17 2 9" xfId="30081" xr:uid="{908DD8F0-416E-4F7D-8C96-DED1B76E4AAA}"/>
    <cellStyle name="Normal 4 5 17 3" xfId="30082" xr:uid="{57BB5E5E-6894-4158-8874-F050E88EEBEA}"/>
    <cellStyle name="Normal 4 5 17 3 2" xfId="30083" xr:uid="{26EFCA80-896F-4185-A578-862CDD416B62}"/>
    <cellStyle name="Normal 4 5 17 3 2 2" xfId="30084" xr:uid="{43ADC646-3DF1-451C-9A46-0EE6E7F8D088}"/>
    <cellStyle name="Normal 4 5 17 3 2 2 2" xfId="30085" xr:uid="{A49F9631-57CA-4DB2-9556-C8D53BBF6330}"/>
    <cellStyle name="Normal 4 5 17 3 2 2 2 2" xfId="30086" xr:uid="{E9321A84-C20F-4AE6-8C27-B423907FE7D5}"/>
    <cellStyle name="Normal 4 5 17 3 2 2 2 2 2" xfId="30087" xr:uid="{8F57CE96-B70D-4C9D-A6C7-994B546BA4E0}"/>
    <cellStyle name="Normal 4 5 17 3 2 2 2 3" xfId="30088" xr:uid="{AB9E0308-B3B7-46F8-B6DB-6DC9B0A2F4EF}"/>
    <cellStyle name="Normal 4 5 17 3 2 2 3" xfId="30089" xr:uid="{906E08A2-2D5E-4D08-A3E2-3095179AF7AD}"/>
    <cellStyle name="Normal 4 5 17 3 2 2 3 2" xfId="30090" xr:uid="{A5CB2A8F-869C-4382-A6DF-96BC6113A161}"/>
    <cellStyle name="Normal 4 5 17 3 2 2 3 2 2" xfId="30091" xr:uid="{8C2DFD8B-7887-41DE-A981-2FA2574254A8}"/>
    <cellStyle name="Normal 4 5 17 3 2 2 3 3" xfId="30092" xr:uid="{297432DB-F032-47A6-B075-22D044FE6413}"/>
    <cellStyle name="Normal 4 5 17 3 2 2 4" xfId="30093" xr:uid="{03188A5D-3C9C-474E-88EE-DB9B6EFE4F13}"/>
    <cellStyle name="Normal 4 5 17 3 2 2 4 2" xfId="30094" xr:uid="{BABE3AA8-C01B-4116-AEE5-BC13A7E7DDD0}"/>
    <cellStyle name="Normal 4 5 17 3 2 2 5" xfId="30095" xr:uid="{456DB37D-4C41-4ACB-B7C7-AA410599C69F}"/>
    <cellStyle name="Normal 4 5 17 3 2 3" xfId="30096" xr:uid="{8AD3577D-E87F-45D0-AD7D-A798420D46F4}"/>
    <cellStyle name="Normal 4 5 17 3 2 3 2" xfId="30097" xr:uid="{9C2B43E3-BEB5-48C0-AD35-0CE622E456FC}"/>
    <cellStyle name="Normal 4 5 17 3 2 3 2 2" xfId="30098" xr:uid="{2565A6B7-F847-4EA2-9A2B-6B87CD91B796}"/>
    <cellStyle name="Normal 4 5 17 3 2 3 3" xfId="30099" xr:uid="{4BF026F6-5F83-46CB-873C-E80CD767B6B0}"/>
    <cellStyle name="Normal 4 5 17 3 2 4" xfId="30100" xr:uid="{24246046-4EBB-43B9-AAD5-80222DFDAB77}"/>
    <cellStyle name="Normal 4 5 17 3 2 4 2" xfId="30101" xr:uid="{64C772F5-A739-40C9-B2F4-34A0F46B18CD}"/>
    <cellStyle name="Normal 4 5 17 3 2 4 2 2" xfId="30102" xr:uid="{EB1C1637-E6E4-4DE7-94C1-B8584A3969DC}"/>
    <cellStyle name="Normal 4 5 17 3 2 4 3" xfId="30103" xr:uid="{29C9C4C7-A9D6-4D81-B29E-7484EC4DA427}"/>
    <cellStyle name="Normal 4 5 17 3 2 5" xfId="30104" xr:uid="{BEDB3C52-8389-405A-973F-73F2E7326E24}"/>
    <cellStyle name="Normal 4 5 17 3 2 5 2" xfId="30105" xr:uid="{4B0A2E14-F2A3-43BA-AE25-83C059277EFE}"/>
    <cellStyle name="Normal 4 5 17 3 2 6" xfId="30106" xr:uid="{570BD3CC-0797-44A6-AB59-23D1D36D060E}"/>
    <cellStyle name="Normal 4 5 17 3 3" xfId="30107" xr:uid="{077C2AFA-D63D-4D71-AC1F-B95C0625FC90}"/>
    <cellStyle name="Normal 4 5 17 3 3 2" xfId="30108" xr:uid="{7573916F-79E7-485C-8BBE-F96DB9443E32}"/>
    <cellStyle name="Normal 4 5 17 3 3 2 2" xfId="30109" xr:uid="{BA78182B-F35D-49E8-AE2A-AD34D750AA25}"/>
    <cellStyle name="Normal 4 5 17 3 3 2 2 2" xfId="30110" xr:uid="{1FB7841A-F11F-42D2-915B-29DD6DAD50F7}"/>
    <cellStyle name="Normal 4 5 17 3 3 2 2 2 2" xfId="30111" xr:uid="{667F3A46-9E60-4EB8-885C-B7E48ACFA359}"/>
    <cellStyle name="Normal 4 5 17 3 3 2 2 3" xfId="30112" xr:uid="{B42FFACD-601A-4939-BE9C-B5E8964AF9F0}"/>
    <cellStyle name="Normal 4 5 17 3 3 2 3" xfId="30113" xr:uid="{6392C7DD-CAAF-4B39-9274-1888DC5182C6}"/>
    <cellStyle name="Normal 4 5 17 3 3 2 3 2" xfId="30114" xr:uid="{BC9B122B-6240-4E29-82A0-9767BB91A144}"/>
    <cellStyle name="Normal 4 5 17 3 3 2 3 2 2" xfId="30115" xr:uid="{824520C7-9D09-4667-A36F-31A811CF357E}"/>
    <cellStyle name="Normal 4 5 17 3 3 2 3 3" xfId="30116" xr:uid="{0CD0E8D8-DF0B-4F18-B62B-DA3AACA4438A}"/>
    <cellStyle name="Normal 4 5 17 3 3 2 4" xfId="30117" xr:uid="{70EEEC8D-0C24-40AA-A660-22EE5826F694}"/>
    <cellStyle name="Normal 4 5 17 3 3 2 4 2" xfId="30118" xr:uid="{E780E531-C84C-4C8C-9E65-AC2C81FD218E}"/>
    <cellStyle name="Normal 4 5 17 3 3 2 5" xfId="30119" xr:uid="{C3994CC7-8818-4C43-8A74-1C331AFFB826}"/>
    <cellStyle name="Normal 4 5 17 3 3 3" xfId="30120" xr:uid="{C52E7296-E188-4663-BAD8-57002108A42C}"/>
    <cellStyle name="Normal 4 5 17 3 3 3 2" xfId="30121" xr:uid="{6B4DF438-5B3F-4A6D-9796-B9C305A656E1}"/>
    <cellStyle name="Normal 4 5 17 3 3 3 2 2" xfId="30122" xr:uid="{1F4742C0-8C38-4540-BC52-FB2C95C0F726}"/>
    <cellStyle name="Normal 4 5 17 3 3 3 3" xfId="30123" xr:uid="{D8377E6A-CE05-4261-8B7B-8F2BCB3C7AE7}"/>
    <cellStyle name="Normal 4 5 17 3 3 4" xfId="30124" xr:uid="{EE0E79A6-E466-4DF0-BF6B-372372097571}"/>
    <cellStyle name="Normal 4 5 17 3 3 4 2" xfId="30125" xr:uid="{2DA929BB-034B-4179-816F-D73C6EF36705}"/>
    <cellStyle name="Normal 4 5 17 3 3 4 2 2" xfId="30126" xr:uid="{9DE67E7B-09DA-4DAF-99BA-9A5D92D550FD}"/>
    <cellStyle name="Normal 4 5 17 3 3 4 3" xfId="30127" xr:uid="{72C64EC9-384D-42A0-ADE2-C36CCF0CD26A}"/>
    <cellStyle name="Normal 4 5 17 3 3 5" xfId="30128" xr:uid="{D8BBFECB-F7A1-4FF1-9546-91289B22886D}"/>
    <cellStyle name="Normal 4 5 17 3 3 5 2" xfId="30129" xr:uid="{7372EE1B-D2C0-4929-AACB-D19AD3F3E31E}"/>
    <cellStyle name="Normal 4 5 17 3 3 6" xfId="30130" xr:uid="{4AAAC652-843F-411E-98CF-E31EB729E2C5}"/>
    <cellStyle name="Normal 4 5 17 3 4" xfId="30131" xr:uid="{21A8479E-DE8F-4FAB-9634-AD83957A4AC7}"/>
    <cellStyle name="Normal 4 5 17 3 4 2" xfId="30132" xr:uid="{86A622DF-B883-4490-AC97-2EE0934AA662}"/>
    <cellStyle name="Normal 4 5 17 3 4 2 2" xfId="30133" xr:uid="{A970A8D8-AA1C-4339-A5F7-F58FB014C195}"/>
    <cellStyle name="Normal 4 5 17 3 4 2 2 2" xfId="30134" xr:uid="{316291BD-3C45-40D9-9A0A-1E28499B9D35}"/>
    <cellStyle name="Normal 4 5 17 3 4 2 3" xfId="30135" xr:uid="{3D123AF3-26C5-4C64-A90C-74D5D1E1BDC3}"/>
    <cellStyle name="Normal 4 5 17 3 4 3" xfId="30136" xr:uid="{3F06A4A1-95E3-4985-A4F4-11A2EA6B8A1F}"/>
    <cellStyle name="Normal 4 5 17 3 4 3 2" xfId="30137" xr:uid="{B1FF86F8-AA32-4998-B76E-DC4C5111B043}"/>
    <cellStyle name="Normal 4 5 17 3 4 3 2 2" xfId="30138" xr:uid="{0B39932B-0450-4453-BE89-1C9F9F223AD9}"/>
    <cellStyle name="Normal 4 5 17 3 4 3 3" xfId="30139" xr:uid="{D10AAC44-7BD9-4BF3-8258-989DC0394E83}"/>
    <cellStyle name="Normal 4 5 17 3 4 4" xfId="30140" xr:uid="{F488172E-F5CB-4742-A3DF-46CD48CE6882}"/>
    <cellStyle name="Normal 4 5 17 3 4 4 2" xfId="30141" xr:uid="{1E21C591-FF67-4AD9-82DD-95893F6370F1}"/>
    <cellStyle name="Normal 4 5 17 3 4 5" xfId="30142" xr:uid="{ED5D16A5-4495-43DE-A30A-9788E2DEBCD7}"/>
    <cellStyle name="Normal 4 5 17 3 5" xfId="30143" xr:uid="{0589457E-E494-4C23-AF1E-685CB02174C0}"/>
    <cellStyle name="Normal 4 5 17 3 5 2" xfId="30144" xr:uid="{BCECA119-C9EE-4FD1-8C6F-4EDAF063448F}"/>
    <cellStyle name="Normal 4 5 17 3 5 2 2" xfId="30145" xr:uid="{134C77A7-3ECB-44D6-AA26-1345F7206620}"/>
    <cellStyle name="Normal 4 5 17 3 5 3" xfId="30146" xr:uid="{F3EDF042-3B35-4A3B-B351-955FFDAEE067}"/>
    <cellStyle name="Normal 4 5 17 3 6" xfId="30147" xr:uid="{9EC86D61-8A8C-4DEE-ABA2-C8535D9E7EE0}"/>
    <cellStyle name="Normal 4 5 17 3 6 2" xfId="30148" xr:uid="{17DEEEBA-B6BC-4EF1-8404-C9906FCBC2D2}"/>
    <cellStyle name="Normal 4 5 17 3 6 2 2" xfId="30149" xr:uid="{DD9134AF-B845-4325-83A3-747D24C1307A}"/>
    <cellStyle name="Normal 4 5 17 3 6 3" xfId="30150" xr:uid="{10C78DA4-3058-4451-BB31-75023FC37809}"/>
    <cellStyle name="Normal 4 5 17 3 7" xfId="30151" xr:uid="{ACF912BD-FBDE-4803-85DE-FFE5DED5F356}"/>
    <cellStyle name="Normal 4 5 17 3 7 2" xfId="30152" xr:uid="{06F15C3F-1A35-4FA6-9480-2EF4170752B8}"/>
    <cellStyle name="Normal 4 5 17 3 7 2 2" xfId="30153" xr:uid="{A3FA4214-E2F5-471A-B520-4C3B30C141D2}"/>
    <cellStyle name="Normal 4 5 17 3 7 3" xfId="30154" xr:uid="{F8DA5C9F-43A5-47B1-876E-56817C205F48}"/>
    <cellStyle name="Normal 4 5 17 3 8" xfId="30155" xr:uid="{15A013D5-848D-43D5-87CB-FC5988A16EC6}"/>
    <cellStyle name="Normal 4 5 17 3 8 2" xfId="30156" xr:uid="{7B19E0F2-9FCC-45FA-B581-25319E6509C4}"/>
    <cellStyle name="Normal 4 5 17 3 9" xfId="30157" xr:uid="{0770D535-CBC9-4059-9E10-F8856103AAD0}"/>
    <cellStyle name="Normal 4 5 17 4" xfId="30158" xr:uid="{996991E2-A8E0-479E-85FB-E0BE1ABE9B2E}"/>
    <cellStyle name="Normal 4 5 17 4 2" xfId="30159" xr:uid="{F3629BC0-02A8-4833-A65A-25FD031347D4}"/>
    <cellStyle name="Normal 4 5 17 4 2 2" xfId="30160" xr:uid="{838DD1FF-C563-4C6A-A5BE-0F6CD4F31FCE}"/>
    <cellStyle name="Normal 4 5 17 4 2 2 2" xfId="30161" xr:uid="{A89653D5-5BFE-48F6-9DE4-61D7C8B089C3}"/>
    <cellStyle name="Normal 4 5 17 4 2 2 2 2" xfId="30162" xr:uid="{311EA283-B1D9-416D-992B-A8AD8CBEAE70}"/>
    <cellStyle name="Normal 4 5 17 4 2 2 3" xfId="30163" xr:uid="{E029DC5E-7630-4081-AA76-C78C89FF6316}"/>
    <cellStyle name="Normal 4 5 17 4 2 3" xfId="30164" xr:uid="{0DA5EC93-6350-4C94-A2E0-282584214D69}"/>
    <cellStyle name="Normal 4 5 17 4 2 3 2" xfId="30165" xr:uid="{4680483D-07D8-4AF6-9E4D-312084F4D008}"/>
    <cellStyle name="Normal 4 5 17 4 2 3 2 2" xfId="30166" xr:uid="{51257F07-E436-40FA-8670-890D9D8B0B50}"/>
    <cellStyle name="Normal 4 5 17 4 2 3 3" xfId="30167" xr:uid="{2CA74488-3979-4299-85A6-75C3AFF9F42F}"/>
    <cellStyle name="Normal 4 5 17 4 2 4" xfId="30168" xr:uid="{FAB21E8B-2306-40A5-8230-52AE8FFF8DE5}"/>
    <cellStyle name="Normal 4 5 17 4 2 4 2" xfId="30169" xr:uid="{D3CEA42D-4146-489D-A7A0-D6EABEAEBA9E}"/>
    <cellStyle name="Normal 4 5 17 4 2 5" xfId="30170" xr:uid="{EF3CDCE8-A12A-49EE-BF68-24A8D33CE058}"/>
    <cellStyle name="Normal 4 5 17 4 3" xfId="30171" xr:uid="{C43E80BE-6EF6-4AAA-AAA5-26FAB98031C3}"/>
    <cellStyle name="Normal 4 5 17 4 3 2" xfId="30172" xr:uid="{9E1F1CEB-2FF9-43D6-8AB7-320880226A46}"/>
    <cellStyle name="Normal 4 5 17 4 3 2 2" xfId="30173" xr:uid="{1B596389-E19A-483B-A2E0-88050108EFEA}"/>
    <cellStyle name="Normal 4 5 17 4 3 3" xfId="30174" xr:uid="{8D5A2B07-A387-44DA-B6E5-5CE2DDD41E98}"/>
    <cellStyle name="Normal 4 5 17 4 4" xfId="30175" xr:uid="{03B81BA6-AA45-4BE1-852F-FF02570E73AD}"/>
    <cellStyle name="Normal 4 5 17 4 4 2" xfId="30176" xr:uid="{4E2C075D-8F79-47A8-8959-98AA7DFEB11C}"/>
    <cellStyle name="Normal 4 5 17 4 4 2 2" xfId="30177" xr:uid="{B648D4AC-5A0C-4E03-838F-8FE549B1587A}"/>
    <cellStyle name="Normal 4 5 17 4 4 3" xfId="30178" xr:uid="{982ADDE2-C0FC-4C1F-932D-796804C0B058}"/>
    <cellStyle name="Normal 4 5 17 4 5" xfId="30179" xr:uid="{DCF0C9F8-B539-46F3-B213-2EBA23FB3D98}"/>
    <cellStyle name="Normal 4 5 17 4 5 2" xfId="30180" xr:uid="{EC67B6F8-AE70-46D5-BC37-A06DD82A2C0E}"/>
    <cellStyle name="Normal 4 5 17 4 6" xfId="30181" xr:uid="{75CF50CF-AFB5-4B1E-9B02-43951316347F}"/>
    <cellStyle name="Normal 4 5 17 5" xfId="30182" xr:uid="{7779D1ED-C646-4FC5-960A-A997D2BD174F}"/>
    <cellStyle name="Normal 4 5 17 5 2" xfId="30183" xr:uid="{ABAB206D-865A-4839-8F86-59F8E57479B7}"/>
    <cellStyle name="Normal 4 5 17 5 2 2" xfId="30184" xr:uid="{BA654E7E-0EAB-489E-84BF-4C74EF7DF515}"/>
    <cellStyle name="Normal 4 5 17 5 2 2 2" xfId="30185" xr:uid="{897EB12C-7A67-4FCD-B8D7-ECF9FEBDE81E}"/>
    <cellStyle name="Normal 4 5 17 5 2 2 2 2" xfId="30186" xr:uid="{1E861795-F6C1-4A2A-AC48-3B148B7860F9}"/>
    <cellStyle name="Normal 4 5 17 5 2 2 3" xfId="30187" xr:uid="{8B6A55D8-FCA6-4B3E-A3C8-832E375CF2B3}"/>
    <cellStyle name="Normal 4 5 17 5 2 3" xfId="30188" xr:uid="{5AA2CD8A-A4F9-4D2E-A855-F0D6FD55DF7B}"/>
    <cellStyle name="Normal 4 5 17 5 2 3 2" xfId="30189" xr:uid="{F1EF3ED5-E7B5-4D4B-A1C1-92D658FF8A31}"/>
    <cellStyle name="Normal 4 5 17 5 2 3 2 2" xfId="30190" xr:uid="{01950D1B-9471-43F0-BB64-D2692414B8DA}"/>
    <cellStyle name="Normal 4 5 17 5 2 3 3" xfId="30191" xr:uid="{19B20A9C-6DCC-4850-A5DB-019ACFBEA797}"/>
    <cellStyle name="Normal 4 5 17 5 2 4" xfId="30192" xr:uid="{0C2FBD67-A05E-44BD-A35B-F1F5608C6CBA}"/>
    <cellStyle name="Normal 4 5 17 5 2 4 2" xfId="30193" xr:uid="{A982200F-86A7-458F-9F92-C23AA6944AD3}"/>
    <cellStyle name="Normal 4 5 17 5 2 5" xfId="30194" xr:uid="{344D7545-E5C8-497C-9066-7CE47DE80C61}"/>
    <cellStyle name="Normal 4 5 17 5 3" xfId="30195" xr:uid="{ECDADE47-12C3-4BB9-9E2C-74213F43E8E8}"/>
    <cellStyle name="Normal 4 5 17 5 3 2" xfId="30196" xr:uid="{37E31591-6500-44B3-BC4D-49BB9D642DDC}"/>
    <cellStyle name="Normal 4 5 17 5 3 2 2" xfId="30197" xr:uid="{730B6C70-16AC-4EB2-A0AE-FFB71DD81A63}"/>
    <cellStyle name="Normal 4 5 17 5 3 3" xfId="30198" xr:uid="{DAB83295-8B28-43AD-A838-B71DC091F529}"/>
    <cellStyle name="Normal 4 5 17 5 4" xfId="30199" xr:uid="{7B5A9E16-16C4-4229-B96B-34D509D05D72}"/>
    <cellStyle name="Normal 4 5 17 5 4 2" xfId="30200" xr:uid="{C6CDA363-8BA1-4BC9-893B-B322A5210133}"/>
    <cellStyle name="Normal 4 5 17 5 4 2 2" xfId="30201" xr:uid="{C2E95030-925C-44C4-B3C8-22DB465FB1B1}"/>
    <cellStyle name="Normal 4 5 17 5 4 3" xfId="30202" xr:uid="{CD016EE5-0B51-4A8B-BBB3-8FFA8D361277}"/>
    <cellStyle name="Normal 4 5 17 5 5" xfId="30203" xr:uid="{7BEF4FF4-C3C3-4E49-A38C-AE963B3B125C}"/>
    <cellStyle name="Normal 4 5 17 5 5 2" xfId="30204" xr:uid="{DC2AAD97-245E-43F3-AE37-F7A1CBB368D7}"/>
    <cellStyle name="Normal 4 5 17 5 6" xfId="30205" xr:uid="{4D56BAE0-7A38-42A7-B8B1-A7943F05AE14}"/>
    <cellStyle name="Normal 4 5 17 6" xfId="30206" xr:uid="{ED481DD3-1A3E-4140-A0B0-7A796435B7BB}"/>
    <cellStyle name="Normal 4 5 17 6 2" xfId="30207" xr:uid="{AB2D0ECC-2011-4BAD-9740-7A0B7DFBFD61}"/>
    <cellStyle name="Normal 4 5 17 6 2 2" xfId="30208" xr:uid="{0960EBB4-B2C3-4193-828D-530A825991EC}"/>
    <cellStyle name="Normal 4 5 17 6 2 2 2" xfId="30209" xr:uid="{C2528DA3-62AC-421D-B0D8-2410B9EC2DA4}"/>
    <cellStyle name="Normal 4 5 17 6 2 3" xfId="30210" xr:uid="{E0269DBB-AADC-411D-8329-BE13DD5CAA2B}"/>
    <cellStyle name="Normal 4 5 17 6 3" xfId="30211" xr:uid="{8D60EC0D-E4BC-44A1-889B-5ED209C3BED2}"/>
    <cellStyle name="Normal 4 5 17 6 3 2" xfId="30212" xr:uid="{3294579F-9944-4902-8FA2-1A4107E0BBF3}"/>
    <cellStyle name="Normal 4 5 17 6 3 2 2" xfId="30213" xr:uid="{1CAEE010-6829-4E09-9C54-76941CB7E78E}"/>
    <cellStyle name="Normal 4 5 17 6 3 3" xfId="30214" xr:uid="{635B647F-ADB1-49A6-AA07-58316FFDD4D0}"/>
    <cellStyle name="Normal 4 5 17 6 4" xfId="30215" xr:uid="{BC0F02F3-FF6B-4874-829C-8FFBB06F54A1}"/>
    <cellStyle name="Normal 4 5 17 6 4 2" xfId="30216" xr:uid="{1B27C930-DC5A-41FD-8390-40F982C6CBF2}"/>
    <cellStyle name="Normal 4 5 17 6 5" xfId="30217" xr:uid="{8A15D941-5A32-4D1D-9767-0351B605BB9F}"/>
    <cellStyle name="Normal 4 5 17 7" xfId="30218" xr:uid="{AFC44C49-EAD9-413F-BA77-5E05855C8B98}"/>
    <cellStyle name="Normal 4 5 17 7 2" xfId="30219" xr:uid="{1B19D9AE-A5D5-4318-ABD0-E1107E10DFBC}"/>
    <cellStyle name="Normal 4 5 17 7 2 2" xfId="30220" xr:uid="{290BFA90-9488-45B2-B3D1-5AC69E9E7498}"/>
    <cellStyle name="Normal 4 5 17 7 3" xfId="30221" xr:uid="{B3B55E35-C684-4AE9-BFA3-F8C0F21D7B65}"/>
    <cellStyle name="Normal 4 5 17 8" xfId="30222" xr:uid="{BE773EBA-F7B7-4095-BE13-08F7C67755B4}"/>
    <cellStyle name="Normal 4 5 17 8 2" xfId="30223" xr:uid="{99CB9C66-8388-4E7A-810D-632E8506C4EC}"/>
    <cellStyle name="Normal 4 5 17 8 2 2" xfId="30224" xr:uid="{4661051D-B2F4-4C5F-AD8D-92860B978E50}"/>
    <cellStyle name="Normal 4 5 17 8 3" xfId="30225" xr:uid="{0F04031E-7A69-45BE-AB5A-31C1F7D898FD}"/>
    <cellStyle name="Normal 4 5 17 9" xfId="30226" xr:uid="{6C1BE2D0-CB46-4259-952D-2FE82038E56E}"/>
    <cellStyle name="Normal 4 5 17 9 2" xfId="30227" xr:uid="{31610EDD-08B2-4D25-98D3-DE7EFD5C8CF6}"/>
    <cellStyle name="Normal 4 5 17 9 2 2" xfId="30228" xr:uid="{73348E84-CD43-41C5-B029-99D22F46647D}"/>
    <cellStyle name="Normal 4 5 17 9 3" xfId="30229" xr:uid="{BACCA3A4-E784-46FE-AF5B-CF3E0DD443B1}"/>
    <cellStyle name="Normal 4 5 18" xfId="30230" xr:uid="{B0D54248-2DB0-402A-8DE5-7B046D65107A}"/>
    <cellStyle name="Normal 4 5 18 2" xfId="30231" xr:uid="{3A0C5F7F-1DDE-4705-9595-75CE973809BA}"/>
    <cellStyle name="Normal 4 5 18 2 2" xfId="30232" xr:uid="{5D56CAAC-3E7B-4E74-96F2-62FC973AD159}"/>
    <cellStyle name="Normal 4 5 18 2 2 2" xfId="30233" xr:uid="{8CC4C811-7E50-479E-901D-15D6F3CB9BDF}"/>
    <cellStyle name="Normal 4 5 18 2 2 2 2" xfId="30234" xr:uid="{167DEFD8-158D-49AF-87EF-5271CBDD3D10}"/>
    <cellStyle name="Normal 4 5 18 2 2 2 2 2" xfId="30235" xr:uid="{392532AB-C6A8-4577-B6AF-13C424C691BE}"/>
    <cellStyle name="Normal 4 5 18 2 2 2 3" xfId="30236" xr:uid="{792F75FA-59CD-428A-9CD2-29A9F36AE79C}"/>
    <cellStyle name="Normal 4 5 18 2 2 3" xfId="30237" xr:uid="{C056E9D4-29CE-4A46-B0FC-08568879E0BF}"/>
    <cellStyle name="Normal 4 5 18 2 2 3 2" xfId="30238" xr:uid="{CA4805D8-A6F5-4CBD-8034-295CA3B85EBC}"/>
    <cellStyle name="Normal 4 5 18 2 2 3 2 2" xfId="30239" xr:uid="{B061822F-2323-4F00-8C8B-2EF0E8CFD815}"/>
    <cellStyle name="Normal 4 5 18 2 2 3 3" xfId="30240" xr:uid="{EFD761C8-A2C1-49C1-8982-5866163FC860}"/>
    <cellStyle name="Normal 4 5 18 2 2 4" xfId="30241" xr:uid="{9B56648B-AED7-4194-9E71-6ADED33C12E4}"/>
    <cellStyle name="Normal 4 5 18 2 2 4 2" xfId="30242" xr:uid="{FC46D8DF-9288-47DC-BB00-61C4B4D74F10}"/>
    <cellStyle name="Normal 4 5 18 2 2 5" xfId="30243" xr:uid="{9F325ECF-87F2-4FFD-B5E5-D559318C9B84}"/>
    <cellStyle name="Normal 4 5 18 2 3" xfId="30244" xr:uid="{07069DD9-46DE-40C8-B08F-33F12336C5A7}"/>
    <cellStyle name="Normal 4 5 18 2 3 2" xfId="30245" xr:uid="{052FD4B2-CFDD-43C6-B47B-2B016537C8D9}"/>
    <cellStyle name="Normal 4 5 18 2 3 2 2" xfId="30246" xr:uid="{6EAD844E-47EB-4A4A-9A8D-BB123ED6F15C}"/>
    <cellStyle name="Normal 4 5 18 2 3 3" xfId="30247" xr:uid="{9C65E6A0-6AC3-4423-97B0-737C5C93FC84}"/>
    <cellStyle name="Normal 4 5 18 2 4" xfId="30248" xr:uid="{3ED6F707-3CBF-4147-8AA3-946D0C3E53A0}"/>
    <cellStyle name="Normal 4 5 18 2 4 2" xfId="30249" xr:uid="{7C424C9A-357C-4A1D-AF7B-F19CBD878AC9}"/>
    <cellStyle name="Normal 4 5 18 2 4 2 2" xfId="30250" xr:uid="{0113FE5D-FD81-4A39-B33B-483A18F53887}"/>
    <cellStyle name="Normal 4 5 18 2 4 3" xfId="30251" xr:uid="{BF652596-C7FC-4723-B82E-8C9670FC92F0}"/>
    <cellStyle name="Normal 4 5 18 2 5" xfId="30252" xr:uid="{29E47029-3C0E-4F5A-B33E-9A069E88BC15}"/>
    <cellStyle name="Normal 4 5 18 2 5 2" xfId="30253" xr:uid="{E18239F8-E2C1-49CE-B426-0CD056E70D5E}"/>
    <cellStyle name="Normal 4 5 18 2 6" xfId="30254" xr:uid="{CA9EAB8A-A888-44A0-8332-30B797111EE4}"/>
    <cellStyle name="Normal 4 5 18 3" xfId="30255" xr:uid="{92BC64A9-FDEF-47CB-8916-3ABD03A69326}"/>
    <cellStyle name="Normal 4 5 18 3 2" xfId="30256" xr:uid="{5A81E012-3B6F-4DFA-8DBA-76E30E589062}"/>
    <cellStyle name="Normal 4 5 18 3 2 2" xfId="30257" xr:uid="{BB5C3670-6298-4BA0-AD5B-4A41430D1B79}"/>
    <cellStyle name="Normal 4 5 18 3 2 2 2" xfId="30258" xr:uid="{F535A2C4-ED6E-417B-89CC-4D6BA8C24F9F}"/>
    <cellStyle name="Normal 4 5 18 3 2 2 2 2" xfId="30259" xr:uid="{B826B957-ABB8-4305-9D63-169734F24E27}"/>
    <cellStyle name="Normal 4 5 18 3 2 2 3" xfId="30260" xr:uid="{D86C11CD-F14E-4621-872E-24F2D8611E77}"/>
    <cellStyle name="Normal 4 5 18 3 2 3" xfId="30261" xr:uid="{851CECF0-58C1-49B2-96C0-FBB400CD667F}"/>
    <cellStyle name="Normal 4 5 18 3 2 3 2" xfId="30262" xr:uid="{467B8667-6C70-4025-AFDC-AE8DDBD684D4}"/>
    <cellStyle name="Normal 4 5 18 3 2 3 2 2" xfId="30263" xr:uid="{6DDDEF2B-B19B-4536-B524-2910F7F66CA0}"/>
    <cellStyle name="Normal 4 5 18 3 2 3 3" xfId="30264" xr:uid="{CEAAAA09-783B-4BB7-95E0-FC994C12B44C}"/>
    <cellStyle name="Normal 4 5 18 3 2 4" xfId="30265" xr:uid="{D2920E50-9B76-4338-81F5-C839385B0541}"/>
    <cellStyle name="Normal 4 5 18 3 2 4 2" xfId="30266" xr:uid="{785814AA-ED08-4A93-9390-51A1BA0A7B49}"/>
    <cellStyle name="Normal 4 5 18 3 2 5" xfId="30267" xr:uid="{1577EB40-20FD-4BA7-BED9-DC9ADBFE33FF}"/>
    <cellStyle name="Normal 4 5 18 3 3" xfId="30268" xr:uid="{810D7FD5-0D2B-48C8-B70D-B8A7689F1BC1}"/>
    <cellStyle name="Normal 4 5 18 3 3 2" xfId="30269" xr:uid="{53B873FC-379F-4B91-B023-3C1D1FE32DED}"/>
    <cellStyle name="Normal 4 5 18 3 3 2 2" xfId="30270" xr:uid="{C3DD88DE-5027-40C2-9FF6-2468D2A209D2}"/>
    <cellStyle name="Normal 4 5 18 3 3 3" xfId="30271" xr:uid="{2BCD69FD-5817-4D22-A48F-EDBA2DF768F4}"/>
    <cellStyle name="Normal 4 5 18 3 4" xfId="30272" xr:uid="{F375DC2A-CC93-4ACD-ACA5-F8B647B45BE7}"/>
    <cellStyle name="Normal 4 5 18 3 4 2" xfId="30273" xr:uid="{5CF9DEF9-5CED-4FB2-8C37-A662F522B3E0}"/>
    <cellStyle name="Normal 4 5 18 3 4 2 2" xfId="30274" xr:uid="{90A108B7-F147-4595-8E88-293C64B78DED}"/>
    <cellStyle name="Normal 4 5 18 3 4 3" xfId="30275" xr:uid="{E1672B2D-ED7B-4F42-8516-7F63BB793D04}"/>
    <cellStyle name="Normal 4 5 18 3 5" xfId="30276" xr:uid="{9A621230-7894-4D5D-A03C-581645668B59}"/>
    <cellStyle name="Normal 4 5 18 3 5 2" xfId="30277" xr:uid="{8277D5C4-DB85-403E-9D4B-C9C497A10F84}"/>
    <cellStyle name="Normal 4 5 18 3 6" xfId="30278" xr:uid="{A40D94B1-B5E6-454E-BA95-6BCE6FD56AC3}"/>
    <cellStyle name="Normal 4 5 18 4" xfId="30279" xr:uid="{1A3AEF91-7233-412A-9670-9D60791020CD}"/>
    <cellStyle name="Normal 4 5 18 4 2" xfId="30280" xr:uid="{884935C9-1EC1-48DE-B467-EA9163D6A042}"/>
    <cellStyle name="Normal 4 5 18 4 2 2" xfId="30281" xr:uid="{012CFC61-901B-410A-B8C3-D496CBBB3CF9}"/>
    <cellStyle name="Normal 4 5 18 4 2 2 2" xfId="30282" xr:uid="{C5E94B86-8F9F-4A58-A5D2-F5D1ED70A243}"/>
    <cellStyle name="Normal 4 5 18 4 2 3" xfId="30283" xr:uid="{6CBA3CD3-4810-4FB6-ABC7-7E47ECBBC3B2}"/>
    <cellStyle name="Normal 4 5 18 4 3" xfId="30284" xr:uid="{05D1898F-365C-4E6A-BA3A-5E81D95FD33D}"/>
    <cellStyle name="Normal 4 5 18 4 3 2" xfId="30285" xr:uid="{1EB14F13-B6D7-4B3A-A69C-9C7ED48914FA}"/>
    <cellStyle name="Normal 4 5 18 4 3 2 2" xfId="30286" xr:uid="{BD5CA97E-460D-4C33-847A-86CFC730594C}"/>
    <cellStyle name="Normal 4 5 18 4 3 3" xfId="30287" xr:uid="{46ECC6A2-6195-435A-BBF3-3D6ACC5987BF}"/>
    <cellStyle name="Normal 4 5 18 4 4" xfId="30288" xr:uid="{19C194B6-8075-4647-8DBB-B671703DF227}"/>
    <cellStyle name="Normal 4 5 18 4 4 2" xfId="30289" xr:uid="{5EBD98D8-AFFA-481E-BCF1-022D7B66C044}"/>
    <cellStyle name="Normal 4 5 18 4 5" xfId="30290" xr:uid="{0894F4A2-C594-4787-AC72-0B69693F4CE3}"/>
    <cellStyle name="Normal 4 5 18 5" xfId="30291" xr:uid="{DDA34E18-5675-43F4-B96D-2ED74147E810}"/>
    <cellStyle name="Normal 4 5 18 5 2" xfId="30292" xr:uid="{A793C602-F261-4DE8-94AE-2E8881268E18}"/>
    <cellStyle name="Normal 4 5 18 5 2 2" xfId="30293" xr:uid="{09A9F43D-9756-42EF-B4A2-299EF063FDA4}"/>
    <cellStyle name="Normal 4 5 18 5 3" xfId="30294" xr:uid="{7C6613D6-1FD4-4027-81DB-D9BD5D956816}"/>
    <cellStyle name="Normal 4 5 18 6" xfId="30295" xr:uid="{818DF6AD-DD74-442D-9395-5D057A81A6D8}"/>
    <cellStyle name="Normal 4 5 18 6 2" xfId="30296" xr:uid="{2EC43C80-C81C-4857-8DDF-CFD029500087}"/>
    <cellStyle name="Normal 4 5 18 6 2 2" xfId="30297" xr:uid="{087D52D3-B0DD-4BAA-BD5E-95AD9A00FE30}"/>
    <cellStyle name="Normal 4 5 18 6 3" xfId="30298" xr:uid="{33D54B88-8AF7-40FE-89F7-B39CEAD4748D}"/>
    <cellStyle name="Normal 4 5 18 7" xfId="30299" xr:uid="{60D29736-5D75-4F59-B345-DDCB7155E2C1}"/>
    <cellStyle name="Normal 4 5 18 7 2" xfId="30300" xr:uid="{BDEF962B-7407-4049-9792-6E46B47447BA}"/>
    <cellStyle name="Normal 4 5 18 7 2 2" xfId="30301" xr:uid="{74D3166D-BE90-4D6F-B6D2-9CFE2869A2B8}"/>
    <cellStyle name="Normal 4 5 18 7 3" xfId="30302" xr:uid="{34E04AF6-F4C0-4229-A79C-D262D0A8A8EA}"/>
    <cellStyle name="Normal 4 5 18 8" xfId="30303" xr:uid="{54A0F793-C123-46F3-9571-2CCDE9B64D30}"/>
    <cellStyle name="Normal 4 5 18 8 2" xfId="30304" xr:uid="{9F3ED5AA-1640-434D-AB27-099D1451831F}"/>
    <cellStyle name="Normal 4 5 18 9" xfId="30305" xr:uid="{185C6E0B-D112-4DCE-9F9C-58AC683954D6}"/>
    <cellStyle name="Normal 4 5 19" xfId="30306" xr:uid="{201BE36B-B2EF-4AA5-92E9-64FE222ABAB8}"/>
    <cellStyle name="Normal 4 5 19 2" xfId="30307" xr:uid="{8E47F6FB-9058-481F-8CD8-86D36198FCDC}"/>
    <cellStyle name="Normal 4 5 19 2 2" xfId="30308" xr:uid="{CE5C3926-39C2-4DFF-8BDF-9E6F45199F4B}"/>
    <cellStyle name="Normal 4 5 19 2 2 2" xfId="30309" xr:uid="{88F95834-B7F5-4701-AC30-4FE7C8DB8249}"/>
    <cellStyle name="Normal 4 5 19 2 2 2 2" xfId="30310" xr:uid="{80811ACE-D1A9-4E2D-9594-7DCFA3ED8124}"/>
    <cellStyle name="Normal 4 5 19 2 2 2 2 2" xfId="30311" xr:uid="{98D39BB6-9842-4C3F-9E44-F21F03D39FC5}"/>
    <cellStyle name="Normal 4 5 19 2 2 2 3" xfId="30312" xr:uid="{BFDCF344-0781-4C03-A6E9-0DAB60BFBC9C}"/>
    <cellStyle name="Normal 4 5 19 2 2 3" xfId="30313" xr:uid="{2F5A3941-1552-4667-9316-8188C9D13E53}"/>
    <cellStyle name="Normal 4 5 19 2 2 3 2" xfId="30314" xr:uid="{6E5E19E2-6FAE-4A13-9512-3869CF88BCBF}"/>
    <cellStyle name="Normal 4 5 19 2 2 3 2 2" xfId="30315" xr:uid="{14434395-3558-498A-8007-9840307DAB3B}"/>
    <cellStyle name="Normal 4 5 19 2 2 3 3" xfId="30316" xr:uid="{226E32D1-4C12-4A16-BB8D-0BDC01EE6ABD}"/>
    <cellStyle name="Normal 4 5 19 2 2 4" xfId="30317" xr:uid="{F76C9235-EF7B-4496-AEC8-D20E686D81C4}"/>
    <cellStyle name="Normal 4 5 19 2 2 4 2" xfId="30318" xr:uid="{7290F097-2673-437C-BC6D-428430577D39}"/>
    <cellStyle name="Normal 4 5 19 2 2 5" xfId="30319" xr:uid="{953B35A0-E459-49E4-B8DE-C2AD3B66B61D}"/>
    <cellStyle name="Normal 4 5 19 2 3" xfId="30320" xr:uid="{AA5E3CD6-5790-4DB0-9E4E-0EF889E6FA32}"/>
    <cellStyle name="Normal 4 5 19 2 3 2" xfId="30321" xr:uid="{2A991D1F-663F-40E0-B464-7E82FDA609B7}"/>
    <cellStyle name="Normal 4 5 19 2 3 2 2" xfId="30322" xr:uid="{B7D8EE20-EAFA-48B1-8DAB-ADD517ABA969}"/>
    <cellStyle name="Normal 4 5 19 2 3 3" xfId="30323" xr:uid="{F87921A8-D66F-4005-AFFA-94B7519B7F95}"/>
    <cellStyle name="Normal 4 5 19 2 4" xfId="30324" xr:uid="{BE52F637-D20E-45E7-8B18-74136A28606C}"/>
    <cellStyle name="Normal 4 5 19 2 4 2" xfId="30325" xr:uid="{52A460F5-A4FD-4F56-868A-5804C91A851C}"/>
    <cellStyle name="Normal 4 5 19 2 4 2 2" xfId="30326" xr:uid="{10C67D0C-81E4-44C3-BF7C-C295F9CB14B8}"/>
    <cellStyle name="Normal 4 5 19 2 4 3" xfId="30327" xr:uid="{D82BB032-046C-4A2B-B8AC-E495FE5A68D4}"/>
    <cellStyle name="Normal 4 5 19 2 5" xfId="30328" xr:uid="{56205673-5A9C-4C5C-B073-0282C5B5121D}"/>
    <cellStyle name="Normal 4 5 19 2 5 2" xfId="30329" xr:uid="{DC57E0ED-4EE2-487C-83B0-400E52660A62}"/>
    <cellStyle name="Normal 4 5 19 2 6" xfId="30330" xr:uid="{F72CB0CF-D2D6-45AB-AE20-ACB8730B24F8}"/>
    <cellStyle name="Normal 4 5 19 3" xfId="30331" xr:uid="{237A397F-35B4-4D83-9831-F57260D78D9B}"/>
    <cellStyle name="Normal 4 5 19 3 2" xfId="30332" xr:uid="{F4DB8B9A-72A5-4404-97CB-DC1474F212E7}"/>
    <cellStyle name="Normal 4 5 19 3 2 2" xfId="30333" xr:uid="{508B35C1-2FFD-40AF-BF44-ED8426811A44}"/>
    <cellStyle name="Normal 4 5 19 3 2 2 2" xfId="30334" xr:uid="{0209A057-0962-41DB-ABDE-97993CE0071D}"/>
    <cellStyle name="Normal 4 5 19 3 2 2 2 2" xfId="30335" xr:uid="{8A40068F-E1AD-45EA-B0B6-0CBBAD667A63}"/>
    <cellStyle name="Normal 4 5 19 3 2 2 3" xfId="30336" xr:uid="{614B951E-0275-4288-AA69-A2B986EA6C0E}"/>
    <cellStyle name="Normal 4 5 19 3 2 3" xfId="30337" xr:uid="{F8CCA366-04EB-46C5-A323-3A2D24793C42}"/>
    <cellStyle name="Normal 4 5 19 3 2 3 2" xfId="30338" xr:uid="{A77DF0DD-10A9-42B6-A4CD-9D57FC9F4A03}"/>
    <cellStyle name="Normal 4 5 19 3 2 3 2 2" xfId="30339" xr:uid="{6DB0792E-33F9-40DF-9732-3FD756AEA4C0}"/>
    <cellStyle name="Normal 4 5 19 3 2 3 3" xfId="30340" xr:uid="{FA87C790-4F02-442E-9D28-BF5700DD1131}"/>
    <cellStyle name="Normal 4 5 19 3 2 4" xfId="30341" xr:uid="{802DF18D-2310-4C58-9CF1-2D6E60DFC1D9}"/>
    <cellStyle name="Normal 4 5 19 3 2 4 2" xfId="30342" xr:uid="{86B6F43C-A90A-4B8A-8AB9-DE2D77B2E1A0}"/>
    <cellStyle name="Normal 4 5 19 3 2 5" xfId="30343" xr:uid="{77E3AA57-B849-4166-9360-BEE4170F0EEE}"/>
    <cellStyle name="Normal 4 5 19 3 3" xfId="30344" xr:uid="{94F13FB6-169D-4F8E-B9D7-AAF888F32DAF}"/>
    <cellStyle name="Normal 4 5 19 3 3 2" xfId="30345" xr:uid="{BAA4CE02-DB07-436F-B4F1-74FEA6649F2B}"/>
    <cellStyle name="Normal 4 5 19 3 3 2 2" xfId="30346" xr:uid="{3A7EB732-19F3-43F4-B223-2E568FAD1776}"/>
    <cellStyle name="Normal 4 5 19 3 3 3" xfId="30347" xr:uid="{D616B454-E482-42B6-A287-525FDA69AB71}"/>
    <cellStyle name="Normal 4 5 19 3 4" xfId="30348" xr:uid="{A4770D65-E1C3-4B64-8003-AB7D5E1E1E48}"/>
    <cellStyle name="Normal 4 5 19 3 4 2" xfId="30349" xr:uid="{6B475771-D484-421F-96E5-C6311C7E115C}"/>
    <cellStyle name="Normal 4 5 19 3 4 2 2" xfId="30350" xr:uid="{64E511E7-3284-4157-94E4-CC677A801535}"/>
    <cellStyle name="Normal 4 5 19 3 4 3" xfId="30351" xr:uid="{4CC020DD-0EB5-457F-915F-21D013F5F7D6}"/>
    <cellStyle name="Normal 4 5 19 3 5" xfId="30352" xr:uid="{7B632F65-D66E-4263-ADE2-26FADFFCC25E}"/>
    <cellStyle name="Normal 4 5 19 3 5 2" xfId="30353" xr:uid="{4F8B8935-0B2C-45CC-8AAC-EF912723F7C9}"/>
    <cellStyle name="Normal 4 5 19 3 6" xfId="30354" xr:uid="{0F9C5846-84EA-4333-97AA-BFDC3903EC6D}"/>
    <cellStyle name="Normal 4 5 19 4" xfId="30355" xr:uid="{1F6BDAF8-FE22-48F4-965B-99F8877B7E63}"/>
    <cellStyle name="Normal 4 5 19 4 2" xfId="30356" xr:uid="{FF4701AB-20D4-443A-8097-DCD09C4AF5E6}"/>
    <cellStyle name="Normal 4 5 19 4 2 2" xfId="30357" xr:uid="{F5DD94A5-617B-4892-9DC8-0E3EA387C621}"/>
    <cellStyle name="Normal 4 5 19 4 2 2 2" xfId="30358" xr:uid="{562688FE-D0A3-46D3-83FF-88AD64C42D19}"/>
    <cellStyle name="Normal 4 5 19 4 2 3" xfId="30359" xr:uid="{3D9AEB90-1B2B-497B-9E0B-ED0056A7D8EA}"/>
    <cellStyle name="Normal 4 5 19 4 3" xfId="30360" xr:uid="{E1CFAB34-C9E3-4C81-A7A7-88FFD83B3615}"/>
    <cellStyle name="Normal 4 5 19 4 3 2" xfId="30361" xr:uid="{92D2DF04-28E0-406A-9670-2EDCB5913914}"/>
    <cellStyle name="Normal 4 5 19 4 3 2 2" xfId="30362" xr:uid="{97C39830-6C5A-4EBB-A107-1F38BE433240}"/>
    <cellStyle name="Normal 4 5 19 4 3 3" xfId="30363" xr:uid="{758E3287-E698-42F7-BDD5-F372C5483CAB}"/>
    <cellStyle name="Normal 4 5 19 4 4" xfId="30364" xr:uid="{18D94C74-FE55-40E2-B143-3F21DD9B9B53}"/>
    <cellStyle name="Normal 4 5 19 4 4 2" xfId="30365" xr:uid="{9C2DB744-F4AD-45A2-9B65-4107A52B76C8}"/>
    <cellStyle name="Normal 4 5 19 4 5" xfId="30366" xr:uid="{19E58E80-49ED-42C1-B76C-20602332CB45}"/>
    <cellStyle name="Normal 4 5 19 5" xfId="30367" xr:uid="{369795E9-5004-4D3B-A1A5-2FFA1F164994}"/>
    <cellStyle name="Normal 4 5 19 5 2" xfId="30368" xr:uid="{DC54A4F1-C873-41F9-A869-69F9479433FF}"/>
    <cellStyle name="Normal 4 5 19 5 2 2" xfId="30369" xr:uid="{7DDAC0EB-619A-4D4E-AC96-252DA2D88058}"/>
    <cellStyle name="Normal 4 5 19 5 3" xfId="30370" xr:uid="{E7830A43-0CF7-487D-AFD4-052C6778996F}"/>
    <cellStyle name="Normal 4 5 19 6" xfId="30371" xr:uid="{638266B1-8718-4800-AD58-E7468636AD45}"/>
    <cellStyle name="Normal 4 5 19 6 2" xfId="30372" xr:uid="{0AD62B20-903E-4BBD-B20B-1A88C1105422}"/>
    <cellStyle name="Normal 4 5 19 6 2 2" xfId="30373" xr:uid="{5CFF89F6-D732-4708-A430-192AAFC5056A}"/>
    <cellStyle name="Normal 4 5 19 6 3" xfId="30374" xr:uid="{AA5CE1CD-8A58-4CE2-9E80-D1108AFC4164}"/>
    <cellStyle name="Normal 4 5 19 7" xfId="30375" xr:uid="{AF62B92F-E3CF-479A-ABD5-316596CF6C89}"/>
    <cellStyle name="Normal 4 5 19 7 2" xfId="30376" xr:uid="{1324F32A-5DF0-4ABB-810A-359E34508CEB}"/>
    <cellStyle name="Normal 4 5 19 7 2 2" xfId="30377" xr:uid="{C8D5E023-78A1-4AC7-A6F3-F3B3DA628E9B}"/>
    <cellStyle name="Normal 4 5 19 7 3" xfId="30378" xr:uid="{192ADEDD-B0D5-4810-B216-3DABEC6C953D}"/>
    <cellStyle name="Normal 4 5 19 8" xfId="30379" xr:uid="{D0528BE7-3619-4E39-B26B-FF32723F80AE}"/>
    <cellStyle name="Normal 4 5 19 8 2" xfId="30380" xr:uid="{8FD8758C-7D9F-43DC-9195-A4D00A7A3B35}"/>
    <cellStyle name="Normal 4 5 19 9" xfId="30381" xr:uid="{E623CF2E-D117-4332-9A96-BD591F0A6051}"/>
    <cellStyle name="Normal 4 5 2" xfId="30382" xr:uid="{90AC386B-9FFF-444F-A0DE-B1A30A423E81}"/>
    <cellStyle name="Normal 4 5 2 10" xfId="30383" xr:uid="{08662121-5188-4745-82B9-0A07FDEE8ADB}"/>
    <cellStyle name="Normal 4 5 2 10 2" xfId="30384" xr:uid="{220A00D8-3ED8-4287-A100-30586B9D3FC8}"/>
    <cellStyle name="Normal 4 5 2 11" xfId="30385" xr:uid="{4DED61AF-F4A8-4519-A025-6FFDCA4A2CB9}"/>
    <cellStyle name="Normal 4 5 2 2" xfId="30386" xr:uid="{610AD318-F926-4D43-9462-FDED1D7946C3}"/>
    <cellStyle name="Normal 4 5 2 2 2" xfId="30387" xr:uid="{8C122E8D-3481-44B3-B234-729743AAAB05}"/>
    <cellStyle name="Normal 4 5 2 2 2 2" xfId="30388" xr:uid="{822AA982-1274-4654-9E4A-A5EE0A746562}"/>
    <cellStyle name="Normal 4 5 2 2 2 2 2" xfId="30389" xr:uid="{3A8ABE2B-E2EF-4300-854D-99AC7D72D7FC}"/>
    <cellStyle name="Normal 4 5 2 2 2 2 2 2" xfId="30390" xr:uid="{CBC10D52-40C9-435B-9EE8-42225C15ADCA}"/>
    <cellStyle name="Normal 4 5 2 2 2 2 2 2 2" xfId="30391" xr:uid="{C46D024F-BB47-4340-A008-E513DDA529F0}"/>
    <cellStyle name="Normal 4 5 2 2 2 2 2 3" xfId="30392" xr:uid="{E5FA2315-8136-492C-8EC9-4712237DC3E8}"/>
    <cellStyle name="Normal 4 5 2 2 2 2 3" xfId="30393" xr:uid="{6DD9C2EF-BE9F-4C3D-B762-0523405B95E0}"/>
    <cellStyle name="Normal 4 5 2 2 2 2 3 2" xfId="30394" xr:uid="{98209E7D-080E-4028-8C09-D904B4F22A0F}"/>
    <cellStyle name="Normal 4 5 2 2 2 2 3 2 2" xfId="30395" xr:uid="{DB19B1FD-F5B5-406F-8A94-8D275DF57A40}"/>
    <cellStyle name="Normal 4 5 2 2 2 2 3 3" xfId="30396" xr:uid="{9434315A-5FF6-44F9-86DD-21C5BB1AF1C6}"/>
    <cellStyle name="Normal 4 5 2 2 2 2 4" xfId="30397" xr:uid="{908A057E-DF4B-4551-896A-062C3F385DE9}"/>
    <cellStyle name="Normal 4 5 2 2 2 2 4 2" xfId="30398" xr:uid="{45D93F37-B474-48D9-B313-1829D83ACF3D}"/>
    <cellStyle name="Normal 4 5 2 2 2 2 5" xfId="30399" xr:uid="{8FF2FA4A-BE3D-479E-84B1-2BDBC4AAA679}"/>
    <cellStyle name="Normal 4 5 2 2 2 3" xfId="30400" xr:uid="{5C558CDD-F464-4686-9E8E-746E0B8A609B}"/>
    <cellStyle name="Normal 4 5 2 2 2 3 2" xfId="30401" xr:uid="{3A0D42AF-E711-402A-A315-92E6E2520AFE}"/>
    <cellStyle name="Normal 4 5 2 2 2 3 2 2" xfId="30402" xr:uid="{6D7DC559-F775-41B3-95B1-E71C6443FC5C}"/>
    <cellStyle name="Normal 4 5 2 2 2 3 3" xfId="30403" xr:uid="{C1EF9714-F78D-4609-A345-2AC8303296A3}"/>
    <cellStyle name="Normal 4 5 2 2 2 4" xfId="30404" xr:uid="{02FAA0D4-E90E-4F12-B6BA-837E9F2165F5}"/>
    <cellStyle name="Normal 4 5 2 2 2 4 2" xfId="30405" xr:uid="{FCC0CAB9-8BCF-4F4A-968B-B0A0F242AEED}"/>
    <cellStyle name="Normal 4 5 2 2 2 4 2 2" xfId="30406" xr:uid="{3A80167C-74EC-448F-A480-C0AB23C3E0E2}"/>
    <cellStyle name="Normal 4 5 2 2 2 4 3" xfId="30407" xr:uid="{9DE519B4-5091-417D-AA58-FE8C79C81B1F}"/>
    <cellStyle name="Normal 4 5 2 2 2 5" xfId="30408" xr:uid="{90AE1CF8-BCF7-4530-8153-72455DD639F3}"/>
    <cellStyle name="Normal 4 5 2 2 2 5 2" xfId="30409" xr:uid="{C4CC0994-6D75-40B2-BC79-B9BEFD1F3029}"/>
    <cellStyle name="Normal 4 5 2 2 2 6" xfId="30410" xr:uid="{42152EF5-3BAE-41C0-95D4-0E593AA4837D}"/>
    <cellStyle name="Normal 4 5 2 2 3" xfId="30411" xr:uid="{EA953598-5B5A-4355-A173-A6B9AA04CC6D}"/>
    <cellStyle name="Normal 4 5 2 2 3 2" xfId="30412" xr:uid="{DF073772-9CED-4BB8-9300-57FAD962D75E}"/>
    <cellStyle name="Normal 4 5 2 2 3 2 2" xfId="30413" xr:uid="{97D73B7B-4116-4230-B2B3-1C876096FB42}"/>
    <cellStyle name="Normal 4 5 2 2 3 2 2 2" xfId="30414" xr:uid="{C8914999-4E2A-4B3E-A85B-23643CDF4AD7}"/>
    <cellStyle name="Normal 4 5 2 2 3 2 2 2 2" xfId="30415" xr:uid="{6B329B05-7895-4134-9953-DB9831CF8CF3}"/>
    <cellStyle name="Normal 4 5 2 2 3 2 2 3" xfId="30416" xr:uid="{78397BA8-1178-44BE-BC87-16E7C2E3ACB4}"/>
    <cellStyle name="Normal 4 5 2 2 3 2 3" xfId="30417" xr:uid="{F66FF80D-C7FD-45EC-928E-3D1EF86B5450}"/>
    <cellStyle name="Normal 4 5 2 2 3 2 3 2" xfId="30418" xr:uid="{5C75E55F-B110-4F24-8B7E-4C497CD11031}"/>
    <cellStyle name="Normal 4 5 2 2 3 2 3 2 2" xfId="30419" xr:uid="{55E94EA2-22E8-4E29-BF74-66E7A0535506}"/>
    <cellStyle name="Normal 4 5 2 2 3 2 3 3" xfId="30420" xr:uid="{00209EB5-DDBC-4FBF-AD89-D94E151E94D4}"/>
    <cellStyle name="Normal 4 5 2 2 3 2 4" xfId="30421" xr:uid="{A3666CD5-D3E4-4C14-9834-96EC6311B3CD}"/>
    <cellStyle name="Normal 4 5 2 2 3 2 4 2" xfId="30422" xr:uid="{252D846B-F10A-46F2-9B64-2DE80D16A25A}"/>
    <cellStyle name="Normal 4 5 2 2 3 2 5" xfId="30423" xr:uid="{911D5EAF-BC7B-406D-BE6D-F6BC1D4A0695}"/>
    <cellStyle name="Normal 4 5 2 2 3 3" xfId="30424" xr:uid="{96CBECAA-ADA2-4005-9A1C-657D8FAB07EB}"/>
    <cellStyle name="Normal 4 5 2 2 3 3 2" xfId="30425" xr:uid="{68C28193-9AA7-4B34-9B08-FEA996DE7946}"/>
    <cellStyle name="Normal 4 5 2 2 3 3 2 2" xfId="30426" xr:uid="{A4BE9537-8583-4327-ACD7-5115C4A784CF}"/>
    <cellStyle name="Normal 4 5 2 2 3 3 3" xfId="30427" xr:uid="{0A26B87F-A63A-4F3A-8BAB-05B10D5880D9}"/>
    <cellStyle name="Normal 4 5 2 2 3 4" xfId="30428" xr:uid="{48080844-749D-4E6B-9C92-ACB3D8883CE1}"/>
    <cellStyle name="Normal 4 5 2 2 3 4 2" xfId="30429" xr:uid="{179A99D9-72DA-4674-9CFF-9A78531CA31A}"/>
    <cellStyle name="Normal 4 5 2 2 3 4 2 2" xfId="30430" xr:uid="{CDBEE148-014B-4A23-AC6E-22DEF7046126}"/>
    <cellStyle name="Normal 4 5 2 2 3 4 3" xfId="30431" xr:uid="{3FDC0817-24FD-4D91-BF1F-34800DECE5B5}"/>
    <cellStyle name="Normal 4 5 2 2 3 5" xfId="30432" xr:uid="{92A47258-0D61-4AC3-9380-D4CBA31574FF}"/>
    <cellStyle name="Normal 4 5 2 2 3 5 2" xfId="30433" xr:uid="{21AF254F-DB34-4D70-B7E2-30221C4084A1}"/>
    <cellStyle name="Normal 4 5 2 2 3 6" xfId="30434" xr:uid="{3751D814-59EB-4455-967A-9CA1E06F38F7}"/>
    <cellStyle name="Normal 4 5 2 2 4" xfId="30435" xr:uid="{5C3BB689-5A5B-4AB6-8ED6-C8D2B1F78035}"/>
    <cellStyle name="Normal 4 5 2 2 4 2" xfId="30436" xr:uid="{D0DC2404-41AE-4883-9613-34429A02C3B4}"/>
    <cellStyle name="Normal 4 5 2 2 4 2 2" xfId="30437" xr:uid="{4F12859D-417F-42AF-90D1-3CA733E939B2}"/>
    <cellStyle name="Normal 4 5 2 2 4 2 2 2" xfId="30438" xr:uid="{0CA6505D-FF60-416E-BEA3-DAA15C702817}"/>
    <cellStyle name="Normal 4 5 2 2 4 2 3" xfId="30439" xr:uid="{DDE0A9E8-1E5B-47CE-A8E2-4A1ECF337CDF}"/>
    <cellStyle name="Normal 4 5 2 2 4 3" xfId="30440" xr:uid="{5BB81EC2-C063-4826-9B4C-FCC7A9646DEA}"/>
    <cellStyle name="Normal 4 5 2 2 4 3 2" xfId="30441" xr:uid="{7EE01152-CB93-4C91-87F3-194EF2D68E91}"/>
    <cellStyle name="Normal 4 5 2 2 4 3 2 2" xfId="30442" xr:uid="{512FB93B-947D-43D0-B9C0-B22EB54D7AC9}"/>
    <cellStyle name="Normal 4 5 2 2 4 3 3" xfId="30443" xr:uid="{C6331EE4-CBDB-4464-B211-D46330DE9C4D}"/>
    <cellStyle name="Normal 4 5 2 2 4 4" xfId="30444" xr:uid="{C02D8C57-5B91-4E6C-A52B-C95F1C8A06E0}"/>
    <cellStyle name="Normal 4 5 2 2 4 4 2" xfId="30445" xr:uid="{6C7231F0-7C50-457A-9E08-D25D570CDB68}"/>
    <cellStyle name="Normal 4 5 2 2 4 5" xfId="30446" xr:uid="{2142C1C8-F524-481C-AB59-003B98C46491}"/>
    <cellStyle name="Normal 4 5 2 2 5" xfId="30447" xr:uid="{61B0EA40-0D79-40DA-BAB6-87B240133631}"/>
    <cellStyle name="Normal 4 5 2 2 5 2" xfId="30448" xr:uid="{79D346A2-9097-418F-B22E-52A9BD661C57}"/>
    <cellStyle name="Normal 4 5 2 2 5 2 2" xfId="30449" xr:uid="{C29E4B9B-5C4B-4457-B8E9-72790069F77A}"/>
    <cellStyle name="Normal 4 5 2 2 5 3" xfId="30450" xr:uid="{E1DDE5FD-6401-4789-9F44-F8C166251905}"/>
    <cellStyle name="Normal 4 5 2 2 6" xfId="30451" xr:uid="{106C0631-8604-463C-8845-F16300AFEF1F}"/>
    <cellStyle name="Normal 4 5 2 2 6 2" xfId="30452" xr:uid="{E0E9B795-7F1C-442E-981D-382C03511BD6}"/>
    <cellStyle name="Normal 4 5 2 2 6 2 2" xfId="30453" xr:uid="{4F805F2F-8BC8-482A-9999-301DAEC664C9}"/>
    <cellStyle name="Normal 4 5 2 2 6 3" xfId="30454" xr:uid="{E4DFDC0E-814E-4B4F-B9F5-938A5F967570}"/>
    <cellStyle name="Normal 4 5 2 2 7" xfId="30455" xr:uid="{12447E9E-1D38-46C9-9089-CDA2024E1E3D}"/>
    <cellStyle name="Normal 4 5 2 2 7 2" xfId="30456" xr:uid="{7F9D90F0-3FBB-458B-BB8B-35DA21D0E24B}"/>
    <cellStyle name="Normal 4 5 2 2 7 2 2" xfId="30457" xr:uid="{912BED6C-3848-4DF0-87AF-85A306BF3AD3}"/>
    <cellStyle name="Normal 4 5 2 2 7 3" xfId="30458" xr:uid="{4C2BE677-8772-41C9-9AA3-E861F4B2C47D}"/>
    <cellStyle name="Normal 4 5 2 2 8" xfId="30459" xr:uid="{94974381-0900-44E9-AFEE-FC61A53BA2C8}"/>
    <cellStyle name="Normal 4 5 2 2 8 2" xfId="30460" xr:uid="{01347D81-30EB-4961-A8BF-A3E3303F6A5A}"/>
    <cellStyle name="Normal 4 5 2 2 9" xfId="30461" xr:uid="{7C83EF63-2479-4D1D-ACA9-2E9807322F4A}"/>
    <cellStyle name="Normal 4 5 2 3" xfId="30462" xr:uid="{2551AB82-27A9-4255-976B-2423BBE24213}"/>
    <cellStyle name="Normal 4 5 2 3 2" xfId="30463" xr:uid="{63FE0FA1-1A2A-48E6-845C-08FEAA65885D}"/>
    <cellStyle name="Normal 4 5 2 3 2 2" xfId="30464" xr:uid="{0037D78C-8F4D-4619-9C09-05A773FF3C44}"/>
    <cellStyle name="Normal 4 5 2 3 2 2 2" xfId="30465" xr:uid="{D174173E-C40C-46E5-A268-97174B464E46}"/>
    <cellStyle name="Normal 4 5 2 3 2 2 2 2" xfId="30466" xr:uid="{F4EA9698-6CA2-4B93-AC42-027BBA5A5EA8}"/>
    <cellStyle name="Normal 4 5 2 3 2 2 2 2 2" xfId="30467" xr:uid="{D0F6A978-9770-4CC6-BC65-BE8936322CE3}"/>
    <cellStyle name="Normal 4 5 2 3 2 2 2 3" xfId="30468" xr:uid="{8093F23B-B7BF-4FB1-AC55-4B7FEA74C041}"/>
    <cellStyle name="Normal 4 5 2 3 2 2 3" xfId="30469" xr:uid="{24945E53-0190-45BD-95EE-A8BE59933777}"/>
    <cellStyle name="Normal 4 5 2 3 2 2 3 2" xfId="30470" xr:uid="{70C8A7D3-C533-4CFF-ACEE-57144BC92008}"/>
    <cellStyle name="Normal 4 5 2 3 2 2 3 2 2" xfId="30471" xr:uid="{A0491E9C-2176-4395-8B4F-1EEDA0269D16}"/>
    <cellStyle name="Normal 4 5 2 3 2 2 3 3" xfId="30472" xr:uid="{6333B382-E952-4FE1-8D73-18FDC37E2ACE}"/>
    <cellStyle name="Normal 4 5 2 3 2 2 4" xfId="30473" xr:uid="{01BA00CA-7A38-430B-A846-8C3E4F9593D9}"/>
    <cellStyle name="Normal 4 5 2 3 2 2 4 2" xfId="30474" xr:uid="{438E1A8A-1698-4B98-BD0E-9CCF7D44FA6C}"/>
    <cellStyle name="Normal 4 5 2 3 2 2 5" xfId="30475" xr:uid="{8949AAFD-9AA0-4E3C-8FDD-98A4341335BB}"/>
    <cellStyle name="Normal 4 5 2 3 2 3" xfId="30476" xr:uid="{302B384C-7CF7-4221-8E43-6264DDA209DF}"/>
    <cellStyle name="Normal 4 5 2 3 2 3 2" xfId="30477" xr:uid="{1329E575-95B1-467B-9282-661CA190F899}"/>
    <cellStyle name="Normal 4 5 2 3 2 3 2 2" xfId="30478" xr:uid="{60A8811C-34D2-40DA-820D-076686EA2BF0}"/>
    <cellStyle name="Normal 4 5 2 3 2 3 3" xfId="30479" xr:uid="{4D877705-9966-41DA-A1AF-72B05FA26D2C}"/>
    <cellStyle name="Normal 4 5 2 3 2 4" xfId="30480" xr:uid="{9A84AA8B-99E7-4BBD-9F75-D7C502ED1C2B}"/>
    <cellStyle name="Normal 4 5 2 3 2 4 2" xfId="30481" xr:uid="{3A1780EE-511C-48B4-87D0-8A41AB77FFDD}"/>
    <cellStyle name="Normal 4 5 2 3 2 4 2 2" xfId="30482" xr:uid="{2C714A96-5762-4A15-B665-B4549CABFEAD}"/>
    <cellStyle name="Normal 4 5 2 3 2 4 3" xfId="30483" xr:uid="{5498E815-D1F3-4D0E-A046-A8867E910E2D}"/>
    <cellStyle name="Normal 4 5 2 3 2 5" xfId="30484" xr:uid="{984F1210-27E1-41FE-9CA4-976C0E8C628E}"/>
    <cellStyle name="Normal 4 5 2 3 2 5 2" xfId="30485" xr:uid="{0533F759-4888-4ECF-B6A6-CFA6EBE2335E}"/>
    <cellStyle name="Normal 4 5 2 3 2 6" xfId="30486" xr:uid="{A5A70CAC-FD3A-4D3A-B2AA-A07745596C31}"/>
    <cellStyle name="Normal 4 5 2 3 3" xfId="30487" xr:uid="{74BE9371-A9F6-468C-B186-3DD344B0249D}"/>
    <cellStyle name="Normal 4 5 2 3 3 2" xfId="30488" xr:uid="{ED95C5A6-42C2-45EE-878D-0A23B2B7D600}"/>
    <cellStyle name="Normal 4 5 2 3 3 2 2" xfId="30489" xr:uid="{1F1B72CA-FF7B-49E3-8A44-0FD3DA0B3119}"/>
    <cellStyle name="Normal 4 5 2 3 3 2 2 2" xfId="30490" xr:uid="{8C02F9C6-C822-4629-B43C-F82D03850425}"/>
    <cellStyle name="Normal 4 5 2 3 3 2 2 2 2" xfId="30491" xr:uid="{BD0D300A-345F-43B0-8B9E-B952B6119223}"/>
    <cellStyle name="Normal 4 5 2 3 3 2 2 3" xfId="30492" xr:uid="{13737057-94B1-4430-9460-E49BB1897019}"/>
    <cellStyle name="Normal 4 5 2 3 3 2 3" xfId="30493" xr:uid="{6D9F9B60-0A0E-43FC-A9EC-7D46EC98B7DF}"/>
    <cellStyle name="Normal 4 5 2 3 3 2 3 2" xfId="30494" xr:uid="{E6E377A9-6DE5-406F-A60A-744773B4AE32}"/>
    <cellStyle name="Normal 4 5 2 3 3 2 3 2 2" xfId="30495" xr:uid="{ED32970E-C85F-4EC7-B480-B71BF579A6C7}"/>
    <cellStyle name="Normal 4 5 2 3 3 2 3 3" xfId="30496" xr:uid="{8018CD94-A0AA-4157-A462-1D5A8C56471B}"/>
    <cellStyle name="Normal 4 5 2 3 3 2 4" xfId="30497" xr:uid="{999A134C-B412-4D9A-89DB-DA0C76E7CCB7}"/>
    <cellStyle name="Normal 4 5 2 3 3 2 4 2" xfId="30498" xr:uid="{66B81560-F3D7-4C0C-86D1-3501BD01227F}"/>
    <cellStyle name="Normal 4 5 2 3 3 2 5" xfId="30499" xr:uid="{14028E15-09E4-4546-90A8-15D86A392457}"/>
    <cellStyle name="Normal 4 5 2 3 3 3" xfId="30500" xr:uid="{7D531FE3-42D3-46C6-B628-55B552036575}"/>
    <cellStyle name="Normal 4 5 2 3 3 3 2" xfId="30501" xr:uid="{622511BB-9D51-4CBE-81E7-121FE7D9AC42}"/>
    <cellStyle name="Normal 4 5 2 3 3 3 2 2" xfId="30502" xr:uid="{2102FF58-600B-4524-9A7C-F8E150A3939F}"/>
    <cellStyle name="Normal 4 5 2 3 3 3 3" xfId="30503" xr:uid="{92D7248B-91C6-43A2-81F0-46E8FD15DC7F}"/>
    <cellStyle name="Normal 4 5 2 3 3 4" xfId="30504" xr:uid="{D9CF1F5F-3DBE-415D-BFDE-B00C07836288}"/>
    <cellStyle name="Normal 4 5 2 3 3 4 2" xfId="30505" xr:uid="{BE62D956-2D80-467F-8E05-AC4B7DBFF5A6}"/>
    <cellStyle name="Normal 4 5 2 3 3 4 2 2" xfId="30506" xr:uid="{E4E24A70-5452-4403-A78A-2577CE1809FF}"/>
    <cellStyle name="Normal 4 5 2 3 3 4 3" xfId="30507" xr:uid="{B821090E-E2D5-458F-B271-2F606C75F446}"/>
    <cellStyle name="Normal 4 5 2 3 3 5" xfId="30508" xr:uid="{94C15E55-7F5B-4379-AA1A-8291C9510A1D}"/>
    <cellStyle name="Normal 4 5 2 3 3 5 2" xfId="30509" xr:uid="{90E8052D-6FF5-49E2-948A-D86CEA640AD3}"/>
    <cellStyle name="Normal 4 5 2 3 3 6" xfId="30510" xr:uid="{C9642552-E869-4F50-B628-66B5F6903B3F}"/>
    <cellStyle name="Normal 4 5 2 3 4" xfId="30511" xr:uid="{760821E9-923A-41DD-8CA1-D6B8D2F03DA7}"/>
    <cellStyle name="Normal 4 5 2 3 4 2" xfId="30512" xr:uid="{E767F5C6-8D23-4482-AFEE-9796AB61C470}"/>
    <cellStyle name="Normal 4 5 2 3 4 2 2" xfId="30513" xr:uid="{AB9E8D0D-939A-4956-8DA0-9B335E7EC4B9}"/>
    <cellStyle name="Normal 4 5 2 3 4 2 2 2" xfId="30514" xr:uid="{D211CC33-78FA-4E7A-9C4C-6900529AC1B1}"/>
    <cellStyle name="Normal 4 5 2 3 4 2 3" xfId="30515" xr:uid="{C208D37C-DC48-48E0-AB14-FB10130BC4B2}"/>
    <cellStyle name="Normal 4 5 2 3 4 3" xfId="30516" xr:uid="{C57F0084-4BDF-4F66-B6D0-5C0715CC1F8D}"/>
    <cellStyle name="Normal 4 5 2 3 4 3 2" xfId="30517" xr:uid="{07F4EE1A-2C4A-44AF-85AD-4D82B9BE29BA}"/>
    <cellStyle name="Normal 4 5 2 3 4 3 2 2" xfId="30518" xr:uid="{B905E4D3-8873-4A32-8EB3-5ADCFD6B688E}"/>
    <cellStyle name="Normal 4 5 2 3 4 3 3" xfId="30519" xr:uid="{CD4BE5FC-8A62-49D7-94BB-574ACB3FEDD8}"/>
    <cellStyle name="Normal 4 5 2 3 4 4" xfId="30520" xr:uid="{7C5D11D5-7638-4151-A2C6-79CF85708BB7}"/>
    <cellStyle name="Normal 4 5 2 3 4 4 2" xfId="30521" xr:uid="{FA0227B1-3192-4E10-8E1F-F41102FDB776}"/>
    <cellStyle name="Normal 4 5 2 3 4 5" xfId="30522" xr:uid="{CA3FB763-3B33-4385-9DA8-201B2DDFC542}"/>
    <cellStyle name="Normal 4 5 2 3 5" xfId="30523" xr:uid="{71AAF85D-472A-439A-B0E4-8E9F0E677FC8}"/>
    <cellStyle name="Normal 4 5 2 3 5 2" xfId="30524" xr:uid="{F8ED92F0-2F58-467F-9B0E-522B332B0FE1}"/>
    <cellStyle name="Normal 4 5 2 3 5 2 2" xfId="30525" xr:uid="{136B89F5-B8D9-452D-882A-B3CCA6232F45}"/>
    <cellStyle name="Normal 4 5 2 3 5 3" xfId="30526" xr:uid="{D7ECCC96-BFCB-4072-A692-D1B77874D1B2}"/>
    <cellStyle name="Normal 4 5 2 3 6" xfId="30527" xr:uid="{EAAD25C9-3632-45D4-9EF4-A1369E42CCF5}"/>
    <cellStyle name="Normal 4 5 2 3 6 2" xfId="30528" xr:uid="{5FC4E56D-ECAF-4E64-8A1C-A7CC345E5DA1}"/>
    <cellStyle name="Normal 4 5 2 3 6 2 2" xfId="30529" xr:uid="{6E9DDD06-AC08-4AD4-ADAF-7A5F5F85A1E5}"/>
    <cellStyle name="Normal 4 5 2 3 6 3" xfId="30530" xr:uid="{4B5A5EFD-E2A8-458E-A74A-4ED7BDCE4525}"/>
    <cellStyle name="Normal 4 5 2 3 7" xfId="30531" xr:uid="{FDE4053F-3F18-4B50-AFB1-BD1867B5AB15}"/>
    <cellStyle name="Normal 4 5 2 3 7 2" xfId="30532" xr:uid="{A8AFFF08-3140-46FA-9AE6-A9454D5C7A52}"/>
    <cellStyle name="Normal 4 5 2 3 7 2 2" xfId="30533" xr:uid="{66A02778-E295-4B01-92A9-A8074646219E}"/>
    <cellStyle name="Normal 4 5 2 3 7 3" xfId="30534" xr:uid="{09024511-D987-40D5-8485-5439357A2C87}"/>
    <cellStyle name="Normal 4 5 2 3 8" xfId="30535" xr:uid="{4E8FA442-8BFF-4787-98D4-5132EF8FFC0C}"/>
    <cellStyle name="Normal 4 5 2 3 8 2" xfId="30536" xr:uid="{D95FC3A4-7A45-47B3-92AC-C0FF1A0BF49B}"/>
    <cellStyle name="Normal 4 5 2 3 9" xfId="30537" xr:uid="{B0B987C1-804A-425C-948F-BF88D0EA0E0D}"/>
    <cellStyle name="Normal 4 5 2 4" xfId="30538" xr:uid="{A3C21592-DF50-4696-B6FC-0C3929C2DBC1}"/>
    <cellStyle name="Normal 4 5 2 4 2" xfId="30539" xr:uid="{50657880-0506-4DC0-ABED-5B74C859C933}"/>
    <cellStyle name="Normal 4 5 2 4 2 2" xfId="30540" xr:uid="{1B3198B4-1565-4E0F-A0A6-7A20D0623FB5}"/>
    <cellStyle name="Normal 4 5 2 4 2 2 2" xfId="30541" xr:uid="{AEAEB4B7-BB55-4A2B-9AFB-7C5AB212B7AD}"/>
    <cellStyle name="Normal 4 5 2 4 2 2 2 2" xfId="30542" xr:uid="{1C7325EE-8F6A-44E1-BFA3-EDB77380FD3A}"/>
    <cellStyle name="Normal 4 5 2 4 2 2 3" xfId="30543" xr:uid="{24B164EF-FC8B-4249-9F6B-AAE680FEAE73}"/>
    <cellStyle name="Normal 4 5 2 4 2 3" xfId="30544" xr:uid="{5BDD9551-A09C-4F6E-A7ED-E2A45C919474}"/>
    <cellStyle name="Normal 4 5 2 4 2 3 2" xfId="30545" xr:uid="{8D32B1B4-EF0E-4CBD-A550-1804664858E1}"/>
    <cellStyle name="Normal 4 5 2 4 2 3 2 2" xfId="30546" xr:uid="{441A52FE-BA23-45C5-9B02-2D4A6C89C602}"/>
    <cellStyle name="Normal 4 5 2 4 2 3 3" xfId="30547" xr:uid="{34913908-0181-461E-AFDE-77433B3AC370}"/>
    <cellStyle name="Normal 4 5 2 4 2 4" xfId="30548" xr:uid="{1756D2CF-6C6E-4B0B-B739-DBF2FCC8EDB2}"/>
    <cellStyle name="Normal 4 5 2 4 2 4 2" xfId="30549" xr:uid="{BC271AF3-CA13-44E1-A7FD-1300CAC5AB82}"/>
    <cellStyle name="Normal 4 5 2 4 2 5" xfId="30550" xr:uid="{485847F6-BE4B-40DE-9154-1001F9707C75}"/>
    <cellStyle name="Normal 4 5 2 4 3" xfId="30551" xr:uid="{84DD71D6-27A7-45D4-B719-004CB4488C87}"/>
    <cellStyle name="Normal 4 5 2 4 3 2" xfId="30552" xr:uid="{5AC0CD8D-56AA-4346-A1BC-987CD3B5ED4E}"/>
    <cellStyle name="Normal 4 5 2 4 3 2 2" xfId="30553" xr:uid="{13840F87-A3E7-4C68-B966-A5FB1BF7804E}"/>
    <cellStyle name="Normal 4 5 2 4 3 3" xfId="30554" xr:uid="{6E26FA67-0D66-4ADA-A500-B06F444A5F2C}"/>
    <cellStyle name="Normal 4 5 2 4 4" xfId="30555" xr:uid="{4E1E24BF-DA54-4C87-9363-FE6503F93EA1}"/>
    <cellStyle name="Normal 4 5 2 4 4 2" xfId="30556" xr:uid="{31C0BFBB-73CE-406D-9234-359D003C2467}"/>
    <cellStyle name="Normal 4 5 2 4 4 2 2" xfId="30557" xr:uid="{CA5DF370-A4EB-4885-AD2F-183E332E242F}"/>
    <cellStyle name="Normal 4 5 2 4 4 3" xfId="30558" xr:uid="{41A8C360-6C5B-4C7E-B6E9-67D2D36B5C2B}"/>
    <cellStyle name="Normal 4 5 2 4 5" xfId="30559" xr:uid="{D5E0B381-1E66-4206-9C35-62CC419962B3}"/>
    <cellStyle name="Normal 4 5 2 4 5 2" xfId="30560" xr:uid="{627FA01A-D673-441F-9F6E-86EBF4384ED3}"/>
    <cellStyle name="Normal 4 5 2 4 6" xfId="30561" xr:uid="{0B005910-5516-4563-86B4-7713350F0B0C}"/>
    <cellStyle name="Normal 4 5 2 5" xfId="30562" xr:uid="{59556FEE-319D-4CA3-83AE-6CBF6DCE53AF}"/>
    <cellStyle name="Normal 4 5 2 5 2" xfId="30563" xr:uid="{F1052396-457F-43D2-8312-6A68389D42FF}"/>
    <cellStyle name="Normal 4 5 2 5 2 2" xfId="30564" xr:uid="{0D1DAE03-E74D-4080-A1D8-CFD4CB26337C}"/>
    <cellStyle name="Normal 4 5 2 5 2 2 2" xfId="30565" xr:uid="{FD847D56-8000-48E6-B13F-3E319071AB2B}"/>
    <cellStyle name="Normal 4 5 2 5 2 2 2 2" xfId="30566" xr:uid="{F49294AD-8867-49E6-A1A5-AF0343E1386A}"/>
    <cellStyle name="Normal 4 5 2 5 2 2 3" xfId="30567" xr:uid="{A7BEC846-B210-49C2-A1AF-C2C9E2C5B8AF}"/>
    <cellStyle name="Normal 4 5 2 5 2 3" xfId="30568" xr:uid="{80EC5086-4300-492B-96AA-CB227F9DB464}"/>
    <cellStyle name="Normal 4 5 2 5 2 3 2" xfId="30569" xr:uid="{22DAAA1B-8091-49D6-B00B-B93552466797}"/>
    <cellStyle name="Normal 4 5 2 5 2 3 2 2" xfId="30570" xr:uid="{4093443D-DF40-4715-A50B-159ECEB31E13}"/>
    <cellStyle name="Normal 4 5 2 5 2 3 3" xfId="30571" xr:uid="{2B159FFB-08F2-4F55-B2B1-3C949FB41946}"/>
    <cellStyle name="Normal 4 5 2 5 2 4" xfId="30572" xr:uid="{35387F1E-2A47-4349-B996-A6854426E8FE}"/>
    <cellStyle name="Normal 4 5 2 5 2 4 2" xfId="30573" xr:uid="{5BBD067D-39BE-4D50-91E9-E07D756E2735}"/>
    <cellStyle name="Normal 4 5 2 5 2 5" xfId="30574" xr:uid="{04BBC4CB-0231-4663-999D-52D52648BC1D}"/>
    <cellStyle name="Normal 4 5 2 5 3" xfId="30575" xr:uid="{AF9FCD9C-AF9C-4BAA-8968-676137F8186A}"/>
    <cellStyle name="Normal 4 5 2 5 3 2" xfId="30576" xr:uid="{571D77DA-947E-4912-901D-7FE0FFC75CBB}"/>
    <cellStyle name="Normal 4 5 2 5 3 2 2" xfId="30577" xr:uid="{30529FFF-4DE3-4CB2-B4EF-30D691CCAAF4}"/>
    <cellStyle name="Normal 4 5 2 5 3 3" xfId="30578" xr:uid="{942F580A-0608-45C7-97D2-1A76CD405F5B}"/>
    <cellStyle name="Normal 4 5 2 5 4" xfId="30579" xr:uid="{04AFD0AB-2F5D-4DE5-937A-4C093D618ED8}"/>
    <cellStyle name="Normal 4 5 2 5 4 2" xfId="30580" xr:uid="{7D80FA28-C471-4B39-AC15-C8586641B37B}"/>
    <cellStyle name="Normal 4 5 2 5 4 2 2" xfId="30581" xr:uid="{4533A52D-7989-49DB-855A-9A2FCCF1995C}"/>
    <cellStyle name="Normal 4 5 2 5 4 3" xfId="30582" xr:uid="{BACC404B-DAFD-4364-B6C9-E037CF6CC9D0}"/>
    <cellStyle name="Normal 4 5 2 5 5" xfId="30583" xr:uid="{107DF849-7791-4B8B-ADE8-F4956309F147}"/>
    <cellStyle name="Normal 4 5 2 5 5 2" xfId="30584" xr:uid="{6B95184E-9BE3-47A5-B30F-5C9E0175675F}"/>
    <cellStyle name="Normal 4 5 2 5 6" xfId="30585" xr:uid="{DD9EB380-F734-4D41-8E0F-B07B33D849B5}"/>
    <cellStyle name="Normal 4 5 2 6" xfId="30586" xr:uid="{515C6528-7F21-4F73-B736-DE12190B5A00}"/>
    <cellStyle name="Normal 4 5 2 6 2" xfId="30587" xr:uid="{805AF10E-A581-4896-BF50-50EDD3ABC788}"/>
    <cellStyle name="Normal 4 5 2 6 2 2" xfId="30588" xr:uid="{99A0EDC6-CBD4-42A8-9ED5-E4CD2791B301}"/>
    <cellStyle name="Normal 4 5 2 6 2 2 2" xfId="30589" xr:uid="{1F6C59E5-6FCB-46F9-A034-87FD98FC1038}"/>
    <cellStyle name="Normal 4 5 2 6 2 3" xfId="30590" xr:uid="{5DAD6741-9623-49E7-9E5D-BB8D93C9A706}"/>
    <cellStyle name="Normal 4 5 2 6 3" xfId="30591" xr:uid="{555A4068-A23F-459C-BB62-9D229CF524AF}"/>
    <cellStyle name="Normal 4 5 2 6 3 2" xfId="30592" xr:uid="{63FF055A-6CEE-4F90-9095-3D5E882C31B9}"/>
    <cellStyle name="Normal 4 5 2 6 3 2 2" xfId="30593" xr:uid="{76BAEC40-19CB-4ED6-BBCB-5007F3BCB936}"/>
    <cellStyle name="Normal 4 5 2 6 3 3" xfId="30594" xr:uid="{9B96E254-3FBF-4E17-95A5-9B240D262980}"/>
    <cellStyle name="Normal 4 5 2 6 4" xfId="30595" xr:uid="{06E9C429-D150-4D96-8647-E20329FB1650}"/>
    <cellStyle name="Normal 4 5 2 6 4 2" xfId="30596" xr:uid="{1D034FBA-049D-46EC-97EB-921D0862CE3E}"/>
    <cellStyle name="Normal 4 5 2 6 5" xfId="30597" xr:uid="{5C40F66D-ABC0-40A2-93AC-B15C2FAAD875}"/>
    <cellStyle name="Normal 4 5 2 7" xfId="30598" xr:uid="{8C89521A-DC59-4DB7-9EF1-548EDB14FB82}"/>
    <cellStyle name="Normal 4 5 2 7 2" xfId="30599" xr:uid="{0BEE6342-7AA0-4873-B5ED-52E0D877ECD8}"/>
    <cellStyle name="Normal 4 5 2 7 2 2" xfId="30600" xr:uid="{017FF313-051E-474C-9E9D-EAED5CE670B2}"/>
    <cellStyle name="Normal 4 5 2 7 3" xfId="30601" xr:uid="{91DF20E7-1242-490B-94A3-9732FEC60AD4}"/>
    <cellStyle name="Normal 4 5 2 8" xfId="30602" xr:uid="{B8E5A15E-993F-4BEF-82F5-FF33F16DEAF4}"/>
    <cellStyle name="Normal 4 5 2 8 2" xfId="30603" xr:uid="{A8324BB3-4036-42DD-B7AD-E285C8FA2ECD}"/>
    <cellStyle name="Normal 4 5 2 8 2 2" xfId="30604" xr:uid="{97753BD2-DFB4-40FC-9E04-24949D3F4077}"/>
    <cellStyle name="Normal 4 5 2 8 3" xfId="30605" xr:uid="{8941D3FC-1C79-4F8C-858F-CC44D171C8A4}"/>
    <cellStyle name="Normal 4 5 2 9" xfId="30606" xr:uid="{37975A53-C6D0-427F-90D7-E8687761D61C}"/>
    <cellStyle name="Normal 4 5 2 9 2" xfId="30607" xr:uid="{23878DF2-4946-43FB-845E-B95B29F0616E}"/>
    <cellStyle name="Normal 4 5 2 9 2 2" xfId="30608" xr:uid="{F70F193E-CA14-4552-B2D7-7E6C7491E1A2}"/>
    <cellStyle name="Normal 4 5 2 9 3" xfId="30609" xr:uid="{B397B616-FA45-4C09-80A7-2169E20AE1F4}"/>
    <cellStyle name="Normal 4 5 20" xfId="30610" xr:uid="{5BF0BB1C-C397-4630-8383-A50A00F43E20}"/>
    <cellStyle name="Normal 4 5 20 2" xfId="30611" xr:uid="{E8D09DD1-F3A6-4325-9DDF-BE107239989D}"/>
    <cellStyle name="Normal 4 5 20 2 2" xfId="30612" xr:uid="{87E3A75A-3230-4B5E-B517-344811170E3A}"/>
    <cellStyle name="Normal 4 5 20 2 2 2" xfId="30613" xr:uid="{F2011E73-5993-4C9E-A70A-132A4963EAD9}"/>
    <cellStyle name="Normal 4 5 20 2 2 2 2" xfId="30614" xr:uid="{07644B96-6C22-4115-B12C-6AE145C57C59}"/>
    <cellStyle name="Normal 4 5 20 2 2 3" xfId="30615" xr:uid="{0DA20A88-CB77-4148-AE81-A45B0385C7C7}"/>
    <cellStyle name="Normal 4 5 20 2 3" xfId="30616" xr:uid="{06A4C22A-6639-4731-B304-66473EB3BF7E}"/>
    <cellStyle name="Normal 4 5 20 2 3 2" xfId="30617" xr:uid="{C3309972-A9AD-4451-A63A-B8392F19D74E}"/>
    <cellStyle name="Normal 4 5 20 2 3 2 2" xfId="30618" xr:uid="{74F4E414-B791-41D9-95DD-AE59FA1D236E}"/>
    <cellStyle name="Normal 4 5 20 2 3 3" xfId="30619" xr:uid="{693126EA-668B-4F14-8B1A-4CCB64676EF1}"/>
    <cellStyle name="Normal 4 5 20 2 4" xfId="30620" xr:uid="{B9914E01-AF0C-4D04-BFCC-2CD839413869}"/>
    <cellStyle name="Normal 4 5 20 2 4 2" xfId="30621" xr:uid="{F63353FD-65B8-4B69-AF33-6C134053F7E2}"/>
    <cellStyle name="Normal 4 5 20 2 5" xfId="30622" xr:uid="{EB7F4B16-1CC6-4F31-A144-6B3D97E089C7}"/>
    <cellStyle name="Normal 4 5 20 3" xfId="30623" xr:uid="{F413F5A5-6114-4C28-B38C-F545E9613DDD}"/>
    <cellStyle name="Normal 4 5 20 3 2" xfId="30624" xr:uid="{EFE2D02C-DC01-4709-BBAA-31EC8210A911}"/>
    <cellStyle name="Normal 4 5 20 3 2 2" xfId="30625" xr:uid="{78F22147-BC78-43F7-BD22-E333E4562AD4}"/>
    <cellStyle name="Normal 4 5 20 3 3" xfId="30626" xr:uid="{F403BD49-1D25-4E27-B1F2-E93A8365DE45}"/>
    <cellStyle name="Normal 4 5 20 4" xfId="30627" xr:uid="{613513B5-55D2-48CB-A9AE-C1049D77107D}"/>
    <cellStyle name="Normal 4 5 20 4 2" xfId="30628" xr:uid="{4CB4902A-B70B-4AE0-B475-93E788E37934}"/>
    <cellStyle name="Normal 4 5 20 4 2 2" xfId="30629" xr:uid="{BF712879-D254-432B-966E-D426E513ED49}"/>
    <cellStyle name="Normal 4 5 20 4 3" xfId="30630" xr:uid="{2F3F13D1-DE02-4417-9A0D-F66E3AEE4F09}"/>
    <cellStyle name="Normal 4 5 20 5" xfId="30631" xr:uid="{5CC83FFD-F1E2-44E9-ADA4-137E52B040AF}"/>
    <cellStyle name="Normal 4 5 20 5 2" xfId="30632" xr:uid="{72AEC03F-A164-478D-9B26-4D12227BA84C}"/>
    <cellStyle name="Normal 4 5 20 6" xfId="30633" xr:uid="{1F794D50-9FA4-4FA0-AB4F-50A4DBA63825}"/>
    <cellStyle name="Normal 4 5 21" xfId="30634" xr:uid="{AC66CCED-A199-45AF-AEA7-EE8CE809D7F7}"/>
    <cellStyle name="Normal 4 5 21 2" xfId="30635" xr:uid="{3A63C816-0C48-4F35-8771-BDBDB0FA1A8B}"/>
    <cellStyle name="Normal 4 5 21 2 2" xfId="30636" xr:uid="{AB09248F-90B3-4A5F-9AAE-29E3CDC1456E}"/>
    <cellStyle name="Normal 4 5 21 2 2 2" xfId="30637" xr:uid="{AE852C7E-8FFF-4E67-A1D7-CC64224A2F4D}"/>
    <cellStyle name="Normal 4 5 21 2 2 2 2" xfId="30638" xr:uid="{E830A534-BFA1-49DE-8FE2-164EF171D086}"/>
    <cellStyle name="Normal 4 5 21 2 2 3" xfId="30639" xr:uid="{FBAB664C-8DEC-4AA8-A8DC-F0043F2F5F00}"/>
    <cellStyle name="Normal 4 5 21 2 3" xfId="30640" xr:uid="{255CA380-5BD5-41FE-AFD8-DC60E2544B7D}"/>
    <cellStyle name="Normal 4 5 21 2 3 2" xfId="30641" xr:uid="{727FA237-3EF4-43E9-9CF2-D33B20CE35C6}"/>
    <cellStyle name="Normal 4 5 21 2 3 2 2" xfId="30642" xr:uid="{9EA2D2D9-9EBA-45B4-910D-58B5E9B0DED7}"/>
    <cellStyle name="Normal 4 5 21 2 3 3" xfId="30643" xr:uid="{A2F42EB8-1A4C-4874-A813-E96C172E58AE}"/>
    <cellStyle name="Normal 4 5 21 2 4" xfId="30644" xr:uid="{B86692EF-25AE-443F-B4A0-005722FC543F}"/>
    <cellStyle name="Normal 4 5 21 2 4 2" xfId="30645" xr:uid="{FD433720-37C1-4A84-B617-5411FD3E2ABB}"/>
    <cellStyle name="Normal 4 5 21 2 5" xfId="30646" xr:uid="{F0D544DD-01E8-4A71-82B7-0B1A2F681A33}"/>
    <cellStyle name="Normal 4 5 21 3" xfId="30647" xr:uid="{23724336-6857-4D0A-9BB2-B5281C85B4D8}"/>
    <cellStyle name="Normal 4 5 21 3 2" xfId="30648" xr:uid="{7ED66037-7F04-4E02-B9F0-896250E49892}"/>
    <cellStyle name="Normal 4 5 21 3 2 2" xfId="30649" xr:uid="{C31A238C-4C0F-42BA-8D35-0E6308CABA43}"/>
    <cellStyle name="Normal 4 5 21 3 3" xfId="30650" xr:uid="{B84E5E5F-6F3C-4BDC-AE42-03E2523F0BAE}"/>
    <cellStyle name="Normal 4 5 21 4" xfId="30651" xr:uid="{43C41B0C-0A76-4900-9A3B-B6C913A33F29}"/>
    <cellStyle name="Normal 4 5 21 4 2" xfId="30652" xr:uid="{0E7353D8-64F7-4EF5-9B7D-FE2F4BE90462}"/>
    <cellStyle name="Normal 4 5 21 4 2 2" xfId="30653" xr:uid="{98311F99-C700-42D7-BB0B-B0D3FEDB3F98}"/>
    <cellStyle name="Normal 4 5 21 4 3" xfId="30654" xr:uid="{5B46EE64-6C47-4903-A397-04065D9F450A}"/>
    <cellStyle name="Normal 4 5 21 5" xfId="30655" xr:uid="{8998D7E9-552B-4EFD-8CD0-57C70C697366}"/>
    <cellStyle name="Normal 4 5 21 5 2" xfId="30656" xr:uid="{C56599AD-ED7A-4E93-95A1-F788A4FDE607}"/>
    <cellStyle name="Normal 4 5 21 6" xfId="30657" xr:uid="{480EB3D4-9DD9-4E87-99C7-A176AF702AD3}"/>
    <cellStyle name="Normal 4 5 22" xfId="30658" xr:uid="{7E1C8B0E-6A47-4C49-A687-9359D68AA5D7}"/>
    <cellStyle name="Normal 4 5 22 2" xfId="30659" xr:uid="{B0D04ACB-61B8-4F69-B88F-0182BB61D900}"/>
    <cellStyle name="Normal 4 5 22 2 2" xfId="30660" xr:uid="{D9D977E0-60AD-4012-8B79-CF77E46CD90C}"/>
    <cellStyle name="Normal 4 5 22 2 2 2" xfId="30661" xr:uid="{ECC7FB17-22AD-4D20-A4A8-76D60298AE35}"/>
    <cellStyle name="Normal 4 5 22 2 3" xfId="30662" xr:uid="{F176B993-0E79-4CC5-9165-0724219C239D}"/>
    <cellStyle name="Normal 4 5 22 3" xfId="30663" xr:uid="{7F3BA687-8F87-437D-8AB7-5D956BA01AC2}"/>
    <cellStyle name="Normal 4 5 22 3 2" xfId="30664" xr:uid="{F878DDD0-1AD3-4CF9-A97A-CBFBB45AD4A8}"/>
    <cellStyle name="Normal 4 5 22 3 2 2" xfId="30665" xr:uid="{C9EEB5D8-D472-48E1-B4F4-6ED4B4E19B16}"/>
    <cellStyle name="Normal 4 5 22 3 3" xfId="30666" xr:uid="{17CDBEBF-82EA-4536-90AE-20831383622C}"/>
    <cellStyle name="Normal 4 5 22 4" xfId="30667" xr:uid="{CA06CC91-7666-4D58-B10F-23A9CBD460D0}"/>
    <cellStyle name="Normal 4 5 22 4 2" xfId="30668" xr:uid="{FE2158A7-F769-4667-9308-9350AE65F76B}"/>
    <cellStyle name="Normal 4 5 22 5" xfId="30669" xr:uid="{F26B1BCB-ADE8-402E-86E5-BC1178ACCC39}"/>
    <cellStyle name="Normal 4 5 23" xfId="30670" xr:uid="{997D80F1-AE7A-4F74-BDEF-0712EF252468}"/>
    <cellStyle name="Normal 4 5 23 2" xfId="30671" xr:uid="{854D0240-AC65-40A9-9AEF-E183FDB30AE2}"/>
    <cellStyle name="Normal 4 5 23 2 2" xfId="30672" xr:uid="{B499BCA7-AD00-44D1-AFB2-55131FDB83C1}"/>
    <cellStyle name="Normal 4 5 23 3" xfId="30673" xr:uid="{92DAE41D-DE48-4E01-8944-FCC357E45076}"/>
    <cellStyle name="Normal 4 5 24" xfId="30674" xr:uid="{4DEB9B24-3F21-481D-AF2D-70DE9324DBE6}"/>
    <cellStyle name="Normal 4 5 24 2" xfId="30675" xr:uid="{057C5490-AB00-4FAF-9A4E-EFCC9DFF24E3}"/>
    <cellStyle name="Normal 4 5 24 2 2" xfId="30676" xr:uid="{5EBC4E24-AFDE-48E4-A5A6-9838D3B8DC65}"/>
    <cellStyle name="Normal 4 5 24 3" xfId="30677" xr:uid="{6A87A4CE-5AF3-43E0-8806-5611DD8E5933}"/>
    <cellStyle name="Normal 4 5 25" xfId="30678" xr:uid="{B7293B7F-9525-48E6-B294-9CA8F2EAF9C5}"/>
    <cellStyle name="Normal 4 5 25 2" xfId="30679" xr:uid="{46FBEA70-886F-4365-AFC4-C495FDE05FFD}"/>
    <cellStyle name="Normal 4 5 25 2 2" xfId="30680" xr:uid="{AFD754B9-CAD4-4839-930E-F69F32F0862A}"/>
    <cellStyle name="Normal 4 5 25 3" xfId="30681" xr:uid="{AC3AA462-7D7D-4DBD-8296-B6BCD9E8E7C3}"/>
    <cellStyle name="Normal 4 5 26" xfId="30682" xr:uid="{1A03D586-37F3-4683-8175-5117C98FD349}"/>
    <cellStyle name="Normal 4 5 26 2" xfId="30683" xr:uid="{56D90EF2-2AD7-4B3F-9F34-E233143E7AAD}"/>
    <cellStyle name="Normal 4 5 27" xfId="30684" xr:uid="{08A50493-02A6-4592-9F30-2306CBCF2DD5}"/>
    <cellStyle name="Normal 4 5 28" xfId="51374" xr:uid="{2332E01B-32FD-4761-9011-F1B70D4B7108}"/>
    <cellStyle name="Normal 4 5 3" xfId="30685" xr:uid="{2F3343C5-0954-4C05-B38A-0237056D58F4}"/>
    <cellStyle name="Normal 4 5 3 10" xfId="30686" xr:uid="{40D076F7-4358-4C94-BE74-E8F3874F9672}"/>
    <cellStyle name="Normal 4 5 3 10 2" xfId="30687" xr:uid="{434DC86C-C396-4A4A-861B-1ABB2B0851BA}"/>
    <cellStyle name="Normal 4 5 3 11" xfId="30688" xr:uid="{9B3EB90D-7716-42BB-A54C-94C70E254FB7}"/>
    <cellStyle name="Normal 4 5 3 2" xfId="30689" xr:uid="{F5B0FCB3-9844-4C3E-A728-C13E12164811}"/>
    <cellStyle name="Normal 4 5 3 2 2" xfId="30690" xr:uid="{B26F592C-BD3B-424F-8C05-89583208D922}"/>
    <cellStyle name="Normal 4 5 3 2 2 2" xfId="30691" xr:uid="{775DE5F6-FEC3-4F51-B6E3-D656583EF906}"/>
    <cellStyle name="Normal 4 5 3 2 2 2 2" xfId="30692" xr:uid="{DABF408C-22AD-4BF2-8B44-8486A344D97E}"/>
    <cellStyle name="Normal 4 5 3 2 2 2 2 2" xfId="30693" xr:uid="{4FBCAC01-A0DA-4AAA-90C7-9D2AEE5CDAA7}"/>
    <cellStyle name="Normal 4 5 3 2 2 2 2 2 2" xfId="30694" xr:uid="{123192EB-03F0-450B-B5B0-69002123EA96}"/>
    <cellStyle name="Normal 4 5 3 2 2 2 2 3" xfId="30695" xr:uid="{DA482D52-10AE-402B-810D-AA340EB145F0}"/>
    <cellStyle name="Normal 4 5 3 2 2 2 3" xfId="30696" xr:uid="{EC865830-4C8B-4421-B50F-EC0CE8C2CD1C}"/>
    <cellStyle name="Normal 4 5 3 2 2 2 3 2" xfId="30697" xr:uid="{74C09DB7-CCEA-4156-909A-A105BFE5CD08}"/>
    <cellStyle name="Normal 4 5 3 2 2 2 3 2 2" xfId="30698" xr:uid="{1AD29125-C544-4E9A-BAFB-C877B874885C}"/>
    <cellStyle name="Normal 4 5 3 2 2 2 3 3" xfId="30699" xr:uid="{76376887-3141-4FF6-80DE-FDA147480D8D}"/>
    <cellStyle name="Normal 4 5 3 2 2 2 4" xfId="30700" xr:uid="{F3C514B6-DFEA-4709-9B20-C725813F866A}"/>
    <cellStyle name="Normal 4 5 3 2 2 2 4 2" xfId="30701" xr:uid="{D28EDFDB-DCA5-4AA4-ABE8-80B469A12417}"/>
    <cellStyle name="Normal 4 5 3 2 2 2 5" xfId="30702" xr:uid="{76CD9277-EFC6-4787-80DF-674CD90B14F9}"/>
    <cellStyle name="Normal 4 5 3 2 2 3" xfId="30703" xr:uid="{940A4110-353C-4EBD-BB42-4D757542DC44}"/>
    <cellStyle name="Normal 4 5 3 2 2 3 2" xfId="30704" xr:uid="{ADCF60DB-3084-457B-ABC8-4A062883BE19}"/>
    <cellStyle name="Normal 4 5 3 2 2 3 2 2" xfId="30705" xr:uid="{37041504-0DDC-4A59-A7DD-142DCF82FBB1}"/>
    <cellStyle name="Normal 4 5 3 2 2 3 3" xfId="30706" xr:uid="{B41B03B6-0D58-4B96-A24D-A6BAE752426C}"/>
    <cellStyle name="Normal 4 5 3 2 2 4" xfId="30707" xr:uid="{53AB4E4C-8213-4E37-A245-6F3257E8340D}"/>
    <cellStyle name="Normal 4 5 3 2 2 4 2" xfId="30708" xr:uid="{D2D53B86-708C-4A3C-B8EE-DF6D40C596C0}"/>
    <cellStyle name="Normal 4 5 3 2 2 4 2 2" xfId="30709" xr:uid="{5A7AD99B-861F-40AB-91D5-C680CCC30B3C}"/>
    <cellStyle name="Normal 4 5 3 2 2 4 3" xfId="30710" xr:uid="{3D8AA9BB-C002-4834-9055-49952CF163FB}"/>
    <cellStyle name="Normal 4 5 3 2 2 5" xfId="30711" xr:uid="{643D7ADC-1984-4616-AAF1-150375582940}"/>
    <cellStyle name="Normal 4 5 3 2 2 5 2" xfId="30712" xr:uid="{D348EB8E-2495-4809-A103-A298A76CD84C}"/>
    <cellStyle name="Normal 4 5 3 2 2 6" xfId="30713" xr:uid="{3B7C674E-2B8C-473A-B5A4-289C173DF055}"/>
    <cellStyle name="Normal 4 5 3 2 3" xfId="30714" xr:uid="{3FE888BA-13B7-4152-BAD8-F5E608B22A80}"/>
    <cellStyle name="Normal 4 5 3 2 3 2" xfId="30715" xr:uid="{F3EA419F-43E0-487A-8C4C-BB7CB5515FAD}"/>
    <cellStyle name="Normal 4 5 3 2 3 2 2" xfId="30716" xr:uid="{B1F627A1-0E34-4D50-871C-46ABD2E1D50B}"/>
    <cellStyle name="Normal 4 5 3 2 3 2 2 2" xfId="30717" xr:uid="{A94678BE-BB94-4DA2-BB2B-A9419F19D2B0}"/>
    <cellStyle name="Normal 4 5 3 2 3 2 2 2 2" xfId="30718" xr:uid="{21B27431-9D42-46A1-B123-ACF177D487C2}"/>
    <cellStyle name="Normal 4 5 3 2 3 2 2 3" xfId="30719" xr:uid="{BAADF6C5-0905-488F-9E40-FF4190C0FD5F}"/>
    <cellStyle name="Normal 4 5 3 2 3 2 3" xfId="30720" xr:uid="{F0AB504C-A42A-4F6B-9378-DE6D3AD78A69}"/>
    <cellStyle name="Normal 4 5 3 2 3 2 3 2" xfId="30721" xr:uid="{BB55D774-FB70-488E-AF6E-774CAB64A0E1}"/>
    <cellStyle name="Normal 4 5 3 2 3 2 3 2 2" xfId="30722" xr:uid="{17AD769A-4523-4679-BDC3-D1367732BF1D}"/>
    <cellStyle name="Normal 4 5 3 2 3 2 3 3" xfId="30723" xr:uid="{765E4A4A-2009-4C6E-8F6D-1B0821CACA79}"/>
    <cellStyle name="Normal 4 5 3 2 3 2 4" xfId="30724" xr:uid="{0B364FC1-172A-402D-94DB-2B8D5A6B859E}"/>
    <cellStyle name="Normal 4 5 3 2 3 2 4 2" xfId="30725" xr:uid="{F7E893C8-B892-4028-B366-0FB89E9B0000}"/>
    <cellStyle name="Normal 4 5 3 2 3 2 5" xfId="30726" xr:uid="{079AEB2F-ACB4-4E52-B90C-8C6D4D2C69CC}"/>
    <cellStyle name="Normal 4 5 3 2 3 3" xfId="30727" xr:uid="{E77211DE-A5D8-45FA-8D8B-739BB11D1F9A}"/>
    <cellStyle name="Normal 4 5 3 2 3 3 2" xfId="30728" xr:uid="{7C2F8CDA-5198-4B5A-8B30-E5E304D56CAB}"/>
    <cellStyle name="Normal 4 5 3 2 3 3 2 2" xfId="30729" xr:uid="{D148687F-B9EE-4393-8974-8D924BC6D053}"/>
    <cellStyle name="Normal 4 5 3 2 3 3 3" xfId="30730" xr:uid="{9A2945F1-AE66-4DA1-BD34-8C7FEE531DBC}"/>
    <cellStyle name="Normal 4 5 3 2 3 4" xfId="30731" xr:uid="{3135C25E-0590-4E27-8376-62711EBB346E}"/>
    <cellStyle name="Normal 4 5 3 2 3 4 2" xfId="30732" xr:uid="{61319C3E-FC33-44E7-AEA4-956E774B253F}"/>
    <cellStyle name="Normal 4 5 3 2 3 4 2 2" xfId="30733" xr:uid="{B1D13C37-4D94-4378-BA48-2CAAD2D65DFC}"/>
    <cellStyle name="Normal 4 5 3 2 3 4 3" xfId="30734" xr:uid="{EE7E402A-C8A8-4D60-9A61-3E6D3B0F5016}"/>
    <cellStyle name="Normal 4 5 3 2 3 5" xfId="30735" xr:uid="{48897E58-D1AC-4FAC-8A00-F81FC7E08C82}"/>
    <cellStyle name="Normal 4 5 3 2 3 5 2" xfId="30736" xr:uid="{80EA03D6-437F-4725-BE5C-46B872CBC79C}"/>
    <cellStyle name="Normal 4 5 3 2 3 6" xfId="30737" xr:uid="{6BF0D444-FE63-439D-81A1-4FAE851D527D}"/>
    <cellStyle name="Normal 4 5 3 2 4" xfId="30738" xr:uid="{9FFE8E89-BA12-43F9-822D-CBAE3D43CED9}"/>
    <cellStyle name="Normal 4 5 3 2 4 2" xfId="30739" xr:uid="{9FE81167-E4ED-4510-8010-1B138823F20D}"/>
    <cellStyle name="Normal 4 5 3 2 4 2 2" xfId="30740" xr:uid="{043D983C-978F-4EDC-BDA6-22F8DB18AE7F}"/>
    <cellStyle name="Normal 4 5 3 2 4 2 2 2" xfId="30741" xr:uid="{47FFDF38-FE37-4C5B-B8EB-AA43F5B44052}"/>
    <cellStyle name="Normal 4 5 3 2 4 2 3" xfId="30742" xr:uid="{73CFF70E-46A1-4D79-B0A5-451BDBA0F695}"/>
    <cellStyle name="Normal 4 5 3 2 4 3" xfId="30743" xr:uid="{B6C5F4A0-C494-4E17-B849-342D21A1EC56}"/>
    <cellStyle name="Normal 4 5 3 2 4 3 2" xfId="30744" xr:uid="{730AE562-7C69-457D-A99E-3D0846FCADCD}"/>
    <cellStyle name="Normal 4 5 3 2 4 3 2 2" xfId="30745" xr:uid="{61D728A4-598B-4050-A7E5-D96B9512A0EC}"/>
    <cellStyle name="Normal 4 5 3 2 4 3 3" xfId="30746" xr:uid="{A5043ECE-6C94-45CB-975A-5E3B9CF8B525}"/>
    <cellStyle name="Normal 4 5 3 2 4 4" xfId="30747" xr:uid="{D3B4DA10-9650-4424-8D5E-E06AE73307D0}"/>
    <cellStyle name="Normal 4 5 3 2 4 4 2" xfId="30748" xr:uid="{F5F04900-94E3-47EC-93C9-0CD3917EB9E0}"/>
    <cellStyle name="Normal 4 5 3 2 4 5" xfId="30749" xr:uid="{F61AB114-F3EA-4180-82CA-90B958E2BE4A}"/>
    <cellStyle name="Normal 4 5 3 2 5" xfId="30750" xr:uid="{B9DD0675-025C-4C16-BB50-4E3C55994033}"/>
    <cellStyle name="Normal 4 5 3 2 5 2" xfId="30751" xr:uid="{7D6207A1-89D6-4043-808D-E29204901F01}"/>
    <cellStyle name="Normal 4 5 3 2 5 2 2" xfId="30752" xr:uid="{8475E456-BCCD-4DA4-AB38-AF39E164E14F}"/>
    <cellStyle name="Normal 4 5 3 2 5 3" xfId="30753" xr:uid="{9D30449B-3767-4D72-AA50-F823409AE9B9}"/>
    <cellStyle name="Normal 4 5 3 2 6" xfId="30754" xr:uid="{3931E560-871B-4B82-ABFB-75A018A68331}"/>
    <cellStyle name="Normal 4 5 3 2 6 2" xfId="30755" xr:uid="{6348A026-08E5-47BD-97F9-A6E73C840DE0}"/>
    <cellStyle name="Normal 4 5 3 2 6 2 2" xfId="30756" xr:uid="{B05A3B2A-C4F8-40F9-8156-01B0F3F57AA5}"/>
    <cellStyle name="Normal 4 5 3 2 6 3" xfId="30757" xr:uid="{3AD2389B-8502-4E89-B882-E7073967B60A}"/>
    <cellStyle name="Normal 4 5 3 2 7" xfId="30758" xr:uid="{6B61F031-DEAF-4E23-8185-3CE23414840E}"/>
    <cellStyle name="Normal 4 5 3 2 7 2" xfId="30759" xr:uid="{95EFF489-53E9-4F2D-B187-6619C5CB754C}"/>
    <cellStyle name="Normal 4 5 3 2 7 2 2" xfId="30760" xr:uid="{6DB9BAAB-FD41-4BF9-B10F-745F647CF070}"/>
    <cellStyle name="Normal 4 5 3 2 7 3" xfId="30761" xr:uid="{A5246EFB-8817-461B-B53A-C237206F129C}"/>
    <cellStyle name="Normal 4 5 3 2 8" xfId="30762" xr:uid="{5B2D8106-A906-431F-9AD8-D7B90774B570}"/>
    <cellStyle name="Normal 4 5 3 2 8 2" xfId="30763" xr:uid="{7F9E708E-EB59-4887-B7D9-AAA2AB31BC88}"/>
    <cellStyle name="Normal 4 5 3 2 9" xfId="30764" xr:uid="{60FF6035-0634-4119-9C0E-573928373478}"/>
    <cellStyle name="Normal 4 5 3 3" xfId="30765" xr:uid="{C7884967-8BA0-49D2-8222-A1DAA41D10D9}"/>
    <cellStyle name="Normal 4 5 3 3 2" xfId="30766" xr:uid="{CF91B8EC-366A-4CD3-8C07-1041648F8CE0}"/>
    <cellStyle name="Normal 4 5 3 3 2 2" xfId="30767" xr:uid="{423A1DDD-E6B4-43DD-ACE4-30DA5CB1BA0E}"/>
    <cellStyle name="Normal 4 5 3 3 2 2 2" xfId="30768" xr:uid="{E65C0F2B-9765-487F-B00D-CA6D041DC58E}"/>
    <cellStyle name="Normal 4 5 3 3 2 2 2 2" xfId="30769" xr:uid="{006C9C90-B676-41BB-A3B6-CA39567A0557}"/>
    <cellStyle name="Normal 4 5 3 3 2 2 2 2 2" xfId="30770" xr:uid="{74B848CB-27CF-4479-B5A6-1FDE0059F1CD}"/>
    <cellStyle name="Normal 4 5 3 3 2 2 2 3" xfId="30771" xr:uid="{A0E44AAE-EE3D-452C-8917-14462553A879}"/>
    <cellStyle name="Normal 4 5 3 3 2 2 3" xfId="30772" xr:uid="{1B10788B-16F8-43AF-832F-4308111208CF}"/>
    <cellStyle name="Normal 4 5 3 3 2 2 3 2" xfId="30773" xr:uid="{7A97BBA0-64A9-43C4-858C-9EC80B09EF84}"/>
    <cellStyle name="Normal 4 5 3 3 2 2 3 2 2" xfId="30774" xr:uid="{2256642F-6E09-4811-A8B0-280C45E179CF}"/>
    <cellStyle name="Normal 4 5 3 3 2 2 3 3" xfId="30775" xr:uid="{1FCB7843-D103-4F17-9581-84230B996386}"/>
    <cellStyle name="Normal 4 5 3 3 2 2 4" xfId="30776" xr:uid="{2641C2FA-1C66-4B80-911C-46A4F824ABA4}"/>
    <cellStyle name="Normal 4 5 3 3 2 2 4 2" xfId="30777" xr:uid="{3E693181-AA2D-45DE-AC3D-AA242B196C90}"/>
    <cellStyle name="Normal 4 5 3 3 2 2 5" xfId="30778" xr:uid="{18111F56-9B19-4634-9A8C-C301FBAA9B8B}"/>
    <cellStyle name="Normal 4 5 3 3 2 3" xfId="30779" xr:uid="{DCA7C5CD-A897-4760-8CA8-6C0D8BF4076F}"/>
    <cellStyle name="Normal 4 5 3 3 2 3 2" xfId="30780" xr:uid="{8F0EE8BC-4649-4440-9130-A72F226B5695}"/>
    <cellStyle name="Normal 4 5 3 3 2 3 2 2" xfId="30781" xr:uid="{2667BED2-A77F-49CE-9A15-A2388729903F}"/>
    <cellStyle name="Normal 4 5 3 3 2 3 3" xfId="30782" xr:uid="{71AE6BAF-05B1-4DAA-9B61-DADEA8FE244C}"/>
    <cellStyle name="Normal 4 5 3 3 2 4" xfId="30783" xr:uid="{A6B2F09C-D258-4797-92C1-788936C3426B}"/>
    <cellStyle name="Normal 4 5 3 3 2 4 2" xfId="30784" xr:uid="{EF298C30-CF5A-48D5-86E2-8BCC289F8794}"/>
    <cellStyle name="Normal 4 5 3 3 2 4 2 2" xfId="30785" xr:uid="{5A91EDD0-EF76-4359-9EF3-0E28D564DD68}"/>
    <cellStyle name="Normal 4 5 3 3 2 4 3" xfId="30786" xr:uid="{B7739CBC-825B-421F-A1E2-06E566F2FA60}"/>
    <cellStyle name="Normal 4 5 3 3 2 5" xfId="30787" xr:uid="{CE5A435A-4D4C-48A8-A014-B2453F4EAF57}"/>
    <cellStyle name="Normal 4 5 3 3 2 5 2" xfId="30788" xr:uid="{7EA77D40-CEDC-4B8D-86FE-EFBBDB4CFEC7}"/>
    <cellStyle name="Normal 4 5 3 3 2 6" xfId="30789" xr:uid="{F49B37D3-19A7-4116-9E43-1A2BB6EB7C72}"/>
    <cellStyle name="Normal 4 5 3 3 3" xfId="30790" xr:uid="{9EC24566-8961-4973-8736-1BF0466F6FF8}"/>
    <cellStyle name="Normal 4 5 3 3 3 2" xfId="30791" xr:uid="{F357C316-89F7-47DF-B8F2-CF0C6F33ED17}"/>
    <cellStyle name="Normal 4 5 3 3 3 2 2" xfId="30792" xr:uid="{9FC1DEC0-3C45-4412-9C3C-FD36AFB426BD}"/>
    <cellStyle name="Normal 4 5 3 3 3 2 2 2" xfId="30793" xr:uid="{4C1A6361-2C8F-45EC-9F35-DA849B07F024}"/>
    <cellStyle name="Normal 4 5 3 3 3 2 2 2 2" xfId="30794" xr:uid="{E92AA101-A476-4A00-8E1B-1D0BEDCA710C}"/>
    <cellStyle name="Normal 4 5 3 3 3 2 2 3" xfId="30795" xr:uid="{51124FC2-168B-4E8B-8C83-F15E31A00B0F}"/>
    <cellStyle name="Normal 4 5 3 3 3 2 3" xfId="30796" xr:uid="{53F64C89-0479-4A19-85DB-227642F38670}"/>
    <cellStyle name="Normal 4 5 3 3 3 2 3 2" xfId="30797" xr:uid="{3CCD9BCE-80E3-44FD-8FC8-8B9D2D1ABCA2}"/>
    <cellStyle name="Normal 4 5 3 3 3 2 3 2 2" xfId="30798" xr:uid="{50310C61-76D9-4FF7-8248-C4F83F5AA642}"/>
    <cellStyle name="Normal 4 5 3 3 3 2 3 3" xfId="30799" xr:uid="{E6CDEB9F-FBBF-4C4E-9B77-40623900F2B6}"/>
    <cellStyle name="Normal 4 5 3 3 3 2 4" xfId="30800" xr:uid="{1D65C5D4-A82C-4EB2-901C-59EBEDBFCF9F}"/>
    <cellStyle name="Normal 4 5 3 3 3 2 4 2" xfId="30801" xr:uid="{9BFB5266-F78E-47A9-BA63-20CFB2FBECAC}"/>
    <cellStyle name="Normal 4 5 3 3 3 2 5" xfId="30802" xr:uid="{9A00D690-FD45-49DB-89BB-0E06D19E64D8}"/>
    <cellStyle name="Normal 4 5 3 3 3 3" xfId="30803" xr:uid="{83F6C9FF-9B9E-4371-A686-717A48EBA386}"/>
    <cellStyle name="Normal 4 5 3 3 3 3 2" xfId="30804" xr:uid="{ECE740A7-2C74-45B2-805A-EF5CB18FF91E}"/>
    <cellStyle name="Normal 4 5 3 3 3 3 2 2" xfId="30805" xr:uid="{CEFD7D7F-9F03-4451-ADC5-AC5423E830E4}"/>
    <cellStyle name="Normal 4 5 3 3 3 3 3" xfId="30806" xr:uid="{FF6EBA46-E001-465D-9149-86E994620913}"/>
    <cellStyle name="Normal 4 5 3 3 3 4" xfId="30807" xr:uid="{B8021027-CCEF-4BDC-88CE-703811931468}"/>
    <cellStyle name="Normal 4 5 3 3 3 4 2" xfId="30808" xr:uid="{31B25047-E3A0-4A1D-857C-7E78C77C67E9}"/>
    <cellStyle name="Normal 4 5 3 3 3 4 2 2" xfId="30809" xr:uid="{FD37E0A0-F03C-4348-927F-6C4DCF5435A9}"/>
    <cellStyle name="Normal 4 5 3 3 3 4 3" xfId="30810" xr:uid="{77D48C2A-6D4A-4719-AA29-6F642A31D161}"/>
    <cellStyle name="Normal 4 5 3 3 3 5" xfId="30811" xr:uid="{13A81FE9-C72B-415B-9AEE-5050728CA692}"/>
    <cellStyle name="Normal 4 5 3 3 3 5 2" xfId="30812" xr:uid="{9EF9997B-16F6-44D4-B99F-F4FF2A380D83}"/>
    <cellStyle name="Normal 4 5 3 3 3 6" xfId="30813" xr:uid="{2493D3FE-34EE-49AC-843E-0307D0F01E07}"/>
    <cellStyle name="Normal 4 5 3 3 4" xfId="30814" xr:uid="{C5F2ACB9-A0BF-4A26-9A66-3945BCF533F0}"/>
    <cellStyle name="Normal 4 5 3 3 4 2" xfId="30815" xr:uid="{FFA4D972-79B0-4EE9-B985-465B6FAA35DF}"/>
    <cellStyle name="Normal 4 5 3 3 4 2 2" xfId="30816" xr:uid="{773680F5-5D24-41C5-AF49-32D321173174}"/>
    <cellStyle name="Normal 4 5 3 3 4 2 2 2" xfId="30817" xr:uid="{D097D53F-A96C-4147-B843-089F63E9E74B}"/>
    <cellStyle name="Normal 4 5 3 3 4 2 3" xfId="30818" xr:uid="{63479CCF-DD57-4ECA-A9AC-CA82A475E179}"/>
    <cellStyle name="Normal 4 5 3 3 4 3" xfId="30819" xr:uid="{E939DD58-50C5-4286-BCE1-FD7303982460}"/>
    <cellStyle name="Normal 4 5 3 3 4 3 2" xfId="30820" xr:uid="{0CB94DC6-4452-4912-9377-EA613AF0989A}"/>
    <cellStyle name="Normal 4 5 3 3 4 3 2 2" xfId="30821" xr:uid="{B093D9DC-0155-47C8-BBC5-FDEF3E4CCC88}"/>
    <cellStyle name="Normal 4 5 3 3 4 3 3" xfId="30822" xr:uid="{915F2087-DEB2-4BE1-9240-1E54D05EB536}"/>
    <cellStyle name="Normal 4 5 3 3 4 4" xfId="30823" xr:uid="{FE52476A-43B1-475A-8DF3-C302DC57BC2C}"/>
    <cellStyle name="Normal 4 5 3 3 4 4 2" xfId="30824" xr:uid="{651D4A8A-407D-497D-90A9-5268DF42A394}"/>
    <cellStyle name="Normal 4 5 3 3 4 5" xfId="30825" xr:uid="{94BD16ED-D1F2-47A6-A656-54800DEE6A7A}"/>
    <cellStyle name="Normal 4 5 3 3 5" xfId="30826" xr:uid="{A93CDA40-4D95-44A8-BC27-E472747A4576}"/>
    <cellStyle name="Normal 4 5 3 3 5 2" xfId="30827" xr:uid="{4AA9773C-3FA0-4BD1-B6CA-00751AE2B145}"/>
    <cellStyle name="Normal 4 5 3 3 5 2 2" xfId="30828" xr:uid="{887B27F1-4C0E-48DC-BE7B-3E28C19D5CF1}"/>
    <cellStyle name="Normal 4 5 3 3 5 3" xfId="30829" xr:uid="{F8880737-ADBB-43B9-9A47-8EE11AD42C92}"/>
    <cellStyle name="Normal 4 5 3 3 6" xfId="30830" xr:uid="{DC2BB876-4C66-4757-B741-54BDD17A9C23}"/>
    <cellStyle name="Normal 4 5 3 3 6 2" xfId="30831" xr:uid="{FCABF5DE-955B-4DAB-8D17-D030B9E5DC8C}"/>
    <cellStyle name="Normal 4 5 3 3 6 2 2" xfId="30832" xr:uid="{D28B583B-889B-4C4F-91B2-C9765114EEA7}"/>
    <cellStyle name="Normal 4 5 3 3 6 3" xfId="30833" xr:uid="{08BA330D-B324-47B6-A41A-81C1C7F023F4}"/>
    <cellStyle name="Normal 4 5 3 3 7" xfId="30834" xr:uid="{3021908C-2529-487D-9CBF-29403DA266B8}"/>
    <cellStyle name="Normal 4 5 3 3 7 2" xfId="30835" xr:uid="{26DF1819-DDA9-4B78-B332-B49D780E7B07}"/>
    <cellStyle name="Normal 4 5 3 3 7 2 2" xfId="30836" xr:uid="{9BD75825-7CDF-433B-8F96-3EEB56B484EA}"/>
    <cellStyle name="Normal 4 5 3 3 7 3" xfId="30837" xr:uid="{4EF4A72F-467D-4807-8ED2-0B0FADC94BB0}"/>
    <cellStyle name="Normal 4 5 3 3 8" xfId="30838" xr:uid="{4A0E9E56-5E34-43E0-958D-F74006DEE55B}"/>
    <cellStyle name="Normal 4 5 3 3 8 2" xfId="30839" xr:uid="{9B8B30B1-E2DB-4E0F-9276-7D4924039161}"/>
    <cellStyle name="Normal 4 5 3 3 9" xfId="30840" xr:uid="{1E79BDCA-102C-44B1-AE85-DD4DBF5FA95D}"/>
    <cellStyle name="Normal 4 5 3 4" xfId="30841" xr:uid="{B55B5C17-0736-4BD8-86EF-4BE26FA32F7A}"/>
    <cellStyle name="Normal 4 5 3 4 2" xfId="30842" xr:uid="{46235342-C0F2-48AD-8A65-D3DE3CD0D5E2}"/>
    <cellStyle name="Normal 4 5 3 4 2 2" xfId="30843" xr:uid="{B3B8E7B2-C117-45AB-9875-F2C6962C4478}"/>
    <cellStyle name="Normal 4 5 3 4 2 2 2" xfId="30844" xr:uid="{FEE6F4A1-F9ED-4999-9F44-A1372671C1E4}"/>
    <cellStyle name="Normal 4 5 3 4 2 2 2 2" xfId="30845" xr:uid="{A0D7E311-7436-497D-9CFB-625BC014CC4F}"/>
    <cellStyle name="Normal 4 5 3 4 2 2 3" xfId="30846" xr:uid="{C4C6ABE9-1C29-4478-99E4-3A5A48115510}"/>
    <cellStyle name="Normal 4 5 3 4 2 3" xfId="30847" xr:uid="{51475C01-3844-4A74-9061-BF83805B1186}"/>
    <cellStyle name="Normal 4 5 3 4 2 3 2" xfId="30848" xr:uid="{10D23CCA-2B55-4DBC-BC46-9AC3DA1259BC}"/>
    <cellStyle name="Normal 4 5 3 4 2 3 2 2" xfId="30849" xr:uid="{3487E78E-8E85-4455-8974-0F101258183E}"/>
    <cellStyle name="Normal 4 5 3 4 2 3 3" xfId="30850" xr:uid="{1C9124D0-73B7-4F4B-999A-296BCA450D14}"/>
    <cellStyle name="Normal 4 5 3 4 2 4" xfId="30851" xr:uid="{72C4586C-3AA5-47F9-A15D-C4B401EC6257}"/>
    <cellStyle name="Normal 4 5 3 4 2 4 2" xfId="30852" xr:uid="{C8F3941D-3A2C-455A-8936-A55704C4665D}"/>
    <cellStyle name="Normal 4 5 3 4 2 5" xfId="30853" xr:uid="{F177C8FA-243F-49E8-B89E-DC17D7538907}"/>
    <cellStyle name="Normal 4 5 3 4 3" xfId="30854" xr:uid="{1B256853-30B7-4C83-93F7-8EFCCD1BDE64}"/>
    <cellStyle name="Normal 4 5 3 4 3 2" xfId="30855" xr:uid="{7EDDE1C5-82CF-4045-AF07-989AA939DE7B}"/>
    <cellStyle name="Normal 4 5 3 4 3 2 2" xfId="30856" xr:uid="{E6D05E89-24B5-400E-A55E-357AE316FEDF}"/>
    <cellStyle name="Normal 4 5 3 4 3 3" xfId="30857" xr:uid="{6B2BEFF9-39A2-4841-BB14-AF912A5A76B7}"/>
    <cellStyle name="Normal 4 5 3 4 4" xfId="30858" xr:uid="{4DB7AABC-D07F-4158-92D4-DBC9B51A839B}"/>
    <cellStyle name="Normal 4 5 3 4 4 2" xfId="30859" xr:uid="{4C8D76A6-E227-4B68-9A12-84EAEB9ABDEA}"/>
    <cellStyle name="Normal 4 5 3 4 4 2 2" xfId="30860" xr:uid="{C2CD1650-6406-4A0B-B205-8DFCE41C6026}"/>
    <cellStyle name="Normal 4 5 3 4 4 3" xfId="30861" xr:uid="{3509560A-A90C-4C39-B32D-AE071B2E75D5}"/>
    <cellStyle name="Normal 4 5 3 4 5" xfId="30862" xr:uid="{EF6D5659-87A9-4F7C-9BFD-898A97A8A6A3}"/>
    <cellStyle name="Normal 4 5 3 4 5 2" xfId="30863" xr:uid="{29361896-7A65-4AD5-9D8E-43BC2EE3D27A}"/>
    <cellStyle name="Normal 4 5 3 4 6" xfId="30864" xr:uid="{59ECF75B-C859-414D-AFC7-D6C629F48F83}"/>
    <cellStyle name="Normal 4 5 3 5" xfId="30865" xr:uid="{349C709F-E797-46C9-88D8-085BD2A0F16F}"/>
    <cellStyle name="Normal 4 5 3 5 2" xfId="30866" xr:uid="{B26966F8-B99A-4134-9BA1-A86983ACF9BC}"/>
    <cellStyle name="Normal 4 5 3 5 2 2" xfId="30867" xr:uid="{444EE175-3E7C-4189-8291-55D8CDC641E9}"/>
    <cellStyle name="Normal 4 5 3 5 2 2 2" xfId="30868" xr:uid="{8880585F-5203-482A-B5DA-D14F1FC595ED}"/>
    <cellStyle name="Normal 4 5 3 5 2 2 2 2" xfId="30869" xr:uid="{57D3A341-34C5-4A36-BF9E-90F82D9B1956}"/>
    <cellStyle name="Normal 4 5 3 5 2 2 3" xfId="30870" xr:uid="{4C4B3035-59C7-46DB-BAD0-1B5772D41036}"/>
    <cellStyle name="Normal 4 5 3 5 2 3" xfId="30871" xr:uid="{426C16A1-4209-4E71-9126-65BFA2DADC79}"/>
    <cellStyle name="Normal 4 5 3 5 2 3 2" xfId="30872" xr:uid="{CDAB0B49-181D-49A7-95D9-1EB8EDA478A2}"/>
    <cellStyle name="Normal 4 5 3 5 2 3 2 2" xfId="30873" xr:uid="{E7395626-F442-4471-B546-6B5956B51708}"/>
    <cellStyle name="Normal 4 5 3 5 2 3 3" xfId="30874" xr:uid="{DB6D24A2-7C41-4B25-9238-1D90B2A15F3A}"/>
    <cellStyle name="Normal 4 5 3 5 2 4" xfId="30875" xr:uid="{E0E103E2-34AE-44E2-B339-830193A94BA0}"/>
    <cellStyle name="Normal 4 5 3 5 2 4 2" xfId="30876" xr:uid="{DC8F06C5-4354-4696-829F-CBA3600D6056}"/>
    <cellStyle name="Normal 4 5 3 5 2 5" xfId="30877" xr:uid="{A14F95AE-C724-4833-A0AF-F36D0B63825D}"/>
    <cellStyle name="Normal 4 5 3 5 3" xfId="30878" xr:uid="{73BA63C6-8AFC-4201-A0BF-A399B3BBC0B2}"/>
    <cellStyle name="Normal 4 5 3 5 3 2" xfId="30879" xr:uid="{2CC9DA9C-68A7-4F68-8683-F2ADDE3C992C}"/>
    <cellStyle name="Normal 4 5 3 5 3 2 2" xfId="30880" xr:uid="{DA3007C8-DC43-459E-89C6-91E0D04DA65F}"/>
    <cellStyle name="Normal 4 5 3 5 3 3" xfId="30881" xr:uid="{DDEAFBB2-426B-43F2-9704-5E8F19BF5670}"/>
    <cellStyle name="Normal 4 5 3 5 4" xfId="30882" xr:uid="{4C47AB64-869E-42F4-ABE5-5C64A4AC5220}"/>
    <cellStyle name="Normal 4 5 3 5 4 2" xfId="30883" xr:uid="{D580DC9E-A91C-41AC-92CE-2A83DEFFEEA0}"/>
    <cellStyle name="Normal 4 5 3 5 4 2 2" xfId="30884" xr:uid="{09F73442-FC1E-4C96-8577-3EFB8208D1E3}"/>
    <cellStyle name="Normal 4 5 3 5 4 3" xfId="30885" xr:uid="{6207AE04-527B-4B5B-84E8-B898BF52F4F7}"/>
    <cellStyle name="Normal 4 5 3 5 5" xfId="30886" xr:uid="{6578435C-BE90-4F1B-97D9-5C6711FAABB8}"/>
    <cellStyle name="Normal 4 5 3 5 5 2" xfId="30887" xr:uid="{35437E02-92A9-4850-823F-28E990D0DFF9}"/>
    <cellStyle name="Normal 4 5 3 5 6" xfId="30888" xr:uid="{4F4BEF03-79C0-41D2-83EA-E3EF8FEA9CA0}"/>
    <cellStyle name="Normal 4 5 3 6" xfId="30889" xr:uid="{E109D9AF-054B-497E-A5E5-ADFF09CD4C53}"/>
    <cellStyle name="Normal 4 5 3 6 2" xfId="30890" xr:uid="{CDEC91E9-3DB6-493A-9C94-3D2EBADE9A97}"/>
    <cellStyle name="Normal 4 5 3 6 2 2" xfId="30891" xr:uid="{05E12D0F-2DCF-4E43-876C-157DBD8D9289}"/>
    <cellStyle name="Normal 4 5 3 6 2 2 2" xfId="30892" xr:uid="{9D3A4C73-89AA-4DCB-9D3E-7CB578A28D24}"/>
    <cellStyle name="Normal 4 5 3 6 2 3" xfId="30893" xr:uid="{FFDCB492-9365-4F45-B8C1-1E9A20690163}"/>
    <cellStyle name="Normal 4 5 3 6 3" xfId="30894" xr:uid="{35B65AC4-F21E-4D8E-A509-2F551A61FA09}"/>
    <cellStyle name="Normal 4 5 3 6 3 2" xfId="30895" xr:uid="{422D7489-3260-4AF8-9D63-C3D2FFB16ADF}"/>
    <cellStyle name="Normal 4 5 3 6 3 2 2" xfId="30896" xr:uid="{ECFAE084-6496-47FB-92CF-01DAE51A59B8}"/>
    <cellStyle name="Normal 4 5 3 6 3 3" xfId="30897" xr:uid="{0A4396C9-44A4-4C67-8810-2DB5EA9EDCC9}"/>
    <cellStyle name="Normal 4 5 3 6 4" xfId="30898" xr:uid="{969E9507-F11A-4D8E-8BF2-F186E08A66ED}"/>
    <cellStyle name="Normal 4 5 3 6 4 2" xfId="30899" xr:uid="{8EAB4B76-5DC1-49A8-B69A-B78A3794BC30}"/>
    <cellStyle name="Normal 4 5 3 6 5" xfId="30900" xr:uid="{F14FA08C-5C28-40CA-BD58-07C8427EA90B}"/>
    <cellStyle name="Normal 4 5 3 7" xfId="30901" xr:uid="{32323C23-5A14-4520-8C2F-58ADA485CCF3}"/>
    <cellStyle name="Normal 4 5 3 7 2" xfId="30902" xr:uid="{C127D44C-8389-446E-81C1-DE8E8421D926}"/>
    <cellStyle name="Normal 4 5 3 7 2 2" xfId="30903" xr:uid="{89800180-83E7-4204-B7F2-CDCDF9CD51F2}"/>
    <cellStyle name="Normal 4 5 3 7 3" xfId="30904" xr:uid="{F62F9754-C325-4F5A-B397-BFFA79794904}"/>
    <cellStyle name="Normal 4 5 3 8" xfId="30905" xr:uid="{555DB819-1C16-4486-86C4-7A2A954C5E1D}"/>
    <cellStyle name="Normal 4 5 3 8 2" xfId="30906" xr:uid="{1B4F90F3-E7B8-4B16-A2C3-5B8215932AFD}"/>
    <cellStyle name="Normal 4 5 3 8 2 2" xfId="30907" xr:uid="{4C767706-DA80-4B9D-A0B3-3D3DB1BC638A}"/>
    <cellStyle name="Normal 4 5 3 8 3" xfId="30908" xr:uid="{23C23AD8-15A5-4E7D-BC46-3FB6EE648BC0}"/>
    <cellStyle name="Normal 4 5 3 9" xfId="30909" xr:uid="{B402BB65-1311-49C4-AE5F-C2A2A361479F}"/>
    <cellStyle name="Normal 4 5 3 9 2" xfId="30910" xr:uid="{F56888AE-7043-4678-B32D-B0C2E2B1B064}"/>
    <cellStyle name="Normal 4 5 3 9 2 2" xfId="30911" xr:uid="{1BD4FC0F-E6C1-49CF-B568-E45C96E17024}"/>
    <cellStyle name="Normal 4 5 3 9 3" xfId="30912" xr:uid="{A90F84A2-1083-4E0F-828F-41809B4C06EE}"/>
    <cellStyle name="Normal 4 5 4" xfId="30913" xr:uid="{59C577B7-0DEF-4F49-86C4-83EB9DE5708F}"/>
    <cellStyle name="Normal 4 5 4 10" xfId="30914" xr:uid="{FC83181F-49B7-48CB-B01B-D36D2F554ED1}"/>
    <cellStyle name="Normal 4 5 4 10 2" xfId="30915" xr:uid="{E20C9C96-76E6-4A78-9FFA-02A223F7D79B}"/>
    <cellStyle name="Normal 4 5 4 11" xfId="30916" xr:uid="{CDBE4563-2B36-4E91-A4E4-2738EC5DD23D}"/>
    <cellStyle name="Normal 4 5 4 2" xfId="30917" xr:uid="{53F9D9D7-D099-47DD-88C8-24631885AE11}"/>
    <cellStyle name="Normal 4 5 4 2 2" xfId="30918" xr:uid="{003796D7-C69D-4B97-B36E-322434442797}"/>
    <cellStyle name="Normal 4 5 4 2 2 2" xfId="30919" xr:uid="{ADC3EFFE-8025-44B9-AB89-36ED1243BA82}"/>
    <cellStyle name="Normal 4 5 4 2 2 2 2" xfId="30920" xr:uid="{207B1586-EE75-4B4B-B1EB-EF63FFFB9D5D}"/>
    <cellStyle name="Normal 4 5 4 2 2 2 2 2" xfId="30921" xr:uid="{206BB97D-7AD6-4AA4-9739-0C19FE874E7E}"/>
    <cellStyle name="Normal 4 5 4 2 2 2 2 2 2" xfId="30922" xr:uid="{B53A96CF-7C09-4D66-B0EA-294820FA3B8A}"/>
    <cellStyle name="Normal 4 5 4 2 2 2 2 3" xfId="30923" xr:uid="{78D2B9C7-093B-43AA-90B8-F6288F6CFE69}"/>
    <cellStyle name="Normal 4 5 4 2 2 2 3" xfId="30924" xr:uid="{C444E97B-DEF8-45BD-97BC-B4F08B14E0A0}"/>
    <cellStyle name="Normal 4 5 4 2 2 2 3 2" xfId="30925" xr:uid="{F6CEBF0B-7318-453D-AE1A-C5366564ED93}"/>
    <cellStyle name="Normal 4 5 4 2 2 2 3 2 2" xfId="30926" xr:uid="{D90A1883-F163-42FF-A755-46F84A1223DA}"/>
    <cellStyle name="Normal 4 5 4 2 2 2 3 3" xfId="30927" xr:uid="{733E15A5-9E4C-4E1E-92B1-3D4280C0CD4F}"/>
    <cellStyle name="Normal 4 5 4 2 2 2 4" xfId="30928" xr:uid="{720D09DD-F311-4BAF-A582-B59D74070B32}"/>
    <cellStyle name="Normal 4 5 4 2 2 2 4 2" xfId="30929" xr:uid="{F49B4B1B-06B8-480A-AA58-6545894B6D77}"/>
    <cellStyle name="Normal 4 5 4 2 2 2 5" xfId="30930" xr:uid="{47410EA5-1E67-4AB5-BB47-528961D7BF36}"/>
    <cellStyle name="Normal 4 5 4 2 2 3" xfId="30931" xr:uid="{D7A9AC65-89E5-4863-8A6B-5E4A38D9AE4E}"/>
    <cellStyle name="Normal 4 5 4 2 2 3 2" xfId="30932" xr:uid="{34EA09AA-5BD4-47F9-BDC5-2B062BEBD3C1}"/>
    <cellStyle name="Normal 4 5 4 2 2 3 2 2" xfId="30933" xr:uid="{D9D49F54-9FCC-48FD-9D96-EC94687A9480}"/>
    <cellStyle name="Normal 4 5 4 2 2 3 3" xfId="30934" xr:uid="{12C7158A-68B2-4BCD-BD57-A5E41B62C07F}"/>
    <cellStyle name="Normal 4 5 4 2 2 4" xfId="30935" xr:uid="{7A7A94EF-5AD3-498E-97B9-C8772B3EBC0A}"/>
    <cellStyle name="Normal 4 5 4 2 2 4 2" xfId="30936" xr:uid="{D63E3504-5ECB-4BC4-AB1C-F21186A04228}"/>
    <cellStyle name="Normal 4 5 4 2 2 4 2 2" xfId="30937" xr:uid="{CF650DCD-6760-4DCC-9ACC-82B91EB1CB0B}"/>
    <cellStyle name="Normal 4 5 4 2 2 4 3" xfId="30938" xr:uid="{84E6DC9F-DDD8-42A0-ABF6-099D9C74E8A7}"/>
    <cellStyle name="Normal 4 5 4 2 2 5" xfId="30939" xr:uid="{0AD55888-99B3-4514-908F-0560CF7A0F27}"/>
    <cellStyle name="Normal 4 5 4 2 2 5 2" xfId="30940" xr:uid="{15249765-902D-4642-80E9-D705428FAB27}"/>
    <cellStyle name="Normal 4 5 4 2 2 6" xfId="30941" xr:uid="{EDCCCC25-A0C5-471D-B82F-DC1127ED4FE9}"/>
    <cellStyle name="Normal 4 5 4 2 3" xfId="30942" xr:uid="{BD7CAD11-1A4D-47DF-9FE0-C0307E7BE9D7}"/>
    <cellStyle name="Normal 4 5 4 2 3 2" xfId="30943" xr:uid="{39B60F87-9EC7-4AEA-8D10-07CF888251E5}"/>
    <cellStyle name="Normal 4 5 4 2 3 2 2" xfId="30944" xr:uid="{7B46228E-C359-429D-965E-5F1C68636116}"/>
    <cellStyle name="Normal 4 5 4 2 3 2 2 2" xfId="30945" xr:uid="{F17DB99F-342B-4213-B514-38D841FB6E3E}"/>
    <cellStyle name="Normal 4 5 4 2 3 2 2 2 2" xfId="30946" xr:uid="{6C2FD18D-37C3-4BBD-B776-62A9690BA41D}"/>
    <cellStyle name="Normal 4 5 4 2 3 2 2 3" xfId="30947" xr:uid="{0328283E-7436-4477-94B5-63BF8B9E874E}"/>
    <cellStyle name="Normal 4 5 4 2 3 2 3" xfId="30948" xr:uid="{824CE916-B5BC-44AD-A8A0-55A57FE139A2}"/>
    <cellStyle name="Normal 4 5 4 2 3 2 3 2" xfId="30949" xr:uid="{38874CF6-42F2-4BBA-B602-5A7BD894B88C}"/>
    <cellStyle name="Normal 4 5 4 2 3 2 3 2 2" xfId="30950" xr:uid="{3170A8FF-2E5A-4906-9E1E-4B614FE73F28}"/>
    <cellStyle name="Normal 4 5 4 2 3 2 3 3" xfId="30951" xr:uid="{A01BD2D0-3697-4209-8CD5-E5A926BAFA59}"/>
    <cellStyle name="Normal 4 5 4 2 3 2 4" xfId="30952" xr:uid="{FC77409B-48BD-4581-932D-8A73464732FB}"/>
    <cellStyle name="Normal 4 5 4 2 3 2 4 2" xfId="30953" xr:uid="{FD4E4976-EBC5-4692-BF8C-7764946FD21B}"/>
    <cellStyle name="Normal 4 5 4 2 3 2 5" xfId="30954" xr:uid="{57D9EDC3-1603-4141-86FF-259F7AFB0B8C}"/>
    <cellStyle name="Normal 4 5 4 2 3 3" xfId="30955" xr:uid="{BFDAECC3-94EE-4713-B2F8-E25803510344}"/>
    <cellStyle name="Normal 4 5 4 2 3 3 2" xfId="30956" xr:uid="{F5CDEC81-4678-49AD-83FC-4F9C7CC9CB1B}"/>
    <cellStyle name="Normal 4 5 4 2 3 3 2 2" xfId="30957" xr:uid="{7A8E73A7-2466-491E-991D-8C8FEF49CB04}"/>
    <cellStyle name="Normal 4 5 4 2 3 3 3" xfId="30958" xr:uid="{E61D0ED3-C5B0-4EA7-AEEF-FD43FBAF0F43}"/>
    <cellStyle name="Normal 4 5 4 2 3 4" xfId="30959" xr:uid="{7A1C4C7D-62ED-4BC6-8F4B-FA937FACACED}"/>
    <cellStyle name="Normal 4 5 4 2 3 4 2" xfId="30960" xr:uid="{202CBECB-A6A6-4C34-8B35-F355C691CDBE}"/>
    <cellStyle name="Normal 4 5 4 2 3 4 2 2" xfId="30961" xr:uid="{AB8409DD-CCC2-4F9A-876B-4E3696F911E8}"/>
    <cellStyle name="Normal 4 5 4 2 3 4 3" xfId="30962" xr:uid="{08D5DD33-3C4E-4374-8C17-C22B7430DE5A}"/>
    <cellStyle name="Normal 4 5 4 2 3 5" xfId="30963" xr:uid="{20487E37-CFC3-4E77-80CD-940FEB593B1D}"/>
    <cellStyle name="Normal 4 5 4 2 3 5 2" xfId="30964" xr:uid="{069D394B-06B9-4492-A803-C2832B91E9E2}"/>
    <cellStyle name="Normal 4 5 4 2 3 6" xfId="30965" xr:uid="{5B508CCA-C7CD-4A6D-AADE-5C2BD289BACB}"/>
    <cellStyle name="Normal 4 5 4 2 4" xfId="30966" xr:uid="{31660ACA-760E-4B0F-B9FA-B14AB13BCE72}"/>
    <cellStyle name="Normal 4 5 4 2 4 2" xfId="30967" xr:uid="{7FC2B252-8A31-45A5-880A-D4CFA4A260E8}"/>
    <cellStyle name="Normal 4 5 4 2 4 2 2" xfId="30968" xr:uid="{A2834CF6-4440-439A-A823-827378EE1653}"/>
    <cellStyle name="Normal 4 5 4 2 4 2 2 2" xfId="30969" xr:uid="{6B3E6285-1E3F-4B2E-B776-C2B4D6C2B50C}"/>
    <cellStyle name="Normal 4 5 4 2 4 2 3" xfId="30970" xr:uid="{48D7F47D-3293-4908-B0CD-9BD781A257F2}"/>
    <cellStyle name="Normal 4 5 4 2 4 3" xfId="30971" xr:uid="{A439C60A-7237-4F79-B4CC-916079C4E836}"/>
    <cellStyle name="Normal 4 5 4 2 4 3 2" xfId="30972" xr:uid="{9282033A-D90E-4D4B-9F42-0CA9005B5264}"/>
    <cellStyle name="Normal 4 5 4 2 4 3 2 2" xfId="30973" xr:uid="{AA06C383-B1EB-477B-A7D1-869ED2BFCE89}"/>
    <cellStyle name="Normal 4 5 4 2 4 3 3" xfId="30974" xr:uid="{F72B6810-295A-4DDB-A069-FFA828C04903}"/>
    <cellStyle name="Normal 4 5 4 2 4 4" xfId="30975" xr:uid="{94D61089-7C65-40E6-9266-5A77FB457D48}"/>
    <cellStyle name="Normal 4 5 4 2 4 4 2" xfId="30976" xr:uid="{8D224814-7A1F-44E8-B700-A3AF1210E840}"/>
    <cellStyle name="Normal 4 5 4 2 4 5" xfId="30977" xr:uid="{CCD7782E-D2FC-4640-A79A-4F3F69A28F5C}"/>
    <cellStyle name="Normal 4 5 4 2 5" xfId="30978" xr:uid="{6F8AF4B7-E95E-4E2B-B313-51630C9EB22F}"/>
    <cellStyle name="Normal 4 5 4 2 5 2" xfId="30979" xr:uid="{35A9F7CD-8A6D-4613-858D-A30414F33FA3}"/>
    <cellStyle name="Normal 4 5 4 2 5 2 2" xfId="30980" xr:uid="{134995A0-36AC-4C5F-834C-A225E2B06F97}"/>
    <cellStyle name="Normal 4 5 4 2 5 3" xfId="30981" xr:uid="{5B44DA49-C15F-459C-933C-ACA7CE17CDB6}"/>
    <cellStyle name="Normal 4 5 4 2 6" xfId="30982" xr:uid="{CF2E88E7-A7D3-4401-BB1B-43B69F91DA33}"/>
    <cellStyle name="Normal 4 5 4 2 6 2" xfId="30983" xr:uid="{7A6DE5EB-2D39-4708-9F95-7AD67CAFB8B1}"/>
    <cellStyle name="Normal 4 5 4 2 6 2 2" xfId="30984" xr:uid="{3F176317-CE90-4C17-A7F9-6474E5121B5D}"/>
    <cellStyle name="Normal 4 5 4 2 6 3" xfId="30985" xr:uid="{145EBFA4-EE10-435E-89E0-0AE1672E6693}"/>
    <cellStyle name="Normal 4 5 4 2 7" xfId="30986" xr:uid="{AA6104DD-5A5D-4C6C-A0B3-2B562DFAB6D0}"/>
    <cellStyle name="Normal 4 5 4 2 7 2" xfId="30987" xr:uid="{A8634C47-2D6A-48BE-AB1B-09EED52E81B2}"/>
    <cellStyle name="Normal 4 5 4 2 7 2 2" xfId="30988" xr:uid="{BB046806-203A-464E-9CB7-848C00BBDF77}"/>
    <cellStyle name="Normal 4 5 4 2 7 3" xfId="30989" xr:uid="{24B7B437-2528-4693-8494-92B98BF20B3E}"/>
    <cellStyle name="Normal 4 5 4 2 8" xfId="30990" xr:uid="{E614991D-244A-4142-9BEC-DDD4F1F60FC0}"/>
    <cellStyle name="Normal 4 5 4 2 8 2" xfId="30991" xr:uid="{310875E8-E702-43DB-B705-DF147899A6F6}"/>
    <cellStyle name="Normal 4 5 4 2 9" xfId="30992" xr:uid="{AD8729BC-9860-4128-99E6-95F9B234B824}"/>
    <cellStyle name="Normal 4 5 4 3" xfId="30993" xr:uid="{B72C4515-7AC8-4AFA-9378-809258347418}"/>
    <cellStyle name="Normal 4 5 4 3 2" xfId="30994" xr:uid="{CA4A069F-FF91-44C0-84E2-6C36A7C160CE}"/>
    <cellStyle name="Normal 4 5 4 3 2 2" xfId="30995" xr:uid="{956A720D-4DB6-46E9-9825-4826E683A7AB}"/>
    <cellStyle name="Normal 4 5 4 3 2 2 2" xfId="30996" xr:uid="{32C21131-3E09-4B91-9E21-C61C35A58A0D}"/>
    <cellStyle name="Normal 4 5 4 3 2 2 2 2" xfId="30997" xr:uid="{15BEC2D0-BEF8-4A9F-BFC0-CB882D86FDF7}"/>
    <cellStyle name="Normal 4 5 4 3 2 2 2 2 2" xfId="30998" xr:uid="{8E559EE3-8AA1-49E4-B7D6-8491E5D76B8F}"/>
    <cellStyle name="Normal 4 5 4 3 2 2 2 3" xfId="30999" xr:uid="{7E74AF0C-0923-4BF8-8ADB-DF3B3A4DB3C7}"/>
    <cellStyle name="Normal 4 5 4 3 2 2 3" xfId="31000" xr:uid="{02F4FCD4-D413-4125-A5BA-01759352C8F2}"/>
    <cellStyle name="Normal 4 5 4 3 2 2 3 2" xfId="31001" xr:uid="{720FE4C1-4A80-4FC1-B84B-0D3C0C3493D2}"/>
    <cellStyle name="Normal 4 5 4 3 2 2 3 2 2" xfId="31002" xr:uid="{980B4E4D-2E95-4A1A-8C5E-63D1E5786BF6}"/>
    <cellStyle name="Normal 4 5 4 3 2 2 3 3" xfId="31003" xr:uid="{5CC07FDA-E4E8-440B-B57B-89146AE149DB}"/>
    <cellStyle name="Normal 4 5 4 3 2 2 4" xfId="31004" xr:uid="{7143ABA3-9B63-42CE-8488-C65A240D464D}"/>
    <cellStyle name="Normal 4 5 4 3 2 2 4 2" xfId="31005" xr:uid="{2B56C2BE-B313-4227-8F90-43365D918B73}"/>
    <cellStyle name="Normal 4 5 4 3 2 2 5" xfId="31006" xr:uid="{2B38556A-9020-4987-9DDC-2DFE85E122BE}"/>
    <cellStyle name="Normal 4 5 4 3 2 3" xfId="31007" xr:uid="{63C4D82B-CE2E-43B4-90E0-2FF5204935D1}"/>
    <cellStyle name="Normal 4 5 4 3 2 3 2" xfId="31008" xr:uid="{28A56B95-C5D6-49AF-AB91-E675DF19089C}"/>
    <cellStyle name="Normal 4 5 4 3 2 3 2 2" xfId="31009" xr:uid="{41501FC2-A6FF-4710-80F3-789688F87A92}"/>
    <cellStyle name="Normal 4 5 4 3 2 3 3" xfId="31010" xr:uid="{7C3A1C9C-FB96-4840-9B48-96F7ED0EEC4C}"/>
    <cellStyle name="Normal 4 5 4 3 2 4" xfId="31011" xr:uid="{575D3913-FFAE-484C-9D7C-28501025EC8B}"/>
    <cellStyle name="Normal 4 5 4 3 2 4 2" xfId="31012" xr:uid="{F0C2741B-AA9A-45B5-9778-515CB4EB8F9A}"/>
    <cellStyle name="Normal 4 5 4 3 2 4 2 2" xfId="31013" xr:uid="{E0CDA13D-6DE5-420E-869C-BF34DC6BD855}"/>
    <cellStyle name="Normal 4 5 4 3 2 4 3" xfId="31014" xr:uid="{7E33D2E2-24D7-46C9-8767-4BEF99EDB0F1}"/>
    <cellStyle name="Normal 4 5 4 3 2 5" xfId="31015" xr:uid="{DDD8CB2E-9442-490F-A653-F36A3D2471C8}"/>
    <cellStyle name="Normal 4 5 4 3 2 5 2" xfId="31016" xr:uid="{0338F72E-7DC2-48A4-8ADB-C03B7E5FC1E8}"/>
    <cellStyle name="Normal 4 5 4 3 2 6" xfId="31017" xr:uid="{8EDC5D30-EC93-4400-BF14-BA66BA0F6AAB}"/>
    <cellStyle name="Normal 4 5 4 3 3" xfId="31018" xr:uid="{B2562AD5-BDF7-483F-A030-3EC8C2B7D62C}"/>
    <cellStyle name="Normal 4 5 4 3 3 2" xfId="31019" xr:uid="{179C20DE-A9FA-49A3-B810-C8ABD7A0F63E}"/>
    <cellStyle name="Normal 4 5 4 3 3 2 2" xfId="31020" xr:uid="{3175A604-1E73-4123-937B-F2E1EB6A47DB}"/>
    <cellStyle name="Normal 4 5 4 3 3 2 2 2" xfId="31021" xr:uid="{F96EE57F-6E47-441D-8826-31520CBCE85E}"/>
    <cellStyle name="Normal 4 5 4 3 3 2 2 2 2" xfId="31022" xr:uid="{E7CBBA48-AB34-480E-A3F7-F6E15ED09904}"/>
    <cellStyle name="Normal 4 5 4 3 3 2 2 3" xfId="31023" xr:uid="{E0CA7D8B-1327-4F01-A4A6-6321ADA9068D}"/>
    <cellStyle name="Normal 4 5 4 3 3 2 3" xfId="31024" xr:uid="{85A05DCB-0338-4D13-A2F0-E107BAE602E7}"/>
    <cellStyle name="Normal 4 5 4 3 3 2 3 2" xfId="31025" xr:uid="{BF743BD5-0382-4A15-9EC9-0ADDA62B4F61}"/>
    <cellStyle name="Normal 4 5 4 3 3 2 3 2 2" xfId="31026" xr:uid="{2BFBBA6B-8784-4F06-B3B7-B7A031B789BD}"/>
    <cellStyle name="Normal 4 5 4 3 3 2 3 3" xfId="31027" xr:uid="{86A71B13-1DDC-4298-946C-6090CD5FBA73}"/>
    <cellStyle name="Normal 4 5 4 3 3 2 4" xfId="31028" xr:uid="{7A2F3242-143A-4BDE-9A0D-3385DE08A2CF}"/>
    <cellStyle name="Normal 4 5 4 3 3 2 4 2" xfId="31029" xr:uid="{21094B22-E38C-42C3-8BDC-3AF71FA40750}"/>
    <cellStyle name="Normal 4 5 4 3 3 2 5" xfId="31030" xr:uid="{F4D9EBA6-E9E3-4886-BDE0-0BAE71232B5B}"/>
    <cellStyle name="Normal 4 5 4 3 3 3" xfId="31031" xr:uid="{C4399467-9B27-4175-B59F-C93E23749D85}"/>
    <cellStyle name="Normal 4 5 4 3 3 3 2" xfId="31032" xr:uid="{7BB04D89-EA61-46FB-91BE-46CA83C8C817}"/>
    <cellStyle name="Normal 4 5 4 3 3 3 2 2" xfId="31033" xr:uid="{BFE496AA-749E-46C6-BE33-E90BAD7A0CD9}"/>
    <cellStyle name="Normal 4 5 4 3 3 3 3" xfId="31034" xr:uid="{5C9A5CA3-AF7C-4A12-8BEC-B3998029D449}"/>
    <cellStyle name="Normal 4 5 4 3 3 4" xfId="31035" xr:uid="{3FD9B0C7-A125-4D07-9C72-1D7B1CDF37E2}"/>
    <cellStyle name="Normal 4 5 4 3 3 4 2" xfId="31036" xr:uid="{4906F2AC-4DA9-4B7F-B860-792785B7297F}"/>
    <cellStyle name="Normal 4 5 4 3 3 4 2 2" xfId="31037" xr:uid="{F743F85F-2D84-4843-A188-633597E64677}"/>
    <cellStyle name="Normal 4 5 4 3 3 4 3" xfId="31038" xr:uid="{415ADD13-A9FC-477C-9F85-00AE41106BE0}"/>
    <cellStyle name="Normal 4 5 4 3 3 5" xfId="31039" xr:uid="{4BE01595-A8EA-4233-947D-FA78953334D7}"/>
    <cellStyle name="Normal 4 5 4 3 3 5 2" xfId="31040" xr:uid="{86C99002-B577-4EAE-B34D-58BB08613BF2}"/>
    <cellStyle name="Normal 4 5 4 3 3 6" xfId="31041" xr:uid="{81CF0C89-DB5A-47D3-A50D-0EBA1E5B2A7E}"/>
    <cellStyle name="Normal 4 5 4 3 4" xfId="31042" xr:uid="{3CE3D2BF-7A80-4A15-A22D-88D80BDA0171}"/>
    <cellStyle name="Normal 4 5 4 3 4 2" xfId="31043" xr:uid="{59685680-0AAD-4B1C-9974-CEA0D252E119}"/>
    <cellStyle name="Normal 4 5 4 3 4 2 2" xfId="31044" xr:uid="{53AA5375-0772-4CFD-956B-E74AFB2A2798}"/>
    <cellStyle name="Normal 4 5 4 3 4 2 2 2" xfId="31045" xr:uid="{7D5E70B0-C8CE-4E42-AABC-6545B68957E3}"/>
    <cellStyle name="Normal 4 5 4 3 4 2 3" xfId="31046" xr:uid="{3627AA75-601C-4115-A669-C8CFD76C7C8E}"/>
    <cellStyle name="Normal 4 5 4 3 4 3" xfId="31047" xr:uid="{4D557A29-030B-4010-AFCC-98DBCCECCBB7}"/>
    <cellStyle name="Normal 4 5 4 3 4 3 2" xfId="31048" xr:uid="{20031860-BB45-4E8B-80B4-02C81C10AC0F}"/>
    <cellStyle name="Normal 4 5 4 3 4 3 2 2" xfId="31049" xr:uid="{46179AC6-6C08-4DF2-BD7C-653AD42576AA}"/>
    <cellStyle name="Normal 4 5 4 3 4 3 3" xfId="31050" xr:uid="{FEA4F771-4A87-4921-9BAC-9693D53B5082}"/>
    <cellStyle name="Normal 4 5 4 3 4 4" xfId="31051" xr:uid="{B873F296-594A-4637-AAEE-1FEC3DE470E2}"/>
    <cellStyle name="Normal 4 5 4 3 4 4 2" xfId="31052" xr:uid="{7CAE344E-35D8-4063-8698-0FC6D4CC6603}"/>
    <cellStyle name="Normal 4 5 4 3 4 5" xfId="31053" xr:uid="{47EBC439-9310-45FD-9AC4-D98F4743BAF8}"/>
    <cellStyle name="Normal 4 5 4 3 5" xfId="31054" xr:uid="{9642C4ED-8C55-4904-B70D-AA32A4E276B4}"/>
    <cellStyle name="Normal 4 5 4 3 5 2" xfId="31055" xr:uid="{24C9B652-140C-4A23-8848-6F61A04853F6}"/>
    <cellStyle name="Normal 4 5 4 3 5 2 2" xfId="31056" xr:uid="{DEE1D1A0-4F8C-4A18-9F94-92B807ECB09A}"/>
    <cellStyle name="Normal 4 5 4 3 5 3" xfId="31057" xr:uid="{08A773B7-0D86-464A-895C-07E3C64392A9}"/>
    <cellStyle name="Normal 4 5 4 3 6" xfId="31058" xr:uid="{64B80C54-CFE1-45B2-8B0A-98272EEFC5BF}"/>
    <cellStyle name="Normal 4 5 4 3 6 2" xfId="31059" xr:uid="{498A9DCE-EB2C-4FB8-BFCA-276B8860F84B}"/>
    <cellStyle name="Normal 4 5 4 3 6 2 2" xfId="31060" xr:uid="{91610B4C-5CBF-431A-9F10-2C843FEE5336}"/>
    <cellStyle name="Normal 4 5 4 3 6 3" xfId="31061" xr:uid="{3A2F2978-022D-4479-9C31-CA05A0FF8C85}"/>
    <cellStyle name="Normal 4 5 4 3 7" xfId="31062" xr:uid="{89D6DED5-76F6-40EC-81A8-22222E2E93EE}"/>
    <cellStyle name="Normal 4 5 4 3 7 2" xfId="31063" xr:uid="{BF690860-F38C-4EAA-B3B8-70FE9B7993C9}"/>
    <cellStyle name="Normal 4 5 4 3 7 2 2" xfId="31064" xr:uid="{63735877-1EA6-4175-A167-007C4671061A}"/>
    <cellStyle name="Normal 4 5 4 3 7 3" xfId="31065" xr:uid="{8172F176-3230-448B-88DB-19F076087491}"/>
    <cellStyle name="Normal 4 5 4 3 8" xfId="31066" xr:uid="{D3BE10B1-18DC-4F7C-BFF0-3C6AC8242DB5}"/>
    <cellStyle name="Normal 4 5 4 3 8 2" xfId="31067" xr:uid="{49CEB419-C381-4254-A52F-2D5A6F6F26A8}"/>
    <cellStyle name="Normal 4 5 4 3 9" xfId="31068" xr:uid="{8DAFA78F-47A2-4B24-85C2-D2612CF77FE5}"/>
    <cellStyle name="Normal 4 5 4 4" xfId="31069" xr:uid="{620A65B7-3442-4F38-A331-FD46C9C80F17}"/>
    <cellStyle name="Normal 4 5 4 4 2" xfId="31070" xr:uid="{83988B23-9860-4522-A149-F77D6F5F2514}"/>
    <cellStyle name="Normal 4 5 4 4 2 2" xfId="31071" xr:uid="{8C44B3ED-E854-49F3-A966-32E3DC3F2052}"/>
    <cellStyle name="Normal 4 5 4 4 2 2 2" xfId="31072" xr:uid="{6BF344E6-28C0-4514-95A5-54453916E904}"/>
    <cellStyle name="Normal 4 5 4 4 2 2 2 2" xfId="31073" xr:uid="{060DFBA0-A6E8-466F-8A25-86926B327D89}"/>
    <cellStyle name="Normal 4 5 4 4 2 2 3" xfId="31074" xr:uid="{DDAB9D44-E699-4268-94F3-C4081A0CF4B8}"/>
    <cellStyle name="Normal 4 5 4 4 2 3" xfId="31075" xr:uid="{7CEF37A9-223E-432D-84B2-B3A0F2DE0994}"/>
    <cellStyle name="Normal 4 5 4 4 2 3 2" xfId="31076" xr:uid="{49729D99-A506-4FA7-A9FD-35DD57D15961}"/>
    <cellStyle name="Normal 4 5 4 4 2 3 2 2" xfId="31077" xr:uid="{1CCFAC3A-2685-4C49-A2D4-5CF99C1F6808}"/>
    <cellStyle name="Normal 4 5 4 4 2 3 3" xfId="31078" xr:uid="{D11A5B67-02A7-4195-9063-8574AD922C4A}"/>
    <cellStyle name="Normal 4 5 4 4 2 4" xfId="31079" xr:uid="{06BB843A-6753-4471-9813-C97619152F9E}"/>
    <cellStyle name="Normal 4 5 4 4 2 4 2" xfId="31080" xr:uid="{327D0FBB-E9E1-48C9-9B77-C57D0F46A95E}"/>
    <cellStyle name="Normal 4 5 4 4 2 5" xfId="31081" xr:uid="{B44FE733-032A-4C2C-BE95-F69C46BE10EB}"/>
    <cellStyle name="Normal 4 5 4 4 3" xfId="31082" xr:uid="{70151B1A-E843-4FA7-8372-64ABE27EB0AA}"/>
    <cellStyle name="Normal 4 5 4 4 3 2" xfId="31083" xr:uid="{1244E5F7-05EA-422C-9B47-45D251FBB2A3}"/>
    <cellStyle name="Normal 4 5 4 4 3 2 2" xfId="31084" xr:uid="{EA5C2904-0E4E-4C95-9421-9540A9E5BB6F}"/>
    <cellStyle name="Normal 4 5 4 4 3 3" xfId="31085" xr:uid="{6B32D03A-846F-4912-9710-BDBE4902CA1A}"/>
    <cellStyle name="Normal 4 5 4 4 4" xfId="31086" xr:uid="{4ED552B8-A83B-4BB8-824D-4114A71A5B42}"/>
    <cellStyle name="Normal 4 5 4 4 4 2" xfId="31087" xr:uid="{BCEFE88B-7183-4DD9-959C-D37B171288B0}"/>
    <cellStyle name="Normal 4 5 4 4 4 2 2" xfId="31088" xr:uid="{0AAEA248-9367-4049-B05C-1006619B6A36}"/>
    <cellStyle name="Normal 4 5 4 4 4 3" xfId="31089" xr:uid="{65FF2A85-CA91-4288-9561-B343182B816D}"/>
    <cellStyle name="Normal 4 5 4 4 5" xfId="31090" xr:uid="{CE7B158E-60EB-40BE-87D1-733FDD82EFD2}"/>
    <cellStyle name="Normal 4 5 4 4 5 2" xfId="31091" xr:uid="{50DFDEA8-60C4-4AF5-A265-505D01059A6C}"/>
    <cellStyle name="Normal 4 5 4 4 6" xfId="31092" xr:uid="{17C3CC3B-4524-455E-92A6-B93582B6EC9B}"/>
    <cellStyle name="Normal 4 5 4 5" xfId="31093" xr:uid="{0758674E-FEAE-41E0-942C-108E693472C7}"/>
    <cellStyle name="Normal 4 5 4 5 2" xfId="31094" xr:uid="{A92F8BD6-E2A6-4B14-82D9-9E9EBE5F89C8}"/>
    <cellStyle name="Normal 4 5 4 5 2 2" xfId="31095" xr:uid="{BF0BFE07-3DFA-4C76-AAC0-9640D4C7F745}"/>
    <cellStyle name="Normal 4 5 4 5 2 2 2" xfId="31096" xr:uid="{2C33E340-217B-4A34-B8BF-F5B2B26F595F}"/>
    <cellStyle name="Normal 4 5 4 5 2 2 2 2" xfId="31097" xr:uid="{8D6B9E70-4F20-4B6B-AAD6-D9DA7048AE31}"/>
    <cellStyle name="Normal 4 5 4 5 2 2 3" xfId="31098" xr:uid="{D56E413E-A65B-4140-BDE8-518D6B8E62AC}"/>
    <cellStyle name="Normal 4 5 4 5 2 3" xfId="31099" xr:uid="{DC60B0C9-C518-40D6-8163-80A120420454}"/>
    <cellStyle name="Normal 4 5 4 5 2 3 2" xfId="31100" xr:uid="{403A9F77-6245-4BC6-9518-2E3F13160580}"/>
    <cellStyle name="Normal 4 5 4 5 2 3 2 2" xfId="31101" xr:uid="{57C42E98-887F-469A-B35E-BCF2B4AFDCFF}"/>
    <cellStyle name="Normal 4 5 4 5 2 3 3" xfId="31102" xr:uid="{C59E9476-C3B2-4CD6-AD32-6DB6FE408F2C}"/>
    <cellStyle name="Normal 4 5 4 5 2 4" xfId="31103" xr:uid="{E5F3AD35-76D8-497C-BA04-5032E281B183}"/>
    <cellStyle name="Normal 4 5 4 5 2 4 2" xfId="31104" xr:uid="{FE9229D7-E2AC-4EFD-9B6A-8FFBA6695A26}"/>
    <cellStyle name="Normal 4 5 4 5 2 5" xfId="31105" xr:uid="{50939DDE-044F-40F9-9D34-C17259B21B53}"/>
    <cellStyle name="Normal 4 5 4 5 3" xfId="31106" xr:uid="{2EFFC6BC-411E-4750-8CBC-A431AA153983}"/>
    <cellStyle name="Normal 4 5 4 5 3 2" xfId="31107" xr:uid="{6F083EBD-64E8-4C2E-A3A3-06414AC3EEE0}"/>
    <cellStyle name="Normal 4 5 4 5 3 2 2" xfId="31108" xr:uid="{FBC141AE-DAF7-44B9-815E-8ED79E39CE1F}"/>
    <cellStyle name="Normal 4 5 4 5 3 3" xfId="31109" xr:uid="{9D1E975F-8442-4455-B52F-3A37A39C7D83}"/>
    <cellStyle name="Normal 4 5 4 5 4" xfId="31110" xr:uid="{60F96332-B021-491A-B06C-8865CC8CEAD2}"/>
    <cellStyle name="Normal 4 5 4 5 4 2" xfId="31111" xr:uid="{02E87C8A-1484-483F-931D-ADA722FEDCAD}"/>
    <cellStyle name="Normal 4 5 4 5 4 2 2" xfId="31112" xr:uid="{DE8FC741-EB3B-4BC9-AA9F-98776F81C9C7}"/>
    <cellStyle name="Normal 4 5 4 5 4 3" xfId="31113" xr:uid="{93E149FD-6907-4920-A96F-680AC0592CC6}"/>
    <cellStyle name="Normal 4 5 4 5 5" xfId="31114" xr:uid="{B600E251-665F-4858-B736-F90E865BBF8F}"/>
    <cellStyle name="Normal 4 5 4 5 5 2" xfId="31115" xr:uid="{6466D484-9F1F-4026-AE1C-8364F3E800F0}"/>
    <cellStyle name="Normal 4 5 4 5 6" xfId="31116" xr:uid="{AF4E35A2-22C4-4801-9BD5-4E29AFB0F12C}"/>
    <cellStyle name="Normal 4 5 4 6" xfId="31117" xr:uid="{FD7A2AB2-C651-4483-956E-750E78E207CD}"/>
    <cellStyle name="Normal 4 5 4 6 2" xfId="31118" xr:uid="{B883EB20-A333-40C8-AC7F-9AA9D7DFF9B3}"/>
    <cellStyle name="Normal 4 5 4 6 2 2" xfId="31119" xr:uid="{B25C37B3-D8C9-4196-A033-74ABED2CCF57}"/>
    <cellStyle name="Normal 4 5 4 6 2 2 2" xfId="31120" xr:uid="{714DAB08-06A3-4558-A130-A02B82824F20}"/>
    <cellStyle name="Normal 4 5 4 6 2 3" xfId="31121" xr:uid="{430CB5C4-D687-4ACD-9AB8-C59C9244548C}"/>
    <cellStyle name="Normal 4 5 4 6 3" xfId="31122" xr:uid="{89894DDC-7428-4F82-8A25-08FC1866C1D5}"/>
    <cellStyle name="Normal 4 5 4 6 3 2" xfId="31123" xr:uid="{7E222C8F-39B4-457F-AE58-8A5922638A58}"/>
    <cellStyle name="Normal 4 5 4 6 3 2 2" xfId="31124" xr:uid="{701305C1-6849-4B42-BCC0-4E9E15B5DA23}"/>
    <cellStyle name="Normal 4 5 4 6 3 3" xfId="31125" xr:uid="{112EB3D9-763C-4F40-8922-1E64A86FEE6E}"/>
    <cellStyle name="Normal 4 5 4 6 4" xfId="31126" xr:uid="{59983517-615B-4562-A366-2F86D4EBAE62}"/>
    <cellStyle name="Normal 4 5 4 6 4 2" xfId="31127" xr:uid="{6349E7DA-916F-4592-947A-EC3A2527CD46}"/>
    <cellStyle name="Normal 4 5 4 6 5" xfId="31128" xr:uid="{4A7DE704-B2B4-4079-AFC2-BDB6FD21CA0F}"/>
    <cellStyle name="Normal 4 5 4 7" xfId="31129" xr:uid="{254B2552-2B9F-40AD-83C7-A265888256A2}"/>
    <cellStyle name="Normal 4 5 4 7 2" xfId="31130" xr:uid="{FFDFDAFB-099B-42BD-93BD-51B2A428FD09}"/>
    <cellStyle name="Normal 4 5 4 7 2 2" xfId="31131" xr:uid="{17FE8C6E-5004-4176-AE1B-DD2A1A539152}"/>
    <cellStyle name="Normal 4 5 4 7 3" xfId="31132" xr:uid="{99E30400-FA3A-431B-BE62-0B09793F0293}"/>
    <cellStyle name="Normal 4 5 4 8" xfId="31133" xr:uid="{274921DF-9BCF-47A5-A9BB-AAE5B2925FBD}"/>
    <cellStyle name="Normal 4 5 4 8 2" xfId="31134" xr:uid="{EB3B2F51-02D1-43DB-B4B9-B07A5AF48B77}"/>
    <cellStyle name="Normal 4 5 4 8 2 2" xfId="31135" xr:uid="{171CA3DB-F486-466A-BC2A-39DD57F2BE74}"/>
    <cellStyle name="Normal 4 5 4 8 3" xfId="31136" xr:uid="{C9C8C1E5-BACE-4AF0-A764-60536D0CC0D9}"/>
    <cellStyle name="Normal 4 5 4 9" xfId="31137" xr:uid="{22BC70E7-1232-4E7F-B373-592E8EED9F9C}"/>
    <cellStyle name="Normal 4 5 4 9 2" xfId="31138" xr:uid="{F509CC01-C2CB-4016-BFFF-22EB7D52A710}"/>
    <cellStyle name="Normal 4 5 4 9 2 2" xfId="31139" xr:uid="{6C045375-2BE0-43FF-A8E1-56B20BCB7EF5}"/>
    <cellStyle name="Normal 4 5 4 9 3" xfId="31140" xr:uid="{63C9D3DF-1690-49FB-951C-4AFDE6FE5213}"/>
    <cellStyle name="Normal 4 5 5" xfId="31141" xr:uid="{514DBDC1-6C28-4A8D-98C5-B6CBEFF86CE1}"/>
    <cellStyle name="Normal 4 5 5 10" xfId="31142" xr:uid="{5C8D6C0A-1F4C-4EDC-8BAB-B9CB2B58162B}"/>
    <cellStyle name="Normal 4 5 5 10 2" xfId="31143" xr:uid="{0AB98687-D158-4887-9A75-386D0D901835}"/>
    <cellStyle name="Normal 4 5 5 11" xfId="31144" xr:uid="{D36D92CC-E07E-49F4-9124-5CF76A4D576F}"/>
    <cellStyle name="Normal 4 5 5 2" xfId="31145" xr:uid="{EB762A2B-63CD-49DB-98E8-B9E5BB3D4321}"/>
    <cellStyle name="Normal 4 5 5 2 2" xfId="31146" xr:uid="{CBCEC4D5-78FE-4166-A9AC-FD8CB8569C86}"/>
    <cellStyle name="Normal 4 5 5 2 2 2" xfId="31147" xr:uid="{AD4C3EC3-7916-4A7E-AAB1-9912C14BFDCD}"/>
    <cellStyle name="Normal 4 5 5 2 2 2 2" xfId="31148" xr:uid="{7B633C27-8F0D-406A-B8EE-1DDF381CC6C6}"/>
    <cellStyle name="Normal 4 5 5 2 2 2 2 2" xfId="31149" xr:uid="{CCD91C01-8F5B-40DD-98CB-872693BDFCCA}"/>
    <cellStyle name="Normal 4 5 5 2 2 2 2 2 2" xfId="31150" xr:uid="{72E3B237-760B-42AE-A0E4-60C42766586B}"/>
    <cellStyle name="Normal 4 5 5 2 2 2 2 3" xfId="31151" xr:uid="{D3100817-F0DD-40CF-A16C-94E8B60E621C}"/>
    <cellStyle name="Normal 4 5 5 2 2 2 3" xfId="31152" xr:uid="{99AE03D2-3345-40B4-AC3B-4D14E6D44B93}"/>
    <cellStyle name="Normal 4 5 5 2 2 2 3 2" xfId="31153" xr:uid="{2D946023-CAFC-4163-82B6-1082CFE2597D}"/>
    <cellStyle name="Normal 4 5 5 2 2 2 3 2 2" xfId="31154" xr:uid="{F62E6389-8A98-482C-A6E9-BC82955B367A}"/>
    <cellStyle name="Normal 4 5 5 2 2 2 3 3" xfId="31155" xr:uid="{5DE70529-1139-47DF-B488-EE16CDDD634C}"/>
    <cellStyle name="Normal 4 5 5 2 2 2 4" xfId="31156" xr:uid="{0080AAC5-FC57-40B7-8A12-FBC32C3EFF25}"/>
    <cellStyle name="Normal 4 5 5 2 2 2 4 2" xfId="31157" xr:uid="{89BEEB97-8280-4F09-B770-B9611E06FEDE}"/>
    <cellStyle name="Normal 4 5 5 2 2 2 5" xfId="31158" xr:uid="{96DE5611-479D-47C8-AF90-556E7ECAB4E2}"/>
    <cellStyle name="Normal 4 5 5 2 2 3" xfId="31159" xr:uid="{3EF75B9B-BA47-44EC-8331-0F3658A4F20D}"/>
    <cellStyle name="Normal 4 5 5 2 2 3 2" xfId="31160" xr:uid="{9EF0ADBB-7006-4C4A-B1BE-E59C32C0F649}"/>
    <cellStyle name="Normal 4 5 5 2 2 3 2 2" xfId="31161" xr:uid="{5B192D0D-258D-4311-BF07-277AA98773D2}"/>
    <cellStyle name="Normal 4 5 5 2 2 3 3" xfId="31162" xr:uid="{56A5D82A-9489-4765-9C57-226DEA738E77}"/>
    <cellStyle name="Normal 4 5 5 2 2 4" xfId="31163" xr:uid="{74DC0186-8DCA-495D-A2B4-8D42E8F22750}"/>
    <cellStyle name="Normal 4 5 5 2 2 4 2" xfId="31164" xr:uid="{A705BE76-C82A-487C-94E5-28DEC694D7D9}"/>
    <cellStyle name="Normal 4 5 5 2 2 4 2 2" xfId="31165" xr:uid="{F739FBB2-4EDE-4B19-94CD-D942FC6696C1}"/>
    <cellStyle name="Normal 4 5 5 2 2 4 3" xfId="31166" xr:uid="{EF078514-1520-47D4-8317-314DDFE48502}"/>
    <cellStyle name="Normal 4 5 5 2 2 5" xfId="31167" xr:uid="{0A649CBC-0ED2-40A4-A83C-72216ADFE179}"/>
    <cellStyle name="Normal 4 5 5 2 2 5 2" xfId="31168" xr:uid="{0DD76FF3-1227-48CF-AEAF-4629D6D08FF5}"/>
    <cellStyle name="Normal 4 5 5 2 2 6" xfId="31169" xr:uid="{0D73AF98-B8A2-42E8-8F84-96AC02052564}"/>
    <cellStyle name="Normal 4 5 5 2 3" xfId="31170" xr:uid="{ACADC6A4-4F77-4A68-BFF5-E88858835F30}"/>
    <cellStyle name="Normal 4 5 5 2 3 2" xfId="31171" xr:uid="{4D72DD97-56BF-462D-B2E9-77812916E4EA}"/>
    <cellStyle name="Normal 4 5 5 2 3 2 2" xfId="31172" xr:uid="{A492E20F-8952-49D3-B1AB-7E1FD31EA4DE}"/>
    <cellStyle name="Normal 4 5 5 2 3 2 2 2" xfId="31173" xr:uid="{318CD20A-B581-496F-9011-24BDA157F7E8}"/>
    <cellStyle name="Normal 4 5 5 2 3 2 2 2 2" xfId="31174" xr:uid="{7F685BB0-0571-43EE-A4F8-39767165D651}"/>
    <cellStyle name="Normal 4 5 5 2 3 2 2 3" xfId="31175" xr:uid="{478FE2B2-34A7-4B0D-9304-2D8B928FD026}"/>
    <cellStyle name="Normal 4 5 5 2 3 2 3" xfId="31176" xr:uid="{CC6B068E-6C57-4F17-9949-3C275241C1AF}"/>
    <cellStyle name="Normal 4 5 5 2 3 2 3 2" xfId="31177" xr:uid="{D9D01FD6-D779-4638-B536-DFA3CCFB3D32}"/>
    <cellStyle name="Normal 4 5 5 2 3 2 3 2 2" xfId="31178" xr:uid="{59737FDD-C2BB-4918-A1ED-85BA4816A4A2}"/>
    <cellStyle name="Normal 4 5 5 2 3 2 3 3" xfId="31179" xr:uid="{F0422EB4-148A-4D65-8CE1-6E74E98615B2}"/>
    <cellStyle name="Normal 4 5 5 2 3 2 4" xfId="31180" xr:uid="{8AA94545-993E-4C25-B89A-E17B362707D7}"/>
    <cellStyle name="Normal 4 5 5 2 3 2 4 2" xfId="31181" xr:uid="{980648CA-9E10-4D31-A2B9-59F288743B20}"/>
    <cellStyle name="Normal 4 5 5 2 3 2 5" xfId="31182" xr:uid="{94AB3A3B-554F-4AFF-9B23-B5211D6F107D}"/>
    <cellStyle name="Normal 4 5 5 2 3 3" xfId="31183" xr:uid="{20A20226-6BA9-4B1D-BAF6-551B818AD670}"/>
    <cellStyle name="Normal 4 5 5 2 3 3 2" xfId="31184" xr:uid="{A5FCFC1E-9A25-479B-B97C-C2873BCAC47D}"/>
    <cellStyle name="Normal 4 5 5 2 3 3 2 2" xfId="31185" xr:uid="{57034CAC-3553-4AC6-B49B-DC04976DAA34}"/>
    <cellStyle name="Normal 4 5 5 2 3 3 3" xfId="31186" xr:uid="{ABE353B6-321B-4024-A6E1-0998385F2B76}"/>
    <cellStyle name="Normal 4 5 5 2 3 4" xfId="31187" xr:uid="{6DEF8D18-3420-49F7-B876-1F85E02294C0}"/>
    <cellStyle name="Normal 4 5 5 2 3 4 2" xfId="31188" xr:uid="{48D38F31-E0D3-47F7-9B94-442A83AFDDD6}"/>
    <cellStyle name="Normal 4 5 5 2 3 4 2 2" xfId="31189" xr:uid="{4D87BDAD-E107-4A16-AE31-CB2460D4D25B}"/>
    <cellStyle name="Normal 4 5 5 2 3 4 3" xfId="31190" xr:uid="{B793FD6D-8E86-455A-95C1-D6C65B97FC68}"/>
    <cellStyle name="Normal 4 5 5 2 3 5" xfId="31191" xr:uid="{DBB74FEE-8C5F-428F-8544-526133214885}"/>
    <cellStyle name="Normal 4 5 5 2 3 5 2" xfId="31192" xr:uid="{6E83596A-5DBB-46E8-A608-D1310BF1E91F}"/>
    <cellStyle name="Normal 4 5 5 2 3 6" xfId="31193" xr:uid="{68A71133-7B2E-45A5-97D0-CA675234417E}"/>
    <cellStyle name="Normal 4 5 5 2 4" xfId="31194" xr:uid="{366CEAED-6934-434F-B114-B29A137D8E1E}"/>
    <cellStyle name="Normal 4 5 5 2 4 2" xfId="31195" xr:uid="{B554312B-5996-4BDC-9AE4-DBF852189E58}"/>
    <cellStyle name="Normal 4 5 5 2 4 2 2" xfId="31196" xr:uid="{FE1B99BF-6B63-46EF-9052-17FE8ED13702}"/>
    <cellStyle name="Normal 4 5 5 2 4 2 2 2" xfId="31197" xr:uid="{71C00709-728A-461F-9541-2D68AD4D5CD0}"/>
    <cellStyle name="Normal 4 5 5 2 4 2 3" xfId="31198" xr:uid="{E9C99036-6D52-4E13-8542-BCB01D27FF96}"/>
    <cellStyle name="Normal 4 5 5 2 4 3" xfId="31199" xr:uid="{F63338E0-F542-42C5-81A0-7144BBCD3091}"/>
    <cellStyle name="Normal 4 5 5 2 4 3 2" xfId="31200" xr:uid="{80C5B2F3-F6D9-44E7-A52F-D8D340519BA7}"/>
    <cellStyle name="Normal 4 5 5 2 4 3 2 2" xfId="31201" xr:uid="{50926CC0-4A2B-4B23-978C-B41D091D81C2}"/>
    <cellStyle name="Normal 4 5 5 2 4 3 3" xfId="31202" xr:uid="{3B7505C8-93A7-4905-93F2-E46AB0E019DB}"/>
    <cellStyle name="Normal 4 5 5 2 4 4" xfId="31203" xr:uid="{5355F9AB-B10C-468E-834E-B8C5E8F724FD}"/>
    <cellStyle name="Normal 4 5 5 2 4 4 2" xfId="31204" xr:uid="{29F4F09F-8CFC-4654-861F-7C44F84FBB30}"/>
    <cellStyle name="Normal 4 5 5 2 4 5" xfId="31205" xr:uid="{2F0F9D32-0A26-41F7-9A9E-585F487AC10E}"/>
    <cellStyle name="Normal 4 5 5 2 5" xfId="31206" xr:uid="{EF94C162-FF0B-405B-949E-874916E2C452}"/>
    <cellStyle name="Normal 4 5 5 2 5 2" xfId="31207" xr:uid="{5B7096B3-C2AB-4B84-BA81-A8B772ECCD21}"/>
    <cellStyle name="Normal 4 5 5 2 5 2 2" xfId="31208" xr:uid="{FC7ADABC-9F6E-4A62-9774-5F6E67DD83FA}"/>
    <cellStyle name="Normal 4 5 5 2 5 3" xfId="31209" xr:uid="{CF80BE9B-3A20-4F95-AF54-ECE9106D29D2}"/>
    <cellStyle name="Normal 4 5 5 2 6" xfId="31210" xr:uid="{9FECAE08-FAE3-4EA4-8878-99396350AD11}"/>
    <cellStyle name="Normal 4 5 5 2 6 2" xfId="31211" xr:uid="{6F03D4B6-E043-4591-BFE2-B8F887B0A5E5}"/>
    <cellStyle name="Normal 4 5 5 2 6 2 2" xfId="31212" xr:uid="{DCE809D9-1F77-4D46-AA0A-E55903D755B5}"/>
    <cellStyle name="Normal 4 5 5 2 6 3" xfId="31213" xr:uid="{6FD500E9-D1E9-495C-8856-5B2F82E1FD5C}"/>
    <cellStyle name="Normal 4 5 5 2 7" xfId="31214" xr:uid="{E2A9D2A3-EA10-4F78-AF8E-9A6775F8E026}"/>
    <cellStyle name="Normal 4 5 5 2 7 2" xfId="31215" xr:uid="{29212A9A-6FEC-4C84-B43D-CF50DC957BA0}"/>
    <cellStyle name="Normal 4 5 5 2 7 2 2" xfId="31216" xr:uid="{581C8751-ED8B-4324-AB3C-1199981B63B7}"/>
    <cellStyle name="Normal 4 5 5 2 7 3" xfId="31217" xr:uid="{78F2E305-7006-4496-9FD2-597026AF2555}"/>
    <cellStyle name="Normal 4 5 5 2 8" xfId="31218" xr:uid="{D9554338-CE73-4480-B627-1BD634B5151C}"/>
    <cellStyle name="Normal 4 5 5 2 8 2" xfId="31219" xr:uid="{5732AB50-06E6-4EB9-9BE7-750385CB9376}"/>
    <cellStyle name="Normal 4 5 5 2 9" xfId="31220" xr:uid="{C6D1C839-42AB-4A20-8294-7B97485E8034}"/>
    <cellStyle name="Normal 4 5 5 3" xfId="31221" xr:uid="{7139EAF4-E177-4684-90CC-DB04BDC591F2}"/>
    <cellStyle name="Normal 4 5 5 3 2" xfId="31222" xr:uid="{32EC0C3F-CE67-4873-BAB6-4E31D2466B3E}"/>
    <cellStyle name="Normal 4 5 5 3 2 2" xfId="31223" xr:uid="{8137F7DA-7A75-4D9D-B90C-3327B5E575E3}"/>
    <cellStyle name="Normal 4 5 5 3 2 2 2" xfId="31224" xr:uid="{A9F195C5-ABC6-48BA-9B3E-344D6A2FF464}"/>
    <cellStyle name="Normal 4 5 5 3 2 2 2 2" xfId="31225" xr:uid="{49F81948-8190-44E9-9B4B-241B0F494C48}"/>
    <cellStyle name="Normal 4 5 5 3 2 2 2 2 2" xfId="31226" xr:uid="{A4DE8218-BFA5-4771-8819-12041B0F0F6C}"/>
    <cellStyle name="Normal 4 5 5 3 2 2 2 3" xfId="31227" xr:uid="{3DF619E1-59C8-45D5-B367-B49BC32D6920}"/>
    <cellStyle name="Normal 4 5 5 3 2 2 3" xfId="31228" xr:uid="{BC839467-B352-4649-9881-B8220E133734}"/>
    <cellStyle name="Normal 4 5 5 3 2 2 3 2" xfId="31229" xr:uid="{07C6DC46-7E9B-4BEB-AB67-C01E56E01012}"/>
    <cellStyle name="Normal 4 5 5 3 2 2 3 2 2" xfId="31230" xr:uid="{F72D3D02-0174-48AD-AA07-95C6DFA152AE}"/>
    <cellStyle name="Normal 4 5 5 3 2 2 3 3" xfId="31231" xr:uid="{3ACEA418-8E20-44DA-B0A3-1B976F6BFB12}"/>
    <cellStyle name="Normal 4 5 5 3 2 2 4" xfId="31232" xr:uid="{FAD1A7A5-50F8-4D8E-9DD0-6292B3BF0F55}"/>
    <cellStyle name="Normal 4 5 5 3 2 2 4 2" xfId="31233" xr:uid="{E6212799-233D-4715-AAEB-F73993A8BFD8}"/>
    <cellStyle name="Normal 4 5 5 3 2 2 5" xfId="31234" xr:uid="{14F9397C-9A62-4841-A020-235888E1A259}"/>
    <cellStyle name="Normal 4 5 5 3 2 3" xfId="31235" xr:uid="{F6CE7555-7AD5-4E40-B4A9-8D35DDDA8012}"/>
    <cellStyle name="Normal 4 5 5 3 2 3 2" xfId="31236" xr:uid="{EF80C0CB-E098-490C-9715-D97A80026D73}"/>
    <cellStyle name="Normal 4 5 5 3 2 3 2 2" xfId="31237" xr:uid="{875EEDD2-55D8-4515-BA31-5F10EC5AE7FE}"/>
    <cellStyle name="Normal 4 5 5 3 2 3 3" xfId="31238" xr:uid="{BE0985C3-336A-489E-90B3-C0F97A394041}"/>
    <cellStyle name="Normal 4 5 5 3 2 4" xfId="31239" xr:uid="{84B7E85B-C31C-4C0E-8686-B02407D4E22B}"/>
    <cellStyle name="Normal 4 5 5 3 2 4 2" xfId="31240" xr:uid="{9FB96B86-1586-4C2C-B52C-5C58E1618803}"/>
    <cellStyle name="Normal 4 5 5 3 2 4 2 2" xfId="31241" xr:uid="{4F6C9988-9E97-4CF9-BCF3-E89E1B0022D9}"/>
    <cellStyle name="Normal 4 5 5 3 2 4 3" xfId="31242" xr:uid="{30540242-8500-47B8-8EC8-E6B0107A9BF2}"/>
    <cellStyle name="Normal 4 5 5 3 2 5" xfId="31243" xr:uid="{F2F010FC-2E38-4E23-B0F6-12F90BE1F26A}"/>
    <cellStyle name="Normal 4 5 5 3 2 5 2" xfId="31244" xr:uid="{FC869DD5-0F2A-409D-BFAD-79B1A1E86DD6}"/>
    <cellStyle name="Normal 4 5 5 3 2 6" xfId="31245" xr:uid="{B0B1289B-3D7C-47B3-B17F-199A4DE6E048}"/>
    <cellStyle name="Normal 4 5 5 3 3" xfId="31246" xr:uid="{0CA67116-7E99-4D24-BE76-4B5353B0BB02}"/>
    <cellStyle name="Normal 4 5 5 3 3 2" xfId="31247" xr:uid="{36400511-C43C-487F-B4D2-FDC167281022}"/>
    <cellStyle name="Normal 4 5 5 3 3 2 2" xfId="31248" xr:uid="{D30E2A31-187E-4B95-BC9B-2FF229F50908}"/>
    <cellStyle name="Normal 4 5 5 3 3 2 2 2" xfId="31249" xr:uid="{1E12C521-E5DB-42F4-BEC1-5E3A83E9A7CD}"/>
    <cellStyle name="Normal 4 5 5 3 3 2 2 2 2" xfId="31250" xr:uid="{33FC967F-8B12-409C-A320-3F5097467FF1}"/>
    <cellStyle name="Normal 4 5 5 3 3 2 2 3" xfId="31251" xr:uid="{B8480ADF-94DB-4323-A203-6FC5C16F00BA}"/>
    <cellStyle name="Normal 4 5 5 3 3 2 3" xfId="31252" xr:uid="{24E47487-8730-4347-9675-43DE233D1C4C}"/>
    <cellStyle name="Normal 4 5 5 3 3 2 3 2" xfId="31253" xr:uid="{13E32B4D-5E82-4F5A-B343-39C9ED98E911}"/>
    <cellStyle name="Normal 4 5 5 3 3 2 3 2 2" xfId="31254" xr:uid="{96A474BC-7A9D-4FD6-BAAE-24DE09E98EC6}"/>
    <cellStyle name="Normal 4 5 5 3 3 2 3 3" xfId="31255" xr:uid="{03164997-D2E8-48E1-AFAC-376F940A75B5}"/>
    <cellStyle name="Normal 4 5 5 3 3 2 4" xfId="31256" xr:uid="{340F199F-8190-4FB1-AB41-961FE88A77C3}"/>
    <cellStyle name="Normal 4 5 5 3 3 2 4 2" xfId="31257" xr:uid="{40A7A7F7-6AC6-40D6-812D-5CE074A093BF}"/>
    <cellStyle name="Normal 4 5 5 3 3 2 5" xfId="31258" xr:uid="{45D64C2D-E850-4027-9FCF-8832791CC2CD}"/>
    <cellStyle name="Normal 4 5 5 3 3 3" xfId="31259" xr:uid="{50485B06-3973-4EB2-9928-9ADA1349B238}"/>
    <cellStyle name="Normal 4 5 5 3 3 3 2" xfId="31260" xr:uid="{EEEA8AD3-59D3-4BB3-831C-BBEFD732361B}"/>
    <cellStyle name="Normal 4 5 5 3 3 3 2 2" xfId="31261" xr:uid="{8A6C2C4D-1F6E-4EEC-8E3A-DF0E4C20E727}"/>
    <cellStyle name="Normal 4 5 5 3 3 3 3" xfId="31262" xr:uid="{0730D50C-5A7E-4AB2-9A13-8C556E604BEE}"/>
    <cellStyle name="Normal 4 5 5 3 3 4" xfId="31263" xr:uid="{B10B2E60-D691-4F65-ABF5-FB4C090212B7}"/>
    <cellStyle name="Normal 4 5 5 3 3 4 2" xfId="31264" xr:uid="{B6AA2D20-4C15-4EA2-82B9-E070E75091D3}"/>
    <cellStyle name="Normal 4 5 5 3 3 4 2 2" xfId="31265" xr:uid="{08FB5588-B96C-4BA2-86E8-FA0F91D47D68}"/>
    <cellStyle name="Normal 4 5 5 3 3 4 3" xfId="31266" xr:uid="{8DF55EFD-27D5-40A4-8B6F-669B222C6EC0}"/>
    <cellStyle name="Normal 4 5 5 3 3 5" xfId="31267" xr:uid="{5B3D88AB-305C-4E21-8358-8CDE74BB00B3}"/>
    <cellStyle name="Normal 4 5 5 3 3 5 2" xfId="31268" xr:uid="{27C6B242-BD61-4051-96A3-DEA6E6C5DF32}"/>
    <cellStyle name="Normal 4 5 5 3 3 6" xfId="31269" xr:uid="{1A5CE686-C9F8-42FE-8EC6-83F3440B5425}"/>
    <cellStyle name="Normal 4 5 5 3 4" xfId="31270" xr:uid="{FF73BA7A-E744-4234-894F-B73495A71E59}"/>
    <cellStyle name="Normal 4 5 5 3 4 2" xfId="31271" xr:uid="{E80BE128-3530-4F10-B144-70C6F728DE4C}"/>
    <cellStyle name="Normal 4 5 5 3 4 2 2" xfId="31272" xr:uid="{6F99861E-D524-401B-90AC-A9F91FA3A145}"/>
    <cellStyle name="Normal 4 5 5 3 4 2 2 2" xfId="31273" xr:uid="{66B364D4-4D38-47CC-B73F-25C4F6E81095}"/>
    <cellStyle name="Normal 4 5 5 3 4 2 3" xfId="31274" xr:uid="{606CD3F9-FE8E-4383-A4B5-A518B9823527}"/>
    <cellStyle name="Normal 4 5 5 3 4 3" xfId="31275" xr:uid="{25358285-746D-4E2E-88A4-02A11435A4CC}"/>
    <cellStyle name="Normal 4 5 5 3 4 3 2" xfId="31276" xr:uid="{1F8579FB-7E76-4AC5-A4E6-B692DE54A76D}"/>
    <cellStyle name="Normal 4 5 5 3 4 3 2 2" xfId="31277" xr:uid="{712CF235-4D95-4CAD-9537-E548B87EE5CF}"/>
    <cellStyle name="Normal 4 5 5 3 4 3 3" xfId="31278" xr:uid="{C8540BB6-33C5-43C1-BA13-CCDA2490A84B}"/>
    <cellStyle name="Normal 4 5 5 3 4 4" xfId="31279" xr:uid="{DBCAE11A-2D5A-49F5-807B-D1F97CE9C82B}"/>
    <cellStyle name="Normal 4 5 5 3 4 4 2" xfId="31280" xr:uid="{EEF4D4A4-8F12-44B0-9F0C-F82CBC137968}"/>
    <cellStyle name="Normal 4 5 5 3 4 5" xfId="31281" xr:uid="{323ECBC0-654D-41D7-B73B-A7522585D8D4}"/>
    <cellStyle name="Normal 4 5 5 3 5" xfId="31282" xr:uid="{60CAF587-44D2-4BF1-9AB1-994EE64C0AE6}"/>
    <cellStyle name="Normal 4 5 5 3 5 2" xfId="31283" xr:uid="{09E82955-9C4D-4C6B-9CA0-2F9136711571}"/>
    <cellStyle name="Normal 4 5 5 3 5 2 2" xfId="31284" xr:uid="{D06060E8-327C-491F-AF1D-3DF98F0A013A}"/>
    <cellStyle name="Normal 4 5 5 3 5 3" xfId="31285" xr:uid="{5EA66E94-C9AA-4903-80A3-5B76696E1768}"/>
    <cellStyle name="Normal 4 5 5 3 6" xfId="31286" xr:uid="{3650C163-3B47-4303-A41B-603ED1429170}"/>
    <cellStyle name="Normal 4 5 5 3 6 2" xfId="31287" xr:uid="{3E34E795-540D-4CF8-A1C9-672E87965A84}"/>
    <cellStyle name="Normal 4 5 5 3 6 2 2" xfId="31288" xr:uid="{D9B133CB-DFAC-4D9A-843B-4A581384FC19}"/>
    <cellStyle name="Normal 4 5 5 3 6 3" xfId="31289" xr:uid="{00EA0EAA-3DA8-4335-B93E-911D4933D93A}"/>
    <cellStyle name="Normal 4 5 5 3 7" xfId="31290" xr:uid="{6A38F7E1-D78E-41D0-8CB1-4E0B67A45A3E}"/>
    <cellStyle name="Normal 4 5 5 3 7 2" xfId="31291" xr:uid="{1B0282CE-4A34-4074-8F3A-D3DCC4D5378B}"/>
    <cellStyle name="Normal 4 5 5 3 7 2 2" xfId="31292" xr:uid="{22985E28-1AAF-4546-B416-C6DBE9975CDA}"/>
    <cellStyle name="Normal 4 5 5 3 7 3" xfId="31293" xr:uid="{86D1E369-7452-481C-9976-DED57810098A}"/>
    <cellStyle name="Normal 4 5 5 3 8" xfId="31294" xr:uid="{B5F39BEB-C294-4411-AD6F-1395632CC875}"/>
    <cellStyle name="Normal 4 5 5 3 8 2" xfId="31295" xr:uid="{471B357A-7D3B-42B8-A630-C03DF18F3AD2}"/>
    <cellStyle name="Normal 4 5 5 3 9" xfId="31296" xr:uid="{0E6D1B70-0F83-4548-AE1D-C81103A6E35D}"/>
    <cellStyle name="Normal 4 5 5 4" xfId="31297" xr:uid="{0BC53FF4-C386-4F41-9D38-175B04C17EC5}"/>
    <cellStyle name="Normal 4 5 5 4 2" xfId="31298" xr:uid="{50C3D535-11FC-4735-9950-F9E5293F8077}"/>
    <cellStyle name="Normal 4 5 5 4 2 2" xfId="31299" xr:uid="{F79DC6FF-CD5F-43E8-A388-3A4D17079851}"/>
    <cellStyle name="Normal 4 5 5 4 2 2 2" xfId="31300" xr:uid="{0B51DC9F-F793-4B39-8495-C2DAB482708F}"/>
    <cellStyle name="Normal 4 5 5 4 2 2 2 2" xfId="31301" xr:uid="{1751D51D-3502-4595-AF8D-EFEFA37C35FE}"/>
    <cellStyle name="Normal 4 5 5 4 2 2 3" xfId="31302" xr:uid="{5878E415-F434-499F-BB64-744D2D4FCCA9}"/>
    <cellStyle name="Normal 4 5 5 4 2 3" xfId="31303" xr:uid="{0187DEAF-BE3F-4AE3-89C3-A22F9D0C5633}"/>
    <cellStyle name="Normal 4 5 5 4 2 3 2" xfId="31304" xr:uid="{711A744D-3D56-4EC0-8C99-AB7A16B77124}"/>
    <cellStyle name="Normal 4 5 5 4 2 3 2 2" xfId="31305" xr:uid="{6F1A7734-55F0-4975-8F23-F268450B58AA}"/>
    <cellStyle name="Normal 4 5 5 4 2 3 3" xfId="31306" xr:uid="{1E5C5F81-5B58-46E1-BFB7-B577D1E600DD}"/>
    <cellStyle name="Normal 4 5 5 4 2 4" xfId="31307" xr:uid="{F3A62D6F-F03A-4349-933B-D77DF6D2DA81}"/>
    <cellStyle name="Normal 4 5 5 4 2 4 2" xfId="31308" xr:uid="{68CAF200-0D9C-419B-9260-63B1564F233B}"/>
    <cellStyle name="Normal 4 5 5 4 2 5" xfId="31309" xr:uid="{A73B5BE1-859F-4B63-A9E8-C5C26DBE57E3}"/>
    <cellStyle name="Normal 4 5 5 4 3" xfId="31310" xr:uid="{AED8898B-9B65-40C7-B457-B8EAF8913A8C}"/>
    <cellStyle name="Normal 4 5 5 4 3 2" xfId="31311" xr:uid="{299824D1-1B29-4E61-8C78-0FF50D121045}"/>
    <cellStyle name="Normal 4 5 5 4 3 2 2" xfId="31312" xr:uid="{2D59C5D6-1B45-4FE0-AAA7-BDA9B8F19512}"/>
    <cellStyle name="Normal 4 5 5 4 3 3" xfId="31313" xr:uid="{D6880BC2-5E22-40AD-AA18-5D7DF79929D2}"/>
    <cellStyle name="Normal 4 5 5 4 4" xfId="31314" xr:uid="{3F1E716F-6F94-4B0A-881E-C969448EC507}"/>
    <cellStyle name="Normal 4 5 5 4 4 2" xfId="31315" xr:uid="{8DC76C83-81FE-43FA-9FAE-F11DDB9E38A6}"/>
    <cellStyle name="Normal 4 5 5 4 4 2 2" xfId="31316" xr:uid="{38F314C6-195E-4F3D-B285-B28D351B349C}"/>
    <cellStyle name="Normal 4 5 5 4 4 3" xfId="31317" xr:uid="{D0D3E466-9D57-47AA-9BE0-FACB85DAA067}"/>
    <cellStyle name="Normal 4 5 5 4 5" xfId="31318" xr:uid="{C61C11B1-E38B-4C12-B07C-DA3153A98F3C}"/>
    <cellStyle name="Normal 4 5 5 4 5 2" xfId="31319" xr:uid="{6906A61F-86C8-4975-8939-39F50069ED2E}"/>
    <cellStyle name="Normal 4 5 5 4 6" xfId="31320" xr:uid="{A928980E-ACA3-47D1-9BAE-F6AA5BA16388}"/>
    <cellStyle name="Normal 4 5 5 5" xfId="31321" xr:uid="{70E81A4D-DC55-41E1-8A73-64D54594FCF1}"/>
    <cellStyle name="Normal 4 5 5 5 2" xfId="31322" xr:uid="{96996DB6-0B9E-4033-A1AD-102A76FB2003}"/>
    <cellStyle name="Normal 4 5 5 5 2 2" xfId="31323" xr:uid="{B2AE4C2E-B40D-472A-AF3E-961520781EB1}"/>
    <cellStyle name="Normal 4 5 5 5 2 2 2" xfId="31324" xr:uid="{127799C3-EC7A-491C-99BA-9AD1C442077C}"/>
    <cellStyle name="Normal 4 5 5 5 2 2 2 2" xfId="31325" xr:uid="{7EC8F1F2-763F-43CA-BF7C-9797DC84A676}"/>
    <cellStyle name="Normal 4 5 5 5 2 2 3" xfId="31326" xr:uid="{CCCFDD49-570B-400E-8150-897E3439CFE3}"/>
    <cellStyle name="Normal 4 5 5 5 2 3" xfId="31327" xr:uid="{60809C62-57E5-4074-8A2B-7346251678A9}"/>
    <cellStyle name="Normal 4 5 5 5 2 3 2" xfId="31328" xr:uid="{D0188855-9A9B-49FA-8FA5-5737F41E179A}"/>
    <cellStyle name="Normal 4 5 5 5 2 3 2 2" xfId="31329" xr:uid="{55EC47AF-1862-47E0-9C22-D6AC59578759}"/>
    <cellStyle name="Normal 4 5 5 5 2 3 3" xfId="31330" xr:uid="{59D69C3D-362A-44DF-95F0-74EA109BF08B}"/>
    <cellStyle name="Normal 4 5 5 5 2 4" xfId="31331" xr:uid="{F33B0955-FAB8-434C-AA3A-51CD9E40FE81}"/>
    <cellStyle name="Normal 4 5 5 5 2 4 2" xfId="31332" xr:uid="{190ABB68-CC12-469C-92EC-F94CA8F9641D}"/>
    <cellStyle name="Normal 4 5 5 5 2 5" xfId="31333" xr:uid="{1B7DC15A-9EA8-4FD1-B85E-826B24E051DA}"/>
    <cellStyle name="Normal 4 5 5 5 3" xfId="31334" xr:uid="{3CD0CE95-BE63-4B82-8DBB-BF5A4CE696A8}"/>
    <cellStyle name="Normal 4 5 5 5 3 2" xfId="31335" xr:uid="{A36067F5-4FD9-4DEB-8518-41251DD6E967}"/>
    <cellStyle name="Normal 4 5 5 5 3 2 2" xfId="31336" xr:uid="{EEAE77B3-AD5B-4857-AC1C-B46D4F5F4D24}"/>
    <cellStyle name="Normal 4 5 5 5 3 3" xfId="31337" xr:uid="{95C5F871-9931-4BEF-A153-FA1037A9B3FC}"/>
    <cellStyle name="Normal 4 5 5 5 4" xfId="31338" xr:uid="{FAB58074-4C82-4A01-981A-C165617C1276}"/>
    <cellStyle name="Normal 4 5 5 5 4 2" xfId="31339" xr:uid="{1E561A6C-4090-4EFC-B517-DE15E47A9E88}"/>
    <cellStyle name="Normal 4 5 5 5 4 2 2" xfId="31340" xr:uid="{FE773245-98C9-4EBC-ACDF-BA4F5176C246}"/>
    <cellStyle name="Normal 4 5 5 5 4 3" xfId="31341" xr:uid="{2D414BB3-4CFE-4026-9C72-3E38DC9055E5}"/>
    <cellStyle name="Normal 4 5 5 5 5" xfId="31342" xr:uid="{74CEFB02-0C09-443C-ABDC-12AC4F0F6185}"/>
    <cellStyle name="Normal 4 5 5 5 5 2" xfId="31343" xr:uid="{5D29801E-27B7-42BC-AB7F-71E634A55D87}"/>
    <cellStyle name="Normal 4 5 5 5 6" xfId="31344" xr:uid="{C6281BA0-097C-437D-99D0-EA170FDB9761}"/>
    <cellStyle name="Normal 4 5 5 6" xfId="31345" xr:uid="{0D0EE36A-46C4-44ED-88C4-7FD2EC347DA5}"/>
    <cellStyle name="Normal 4 5 5 6 2" xfId="31346" xr:uid="{6C89A7AE-7D40-46D9-A908-37F2A7444844}"/>
    <cellStyle name="Normal 4 5 5 6 2 2" xfId="31347" xr:uid="{91196609-9602-4F39-BEBF-6B159CE9F8D2}"/>
    <cellStyle name="Normal 4 5 5 6 2 2 2" xfId="31348" xr:uid="{70263374-B25D-4AD4-8E4E-54E42E9807CB}"/>
    <cellStyle name="Normal 4 5 5 6 2 3" xfId="31349" xr:uid="{260C5636-113F-4793-B768-412A2028A600}"/>
    <cellStyle name="Normal 4 5 5 6 3" xfId="31350" xr:uid="{5058A09F-4179-4280-9E7E-F3C2AF0C68C6}"/>
    <cellStyle name="Normal 4 5 5 6 3 2" xfId="31351" xr:uid="{F5CB459C-2870-4301-9CF5-7785E98692EE}"/>
    <cellStyle name="Normal 4 5 5 6 3 2 2" xfId="31352" xr:uid="{B4F56E68-1F6F-457F-823D-434CDF46C490}"/>
    <cellStyle name="Normal 4 5 5 6 3 3" xfId="31353" xr:uid="{EBC83708-AC02-4D5C-823E-5ACE2AE7879B}"/>
    <cellStyle name="Normal 4 5 5 6 4" xfId="31354" xr:uid="{CF131CA9-83DF-4148-A58F-A654C0767D2C}"/>
    <cellStyle name="Normal 4 5 5 6 4 2" xfId="31355" xr:uid="{03209181-0C31-4867-B9C2-C1C528305856}"/>
    <cellStyle name="Normal 4 5 5 6 5" xfId="31356" xr:uid="{58BCA84C-03F4-43A8-B365-7729ADD9E104}"/>
    <cellStyle name="Normal 4 5 5 7" xfId="31357" xr:uid="{63999558-5D6A-437E-826F-AA02D4447453}"/>
    <cellStyle name="Normal 4 5 5 7 2" xfId="31358" xr:uid="{AECC0426-F6B0-4FE5-84C9-5CEA866F2F00}"/>
    <cellStyle name="Normal 4 5 5 7 2 2" xfId="31359" xr:uid="{4276732B-E107-4A5E-A3CC-015FECC97FA6}"/>
    <cellStyle name="Normal 4 5 5 7 3" xfId="31360" xr:uid="{81854DF5-9DF6-435B-A84E-12A4292D4CB4}"/>
    <cellStyle name="Normal 4 5 5 8" xfId="31361" xr:uid="{6CB6EEA1-2A71-4FE8-88C1-98D232533D50}"/>
    <cellStyle name="Normal 4 5 5 8 2" xfId="31362" xr:uid="{D056E0B7-D384-408C-9392-FC2E17678B82}"/>
    <cellStyle name="Normal 4 5 5 8 2 2" xfId="31363" xr:uid="{F7CA2946-4F5F-4731-A367-A0BB61E71BAC}"/>
    <cellStyle name="Normal 4 5 5 8 3" xfId="31364" xr:uid="{5FF9C0FA-92D3-41C4-AD4C-550099FB5696}"/>
    <cellStyle name="Normal 4 5 5 9" xfId="31365" xr:uid="{98133A99-0021-4C68-B4C0-D4DAB06731D8}"/>
    <cellStyle name="Normal 4 5 5 9 2" xfId="31366" xr:uid="{C39EF41D-70FA-45BB-AA0E-F31D25704FA1}"/>
    <cellStyle name="Normal 4 5 5 9 2 2" xfId="31367" xr:uid="{D57FA6A3-9A68-4A88-A562-988436CCC840}"/>
    <cellStyle name="Normal 4 5 5 9 3" xfId="31368" xr:uid="{C92A78A1-8783-49E9-B49F-515EAE938152}"/>
    <cellStyle name="Normal 4 5 6" xfId="31369" xr:uid="{2B1C4EE5-79DA-4D37-8633-900D2530A29C}"/>
    <cellStyle name="Normal 4 5 6 10" xfId="31370" xr:uid="{B2984E10-941A-479A-AD14-BDD7520ACED7}"/>
    <cellStyle name="Normal 4 5 6 10 2" xfId="31371" xr:uid="{5CF06ECA-1A32-465C-B655-C2AF78E15F84}"/>
    <cellStyle name="Normal 4 5 6 11" xfId="31372" xr:uid="{035C701A-8EEE-4285-9781-05B63E60FFEF}"/>
    <cellStyle name="Normal 4 5 6 2" xfId="31373" xr:uid="{4D179360-9513-457F-AFA1-6B5B3851C79F}"/>
    <cellStyle name="Normal 4 5 6 2 2" xfId="31374" xr:uid="{49FCBB4E-51BF-442D-980C-7DA04D157650}"/>
    <cellStyle name="Normal 4 5 6 2 2 2" xfId="31375" xr:uid="{7A5E588B-5565-44C3-BCFD-4C7A51275464}"/>
    <cellStyle name="Normal 4 5 6 2 2 2 2" xfId="31376" xr:uid="{C727D3B4-5CFD-4C8F-B7F7-1BF723566D8E}"/>
    <cellStyle name="Normal 4 5 6 2 2 2 2 2" xfId="31377" xr:uid="{6046B861-2864-423F-887A-BE8DC1B77A98}"/>
    <cellStyle name="Normal 4 5 6 2 2 2 2 2 2" xfId="31378" xr:uid="{90CB7E58-2B44-45BA-8B78-4E9D504F5C0B}"/>
    <cellStyle name="Normal 4 5 6 2 2 2 2 3" xfId="31379" xr:uid="{E761041C-58C4-42C8-B301-2990D0B062F3}"/>
    <cellStyle name="Normal 4 5 6 2 2 2 3" xfId="31380" xr:uid="{E3A3FC8A-84DB-4E3D-9F60-15DD3C3483D1}"/>
    <cellStyle name="Normal 4 5 6 2 2 2 3 2" xfId="31381" xr:uid="{7CFC5013-724D-410C-A609-B0A905F2D000}"/>
    <cellStyle name="Normal 4 5 6 2 2 2 3 2 2" xfId="31382" xr:uid="{949B47C5-DA8B-4F66-B9D1-0BDB2B9E802D}"/>
    <cellStyle name="Normal 4 5 6 2 2 2 3 3" xfId="31383" xr:uid="{C5EC6846-018B-4586-A26A-0AAAC040CFFB}"/>
    <cellStyle name="Normal 4 5 6 2 2 2 4" xfId="31384" xr:uid="{28A5FFDB-2C6A-4DB4-BE45-8AB7BA02C863}"/>
    <cellStyle name="Normal 4 5 6 2 2 2 4 2" xfId="31385" xr:uid="{BFECA5B7-B370-43FE-B11F-AE03472614D2}"/>
    <cellStyle name="Normal 4 5 6 2 2 2 5" xfId="31386" xr:uid="{DE577DF8-1745-4AA7-AB19-E117685456DD}"/>
    <cellStyle name="Normal 4 5 6 2 2 3" xfId="31387" xr:uid="{6382355C-88F2-4D3D-9C61-4A73B5906ABD}"/>
    <cellStyle name="Normal 4 5 6 2 2 3 2" xfId="31388" xr:uid="{4A0976BC-5B02-4CFF-8AD1-2C8C608F778B}"/>
    <cellStyle name="Normal 4 5 6 2 2 3 2 2" xfId="31389" xr:uid="{A92BCEEA-B6AC-4D9C-9F0E-F03A539B26E8}"/>
    <cellStyle name="Normal 4 5 6 2 2 3 3" xfId="31390" xr:uid="{493569EF-2DC9-4B62-BBF3-6ED94250E368}"/>
    <cellStyle name="Normal 4 5 6 2 2 4" xfId="31391" xr:uid="{0941D2AB-876B-43BE-89B7-DF24D3C3A2B8}"/>
    <cellStyle name="Normal 4 5 6 2 2 4 2" xfId="31392" xr:uid="{1B7E160A-437E-4877-AA51-597CAF512043}"/>
    <cellStyle name="Normal 4 5 6 2 2 4 2 2" xfId="31393" xr:uid="{E2017C33-CB82-409A-9D3B-BFF800033016}"/>
    <cellStyle name="Normal 4 5 6 2 2 4 3" xfId="31394" xr:uid="{4DA65776-6BAE-453A-802A-7618940AF94D}"/>
    <cellStyle name="Normal 4 5 6 2 2 5" xfId="31395" xr:uid="{7CFC5AD0-C85C-4023-9EC9-02D27B08702F}"/>
    <cellStyle name="Normal 4 5 6 2 2 5 2" xfId="31396" xr:uid="{41785032-85BA-477A-B43F-B6E129DC8A7E}"/>
    <cellStyle name="Normal 4 5 6 2 2 6" xfId="31397" xr:uid="{2D094E46-37A0-4836-AEAD-5A22A4D94195}"/>
    <cellStyle name="Normal 4 5 6 2 3" xfId="31398" xr:uid="{C0547F91-422C-45DE-A063-DEB06286CA66}"/>
    <cellStyle name="Normal 4 5 6 2 3 2" xfId="31399" xr:uid="{01BB2711-1156-4483-A76C-955494BC5856}"/>
    <cellStyle name="Normal 4 5 6 2 3 2 2" xfId="31400" xr:uid="{FF488204-3778-4042-83BE-581018068F42}"/>
    <cellStyle name="Normal 4 5 6 2 3 2 2 2" xfId="31401" xr:uid="{E4D97F9D-0FDA-4374-AEEF-31C396FC17D2}"/>
    <cellStyle name="Normal 4 5 6 2 3 2 2 2 2" xfId="31402" xr:uid="{9B59A4CE-B49B-4F38-A296-A09294245DC4}"/>
    <cellStyle name="Normal 4 5 6 2 3 2 2 3" xfId="31403" xr:uid="{564AD7B1-5896-4720-B962-62D8D90254DB}"/>
    <cellStyle name="Normal 4 5 6 2 3 2 3" xfId="31404" xr:uid="{2C4D082C-C0C3-47E8-8901-F38E9CB231E4}"/>
    <cellStyle name="Normal 4 5 6 2 3 2 3 2" xfId="31405" xr:uid="{9D6FB23E-238F-4082-9F5A-561430E5A8A6}"/>
    <cellStyle name="Normal 4 5 6 2 3 2 3 2 2" xfId="31406" xr:uid="{46A518FD-14E0-4AC0-A99B-EF0D9F077F34}"/>
    <cellStyle name="Normal 4 5 6 2 3 2 3 3" xfId="31407" xr:uid="{1CA33770-2E1F-4847-9134-DAC04CC809CF}"/>
    <cellStyle name="Normal 4 5 6 2 3 2 4" xfId="31408" xr:uid="{E93C7861-BD7B-4576-B2D6-C25A5D66141D}"/>
    <cellStyle name="Normal 4 5 6 2 3 2 4 2" xfId="31409" xr:uid="{0CD96F40-0566-498B-9E5F-694C3DC8A0B8}"/>
    <cellStyle name="Normal 4 5 6 2 3 2 5" xfId="31410" xr:uid="{C4FED5C3-285B-4891-80CF-686EA8BC04C1}"/>
    <cellStyle name="Normal 4 5 6 2 3 3" xfId="31411" xr:uid="{4CF9C0A7-306C-4CF9-92DE-93F9C2D0396B}"/>
    <cellStyle name="Normal 4 5 6 2 3 3 2" xfId="31412" xr:uid="{807BC390-1901-4428-9E94-67456FDC2E50}"/>
    <cellStyle name="Normal 4 5 6 2 3 3 2 2" xfId="31413" xr:uid="{7D48CBA8-6534-4B53-988B-A4BD0F9EB325}"/>
    <cellStyle name="Normal 4 5 6 2 3 3 3" xfId="31414" xr:uid="{6B3C6A1C-BA11-4AFF-B4C9-717BAC4E4B25}"/>
    <cellStyle name="Normal 4 5 6 2 3 4" xfId="31415" xr:uid="{62FD1799-A82C-4851-A732-95D3F4826FCF}"/>
    <cellStyle name="Normal 4 5 6 2 3 4 2" xfId="31416" xr:uid="{9DEB9689-F591-453E-A3D5-7573867307B2}"/>
    <cellStyle name="Normal 4 5 6 2 3 4 2 2" xfId="31417" xr:uid="{478108BB-30A8-4FBE-B211-DDFDE42EB61A}"/>
    <cellStyle name="Normal 4 5 6 2 3 4 3" xfId="31418" xr:uid="{FC57C352-0F4B-466C-BE5D-80104AFB18A5}"/>
    <cellStyle name="Normal 4 5 6 2 3 5" xfId="31419" xr:uid="{9F9F4F07-72BF-4A5C-B79A-AB634546FEC5}"/>
    <cellStyle name="Normal 4 5 6 2 3 5 2" xfId="31420" xr:uid="{3CC4621F-45E3-49D7-A2F5-AFDE0D5B7D5C}"/>
    <cellStyle name="Normal 4 5 6 2 3 6" xfId="31421" xr:uid="{42FF00B2-65AF-4F17-93AF-1359F6CB9F8E}"/>
    <cellStyle name="Normal 4 5 6 2 4" xfId="31422" xr:uid="{D3989E7B-DB74-457C-8649-67B365F814EC}"/>
    <cellStyle name="Normal 4 5 6 2 4 2" xfId="31423" xr:uid="{C518F48B-B624-4E33-9C29-E3E895469828}"/>
    <cellStyle name="Normal 4 5 6 2 4 2 2" xfId="31424" xr:uid="{1515FDAC-F090-4E4C-9520-FF143A610ACE}"/>
    <cellStyle name="Normal 4 5 6 2 4 2 2 2" xfId="31425" xr:uid="{00BD84F4-0752-4151-B167-820901C1A05D}"/>
    <cellStyle name="Normal 4 5 6 2 4 2 3" xfId="31426" xr:uid="{24185326-9965-49B8-9E76-B23EE5384E59}"/>
    <cellStyle name="Normal 4 5 6 2 4 3" xfId="31427" xr:uid="{FFDE8E0B-0346-4138-ACC9-A9950466924B}"/>
    <cellStyle name="Normal 4 5 6 2 4 3 2" xfId="31428" xr:uid="{9083EDED-9908-49EA-930D-391C65BDEE96}"/>
    <cellStyle name="Normal 4 5 6 2 4 3 2 2" xfId="31429" xr:uid="{90566761-DE4F-468F-96A9-292BA5890247}"/>
    <cellStyle name="Normal 4 5 6 2 4 3 3" xfId="31430" xr:uid="{CDD6316D-A7CF-435C-9B0C-85661B4378CF}"/>
    <cellStyle name="Normal 4 5 6 2 4 4" xfId="31431" xr:uid="{FF115516-E59A-4F9C-A4FE-8C677F0BCBE3}"/>
    <cellStyle name="Normal 4 5 6 2 4 4 2" xfId="31432" xr:uid="{5B2F4D85-E19A-4D02-ACE0-F3AD5356424C}"/>
    <cellStyle name="Normal 4 5 6 2 4 5" xfId="31433" xr:uid="{8CE5A082-05CB-47EA-9002-B83AABA2140A}"/>
    <cellStyle name="Normal 4 5 6 2 5" xfId="31434" xr:uid="{B69DB8F2-2C01-4638-90B8-CC4C139E382A}"/>
    <cellStyle name="Normal 4 5 6 2 5 2" xfId="31435" xr:uid="{BDE5840A-A5E5-4158-8647-1E67F2F93D5C}"/>
    <cellStyle name="Normal 4 5 6 2 5 2 2" xfId="31436" xr:uid="{2A3DB884-BB2D-4757-91D2-EA311848F5E2}"/>
    <cellStyle name="Normal 4 5 6 2 5 3" xfId="31437" xr:uid="{6C40F167-ED40-4E54-A064-C82A577BA051}"/>
    <cellStyle name="Normal 4 5 6 2 6" xfId="31438" xr:uid="{2933C565-B09A-4506-926A-52639825B4CF}"/>
    <cellStyle name="Normal 4 5 6 2 6 2" xfId="31439" xr:uid="{3B2E2A53-65CD-44DD-84F7-F2B53FB2803A}"/>
    <cellStyle name="Normal 4 5 6 2 6 2 2" xfId="31440" xr:uid="{EDBA937C-7132-44A5-B5CE-E265D4340F98}"/>
    <cellStyle name="Normal 4 5 6 2 6 3" xfId="31441" xr:uid="{0BFD0E57-459B-4B68-A16D-52B3041BB99B}"/>
    <cellStyle name="Normal 4 5 6 2 7" xfId="31442" xr:uid="{EF03D342-ABEB-4250-8680-FB8F58037C27}"/>
    <cellStyle name="Normal 4 5 6 2 7 2" xfId="31443" xr:uid="{6A677940-735B-4577-A72F-166CA3D8CA9F}"/>
    <cellStyle name="Normal 4 5 6 2 7 2 2" xfId="31444" xr:uid="{2BA20282-885C-405A-B35F-AA63EB5D165B}"/>
    <cellStyle name="Normal 4 5 6 2 7 3" xfId="31445" xr:uid="{CC1F287E-CC41-4D63-9F81-D9858D4C64C9}"/>
    <cellStyle name="Normal 4 5 6 2 8" xfId="31446" xr:uid="{A879BAFC-C2D0-462D-9C57-F086FFD13484}"/>
    <cellStyle name="Normal 4 5 6 2 8 2" xfId="31447" xr:uid="{457128F4-5523-4B39-9CCC-166690033A23}"/>
    <cellStyle name="Normal 4 5 6 2 9" xfId="31448" xr:uid="{C0D2F264-DD76-402E-A6B1-790291932D6E}"/>
    <cellStyle name="Normal 4 5 6 3" xfId="31449" xr:uid="{5F13D499-1E06-47CE-99F4-00A88629613D}"/>
    <cellStyle name="Normal 4 5 6 3 2" xfId="31450" xr:uid="{665EFF4A-AEFE-4E15-B1B6-5396A30F3AE8}"/>
    <cellStyle name="Normal 4 5 6 3 2 2" xfId="31451" xr:uid="{83E2D3E0-2B24-445F-ADD9-88436E34BD53}"/>
    <cellStyle name="Normal 4 5 6 3 2 2 2" xfId="31452" xr:uid="{B53C88CF-65C9-4240-9321-195CBFFC576A}"/>
    <cellStyle name="Normal 4 5 6 3 2 2 2 2" xfId="31453" xr:uid="{8C98B252-C7AB-4C48-9DA6-5B719284B9B6}"/>
    <cellStyle name="Normal 4 5 6 3 2 2 2 2 2" xfId="31454" xr:uid="{7CB17532-0D91-49E2-8A7C-E66AD3194669}"/>
    <cellStyle name="Normal 4 5 6 3 2 2 2 3" xfId="31455" xr:uid="{500954C5-C184-4BB6-8D19-32591FAA5DAC}"/>
    <cellStyle name="Normal 4 5 6 3 2 2 3" xfId="31456" xr:uid="{DA487018-C234-447E-9EB7-C86C4366EC78}"/>
    <cellStyle name="Normal 4 5 6 3 2 2 3 2" xfId="31457" xr:uid="{0568CA74-1ED7-4BF7-9A42-81A8C79D5853}"/>
    <cellStyle name="Normal 4 5 6 3 2 2 3 2 2" xfId="31458" xr:uid="{590076ED-52A4-420F-BDB5-43E4CC215D76}"/>
    <cellStyle name="Normal 4 5 6 3 2 2 3 3" xfId="31459" xr:uid="{799AE42D-9F86-4D9D-B8A0-519DDE22BE06}"/>
    <cellStyle name="Normal 4 5 6 3 2 2 4" xfId="31460" xr:uid="{31496883-C29E-413A-93DA-17C99A749D7C}"/>
    <cellStyle name="Normal 4 5 6 3 2 2 4 2" xfId="31461" xr:uid="{0FA6A23D-5BCF-4D6A-8645-DE88AEE6683A}"/>
    <cellStyle name="Normal 4 5 6 3 2 2 5" xfId="31462" xr:uid="{B72B8AD6-1346-4FD3-A701-255D9CEC1633}"/>
    <cellStyle name="Normal 4 5 6 3 2 3" xfId="31463" xr:uid="{45EFF733-F3D3-4CF0-8CB6-003E1163776F}"/>
    <cellStyle name="Normal 4 5 6 3 2 3 2" xfId="31464" xr:uid="{D28AC65B-3705-48EA-8D3E-6F4ED7D293E6}"/>
    <cellStyle name="Normal 4 5 6 3 2 3 2 2" xfId="31465" xr:uid="{C2AE3B89-AC3C-40E2-B2C8-7E4CBF95E1F6}"/>
    <cellStyle name="Normal 4 5 6 3 2 3 3" xfId="31466" xr:uid="{8169E16D-2C65-4C4D-82FE-AB47F6EE90A3}"/>
    <cellStyle name="Normal 4 5 6 3 2 4" xfId="31467" xr:uid="{ABCAA049-2D61-4C16-87F7-0E68C864C3BD}"/>
    <cellStyle name="Normal 4 5 6 3 2 4 2" xfId="31468" xr:uid="{2B011FDA-82EA-49DF-AD38-268BBEAFE1BC}"/>
    <cellStyle name="Normal 4 5 6 3 2 4 2 2" xfId="31469" xr:uid="{6C60F469-EB27-4C14-9B8F-34DF19CD689E}"/>
    <cellStyle name="Normal 4 5 6 3 2 4 3" xfId="31470" xr:uid="{EEB37199-F981-4E02-B07B-9DA075DD3382}"/>
    <cellStyle name="Normal 4 5 6 3 2 5" xfId="31471" xr:uid="{F7B6A8A3-C34C-4FAF-B6D0-12FB230A8AA3}"/>
    <cellStyle name="Normal 4 5 6 3 2 5 2" xfId="31472" xr:uid="{78590ECF-9AFA-4AFE-ABD7-AB39D4689710}"/>
    <cellStyle name="Normal 4 5 6 3 2 6" xfId="31473" xr:uid="{CAAEA418-93B4-45AE-B2FF-49F1688C07E2}"/>
    <cellStyle name="Normal 4 5 6 3 3" xfId="31474" xr:uid="{F1839BD0-51D3-4A57-A3B9-B399C8C8E49A}"/>
    <cellStyle name="Normal 4 5 6 3 3 2" xfId="31475" xr:uid="{8329B3D6-03A1-4118-8059-AC96D4245290}"/>
    <cellStyle name="Normal 4 5 6 3 3 2 2" xfId="31476" xr:uid="{5C4D00A5-A0C2-44C0-A530-0FD143BA3BAD}"/>
    <cellStyle name="Normal 4 5 6 3 3 2 2 2" xfId="31477" xr:uid="{5E07AEB0-C100-4EF5-AFA9-3194991F0AFA}"/>
    <cellStyle name="Normal 4 5 6 3 3 2 2 2 2" xfId="31478" xr:uid="{1982E2EC-39A1-48FD-AAB4-AEB8EACA1094}"/>
    <cellStyle name="Normal 4 5 6 3 3 2 2 3" xfId="31479" xr:uid="{156A3ECF-36B3-4454-9259-78944C73BA6D}"/>
    <cellStyle name="Normal 4 5 6 3 3 2 3" xfId="31480" xr:uid="{11E5DFC0-4F7A-4C63-A6EA-E580EC8B2A48}"/>
    <cellStyle name="Normal 4 5 6 3 3 2 3 2" xfId="31481" xr:uid="{028B3198-2D3D-4AC4-8F0C-03B1097A9EB1}"/>
    <cellStyle name="Normal 4 5 6 3 3 2 3 2 2" xfId="31482" xr:uid="{448ACFEF-26FB-464B-BB59-701EC0529C9F}"/>
    <cellStyle name="Normal 4 5 6 3 3 2 3 3" xfId="31483" xr:uid="{DF053E61-B3DF-4704-A35F-149B6C5518DF}"/>
    <cellStyle name="Normal 4 5 6 3 3 2 4" xfId="31484" xr:uid="{71DC468E-7251-4BEF-8F45-90625D170625}"/>
    <cellStyle name="Normal 4 5 6 3 3 2 4 2" xfId="31485" xr:uid="{1D0EB729-8961-4922-8DE0-1B2DBC430372}"/>
    <cellStyle name="Normal 4 5 6 3 3 2 5" xfId="31486" xr:uid="{42689B8B-85DB-4318-AA2D-0E85BF02B136}"/>
    <cellStyle name="Normal 4 5 6 3 3 3" xfId="31487" xr:uid="{FF25A234-C8CF-412A-B649-23B9BC0F54A2}"/>
    <cellStyle name="Normal 4 5 6 3 3 3 2" xfId="31488" xr:uid="{72F1162B-3F2E-4148-9514-5DF3909C8729}"/>
    <cellStyle name="Normal 4 5 6 3 3 3 2 2" xfId="31489" xr:uid="{EE189112-F9F2-4A7F-A984-921D8A9702D7}"/>
    <cellStyle name="Normal 4 5 6 3 3 3 3" xfId="31490" xr:uid="{F7F35F57-18A8-4BA8-9733-C31638D832EC}"/>
    <cellStyle name="Normal 4 5 6 3 3 4" xfId="31491" xr:uid="{43DD314A-146F-41FB-8CD6-8571C98476EF}"/>
    <cellStyle name="Normal 4 5 6 3 3 4 2" xfId="31492" xr:uid="{85C36A5C-4DDC-4DBF-9389-EBDFF2E93AC3}"/>
    <cellStyle name="Normal 4 5 6 3 3 4 2 2" xfId="31493" xr:uid="{B17930C3-5D8B-4A46-AEAC-E0083C0B212E}"/>
    <cellStyle name="Normal 4 5 6 3 3 4 3" xfId="31494" xr:uid="{3BDE3850-1780-45B6-B468-3564B7BDE7F5}"/>
    <cellStyle name="Normal 4 5 6 3 3 5" xfId="31495" xr:uid="{37F5E654-03CF-42ED-98B9-8047813701C1}"/>
    <cellStyle name="Normal 4 5 6 3 3 5 2" xfId="31496" xr:uid="{1490950B-F47C-4985-8403-2B1AB10DE219}"/>
    <cellStyle name="Normal 4 5 6 3 3 6" xfId="31497" xr:uid="{9BFCB5B7-B940-4F7D-98CD-4036D390233E}"/>
    <cellStyle name="Normal 4 5 6 3 4" xfId="31498" xr:uid="{72DE5247-B5E2-46FC-8953-98D4B3406834}"/>
    <cellStyle name="Normal 4 5 6 3 4 2" xfId="31499" xr:uid="{655F9C19-3D85-42A9-A3AB-EBA5F5F277B3}"/>
    <cellStyle name="Normal 4 5 6 3 4 2 2" xfId="31500" xr:uid="{BFC63D36-B199-4777-BB6C-F94AAE3741E6}"/>
    <cellStyle name="Normal 4 5 6 3 4 2 2 2" xfId="31501" xr:uid="{9E917ABF-D88C-4D99-82F9-CFBBDC0E98D3}"/>
    <cellStyle name="Normal 4 5 6 3 4 2 3" xfId="31502" xr:uid="{D2824B81-F19A-426C-ABE1-2A5D9CADD1F2}"/>
    <cellStyle name="Normal 4 5 6 3 4 3" xfId="31503" xr:uid="{EF5FAC4A-49FC-4578-9DD4-0F382687FB07}"/>
    <cellStyle name="Normal 4 5 6 3 4 3 2" xfId="31504" xr:uid="{58AF23D7-F5D3-470C-BEDE-3D0E85D73682}"/>
    <cellStyle name="Normal 4 5 6 3 4 3 2 2" xfId="31505" xr:uid="{278CFF74-1704-4B3A-90D1-7E2EF4D0547D}"/>
    <cellStyle name="Normal 4 5 6 3 4 3 3" xfId="31506" xr:uid="{F64BD83D-9633-4EF1-BE64-8BCBBD039F61}"/>
    <cellStyle name="Normal 4 5 6 3 4 4" xfId="31507" xr:uid="{DDA0577A-0060-402F-800B-DCA8366BDE82}"/>
    <cellStyle name="Normal 4 5 6 3 4 4 2" xfId="31508" xr:uid="{78AA76C9-C4E9-4488-B934-E66FA653CA4C}"/>
    <cellStyle name="Normal 4 5 6 3 4 5" xfId="31509" xr:uid="{9B803DC5-3072-40EF-8453-6F13D77255BC}"/>
    <cellStyle name="Normal 4 5 6 3 5" xfId="31510" xr:uid="{51F440DE-549C-45E3-BE14-C74506BFDB83}"/>
    <cellStyle name="Normal 4 5 6 3 5 2" xfId="31511" xr:uid="{0D3EBC32-194C-4376-928E-597A81BB2B69}"/>
    <cellStyle name="Normal 4 5 6 3 5 2 2" xfId="31512" xr:uid="{D6FB1704-5A6D-4712-9605-EA1DCFDA6060}"/>
    <cellStyle name="Normal 4 5 6 3 5 3" xfId="31513" xr:uid="{D16B6C0D-7A4F-41D2-9F95-11934610854D}"/>
    <cellStyle name="Normal 4 5 6 3 6" xfId="31514" xr:uid="{ECC8DBB6-794A-4E25-94C4-6C9E40FE2885}"/>
    <cellStyle name="Normal 4 5 6 3 6 2" xfId="31515" xr:uid="{C2056B21-81AC-4515-A7B9-1E7A800A51AE}"/>
    <cellStyle name="Normal 4 5 6 3 6 2 2" xfId="31516" xr:uid="{90B29FB5-F7D6-47AE-B9E7-FDC167DA1876}"/>
    <cellStyle name="Normal 4 5 6 3 6 3" xfId="31517" xr:uid="{73151C1E-23AB-49C3-A1C5-4CEAF4CF3270}"/>
    <cellStyle name="Normal 4 5 6 3 7" xfId="31518" xr:uid="{90B49293-4617-4C34-99A6-0FB1F7B3E3DB}"/>
    <cellStyle name="Normal 4 5 6 3 7 2" xfId="31519" xr:uid="{280B004E-28A9-415C-A116-1B6B619DE9AF}"/>
    <cellStyle name="Normal 4 5 6 3 7 2 2" xfId="31520" xr:uid="{33226E63-CB01-4F3A-A98B-19EEDEC34B08}"/>
    <cellStyle name="Normal 4 5 6 3 7 3" xfId="31521" xr:uid="{F1B2DC4F-52BB-4198-AE8A-0FFC254C36A3}"/>
    <cellStyle name="Normal 4 5 6 3 8" xfId="31522" xr:uid="{F6BA2B64-2B58-4AE3-9F51-42A3555B0D00}"/>
    <cellStyle name="Normal 4 5 6 3 8 2" xfId="31523" xr:uid="{D058FF37-F638-4BC1-9208-8A2F50029CF4}"/>
    <cellStyle name="Normal 4 5 6 3 9" xfId="31524" xr:uid="{997326D1-66A9-4119-B446-686F02403E22}"/>
    <cellStyle name="Normal 4 5 6 4" xfId="31525" xr:uid="{A4ECA650-0267-4E28-B413-CEA646FD3409}"/>
    <cellStyle name="Normal 4 5 6 4 2" xfId="31526" xr:uid="{33A01699-43D8-4349-A4B8-B8E2409E44E7}"/>
    <cellStyle name="Normal 4 5 6 4 2 2" xfId="31527" xr:uid="{DFE41376-7140-482D-92CD-1E55513A0C76}"/>
    <cellStyle name="Normal 4 5 6 4 2 2 2" xfId="31528" xr:uid="{9142CF1E-02D3-4703-B145-369D5CDB1B4E}"/>
    <cellStyle name="Normal 4 5 6 4 2 2 2 2" xfId="31529" xr:uid="{F91A4AA3-49FA-46A4-9C81-E20DDA4F6535}"/>
    <cellStyle name="Normal 4 5 6 4 2 2 3" xfId="31530" xr:uid="{D286AF32-5A6B-4E9A-8590-DD5FEF3F9DBD}"/>
    <cellStyle name="Normal 4 5 6 4 2 3" xfId="31531" xr:uid="{755D07F9-9E4D-4434-9A7B-66E5A3CB8E23}"/>
    <cellStyle name="Normal 4 5 6 4 2 3 2" xfId="31532" xr:uid="{B92D1E93-E9F5-4F30-A203-B85D5FA3B29C}"/>
    <cellStyle name="Normal 4 5 6 4 2 3 2 2" xfId="31533" xr:uid="{02AE3DBC-243B-4132-87B1-98AA65163E59}"/>
    <cellStyle name="Normal 4 5 6 4 2 3 3" xfId="31534" xr:uid="{F4E3E05E-2293-4E4C-B049-B8172560C3E9}"/>
    <cellStyle name="Normal 4 5 6 4 2 4" xfId="31535" xr:uid="{309433F7-4C1A-415A-BF67-AEEF4AE93559}"/>
    <cellStyle name="Normal 4 5 6 4 2 4 2" xfId="31536" xr:uid="{F6948778-0754-4ED7-9BF5-0AF535D9AEDB}"/>
    <cellStyle name="Normal 4 5 6 4 2 5" xfId="31537" xr:uid="{F9D523F7-319C-4102-B3F6-3A206D694926}"/>
    <cellStyle name="Normal 4 5 6 4 3" xfId="31538" xr:uid="{0EE66470-C8C0-407E-AECB-48A9C13B1B85}"/>
    <cellStyle name="Normal 4 5 6 4 3 2" xfId="31539" xr:uid="{10645F36-5BBD-4981-98BB-19B1FCA59B18}"/>
    <cellStyle name="Normal 4 5 6 4 3 2 2" xfId="31540" xr:uid="{34D942EE-99A9-4F5C-BBA1-17A7829CC4D8}"/>
    <cellStyle name="Normal 4 5 6 4 3 3" xfId="31541" xr:uid="{AC3E5468-9D39-4700-BFE0-6738C4AFC9EC}"/>
    <cellStyle name="Normal 4 5 6 4 4" xfId="31542" xr:uid="{E8193FA3-08F5-45E3-8C84-6B4BB8D3C0D5}"/>
    <cellStyle name="Normal 4 5 6 4 4 2" xfId="31543" xr:uid="{CFEB578A-8580-46BF-9B43-331CD7972CF5}"/>
    <cellStyle name="Normal 4 5 6 4 4 2 2" xfId="31544" xr:uid="{4E387A2C-3DC7-4882-AF98-F473D73291D6}"/>
    <cellStyle name="Normal 4 5 6 4 4 3" xfId="31545" xr:uid="{963E5166-AB5D-4265-9C8B-AA6BDDA8A127}"/>
    <cellStyle name="Normal 4 5 6 4 5" xfId="31546" xr:uid="{B04F3296-8A21-40FB-8233-65A450717317}"/>
    <cellStyle name="Normal 4 5 6 4 5 2" xfId="31547" xr:uid="{4D561A1C-97F5-4071-90D7-85820F51EAB8}"/>
    <cellStyle name="Normal 4 5 6 4 6" xfId="31548" xr:uid="{22A431D2-B108-4A6F-8D08-6D5B036BD4BE}"/>
    <cellStyle name="Normal 4 5 6 5" xfId="31549" xr:uid="{36709786-867C-40FA-AB43-DED9BCEAA692}"/>
    <cellStyle name="Normal 4 5 6 5 2" xfId="31550" xr:uid="{573B2C2B-F1D4-4BF1-BE15-14677A19AFAF}"/>
    <cellStyle name="Normal 4 5 6 5 2 2" xfId="31551" xr:uid="{FFF81907-D743-4C4E-8403-D5061DB4962C}"/>
    <cellStyle name="Normal 4 5 6 5 2 2 2" xfId="31552" xr:uid="{922EDD00-CF37-4F7E-82CD-9BCB24E11F33}"/>
    <cellStyle name="Normal 4 5 6 5 2 2 2 2" xfId="31553" xr:uid="{CF71E0A9-0B49-46D8-875D-AEF9970FCF8F}"/>
    <cellStyle name="Normal 4 5 6 5 2 2 3" xfId="31554" xr:uid="{ECC3D01D-2FB9-46AD-9A59-C93C115D85AC}"/>
    <cellStyle name="Normal 4 5 6 5 2 3" xfId="31555" xr:uid="{3AEBE589-74F7-4543-B88D-222DDE589A2D}"/>
    <cellStyle name="Normal 4 5 6 5 2 3 2" xfId="31556" xr:uid="{A1A72042-3228-434E-B22F-02584B78A0FA}"/>
    <cellStyle name="Normal 4 5 6 5 2 3 2 2" xfId="31557" xr:uid="{C64AD896-1B43-4526-937D-BEFA7A1EF7CF}"/>
    <cellStyle name="Normal 4 5 6 5 2 3 3" xfId="31558" xr:uid="{DE2D507A-7D0D-48E1-9483-F53AA08FB258}"/>
    <cellStyle name="Normal 4 5 6 5 2 4" xfId="31559" xr:uid="{CC11469A-C009-48B4-82EC-EFA76E110A53}"/>
    <cellStyle name="Normal 4 5 6 5 2 4 2" xfId="31560" xr:uid="{82C3F910-26BB-404E-9E37-2B5A4C618C7F}"/>
    <cellStyle name="Normal 4 5 6 5 2 5" xfId="31561" xr:uid="{EEF3CC2A-2B2D-45B7-B1CF-85762E708601}"/>
    <cellStyle name="Normal 4 5 6 5 3" xfId="31562" xr:uid="{31B30CA0-2C58-4A4D-B610-CA85D737FC1E}"/>
    <cellStyle name="Normal 4 5 6 5 3 2" xfId="31563" xr:uid="{336DFB74-AFC2-45BC-8748-9BA64DC39D9D}"/>
    <cellStyle name="Normal 4 5 6 5 3 2 2" xfId="31564" xr:uid="{C15A42FE-FB6D-46CF-8650-B9FB463FD6FF}"/>
    <cellStyle name="Normal 4 5 6 5 3 3" xfId="31565" xr:uid="{9D1C7056-7B16-4BD8-A2E2-6F01E37925DA}"/>
    <cellStyle name="Normal 4 5 6 5 4" xfId="31566" xr:uid="{16F40BCE-08AF-466F-8A4F-4B4DED8E2B5A}"/>
    <cellStyle name="Normal 4 5 6 5 4 2" xfId="31567" xr:uid="{CAEF5985-38FF-47F7-B287-27157273F0E5}"/>
    <cellStyle name="Normal 4 5 6 5 4 2 2" xfId="31568" xr:uid="{DFDCC6A8-30DC-4BC4-858B-7A50BBE88D87}"/>
    <cellStyle name="Normal 4 5 6 5 4 3" xfId="31569" xr:uid="{5691D26F-13FF-4A00-8C5F-69B4AEF708EC}"/>
    <cellStyle name="Normal 4 5 6 5 5" xfId="31570" xr:uid="{9D86E0DC-3B9D-4552-B2E3-554A5553623A}"/>
    <cellStyle name="Normal 4 5 6 5 5 2" xfId="31571" xr:uid="{DC99CC58-8CA3-4BCE-9450-B6DC3CFDB201}"/>
    <cellStyle name="Normal 4 5 6 5 6" xfId="31572" xr:uid="{4C336452-8489-4639-804C-D015ABA85112}"/>
    <cellStyle name="Normal 4 5 6 6" xfId="31573" xr:uid="{BC82F732-86F8-405F-ACAD-4168693D8ED0}"/>
    <cellStyle name="Normal 4 5 6 6 2" xfId="31574" xr:uid="{E8D76C33-8B2B-4EC8-96EE-94005B5E2D90}"/>
    <cellStyle name="Normal 4 5 6 6 2 2" xfId="31575" xr:uid="{05190F12-E20E-475E-B62F-C42D16CE4C30}"/>
    <cellStyle name="Normal 4 5 6 6 2 2 2" xfId="31576" xr:uid="{13394C6F-BA29-4202-B3EF-7DF9062FAD7D}"/>
    <cellStyle name="Normal 4 5 6 6 2 3" xfId="31577" xr:uid="{31C1FDC7-C9B4-4184-A652-FD430EEF728A}"/>
    <cellStyle name="Normal 4 5 6 6 3" xfId="31578" xr:uid="{DABD40DE-BF85-4E04-8379-6FF00DB31DF9}"/>
    <cellStyle name="Normal 4 5 6 6 3 2" xfId="31579" xr:uid="{209CFACA-0D8C-4001-8FED-E6858A70874D}"/>
    <cellStyle name="Normal 4 5 6 6 3 2 2" xfId="31580" xr:uid="{021CE980-280D-4B81-891A-4241C1301697}"/>
    <cellStyle name="Normal 4 5 6 6 3 3" xfId="31581" xr:uid="{348AAC03-1398-4C62-8F79-9D941159EDEA}"/>
    <cellStyle name="Normal 4 5 6 6 4" xfId="31582" xr:uid="{D83A1351-DA3E-436E-AC72-0DF4C209FDD4}"/>
    <cellStyle name="Normal 4 5 6 6 4 2" xfId="31583" xr:uid="{F93BB3A9-7264-4B1B-9ED8-57B6FE089AE7}"/>
    <cellStyle name="Normal 4 5 6 6 5" xfId="31584" xr:uid="{F05D4894-3DF8-4BF3-8B03-8F2DAF4BB1C5}"/>
    <cellStyle name="Normal 4 5 6 7" xfId="31585" xr:uid="{253FFCAF-9F89-482F-A61A-65C9F1865ED9}"/>
    <cellStyle name="Normal 4 5 6 7 2" xfId="31586" xr:uid="{557C9C7C-7910-4296-A159-6A2CD70349F4}"/>
    <cellStyle name="Normal 4 5 6 7 2 2" xfId="31587" xr:uid="{7236E65C-9B85-4FF8-859C-53C05389F082}"/>
    <cellStyle name="Normal 4 5 6 7 3" xfId="31588" xr:uid="{7C08EBD1-8D79-4BD3-9BAD-4E43FC101F6A}"/>
    <cellStyle name="Normal 4 5 6 8" xfId="31589" xr:uid="{9876E8D1-0AC8-4E2D-9A7A-969C958B2708}"/>
    <cellStyle name="Normal 4 5 6 8 2" xfId="31590" xr:uid="{F0832A4E-93B1-412F-86FA-81F90FD85E90}"/>
    <cellStyle name="Normal 4 5 6 8 2 2" xfId="31591" xr:uid="{DDBF8918-D459-4748-82B9-0F694ADFA9ED}"/>
    <cellStyle name="Normal 4 5 6 8 3" xfId="31592" xr:uid="{10B8DD4F-3C85-43AE-A972-9ACEB84378C4}"/>
    <cellStyle name="Normal 4 5 6 9" xfId="31593" xr:uid="{47A8EBA2-D157-4F36-81E8-EA3DFD880DE5}"/>
    <cellStyle name="Normal 4 5 6 9 2" xfId="31594" xr:uid="{EF9147CE-DFFB-4AD9-83B8-497DC4FE8D04}"/>
    <cellStyle name="Normal 4 5 6 9 2 2" xfId="31595" xr:uid="{956AD284-5F83-4BD1-9068-A3C38DEB2F95}"/>
    <cellStyle name="Normal 4 5 6 9 3" xfId="31596" xr:uid="{DC93239B-5288-4DBA-9DF0-74C751C089BD}"/>
    <cellStyle name="Normal 4 5 7" xfId="31597" xr:uid="{716BC77A-817F-49F9-B5F0-95E9D6C166CA}"/>
    <cellStyle name="Normal 4 5 7 10" xfId="31598" xr:uid="{3845D715-629C-4D00-BEB4-3AE09D68B460}"/>
    <cellStyle name="Normal 4 5 7 10 2" xfId="31599" xr:uid="{D8082748-36A3-40C3-AAED-D19C3C7DFE5A}"/>
    <cellStyle name="Normal 4 5 7 11" xfId="31600" xr:uid="{E65CFA79-84AA-40A2-83A5-D053E6DAA3D5}"/>
    <cellStyle name="Normal 4 5 7 2" xfId="31601" xr:uid="{745556BB-2CDD-42B7-BB56-9F524CEC992D}"/>
    <cellStyle name="Normal 4 5 7 2 2" xfId="31602" xr:uid="{59261E44-2F18-4EEA-BDC8-8A188A376EBF}"/>
    <cellStyle name="Normal 4 5 7 2 2 2" xfId="31603" xr:uid="{5E893B3D-7A0F-4413-98CA-BDC911F5F93B}"/>
    <cellStyle name="Normal 4 5 7 2 2 2 2" xfId="31604" xr:uid="{48B1D80E-D4A8-4296-81A1-840400AA55FB}"/>
    <cellStyle name="Normal 4 5 7 2 2 2 2 2" xfId="31605" xr:uid="{2C914B2F-BBEE-42F3-BF0D-CF6A15A638E5}"/>
    <cellStyle name="Normal 4 5 7 2 2 2 2 2 2" xfId="31606" xr:uid="{70658844-1954-4EF1-A0E7-E3ED57048DF3}"/>
    <cellStyle name="Normal 4 5 7 2 2 2 2 3" xfId="31607" xr:uid="{D696506C-1D31-4409-A45C-212086157AEE}"/>
    <cellStyle name="Normal 4 5 7 2 2 2 3" xfId="31608" xr:uid="{253A9387-C285-4F7B-9748-F835396B70A8}"/>
    <cellStyle name="Normal 4 5 7 2 2 2 3 2" xfId="31609" xr:uid="{81DA74EE-9B0A-4267-8F4E-076B58A527E8}"/>
    <cellStyle name="Normal 4 5 7 2 2 2 3 2 2" xfId="31610" xr:uid="{4BF5C67F-AD5A-4A1B-BC7A-E2A8D80CF9FD}"/>
    <cellStyle name="Normal 4 5 7 2 2 2 3 3" xfId="31611" xr:uid="{01EC27B8-7524-4626-AB69-2E86F26FBD41}"/>
    <cellStyle name="Normal 4 5 7 2 2 2 4" xfId="31612" xr:uid="{4E162CD3-28CF-4183-A926-7ADCC565FEC2}"/>
    <cellStyle name="Normal 4 5 7 2 2 2 4 2" xfId="31613" xr:uid="{5F3DBCBF-8719-488E-8AB1-E0A2987035E8}"/>
    <cellStyle name="Normal 4 5 7 2 2 2 5" xfId="31614" xr:uid="{C2F2CBD3-6DE3-4977-8E4A-9EE5A4233E01}"/>
    <cellStyle name="Normal 4 5 7 2 2 3" xfId="31615" xr:uid="{78F706E0-A46C-40B2-8ACE-8BEDF54197BA}"/>
    <cellStyle name="Normal 4 5 7 2 2 3 2" xfId="31616" xr:uid="{65689607-33AC-44DE-80F5-A83DC2E620EC}"/>
    <cellStyle name="Normal 4 5 7 2 2 3 2 2" xfId="31617" xr:uid="{2B31A878-8E7B-41E1-AE9A-56A2AA30590C}"/>
    <cellStyle name="Normal 4 5 7 2 2 3 3" xfId="31618" xr:uid="{1FBF8266-5B49-4490-8E91-F49C2570AFD3}"/>
    <cellStyle name="Normal 4 5 7 2 2 4" xfId="31619" xr:uid="{48C0E021-2293-4228-91AE-58AFFADFACE8}"/>
    <cellStyle name="Normal 4 5 7 2 2 4 2" xfId="31620" xr:uid="{EBB878DC-F5FC-4067-A638-CF36599898B1}"/>
    <cellStyle name="Normal 4 5 7 2 2 4 2 2" xfId="31621" xr:uid="{12D0C057-C208-4389-8AC4-4AA5B096AD78}"/>
    <cellStyle name="Normal 4 5 7 2 2 4 3" xfId="31622" xr:uid="{2120FDE9-D86D-4F80-A8EE-83DAE2B67E09}"/>
    <cellStyle name="Normal 4 5 7 2 2 5" xfId="31623" xr:uid="{00324E54-20B9-4E01-8C9B-82A1A8A759E7}"/>
    <cellStyle name="Normal 4 5 7 2 2 5 2" xfId="31624" xr:uid="{566932C4-BD1E-4579-A79A-74FD332AD76C}"/>
    <cellStyle name="Normal 4 5 7 2 2 6" xfId="31625" xr:uid="{87456EB6-97B3-4FC7-A968-81407D4266B0}"/>
    <cellStyle name="Normal 4 5 7 2 3" xfId="31626" xr:uid="{8117422D-0DE6-4FE7-A557-9AE24A20D0FF}"/>
    <cellStyle name="Normal 4 5 7 2 3 2" xfId="31627" xr:uid="{42502E47-160B-42A1-B720-971E36278FAD}"/>
    <cellStyle name="Normal 4 5 7 2 3 2 2" xfId="31628" xr:uid="{E83C3A4B-2C6E-4D20-AFCF-8C39762A7AC7}"/>
    <cellStyle name="Normal 4 5 7 2 3 2 2 2" xfId="31629" xr:uid="{3A8B720A-15C1-4D4A-BE6C-3F1909C3DF05}"/>
    <cellStyle name="Normal 4 5 7 2 3 2 2 2 2" xfId="31630" xr:uid="{F781F12A-08F7-4128-A046-521D0983A80E}"/>
    <cellStyle name="Normal 4 5 7 2 3 2 2 3" xfId="31631" xr:uid="{D4F7925A-31D0-41A9-99A5-A044BAD0BEA1}"/>
    <cellStyle name="Normal 4 5 7 2 3 2 3" xfId="31632" xr:uid="{DB7E25FA-FF9C-47A0-B41B-3623EA2CCB5D}"/>
    <cellStyle name="Normal 4 5 7 2 3 2 3 2" xfId="31633" xr:uid="{0F755D5B-8AEB-40D8-A229-0EA76602041E}"/>
    <cellStyle name="Normal 4 5 7 2 3 2 3 2 2" xfId="31634" xr:uid="{0DFC6969-BFF3-4251-949B-8792E4DF7626}"/>
    <cellStyle name="Normal 4 5 7 2 3 2 3 3" xfId="31635" xr:uid="{0BA86E80-DDD1-472C-A533-0F13FD4912BB}"/>
    <cellStyle name="Normal 4 5 7 2 3 2 4" xfId="31636" xr:uid="{4B5773CD-1A58-4807-80B7-D7C677FA6A7F}"/>
    <cellStyle name="Normal 4 5 7 2 3 2 4 2" xfId="31637" xr:uid="{B18B8153-C0B4-418C-9AD7-496C8297347B}"/>
    <cellStyle name="Normal 4 5 7 2 3 2 5" xfId="31638" xr:uid="{FFDA11ED-8361-4BB8-97D7-01B44AB4C96A}"/>
    <cellStyle name="Normal 4 5 7 2 3 3" xfId="31639" xr:uid="{FB3F8E67-A6FA-433D-95B3-BE057F65B485}"/>
    <cellStyle name="Normal 4 5 7 2 3 3 2" xfId="31640" xr:uid="{1F3F9CE9-4F78-429F-8B5D-6B9819D8E1AA}"/>
    <cellStyle name="Normal 4 5 7 2 3 3 2 2" xfId="31641" xr:uid="{503669E7-FB68-4CC7-BB33-1A4AB1129AEC}"/>
    <cellStyle name="Normal 4 5 7 2 3 3 3" xfId="31642" xr:uid="{42953DC7-6687-4D71-8F56-0190615EFB21}"/>
    <cellStyle name="Normal 4 5 7 2 3 4" xfId="31643" xr:uid="{14FF0C09-1BA2-4E99-948C-82D2191C5F3C}"/>
    <cellStyle name="Normal 4 5 7 2 3 4 2" xfId="31644" xr:uid="{7416F11A-7594-4398-AC04-F0A5477B8B2C}"/>
    <cellStyle name="Normal 4 5 7 2 3 4 2 2" xfId="31645" xr:uid="{CDF7695A-346D-4F46-941C-2D49CF94697B}"/>
    <cellStyle name="Normal 4 5 7 2 3 4 3" xfId="31646" xr:uid="{28E7F1C7-6060-448A-8230-E41BEA535360}"/>
    <cellStyle name="Normal 4 5 7 2 3 5" xfId="31647" xr:uid="{D23CFC6A-CFC2-4A73-9E5E-A311C99789C7}"/>
    <cellStyle name="Normal 4 5 7 2 3 5 2" xfId="31648" xr:uid="{B6514B32-E64E-4FB7-9F16-BDEEFDEF92BB}"/>
    <cellStyle name="Normal 4 5 7 2 3 6" xfId="31649" xr:uid="{5F788180-E109-46AA-BE26-C8A97F4E07B4}"/>
    <cellStyle name="Normal 4 5 7 2 4" xfId="31650" xr:uid="{A1ECFCA6-A6C4-4209-98F0-892EF326A058}"/>
    <cellStyle name="Normal 4 5 7 2 4 2" xfId="31651" xr:uid="{9B8C5DBE-1F88-41EF-BF54-B019D90F2AB0}"/>
    <cellStyle name="Normal 4 5 7 2 4 2 2" xfId="31652" xr:uid="{579EAEAC-918A-4E4E-A507-6EAFF62C866B}"/>
    <cellStyle name="Normal 4 5 7 2 4 2 2 2" xfId="31653" xr:uid="{7C5C8681-1E2A-4FAC-AFD0-6982B68744F3}"/>
    <cellStyle name="Normal 4 5 7 2 4 2 3" xfId="31654" xr:uid="{7D9A76D3-5880-46AA-B307-EE2DF621BC4F}"/>
    <cellStyle name="Normal 4 5 7 2 4 3" xfId="31655" xr:uid="{893E23C3-FD4D-4D95-870B-8378E123AB34}"/>
    <cellStyle name="Normal 4 5 7 2 4 3 2" xfId="31656" xr:uid="{95D42028-8DB7-4B02-B0EB-A2A2EC789E7B}"/>
    <cellStyle name="Normal 4 5 7 2 4 3 2 2" xfId="31657" xr:uid="{F2BAC4D7-3114-43D4-B5E4-6B9DFA31B3B9}"/>
    <cellStyle name="Normal 4 5 7 2 4 3 3" xfId="31658" xr:uid="{C2626102-0544-4775-9345-CCBD5F11CD80}"/>
    <cellStyle name="Normal 4 5 7 2 4 4" xfId="31659" xr:uid="{38AA895A-F7A6-41AE-89AB-AE46882A0C13}"/>
    <cellStyle name="Normal 4 5 7 2 4 4 2" xfId="31660" xr:uid="{43560C33-D2A7-4A2E-B8AD-A25B67B0B91D}"/>
    <cellStyle name="Normal 4 5 7 2 4 5" xfId="31661" xr:uid="{7EDB3C83-9F98-4CB7-A3BF-01AFE267DC35}"/>
    <cellStyle name="Normal 4 5 7 2 5" xfId="31662" xr:uid="{88AE8C11-02D5-488C-9E6C-72EDCC1ABFA2}"/>
    <cellStyle name="Normal 4 5 7 2 5 2" xfId="31663" xr:uid="{A91AFF9C-CDDF-49AA-B170-3C9F5D5F76DE}"/>
    <cellStyle name="Normal 4 5 7 2 5 2 2" xfId="31664" xr:uid="{9E6678F9-B047-4965-974A-FE45D122515B}"/>
    <cellStyle name="Normal 4 5 7 2 5 3" xfId="31665" xr:uid="{9114BB68-9AB3-4BB4-9150-53004F039DC4}"/>
    <cellStyle name="Normal 4 5 7 2 6" xfId="31666" xr:uid="{9377CA56-5871-43D5-A658-B1E1245E9CF9}"/>
    <cellStyle name="Normal 4 5 7 2 6 2" xfId="31667" xr:uid="{8A4B872B-F398-407F-BEC9-604E260454A0}"/>
    <cellStyle name="Normal 4 5 7 2 6 2 2" xfId="31668" xr:uid="{3F1024BE-1AC3-4C4D-AA7A-2E069EAAC287}"/>
    <cellStyle name="Normal 4 5 7 2 6 3" xfId="31669" xr:uid="{14491608-5CF5-4B0F-812D-82DBED120677}"/>
    <cellStyle name="Normal 4 5 7 2 7" xfId="31670" xr:uid="{27CA0631-9561-49DC-9906-CB39DCA8C444}"/>
    <cellStyle name="Normal 4 5 7 2 7 2" xfId="31671" xr:uid="{7962299C-BB1C-4300-B974-04BF78689E85}"/>
    <cellStyle name="Normal 4 5 7 2 7 2 2" xfId="31672" xr:uid="{BEAD4641-8F00-47F9-8365-1147064939B6}"/>
    <cellStyle name="Normal 4 5 7 2 7 3" xfId="31673" xr:uid="{5AEEDC6E-22A2-4B9A-8ABC-79CAE7A97E53}"/>
    <cellStyle name="Normal 4 5 7 2 8" xfId="31674" xr:uid="{9C6D42E7-B307-40D4-9A37-36F5CC90F075}"/>
    <cellStyle name="Normal 4 5 7 2 8 2" xfId="31675" xr:uid="{E1373814-0369-4CCB-84FA-BB8990E626DA}"/>
    <cellStyle name="Normal 4 5 7 2 9" xfId="31676" xr:uid="{D54B3D73-16C7-4CE5-978C-BDBED9114888}"/>
    <cellStyle name="Normal 4 5 7 3" xfId="31677" xr:uid="{44DA6864-3614-4E8E-92F3-0A2FE3B71DB5}"/>
    <cellStyle name="Normal 4 5 7 3 2" xfId="31678" xr:uid="{C7B30512-0B32-4116-82BE-CCE14DFFB475}"/>
    <cellStyle name="Normal 4 5 7 3 2 2" xfId="31679" xr:uid="{8DBD0360-AAC5-4840-9826-3D452A450681}"/>
    <cellStyle name="Normal 4 5 7 3 2 2 2" xfId="31680" xr:uid="{FC73D5AC-21DA-4AC4-9DBD-D79A70D887BD}"/>
    <cellStyle name="Normal 4 5 7 3 2 2 2 2" xfId="31681" xr:uid="{602DDE61-295A-4A4E-94FD-D1287AF00722}"/>
    <cellStyle name="Normal 4 5 7 3 2 2 2 2 2" xfId="31682" xr:uid="{51A628EA-5EE8-4AF1-916E-6677628F3328}"/>
    <cellStyle name="Normal 4 5 7 3 2 2 2 3" xfId="31683" xr:uid="{64628C2B-1A4F-44B3-941E-375D338A263F}"/>
    <cellStyle name="Normal 4 5 7 3 2 2 3" xfId="31684" xr:uid="{C835DF5B-35DF-4A2E-B828-FE4C7001ABF0}"/>
    <cellStyle name="Normal 4 5 7 3 2 2 3 2" xfId="31685" xr:uid="{F5BC2D1B-33C3-4030-A439-F41C7A866061}"/>
    <cellStyle name="Normal 4 5 7 3 2 2 3 2 2" xfId="31686" xr:uid="{5D0C7D01-A235-4BB1-8A74-45D4A7E0DED2}"/>
    <cellStyle name="Normal 4 5 7 3 2 2 3 3" xfId="31687" xr:uid="{7F161CFD-0C35-4AD7-A984-C481EE480A87}"/>
    <cellStyle name="Normal 4 5 7 3 2 2 4" xfId="31688" xr:uid="{43E51212-3161-451C-AE4E-00D5CBA70D74}"/>
    <cellStyle name="Normal 4 5 7 3 2 2 4 2" xfId="31689" xr:uid="{48359B6B-8CE1-4ECA-A4B5-49A59450088A}"/>
    <cellStyle name="Normal 4 5 7 3 2 2 5" xfId="31690" xr:uid="{7533D4DD-3616-40C9-A997-43293999EE1C}"/>
    <cellStyle name="Normal 4 5 7 3 2 3" xfId="31691" xr:uid="{4CE7F214-FC11-4259-87BF-DC7301A6933E}"/>
    <cellStyle name="Normal 4 5 7 3 2 3 2" xfId="31692" xr:uid="{D983E048-B4C6-400E-8659-E63FB41AD237}"/>
    <cellStyle name="Normal 4 5 7 3 2 3 2 2" xfId="31693" xr:uid="{F9002A9A-9D03-4C52-A52B-F4288E9C27F2}"/>
    <cellStyle name="Normal 4 5 7 3 2 3 3" xfId="31694" xr:uid="{AE6FB87D-837C-493C-A116-95FB4391BD7D}"/>
    <cellStyle name="Normal 4 5 7 3 2 4" xfId="31695" xr:uid="{27801479-F845-4E13-ABA9-A21E4E856969}"/>
    <cellStyle name="Normal 4 5 7 3 2 4 2" xfId="31696" xr:uid="{F04E6B55-F3F0-45B0-9EA2-9F2653FC57BD}"/>
    <cellStyle name="Normal 4 5 7 3 2 4 2 2" xfId="31697" xr:uid="{B61C3E29-087F-4D77-AF67-64CE7A48246B}"/>
    <cellStyle name="Normal 4 5 7 3 2 4 3" xfId="31698" xr:uid="{66026C07-A5C0-4857-A470-1292B90A50B8}"/>
    <cellStyle name="Normal 4 5 7 3 2 5" xfId="31699" xr:uid="{E7C422D7-691E-4370-ACE2-1ABA369BDC40}"/>
    <cellStyle name="Normal 4 5 7 3 2 5 2" xfId="31700" xr:uid="{06F861D5-C141-4C8E-A1E6-5AA36736C5B2}"/>
    <cellStyle name="Normal 4 5 7 3 2 6" xfId="31701" xr:uid="{316CE1B8-9281-4FFB-A067-329C6AD1D605}"/>
    <cellStyle name="Normal 4 5 7 3 3" xfId="31702" xr:uid="{D58CAE29-273A-47F4-AF4B-DA1704CDF73D}"/>
    <cellStyle name="Normal 4 5 7 3 3 2" xfId="31703" xr:uid="{3C2594EA-766D-4D8F-A57B-89F35C40C080}"/>
    <cellStyle name="Normal 4 5 7 3 3 2 2" xfId="31704" xr:uid="{A728570C-8BA7-41CC-A965-100A87036AD7}"/>
    <cellStyle name="Normal 4 5 7 3 3 2 2 2" xfId="31705" xr:uid="{DC643E81-0D49-4861-BF1C-B69D254221E0}"/>
    <cellStyle name="Normal 4 5 7 3 3 2 2 2 2" xfId="31706" xr:uid="{FC8F4266-1648-4CF1-A5B1-33626657F652}"/>
    <cellStyle name="Normal 4 5 7 3 3 2 2 3" xfId="31707" xr:uid="{6919F7B0-228A-40D6-BDFE-D11304858FD4}"/>
    <cellStyle name="Normal 4 5 7 3 3 2 3" xfId="31708" xr:uid="{2F856E97-BF72-4906-8141-61987ED2B089}"/>
    <cellStyle name="Normal 4 5 7 3 3 2 3 2" xfId="31709" xr:uid="{A2CCB5C5-A6C4-4F1E-B20A-6991A96C5929}"/>
    <cellStyle name="Normal 4 5 7 3 3 2 3 2 2" xfId="31710" xr:uid="{1F9958FD-D6CB-44F0-B517-6098CF94EEE2}"/>
    <cellStyle name="Normal 4 5 7 3 3 2 3 3" xfId="31711" xr:uid="{44B80D7E-561F-4801-9C36-100E4D49D71B}"/>
    <cellStyle name="Normal 4 5 7 3 3 2 4" xfId="31712" xr:uid="{6AC922A0-F609-47A4-BB40-8164F601B5E4}"/>
    <cellStyle name="Normal 4 5 7 3 3 2 4 2" xfId="31713" xr:uid="{41F54D6C-D766-41F2-8068-1212DDD2798B}"/>
    <cellStyle name="Normal 4 5 7 3 3 2 5" xfId="31714" xr:uid="{2618D964-490E-4C26-BD06-1045251BB7AE}"/>
    <cellStyle name="Normal 4 5 7 3 3 3" xfId="31715" xr:uid="{E0300383-7DC7-44AD-9170-8B4CD214EF51}"/>
    <cellStyle name="Normal 4 5 7 3 3 3 2" xfId="31716" xr:uid="{80DC2C60-1E62-4EBE-A364-AADA06465EB8}"/>
    <cellStyle name="Normal 4 5 7 3 3 3 2 2" xfId="31717" xr:uid="{0305543C-E738-471C-8B6A-12579CC5C162}"/>
    <cellStyle name="Normal 4 5 7 3 3 3 3" xfId="31718" xr:uid="{BD669FE0-86BA-4BBB-ABCF-69D9BCBEECAE}"/>
    <cellStyle name="Normal 4 5 7 3 3 4" xfId="31719" xr:uid="{F7A28211-8D11-46FD-AF8E-0A91C704A1F6}"/>
    <cellStyle name="Normal 4 5 7 3 3 4 2" xfId="31720" xr:uid="{C75CA141-50FE-4DC0-9189-6F4F6EBCE189}"/>
    <cellStyle name="Normal 4 5 7 3 3 4 2 2" xfId="31721" xr:uid="{12E189FE-7821-4F6B-AF3C-3C7EEA96C7AE}"/>
    <cellStyle name="Normal 4 5 7 3 3 4 3" xfId="31722" xr:uid="{9683E1D8-B081-4CCA-A29B-944407551575}"/>
    <cellStyle name="Normal 4 5 7 3 3 5" xfId="31723" xr:uid="{8B616890-2CE8-4E0A-B007-9F2862843EA2}"/>
    <cellStyle name="Normal 4 5 7 3 3 5 2" xfId="31724" xr:uid="{D57AFF70-8C3F-4158-B76A-3701DCE322F5}"/>
    <cellStyle name="Normal 4 5 7 3 3 6" xfId="31725" xr:uid="{0BEF643F-A6AE-480A-BCD4-04F45B1400EE}"/>
    <cellStyle name="Normal 4 5 7 3 4" xfId="31726" xr:uid="{F8C085AF-32D3-461F-B9B6-9BE623284920}"/>
    <cellStyle name="Normal 4 5 7 3 4 2" xfId="31727" xr:uid="{4B563C5E-5007-4A54-AE94-A59FD81E7EC5}"/>
    <cellStyle name="Normal 4 5 7 3 4 2 2" xfId="31728" xr:uid="{DBA0F372-A0E1-40AC-A79E-A920E26AC2AB}"/>
    <cellStyle name="Normal 4 5 7 3 4 2 2 2" xfId="31729" xr:uid="{4AAC08FD-C016-4836-8AA3-DE28BFBD8D87}"/>
    <cellStyle name="Normal 4 5 7 3 4 2 3" xfId="31730" xr:uid="{7D1ADE84-13FC-472E-B005-60597A1261EA}"/>
    <cellStyle name="Normal 4 5 7 3 4 3" xfId="31731" xr:uid="{1E49F951-0F34-4631-BD03-34A3BA33E5F3}"/>
    <cellStyle name="Normal 4 5 7 3 4 3 2" xfId="31732" xr:uid="{FCE88437-BD4D-4C05-9F4D-7BBE13A121D1}"/>
    <cellStyle name="Normal 4 5 7 3 4 3 2 2" xfId="31733" xr:uid="{F48B9550-86D1-46C1-AABB-B431A1C3C869}"/>
    <cellStyle name="Normal 4 5 7 3 4 3 3" xfId="31734" xr:uid="{64EC3802-E18E-4B10-833F-8F7301141E79}"/>
    <cellStyle name="Normal 4 5 7 3 4 4" xfId="31735" xr:uid="{FF084338-0ED7-407A-8206-FA508180BCE0}"/>
    <cellStyle name="Normal 4 5 7 3 4 4 2" xfId="31736" xr:uid="{ABA2526C-855E-4BF1-90D2-B6941D608D1D}"/>
    <cellStyle name="Normal 4 5 7 3 4 5" xfId="31737" xr:uid="{A78D7E14-E04F-409C-9872-34BD3A98D22E}"/>
    <cellStyle name="Normal 4 5 7 3 5" xfId="31738" xr:uid="{5F675B57-47B9-465C-9FF7-08B71A0F66C8}"/>
    <cellStyle name="Normal 4 5 7 3 5 2" xfId="31739" xr:uid="{F6B4F5C5-FCAD-42FB-BFFE-53D9E9124112}"/>
    <cellStyle name="Normal 4 5 7 3 5 2 2" xfId="31740" xr:uid="{4E9781D3-CFFE-4992-8E03-4F812AB8987D}"/>
    <cellStyle name="Normal 4 5 7 3 5 3" xfId="31741" xr:uid="{1DFC46A1-4C09-4B69-BC51-B1C5A94BC8FC}"/>
    <cellStyle name="Normal 4 5 7 3 6" xfId="31742" xr:uid="{1A02903D-7F96-46DB-BE16-8901D4D482B3}"/>
    <cellStyle name="Normal 4 5 7 3 6 2" xfId="31743" xr:uid="{7620A6E2-597B-470E-89E9-C892D855EE34}"/>
    <cellStyle name="Normal 4 5 7 3 6 2 2" xfId="31744" xr:uid="{E2A7B862-58F3-4050-919A-8F836E80A3C4}"/>
    <cellStyle name="Normal 4 5 7 3 6 3" xfId="31745" xr:uid="{18BD7351-553C-4F5D-B46D-80DE25127E98}"/>
    <cellStyle name="Normal 4 5 7 3 7" xfId="31746" xr:uid="{C846B8FD-0594-4FEE-8C40-5054F66E3EAA}"/>
    <cellStyle name="Normal 4 5 7 3 7 2" xfId="31747" xr:uid="{089D4143-3A11-4EE4-8952-1C4F4A597180}"/>
    <cellStyle name="Normal 4 5 7 3 7 2 2" xfId="31748" xr:uid="{174B3420-24E7-417A-B19F-201FE7F375C8}"/>
    <cellStyle name="Normal 4 5 7 3 7 3" xfId="31749" xr:uid="{D8D0FDC4-FF8D-48EC-A113-7CE5B2B353E7}"/>
    <cellStyle name="Normal 4 5 7 3 8" xfId="31750" xr:uid="{FB4DE5CB-D77C-46C7-BA0E-CA3FD55576C2}"/>
    <cellStyle name="Normal 4 5 7 3 8 2" xfId="31751" xr:uid="{C36C1403-4A12-443B-83D8-D363A3F39CF3}"/>
    <cellStyle name="Normal 4 5 7 3 9" xfId="31752" xr:uid="{DB4D961C-EE42-45A6-8727-F2E87D2A5CFD}"/>
    <cellStyle name="Normal 4 5 7 4" xfId="31753" xr:uid="{B5FD4053-8A72-4456-8E98-5BDE9D6DD8A9}"/>
    <cellStyle name="Normal 4 5 7 4 2" xfId="31754" xr:uid="{2A00FE76-ED76-451D-ADD6-EED53591FABA}"/>
    <cellStyle name="Normal 4 5 7 4 2 2" xfId="31755" xr:uid="{2277E75D-8D77-4B8F-8F92-708B38EA94B5}"/>
    <cellStyle name="Normal 4 5 7 4 2 2 2" xfId="31756" xr:uid="{09E1A371-DDC2-4085-853F-1938822C8900}"/>
    <cellStyle name="Normal 4 5 7 4 2 2 2 2" xfId="31757" xr:uid="{C0CF8DE6-36F9-4AFF-8BCF-A465CCE8F99D}"/>
    <cellStyle name="Normal 4 5 7 4 2 2 3" xfId="31758" xr:uid="{285BBC2C-FA63-446A-B5C5-2BBC3CA2D216}"/>
    <cellStyle name="Normal 4 5 7 4 2 3" xfId="31759" xr:uid="{296CAF29-7A0F-49ED-B785-B9E6CE8CC988}"/>
    <cellStyle name="Normal 4 5 7 4 2 3 2" xfId="31760" xr:uid="{AE8568A5-FC5D-422D-9A97-4DC9CC04A066}"/>
    <cellStyle name="Normal 4 5 7 4 2 3 2 2" xfId="31761" xr:uid="{3833C840-5FFA-46B8-97FA-01C65F3B2CA2}"/>
    <cellStyle name="Normal 4 5 7 4 2 3 3" xfId="31762" xr:uid="{0D7746DF-84B6-416E-82ED-FBF49C8414C2}"/>
    <cellStyle name="Normal 4 5 7 4 2 4" xfId="31763" xr:uid="{55183447-9465-46A9-9EBA-83D1FF7C19B0}"/>
    <cellStyle name="Normal 4 5 7 4 2 4 2" xfId="31764" xr:uid="{76398102-CCF6-4F5D-B8F6-4D0A9C834A14}"/>
    <cellStyle name="Normal 4 5 7 4 2 5" xfId="31765" xr:uid="{C40B8F30-409C-459E-BD4D-59DED8BA2661}"/>
    <cellStyle name="Normal 4 5 7 4 3" xfId="31766" xr:uid="{ED241C05-91E8-46B7-BDFA-23644CAA45A5}"/>
    <cellStyle name="Normal 4 5 7 4 3 2" xfId="31767" xr:uid="{A2561461-B182-4BF9-BCB1-0D6C61E66231}"/>
    <cellStyle name="Normal 4 5 7 4 3 2 2" xfId="31768" xr:uid="{F2483E15-A4DC-4108-B92B-52E9A1691282}"/>
    <cellStyle name="Normal 4 5 7 4 3 3" xfId="31769" xr:uid="{07AEE3D9-ABDD-4C8B-B588-717E5BD0EC39}"/>
    <cellStyle name="Normal 4 5 7 4 4" xfId="31770" xr:uid="{7769B437-4FFD-4B2E-8D2D-4A3E21D329B2}"/>
    <cellStyle name="Normal 4 5 7 4 4 2" xfId="31771" xr:uid="{7219A210-3DA9-4173-8ED0-6603471335B4}"/>
    <cellStyle name="Normal 4 5 7 4 4 2 2" xfId="31772" xr:uid="{1CDA2A87-BAAE-485E-89C1-29476B416E28}"/>
    <cellStyle name="Normal 4 5 7 4 4 3" xfId="31773" xr:uid="{6D97612B-A94C-4761-B692-F2D4427A8573}"/>
    <cellStyle name="Normal 4 5 7 4 5" xfId="31774" xr:uid="{7DF8C310-6B4D-4324-8B98-0447C85BDE3D}"/>
    <cellStyle name="Normal 4 5 7 4 5 2" xfId="31775" xr:uid="{236A715E-3AC6-4A14-BB7A-0151E2E4704B}"/>
    <cellStyle name="Normal 4 5 7 4 6" xfId="31776" xr:uid="{A0E1C329-49E0-45E8-922F-EAE0C8371CE3}"/>
    <cellStyle name="Normal 4 5 7 5" xfId="31777" xr:uid="{0598F697-1C86-470F-BCB7-C285DED24020}"/>
    <cellStyle name="Normal 4 5 7 5 2" xfId="31778" xr:uid="{8631801B-E62F-49C1-851C-C0EF2152BC3B}"/>
    <cellStyle name="Normal 4 5 7 5 2 2" xfId="31779" xr:uid="{09F0B987-DD11-4BAA-9394-374C2741B9C0}"/>
    <cellStyle name="Normal 4 5 7 5 2 2 2" xfId="31780" xr:uid="{BC5C642B-0C88-40C3-B978-D115A59436E0}"/>
    <cellStyle name="Normal 4 5 7 5 2 2 2 2" xfId="31781" xr:uid="{91299AFD-7FAD-451B-9929-A000A72AFC4B}"/>
    <cellStyle name="Normal 4 5 7 5 2 2 3" xfId="31782" xr:uid="{71448F85-1808-496F-8C7B-199E3762122D}"/>
    <cellStyle name="Normal 4 5 7 5 2 3" xfId="31783" xr:uid="{88FA7BDD-D64E-4D36-BE1C-3765EFABFE68}"/>
    <cellStyle name="Normal 4 5 7 5 2 3 2" xfId="31784" xr:uid="{5FBEA9DB-F056-4D2D-AAB7-B13C055B8030}"/>
    <cellStyle name="Normal 4 5 7 5 2 3 2 2" xfId="31785" xr:uid="{6429BAF2-D34F-4199-83A2-480D69F48D94}"/>
    <cellStyle name="Normal 4 5 7 5 2 3 3" xfId="31786" xr:uid="{AA0DCAEA-C503-4C28-92C6-FF9BC6536AC4}"/>
    <cellStyle name="Normal 4 5 7 5 2 4" xfId="31787" xr:uid="{EDC38B76-7DEA-4F19-912D-F6963719E23D}"/>
    <cellStyle name="Normal 4 5 7 5 2 4 2" xfId="31788" xr:uid="{3A97A9B1-CAC9-4596-8372-36F55B7FAFDB}"/>
    <cellStyle name="Normal 4 5 7 5 2 5" xfId="31789" xr:uid="{146B3CCF-F31B-4BDD-8908-13C46AA9076A}"/>
    <cellStyle name="Normal 4 5 7 5 3" xfId="31790" xr:uid="{3AE1ACDA-DB88-43D0-A691-00F624014F38}"/>
    <cellStyle name="Normal 4 5 7 5 3 2" xfId="31791" xr:uid="{146CC2F3-0150-4FB1-9268-982F1A13BF53}"/>
    <cellStyle name="Normal 4 5 7 5 3 2 2" xfId="31792" xr:uid="{E279F01E-CBF2-4F0A-8D42-47CF3B712217}"/>
    <cellStyle name="Normal 4 5 7 5 3 3" xfId="31793" xr:uid="{FE85C799-4625-46D6-AC7E-B0E32E98DB59}"/>
    <cellStyle name="Normal 4 5 7 5 4" xfId="31794" xr:uid="{C8DD2986-754A-4B55-B228-8D1999C94387}"/>
    <cellStyle name="Normal 4 5 7 5 4 2" xfId="31795" xr:uid="{8C84FB33-C152-403F-AE04-2152813C158A}"/>
    <cellStyle name="Normal 4 5 7 5 4 2 2" xfId="31796" xr:uid="{8BA73CD9-BABE-4869-AAB0-1E79DAEED4B4}"/>
    <cellStyle name="Normal 4 5 7 5 4 3" xfId="31797" xr:uid="{2103DF44-06D6-4DC0-80B0-1F9EB8A626CB}"/>
    <cellStyle name="Normal 4 5 7 5 5" xfId="31798" xr:uid="{A4764C33-E4F9-423B-8402-5CC1B7CEB777}"/>
    <cellStyle name="Normal 4 5 7 5 5 2" xfId="31799" xr:uid="{D677019E-E8A5-415A-9666-C9594DBCAE28}"/>
    <cellStyle name="Normal 4 5 7 5 6" xfId="31800" xr:uid="{6A1E6A19-00AC-4108-971A-66176D1B6631}"/>
    <cellStyle name="Normal 4 5 7 6" xfId="31801" xr:uid="{6AB94F97-17D7-4C8F-859A-9968FB1BA085}"/>
    <cellStyle name="Normal 4 5 7 6 2" xfId="31802" xr:uid="{CCBF2B10-4C3B-460C-ADCF-EB00E2E36527}"/>
    <cellStyle name="Normal 4 5 7 6 2 2" xfId="31803" xr:uid="{047050B1-67BE-4D22-B5FC-F141379BF4E0}"/>
    <cellStyle name="Normal 4 5 7 6 2 2 2" xfId="31804" xr:uid="{97B05528-017D-46EB-923C-08DF51C5D14B}"/>
    <cellStyle name="Normal 4 5 7 6 2 3" xfId="31805" xr:uid="{91C9AFBA-8226-42BF-9B41-6772D4397CA1}"/>
    <cellStyle name="Normal 4 5 7 6 3" xfId="31806" xr:uid="{C8A741DA-C56A-49EA-A7C8-8F5635F5A565}"/>
    <cellStyle name="Normal 4 5 7 6 3 2" xfId="31807" xr:uid="{6F632BF6-DC18-40BA-A490-343739CC5AE6}"/>
    <cellStyle name="Normal 4 5 7 6 3 2 2" xfId="31808" xr:uid="{6D7A8F0E-7176-4D47-9586-597CE5514BE5}"/>
    <cellStyle name="Normal 4 5 7 6 3 3" xfId="31809" xr:uid="{C45291A5-E986-4405-8F76-E245DA481CB3}"/>
    <cellStyle name="Normal 4 5 7 6 4" xfId="31810" xr:uid="{AB61598F-935D-442C-9AF3-91569287A23C}"/>
    <cellStyle name="Normal 4 5 7 6 4 2" xfId="31811" xr:uid="{34517296-5745-4F2A-A403-1ABCD119A6B0}"/>
    <cellStyle name="Normal 4 5 7 6 5" xfId="31812" xr:uid="{8B9D8F6F-A3D9-4E4A-90CD-05DD59ACC3BA}"/>
    <cellStyle name="Normal 4 5 7 7" xfId="31813" xr:uid="{5FDD71CF-57B7-4C43-8B2C-4BD028035824}"/>
    <cellStyle name="Normal 4 5 7 7 2" xfId="31814" xr:uid="{4DBDB026-E8B2-45B6-869B-DEE1E5458273}"/>
    <cellStyle name="Normal 4 5 7 7 2 2" xfId="31815" xr:uid="{217D3459-7EA3-4390-8375-CE65CAED29B7}"/>
    <cellStyle name="Normal 4 5 7 7 3" xfId="31816" xr:uid="{E05151C2-9B95-4365-B9B7-C59D77B1C1B6}"/>
    <cellStyle name="Normal 4 5 7 8" xfId="31817" xr:uid="{58AECB04-7669-4FC6-ABCD-B6DA04381F32}"/>
    <cellStyle name="Normal 4 5 7 8 2" xfId="31818" xr:uid="{9AE23F61-EAB0-481F-81ED-4466B33BB200}"/>
    <cellStyle name="Normal 4 5 7 8 2 2" xfId="31819" xr:uid="{42E29952-7242-42F7-BC20-A301205487E6}"/>
    <cellStyle name="Normal 4 5 7 8 3" xfId="31820" xr:uid="{9954A66C-F595-40E0-A08E-1448EE750D37}"/>
    <cellStyle name="Normal 4 5 7 9" xfId="31821" xr:uid="{8B4DF492-C7C8-4B23-B9E7-1C51B357D31B}"/>
    <cellStyle name="Normal 4 5 7 9 2" xfId="31822" xr:uid="{B187C584-A36B-4BBC-BCB9-407F0A1CDEAD}"/>
    <cellStyle name="Normal 4 5 7 9 2 2" xfId="31823" xr:uid="{6B236E7E-3723-4F98-B2EB-2CE4E79FDB08}"/>
    <cellStyle name="Normal 4 5 7 9 3" xfId="31824" xr:uid="{DE09530E-004E-4FC0-BA2C-B3C841BF0844}"/>
    <cellStyle name="Normal 4 5 8" xfId="31825" xr:uid="{7F187C24-9FC0-4E40-BD55-ED14707E5E74}"/>
    <cellStyle name="Normal 4 5 8 10" xfId="31826" xr:uid="{DA1730C4-D615-4BE2-AB8D-544D59DBEE9B}"/>
    <cellStyle name="Normal 4 5 8 10 2" xfId="31827" xr:uid="{CDD95EA8-CA96-4B50-B21C-8FFA35A163A3}"/>
    <cellStyle name="Normal 4 5 8 11" xfId="31828" xr:uid="{613C5E1A-38FE-4888-B3A0-22FDF38BFE80}"/>
    <cellStyle name="Normal 4 5 8 2" xfId="31829" xr:uid="{C8F612E6-9061-4E9A-8F97-C4B81F912BD0}"/>
    <cellStyle name="Normal 4 5 8 2 2" xfId="31830" xr:uid="{7BD43AED-5D2A-4A02-AEA8-1F5668B98E93}"/>
    <cellStyle name="Normal 4 5 8 2 2 2" xfId="31831" xr:uid="{8705FAEB-F4EB-4A18-912F-33FD45570EFC}"/>
    <cellStyle name="Normal 4 5 8 2 2 2 2" xfId="31832" xr:uid="{17BADF33-5E6B-404B-9A10-585E431CCFC4}"/>
    <cellStyle name="Normal 4 5 8 2 2 2 2 2" xfId="31833" xr:uid="{2F41BFF9-F3CA-4DCF-A29D-86296B78D55E}"/>
    <cellStyle name="Normal 4 5 8 2 2 2 2 2 2" xfId="31834" xr:uid="{039430C9-051A-4168-934A-A9264D843AF1}"/>
    <cellStyle name="Normal 4 5 8 2 2 2 2 3" xfId="31835" xr:uid="{26E259E5-AB34-4CC9-83A2-7EBDBEB0C53F}"/>
    <cellStyle name="Normal 4 5 8 2 2 2 3" xfId="31836" xr:uid="{67A3C5B2-2466-451E-A766-CD5017C153E2}"/>
    <cellStyle name="Normal 4 5 8 2 2 2 3 2" xfId="31837" xr:uid="{C81B7292-3541-47C3-95CC-73B10A4EBEC1}"/>
    <cellStyle name="Normal 4 5 8 2 2 2 3 2 2" xfId="31838" xr:uid="{59B034FF-48E9-41CA-B688-4956ED629B0C}"/>
    <cellStyle name="Normal 4 5 8 2 2 2 3 3" xfId="31839" xr:uid="{C69FA4D1-77F4-43D7-8F19-8D619613B15F}"/>
    <cellStyle name="Normal 4 5 8 2 2 2 4" xfId="31840" xr:uid="{80A3A019-350C-4596-9BAF-5CA73B0CE32C}"/>
    <cellStyle name="Normal 4 5 8 2 2 2 4 2" xfId="31841" xr:uid="{986EA457-F114-48AA-A3A8-4F5526A6B364}"/>
    <cellStyle name="Normal 4 5 8 2 2 2 5" xfId="31842" xr:uid="{A6DC0AFA-07B0-47B4-96F6-7BBD09414A82}"/>
    <cellStyle name="Normal 4 5 8 2 2 3" xfId="31843" xr:uid="{03984664-F18A-4D2E-BD71-9B99F35246F0}"/>
    <cellStyle name="Normal 4 5 8 2 2 3 2" xfId="31844" xr:uid="{B6A4442B-551C-4D38-A140-44F5529D211D}"/>
    <cellStyle name="Normal 4 5 8 2 2 3 2 2" xfId="31845" xr:uid="{4E104D5F-F853-4FD7-A10C-82FCE64CDA27}"/>
    <cellStyle name="Normal 4 5 8 2 2 3 3" xfId="31846" xr:uid="{A54F7509-40F5-4642-9D67-ACA3C5216190}"/>
    <cellStyle name="Normal 4 5 8 2 2 4" xfId="31847" xr:uid="{53C3AAC7-1365-42D3-922E-4161D611BE1A}"/>
    <cellStyle name="Normal 4 5 8 2 2 4 2" xfId="31848" xr:uid="{CD05D386-4C89-4549-8C90-3D7476C2F407}"/>
    <cellStyle name="Normal 4 5 8 2 2 4 2 2" xfId="31849" xr:uid="{77F28CDD-5E3B-4155-A2BF-0BD84B03B11F}"/>
    <cellStyle name="Normal 4 5 8 2 2 4 3" xfId="31850" xr:uid="{A149A46E-EC20-430F-B1C1-B2FBCFE97619}"/>
    <cellStyle name="Normal 4 5 8 2 2 5" xfId="31851" xr:uid="{7E325646-FC46-4623-BA0A-5AE7467613F2}"/>
    <cellStyle name="Normal 4 5 8 2 2 5 2" xfId="31852" xr:uid="{AE9798B8-B23C-4AB6-AA0C-03BEB5A52566}"/>
    <cellStyle name="Normal 4 5 8 2 2 6" xfId="31853" xr:uid="{E5623BA1-417A-4012-A965-4CE62272BF21}"/>
    <cellStyle name="Normal 4 5 8 2 3" xfId="31854" xr:uid="{3F4917AC-E9CD-44BF-8E0F-34F7F8367CAA}"/>
    <cellStyle name="Normal 4 5 8 2 3 2" xfId="31855" xr:uid="{A632B189-D787-4FF7-A9F5-8C547B30E685}"/>
    <cellStyle name="Normal 4 5 8 2 3 2 2" xfId="31856" xr:uid="{A74D32FD-B28E-4B52-B00A-2E161551F8B4}"/>
    <cellStyle name="Normal 4 5 8 2 3 2 2 2" xfId="31857" xr:uid="{739A3557-9403-4260-81DA-84C44942D316}"/>
    <cellStyle name="Normal 4 5 8 2 3 2 2 2 2" xfId="31858" xr:uid="{D1A731C6-BF6B-4D4A-8F41-AC1048F382EB}"/>
    <cellStyle name="Normal 4 5 8 2 3 2 2 3" xfId="31859" xr:uid="{920D0A72-2F8B-47E0-8419-095525245DAF}"/>
    <cellStyle name="Normal 4 5 8 2 3 2 3" xfId="31860" xr:uid="{97BD02C1-3D64-43B9-9B50-9A7020051438}"/>
    <cellStyle name="Normal 4 5 8 2 3 2 3 2" xfId="31861" xr:uid="{EE6C8E56-73FA-40AA-BF93-90209D587255}"/>
    <cellStyle name="Normal 4 5 8 2 3 2 3 2 2" xfId="31862" xr:uid="{8B886B48-23A1-4CDC-A244-D44FDDC3E196}"/>
    <cellStyle name="Normal 4 5 8 2 3 2 3 3" xfId="31863" xr:uid="{D5633750-7328-429D-927E-AFD942EB567B}"/>
    <cellStyle name="Normal 4 5 8 2 3 2 4" xfId="31864" xr:uid="{3503357A-D2ED-4047-8FC6-1096DA23739A}"/>
    <cellStyle name="Normal 4 5 8 2 3 2 4 2" xfId="31865" xr:uid="{8FD3A4CC-7A6F-4298-A1EB-16127A6F45F2}"/>
    <cellStyle name="Normal 4 5 8 2 3 2 5" xfId="31866" xr:uid="{C00A8179-CE9D-42AA-B2A5-2D2B766EC2B0}"/>
    <cellStyle name="Normal 4 5 8 2 3 3" xfId="31867" xr:uid="{0CFDA197-521A-4A19-9540-49CBFFDE01FE}"/>
    <cellStyle name="Normal 4 5 8 2 3 3 2" xfId="31868" xr:uid="{EF178AF2-2C25-4892-AE64-B4EFB5FF0BFC}"/>
    <cellStyle name="Normal 4 5 8 2 3 3 2 2" xfId="31869" xr:uid="{E46A9DFC-797F-47EC-8989-D7DFA94B306D}"/>
    <cellStyle name="Normal 4 5 8 2 3 3 3" xfId="31870" xr:uid="{04C4CE55-5285-4765-8E76-7508BE8D5038}"/>
    <cellStyle name="Normal 4 5 8 2 3 4" xfId="31871" xr:uid="{499070B3-CF79-4025-AA50-7F6EFD9716E5}"/>
    <cellStyle name="Normal 4 5 8 2 3 4 2" xfId="31872" xr:uid="{49372F8E-6CC0-4923-A44C-20370E5E759B}"/>
    <cellStyle name="Normal 4 5 8 2 3 4 2 2" xfId="31873" xr:uid="{15ADE138-B975-4ADB-AFCF-0936B54A2E56}"/>
    <cellStyle name="Normal 4 5 8 2 3 4 3" xfId="31874" xr:uid="{4176EA0A-C339-4BC6-85E8-7353FDD45909}"/>
    <cellStyle name="Normal 4 5 8 2 3 5" xfId="31875" xr:uid="{FF2BD3AC-69EC-4ABB-B431-8C8011635D06}"/>
    <cellStyle name="Normal 4 5 8 2 3 5 2" xfId="31876" xr:uid="{04EF5256-4837-4314-8EB7-3D34F5701478}"/>
    <cellStyle name="Normal 4 5 8 2 3 6" xfId="31877" xr:uid="{2D04E3B8-2725-4C47-AE00-59123565F94F}"/>
    <cellStyle name="Normal 4 5 8 2 4" xfId="31878" xr:uid="{38D4991B-BE7F-4060-97AB-D51D593C1472}"/>
    <cellStyle name="Normal 4 5 8 2 4 2" xfId="31879" xr:uid="{0F09A1FD-1871-4FA7-8B42-FABB7C396CDA}"/>
    <cellStyle name="Normal 4 5 8 2 4 2 2" xfId="31880" xr:uid="{3257AFFF-1A2D-4393-BAD8-BA5412B91548}"/>
    <cellStyle name="Normal 4 5 8 2 4 2 2 2" xfId="31881" xr:uid="{68A7BD74-213A-487F-837C-83445F883A96}"/>
    <cellStyle name="Normal 4 5 8 2 4 2 3" xfId="31882" xr:uid="{26EDBA72-10E7-4648-9E58-3C681E3CF951}"/>
    <cellStyle name="Normal 4 5 8 2 4 3" xfId="31883" xr:uid="{DC15446D-3F53-4209-8E40-692A8CDEA6B6}"/>
    <cellStyle name="Normal 4 5 8 2 4 3 2" xfId="31884" xr:uid="{E65FE421-ADC4-4586-90D1-A1B2878F8F76}"/>
    <cellStyle name="Normal 4 5 8 2 4 3 2 2" xfId="31885" xr:uid="{77FD1EFC-A84A-4578-BAA2-5182BFBC51B4}"/>
    <cellStyle name="Normal 4 5 8 2 4 3 3" xfId="31886" xr:uid="{24814625-EF7A-4536-B7BC-D57118DF36E7}"/>
    <cellStyle name="Normal 4 5 8 2 4 4" xfId="31887" xr:uid="{3921106F-2F1F-498C-A3D5-C355E9529B2D}"/>
    <cellStyle name="Normal 4 5 8 2 4 4 2" xfId="31888" xr:uid="{29D032C2-4B6F-4CAE-AF3D-65367C584FFB}"/>
    <cellStyle name="Normal 4 5 8 2 4 5" xfId="31889" xr:uid="{47C98866-DBFD-47A0-8B0B-48FA983EE923}"/>
    <cellStyle name="Normal 4 5 8 2 5" xfId="31890" xr:uid="{C1E716CB-6B89-4419-A6AE-CF806A61A7CF}"/>
    <cellStyle name="Normal 4 5 8 2 5 2" xfId="31891" xr:uid="{8EDE6DCB-CE38-47F0-AB04-026AFD48C0F2}"/>
    <cellStyle name="Normal 4 5 8 2 5 2 2" xfId="31892" xr:uid="{34334609-27B7-40E2-A99B-7D0B736AF54B}"/>
    <cellStyle name="Normal 4 5 8 2 5 3" xfId="31893" xr:uid="{4DD22E72-00B4-4B15-867D-A95B40DDD78C}"/>
    <cellStyle name="Normal 4 5 8 2 6" xfId="31894" xr:uid="{AC99917C-6C84-4822-AED6-70FE6EFAD3D7}"/>
    <cellStyle name="Normal 4 5 8 2 6 2" xfId="31895" xr:uid="{AFC83C6F-F1BB-4CFC-BF10-E788F73E3AF4}"/>
    <cellStyle name="Normal 4 5 8 2 6 2 2" xfId="31896" xr:uid="{67EE4DCA-CF49-46A3-A5A1-099B5F535CE5}"/>
    <cellStyle name="Normal 4 5 8 2 6 3" xfId="31897" xr:uid="{E1454C28-09A7-4AEE-AE85-6D5C1AC608E6}"/>
    <cellStyle name="Normal 4 5 8 2 7" xfId="31898" xr:uid="{10C3623B-7899-4326-8F5A-527A1A4AC74E}"/>
    <cellStyle name="Normal 4 5 8 2 7 2" xfId="31899" xr:uid="{A9DE9D73-B1CF-41AD-812E-18AAE3A89A09}"/>
    <cellStyle name="Normal 4 5 8 2 7 2 2" xfId="31900" xr:uid="{EAE3F5F3-A9FF-4378-A5EE-42DBF181B414}"/>
    <cellStyle name="Normal 4 5 8 2 7 3" xfId="31901" xr:uid="{81831381-4A62-42C1-B214-94C3CCBF9F4D}"/>
    <cellStyle name="Normal 4 5 8 2 8" xfId="31902" xr:uid="{690A0EF9-7859-4CA0-B831-965223757FA6}"/>
    <cellStyle name="Normal 4 5 8 2 8 2" xfId="31903" xr:uid="{C841DD2C-8B2F-4B47-A2E6-D0E6AB1FCAD5}"/>
    <cellStyle name="Normal 4 5 8 2 9" xfId="31904" xr:uid="{DDB620BD-0801-4567-BE1D-4E78D9A183E3}"/>
    <cellStyle name="Normal 4 5 8 3" xfId="31905" xr:uid="{7124DD15-93B1-4433-8037-014E97596B09}"/>
    <cellStyle name="Normal 4 5 8 3 2" xfId="31906" xr:uid="{AE1A4A6A-0C63-4223-B99F-5907C944388E}"/>
    <cellStyle name="Normal 4 5 8 3 2 2" xfId="31907" xr:uid="{69A5AFB0-C2F0-4710-BE75-3E235F0EF329}"/>
    <cellStyle name="Normal 4 5 8 3 2 2 2" xfId="31908" xr:uid="{44B1F86D-3303-4DA4-A374-1FF1A884C3D3}"/>
    <cellStyle name="Normal 4 5 8 3 2 2 2 2" xfId="31909" xr:uid="{57C036A7-E1CF-48BA-8F89-378931DA5502}"/>
    <cellStyle name="Normal 4 5 8 3 2 2 2 2 2" xfId="31910" xr:uid="{877C55A0-8316-4D82-8ADA-DBAAEF26535B}"/>
    <cellStyle name="Normal 4 5 8 3 2 2 2 3" xfId="31911" xr:uid="{2B36CE78-9606-4126-94A9-D8188C8F89B8}"/>
    <cellStyle name="Normal 4 5 8 3 2 2 3" xfId="31912" xr:uid="{82559C36-EE9E-4474-88C5-8D3005997A2D}"/>
    <cellStyle name="Normal 4 5 8 3 2 2 3 2" xfId="31913" xr:uid="{94919487-07F2-4476-99B6-F62F0E00FE68}"/>
    <cellStyle name="Normal 4 5 8 3 2 2 3 2 2" xfId="31914" xr:uid="{26A82804-F8EE-498D-A02E-4E865F99A51E}"/>
    <cellStyle name="Normal 4 5 8 3 2 2 3 3" xfId="31915" xr:uid="{680616D1-D2C4-4FD6-BAAB-BD9015177BD9}"/>
    <cellStyle name="Normal 4 5 8 3 2 2 4" xfId="31916" xr:uid="{B0827B76-4DB3-4D8B-ACA2-C24F8C1CAD95}"/>
    <cellStyle name="Normal 4 5 8 3 2 2 4 2" xfId="31917" xr:uid="{CAE85313-A2C8-44C1-B001-2346D8C2ED21}"/>
    <cellStyle name="Normal 4 5 8 3 2 2 5" xfId="31918" xr:uid="{D6CA9EFF-3FC9-498D-A544-24FE743EE158}"/>
    <cellStyle name="Normal 4 5 8 3 2 3" xfId="31919" xr:uid="{73F9CD7C-C3E6-47AE-B22B-A2616DED0E2D}"/>
    <cellStyle name="Normal 4 5 8 3 2 3 2" xfId="31920" xr:uid="{0C65939C-8A04-46A6-B6BD-6196E1CCEEF5}"/>
    <cellStyle name="Normal 4 5 8 3 2 3 2 2" xfId="31921" xr:uid="{916E159B-CBA6-4E00-B151-681EB36029B5}"/>
    <cellStyle name="Normal 4 5 8 3 2 3 3" xfId="31922" xr:uid="{B0C10D42-ACEE-4064-A6D4-7C8989A85A9C}"/>
    <cellStyle name="Normal 4 5 8 3 2 4" xfId="31923" xr:uid="{0A4FEA88-202A-438D-845D-AF36A9AE878D}"/>
    <cellStyle name="Normal 4 5 8 3 2 4 2" xfId="31924" xr:uid="{F4846959-110B-4007-9CE5-A59D26150EF1}"/>
    <cellStyle name="Normal 4 5 8 3 2 4 2 2" xfId="31925" xr:uid="{C3BC92D9-E091-49C0-A126-7D901DFA2EB1}"/>
    <cellStyle name="Normal 4 5 8 3 2 4 3" xfId="31926" xr:uid="{AE01AD65-151E-4E23-ABCB-3A9866F3CBD4}"/>
    <cellStyle name="Normal 4 5 8 3 2 5" xfId="31927" xr:uid="{5CA49502-C475-4A77-BC66-E9C64300E440}"/>
    <cellStyle name="Normal 4 5 8 3 2 5 2" xfId="31928" xr:uid="{129B027E-5F8D-460B-9FFC-4A514957CEB1}"/>
    <cellStyle name="Normal 4 5 8 3 2 6" xfId="31929" xr:uid="{0818DBB0-AB81-44A1-B805-BAFB0A5EBCF9}"/>
    <cellStyle name="Normal 4 5 8 3 3" xfId="31930" xr:uid="{C20C0E20-E5EC-4089-BE3B-F63097946606}"/>
    <cellStyle name="Normal 4 5 8 3 3 2" xfId="31931" xr:uid="{8A62A56F-93C4-4408-A2D1-A7B95A8A874A}"/>
    <cellStyle name="Normal 4 5 8 3 3 2 2" xfId="31932" xr:uid="{E6D56D92-814E-4E5E-B6AA-61F3DF0EE197}"/>
    <cellStyle name="Normal 4 5 8 3 3 2 2 2" xfId="31933" xr:uid="{123114ED-6189-471A-BE77-28AD67D1B326}"/>
    <cellStyle name="Normal 4 5 8 3 3 2 2 2 2" xfId="31934" xr:uid="{425FF859-C4B9-42A1-ADAD-05E1D0187B13}"/>
    <cellStyle name="Normal 4 5 8 3 3 2 2 3" xfId="31935" xr:uid="{170B4C65-47ED-44C4-A00D-ACD59EEB51AF}"/>
    <cellStyle name="Normal 4 5 8 3 3 2 3" xfId="31936" xr:uid="{456F7E64-24D0-4EE4-BB61-BBBD05D9A5DB}"/>
    <cellStyle name="Normal 4 5 8 3 3 2 3 2" xfId="31937" xr:uid="{5A296AC8-100F-4B7D-8818-127A9E88E00A}"/>
    <cellStyle name="Normal 4 5 8 3 3 2 3 2 2" xfId="31938" xr:uid="{6B93F6EE-F4C8-4675-84B9-C878CCE20A63}"/>
    <cellStyle name="Normal 4 5 8 3 3 2 3 3" xfId="31939" xr:uid="{22AA2D15-15E2-43FB-A5BA-8E30CE7F59E9}"/>
    <cellStyle name="Normal 4 5 8 3 3 2 4" xfId="31940" xr:uid="{9BC10CD1-40FB-4674-994B-044853DE984D}"/>
    <cellStyle name="Normal 4 5 8 3 3 2 4 2" xfId="31941" xr:uid="{13AFD4C3-183A-419B-8108-A17B393A9065}"/>
    <cellStyle name="Normal 4 5 8 3 3 2 5" xfId="31942" xr:uid="{3E411A98-6FC0-4E1B-B02E-4B679889E89D}"/>
    <cellStyle name="Normal 4 5 8 3 3 3" xfId="31943" xr:uid="{0D12B1B1-B18E-468F-AF08-AE0498E42BA8}"/>
    <cellStyle name="Normal 4 5 8 3 3 3 2" xfId="31944" xr:uid="{644DFB1F-25BE-489D-904D-E0E4BB943F8E}"/>
    <cellStyle name="Normal 4 5 8 3 3 3 2 2" xfId="31945" xr:uid="{C080EDB4-7B40-498C-8103-766A1AD5C208}"/>
    <cellStyle name="Normal 4 5 8 3 3 3 3" xfId="31946" xr:uid="{88A0CBC5-8D14-4F56-BA62-9572E19C6C86}"/>
    <cellStyle name="Normal 4 5 8 3 3 4" xfId="31947" xr:uid="{BBAA2D2C-C18F-47C7-82C6-8E8C437C617A}"/>
    <cellStyle name="Normal 4 5 8 3 3 4 2" xfId="31948" xr:uid="{A97A0C78-ADC0-4966-B203-E31101107311}"/>
    <cellStyle name="Normal 4 5 8 3 3 4 2 2" xfId="31949" xr:uid="{6D7A898F-1ACC-4A7C-971E-21D897CD025B}"/>
    <cellStyle name="Normal 4 5 8 3 3 4 3" xfId="31950" xr:uid="{06E95E6F-FF11-4CD1-970F-2C593ABAF196}"/>
    <cellStyle name="Normal 4 5 8 3 3 5" xfId="31951" xr:uid="{915105A3-7D26-4CB2-A476-37947AD7CF82}"/>
    <cellStyle name="Normal 4 5 8 3 3 5 2" xfId="31952" xr:uid="{A3400819-A4C4-4E49-B313-728981554131}"/>
    <cellStyle name="Normal 4 5 8 3 3 6" xfId="31953" xr:uid="{8ECBDDCE-E57C-41A3-9AC6-42C90C2FCA16}"/>
    <cellStyle name="Normal 4 5 8 3 4" xfId="31954" xr:uid="{DDE98F7A-A64F-4055-B535-7B9BD04D44F8}"/>
    <cellStyle name="Normal 4 5 8 3 4 2" xfId="31955" xr:uid="{FDB76EB4-EC5A-48B2-84A0-6DC827F6558D}"/>
    <cellStyle name="Normal 4 5 8 3 4 2 2" xfId="31956" xr:uid="{A07118F2-C817-4DC1-96A5-CA647D3386EB}"/>
    <cellStyle name="Normal 4 5 8 3 4 2 2 2" xfId="31957" xr:uid="{6C1376DD-64E4-491A-8B95-9A600F35CB77}"/>
    <cellStyle name="Normal 4 5 8 3 4 2 3" xfId="31958" xr:uid="{601F67C4-D836-476D-9803-421AD455ED1A}"/>
    <cellStyle name="Normal 4 5 8 3 4 3" xfId="31959" xr:uid="{91949ED7-DE8B-4D4F-B21F-723455B92CFE}"/>
    <cellStyle name="Normal 4 5 8 3 4 3 2" xfId="31960" xr:uid="{D4D0092C-8950-477A-A1C3-8DEA23F70008}"/>
    <cellStyle name="Normal 4 5 8 3 4 3 2 2" xfId="31961" xr:uid="{6800FC29-DE80-4936-8C65-39EAC33BAE3A}"/>
    <cellStyle name="Normal 4 5 8 3 4 3 3" xfId="31962" xr:uid="{211F3DBB-3521-4F16-8460-79BB450047C7}"/>
    <cellStyle name="Normal 4 5 8 3 4 4" xfId="31963" xr:uid="{B38BFD54-4A9A-4D2B-A23E-065AAAF3911B}"/>
    <cellStyle name="Normal 4 5 8 3 4 4 2" xfId="31964" xr:uid="{7BA10AA1-9DA7-4114-9CF9-3CA61353BE52}"/>
    <cellStyle name="Normal 4 5 8 3 4 5" xfId="31965" xr:uid="{2FEC6D72-2C0A-4E22-8562-DBAA88EA423E}"/>
    <cellStyle name="Normal 4 5 8 3 5" xfId="31966" xr:uid="{C145A981-173E-4DBE-83A3-1F8EDAF77382}"/>
    <cellStyle name="Normal 4 5 8 3 5 2" xfId="31967" xr:uid="{5BB49927-A2E7-48BE-A351-25384707EBED}"/>
    <cellStyle name="Normal 4 5 8 3 5 2 2" xfId="31968" xr:uid="{BBE3090F-F54E-4179-9722-5A502D902589}"/>
    <cellStyle name="Normal 4 5 8 3 5 3" xfId="31969" xr:uid="{E51AD262-B66A-4813-8798-1F3B3FD7AFD3}"/>
    <cellStyle name="Normal 4 5 8 3 6" xfId="31970" xr:uid="{2C1B52BB-D9DC-406D-A804-ED331CEF976C}"/>
    <cellStyle name="Normal 4 5 8 3 6 2" xfId="31971" xr:uid="{C43CD9AB-AEA7-4671-ACB7-23751834EFD1}"/>
    <cellStyle name="Normal 4 5 8 3 6 2 2" xfId="31972" xr:uid="{5FED5CD6-0133-4E23-98DD-9E4F65558181}"/>
    <cellStyle name="Normal 4 5 8 3 6 3" xfId="31973" xr:uid="{9D54D199-193C-404A-B10B-E04AD314F2F4}"/>
    <cellStyle name="Normal 4 5 8 3 7" xfId="31974" xr:uid="{BFD5BC5B-5799-44C1-9340-B84BB88387C5}"/>
    <cellStyle name="Normal 4 5 8 3 7 2" xfId="31975" xr:uid="{C90D358C-A7B3-466B-AE6D-C977F766E5B0}"/>
    <cellStyle name="Normal 4 5 8 3 7 2 2" xfId="31976" xr:uid="{C51BEB84-EAC3-46FB-AA18-39FF17002576}"/>
    <cellStyle name="Normal 4 5 8 3 7 3" xfId="31977" xr:uid="{FA46D4B4-77F7-421D-8D62-A3BFD42530CD}"/>
    <cellStyle name="Normal 4 5 8 3 8" xfId="31978" xr:uid="{10D4986C-77EE-4033-8791-8A6ADC6A4691}"/>
    <cellStyle name="Normal 4 5 8 3 8 2" xfId="31979" xr:uid="{ADE8B085-F214-4F56-9927-77A6AA76BFFA}"/>
    <cellStyle name="Normal 4 5 8 3 9" xfId="31980" xr:uid="{9374F37A-9FB3-4ABB-A3D3-9A4D4DA59964}"/>
    <cellStyle name="Normal 4 5 8 4" xfId="31981" xr:uid="{534B5E67-CBC6-4E51-B2E8-8F255192125B}"/>
    <cellStyle name="Normal 4 5 8 4 2" xfId="31982" xr:uid="{F6C16131-FD8E-4CB9-880D-6C9E1831DD7E}"/>
    <cellStyle name="Normal 4 5 8 4 2 2" xfId="31983" xr:uid="{27F0EA59-D599-4A73-87C2-DC5B268D9E56}"/>
    <cellStyle name="Normal 4 5 8 4 2 2 2" xfId="31984" xr:uid="{568CD166-66EC-4B60-A314-774DDC87B178}"/>
    <cellStyle name="Normal 4 5 8 4 2 2 2 2" xfId="31985" xr:uid="{10881150-6113-4BB3-BD4A-32F78014089E}"/>
    <cellStyle name="Normal 4 5 8 4 2 2 3" xfId="31986" xr:uid="{5EE105DC-8C41-4295-A825-F8C154514F08}"/>
    <cellStyle name="Normal 4 5 8 4 2 3" xfId="31987" xr:uid="{D8ED3C88-87F1-432D-8C40-3553595220C0}"/>
    <cellStyle name="Normal 4 5 8 4 2 3 2" xfId="31988" xr:uid="{3BBBEA01-094D-4D67-A3D7-A0FBD8F8E166}"/>
    <cellStyle name="Normal 4 5 8 4 2 3 2 2" xfId="31989" xr:uid="{22829EAD-CB3D-41AA-A4E4-C08409C0B27B}"/>
    <cellStyle name="Normal 4 5 8 4 2 3 3" xfId="31990" xr:uid="{F1412165-6674-4BF9-8FC9-BC99B899B227}"/>
    <cellStyle name="Normal 4 5 8 4 2 4" xfId="31991" xr:uid="{EA05A1D1-5C10-4B8A-B5C9-4C57A842A87D}"/>
    <cellStyle name="Normal 4 5 8 4 2 4 2" xfId="31992" xr:uid="{43B1A381-5398-4DB8-9EA7-F7A85FC400A0}"/>
    <cellStyle name="Normal 4 5 8 4 2 5" xfId="31993" xr:uid="{B1F8CDC1-93BF-44FD-A777-F6FCB92F1888}"/>
    <cellStyle name="Normal 4 5 8 4 3" xfId="31994" xr:uid="{8A858E3F-3ED7-42CF-8D52-2E04C4ACDEFD}"/>
    <cellStyle name="Normal 4 5 8 4 3 2" xfId="31995" xr:uid="{B7A6BF13-7C9B-41C1-81EB-7911EA63A1B7}"/>
    <cellStyle name="Normal 4 5 8 4 3 2 2" xfId="31996" xr:uid="{A254AE82-5D7C-4CD5-9AA8-54C2D1F9DD23}"/>
    <cellStyle name="Normal 4 5 8 4 3 3" xfId="31997" xr:uid="{FEBD72F1-DCCA-453E-BCC4-F7549FA1C4B6}"/>
    <cellStyle name="Normal 4 5 8 4 4" xfId="31998" xr:uid="{C69A8292-D286-438B-96AD-45D9FB77A079}"/>
    <cellStyle name="Normal 4 5 8 4 4 2" xfId="31999" xr:uid="{2573FA8C-5139-4CEB-8625-5EA1F6E747DE}"/>
    <cellStyle name="Normal 4 5 8 4 4 2 2" xfId="32000" xr:uid="{226AA224-6186-4F86-9A96-3EADC3D3A0B6}"/>
    <cellStyle name="Normal 4 5 8 4 4 3" xfId="32001" xr:uid="{FB3BAFBC-4AF6-4CF6-BA68-589D845C291C}"/>
    <cellStyle name="Normal 4 5 8 4 5" xfId="32002" xr:uid="{CC78F3A8-5E62-4B0B-8868-B418ABCF7A22}"/>
    <cellStyle name="Normal 4 5 8 4 5 2" xfId="32003" xr:uid="{67E05444-9EF3-4A24-94A7-8AA5301FF237}"/>
    <cellStyle name="Normal 4 5 8 4 6" xfId="32004" xr:uid="{550C9555-27F0-4537-A7B3-702FB218D3EA}"/>
    <cellStyle name="Normal 4 5 8 5" xfId="32005" xr:uid="{8000F235-F39C-43D2-99F7-C7662C11EE09}"/>
    <cellStyle name="Normal 4 5 8 5 2" xfId="32006" xr:uid="{8F3EBB53-1A57-4F15-81CC-064762BC8AA1}"/>
    <cellStyle name="Normal 4 5 8 5 2 2" xfId="32007" xr:uid="{4F0AB218-775E-4DC1-80EB-EA0D44DF9630}"/>
    <cellStyle name="Normal 4 5 8 5 2 2 2" xfId="32008" xr:uid="{C3E16B3A-418E-43C2-934C-D868B79015C0}"/>
    <cellStyle name="Normal 4 5 8 5 2 2 2 2" xfId="32009" xr:uid="{6DF80F67-29D5-4560-B77F-5A15C081CAB7}"/>
    <cellStyle name="Normal 4 5 8 5 2 2 3" xfId="32010" xr:uid="{F6C71C0E-644B-42A2-992E-3B07C5C0008D}"/>
    <cellStyle name="Normal 4 5 8 5 2 3" xfId="32011" xr:uid="{055CD34B-CBDD-4211-A8C3-1740BF55C41A}"/>
    <cellStyle name="Normal 4 5 8 5 2 3 2" xfId="32012" xr:uid="{0A3F323D-B575-44B2-A1F0-0CD85272204F}"/>
    <cellStyle name="Normal 4 5 8 5 2 3 2 2" xfId="32013" xr:uid="{07EC3570-9044-45E7-B148-CD2147E1B935}"/>
    <cellStyle name="Normal 4 5 8 5 2 3 3" xfId="32014" xr:uid="{DFE186E1-6F56-4381-9623-D93BEC764CA2}"/>
    <cellStyle name="Normal 4 5 8 5 2 4" xfId="32015" xr:uid="{1F63ED25-B212-4EF8-8994-CE3ECB73CD26}"/>
    <cellStyle name="Normal 4 5 8 5 2 4 2" xfId="32016" xr:uid="{13A2FCCD-A739-423F-92BA-A0B4F39A406A}"/>
    <cellStyle name="Normal 4 5 8 5 2 5" xfId="32017" xr:uid="{BAD77ECA-AFBB-41EC-8678-E5239B29F8A9}"/>
    <cellStyle name="Normal 4 5 8 5 3" xfId="32018" xr:uid="{467539FD-077B-4C49-AA76-7B8DB97F742B}"/>
    <cellStyle name="Normal 4 5 8 5 3 2" xfId="32019" xr:uid="{CA21DE96-EF0A-461C-B4D8-FD6D935E3740}"/>
    <cellStyle name="Normal 4 5 8 5 3 2 2" xfId="32020" xr:uid="{B86738A7-7EBC-4ED1-A8EF-D48E63983B83}"/>
    <cellStyle name="Normal 4 5 8 5 3 3" xfId="32021" xr:uid="{65307A25-1A0F-4E7E-9BD1-FAFCA5665778}"/>
    <cellStyle name="Normal 4 5 8 5 4" xfId="32022" xr:uid="{6E8D17ED-8D01-4462-9675-437B5A05ADC5}"/>
    <cellStyle name="Normal 4 5 8 5 4 2" xfId="32023" xr:uid="{2C8D1C18-2484-40C8-9539-2843462FBF7D}"/>
    <cellStyle name="Normal 4 5 8 5 4 2 2" xfId="32024" xr:uid="{402E66BB-DB78-4BE2-BD91-924EF7CE44FF}"/>
    <cellStyle name="Normal 4 5 8 5 4 3" xfId="32025" xr:uid="{7D70A22F-91F6-46B4-8F8E-09A81597F975}"/>
    <cellStyle name="Normal 4 5 8 5 5" xfId="32026" xr:uid="{BACF16B1-BE6B-49E2-9A0C-AC0217B2FDE2}"/>
    <cellStyle name="Normal 4 5 8 5 5 2" xfId="32027" xr:uid="{5B7A1D8C-EFDF-4C6D-850C-E50A2438C84D}"/>
    <cellStyle name="Normal 4 5 8 5 6" xfId="32028" xr:uid="{BD5F5804-123B-4051-9060-428DA1D0ACAD}"/>
    <cellStyle name="Normal 4 5 8 6" xfId="32029" xr:uid="{88C0ABE3-61DE-4CB3-9759-11FE1E4FE030}"/>
    <cellStyle name="Normal 4 5 8 6 2" xfId="32030" xr:uid="{8637C495-7A33-42D4-BA3E-94BBF70FF928}"/>
    <cellStyle name="Normal 4 5 8 6 2 2" xfId="32031" xr:uid="{95975324-68DB-4CCF-A6BD-191468239E77}"/>
    <cellStyle name="Normal 4 5 8 6 2 2 2" xfId="32032" xr:uid="{945376D9-6F79-4527-A150-56B95F1E148D}"/>
    <cellStyle name="Normal 4 5 8 6 2 3" xfId="32033" xr:uid="{BDC8A336-4208-4845-AE33-2872A3A17A48}"/>
    <cellStyle name="Normal 4 5 8 6 3" xfId="32034" xr:uid="{6E363175-83A3-4972-A2AE-528085B09DA3}"/>
    <cellStyle name="Normal 4 5 8 6 3 2" xfId="32035" xr:uid="{B36F76AB-B64D-49B0-88C4-6D65926B0B63}"/>
    <cellStyle name="Normal 4 5 8 6 3 2 2" xfId="32036" xr:uid="{0DC6CB35-98B8-45EC-AE30-5E5AB54CC08C}"/>
    <cellStyle name="Normal 4 5 8 6 3 3" xfId="32037" xr:uid="{ECA3E1F5-8A05-4875-92D2-0BF757AD30A1}"/>
    <cellStyle name="Normal 4 5 8 6 4" xfId="32038" xr:uid="{CE5F1E63-7020-45B1-A858-A01D191EBC9F}"/>
    <cellStyle name="Normal 4 5 8 6 4 2" xfId="32039" xr:uid="{F3E60E2D-8336-4D6D-9573-18D0D2F26714}"/>
    <cellStyle name="Normal 4 5 8 6 5" xfId="32040" xr:uid="{F5018E99-E347-412F-B96A-E3A6B9DFABC6}"/>
    <cellStyle name="Normal 4 5 8 7" xfId="32041" xr:uid="{1A4B78ED-3043-4FEC-A438-510D85C933F9}"/>
    <cellStyle name="Normal 4 5 8 7 2" xfId="32042" xr:uid="{1C62DB91-26B8-4ED3-B923-B61656918825}"/>
    <cellStyle name="Normal 4 5 8 7 2 2" xfId="32043" xr:uid="{5A9F5E94-AFCA-4BD8-892C-9917C0255BA5}"/>
    <cellStyle name="Normal 4 5 8 7 3" xfId="32044" xr:uid="{B3DB8D19-41C3-4389-AF8C-1D9D1D947FB3}"/>
    <cellStyle name="Normal 4 5 8 8" xfId="32045" xr:uid="{676699A8-4D91-40C2-BFCF-90C7FB9C52B2}"/>
    <cellStyle name="Normal 4 5 8 8 2" xfId="32046" xr:uid="{62C25459-66A8-42B7-8D89-591F1557F640}"/>
    <cellStyle name="Normal 4 5 8 8 2 2" xfId="32047" xr:uid="{CE20AE5A-18F0-451E-A64D-1979E59EF747}"/>
    <cellStyle name="Normal 4 5 8 8 3" xfId="32048" xr:uid="{0A6F03C4-1E63-44C9-AF60-4C880CB3AB37}"/>
    <cellStyle name="Normal 4 5 8 9" xfId="32049" xr:uid="{59D7C285-4295-43E7-AE3C-B85FF15B3BF9}"/>
    <cellStyle name="Normal 4 5 8 9 2" xfId="32050" xr:uid="{7F6A0A8F-06F8-4458-9454-DFB57C16889F}"/>
    <cellStyle name="Normal 4 5 8 9 2 2" xfId="32051" xr:uid="{32D249D1-BC78-47F4-A91F-2E5F9B62358D}"/>
    <cellStyle name="Normal 4 5 8 9 3" xfId="32052" xr:uid="{0E4BFBDA-378E-4287-A32A-518A16C47E52}"/>
    <cellStyle name="Normal 4 5 9" xfId="32053" xr:uid="{1BCFB6DC-BF32-4C50-8703-E39966DC7DE1}"/>
    <cellStyle name="Normal 4 5 9 10" xfId="32054" xr:uid="{DB97F8F2-F889-4CF3-95D7-CA7C21D5C9AC}"/>
    <cellStyle name="Normal 4 5 9 10 2" xfId="32055" xr:uid="{EE22CE64-0982-40FD-AFAF-96C9AD8BEB0B}"/>
    <cellStyle name="Normal 4 5 9 11" xfId="32056" xr:uid="{746BAC20-609F-4D05-A112-2B71D1CD6CAE}"/>
    <cellStyle name="Normal 4 5 9 2" xfId="32057" xr:uid="{421874C7-38A3-45AD-9651-9C979AC7B071}"/>
    <cellStyle name="Normal 4 5 9 2 2" xfId="32058" xr:uid="{EAA1CF9E-1F7D-44EE-9B9A-EFD183F2751B}"/>
    <cellStyle name="Normal 4 5 9 2 2 2" xfId="32059" xr:uid="{7673E4E3-0D57-4DAA-A725-B881963DEFF7}"/>
    <cellStyle name="Normal 4 5 9 2 2 2 2" xfId="32060" xr:uid="{AAA80538-92A4-492B-8C7A-488CFF62872B}"/>
    <cellStyle name="Normal 4 5 9 2 2 2 2 2" xfId="32061" xr:uid="{DE78F24C-D896-4628-81B0-FAFB852DFE8A}"/>
    <cellStyle name="Normal 4 5 9 2 2 2 2 2 2" xfId="32062" xr:uid="{D44A348D-3FFE-4A8B-953B-47CCF53828D4}"/>
    <cellStyle name="Normal 4 5 9 2 2 2 2 3" xfId="32063" xr:uid="{3A475CCE-B2B7-4B16-9196-EC475AD2AE79}"/>
    <cellStyle name="Normal 4 5 9 2 2 2 3" xfId="32064" xr:uid="{F4723927-90BB-4D8F-B41A-35A4B5C0C6B7}"/>
    <cellStyle name="Normal 4 5 9 2 2 2 3 2" xfId="32065" xr:uid="{B27AF447-C731-4E22-822D-C7C6992AE16E}"/>
    <cellStyle name="Normal 4 5 9 2 2 2 3 2 2" xfId="32066" xr:uid="{8BA683D2-C346-4D7B-9B52-CE83842B0F34}"/>
    <cellStyle name="Normal 4 5 9 2 2 2 3 3" xfId="32067" xr:uid="{FB966A5A-692D-418D-9711-301CAB89D69E}"/>
    <cellStyle name="Normal 4 5 9 2 2 2 4" xfId="32068" xr:uid="{1256D81B-F028-4D07-9E3D-DF719C392874}"/>
    <cellStyle name="Normal 4 5 9 2 2 2 4 2" xfId="32069" xr:uid="{CB45B722-DEA0-43AB-83B3-F35938E29201}"/>
    <cellStyle name="Normal 4 5 9 2 2 2 5" xfId="32070" xr:uid="{273C3983-8832-47FD-BA5B-5B8DBFD8A542}"/>
    <cellStyle name="Normal 4 5 9 2 2 3" xfId="32071" xr:uid="{5A7A9804-80C0-43D2-8377-94E44D5317B4}"/>
    <cellStyle name="Normal 4 5 9 2 2 3 2" xfId="32072" xr:uid="{3359B014-F1AC-4B2C-9D06-3DC32E5219C9}"/>
    <cellStyle name="Normal 4 5 9 2 2 3 2 2" xfId="32073" xr:uid="{D8669B32-0717-4499-B8AF-ACF13FE91C5D}"/>
    <cellStyle name="Normal 4 5 9 2 2 3 3" xfId="32074" xr:uid="{7D8EBBF7-54E8-4601-B8DA-993CE88FF320}"/>
    <cellStyle name="Normal 4 5 9 2 2 4" xfId="32075" xr:uid="{CA66CDD4-01C7-4972-B7B1-7FC885E33221}"/>
    <cellStyle name="Normal 4 5 9 2 2 4 2" xfId="32076" xr:uid="{B138F423-A87E-4A50-8FAF-385D5CE06CEB}"/>
    <cellStyle name="Normal 4 5 9 2 2 4 2 2" xfId="32077" xr:uid="{4D581A59-432C-4F4E-B3ED-905DF42C4B56}"/>
    <cellStyle name="Normal 4 5 9 2 2 4 3" xfId="32078" xr:uid="{EBA7C1CA-0807-4A19-8BA0-91927D1F3C2C}"/>
    <cellStyle name="Normal 4 5 9 2 2 5" xfId="32079" xr:uid="{79B8144B-2A70-4D14-9267-B9FFF44920DC}"/>
    <cellStyle name="Normal 4 5 9 2 2 5 2" xfId="32080" xr:uid="{BCF1793D-B80E-4644-941A-CC0A84FF4E9C}"/>
    <cellStyle name="Normal 4 5 9 2 2 6" xfId="32081" xr:uid="{1814B6AA-CD0C-471A-9792-9E86AE3CDA02}"/>
    <cellStyle name="Normal 4 5 9 2 3" xfId="32082" xr:uid="{EF0167C8-D561-4532-ADB9-A8D5B2BE9C67}"/>
    <cellStyle name="Normal 4 5 9 2 3 2" xfId="32083" xr:uid="{68846DE7-A44A-423A-8411-9E83688F1D56}"/>
    <cellStyle name="Normal 4 5 9 2 3 2 2" xfId="32084" xr:uid="{CCB831BA-73CA-4102-9BCF-9AA409F81E11}"/>
    <cellStyle name="Normal 4 5 9 2 3 2 2 2" xfId="32085" xr:uid="{B5D7572B-F52D-4E94-A6A3-DF87A35D9EBB}"/>
    <cellStyle name="Normal 4 5 9 2 3 2 2 2 2" xfId="32086" xr:uid="{5F6E09BA-699A-40D9-94BB-63E8FA8A1545}"/>
    <cellStyle name="Normal 4 5 9 2 3 2 2 3" xfId="32087" xr:uid="{C954A443-F32D-46C2-9ECD-51029015E2CA}"/>
    <cellStyle name="Normal 4 5 9 2 3 2 3" xfId="32088" xr:uid="{F11B0CC7-CAA8-4BF4-9C34-7D34090C6504}"/>
    <cellStyle name="Normal 4 5 9 2 3 2 3 2" xfId="32089" xr:uid="{E9146290-00E8-43E1-A87D-668D014E5E7E}"/>
    <cellStyle name="Normal 4 5 9 2 3 2 3 2 2" xfId="32090" xr:uid="{23E267DA-707A-4359-8878-E71F952F8D7F}"/>
    <cellStyle name="Normal 4 5 9 2 3 2 3 3" xfId="32091" xr:uid="{EDFCFE3C-1FC5-4236-9B83-EDC938422B49}"/>
    <cellStyle name="Normal 4 5 9 2 3 2 4" xfId="32092" xr:uid="{39AD04E0-88E8-4DF4-A98A-6C4B470D9E09}"/>
    <cellStyle name="Normal 4 5 9 2 3 2 4 2" xfId="32093" xr:uid="{F0DFAD42-8844-4030-9F11-96C51A461954}"/>
    <cellStyle name="Normal 4 5 9 2 3 2 5" xfId="32094" xr:uid="{3EC3D5D2-7DFC-4C07-A35A-361E776A82B6}"/>
    <cellStyle name="Normal 4 5 9 2 3 3" xfId="32095" xr:uid="{0FF1CD65-D9B6-493B-8658-D8FED4693BFA}"/>
    <cellStyle name="Normal 4 5 9 2 3 3 2" xfId="32096" xr:uid="{9F2216D6-5A01-4B46-9044-F271E3F7B87F}"/>
    <cellStyle name="Normal 4 5 9 2 3 3 2 2" xfId="32097" xr:uid="{E8F21EE1-8196-4760-BC61-E9865F2868EB}"/>
    <cellStyle name="Normal 4 5 9 2 3 3 3" xfId="32098" xr:uid="{24A5C3C8-4B71-4643-A036-F2C0DF246ACA}"/>
    <cellStyle name="Normal 4 5 9 2 3 4" xfId="32099" xr:uid="{2D3F629E-0922-4004-96AF-85DA614E3A1F}"/>
    <cellStyle name="Normal 4 5 9 2 3 4 2" xfId="32100" xr:uid="{4F354BFF-4DFD-4745-90B4-5C8663D55A25}"/>
    <cellStyle name="Normal 4 5 9 2 3 4 2 2" xfId="32101" xr:uid="{0E1FC010-98F3-4285-943D-43FDA2423237}"/>
    <cellStyle name="Normal 4 5 9 2 3 4 3" xfId="32102" xr:uid="{D1ACD401-2D4C-4CDF-A69E-6435CD9CBB9A}"/>
    <cellStyle name="Normal 4 5 9 2 3 5" xfId="32103" xr:uid="{0CA450CE-8EBF-4234-8D83-0304A9380398}"/>
    <cellStyle name="Normal 4 5 9 2 3 5 2" xfId="32104" xr:uid="{109D2B02-836D-4FB9-81D4-E542271E5067}"/>
    <cellStyle name="Normal 4 5 9 2 3 6" xfId="32105" xr:uid="{455242F2-C190-4664-9F25-519D1D3D9169}"/>
    <cellStyle name="Normal 4 5 9 2 4" xfId="32106" xr:uid="{D16059EA-786A-40E2-A577-CF71225E1832}"/>
    <cellStyle name="Normal 4 5 9 2 4 2" xfId="32107" xr:uid="{9CF6FFAF-844E-4971-8C8D-0EA703CC1950}"/>
    <cellStyle name="Normal 4 5 9 2 4 2 2" xfId="32108" xr:uid="{EFFA00B8-4563-43A6-8132-9B62D007B300}"/>
    <cellStyle name="Normal 4 5 9 2 4 2 2 2" xfId="32109" xr:uid="{44B4AC27-9EF5-4549-91D6-2F6D70BBECC7}"/>
    <cellStyle name="Normal 4 5 9 2 4 2 3" xfId="32110" xr:uid="{D9D85DA1-7E81-4927-88A8-6C1D4B0B74B9}"/>
    <cellStyle name="Normal 4 5 9 2 4 3" xfId="32111" xr:uid="{14C8E925-4900-442A-AA6B-E2850EB582F6}"/>
    <cellStyle name="Normal 4 5 9 2 4 3 2" xfId="32112" xr:uid="{C6B99E94-CAF5-4EAF-ADE3-6C4CA136DBAC}"/>
    <cellStyle name="Normal 4 5 9 2 4 3 2 2" xfId="32113" xr:uid="{145110EC-31BB-4016-A077-0714E4C2D07E}"/>
    <cellStyle name="Normal 4 5 9 2 4 3 3" xfId="32114" xr:uid="{D18C4376-AFDC-49F1-A880-FAA0C00211CC}"/>
    <cellStyle name="Normal 4 5 9 2 4 4" xfId="32115" xr:uid="{E08E0ED0-4D7D-4EA6-91C2-6444E88BBA1D}"/>
    <cellStyle name="Normal 4 5 9 2 4 4 2" xfId="32116" xr:uid="{3A562ECB-FCC5-4E92-A998-54A0CF87B8C9}"/>
    <cellStyle name="Normal 4 5 9 2 4 5" xfId="32117" xr:uid="{0ACA5722-6DB4-4193-A5B0-12A02E8FC029}"/>
    <cellStyle name="Normal 4 5 9 2 5" xfId="32118" xr:uid="{1C385F03-A4A0-4B3C-BFD4-F7679C4290CC}"/>
    <cellStyle name="Normal 4 5 9 2 5 2" xfId="32119" xr:uid="{F98AF823-4E5E-4FF4-AA22-2B8304FBB35F}"/>
    <cellStyle name="Normal 4 5 9 2 5 2 2" xfId="32120" xr:uid="{FEA58940-C093-4F3F-92A7-36478D8AE828}"/>
    <cellStyle name="Normal 4 5 9 2 5 3" xfId="32121" xr:uid="{A90EA573-A766-4C71-BE48-48063C141A96}"/>
    <cellStyle name="Normal 4 5 9 2 6" xfId="32122" xr:uid="{271353CC-CCFF-46EF-8DC9-A2A0806231A5}"/>
    <cellStyle name="Normal 4 5 9 2 6 2" xfId="32123" xr:uid="{47935DD7-3526-4BC1-AEC0-8F7C85E3B397}"/>
    <cellStyle name="Normal 4 5 9 2 6 2 2" xfId="32124" xr:uid="{1E75C49A-3FFB-44D5-BFA7-43C3A164BF49}"/>
    <cellStyle name="Normal 4 5 9 2 6 3" xfId="32125" xr:uid="{3DFE37DC-A78F-458D-8212-6144E6A8BCBF}"/>
    <cellStyle name="Normal 4 5 9 2 7" xfId="32126" xr:uid="{4B150C40-21A9-44D0-AB0F-653B01C5F932}"/>
    <cellStyle name="Normal 4 5 9 2 7 2" xfId="32127" xr:uid="{14E47756-AFB7-459E-90A9-7D06751422FF}"/>
    <cellStyle name="Normal 4 5 9 2 7 2 2" xfId="32128" xr:uid="{9F47E467-8B8A-4556-9E71-CB214D6EA0D0}"/>
    <cellStyle name="Normal 4 5 9 2 7 3" xfId="32129" xr:uid="{6B3BA097-8991-4C51-AE35-294C5D8AB9E8}"/>
    <cellStyle name="Normal 4 5 9 2 8" xfId="32130" xr:uid="{E021B5D5-DB5D-4A32-A9D3-F865E2C94184}"/>
    <cellStyle name="Normal 4 5 9 2 8 2" xfId="32131" xr:uid="{43CE97BC-7F03-47F5-AA06-1E44871CE73D}"/>
    <cellStyle name="Normal 4 5 9 2 9" xfId="32132" xr:uid="{870BCE6E-CBA8-486A-BE08-8EA66D110FCC}"/>
    <cellStyle name="Normal 4 5 9 3" xfId="32133" xr:uid="{3E65677C-1097-4A30-8219-AD8493D3FBD7}"/>
    <cellStyle name="Normal 4 5 9 3 2" xfId="32134" xr:uid="{D84FC8C3-CD24-4C62-BCDC-215252FD0483}"/>
    <cellStyle name="Normal 4 5 9 3 2 2" xfId="32135" xr:uid="{AF109F36-8560-4571-8648-BC15525647C4}"/>
    <cellStyle name="Normal 4 5 9 3 2 2 2" xfId="32136" xr:uid="{1EF4FCA8-29ED-42A6-B78C-6F7C37F6A1FB}"/>
    <cellStyle name="Normal 4 5 9 3 2 2 2 2" xfId="32137" xr:uid="{FB1E9C4F-108D-49B3-A861-40362042F4CC}"/>
    <cellStyle name="Normal 4 5 9 3 2 2 2 2 2" xfId="32138" xr:uid="{99C1946E-4780-4233-85B8-4BE08D1EF942}"/>
    <cellStyle name="Normal 4 5 9 3 2 2 2 3" xfId="32139" xr:uid="{50408152-C338-4032-AD93-4F6A982334F0}"/>
    <cellStyle name="Normal 4 5 9 3 2 2 3" xfId="32140" xr:uid="{CBF83828-2ED1-4577-A427-F059A77C7393}"/>
    <cellStyle name="Normal 4 5 9 3 2 2 3 2" xfId="32141" xr:uid="{4069B453-0FD1-4BCB-926E-C3106FC3CD73}"/>
    <cellStyle name="Normal 4 5 9 3 2 2 3 2 2" xfId="32142" xr:uid="{9C16BB1B-955B-488B-A67A-5119FF739D8D}"/>
    <cellStyle name="Normal 4 5 9 3 2 2 3 3" xfId="32143" xr:uid="{375431C7-F9E1-4B7A-9A9B-AA6EB1055C00}"/>
    <cellStyle name="Normal 4 5 9 3 2 2 4" xfId="32144" xr:uid="{9706D506-9D22-4A54-96FB-BAC71F00DAE3}"/>
    <cellStyle name="Normal 4 5 9 3 2 2 4 2" xfId="32145" xr:uid="{4AE0468E-8E69-47EA-BC19-F80A5550D1F1}"/>
    <cellStyle name="Normal 4 5 9 3 2 2 5" xfId="32146" xr:uid="{9E2FD4E9-A797-47CD-8B0A-C6A7A50F0820}"/>
    <cellStyle name="Normal 4 5 9 3 2 3" xfId="32147" xr:uid="{B0641E7D-0B80-4112-AB18-DD18F8FED35D}"/>
    <cellStyle name="Normal 4 5 9 3 2 3 2" xfId="32148" xr:uid="{B906D3F7-5063-4ADE-AD6E-DEE8DF7915A1}"/>
    <cellStyle name="Normal 4 5 9 3 2 3 2 2" xfId="32149" xr:uid="{0D8267E3-73DB-46A6-83C5-ED77511E194C}"/>
    <cellStyle name="Normal 4 5 9 3 2 3 3" xfId="32150" xr:uid="{95D2CD9A-C08F-4421-9619-9335CC36E727}"/>
    <cellStyle name="Normal 4 5 9 3 2 4" xfId="32151" xr:uid="{27725A9E-4D80-4FCF-B3D8-86BF54A987A0}"/>
    <cellStyle name="Normal 4 5 9 3 2 4 2" xfId="32152" xr:uid="{3897F7BE-B29D-4A57-91FF-03B862514399}"/>
    <cellStyle name="Normal 4 5 9 3 2 4 2 2" xfId="32153" xr:uid="{2FD4E4E4-8C13-46C6-8A8A-722ED7A590B7}"/>
    <cellStyle name="Normal 4 5 9 3 2 4 3" xfId="32154" xr:uid="{AAD91E18-9EC0-445B-82AF-9354CC21F994}"/>
    <cellStyle name="Normal 4 5 9 3 2 5" xfId="32155" xr:uid="{DAC333BB-0AAB-491D-8345-9C8D65745653}"/>
    <cellStyle name="Normal 4 5 9 3 2 5 2" xfId="32156" xr:uid="{8D2C67A5-1519-417C-A155-421BD56C99C6}"/>
    <cellStyle name="Normal 4 5 9 3 2 6" xfId="32157" xr:uid="{B36517AD-3AF3-436E-A56F-5D693D204EB5}"/>
    <cellStyle name="Normal 4 5 9 3 3" xfId="32158" xr:uid="{1A223987-75D1-4E5E-83E4-6BE33C273C0A}"/>
    <cellStyle name="Normal 4 5 9 3 3 2" xfId="32159" xr:uid="{D2B627CC-1485-49C6-922D-8F6D3E384EEF}"/>
    <cellStyle name="Normal 4 5 9 3 3 2 2" xfId="32160" xr:uid="{47E0599A-B16E-4ADC-8B32-C2DD3F2BD9AB}"/>
    <cellStyle name="Normal 4 5 9 3 3 2 2 2" xfId="32161" xr:uid="{D6190643-AA03-4F3F-9DA1-347B1CCC1554}"/>
    <cellStyle name="Normal 4 5 9 3 3 2 2 2 2" xfId="32162" xr:uid="{C0AC8769-BCE1-4257-A0D2-01473B279FFA}"/>
    <cellStyle name="Normal 4 5 9 3 3 2 2 3" xfId="32163" xr:uid="{436E638F-A81D-4307-86CB-1794A21A6DDF}"/>
    <cellStyle name="Normal 4 5 9 3 3 2 3" xfId="32164" xr:uid="{F42BFE47-45A8-4E2D-9A4E-BDB6354D442F}"/>
    <cellStyle name="Normal 4 5 9 3 3 2 3 2" xfId="32165" xr:uid="{8EE82B88-4E26-4817-B595-290BD7CFD46D}"/>
    <cellStyle name="Normal 4 5 9 3 3 2 3 2 2" xfId="32166" xr:uid="{CAC01266-C617-4A39-B56A-43A78A0D4102}"/>
    <cellStyle name="Normal 4 5 9 3 3 2 3 3" xfId="32167" xr:uid="{73404FF2-965C-4645-A739-154CA51175C1}"/>
    <cellStyle name="Normal 4 5 9 3 3 2 4" xfId="32168" xr:uid="{EF0A1FEE-F99F-47D1-A21F-8F1C0EFFB31C}"/>
    <cellStyle name="Normal 4 5 9 3 3 2 4 2" xfId="32169" xr:uid="{E55F0083-5A53-4E95-8F9E-48AB5454C58B}"/>
    <cellStyle name="Normal 4 5 9 3 3 2 5" xfId="32170" xr:uid="{944C3171-5B51-41D7-995B-14A7ADA0D0BF}"/>
    <cellStyle name="Normal 4 5 9 3 3 3" xfId="32171" xr:uid="{DBA9F275-6A60-4BA2-970B-4C3045F3BE26}"/>
    <cellStyle name="Normal 4 5 9 3 3 3 2" xfId="32172" xr:uid="{4328F88F-1ADC-4CAB-B038-C838C5738F00}"/>
    <cellStyle name="Normal 4 5 9 3 3 3 2 2" xfId="32173" xr:uid="{4779A603-40A7-4D21-93E1-A8CCB354D8C6}"/>
    <cellStyle name="Normal 4 5 9 3 3 3 3" xfId="32174" xr:uid="{54E22188-4CD1-40BB-8B0D-872F16C534CD}"/>
    <cellStyle name="Normal 4 5 9 3 3 4" xfId="32175" xr:uid="{5EB07A66-50D5-4581-B016-D5BB0BD8F22D}"/>
    <cellStyle name="Normal 4 5 9 3 3 4 2" xfId="32176" xr:uid="{EEE19603-CC66-46F7-86C0-EAAB78A3D7B8}"/>
    <cellStyle name="Normal 4 5 9 3 3 4 2 2" xfId="32177" xr:uid="{9F02F495-2ACE-4EBB-8599-C998BACEDC45}"/>
    <cellStyle name="Normal 4 5 9 3 3 4 3" xfId="32178" xr:uid="{DCA3F83F-E7D6-45FD-BC4D-B1FE235919EF}"/>
    <cellStyle name="Normal 4 5 9 3 3 5" xfId="32179" xr:uid="{87DC4C56-6FCC-46B5-A11F-64CFE3713839}"/>
    <cellStyle name="Normal 4 5 9 3 3 5 2" xfId="32180" xr:uid="{79EBC3C6-D7C3-4FBF-A0BE-8D8CA8479CF3}"/>
    <cellStyle name="Normal 4 5 9 3 3 6" xfId="32181" xr:uid="{EA1A6F78-0004-40D0-976D-C3CF740AB98B}"/>
    <cellStyle name="Normal 4 5 9 3 4" xfId="32182" xr:uid="{2424510F-53C2-4AD8-BAFB-1E92667F8A1E}"/>
    <cellStyle name="Normal 4 5 9 3 4 2" xfId="32183" xr:uid="{87420C9C-7299-489D-99AD-32BEDE8354AC}"/>
    <cellStyle name="Normal 4 5 9 3 4 2 2" xfId="32184" xr:uid="{DA897064-6E07-4586-8402-44D7ED5492A0}"/>
    <cellStyle name="Normal 4 5 9 3 4 2 2 2" xfId="32185" xr:uid="{68C8D8A2-C1C7-49A2-811D-0664515CAD6F}"/>
    <cellStyle name="Normal 4 5 9 3 4 2 3" xfId="32186" xr:uid="{D5AD9003-53A5-4C50-9555-0870C97717B7}"/>
    <cellStyle name="Normal 4 5 9 3 4 3" xfId="32187" xr:uid="{4C4AE296-7A83-409E-BD35-E25145B3B807}"/>
    <cellStyle name="Normal 4 5 9 3 4 3 2" xfId="32188" xr:uid="{724EE451-6C81-478E-8FCD-F42C0035DE11}"/>
    <cellStyle name="Normal 4 5 9 3 4 3 2 2" xfId="32189" xr:uid="{60625400-B394-447D-98EE-26A09BAD6F26}"/>
    <cellStyle name="Normal 4 5 9 3 4 3 3" xfId="32190" xr:uid="{71CFD68F-9F2D-409E-B175-C39F622F1526}"/>
    <cellStyle name="Normal 4 5 9 3 4 4" xfId="32191" xr:uid="{991E440C-6183-4F7C-8699-6E089476114E}"/>
    <cellStyle name="Normal 4 5 9 3 4 4 2" xfId="32192" xr:uid="{81E1FFD1-8474-4EF1-969B-B51CFF42F51B}"/>
    <cellStyle name="Normal 4 5 9 3 4 5" xfId="32193" xr:uid="{5ADC6961-5CE6-443A-9EF1-19EE4D064779}"/>
    <cellStyle name="Normal 4 5 9 3 5" xfId="32194" xr:uid="{BAE3B791-B8A5-4B44-91EB-3F722993C6C7}"/>
    <cellStyle name="Normal 4 5 9 3 5 2" xfId="32195" xr:uid="{DABCAC9E-6FB2-4739-9686-468E4624787B}"/>
    <cellStyle name="Normal 4 5 9 3 5 2 2" xfId="32196" xr:uid="{6CF37C55-3489-46FE-9C65-127461D62083}"/>
    <cellStyle name="Normal 4 5 9 3 5 3" xfId="32197" xr:uid="{68F962F0-D05A-4B74-8A7B-292A18D46833}"/>
    <cellStyle name="Normal 4 5 9 3 6" xfId="32198" xr:uid="{33EEF0AC-F60C-4B81-A466-0F244F89E008}"/>
    <cellStyle name="Normal 4 5 9 3 6 2" xfId="32199" xr:uid="{835B578E-DCDB-47B4-87D1-0210A8717E48}"/>
    <cellStyle name="Normal 4 5 9 3 6 2 2" xfId="32200" xr:uid="{1EE1567C-F1E0-4678-80D1-C86AF2003B9E}"/>
    <cellStyle name="Normal 4 5 9 3 6 3" xfId="32201" xr:uid="{0A40D7C2-0C06-4DB2-B4F3-5B4889BF424C}"/>
    <cellStyle name="Normal 4 5 9 3 7" xfId="32202" xr:uid="{C612511D-E123-4806-B029-D7D2B22D9E2E}"/>
    <cellStyle name="Normal 4 5 9 3 7 2" xfId="32203" xr:uid="{802A5B67-773F-449E-BED3-6349E906948C}"/>
    <cellStyle name="Normal 4 5 9 3 7 2 2" xfId="32204" xr:uid="{5D4DEC5C-2EA0-47D3-A2AE-B5E274158758}"/>
    <cellStyle name="Normal 4 5 9 3 7 3" xfId="32205" xr:uid="{961B7AA4-BFEA-4DC0-84FA-08E4F5D2F244}"/>
    <cellStyle name="Normal 4 5 9 3 8" xfId="32206" xr:uid="{A2EA0F71-F1E0-4345-A6D5-198942AFA138}"/>
    <cellStyle name="Normal 4 5 9 3 8 2" xfId="32207" xr:uid="{2BCA357B-860B-44A2-8D6D-C112E578D8DA}"/>
    <cellStyle name="Normal 4 5 9 3 9" xfId="32208" xr:uid="{AF12E890-A9E3-45BB-B4D0-F5EB396B0613}"/>
    <cellStyle name="Normal 4 5 9 4" xfId="32209" xr:uid="{7F8AF922-4786-4836-8F85-FAE5055A037D}"/>
    <cellStyle name="Normal 4 5 9 4 2" xfId="32210" xr:uid="{38699BC8-F97C-4B4C-9FF6-E69D2A591181}"/>
    <cellStyle name="Normal 4 5 9 4 2 2" xfId="32211" xr:uid="{74EC9C2E-4C98-4B74-9805-0B0ABEF7F4F3}"/>
    <cellStyle name="Normal 4 5 9 4 2 2 2" xfId="32212" xr:uid="{599D9E95-3740-4D06-82AB-AC101851C40A}"/>
    <cellStyle name="Normal 4 5 9 4 2 2 2 2" xfId="32213" xr:uid="{2A38CD86-30C5-44F5-9B38-AE8D4180E4E4}"/>
    <cellStyle name="Normal 4 5 9 4 2 2 3" xfId="32214" xr:uid="{3C6380BC-3CF8-442E-9C1B-82A9808129EF}"/>
    <cellStyle name="Normal 4 5 9 4 2 3" xfId="32215" xr:uid="{614EEB36-D49A-465A-B000-2E22F5848353}"/>
    <cellStyle name="Normal 4 5 9 4 2 3 2" xfId="32216" xr:uid="{E97A2168-24B6-4455-8A12-063D9B359542}"/>
    <cellStyle name="Normal 4 5 9 4 2 3 2 2" xfId="32217" xr:uid="{C9937622-DDC9-4556-81A7-A7F1A2BFF5F2}"/>
    <cellStyle name="Normal 4 5 9 4 2 3 3" xfId="32218" xr:uid="{16431B11-FDFC-4ABD-9DB7-11AB56A5BA80}"/>
    <cellStyle name="Normal 4 5 9 4 2 4" xfId="32219" xr:uid="{CA5AE533-2FE3-4EEE-9E8C-41C76A491B58}"/>
    <cellStyle name="Normal 4 5 9 4 2 4 2" xfId="32220" xr:uid="{1EAAB78A-E9DE-4199-A174-BCD89756341C}"/>
    <cellStyle name="Normal 4 5 9 4 2 5" xfId="32221" xr:uid="{2FBC7756-5974-4714-9926-EB9E957B4411}"/>
    <cellStyle name="Normal 4 5 9 4 3" xfId="32222" xr:uid="{5E9060F2-74DD-4B26-BDF5-0AD9759AD6FD}"/>
    <cellStyle name="Normal 4 5 9 4 3 2" xfId="32223" xr:uid="{E69EF0A0-DAD4-4D3E-9FB2-5EB1AF0D34C3}"/>
    <cellStyle name="Normal 4 5 9 4 3 2 2" xfId="32224" xr:uid="{9541EA77-0C96-4D61-BBC2-0FCB1B43E83E}"/>
    <cellStyle name="Normal 4 5 9 4 3 3" xfId="32225" xr:uid="{51E56357-106E-44EE-AE8A-968B2B68C171}"/>
    <cellStyle name="Normal 4 5 9 4 4" xfId="32226" xr:uid="{B010393F-EBA1-42B1-BE2A-ADA4904EEC01}"/>
    <cellStyle name="Normal 4 5 9 4 4 2" xfId="32227" xr:uid="{98719134-CDC2-48FA-9AC4-C11204B0DD05}"/>
    <cellStyle name="Normal 4 5 9 4 4 2 2" xfId="32228" xr:uid="{1E370860-056B-4045-8695-38B6C5112432}"/>
    <cellStyle name="Normal 4 5 9 4 4 3" xfId="32229" xr:uid="{685E1845-DEF2-4573-892A-31D8E9F2F797}"/>
    <cellStyle name="Normal 4 5 9 4 5" xfId="32230" xr:uid="{DD89F8E7-70AA-4A12-A3D0-C08CE5AF5CBC}"/>
    <cellStyle name="Normal 4 5 9 4 5 2" xfId="32231" xr:uid="{882160B1-D625-4ED3-8296-1E7EC2FF1F9C}"/>
    <cellStyle name="Normal 4 5 9 4 6" xfId="32232" xr:uid="{1650A237-F717-4681-A457-3A7BD5ACBC09}"/>
    <cellStyle name="Normal 4 5 9 5" xfId="32233" xr:uid="{EE8D51C9-47B7-463E-953C-FB7C707EF4B7}"/>
    <cellStyle name="Normal 4 5 9 5 2" xfId="32234" xr:uid="{555632A6-8132-4AE9-B209-79CE4A429FB5}"/>
    <cellStyle name="Normal 4 5 9 5 2 2" xfId="32235" xr:uid="{3DDBA546-634C-4573-819D-8FB892F9DFBA}"/>
    <cellStyle name="Normal 4 5 9 5 2 2 2" xfId="32236" xr:uid="{3D5B96AF-5C69-4EDF-8396-66E5E34E66E3}"/>
    <cellStyle name="Normal 4 5 9 5 2 2 2 2" xfId="32237" xr:uid="{8CF824E8-1BE6-402F-9E46-B9CB6DA36A13}"/>
    <cellStyle name="Normal 4 5 9 5 2 2 3" xfId="32238" xr:uid="{8A5CFCD8-F556-4793-9C7C-42E048092D02}"/>
    <cellStyle name="Normal 4 5 9 5 2 3" xfId="32239" xr:uid="{9D66FE4E-ED66-4A9E-84C0-3A57C5621D29}"/>
    <cellStyle name="Normal 4 5 9 5 2 3 2" xfId="32240" xr:uid="{B8F8AE17-14DD-4F81-908F-3E54271AA263}"/>
    <cellStyle name="Normal 4 5 9 5 2 3 2 2" xfId="32241" xr:uid="{2384DE37-5E58-4983-97F2-0401E08B7C27}"/>
    <cellStyle name="Normal 4 5 9 5 2 3 3" xfId="32242" xr:uid="{CF7B5A0B-61C6-4727-B455-1E3613A82EFB}"/>
    <cellStyle name="Normal 4 5 9 5 2 4" xfId="32243" xr:uid="{FC2052E4-5063-4413-BB4D-109E394BBBFE}"/>
    <cellStyle name="Normal 4 5 9 5 2 4 2" xfId="32244" xr:uid="{D769C9CB-8A11-451F-8391-64BED13866ED}"/>
    <cellStyle name="Normal 4 5 9 5 2 5" xfId="32245" xr:uid="{9B7F3747-45CA-4A4D-98BA-AB24AF1180F8}"/>
    <cellStyle name="Normal 4 5 9 5 3" xfId="32246" xr:uid="{E39EF521-877D-40D7-9C4D-CA3846E38E46}"/>
    <cellStyle name="Normal 4 5 9 5 3 2" xfId="32247" xr:uid="{DDD38753-98D3-4B46-B88F-C3418F87802D}"/>
    <cellStyle name="Normal 4 5 9 5 3 2 2" xfId="32248" xr:uid="{46CD46D5-A27B-41AE-89EF-86E38EF083B6}"/>
    <cellStyle name="Normal 4 5 9 5 3 3" xfId="32249" xr:uid="{E8B3AB9C-0802-402D-9F84-82E2CA63FD71}"/>
    <cellStyle name="Normal 4 5 9 5 4" xfId="32250" xr:uid="{0CE2E442-E6FD-441D-9667-4A995743BD1C}"/>
    <cellStyle name="Normal 4 5 9 5 4 2" xfId="32251" xr:uid="{AFACACC2-99C0-4DA9-B2D4-F251359EB225}"/>
    <cellStyle name="Normal 4 5 9 5 4 2 2" xfId="32252" xr:uid="{DECBBF35-31C7-4780-97A3-FEB746B734CC}"/>
    <cellStyle name="Normal 4 5 9 5 4 3" xfId="32253" xr:uid="{37D994C5-143F-44C5-B57C-F1E350B8D2B5}"/>
    <cellStyle name="Normal 4 5 9 5 5" xfId="32254" xr:uid="{1E076650-3205-4A27-948D-ED3259798E6B}"/>
    <cellStyle name="Normal 4 5 9 5 5 2" xfId="32255" xr:uid="{AAB1EEE5-D01D-4C12-8F50-3EC6E825A9D8}"/>
    <cellStyle name="Normal 4 5 9 5 6" xfId="32256" xr:uid="{94B219FE-71AA-498F-BE2B-792D2911AEE9}"/>
    <cellStyle name="Normal 4 5 9 6" xfId="32257" xr:uid="{8F28C696-6D32-44DB-9FED-CBCC048E4F6E}"/>
    <cellStyle name="Normal 4 5 9 6 2" xfId="32258" xr:uid="{67E95546-FC1A-465B-86A5-2D8039B6D36E}"/>
    <cellStyle name="Normal 4 5 9 6 2 2" xfId="32259" xr:uid="{CD9C1302-0AD4-4ED1-9DCE-8D5FE63DDA50}"/>
    <cellStyle name="Normal 4 5 9 6 2 2 2" xfId="32260" xr:uid="{96CE6831-AC91-4FBD-A9AA-F990561A8451}"/>
    <cellStyle name="Normal 4 5 9 6 2 3" xfId="32261" xr:uid="{D0B7E4FD-1393-44A3-8285-FAFAE0BD7616}"/>
    <cellStyle name="Normal 4 5 9 6 3" xfId="32262" xr:uid="{E669DB60-603E-4844-8BFB-6FBCB0C44951}"/>
    <cellStyle name="Normal 4 5 9 6 3 2" xfId="32263" xr:uid="{0BE78C2C-E6C8-4F0C-8D71-15C5D9A53666}"/>
    <cellStyle name="Normal 4 5 9 6 3 2 2" xfId="32264" xr:uid="{F9729AB3-3A58-44F6-80FB-3266B7A63205}"/>
    <cellStyle name="Normal 4 5 9 6 3 3" xfId="32265" xr:uid="{EDBD4E6C-0488-41CF-9549-FC7E0280FDAB}"/>
    <cellStyle name="Normal 4 5 9 6 4" xfId="32266" xr:uid="{D822E2FC-B0B7-4B2B-AE98-715B4EAA29E9}"/>
    <cellStyle name="Normal 4 5 9 6 4 2" xfId="32267" xr:uid="{EADDDE20-EA4E-463E-97E4-1A7631C063A1}"/>
    <cellStyle name="Normal 4 5 9 6 5" xfId="32268" xr:uid="{E254DB51-7C69-49A9-9277-EF6252CAD6F9}"/>
    <cellStyle name="Normal 4 5 9 7" xfId="32269" xr:uid="{DC40AB23-381A-4D89-9B45-755AE58BC115}"/>
    <cellStyle name="Normal 4 5 9 7 2" xfId="32270" xr:uid="{FC50555E-4576-4521-AE87-C4DE1DF9C6C3}"/>
    <cellStyle name="Normal 4 5 9 7 2 2" xfId="32271" xr:uid="{6FE64AE8-105F-45FC-861D-7EB66E46BD13}"/>
    <cellStyle name="Normal 4 5 9 7 3" xfId="32272" xr:uid="{B20ED3E3-7F87-4733-B239-3499269291FA}"/>
    <cellStyle name="Normal 4 5 9 8" xfId="32273" xr:uid="{4D144513-FB4C-44FC-BA53-F0DAB536C222}"/>
    <cellStyle name="Normal 4 5 9 8 2" xfId="32274" xr:uid="{BA4CF86E-8141-45B9-A181-7E4023B222E7}"/>
    <cellStyle name="Normal 4 5 9 8 2 2" xfId="32275" xr:uid="{B9367265-8336-49B9-B9E7-761E19C0BA1E}"/>
    <cellStyle name="Normal 4 5 9 8 3" xfId="32276" xr:uid="{6A999FF1-1BE6-4C59-A200-D202EAE6D351}"/>
    <cellStyle name="Normal 4 5 9 9" xfId="32277" xr:uid="{AFFF7A61-1EAD-4E97-BCF3-4AFB50D002BE}"/>
    <cellStyle name="Normal 4 5 9 9 2" xfId="32278" xr:uid="{EBE01118-12F4-4B2B-8F98-D0C1A83C7E92}"/>
    <cellStyle name="Normal 4 5 9 9 2 2" xfId="32279" xr:uid="{B29D38FA-DE67-4E3E-9776-6ED0778CA902}"/>
    <cellStyle name="Normal 4 5 9 9 3" xfId="32280" xr:uid="{97F8CCE3-952E-450D-BF5F-F257450A6939}"/>
    <cellStyle name="Normal 4 6" xfId="2185" xr:uid="{A5963AB6-7F73-45F5-982A-51827471E70E}"/>
    <cellStyle name="Normal 4 6 10" xfId="32281" xr:uid="{E6E3FA3C-8252-45F0-A54A-AFBD0C3044F8}"/>
    <cellStyle name="Normal 4 6 10 10" xfId="32282" xr:uid="{E7828B2D-4143-455F-A2F6-6B6BB6D98C97}"/>
    <cellStyle name="Normal 4 6 10 10 2" xfId="32283" xr:uid="{2B12145D-A83F-492B-AC42-B08990F2FED9}"/>
    <cellStyle name="Normal 4 6 10 11" xfId="32284" xr:uid="{7722D4AC-1F71-477E-A8D9-6EB384F4693C}"/>
    <cellStyle name="Normal 4 6 10 2" xfId="32285" xr:uid="{E88894E2-AFA6-4178-84EE-9DF13D09163A}"/>
    <cellStyle name="Normal 4 6 10 2 2" xfId="32286" xr:uid="{97A02B4C-D450-42BD-BBDF-8A0C93E98206}"/>
    <cellStyle name="Normal 4 6 10 2 2 2" xfId="32287" xr:uid="{2B7481A1-67F4-4198-BC35-06B4C1769019}"/>
    <cellStyle name="Normal 4 6 10 2 2 2 2" xfId="32288" xr:uid="{08F5945D-A567-4F1E-9F76-517D1C8CB4CB}"/>
    <cellStyle name="Normal 4 6 10 2 2 2 2 2" xfId="32289" xr:uid="{FA7BE7EE-331D-4B38-8EAF-B9D0EFEE6AC6}"/>
    <cellStyle name="Normal 4 6 10 2 2 2 2 2 2" xfId="32290" xr:uid="{FFC1FA50-1AD9-4ED4-AB84-C136F67808C4}"/>
    <cellStyle name="Normal 4 6 10 2 2 2 2 3" xfId="32291" xr:uid="{CB95DAD0-2743-4146-9707-95605E37A3B5}"/>
    <cellStyle name="Normal 4 6 10 2 2 2 3" xfId="32292" xr:uid="{463B0CFE-21E6-4CAD-A3B7-93E80F98D9F6}"/>
    <cellStyle name="Normal 4 6 10 2 2 2 3 2" xfId="32293" xr:uid="{3D9A307A-3CC3-4585-AC17-D4A51E7077F2}"/>
    <cellStyle name="Normal 4 6 10 2 2 2 3 2 2" xfId="32294" xr:uid="{0F964899-FC2B-4B23-A1D1-666B16F9B5E7}"/>
    <cellStyle name="Normal 4 6 10 2 2 2 3 3" xfId="32295" xr:uid="{274208A2-37E7-478D-9CC6-7ABD82E442A2}"/>
    <cellStyle name="Normal 4 6 10 2 2 2 4" xfId="32296" xr:uid="{183B372B-0472-4FD7-9C70-C0DF0E5126DA}"/>
    <cellStyle name="Normal 4 6 10 2 2 2 4 2" xfId="32297" xr:uid="{ECF7CDD3-C325-4D47-A0C4-B389A183F7A6}"/>
    <cellStyle name="Normal 4 6 10 2 2 2 5" xfId="32298" xr:uid="{4306CEEE-AAAE-4C12-B3B9-7F783CEB5C85}"/>
    <cellStyle name="Normal 4 6 10 2 2 3" xfId="32299" xr:uid="{252BA369-20DD-4814-8E45-479F0332C951}"/>
    <cellStyle name="Normal 4 6 10 2 2 3 2" xfId="32300" xr:uid="{A18ED9EC-A8F9-4008-8163-E625DDC7F619}"/>
    <cellStyle name="Normal 4 6 10 2 2 3 2 2" xfId="32301" xr:uid="{75C14F88-F2A9-4B55-9EF5-D8763EEFF6BA}"/>
    <cellStyle name="Normal 4 6 10 2 2 3 3" xfId="32302" xr:uid="{D538AC83-21FC-4EB8-BEBD-B261E1B7CD52}"/>
    <cellStyle name="Normal 4 6 10 2 2 4" xfId="32303" xr:uid="{B1D7A311-6A79-4AF8-8F91-E84779324F82}"/>
    <cellStyle name="Normal 4 6 10 2 2 4 2" xfId="32304" xr:uid="{7E826C53-B1B1-4956-A855-2E6FD1A90984}"/>
    <cellStyle name="Normal 4 6 10 2 2 4 2 2" xfId="32305" xr:uid="{5F67D647-F6A0-4B2C-851F-CE26290363C6}"/>
    <cellStyle name="Normal 4 6 10 2 2 4 3" xfId="32306" xr:uid="{8D72F6D3-AEC3-458F-86C3-FAC2D510437A}"/>
    <cellStyle name="Normal 4 6 10 2 2 5" xfId="32307" xr:uid="{8324624B-679A-4BBF-8A73-700D78F4D7FD}"/>
    <cellStyle name="Normal 4 6 10 2 2 5 2" xfId="32308" xr:uid="{39567554-7585-4C7E-939E-179B9D47CAA1}"/>
    <cellStyle name="Normal 4 6 10 2 2 6" xfId="32309" xr:uid="{52256113-F1FC-45B9-9B2A-BBD680E68CA0}"/>
    <cellStyle name="Normal 4 6 10 2 3" xfId="32310" xr:uid="{8B1784C7-BA79-441D-8580-C81F7DC2D1D0}"/>
    <cellStyle name="Normal 4 6 10 2 3 2" xfId="32311" xr:uid="{5D06C875-B702-43B7-9FA4-29CBC654A2C1}"/>
    <cellStyle name="Normal 4 6 10 2 3 2 2" xfId="32312" xr:uid="{907BDC50-9B4D-4614-B1A9-B1026ECCCC3A}"/>
    <cellStyle name="Normal 4 6 10 2 3 2 2 2" xfId="32313" xr:uid="{071114A0-9725-4FE7-905E-2CD6F95834A0}"/>
    <cellStyle name="Normal 4 6 10 2 3 2 2 2 2" xfId="32314" xr:uid="{88469F7D-05C4-4764-8B4C-5DE5E3844EB9}"/>
    <cellStyle name="Normal 4 6 10 2 3 2 2 3" xfId="32315" xr:uid="{C0A3D863-B897-4383-B99E-5DCBDB1CD2D4}"/>
    <cellStyle name="Normal 4 6 10 2 3 2 3" xfId="32316" xr:uid="{EE7A4923-5294-4B8D-86DC-24794C29F3CB}"/>
    <cellStyle name="Normal 4 6 10 2 3 2 3 2" xfId="32317" xr:uid="{6CB5C9F7-AFF2-4D88-91BF-7C0205B279EE}"/>
    <cellStyle name="Normal 4 6 10 2 3 2 3 2 2" xfId="32318" xr:uid="{DF78E1F7-8452-48AE-B3BA-B7B13B3F5D9A}"/>
    <cellStyle name="Normal 4 6 10 2 3 2 3 3" xfId="32319" xr:uid="{3D1DDBD0-3FEA-4147-A7C2-F3C0D084FFFF}"/>
    <cellStyle name="Normal 4 6 10 2 3 2 4" xfId="32320" xr:uid="{BA77EE0B-A08F-424B-991C-AC7651C36AF0}"/>
    <cellStyle name="Normal 4 6 10 2 3 2 4 2" xfId="32321" xr:uid="{9B48766A-3D93-4E85-AEA0-B975353DBE91}"/>
    <cellStyle name="Normal 4 6 10 2 3 2 5" xfId="32322" xr:uid="{07678047-55AD-4F30-A512-C51683FEA5E8}"/>
    <cellStyle name="Normal 4 6 10 2 3 3" xfId="32323" xr:uid="{04B98E92-95CD-4B93-825A-79BBD2B0295B}"/>
    <cellStyle name="Normal 4 6 10 2 3 3 2" xfId="32324" xr:uid="{4E0BD027-8CEC-4A7D-985B-943E3CDF8B37}"/>
    <cellStyle name="Normal 4 6 10 2 3 3 2 2" xfId="32325" xr:uid="{CBC8228C-6B02-492C-90DD-A13F5161DF44}"/>
    <cellStyle name="Normal 4 6 10 2 3 3 3" xfId="32326" xr:uid="{39C1E2F8-8622-42DF-8BF8-298E44EEA884}"/>
    <cellStyle name="Normal 4 6 10 2 3 4" xfId="32327" xr:uid="{A0B01F89-5EDC-4677-A103-0FD282491D88}"/>
    <cellStyle name="Normal 4 6 10 2 3 4 2" xfId="32328" xr:uid="{876D08FD-1372-4996-8081-456089A1F02D}"/>
    <cellStyle name="Normal 4 6 10 2 3 4 2 2" xfId="32329" xr:uid="{4DA110E3-4634-42D1-B78F-23937AC1B969}"/>
    <cellStyle name="Normal 4 6 10 2 3 4 3" xfId="32330" xr:uid="{4B0CD30B-362B-4182-AE4C-19F3CFEF8CBD}"/>
    <cellStyle name="Normal 4 6 10 2 3 5" xfId="32331" xr:uid="{97CACFEE-99A6-4C42-8332-394DB8CBE703}"/>
    <cellStyle name="Normal 4 6 10 2 3 5 2" xfId="32332" xr:uid="{0DA9F656-71ED-4BA0-846D-B49A37D2117F}"/>
    <cellStyle name="Normal 4 6 10 2 3 6" xfId="32333" xr:uid="{30F11037-3B29-40E0-9963-5D8AE4E92DC7}"/>
    <cellStyle name="Normal 4 6 10 2 4" xfId="32334" xr:uid="{19B9AE15-A518-469E-ADEF-C85FEA9691D9}"/>
    <cellStyle name="Normal 4 6 10 2 4 2" xfId="32335" xr:uid="{C6F584D3-F976-45A2-B60C-9A186455A40F}"/>
    <cellStyle name="Normal 4 6 10 2 4 2 2" xfId="32336" xr:uid="{0C53890D-3678-44C3-BC11-899ED6325B6C}"/>
    <cellStyle name="Normal 4 6 10 2 4 2 2 2" xfId="32337" xr:uid="{849CE2F2-E4C4-4689-9171-470C3C1E44F8}"/>
    <cellStyle name="Normal 4 6 10 2 4 2 3" xfId="32338" xr:uid="{DE616AE5-54B5-4FF5-940E-448CF4AEF1C7}"/>
    <cellStyle name="Normal 4 6 10 2 4 3" xfId="32339" xr:uid="{7E153EAB-2BDF-4BF0-AA18-05296645174D}"/>
    <cellStyle name="Normal 4 6 10 2 4 3 2" xfId="32340" xr:uid="{6A657ED4-D41C-4AEA-90B1-1D740210C5FF}"/>
    <cellStyle name="Normal 4 6 10 2 4 3 2 2" xfId="32341" xr:uid="{56BFC05A-B4B0-4330-94B5-5B78CFE98491}"/>
    <cellStyle name="Normal 4 6 10 2 4 3 3" xfId="32342" xr:uid="{2CFF72B8-28EB-4CF5-A459-CD084DE5EA07}"/>
    <cellStyle name="Normal 4 6 10 2 4 4" xfId="32343" xr:uid="{03E344E0-5C00-4B8C-BC95-251013F61235}"/>
    <cellStyle name="Normal 4 6 10 2 4 4 2" xfId="32344" xr:uid="{44CE36DB-FE69-408C-86FD-67B228AD13A4}"/>
    <cellStyle name="Normal 4 6 10 2 4 5" xfId="32345" xr:uid="{AC3CB886-49EC-45E9-940A-4CF9664447A2}"/>
    <cellStyle name="Normal 4 6 10 2 5" xfId="32346" xr:uid="{87596184-CDDD-4595-A58A-43554063BA40}"/>
    <cellStyle name="Normal 4 6 10 2 5 2" xfId="32347" xr:uid="{9D652350-168F-4B57-B502-69F1E7E56E6C}"/>
    <cellStyle name="Normal 4 6 10 2 5 2 2" xfId="32348" xr:uid="{F44E068E-33B2-48B8-BB6B-27591CE8EF91}"/>
    <cellStyle name="Normal 4 6 10 2 5 3" xfId="32349" xr:uid="{49202235-2852-49A2-9633-ADA72BBCCFED}"/>
    <cellStyle name="Normal 4 6 10 2 6" xfId="32350" xr:uid="{599366A0-B877-4B58-8126-905539362F39}"/>
    <cellStyle name="Normal 4 6 10 2 6 2" xfId="32351" xr:uid="{6AD9B30E-A2B1-4C56-9751-09AB39DCEF31}"/>
    <cellStyle name="Normal 4 6 10 2 6 2 2" xfId="32352" xr:uid="{96CCA7C0-7AED-421D-A0C0-8ACC7D683241}"/>
    <cellStyle name="Normal 4 6 10 2 6 3" xfId="32353" xr:uid="{CC09E7FE-5DD9-4C44-9205-D604CE8FAA42}"/>
    <cellStyle name="Normal 4 6 10 2 7" xfId="32354" xr:uid="{FD458F12-5452-4829-8B77-D0854BFD82BE}"/>
    <cellStyle name="Normal 4 6 10 2 7 2" xfId="32355" xr:uid="{297D9773-50A5-4CDB-86DB-88D4C4CB7634}"/>
    <cellStyle name="Normal 4 6 10 2 7 2 2" xfId="32356" xr:uid="{C2316679-5443-4FAD-B47E-D2570AAF13BA}"/>
    <cellStyle name="Normal 4 6 10 2 7 3" xfId="32357" xr:uid="{86BD26DD-D43C-4E18-8344-3F1B50EC7285}"/>
    <cellStyle name="Normal 4 6 10 2 8" xfId="32358" xr:uid="{97D5F4E7-3213-433E-9481-983EE9808AC6}"/>
    <cellStyle name="Normal 4 6 10 2 8 2" xfId="32359" xr:uid="{B75364D8-736C-4F55-9307-4F4BFA0C3D2E}"/>
    <cellStyle name="Normal 4 6 10 2 9" xfId="32360" xr:uid="{5E22520B-9CED-4147-B004-CAD4BAFAC318}"/>
    <cellStyle name="Normal 4 6 10 3" xfId="32361" xr:uid="{9033FC0A-E024-4307-AC9D-2C84BDC6A3AD}"/>
    <cellStyle name="Normal 4 6 10 3 2" xfId="32362" xr:uid="{DE6AC58E-D0ED-4673-8C04-F761C42ABBED}"/>
    <cellStyle name="Normal 4 6 10 3 2 2" xfId="32363" xr:uid="{6E2BF588-FADB-4019-A403-84730A6FB3A1}"/>
    <cellStyle name="Normal 4 6 10 3 2 2 2" xfId="32364" xr:uid="{95ECB8C2-4267-4CD5-A1A9-595A0158DE9B}"/>
    <cellStyle name="Normal 4 6 10 3 2 2 2 2" xfId="32365" xr:uid="{D3BEE45B-03AA-43BA-88EB-B2FCB329536D}"/>
    <cellStyle name="Normal 4 6 10 3 2 2 2 2 2" xfId="32366" xr:uid="{FB90807B-03D1-4B50-AB8A-13F26E7874C3}"/>
    <cellStyle name="Normal 4 6 10 3 2 2 2 3" xfId="32367" xr:uid="{CC2BA0FE-4DF4-430C-844E-3619D1DE2134}"/>
    <cellStyle name="Normal 4 6 10 3 2 2 3" xfId="32368" xr:uid="{46684761-D305-4C77-ACF4-10B276BCA63A}"/>
    <cellStyle name="Normal 4 6 10 3 2 2 3 2" xfId="32369" xr:uid="{BEEE5E27-DD2A-4382-856B-0CBF9DAA3C69}"/>
    <cellStyle name="Normal 4 6 10 3 2 2 3 2 2" xfId="32370" xr:uid="{6BB940C8-B2C5-489D-8FAA-A21FD67049AC}"/>
    <cellStyle name="Normal 4 6 10 3 2 2 3 3" xfId="32371" xr:uid="{6CCCAAE1-C706-4684-914B-03CCD544876A}"/>
    <cellStyle name="Normal 4 6 10 3 2 2 4" xfId="32372" xr:uid="{C3190D3F-7244-4E57-BA95-945AD0A91B3C}"/>
    <cellStyle name="Normal 4 6 10 3 2 2 4 2" xfId="32373" xr:uid="{8568381A-FF63-4DE3-B0FD-CE967CA35008}"/>
    <cellStyle name="Normal 4 6 10 3 2 2 5" xfId="32374" xr:uid="{737ED9D6-0A43-4A65-988D-DAF839F3FF8D}"/>
    <cellStyle name="Normal 4 6 10 3 2 3" xfId="32375" xr:uid="{FC88E0C7-6B9D-496A-B35A-98F4C0BA2992}"/>
    <cellStyle name="Normal 4 6 10 3 2 3 2" xfId="32376" xr:uid="{1693A112-8DFD-4336-80E7-A2C22C968A54}"/>
    <cellStyle name="Normal 4 6 10 3 2 3 2 2" xfId="32377" xr:uid="{3261B9E9-8D03-4F3D-B3E6-317ACFF2AC95}"/>
    <cellStyle name="Normal 4 6 10 3 2 3 3" xfId="32378" xr:uid="{3493C65C-0906-401F-8645-BA8DF926EDC1}"/>
    <cellStyle name="Normal 4 6 10 3 2 4" xfId="32379" xr:uid="{F6CEB04B-4146-408E-AFE0-8F58594029D6}"/>
    <cellStyle name="Normal 4 6 10 3 2 4 2" xfId="32380" xr:uid="{56319F5A-0197-40BC-9456-1CD195C98D24}"/>
    <cellStyle name="Normal 4 6 10 3 2 4 2 2" xfId="32381" xr:uid="{86A88562-878E-48EC-8765-6C8FB62E4F89}"/>
    <cellStyle name="Normal 4 6 10 3 2 4 3" xfId="32382" xr:uid="{1726EC7E-1A6D-47DE-B503-E5CF7A2FFD5B}"/>
    <cellStyle name="Normal 4 6 10 3 2 5" xfId="32383" xr:uid="{B44508C5-7FD3-436C-B1F8-D50456AED95A}"/>
    <cellStyle name="Normal 4 6 10 3 2 5 2" xfId="32384" xr:uid="{84D50D1C-577B-4A46-BD8B-C33A676E13BF}"/>
    <cellStyle name="Normal 4 6 10 3 2 6" xfId="32385" xr:uid="{9AE7048E-E2E8-43D9-A1D4-B0D5BB39A4BC}"/>
    <cellStyle name="Normal 4 6 10 3 3" xfId="32386" xr:uid="{9DFC8E07-40AE-4C4C-BA1F-CB61836F09E4}"/>
    <cellStyle name="Normal 4 6 10 3 3 2" xfId="32387" xr:uid="{B2172A33-B521-42FE-B9AA-517764816CCF}"/>
    <cellStyle name="Normal 4 6 10 3 3 2 2" xfId="32388" xr:uid="{1980806B-C6B5-40DB-9380-03769FBEEF4F}"/>
    <cellStyle name="Normal 4 6 10 3 3 2 2 2" xfId="32389" xr:uid="{08ED3D33-9537-4E0D-91B8-231F47FBB0FB}"/>
    <cellStyle name="Normal 4 6 10 3 3 2 2 2 2" xfId="32390" xr:uid="{8C1586C6-769E-454A-A635-D5FA5C94E34B}"/>
    <cellStyle name="Normal 4 6 10 3 3 2 2 3" xfId="32391" xr:uid="{EDB27AFF-8F28-4130-9CA5-BA929A1D861A}"/>
    <cellStyle name="Normal 4 6 10 3 3 2 3" xfId="32392" xr:uid="{A7DCEEAE-4166-4C93-8E66-EE3978056F58}"/>
    <cellStyle name="Normal 4 6 10 3 3 2 3 2" xfId="32393" xr:uid="{C2147B38-A08E-45D0-B53B-C6CB71C0E9C2}"/>
    <cellStyle name="Normal 4 6 10 3 3 2 3 2 2" xfId="32394" xr:uid="{CDAA0538-8744-491D-8BE4-90006839FE02}"/>
    <cellStyle name="Normal 4 6 10 3 3 2 3 3" xfId="32395" xr:uid="{A769B9AA-74F7-4D7F-91CA-A6D4E398C4AF}"/>
    <cellStyle name="Normal 4 6 10 3 3 2 4" xfId="32396" xr:uid="{1356FE0B-2FDA-4F7D-9325-733212E16891}"/>
    <cellStyle name="Normal 4 6 10 3 3 2 4 2" xfId="32397" xr:uid="{6E2A6531-DD2D-44A3-A971-C90A24A93456}"/>
    <cellStyle name="Normal 4 6 10 3 3 2 5" xfId="32398" xr:uid="{36775642-4C37-483D-9BDB-6C56E6758870}"/>
    <cellStyle name="Normal 4 6 10 3 3 3" xfId="32399" xr:uid="{490A024D-5F9D-4CD3-A386-03385E03187E}"/>
    <cellStyle name="Normal 4 6 10 3 3 3 2" xfId="32400" xr:uid="{E863FE1C-73D8-4A8A-B2EA-5970D9903696}"/>
    <cellStyle name="Normal 4 6 10 3 3 3 2 2" xfId="32401" xr:uid="{CE9C3C0B-80BF-41C9-B964-CC4D67AD3B50}"/>
    <cellStyle name="Normal 4 6 10 3 3 3 3" xfId="32402" xr:uid="{2335317A-9AD4-47E2-94A7-ECF83745A87E}"/>
    <cellStyle name="Normal 4 6 10 3 3 4" xfId="32403" xr:uid="{6003180A-ACF3-4DA0-ACF2-C937F8995909}"/>
    <cellStyle name="Normal 4 6 10 3 3 4 2" xfId="32404" xr:uid="{1B65B62E-DFCD-42A4-8261-0E6B2288C4E2}"/>
    <cellStyle name="Normal 4 6 10 3 3 4 2 2" xfId="32405" xr:uid="{4A90F2CD-7EEA-4979-B999-60DD8357ED73}"/>
    <cellStyle name="Normal 4 6 10 3 3 4 3" xfId="32406" xr:uid="{7671071D-3916-4CBA-8454-680014D2913C}"/>
    <cellStyle name="Normal 4 6 10 3 3 5" xfId="32407" xr:uid="{4562915E-26A0-4010-B29E-E11186B70CF2}"/>
    <cellStyle name="Normal 4 6 10 3 3 5 2" xfId="32408" xr:uid="{7EAD51C6-3176-4747-9757-F3DE74D32C3F}"/>
    <cellStyle name="Normal 4 6 10 3 3 6" xfId="32409" xr:uid="{C90AA20C-137B-4CC9-AEC3-876AB6448E07}"/>
    <cellStyle name="Normal 4 6 10 3 4" xfId="32410" xr:uid="{92ABB640-8262-42CC-8AF4-3BFA500F628A}"/>
    <cellStyle name="Normal 4 6 10 3 4 2" xfId="32411" xr:uid="{196C004F-FA65-4B45-9152-9D48885A0EB8}"/>
    <cellStyle name="Normal 4 6 10 3 4 2 2" xfId="32412" xr:uid="{7951D2F6-4786-41A5-A692-6E71AF5D276B}"/>
    <cellStyle name="Normal 4 6 10 3 4 2 2 2" xfId="32413" xr:uid="{18F3017A-DC68-4309-B12F-EFDF6D854D1E}"/>
    <cellStyle name="Normal 4 6 10 3 4 2 3" xfId="32414" xr:uid="{D7AEF613-331D-4653-B69D-35AACD307085}"/>
    <cellStyle name="Normal 4 6 10 3 4 3" xfId="32415" xr:uid="{443BB11D-E368-4E67-9E39-33E69ED7D500}"/>
    <cellStyle name="Normal 4 6 10 3 4 3 2" xfId="32416" xr:uid="{F337E264-AD85-4778-B16F-E22BA07CEC7A}"/>
    <cellStyle name="Normal 4 6 10 3 4 3 2 2" xfId="32417" xr:uid="{53242A4C-FCD7-4AD2-BBC3-5B5ACA73FD40}"/>
    <cellStyle name="Normal 4 6 10 3 4 3 3" xfId="32418" xr:uid="{3B0516E2-5A14-4B0C-8B44-1675C6089CF3}"/>
    <cellStyle name="Normal 4 6 10 3 4 4" xfId="32419" xr:uid="{4D0DF762-A033-477B-9BC3-CD38B232FEC1}"/>
    <cellStyle name="Normal 4 6 10 3 4 4 2" xfId="32420" xr:uid="{5252571D-3A2B-4B22-8949-05CFC6B1D1EE}"/>
    <cellStyle name="Normal 4 6 10 3 4 5" xfId="32421" xr:uid="{557A5F6B-7669-465C-AC36-302ECC97030C}"/>
    <cellStyle name="Normal 4 6 10 3 5" xfId="32422" xr:uid="{57038FA9-4CB2-433E-BBD7-EA30D610E255}"/>
    <cellStyle name="Normal 4 6 10 3 5 2" xfId="32423" xr:uid="{C714598E-09B8-471C-913F-5E4BCD2FA4CD}"/>
    <cellStyle name="Normal 4 6 10 3 5 2 2" xfId="32424" xr:uid="{8E1024CA-C906-4E5D-9B7A-49A259CFFB29}"/>
    <cellStyle name="Normal 4 6 10 3 5 3" xfId="32425" xr:uid="{BD412D47-78ED-426C-A756-3036A5241732}"/>
    <cellStyle name="Normal 4 6 10 3 6" xfId="32426" xr:uid="{D865583D-774E-4D6D-8596-CEC12E575F2D}"/>
    <cellStyle name="Normal 4 6 10 3 6 2" xfId="32427" xr:uid="{54D9C201-324D-446F-AEE0-2C96B7F07ED2}"/>
    <cellStyle name="Normal 4 6 10 3 6 2 2" xfId="32428" xr:uid="{4BF0AE26-1F15-4A74-8158-B34D390ECAE3}"/>
    <cellStyle name="Normal 4 6 10 3 6 3" xfId="32429" xr:uid="{AB108795-2C52-4D00-82B0-A82C8B983FEB}"/>
    <cellStyle name="Normal 4 6 10 3 7" xfId="32430" xr:uid="{5B6E64E1-81FC-407C-8D1C-156E3F0E2F45}"/>
    <cellStyle name="Normal 4 6 10 3 7 2" xfId="32431" xr:uid="{84B68C3F-9EFF-4E84-882C-55327C1A90A0}"/>
    <cellStyle name="Normal 4 6 10 3 7 2 2" xfId="32432" xr:uid="{0D084CB4-82B9-4F97-BDC7-ACF1FEA3ECE0}"/>
    <cellStyle name="Normal 4 6 10 3 7 3" xfId="32433" xr:uid="{C5D88518-6EFF-4368-AAC6-92E2FE7517CA}"/>
    <cellStyle name="Normal 4 6 10 3 8" xfId="32434" xr:uid="{9F1402B6-5BAF-4B7A-B2C9-1A6DCF12964B}"/>
    <cellStyle name="Normal 4 6 10 3 8 2" xfId="32435" xr:uid="{77F7AEE0-11E3-4B1E-A184-877E28DFC4E3}"/>
    <cellStyle name="Normal 4 6 10 3 9" xfId="32436" xr:uid="{9BE2ABCE-E9C3-4BA2-8DDA-509CEA5006E2}"/>
    <cellStyle name="Normal 4 6 10 4" xfId="32437" xr:uid="{53825085-B371-4FC6-B0E2-3B295923BC2F}"/>
    <cellStyle name="Normal 4 6 10 4 2" xfId="32438" xr:uid="{3D966903-8B44-4BC1-BCD6-2F4A370C9C67}"/>
    <cellStyle name="Normal 4 6 10 4 2 2" xfId="32439" xr:uid="{3EC6139C-FFC4-4EC6-8632-F891F5990CE1}"/>
    <cellStyle name="Normal 4 6 10 4 2 2 2" xfId="32440" xr:uid="{C11B069D-C503-4B6A-8C54-C8B362E18588}"/>
    <cellStyle name="Normal 4 6 10 4 2 2 2 2" xfId="32441" xr:uid="{0C5474AE-5CFB-4514-9EFE-38B430306900}"/>
    <cellStyle name="Normal 4 6 10 4 2 2 3" xfId="32442" xr:uid="{E5ACFC42-CC74-4514-B171-D407158A7290}"/>
    <cellStyle name="Normal 4 6 10 4 2 3" xfId="32443" xr:uid="{C742760E-678A-4F17-A7E0-37724BD9D4F3}"/>
    <cellStyle name="Normal 4 6 10 4 2 3 2" xfId="32444" xr:uid="{0B707E1C-A131-463B-8193-42953B9F1800}"/>
    <cellStyle name="Normal 4 6 10 4 2 3 2 2" xfId="32445" xr:uid="{3F96D73F-AC0D-434A-A768-681CF30FC1A9}"/>
    <cellStyle name="Normal 4 6 10 4 2 3 3" xfId="32446" xr:uid="{83066089-ED2F-418E-9F91-0B8564AF7BA6}"/>
    <cellStyle name="Normal 4 6 10 4 2 4" xfId="32447" xr:uid="{63E075D2-D15F-4C2D-9082-0824ECC90307}"/>
    <cellStyle name="Normal 4 6 10 4 2 4 2" xfId="32448" xr:uid="{2C16A1F9-39A3-4FAC-8DC1-B834B49A29ED}"/>
    <cellStyle name="Normal 4 6 10 4 2 5" xfId="32449" xr:uid="{C18DA93C-6D09-4D58-9BB8-27FEC56AC15B}"/>
    <cellStyle name="Normal 4 6 10 4 3" xfId="32450" xr:uid="{FBD4541D-AD15-4E06-82AC-2F121FFF6D5B}"/>
    <cellStyle name="Normal 4 6 10 4 3 2" xfId="32451" xr:uid="{881E3C7C-F7AE-4B99-A709-023B87447184}"/>
    <cellStyle name="Normal 4 6 10 4 3 2 2" xfId="32452" xr:uid="{49A372CF-29FE-4A6C-91F5-BDE93498EE3C}"/>
    <cellStyle name="Normal 4 6 10 4 3 3" xfId="32453" xr:uid="{9A3E0F13-CCEC-4AE6-992C-17B013710BDA}"/>
    <cellStyle name="Normal 4 6 10 4 4" xfId="32454" xr:uid="{E5E4A1DA-A1CD-4D99-9C87-B66BAFAFD89B}"/>
    <cellStyle name="Normal 4 6 10 4 4 2" xfId="32455" xr:uid="{921D634E-432E-48AC-A49C-9392BF3B3890}"/>
    <cellStyle name="Normal 4 6 10 4 4 2 2" xfId="32456" xr:uid="{2392F18F-048D-407C-B3F6-7F05194B838E}"/>
    <cellStyle name="Normal 4 6 10 4 4 3" xfId="32457" xr:uid="{E9DCF3C2-CACF-4BDD-847C-2425C920A132}"/>
    <cellStyle name="Normal 4 6 10 4 5" xfId="32458" xr:uid="{AB4249DF-4CA1-4D73-B561-BC77F2772C34}"/>
    <cellStyle name="Normal 4 6 10 4 5 2" xfId="32459" xr:uid="{43C06BBB-8CB8-4513-A4CB-773F1E15A0D9}"/>
    <cellStyle name="Normal 4 6 10 4 6" xfId="32460" xr:uid="{261A3805-A306-4D5E-94B8-19B8E31F79FF}"/>
    <cellStyle name="Normal 4 6 10 5" xfId="32461" xr:uid="{708D9928-D7C1-4859-9B36-760DBAF8C315}"/>
    <cellStyle name="Normal 4 6 10 5 2" xfId="32462" xr:uid="{3FA03A92-7F64-4428-B45E-218B796D2B25}"/>
    <cellStyle name="Normal 4 6 10 5 2 2" xfId="32463" xr:uid="{9860C008-FA1B-444E-BA38-BA8A87F21A71}"/>
    <cellStyle name="Normal 4 6 10 5 2 2 2" xfId="32464" xr:uid="{9D28EDC4-5788-4CFF-8015-BCE6A695CAAD}"/>
    <cellStyle name="Normal 4 6 10 5 2 2 2 2" xfId="32465" xr:uid="{841C8126-BAE3-44AB-9220-1FDE36FDE79C}"/>
    <cellStyle name="Normal 4 6 10 5 2 2 3" xfId="32466" xr:uid="{DB69F9CA-363B-4C99-BFC4-276DB3C77907}"/>
    <cellStyle name="Normal 4 6 10 5 2 3" xfId="32467" xr:uid="{C014DDFF-EA23-4CEE-B47D-01CF4BD65684}"/>
    <cellStyle name="Normal 4 6 10 5 2 3 2" xfId="32468" xr:uid="{AEE50905-1637-455C-A29B-4C72724C078C}"/>
    <cellStyle name="Normal 4 6 10 5 2 3 2 2" xfId="32469" xr:uid="{4BEF0F7E-0A39-4A84-A09B-9A595BE190EE}"/>
    <cellStyle name="Normal 4 6 10 5 2 3 3" xfId="32470" xr:uid="{F8EC67C8-39C4-45A9-8C89-B2071A0BB977}"/>
    <cellStyle name="Normal 4 6 10 5 2 4" xfId="32471" xr:uid="{7244D491-46E6-4C78-8E62-108EAFD63BF1}"/>
    <cellStyle name="Normal 4 6 10 5 2 4 2" xfId="32472" xr:uid="{68C665BB-94F7-41B8-B542-25AEA7730920}"/>
    <cellStyle name="Normal 4 6 10 5 2 5" xfId="32473" xr:uid="{E8835F5A-1CC2-4A38-9847-FEAA7CA58742}"/>
    <cellStyle name="Normal 4 6 10 5 3" xfId="32474" xr:uid="{D7A9CC58-73DB-4C8E-8982-ECF7FC1BBFE2}"/>
    <cellStyle name="Normal 4 6 10 5 3 2" xfId="32475" xr:uid="{F1C5F0FC-6A10-4114-A5D1-B5135B4D1149}"/>
    <cellStyle name="Normal 4 6 10 5 3 2 2" xfId="32476" xr:uid="{E8CCAACF-EF52-4BBE-B8DD-6C26A24FFE13}"/>
    <cellStyle name="Normal 4 6 10 5 3 3" xfId="32477" xr:uid="{6B2C1473-E458-465E-BD4D-7503D6026F73}"/>
    <cellStyle name="Normal 4 6 10 5 4" xfId="32478" xr:uid="{5F35F227-B1CC-46BC-8BB9-1591EC1AE437}"/>
    <cellStyle name="Normal 4 6 10 5 4 2" xfId="32479" xr:uid="{B1604144-760D-4F69-92AD-9CFF31F2E882}"/>
    <cellStyle name="Normal 4 6 10 5 4 2 2" xfId="32480" xr:uid="{A7638E4B-AA03-408F-827F-6111355C6433}"/>
    <cellStyle name="Normal 4 6 10 5 4 3" xfId="32481" xr:uid="{8A72A173-CF3F-452F-BE97-DC120CE5B85F}"/>
    <cellStyle name="Normal 4 6 10 5 5" xfId="32482" xr:uid="{82DA948F-BA2F-4709-9099-5D1A936FB491}"/>
    <cellStyle name="Normal 4 6 10 5 5 2" xfId="32483" xr:uid="{4B80360D-FDF1-40E6-98F4-87B38A4EE56F}"/>
    <cellStyle name="Normal 4 6 10 5 6" xfId="32484" xr:uid="{1EC36E89-D0B7-48EA-8C09-FF47F93F2220}"/>
    <cellStyle name="Normal 4 6 10 6" xfId="32485" xr:uid="{441D53A8-F786-4ADF-8568-5A4B942F7144}"/>
    <cellStyle name="Normal 4 6 10 6 2" xfId="32486" xr:uid="{471893A4-5FF3-4F88-BE0B-17A1BDC6DAFA}"/>
    <cellStyle name="Normal 4 6 10 6 2 2" xfId="32487" xr:uid="{4EDA4D6C-D9B2-4BE2-BD5F-0417671EE30E}"/>
    <cellStyle name="Normal 4 6 10 6 2 2 2" xfId="32488" xr:uid="{7C994C4D-E23E-486B-B3A7-53639CD41CAB}"/>
    <cellStyle name="Normal 4 6 10 6 2 3" xfId="32489" xr:uid="{96353ED2-9E66-425A-AFC3-182942AB2460}"/>
    <cellStyle name="Normal 4 6 10 6 3" xfId="32490" xr:uid="{775FD518-D62F-4A7B-ACE6-BE78B740C83A}"/>
    <cellStyle name="Normal 4 6 10 6 3 2" xfId="32491" xr:uid="{BEAF89C8-02D4-49B7-B393-122A2A6C0C69}"/>
    <cellStyle name="Normal 4 6 10 6 3 2 2" xfId="32492" xr:uid="{9143E990-DA16-4C49-834B-8FE6EC8D3854}"/>
    <cellStyle name="Normal 4 6 10 6 3 3" xfId="32493" xr:uid="{1EC1BEAC-4A6B-48A3-93B2-FC3AF3772085}"/>
    <cellStyle name="Normal 4 6 10 6 4" xfId="32494" xr:uid="{0EE9374D-1672-467A-B023-A9CEFD0DE7BB}"/>
    <cellStyle name="Normal 4 6 10 6 4 2" xfId="32495" xr:uid="{DDB5D417-2AD0-4603-A286-32877FBC40B4}"/>
    <cellStyle name="Normal 4 6 10 6 5" xfId="32496" xr:uid="{6EE7AB8B-9592-4143-AF93-5FC366D36467}"/>
    <cellStyle name="Normal 4 6 10 7" xfId="32497" xr:uid="{3DB2B89A-4911-49E2-8AEE-3077FCAEE862}"/>
    <cellStyle name="Normal 4 6 10 7 2" xfId="32498" xr:uid="{E4589813-D3C4-4A2D-B985-8D3B360EAA42}"/>
    <cellStyle name="Normal 4 6 10 7 2 2" xfId="32499" xr:uid="{FBEC8E41-3B8E-42D9-8999-54162CCF5CD3}"/>
    <cellStyle name="Normal 4 6 10 7 3" xfId="32500" xr:uid="{CF9ADCEB-01DC-4DF1-B8AD-32F24181DE59}"/>
    <cellStyle name="Normal 4 6 10 8" xfId="32501" xr:uid="{31270DC5-40C8-4B13-B7E8-BD10D3CDA4E8}"/>
    <cellStyle name="Normal 4 6 10 8 2" xfId="32502" xr:uid="{BDF16909-501E-47CB-AC60-BCA1525A4C4D}"/>
    <cellStyle name="Normal 4 6 10 8 2 2" xfId="32503" xr:uid="{0BD7FB4D-B79E-46D7-AFD1-4F1A25EAE279}"/>
    <cellStyle name="Normal 4 6 10 8 3" xfId="32504" xr:uid="{D5260057-70FD-47BF-90CF-2911C249694E}"/>
    <cellStyle name="Normal 4 6 10 9" xfId="32505" xr:uid="{6E2218FC-A239-4520-9741-0483775FF1D1}"/>
    <cellStyle name="Normal 4 6 10 9 2" xfId="32506" xr:uid="{7E98C79E-ED90-41A0-A5F3-3D2AA6A82AA3}"/>
    <cellStyle name="Normal 4 6 10 9 2 2" xfId="32507" xr:uid="{0FD7CAE7-34E4-461F-A4CE-374C4248D651}"/>
    <cellStyle name="Normal 4 6 10 9 3" xfId="32508" xr:uid="{C56E56D8-C8C3-4D8F-B8E8-21CD7A77FE59}"/>
    <cellStyle name="Normal 4 6 11" xfId="32509" xr:uid="{347C4EC7-F10C-48C3-A16B-4BBF72C1EEDC}"/>
    <cellStyle name="Normal 4 6 11 10" xfId="32510" xr:uid="{AD0EC909-EDE7-4216-8B6D-66989E382919}"/>
    <cellStyle name="Normal 4 6 11 10 2" xfId="32511" xr:uid="{A4F5BC25-0A45-408D-9919-D1A13821F1C1}"/>
    <cellStyle name="Normal 4 6 11 11" xfId="32512" xr:uid="{81597383-5561-4143-A0C4-0AE4D7B771B6}"/>
    <cellStyle name="Normal 4 6 11 2" xfId="32513" xr:uid="{AD2F1D7B-64D1-47CC-B1D1-F4EC0510777B}"/>
    <cellStyle name="Normal 4 6 11 2 2" xfId="32514" xr:uid="{0259C479-55DA-4A62-BFBA-F3706760A9C5}"/>
    <cellStyle name="Normal 4 6 11 2 2 2" xfId="32515" xr:uid="{3C0AB20E-76F3-43A6-AE71-669C142C9DC4}"/>
    <cellStyle name="Normal 4 6 11 2 2 2 2" xfId="32516" xr:uid="{FD77F8B1-EC68-4F5B-9722-7C9EBF204A38}"/>
    <cellStyle name="Normal 4 6 11 2 2 2 2 2" xfId="32517" xr:uid="{356096FE-9068-4D25-807F-DBE4EDE5A1E7}"/>
    <cellStyle name="Normal 4 6 11 2 2 2 2 2 2" xfId="32518" xr:uid="{BD580F90-0AAC-4819-822E-069607F9B337}"/>
    <cellStyle name="Normal 4 6 11 2 2 2 2 3" xfId="32519" xr:uid="{2DCFB185-4A45-489F-B42C-03127A92D56E}"/>
    <cellStyle name="Normal 4 6 11 2 2 2 3" xfId="32520" xr:uid="{B8DE126B-DBF6-47D5-93E1-59977D06AB30}"/>
    <cellStyle name="Normal 4 6 11 2 2 2 3 2" xfId="32521" xr:uid="{2885CE56-0353-4005-9246-D508E253CD96}"/>
    <cellStyle name="Normal 4 6 11 2 2 2 3 2 2" xfId="32522" xr:uid="{74F1769A-8168-40E7-984E-A20B72C067C8}"/>
    <cellStyle name="Normal 4 6 11 2 2 2 3 3" xfId="32523" xr:uid="{DAC2FAFF-A0A4-442E-B3C7-B1ADB9C29B62}"/>
    <cellStyle name="Normal 4 6 11 2 2 2 4" xfId="32524" xr:uid="{085C821E-AF1B-4DD8-AE40-BFC1666D5D8E}"/>
    <cellStyle name="Normal 4 6 11 2 2 2 4 2" xfId="32525" xr:uid="{E28C2024-ACB5-4B9D-B7B7-BE129314F414}"/>
    <cellStyle name="Normal 4 6 11 2 2 2 5" xfId="32526" xr:uid="{72CC89EF-8818-48C7-AAB5-9134AEAE7869}"/>
    <cellStyle name="Normal 4 6 11 2 2 3" xfId="32527" xr:uid="{92153EEE-8885-47DA-A1CE-A420A2C4C01A}"/>
    <cellStyle name="Normal 4 6 11 2 2 3 2" xfId="32528" xr:uid="{E7552057-61A1-4C29-89AB-24601B24A732}"/>
    <cellStyle name="Normal 4 6 11 2 2 3 2 2" xfId="32529" xr:uid="{8E31EAF3-75CD-42B0-BB72-F00CD0382652}"/>
    <cellStyle name="Normal 4 6 11 2 2 3 3" xfId="32530" xr:uid="{9BEE77B8-5010-4A35-B752-48500D39D060}"/>
    <cellStyle name="Normal 4 6 11 2 2 4" xfId="32531" xr:uid="{23ED43FC-EBFE-4345-8492-E0FE13446C46}"/>
    <cellStyle name="Normal 4 6 11 2 2 4 2" xfId="32532" xr:uid="{79DBDCBA-10B9-4423-9222-E1F9205A92C4}"/>
    <cellStyle name="Normal 4 6 11 2 2 4 2 2" xfId="32533" xr:uid="{B500FA6A-2766-48DA-94D2-4296D41A240F}"/>
    <cellStyle name="Normal 4 6 11 2 2 4 3" xfId="32534" xr:uid="{767AA88E-B8C8-4E59-BE04-FB3B95771F95}"/>
    <cellStyle name="Normal 4 6 11 2 2 5" xfId="32535" xr:uid="{19AF41AD-46C8-4A97-86BF-D584A778DCA0}"/>
    <cellStyle name="Normal 4 6 11 2 2 5 2" xfId="32536" xr:uid="{990E90E7-2EBF-4A41-992B-CC40EF389D4C}"/>
    <cellStyle name="Normal 4 6 11 2 2 6" xfId="32537" xr:uid="{D7F60393-FF68-485F-9C1C-F69AEC0A277F}"/>
    <cellStyle name="Normal 4 6 11 2 3" xfId="32538" xr:uid="{E836144A-1F9F-4C60-A972-F1B3821DDE27}"/>
    <cellStyle name="Normal 4 6 11 2 3 2" xfId="32539" xr:uid="{5F53571C-FB2B-4119-8624-B04C52A1204C}"/>
    <cellStyle name="Normal 4 6 11 2 3 2 2" xfId="32540" xr:uid="{69AC0E0D-0B83-4F89-AA40-F65B8AFADE7E}"/>
    <cellStyle name="Normal 4 6 11 2 3 2 2 2" xfId="32541" xr:uid="{ED539C1F-BA50-44D6-916E-000667274108}"/>
    <cellStyle name="Normal 4 6 11 2 3 2 2 2 2" xfId="32542" xr:uid="{2F6EEF62-A6C3-4531-B0FF-92EDE378D533}"/>
    <cellStyle name="Normal 4 6 11 2 3 2 2 3" xfId="32543" xr:uid="{1339AEAF-CC66-482C-9C26-CB71F45CE37A}"/>
    <cellStyle name="Normal 4 6 11 2 3 2 3" xfId="32544" xr:uid="{271A9F1E-026A-4511-8EB9-84FEFBC938F0}"/>
    <cellStyle name="Normal 4 6 11 2 3 2 3 2" xfId="32545" xr:uid="{D0A6D3B7-9EF9-4A68-9D6F-077D7553EA8C}"/>
    <cellStyle name="Normal 4 6 11 2 3 2 3 2 2" xfId="32546" xr:uid="{01EF5C40-3390-4AF7-8527-0C422FAF7B48}"/>
    <cellStyle name="Normal 4 6 11 2 3 2 3 3" xfId="32547" xr:uid="{34917156-7805-4AC0-AAEF-7C1D1941C6F0}"/>
    <cellStyle name="Normal 4 6 11 2 3 2 4" xfId="32548" xr:uid="{2979D9B6-F762-4201-BBD3-8AEBCCA612EF}"/>
    <cellStyle name="Normal 4 6 11 2 3 2 4 2" xfId="32549" xr:uid="{E5B2EB34-ABC4-4F53-A799-9BED5A176EE2}"/>
    <cellStyle name="Normal 4 6 11 2 3 2 5" xfId="32550" xr:uid="{CC7BC078-AD86-4CA2-B836-1C6030FC8994}"/>
    <cellStyle name="Normal 4 6 11 2 3 3" xfId="32551" xr:uid="{810145D1-F60E-4769-B475-7B8A7154C881}"/>
    <cellStyle name="Normal 4 6 11 2 3 3 2" xfId="32552" xr:uid="{251D84F0-6603-43A6-BB88-2DF218A9DC6F}"/>
    <cellStyle name="Normal 4 6 11 2 3 3 2 2" xfId="32553" xr:uid="{403CBB85-0B16-4D90-88B7-AAA7575EA9EE}"/>
    <cellStyle name="Normal 4 6 11 2 3 3 3" xfId="32554" xr:uid="{D32FB926-9B8F-4935-AED9-5ECF46CC3B1F}"/>
    <cellStyle name="Normal 4 6 11 2 3 4" xfId="32555" xr:uid="{123C6EAE-AF8E-42E8-A5A8-B0E1C8270747}"/>
    <cellStyle name="Normal 4 6 11 2 3 4 2" xfId="32556" xr:uid="{B086319C-5B99-4FFF-B66B-9D24FAC4C40E}"/>
    <cellStyle name="Normal 4 6 11 2 3 4 2 2" xfId="32557" xr:uid="{E2A015A3-0752-4309-82A7-21460FFD7B17}"/>
    <cellStyle name="Normal 4 6 11 2 3 4 3" xfId="32558" xr:uid="{DF626DDE-8F29-4BCF-8837-6DEC9591DB26}"/>
    <cellStyle name="Normal 4 6 11 2 3 5" xfId="32559" xr:uid="{FA6E4D80-47FD-43A7-957B-DD63781C8ADA}"/>
    <cellStyle name="Normal 4 6 11 2 3 5 2" xfId="32560" xr:uid="{8A5CDF60-7B35-44AB-A3A1-C0DCC0171288}"/>
    <cellStyle name="Normal 4 6 11 2 3 6" xfId="32561" xr:uid="{4969B8E0-D4AC-4FB5-84DF-E98F3F0C5978}"/>
    <cellStyle name="Normal 4 6 11 2 4" xfId="32562" xr:uid="{3C8FF614-1156-4A9B-B1A9-BD29443C4F7C}"/>
    <cellStyle name="Normal 4 6 11 2 4 2" xfId="32563" xr:uid="{53F9A08A-20D3-4302-B3D8-A544DD252E5E}"/>
    <cellStyle name="Normal 4 6 11 2 4 2 2" xfId="32564" xr:uid="{0832F610-31A2-4D86-8AD0-389EE1F77AA0}"/>
    <cellStyle name="Normal 4 6 11 2 4 2 2 2" xfId="32565" xr:uid="{E6093FF8-9520-4F82-9E72-1A519421B748}"/>
    <cellStyle name="Normal 4 6 11 2 4 2 3" xfId="32566" xr:uid="{9326F144-30A3-4C83-B04B-5E7CBB1D02B0}"/>
    <cellStyle name="Normal 4 6 11 2 4 3" xfId="32567" xr:uid="{C7B10061-4545-4AD2-B6EE-4F938CF3818A}"/>
    <cellStyle name="Normal 4 6 11 2 4 3 2" xfId="32568" xr:uid="{A3A7EE94-803C-45CD-A7C3-6405824DD89F}"/>
    <cellStyle name="Normal 4 6 11 2 4 3 2 2" xfId="32569" xr:uid="{22E4C05B-A6C0-4870-A761-358BEE763DC9}"/>
    <cellStyle name="Normal 4 6 11 2 4 3 3" xfId="32570" xr:uid="{18F9ADAE-F48F-4A3C-B571-3250F4A98E44}"/>
    <cellStyle name="Normal 4 6 11 2 4 4" xfId="32571" xr:uid="{AE48E544-55C2-4E37-85AE-8FFE61CCE7CC}"/>
    <cellStyle name="Normal 4 6 11 2 4 4 2" xfId="32572" xr:uid="{BB994DF8-AEDE-4339-ADEF-02CE6EEC0C30}"/>
    <cellStyle name="Normal 4 6 11 2 4 5" xfId="32573" xr:uid="{4B073708-0C41-46B6-80C1-EBCD9BED9DAB}"/>
    <cellStyle name="Normal 4 6 11 2 5" xfId="32574" xr:uid="{0959073B-5589-428C-B183-86B1CBB671AD}"/>
    <cellStyle name="Normal 4 6 11 2 5 2" xfId="32575" xr:uid="{FA500492-A065-4372-9CD9-FEB3853F6315}"/>
    <cellStyle name="Normal 4 6 11 2 5 2 2" xfId="32576" xr:uid="{266FF488-17C2-499C-A1F6-FF1829F75774}"/>
    <cellStyle name="Normal 4 6 11 2 5 3" xfId="32577" xr:uid="{B320E759-A3F2-4C38-9CD4-F1F27B9126CD}"/>
    <cellStyle name="Normal 4 6 11 2 6" xfId="32578" xr:uid="{0A45C71A-DB7C-444E-A2CF-C6F196781035}"/>
    <cellStyle name="Normal 4 6 11 2 6 2" xfId="32579" xr:uid="{8F37031B-B50D-4FA1-AA26-ACD638C2BFAF}"/>
    <cellStyle name="Normal 4 6 11 2 6 2 2" xfId="32580" xr:uid="{0EEC98A7-38A3-4A12-BB36-838E173EE346}"/>
    <cellStyle name="Normal 4 6 11 2 6 3" xfId="32581" xr:uid="{54D874C0-EC5E-462E-B77D-380A38E53449}"/>
    <cellStyle name="Normal 4 6 11 2 7" xfId="32582" xr:uid="{E29AD2BD-A3A8-442E-B3F0-CEE787A0FD18}"/>
    <cellStyle name="Normal 4 6 11 2 7 2" xfId="32583" xr:uid="{01EDB2BF-06F1-44FE-9355-8F9A4C29CE0D}"/>
    <cellStyle name="Normal 4 6 11 2 7 2 2" xfId="32584" xr:uid="{B76A4FDE-74C0-4D32-9833-D3CDE6F19633}"/>
    <cellStyle name="Normal 4 6 11 2 7 3" xfId="32585" xr:uid="{5B84743E-8C6E-4FC5-8531-BA4F505FA6F5}"/>
    <cellStyle name="Normal 4 6 11 2 8" xfId="32586" xr:uid="{3DAD055E-788C-41B1-BD2E-62086CB7868C}"/>
    <cellStyle name="Normal 4 6 11 2 8 2" xfId="32587" xr:uid="{11EE0832-D55B-4598-BB8E-C9BB0316947A}"/>
    <cellStyle name="Normal 4 6 11 2 9" xfId="32588" xr:uid="{5960674C-2F21-44A5-A2E1-63E2567AF580}"/>
    <cellStyle name="Normal 4 6 11 3" xfId="32589" xr:uid="{A1C5CF34-FE54-4358-AE18-E86CAEAE13FB}"/>
    <cellStyle name="Normal 4 6 11 3 2" xfId="32590" xr:uid="{4B3408E7-A88F-4172-A3C1-8965F0D5031C}"/>
    <cellStyle name="Normal 4 6 11 3 2 2" xfId="32591" xr:uid="{A905CC9F-3899-4847-8964-390DADDC5D20}"/>
    <cellStyle name="Normal 4 6 11 3 2 2 2" xfId="32592" xr:uid="{70A2D207-32DA-44EA-9DCE-35F503798FC9}"/>
    <cellStyle name="Normal 4 6 11 3 2 2 2 2" xfId="32593" xr:uid="{8E185EC3-CA4A-40D8-8B57-1C353658E25A}"/>
    <cellStyle name="Normal 4 6 11 3 2 2 2 2 2" xfId="32594" xr:uid="{C2901FD7-86DF-4013-93EC-016179E19A50}"/>
    <cellStyle name="Normal 4 6 11 3 2 2 2 3" xfId="32595" xr:uid="{9BE709AC-811B-49CE-9466-EA57CF56ED55}"/>
    <cellStyle name="Normal 4 6 11 3 2 2 3" xfId="32596" xr:uid="{941891F3-F705-4880-933D-2D2F58B3DC48}"/>
    <cellStyle name="Normal 4 6 11 3 2 2 3 2" xfId="32597" xr:uid="{3B2118BD-F052-447C-95C0-E33707A85832}"/>
    <cellStyle name="Normal 4 6 11 3 2 2 3 2 2" xfId="32598" xr:uid="{50E44545-A61B-4ADB-A54D-631B8F2A14B9}"/>
    <cellStyle name="Normal 4 6 11 3 2 2 3 3" xfId="32599" xr:uid="{18249EF8-4FC7-415B-A774-DB4FFC66AC90}"/>
    <cellStyle name="Normal 4 6 11 3 2 2 4" xfId="32600" xr:uid="{ECCB3081-F7A1-460C-9329-22ECB36E799D}"/>
    <cellStyle name="Normal 4 6 11 3 2 2 4 2" xfId="32601" xr:uid="{DD060AAF-B4A1-4D13-AD4A-1D580A8B634F}"/>
    <cellStyle name="Normal 4 6 11 3 2 2 5" xfId="32602" xr:uid="{4E7FE764-8914-464B-A189-B7D56CAD4BBC}"/>
    <cellStyle name="Normal 4 6 11 3 2 3" xfId="32603" xr:uid="{784E6824-F761-4F88-A9F9-329850EEEE0F}"/>
    <cellStyle name="Normal 4 6 11 3 2 3 2" xfId="32604" xr:uid="{7314F7C8-DA18-4B24-AF92-3293C219DE42}"/>
    <cellStyle name="Normal 4 6 11 3 2 3 2 2" xfId="32605" xr:uid="{B9A5EEED-FDB8-4CD1-ADE8-DCA724D11622}"/>
    <cellStyle name="Normal 4 6 11 3 2 3 3" xfId="32606" xr:uid="{71E2D771-AC8A-4B28-B9F6-18227EC345BA}"/>
    <cellStyle name="Normal 4 6 11 3 2 4" xfId="32607" xr:uid="{1245D72F-AD59-4445-AABD-37FFE0BA16BF}"/>
    <cellStyle name="Normal 4 6 11 3 2 4 2" xfId="32608" xr:uid="{D6757D70-02B8-4844-B974-49B746B2FDB2}"/>
    <cellStyle name="Normal 4 6 11 3 2 4 2 2" xfId="32609" xr:uid="{4B5B7AB7-EB4F-40E3-BD5D-1AE9BFBF9C05}"/>
    <cellStyle name="Normal 4 6 11 3 2 4 3" xfId="32610" xr:uid="{20DE4303-A88A-405D-AD6A-184C98EA0F44}"/>
    <cellStyle name="Normal 4 6 11 3 2 5" xfId="32611" xr:uid="{7FB9352D-6601-4F0C-9A8E-DBAD54D9D587}"/>
    <cellStyle name="Normal 4 6 11 3 2 5 2" xfId="32612" xr:uid="{D860CA69-2E42-4ED2-846C-7FD5208AA249}"/>
    <cellStyle name="Normal 4 6 11 3 2 6" xfId="32613" xr:uid="{F81B20AF-64D8-4CE3-A153-9D87AE325F04}"/>
    <cellStyle name="Normal 4 6 11 3 3" xfId="32614" xr:uid="{A4B91ACE-8348-4B19-909E-348C07CFB35B}"/>
    <cellStyle name="Normal 4 6 11 3 3 2" xfId="32615" xr:uid="{511AC85A-2514-4EAB-B1E8-16EFBBBB471A}"/>
    <cellStyle name="Normal 4 6 11 3 3 2 2" xfId="32616" xr:uid="{69BD2848-237F-4A6C-96A6-1C4B0365DDA5}"/>
    <cellStyle name="Normal 4 6 11 3 3 2 2 2" xfId="32617" xr:uid="{50135CFA-5BD2-405C-AD97-41A2041C7218}"/>
    <cellStyle name="Normal 4 6 11 3 3 2 2 2 2" xfId="32618" xr:uid="{BCADA91D-3000-4CD7-9E7D-F3FE8C00D1F3}"/>
    <cellStyle name="Normal 4 6 11 3 3 2 2 3" xfId="32619" xr:uid="{FFCBE98C-EA24-4636-99F5-143A025B9901}"/>
    <cellStyle name="Normal 4 6 11 3 3 2 3" xfId="32620" xr:uid="{C7B2C2A7-8046-45BC-BB0C-E4FC6D4D8137}"/>
    <cellStyle name="Normal 4 6 11 3 3 2 3 2" xfId="32621" xr:uid="{354A995B-4A94-420C-9F5F-7578FC4EDCA6}"/>
    <cellStyle name="Normal 4 6 11 3 3 2 3 2 2" xfId="32622" xr:uid="{E99A2D87-1450-4D6C-BEF1-47BA405D85E8}"/>
    <cellStyle name="Normal 4 6 11 3 3 2 3 3" xfId="32623" xr:uid="{AA3CEDDD-F823-4ECB-B709-9EDCC214C760}"/>
    <cellStyle name="Normal 4 6 11 3 3 2 4" xfId="32624" xr:uid="{EBAB5A66-866F-4239-9335-B4D90A0A8D63}"/>
    <cellStyle name="Normal 4 6 11 3 3 2 4 2" xfId="32625" xr:uid="{B7C4F308-FFDD-4683-91DE-444EFAABEB64}"/>
    <cellStyle name="Normal 4 6 11 3 3 2 5" xfId="32626" xr:uid="{38B57059-49E3-4679-A53D-B4F67C5D9BE2}"/>
    <cellStyle name="Normal 4 6 11 3 3 3" xfId="32627" xr:uid="{0C8DDEEE-2060-4DE9-9551-74153AE90C8A}"/>
    <cellStyle name="Normal 4 6 11 3 3 3 2" xfId="32628" xr:uid="{983196A3-BBA5-4EC3-9755-B3824A733943}"/>
    <cellStyle name="Normal 4 6 11 3 3 3 2 2" xfId="32629" xr:uid="{F2B97A9A-019E-4AE9-B8E5-42819DBA0BC4}"/>
    <cellStyle name="Normal 4 6 11 3 3 3 3" xfId="32630" xr:uid="{9F498E33-5598-4F34-92D4-7AF2EA9893BE}"/>
    <cellStyle name="Normal 4 6 11 3 3 4" xfId="32631" xr:uid="{F5338C8B-531B-46DB-A946-1D77F589AC93}"/>
    <cellStyle name="Normal 4 6 11 3 3 4 2" xfId="32632" xr:uid="{4D5B2DB3-1136-4266-8B74-76E4FC6798B1}"/>
    <cellStyle name="Normal 4 6 11 3 3 4 2 2" xfId="32633" xr:uid="{C19BF44F-9663-46EF-ABF4-7C866765F3E1}"/>
    <cellStyle name="Normal 4 6 11 3 3 4 3" xfId="32634" xr:uid="{0E4EADA8-955C-47FF-A93F-C00786FD38EB}"/>
    <cellStyle name="Normal 4 6 11 3 3 5" xfId="32635" xr:uid="{342A4BCE-7B17-428F-8026-CDD4E92A0966}"/>
    <cellStyle name="Normal 4 6 11 3 3 5 2" xfId="32636" xr:uid="{FB33DB9E-B48C-42A1-9367-02D831AB4D8F}"/>
    <cellStyle name="Normal 4 6 11 3 3 6" xfId="32637" xr:uid="{92B038FB-C6FD-4F2B-9136-9725EFF54F5F}"/>
    <cellStyle name="Normal 4 6 11 3 4" xfId="32638" xr:uid="{E21DA69B-26E2-48F9-A194-555B44B7CBB9}"/>
    <cellStyle name="Normal 4 6 11 3 4 2" xfId="32639" xr:uid="{E61E155D-76D7-4ED4-87C8-0A703458C529}"/>
    <cellStyle name="Normal 4 6 11 3 4 2 2" xfId="32640" xr:uid="{F7D2476E-FDE9-4165-9B74-50F9C55D158C}"/>
    <cellStyle name="Normal 4 6 11 3 4 2 2 2" xfId="32641" xr:uid="{508C705A-357E-44FD-A954-F66A2F18F771}"/>
    <cellStyle name="Normal 4 6 11 3 4 2 3" xfId="32642" xr:uid="{696694AD-E628-420B-A0C5-52B5D0315F99}"/>
    <cellStyle name="Normal 4 6 11 3 4 3" xfId="32643" xr:uid="{7A37C034-9BD9-4E85-8459-52E91DC472B4}"/>
    <cellStyle name="Normal 4 6 11 3 4 3 2" xfId="32644" xr:uid="{D9AF13E0-8D58-44F2-B0A5-D73A864124BA}"/>
    <cellStyle name="Normal 4 6 11 3 4 3 2 2" xfId="32645" xr:uid="{22AF67EE-9A69-48A6-B31D-A7B08FA01DFD}"/>
    <cellStyle name="Normal 4 6 11 3 4 3 3" xfId="32646" xr:uid="{D0C891D7-617F-4504-949B-037159FA8F17}"/>
    <cellStyle name="Normal 4 6 11 3 4 4" xfId="32647" xr:uid="{477B5738-56B5-4BFC-A10C-5437CF03717D}"/>
    <cellStyle name="Normal 4 6 11 3 4 4 2" xfId="32648" xr:uid="{EA1BD46C-DAE8-428F-B982-3DE4647B647D}"/>
    <cellStyle name="Normal 4 6 11 3 4 5" xfId="32649" xr:uid="{7EE2B8B1-D7FA-4C7C-B836-90A86555AE21}"/>
    <cellStyle name="Normal 4 6 11 3 5" xfId="32650" xr:uid="{306CBA60-7E44-479D-8D19-B400EAED8BEA}"/>
    <cellStyle name="Normal 4 6 11 3 5 2" xfId="32651" xr:uid="{2A10F09F-4BEE-4DF2-A47A-F326DEAF0232}"/>
    <cellStyle name="Normal 4 6 11 3 5 2 2" xfId="32652" xr:uid="{519B558A-F6EA-4656-962D-40D43234B0F0}"/>
    <cellStyle name="Normal 4 6 11 3 5 3" xfId="32653" xr:uid="{C2181F61-9C6A-469D-911B-8C676624AD85}"/>
    <cellStyle name="Normal 4 6 11 3 6" xfId="32654" xr:uid="{284D4072-7FDB-4D23-BD73-CEB3285D8E31}"/>
    <cellStyle name="Normal 4 6 11 3 6 2" xfId="32655" xr:uid="{CE98179B-44C2-48A4-8134-55506F548D77}"/>
    <cellStyle name="Normal 4 6 11 3 6 2 2" xfId="32656" xr:uid="{DD9BEC3D-AE48-4D2A-A007-940168B5D0A2}"/>
    <cellStyle name="Normal 4 6 11 3 6 3" xfId="32657" xr:uid="{E994012E-D22F-449F-B943-89A15549F84B}"/>
    <cellStyle name="Normal 4 6 11 3 7" xfId="32658" xr:uid="{667AE91B-EEF0-425F-982C-DB0FDE406691}"/>
    <cellStyle name="Normal 4 6 11 3 7 2" xfId="32659" xr:uid="{555BDB58-CE66-485D-A5EC-3E999C5AA952}"/>
    <cellStyle name="Normal 4 6 11 3 7 2 2" xfId="32660" xr:uid="{A1CDA5FD-E51C-4AFA-9BEE-E109AEB702E6}"/>
    <cellStyle name="Normal 4 6 11 3 7 3" xfId="32661" xr:uid="{3A555FA7-4E16-4404-A282-2425D1C284E8}"/>
    <cellStyle name="Normal 4 6 11 3 8" xfId="32662" xr:uid="{4D7A43DD-0B56-4AD8-A7DD-2A5D005AF2EE}"/>
    <cellStyle name="Normal 4 6 11 3 8 2" xfId="32663" xr:uid="{007E68A2-D944-4E09-874A-671D66339FD0}"/>
    <cellStyle name="Normal 4 6 11 3 9" xfId="32664" xr:uid="{52AB94FC-2472-4D90-87C6-76AD12601E82}"/>
    <cellStyle name="Normal 4 6 11 4" xfId="32665" xr:uid="{79C55AD7-228A-47E9-B18A-84A83FB99609}"/>
    <cellStyle name="Normal 4 6 11 4 2" xfId="32666" xr:uid="{C0FC3FEA-8E46-4F51-A234-A1FC5CFD3452}"/>
    <cellStyle name="Normal 4 6 11 4 2 2" xfId="32667" xr:uid="{10B3F2F2-5493-40C5-848E-19775236027F}"/>
    <cellStyle name="Normal 4 6 11 4 2 2 2" xfId="32668" xr:uid="{30D9DE2E-78B1-463D-957B-FBC8A656E15F}"/>
    <cellStyle name="Normal 4 6 11 4 2 2 2 2" xfId="32669" xr:uid="{FC0907C9-870C-4AA2-BAB3-29BB6DCBA7E7}"/>
    <cellStyle name="Normal 4 6 11 4 2 2 3" xfId="32670" xr:uid="{D2E0F44A-62D4-44B8-BEFA-CFCE604C39A0}"/>
    <cellStyle name="Normal 4 6 11 4 2 3" xfId="32671" xr:uid="{DA9044CB-2EE6-41A8-9772-DF58CF29A11D}"/>
    <cellStyle name="Normal 4 6 11 4 2 3 2" xfId="32672" xr:uid="{D8AB32E4-D707-4479-A6EB-E3AB9D669688}"/>
    <cellStyle name="Normal 4 6 11 4 2 3 2 2" xfId="32673" xr:uid="{1257266D-5954-4098-BF4C-B8D2137AD02C}"/>
    <cellStyle name="Normal 4 6 11 4 2 3 3" xfId="32674" xr:uid="{C03BF6F4-64D7-44CA-B0D4-94F68EB739F7}"/>
    <cellStyle name="Normal 4 6 11 4 2 4" xfId="32675" xr:uid="{648BBB5F-B0C3-44CC-92CD-5AE5C1DD029F}"/>
    <cellStyle name="Normal 4 6 11 4 2 4 2" xfId="32676" xr:uid="{9ED6E914-B651-4564-9AE9-2EF3BB76B699}"/>
    <cellStyle name="Normal 4 6 11 4 2 5" xfId="32677" xr:uid="{DBAC53A7-C3D7-48A5-A981-B3796E49633F}"/>
    <cellStyle name="Normal 4 6 11 4 3" xfId="32678" xr:uid="{6E7612D8-834C-4FBA-A32F-07CBC987367D}"/>
    <cellStyle name="Normal 4 6 11 4 3 2" xfId="32679" xr:uid="{D634B2B9-AEFE-488C-BC71-975A57308ABF}"/>
    <cellStyle name="Normal 4 6 11 4 3 2 2" xfId="32680" xr:uid="{E969BD80-3FCD-499E-884E-3173EBC89E3F}"/>
    <cellStyle name="Normal 4 6 11 4 3 3" xfId="32681" xr:uid="{27CC93C7-60E0-408A-9972-D0FD518FD7B9}"/>
    <cellStyle name="Normal 4 6 11 4 4" xfId="32682" xr:uid="{0BACB366-026D-441F-86E7-41947DD5B3F3}"/>
    <cellStyle name="Normal 4 6 11 4 4 2" xfId="32683" xr:uid="{B6D77855-70C6-4CAC-A774-A88F7CCC0433}"/>
    <cellStyle name="Normal 4 6 11 4 4 2 2" xfId="32684" xr:uid="{54CAE6A5-02C5-461F-8FE4-EFF93C4721C0}"/>
    <cellStyle name="Normal 4 6 11 4 4 3" xfId="32685" xr:uid="{5291B5B7-D520-405B-9F6C-75067435BE06}"/>
    <cellStyle name="Normal 4 6 11 4 5" xfId="32686" xr:uid="{2CDEE133-6871-4080-8F0E-4ACE0BAC617F}"/>
    <cellStyle name="Normal 4 6 11 4 5 2" xfId="32687" xr:uid="{A48B58BE-72BD-4FD2-A417-C0593A642BB5}"/>
    <cellStyle name="Normal 4 6 11 4 6" xfId="32688" xr:uid="{D357975B-4C0F-4CF8-9DF5-4BBE6A7C4DA3}"/>
    <cellStyle name="Normal 4 6 11 5" xfId="32689" xr:uid="{DAB04F8D-A23F-428B-8B00-8A04D4834DDE}"/>
    <cellStyle name="Normal 4 6 11 5 2" xfId="32690" xr:uid="{BB5CBA55-5467-4713-8C8C-0216102BD374}"/>
    <cellStyle name="Normal 4 6 11 5 2 2" xfId="32691" xr:uid="{D2377C61-9ED0-4158-AC88-4C00862D18E2}"/>
    <cellStyle name="Normal 4 6 11 5 2 2 2" xfId="32692" xr:uid="{BA088B70-978E-49E2-94A8-0729B24BAFBE}"/>
    <cellStyle name="Normal 4 6 11 5 2 2 2 2" xfId="32693" xr:uid="{A1539156-A30E-45B0-944E-8595029A3505}"/>
    <cellStyle name="Normal 4 6 11 5 2 2 3" xfId="32694" xr:uid="{1918B83C-E629-41DA-B0FA-0F524FEBAA5A}"/>
    <cellStyle name="Normal 4 6 11 5 2 3" xfId="32695" xr:uid="{BFC67841-32B8-4667-BB51-7915FFE41E57}"/>
    <cellStyle name="Normal 4 6 11 5 2 3 2" xfId="32696" xr:uid="{AEEFFD7D-4558-4B5E-B51E-F10188DF42FC}"/>
    <cellStyle name="Normal 4 6 11 5 2 3 2 2" xfId="32697" xr:uid="{6F33EF09-A408-4C3B-B3A5-A28D1F400516}"/>
    <cellStyle name="Normal 4 6 11 5 2 3 3" xfId="32698" xr:uid="{EC9A659D-3A8C-4228-9292-59EB68F40C79}"/>
    <cellStyle name="Normal 4 6 11 5 2 4" xfId="32699" xr:uid="{9CB104A0-D5D9-4740-9DCB-FA857DC9CAAD}"/>
    <cellStyle name="Normal 4 6 11 5 2 4 2" xfId="32700" xr:uid="{4659F2E6-E246-4342-943C-AEE08827C6F5}"/>
    <cellStyle name="Normal 4 6 11 5 2 5" xfId="32701" xr:uid="{475D80D0-153C-47A9-A8F2-A0AC562F262D}"/>
    <cellStyle name="Normal 4 6 11 5 3" xfId="32702" xr:uid="{08985C56-4A49-4BA4-AA9D-044687DDFDCE}"/>
    <cellStyle name="Normal 4 6 11 5 3 2" xfId="32703" xr:uid="{1E50019F-2265-45CB-9811-AB5169271C63}"/>
    <cellStyle name="Normal 4 6 11 5 3 2 2" xfId="32704" xr:uid="{F5428801-970E-474C-8A57-C607E902130A}"/>
    <cellStyle name="Normal 4 6 11 5 3 3" xfId="32705" xr:uid="{4E267C0B-8FDC-4705-86BC-A98088C55146}"/>
    <cellStyle name="Normal 4 6 11 5 4" xfId="32706" xr:uid="{D7EF96BE-CC9C-4A59-BF50-A1D7C54439C0}"/>
    <cellStyle name="Normal 4 6 11 5 4 2" xfId="32707" xr:uid="{06BCB5E2-5463-4E31-9818-36055AA44856}"/>
    <cellStyle name="Normal 4 6 11 5 4 2 2" xfId="32708" xr:uid="{481FB9F8-E27D-4622-8B42-1CB013C7B9EB}"/>
    <cellStyle name="Normal 4 6 11 5 4 3" xfId="32709" xr:uid="{755EAD28-674A-4902-AA41-3D95202C2D66}"/>
    <cellStyle name="Normal 4 6 11 5 5" xfId="32710" xr:uid="{15D74E13-02C8-45A6-9DAB-401BFFDD79E0}"/>
    <cellStyle name="Normal 4 6 11 5 5 2" xfId="32711" xr:uid="{CC41DAC4-72F7-4C9B-8C5C-5D5967DF107C}"/>
    <cellStyle name="Normal 4 6 11 5 6" xfId="32712" xr:uid="{E3F39CCD-857A-4DC0-A4BE-F64AB9D7157B}"/>
    <cellStyle name="Normal 4 6 11 6" xfId="32713" xr:uid="{EF992974-7BC6-4A71-A8D4-58733AE71ED0}"/>
    <cellStyle name="Normal 4 6 11 6 2" xfId="32714" xr:uid="{8272C2C7-1D0F-4526-90EB-78246789C2C9}"/>
    <cellStyle name="Normal 4 6 11 6 2 2" xfId="32715" xr:uid="{129263C5-796C-4677-B1D3-CCC6EB0D2089}"/>
    <cellStyle name="Normal 4 6 11 6 2 2 2" xfId="32716" xr:uid="{505305B1-1332-4476-A9F1-978B5A3E14AD}"/>
    <cellStyle name="Normal 4 6 11 6 2 3" xfId="32717" xr:uid="{0BABF856-EC61-4B9E-838A-F9624B4139C7}"/>
    <cellStyle name="Normal 4 6 11 6 3" xfId="32718" xr:uid="{145D299C-E5D8-4FA6-A9BB-74F2AE275DF9}"/>
    <cellStyle name="Normal 4 6 11 6 3 2" xfId="32719" xr:uid="{00CDADBA-A19A-4DD3-97EE-9D3CB38A8EB0}"/>
    <cellStyle name="Normal 4 6 11 6 3 2 2" xfId="32720" xr:uid="{D9CDC9E2-5712-4211-97B3-CB46BB601F4D}"/>
    <cellStyle name="Normal 4 6 11 6 3 3" xfId="32721" xr:uid="{778A551F-7E2C-4589-A19C-F66D5054F69C}"/>
    <cellStyle name="Normal 4 6 11 6 4" xfId="32722" xr:uid="{A2AD6828-7F89-4137-AAE9-242310FBACC4}"/>
    <cellStyle name="Normal 4 6 11 6 4 2" xfId="32723" xr:uid="{7E6B04A1-B0E8-4D0F-82EF-E93299127EAD}"/>
    <cellStyle name="Normal 4 6 11 6 5" xfId="32724" xr:uid="{C5959156-4D34-455E-B35C-42EA1A0479EF}"/>
    <cellStyle name="Normal 4 6 11 7" xfId="32725" xr:uid="{E9EE094B-0C7D-46FD-B671-4F95268C425B}"/>
    <cellStyle name="Normal 4 6 11 7 2" xfId="32726" xr:uid="{BE6A0625-E161-428B-A2F9-321AC038E6EC}"/>
    <cellStyle name="Normal 4 6 11 7 2 2" xfId="32727" xr:uid="{5A4311C4-B5EA-4A2A-8A35-902BEED6204F}"/>
    <cellStyle name="Normal 4 6 11 7 3" xfId="32728" xr:uid="{A8E1F0FA-9671-4732-931E-C063FE385907}"/>
    <cellStyle name="Normal 4 6 11 8" xfId="32729" xr:uid="{66D43E0B-24AE-4008-AEC9-E4E6D718A9AF}"/>
    <cellStyle name="Normal 4 6 11 8 2" xfId="32730" xr:uid="{E37AECC5-C099-4D5C-A29C-901181A64A89}"/>
    <cellStyle name="Normal 4 6 11 8 2 2" xfId="32731" xr:uid="{016EA24C-9798-4357-A56F-FC28E4C7406E}"/>
    <cellStyle name="Normal 4 6 11 8 3" xfId="32732" xr:uid="{29BD13A7-BDF1-4AF9-AD6D-B1B80742408A}"/>
    <cellStyle name="Normal 4 6 11 9" xfId="32733" xr:uid="{10091DC3-449B-4219-A07C-115C35535F4F}"/>
    <cellStyle name="Normal 4 6 11 9 2" xfId="32734" xr:uid="{AA3E1FA1-3701-4A29-A447-71D8F7FDFD1E}"/>
    <cellStyle name="Normal 4 6 11 9 2 2" xfId="32735" xr:uid="{BED0E479-C58C-4068-A070-5D625CE258A4}"/>
    <cellStyle name="Normal 4 6 11 9 3" xfId="32736" xr:uid="{56794868-A7AE-4E79-9269-67A909991592}"/>
    <cellStyle name="Normal 4 6 12" xfId="32737" xr:uid="{4D5EFBD3-18DB-4D6A-A8B8-EBD3E69E8567}"/>
    <cellStyle name="Normal 4 6 12 10" xfId="32738" xr:uid="{10AAA026-3960-4164-886D-BE0A850705CB}"/>
    <cellStyle name="Normal 4 6 12 10 2" xfId="32739" xr:uid="{DCC95F69-490C-42AD-A48D-D68CA9A4F655}"/>
    <cellStyle name="Normal 4 6 12 11" xfId="32740" xr:uid="{7424E659-C6E2-4876-9A1D-B12D2C2787C5}"/>
    <cellStyle name="Normal 4 6 12 2" xfId="32741" xr:uid="{E812D19B-1E28-4C39-8114-B8FD88B305DC}"/>
    <cellStyle name="Normal 4 6 12 2 2" xfId="32742" xr:uid="{7A632C5E-24C0-48D4-8A78-FAB36FA72FC4}"/>
    <cellStyle name="Normal 4 6 12 2 2 2" xfId="32743" xr:uid="{15226D8E-592C-43E1-AF55-4D2757EA525B}"/>
    <cellStyle name="Normal 4 6 12 2 2 2 2" xfId="32744" xr:uid="{05528256-F70E-4644-A7BC-A7A1597D4502}"/>
    <cellStyle name="Normal 4 6 12 2 2 2 2 2" xfId="32745" xr:uid="{9277E631-6689-4755-8F71-B32F89FFC929}"/>
    <cellStyle name="Normal 4 6 12 2 2 2 2 2 2" xfId="32746" xr:uid="{460EC1E8-F7FA-436C-8710-A1386637DFB4}"/>
    <cellStyle name="Normal 4 6 12 2 2 2 2 3" xfId="32747" xr:uid="{B3E251CD-4642-493C-BF9B-62253989FC02}"/>
    <cellStyle name="Normal 4 6 12 2 2 2 3" xfId="32748" xr:uid="{3E2D81B8-63B8-49D8-94D1-BBE236B34F5C}"/>
    <cellStyle name="Normal 4 6 12 2 2 2 3 2" xfId="32749" xr:uid="{F8895740-75E9-48DE-8DF0-9D176B584E1B}"/>
    <cellStyle name="Normal 4 6 12 2 2 2 3 2 2" xfId="32750" xr:uid="{A3B278C6-927A-46E2-B50D-875BEBC6FCC4}"/>
    <cellStyle name="Normal 4 6 12 2 2 2 3 3" xfId="32751" xr:uid="{CD3A9D09-F6E6-4826-A3C2-10E18E3CBF7D}"/>
    <cellStyle name="Normal 4 6 12 2 2 2 4" xfId="32752" xr:uid="{8158F235-C5A4-4C52-A445-D06A6A943E02}"/>
    <cellStyle name="Normal 4 6 12 2 2 2 4 2" xfId="32753" xr:uid="{7830BF45-CC10-4375-AE01-4BE273F36A67}"/>
    <cellStyle name="Normal 4 6 12 2 2 2 5" xfId="32754" xr:uid="{9B02FD2B-F24F-4296-AC73-34BF6B8C6E48}"/>
    <cellStyle name="Normal 4 6 12 2 2 3" xfId="32755" xr:uid="{366F21B3-9770-4693-9B69-020615406592}"/>
    <cellStyle name="Normal 4 6 12 2 2 3 2" xfId="32756" xr:uid="{C4E412D0-8CB5-40F3-948F-409973F48AF1}"/>
    <cellStyle name="Normal 4 6 12 2 2 3 2 2" xfId="32757" xr:uid="{25BC177C-F711-435B-A403-04B7AA5E414A}"/>
    <cellStyle name="Normal 4 6 12 2 2 3 3" xfId="32758" xr:uid="{97C34E02-446D-45F4-86CE-292BD17180F7}"/>
    <cellStyle name="Normal 4 6 12 2 2 4" xfId="32759" xr:uid="{500D48C3-4C72-44D2-9352-33492C7C0B88}"/>
    <cellStyle name="Normal 4 6 12 2 2 4 2" xfId="32760" xr:uid="{53ED0938-B585-4FBD-8036-9238AA195EA0}"/>
    <cellStyle name="Normal 4 6 12 2 2 4 2 2" xfId="32761" xr:uid="{334EB680-9D59-4331-8A0C-EA96EC7B292F}"/>
    <cellStyle name="Normal 4 6 12 2 2 4 3" xfId="32762" xr:uid="{F4FF85C5-83C9-4C5C-8440-AC414D4AD455}"/>
    <cellStyle name="Normal 4 6 12 2 2 5" xfId="32763" xr:uid="{E1C2E19D-2FA4-43AB-84D5-87F33975B805}"/>
    <cellStyle name="Normal 4 6 12 2 2 5 2" xfId="32764" xr:uid="{6F8D8F7F-B166-408D-8FC6-14D12045052F}"/>
    <cellStyle name="Normal 4 6 12 2 2 6" xfId="32765" xr:uid="{D7C7FB15-AF96-4F65-981E-08F370DB8DB2}"/>
    <cellStyle name="Normal 4 6 12 2 3" xfId="32766" xr:uid="{08FACA07-248E-4C65-B12E-81337FED9830}"/>
    <cellStyle name="Normal 4 6 12 2 3 2" xfId="32767" xr:uid="{3D040514-3B71-4377-8E28-282B68B4C88C}"/>
    <cellStyle name="Normal 4 6 12 2 3 2 2" xfId="32768" xr:uid="{19DDF69E-95FC-454A-ADB2-670E71A091B5}"/>
    <cellStyle name="Normal 4 6 12 2 3 2 2 2" xfId="32769" xr:uid="{91E64A0B-1973-4229-98A0-46F71277E22D}"/>
    <cellStyle name="Normal 4 6 12 2 3 2 2 2 2" xfId="32770" xr:uid="{56A7CF14-0CC5-4F46-BE4B-6E3F83379DB0}"/>
    <cellStyle name="Normal 4 6 12 2 3 2 2 3" xfId="32771" xr:uid="{DE071430-F7C5-4A3F-BE5F-83E8EB0FC3C7}"/>
    <cellStyle name="Normal 4 6 12 2 3 2 3" xfId="32772" xr:uid="{628D1164-D96B-4E8D-AFE1-044147D4624F}"/>
    <cellStyle name="Normal 4 6 12 2 3 2 3 2" xfId="32773" xr:uid="{BB90BB44-249A-45FE-9850-664127FD3884}"/>
    <cellStyle name="Normal 4 6 12 2 3 2 3 2 2" xfId="32774" xr:uid="{E2991F32-E565-430E-A2AD-9D10E77553CF}"/>
    <cellStyle name="Normal 4 6 12 2 3 2 3 3" xfId="32775" xr:uid="{36E9B7B2-40C6-4481-B97F-61A2D837F6AE}"/>
    <cellStyle name="Normal 4 6 12 2 3 2 4" xfId="32776" xr:uid="{208F7A8F-A071-4238-9E6F-8BD073C34F80}"/>
    <cellStyle name="Normal 4 6 12 2 3 2 4 2" xfId="32777" xr:uid="{5C81D775-693A-411E-8F30-B09B53E30F48}"/>
    <cellStyle name="Normal 4 6 12 2 3 2 5" xfId="32778" xr:uid="{78AEDA80-401E-4A4F-9C88-FF6FEC2AAC38}"/>
    <cellStyle name="Normal 4 6 12 2 3 3" xfId="32779" xr:uid="{9FBBD9BB-AA41-45F9-A0A2-2CE8A6183969}"/>
    <cellStyle name="Normal 4 6 12 2 3 3 2" xfId="32780" xr:uid="{199075D7-42B8-440C-8696-1D04A945D40F}"/>
    <cellStyle name="Normal 4 6 12 2 3 3 2 2" xfId="32781" xr:uid="{1498065E-7C8F-44B1-B97D-FF03D5DF2478}"/>
    <cellStyle name="Normal 4 6 12 2 3 3 3" xfId="32782" xr:uid="{0FF8298B-8CFC-4311-A26E-64B4A2607C08}"/>
    <cellStyle name="Normal 4 6 12 2 3 4" xfId="32783" xr:uid="{9E33A1C4-D754-4A76-8141-C1A86706A017}"/>
    <cellStyle name="Normal 4 6 12 2 3 4 2" xfId="32784" xr:uid="{FFF0A7E7-D70E-4A4C-9532-B54AB6231D9A}"/>
    <cellStyle name="Normal 4 6 12 2 3 4 2 2" xfId="32785" xr:uid="{B2B81473-92B7-471B-BD43-BEFFC77869F0}"/>
    <cellStyle name="Normal 4 6 12 2 3 4 3" xfId="32786" xr:uid="{E198DD31-70CC-4D9A-BE91-6C24F5053334}"/>
    <cellStyle name="Normal 4 6 12 2 3 5" xfId="32787" xr:uid="{E3E6F3C5-482B-4E4B-919A-90ED78B860FA}"/>
    <cellStyle name="Normal 4 6 12 2 3 5 2" xfId="32788" xr:uid="{979647E8-C5EF-422E-B052-B7C1CAC887E2}"/>
    <cellStyle name="Normal 4 6 12 2 3 6" xfId="32789" xr:uid="{0173AAA5-DF42-4D6F-9534-6668A050BF2E}"/>
    <cellStyle name="Normal 4 6 12 2 4" xfId="32790" xr:uid="{1DD48700-925C-48F8-B8EA-2EBBE3DF5F25}"/>
    <cellStyle name="Normal 4 6 12 2 4 2" xfId="32791" xr:uid="{C15C5837-17DA-4A91-BE56-9614BF87044B}"/>
    <cellStyle name="Normal 4 6 12 2 4 2 2" xfId="32792" xr:uid="{1DEEE15A-F702-4B54-BA42-103DD8FBB7F1}"/>
    <cellStyle name="Normal 4 6 12 2 4 2 2 2" xfId="32793" xr:uid="{A9F5568E-B59B-4E4F-B563-16A7ACF47E7A}"/>
    <cellStyle name="Normal 4 6 12 2 4 2 3" xfId="32794" xr:uid="{C2AFCEB5-1EC0-48F4-8041-C1A24682B0BB}"/>
    <cellStyle name="Normal 4 6 12 2 4 3" xfId="32795" xr:uid="{3EE57FA3-29E9-44CB-9B19-798B1AFA8526}"/>
    <cellStyle name="Normal 4 6 12 2 4 3 2" xfId="32796" xr:uid="{6727AB18-A497-44A2-B2AF-E54B9BB33BFE}"/>
    <cellStyle name="Normal 4 6 12 2 4 3 2 2" xfId="32797" xr:uid="{3CE445E2-E0F2-4CC6-9620-34E5F25088D0}"/>
    <cellStyle name="Normal 4 6 12 2 4 3 3" xfId="32798" xr:uid="{C52D2DDD-47FD-49E7-9EB9-9A62DA14C4F2}"/>
    <cellStyle name="Normal 4 6 12 2 4 4" xfId="32799" xr:uid="{1C6627D4-E44B-4828-A0BF-D669920E74D3}"/>
    <cellStyle name="Normal 4 6 12 2 4 4 2" xfId="32800" xr:uid="{D53E17FC-D436-492A-8D68-30616EA6FCD5}"/>
    <cellStyle name="Normal 4 6 12 2 4 5" xfId="32801" xr:uid="{3469C48A-97D2-4A53-9943-72636F289D11}"/>
    <cellStyle name="Normal 4 6 12 2 5" xfId="32802" xr:uid="{EFA469F1-60D2-4945-8866-1E45D652F5CC}"/>
    <cellStyle name="Normal 4 6 12 2 5 2" xfId="32803" xr:uid="{F846037B-A294-4C1A-A0DB-9BAD802080B1}"/>
    <cellStyle name="Normal 4 6 12 2 5 2 2" xfId="32804" xr:uid="{97E2EDF9-B528-4204-8EA2-61BBB860EB3C}"/>
    <cellStyle name="Normal 4 6 12 2 5 3" xfId="32805" xr:uid="{AA2F2545-7672-4190-BB9E-A5E9480E1252}"/>
    <cellStyle name="Normal 4 6 12 2 6" xfId="32806" xr:uid="{97946601-60F1-4FC5-8FF5-1AEE5577C66A}"/>
    <cellStyle name="Normal 4 6 12 2 6 2" xfId="32807" xr:uid="{A3BA61AA-BBB5-4E60-A835-ECF48916F251}"/>
    <cellStyle name="Normal 4 6 12 2 6 2 2" xfId="32808" xr:uid="{23232A26-91DA-48AE-8271-8868B51C766C}"/>
    <cellStyle name="Normal 4 6 12 2 6 3" xfId="32809" xr:uid="{444ED7C3-D4F2-4E4A-B0CD-1389947BDA1C}"/>
    <cellStyle name="Normal 4 6 12 2 7" xfId="32810" xr:uid="{4D60E9E9-2D6D-4420-B788-ABF5D188A478}"/>
    <cellStyle name="Normal 4 6 12 2 7 2" xfId="32811" xr:uid="{8E2466EC-8BE4-4EFD-BD14-09773BF007BA}"/>
    <cellStyle name="Normal 4 6 12 2 7 2 2" xfId="32812" xr:uid="{EFF76EB2-5279-4866-8FFA-E93A0D2D19D0}"/>
    <cellStyle name="Normal 4 6 12 2 7 3" xfId="32813" xr:uid="{F3EE0C0A-2AE4-4035-83D9-7E3260603EB1}"/>
    <cellStyle name="Normal 4 6 12 2 8" xfId="32814" xr:uid="{68EF525E-C15C-4760-BD93-7C1DF9877B43}"/>
    <cellStyle name="Normal 4 6 12 2 8 2" xfId="32815" xr:uid="{3AE060B4-F843-402E-AA67-4DFC4A9314AC}"/>
    <cellStyle name="Normal 4 6 12 2 9" xfId="32816" xr:uid="{C8F8F741-6E96-4A16-90C8-D8938846CB25}"/>
    <cellStyle name="Normal 4 6 12 3" xfId="32817" xr:uid="{7FF96873-634A-4474-9B5D-BB1A6E6D6B62}"/>
    <cellStyle name="Normal 4 6 12 3 2" xfId="32818" xr:uid="{69480F69-5B12-4ABE-AA2B-AD3B43E8AE04}"/>
    <cellStyle name="Normal 4 6 12 3 2 2" xfId="32819" xr:uid="{91564008-4F58-4DE9-B436-8CCDE65A2E00}"/>
    <cellStyle name="Normal 4 6 12 3 2 2 2" xfId="32820" xr:uid="{CCE3A618-B4BA-49FA-B5BF-39B6A03A26D4}"/>
    <cellStyle name="Normal 4 6 12 3 2 2 2 2" xfId="32821" xr:uid="{8F5722F5-3C83-49E5-A2FB-C9DAEA5F70A3}"/>
    <cellStyle name="Normal 4 6 12 3 2 2 2 2 2" xfId="32822" xr:uid="{A1235F4C-8B7A-4CCA-8CD9-99B56BC0BC9C}"/>
    <cellStyle name="Normal 4 6 12 3 2 2 2 3" xfId="32823" xr:uid="{FFD5A6F4-B2AD-4A9D-895B-19A82F4E35BE}"/>
    <cellStyle name="Normal 4 6 12 3 2 2 3" xfId="32824" xr:uid="{E02670FC-7A44-49DF-9CFF-E6807228FF43}"/>
    <cellStyle name="Normal 4 6 12 3 2 2 3 2" xfId="32825" xr:uid="{50ABA1CD-9E82-41D6-A05D-F7E62810E17E}"/>
    <cellStyle name="Normal 4 6 12 3 2 2 3 2 2" xfId="32826" xr:uid="{C796F22A-BF1D-4E98-B0B2-AB8D622A8022}"/>
    <cellStyle name="Normal 4 6 12 3 2 2 3 3" xfId="32827" xr:uid="{015D5FA6-D41F-4912-B2A0-BDCEB49A17CC}"/>
    <cellStyle name="Normal 4 6 12 3 2 2 4" xfId="32828" xr:uid="{037A2D00-DA68-486A-8E88-57B0EE111434}"/>
    <cellStyle name="Normal 4 6 12 3 2 2 4 2" xfId="32829" xr:uid="{F265C685-0C39-4DA2-A238-31BE4CA7F546}"/>
    <cellStyle name="Normal 4 6 12 3 2 2 5" xfId="32830" xr:uid="{A9F5F8C0-8E4C-4D9D-8B28-D88D4C979887}"/>
    <cellStyle name="Normal 4 6 12 3 2 3" xfId="32831" xr:uid="{4836C96B-D6E3-4D3D-9D1F-C4D087B08B35}"/>
    <cellStyle name="Normal 4 6 12 3 2 3 2" xfId="32832" xr:uid="{F9157379-08B8-454A-AFD0-158EF4174BC3}"/>
    <cellStyle name="Normal 4 6 12 3 2 3 2 2" xfId="32833" xr:uid="{072C17AB-F8DA-47D2-8623-979641050B2C}"/>
    <cellStyle name="Normal 4 6 12 3 2 3 3" xfId="32834" xr:uid="{5DC1A3C6-224D-421B-9D29-1F9DE74DD9C0}"/>
    <cellStyle name="Normal 4 6 12 3 2 4" xfId="32835" xr:uid="{02D67CA9-1B4A-40FA-BC71-B1E6C6737650}"/>
    <cellStyle name="Normal 4 6 12 3 2 4 2" xfId="32836" xr:uid="{EF39B147-5E25-49B6-B4A9-8B5797571994}"/>
    <cellStyle name="Normal 4 6 12 3 2 4 2 2" xfId="32837" xr:uid="{A54C7349-2C25-410D-9A76-9457BB95534A}"/>
    <cellStyle name="Normal 4 6 12 3 2 4 3" xfId="32838" xr:uid="{8A3B3AC1-32DF-4A28-87A9-5AAE4AB614C3}"/>
    <cellStyle name="Normal 4 6 12 3 2 5" xfId="32839" xr:uid="{B3F17D75-685F-42BC-9555-65BF95DD8C66}"/>
    <cellStyle name="Normal 4 6 12 3 2 5 2" xfId="32840" xr:uid="{558DAC19-A430-4766-8B44-BFA4A2665550}"/>
    <cellStyle name="Normal 4 6 12 3 2 6" xfId="32841" xr:uid="{422CBDEF-14A8-4AC7-B8CE-B91DEB0223B1}"/>
    <cellStyle name="Normal 4 6 12 3 3" xfId="32842" xr:uid="{25A7C90B-41C3-4057-8D7A-914FBFAE2005}"/>
    <cellStyle name="Normal 4 6 12 3 3 2" xfId="32843" xr:uid="{73F39890-1E1D-4997-B865-ECD848B5C3A1}"/>
    <cellStyle name="Normal 4 6 12 3 3 2 2" xfId="32844" xr:uid="{9D456D09-0337-4AD5-93D9-DBB82505FBAA}"/>
    <cellStyle name="Normal 4 6 12 3 3 2 2 2" xfId="32845" xr:uid="{1281309D-E1EF-48E9-BCAB-8457FA4AC8EA}"/>
    <cellStyle name="Normal 4 6 12 3 3 2 2 2 2" xfId="32846" xr:uid="{426794E3-FAEF-419C-BC85-6AB1F07F3491}"/>
    <cellStyle name="Normal 4 6 12 3 3 2 2 3" xfId="32847" xr:uid="{D8EB4CB9-9098-4C55-8DA6-D3C2AE67E5B5}"/>
    <cellStyle name="Normal 4 6 12 3 3 2 3" xfId="32848" xr:uid="{4A381F3E-4647-4739-A3F8-8158F7805719}"/>
    <cellStyle name="Normal 4 6 12 3 3 2 3 2" xfId="32849" xr:uid="{269A4A3F-A15A-4D11-B911-A2D6CE349ED8}"/>
    <cellStyle name="Normal 4 6 12 3 3 2 3 2 2" xfId="32850" xr:uid="{1D58DF54-7FC7-4FF4-9F3C-DB06DF76162F}"/>
    <cellStyle name="Normal 4 6 12 3 3 2 3 3" xfId="32851" xr:uid="{BEE5D972-E5B3-4967-B098-F725272BC47B}"/>
    <cellStyle name="Normal 4 6 12 3 3 2 4" xfId="32852" xr:uid="{2D65D13A-4B38-4583-9CC7-1E248CDE7FD9}"/>
    <cellStyle name="Normal 4 6 12 3 3 2 4 2" xfId="32853" xr:uid="{255D9081-A446-4708-B13F-71E932EC0B2F}"/>
    <cellStyle name="Normal 4 6 12 3 3 2 5" xfId="32854" xr:uid="{0E50DE22-ECB2-488A-A719-2BE2403D5EE1}"/>
    <cellStyle name="Normal 4 6 12 3 3 3" xfId="32855" xr:uid="{62FA7FBE-1F9D-4F2C-982B-A20150EE40BC}"/>
    <cellStyle name="Normal 4 6 12 3 3 3 2" xfId="32856" xr:uid="{BFE30F65-6FC7-43CD-9F11-5F81A048F3C8}"/>
    <cellStyle name="Normal 4 6 12 3 3 3 2 2" xfId="32857" xr:uid="{F0C9A426-8C15-407A-AAF8-B58BA9169455}"/>
    <cellStyle name="Normal 4 6 12 3 3 3 3" xfId="32858" xr:uid="{4B84FA9E-91F0-4439-B259-60D344D3F2A7}"/>
    <cellStyle name="Normal 4 6 12 3 3 4" xfId="32859" xr:uid="{305EF15B-FBDE-4560-A680-D5B87076502C}"/>
    <cellStyle name="Normal 4 6 12 3 3 4 2" xfId="32860" xr:uid="{4042C51A-163F-40B1-AAE2-23172EC7EB98}"/>
    <cellStyle name="Normal 4 6 12 3 3 4 2 2" xfId="32861" xr:uid="{1D979B1F-DE33-494C-9318-CCEBA11FAACD}"/>
    <cellStyle name="Normal 4 6 12 3 3 4 3" xfId="32862" xr:uid="{95F374C2-4057-49D5-AA83-C8890075D2F2}"/>
    <cellStyle name="Normal 4 6 12 3 3 5" xfId="32863" xr:uid="{9A74E38E-D36A-45DB-88E4-831C84A7992C}"/>
    <cellStyle name="Normal 4 6 12 3 3 5 2" xfId="32864" xr:uid="{B7889FCF-35DA-4A68-B74B-14F52D5B4D23}"/>
    <cellStyle name="Normal 4 6 12 3 3 6" xfId="32865" xr:uid="{A75333D9-5E77-46E2-AB90-328E77DD9DCA}"/>
    <cellStyle name="Normal 4 6 12 3 4" xfId="32866" xr:uid="{6B985C9D-0109-4235-B8A2-C8817C02DF7A}"/>
    <cellStyle name="Normal 4 6 12 3 4 2" xfId="32867" xr:uid="{2BACEFD9-210D-48C1-8677-DC7BCE8D46BB}"/>
    <cellStyle name="Normal 4 6 12 3 4 2 2" xfId="32868" xr:uid="{F90FDBB8-E37A-4A67-9F05-89822E27ED71}"/>
    <cellStyle name="Normal 4 6 12 3 4 2 2 2" xfId="32869" xr:uid="{21326DE9-71F5-4A8F-A510-63A3F351F960}"/>
    <cellStyle name="Normal 4 6 12 3 4 2 3" xfId="32870" xr:uid="{A626D4D9-9467-488A-9492-5DEE445FAD10}"/>
    <cellStyle name="Normal 4 6 12 3 4 3" xfId="32871" xr:uid="{45F0DEB0-656D-42F2-8587-81CFB414CB57}"/>
    <cellStyle name="Normal 4 6 12 3 4 3 2" xfId="32872" xr:uid="{604F649C-DD7B-4254-9126-DA7ED45FDAF8}"/>
    <cellStyle name="Normal 4 6 12 3 4 3 2 2" xfId="32873" xr:uid="{7A12F0B7-1C74-4F3F-ABBA-34A2CC36BACB}"/>
    <cellStyle name="Normal 4 6 12 3 4 3 3" xfId="32874" xr:uid="{26BA6D40-DC9B-4178-AA86-C1B4F57FF16D}"/>
    <cellStyle name="Normal 4 6 12 3 4 4" xfId="32875" xr:uid="{709D88C8-E9E8-462D-A833-EF2B9B49B50D}"/>
    <cellStyle name="Normal 4 6 12 3 4 4 2" xfId="32876" xr:uid="{031DC261-7BEE-48C2-8DD9-FF4FEA812EB3}"/>
    <cellStyle name="Normal 4 6 12 3 4 5" xfId="32877" xr:uid="{436CD77E-8923-40E1-80A2-554BFF5209CE}"/>
    <cellStyle name="Normal 4 6 12 3 5" xfId="32878" xr:uid="{13008A4E-4945-4859-B100-3B5584F21F9E}"/>
    <cellStyle name="Normal 4 6 12 3 5 2" xfId="32879" xr:uid="{4196E6FC-2D72-4BCA-A55B-20B3FF1ED757}"/>
    <cellStyle name="Normal 4 6 12 3 5 2 2" xfId="32880" xr:uid="{36EADB2B-6BD9-40AD-94B7-92ABECF31C83}"/>
    <cellStyle name="Normal 4 6 12 3 5 3" xfId="32881" xr:uid="{303B4789-1AF4-4EC9-9129-4D97DCD06549}"/>
    <cellStyle name="Normal 4 6 12 3 6" xfId="32882" xr:uid="{951EDEC4-0E93-4D02-AA91-D877A1CD4333}"/>
    <cellStyle name="Normal 4 6 12 3 6 2" xfId="32883" xr:uid="{2267DADD-AAA9-4C51-8056-268933542658}"/>
    <cellStyle name="Normal 4 6 12 3 6 2 2" xfId="32884" xr:uid="{A234C619-F55B-421B-851A-7F8B1994606B}"/>
    <cellStyle name="Normal 4 6 12 3 6 3" xfId="32885" xr:uid="{8EAC7B24-5F15-4B15-BB25-3BB0B6D034CA}"/>
    <cellStyle name="Normal 4 6 12 3 7" xfId="32886" xr:uid="{86CCA576-F91E-485C-AB92-BB60B02F06CA}"/>
    <cellStyle name="Normal 4 6 12 3 7 2" xfId="32887" xr:uid="{AB5D6A52-D5C6-4DE7-9673-7BB9ED0AC6FA}"/>
    <cellStyle name="Normal 4 6 12 3 7 2 2" xfId="32888" xr:uid="{C27368C1-1862-47DB-B064-E52C7AAF200A}"/>
    <cellStyle name="Normal 4 6 12 3 7 3" xfId="32889" xr:uid="{CA40E23A-7E47-4C2C-96AB-43CDC87E4B4E}"/>
    <cellStyle name="Normal 4 6 12 3 8" xfId="32890" xr:uid="{E01468D1-8404-4A4B-B2B8-3E890DA1D2ED}"/>
    <cellStyle name="Normal 4 6 12 3 8 2" xfId="32891" xr:uid="{1E4A9CBD-D270-4877-A6A9-373DFD1B5FD6}"/>
    <cellStyle name="Normal 4 6 12 3 9" xfId="32892" xr:uid="{F40666ED-722C-41D1-9209-F73E2C92D5D4}"/>
    <cellStyle name="Normal 4 6 12 4" xfId="32893" xr:uid="{9F49808D-5611-4D0B-8898-7AEA44B4EED0}"/>
    <cellStyle name="Normal 4 6 12 4 2" xfId="32894" xr:uid="{E4AF5C47-98B0-4FDA-ADE0-FFDDA1E1E6D4}"/>
    <cellStyle name="Normal 4 6 12 4 2 2" xfId="32895" xr:uid="{45D86714-B5BA-40BB-B222-E4429A77D8AC}"/>
    <cellStyle name="Normal 4 6 12 4 2 2 2" xfId="32896" xr:uid="{7C63F0AD-A458-4F4A-9713-97DDD7E6D771}"/>
    <cellStyle name="Normal 4 6 12 4 2 2 2 2" xfId="32897" xr:uid="{68DD1260-33D3-45D9-AFA5-056A250427F7}"/>
    <cellStyle name="Normal 4 6 12 4 2 2 3" xfId="32898" xr:uid="{A05E1D6F-7FB2-4572-854E-CAE5E7A6F9C0}"/>
    <cellStyle name="Normal 4 6 12 4 2 3" xfId="32899" xr:uid="{6601E166-93D2-4F77-96FD-F0BD592C9453}"/>
    <cellStyle name="Normal 4 6 12 4 2 3 2" xfId="32900" xr:uid="{F2CF12AA-7B2E-4725-92E0-746F18FBFF06}"/>
    <cellStyle name="Normal 4 6 12 4 2 3 2 2" xfId="32901" xr:uid="{2DAA42E5-92F2-48F5-A335-EF29DEECFE58}"/>
    <cellStyle name="Normal 4 6 12 4 2 3 3" xfId="32902" xr:uid="{A5DB1B1E-BF77-45B6-97FE-3805E16F43B9}"/>
    <cellStyle name="Normal 4 6 12 4 2 4" xfId="32903" xr:uid="{CCB53413-FF10-4BAF-B69B-96464E3F327D}"/>
    <cellStyle name="Normal 4 6 12 4 2 4 2" xfId="32904" xr:uid="{6DC6E3A9-3771-41AE-8E1D-77B2F75A3336}"/>
    <cellStyle name="Normal 4 6 12 4 2 5" xfId="32905" xr:uid="{D0B29C79-A9F2-42FE-912D-B12B5767A195}"/>
    <cellStyle name="Normal 4 6 12 4 3" xfId="32906" xr:uid="{DC1C272B-BA1F-4C7C-9C2A-EB0285E846C0}"/>
    <cellStyle name="Normal 4 6 12 4 3 2" xfId="32907" xr:uid="{BE92E2C8-ED07-4586-9D7C-DE2E857A8CEE}"/>
    <cellStyle name="Normal 4 6 12 4 3 2 2" xfId="32908" xr:uid="{58A34871-2EFC-404B-A291-70731F5EA0BD}"/>
    <cellStyle name="Normal 4 6 12 4 3 3" xfId="32909" xr:uid="{7E58FB5E-72DC-49E1-A747-7162DB98AD48}"/>
    <cellStyle name="Normal 4 6 12 4 4" xfId="32910" xr:uid="{06CB80AD-9829-4C74-BD83-3F95C59717DA}"/>
    <cellStyle name="Normal 4 6 12 4 4 2" xfId="32911" xr:uid="{D9568D98-DA66-488F-BD58-05B55925D7BB}"/>
    <cellStyle name="Normal 4 6 12 4 4 2 2" xfId="32912" xr:uid="{9B335F1F-4AA8-441B-9473-71D62BFD2742}"/>
    <cellStyle name="Normal 4 6 12 4 4 3" xfId="32913" xr:uid="{86B635BF-FE26-405C-9D56-5F35A77A5432}"/>
    <cellStyle name="Normal 4 6 12 4 5" xfId="32914" xr:uid="{9F9F5581-50E7-4DF7-B4BE-DAF0461B23C1}"/>
    <cellStyle name="Normal 4 6 12 4 5 2" xfId="32915" xr:uid="{3C4F691A-4032-4CA7-BCB6-52653021704D}"/>
    <cellStyle name="Normal 4 6 12 4 6" xfId="32916" xr:uid="{B7D5328A-41E2-487A-8B20-E648EDDE3F64}"/>
    <cellStyle name="Normal 4 6 12 5" xfId="32917" xr:uid="{E7B3D0D4-FA50-44B7-A8CD-97ED92E8422E}"/>
    <cellStyle name="Normal 4 6 12 5 2" xfId="32918" xr:uid="{AACDC2C1-2105-40B6-B6E0-43C135FC9947}"/>
    <cellStyle name="Normal 4 6 12 5 2 2" xfId="32919" xr:uid="{6800CDBA-43AC-4199-B54E-7DF5F2088E15}"/>
    <cellStyle name="Normal 4 6 12 5 2 2 2" xfId="32920" xr:uid="{4EF7D3AD-BFBF-4BED-A91C-7D9DAA997E70}"/>
    <cellStyle name="Normal 4 6 12 5 2 2 2 2" xfId="32921" xr:uid="{14878354-75C1-453F-ABDD-98CF7B1C136F}"/>
    <cellStyle name="Normal 4 6 12 5 2 2 3" xfId="32922" xr:uid="{FC2B2DF2-A8CD-433A-B19D-667174B9F251}"/>
    <cellStyle name="Normal 4 6 12 5 2 3" xfId="32923" xr:uid="{DC59EFDB-F84E-444D-8748-CA3FF76F941B}"/>
    <cellStyle name="Normal 4 6 12 5 2 3 2" xfId="32924" xr:uid="{1EBBACA1-8619-4273-99F6-2F19C0527FF8}"/>
    <cellStyle name="Normal 4 6 12 5 2 3 2 2" xfId="32925" xr:uid="{B8FE3696-6EA1-4505-867D-ED2AC83EB744}"/>
    <cellStyle name="Normal 4 6 12 5 2 3 3" xfId="32926" xr:uid="{2A775BD8-1C95-4B9F-B3A4-F9F84EC74EA3}"/>
    <cellStyle name="Normal 4 6 12 5 2 4" xfId="32927" xr:uid="{8FB5198A-65C0-496F-ACFB-101E52F4211C}"/>
    <cellStyle name="Normal 4 6 12 5 2 4 2" xfId="32928" xr:uid="{AB025DA2-DA64-4260-8CF8-DAC15F618F8E}"/>
    <cellStyle name="Normal 4 6 12 5 2 5" xfId="32929" xr:uid="{2E2803BC-10E8-4FE7-A1DD-37E82A69AA6E}"/>
    <cellStyle name="Normal 4 6 12 5 3" xfId="32930" xr:uid="{726A2E11-0278-4D67-897E-C5739C80740D}"/>
    <cellStyle name="Normal 4 6 12 5 3 2" xfId="32931" xr:uid="{31DC4321-64DE-4FE4-AE2B-CE5D59B79F3F}"/>
    <cellStyle name="Normal 4 6 12 5 3 2 2" xfId="32932" xr:uid="{E9E854A7-3CD7-4E86-B7AA-E2F2C8C64CF7}"/>
    <cellStyle name="Normal 4 6 12 5 3 3" xfId="32933" xr:uid="{61653D32-83F8-48E5-87D0-2BA1ADD3000B}"/>
    <cellStyle name="Normal 4 6 12 5 4" xfId="32934" xr:uid="{7DA91E7E-D1F0-4EFD-8FE4-4D1D3D492179}"/>
    <cellStyle name="Normal 4 6 12 5 4 2" xfId="32935" xr:uid="{4CDA9267-8C0D-454F-9931-05E68492D59E}"/>
    <cellStyle name="Normal 4 6 12 5 4 2 2" xfId="32936" xr:uid="{940CB5A4-3E16-4EA0-88A2-096003459AF7}"/>
    <cellStyle name="Normal 4 6 12 5 4 3" xfId="32937" xr:uid="{8DD00C5D-6D1F-471E-8693-74C62FC083B6}"/>
    <cellStyle name="Normal 4 6 12 5 5" xfId="32938" xr:uid="{0ADB3F34-4994-489C-97A1-F301B539BE15}"/>
    <cellStyle name="Normal 4 6 12 5 5 2" xfId="32939" xr:uid="{F1249B70-B606-4876-A8A6-5C94AA64FD18}"/>
    <cellStyle name="Normal 4 6 12 5 6" xfId="32940" xr:uid="{B655AF4F-85F0-4F2B-A420-FC0D8DD12997}"/>
    <cellStyle name="Normal 4 6 12 6" xfId="32941" xr:uid="{3883DA11-440F-4467-94D2-985159DBBF44}"/>
    <cellStyle name="Normal 4 6 12 6 2" xfId="32942" xr:uid="{CB0D5E2B-21AD-431A-8B02-3F92A8EB561D}"/>
    <cellStyle name="Normal 4 6 12 6 2 2" xfId="32943" xr:uid="{066D4D53-0B69-4630-AE19-BFD58284F083}"/>
    <cellStyle name="Normal 4 6 12 6 2 2 2" xfId="32944" xr:uid="{1F7B0115-BCA1-478A-8B9F-88FB03AB3EDD}"/>
    <cellStyle name="Normal 4 6 12 6 2 3" xfId="32945" xr:uid="{A2B0AE84-C236-4929-897D-5E4385ED9303}"/>
    <cellStyle name="Normal 4 6 12 6 3" xfId="32946" xr:uid="{4DB32BE3-7E25-40DA-9345-58D157FA9F9C}"/>
    <cellStyle name="Normal 4 6 12 6 3 2" xfId="32947" xr:uid="{70005551-1151-4C6C-ADA6-93CDE2615CFB}"/>
    <cellStyle name="Normal 4 6 12 6 3 2 2" xfId="32948" xr:uid="{EA17587E-08AB-4453-9E69-2E3D48AB46F6}"/>
    <cellStyle name="Normal 4 6 12 6 3 3" xfId="32949" xr:uid="{A9F08436-E9FE-4C2D-B42F-568F271F0FE6}"/>
    <cellStyle name="Normal 4 6 12 6 4" xfId="32950" xr:uid="{F752ACE9-B469-4284-BC29-39C7BDC6161C}"/>
    <cellStyle name="Normal 4 6 12 6 4 2" xfId="32951" xr:uid="{4342464C-005D-4B74-BA04-E0ED53DEE41C}"/>
    <cellStyle name="Normal 4 6 12 6 5" xfId="32952" xr:uid="{9D90160E-9A79-477C-B1DB-1C1120ED283D}"/>
    <cellStyle name="Normal 4 6 12 7" xfId="32953" xr:uid="{8EF7472C-FC2B-4FA7-9460-1FCFFDEBE967}"/>
    <cellStyle name="Normal 4 6 12 7 2" xfId="32954" xr:uid="{6B5204FD-78AA-4C06-B5B7-DFBD20FF4289}"/>
    <cellStyle name="Normal 4 6 12 7 2 2" xfId="32955" xr:uid="{B7E17501-83DB-4542-8DE2-F14D6FC0213E}"/>
    <cellStyle name="Normal 4 6 12 7 3" xfId="32956" xr:uid="{820E9138-E3CB-46E0-AFC8-58A752F81882}"/>
    <cellStyle name="Normal 4 6 12 8" xfId="32957" xr:uid="{B6B85FBA-0F44-4CDC-8B5E-EFDCE37D51C5}"/>
    <cellStyle name="Normal 4 6 12 8 2" xfId="32958" xr:uid="{D0319B0D-699F-43C8-8221-F7F5205B646A}"/>
    <cellStyle name="Normal 4 6 12 8 2 2" xfId="32959" xr:uid="{A2014D5F-D4B8-4CB3-994D-AFCD2732C715}"/>
    <cellStyle name="Normal 4 6 12 8 3" xfId="32960" xr:uid="{A3428C2D-14F5-4F04-88BB-A441DD7D80CA}"/>
    <cellStyle name="Normal 4 6 12 9" xfId="32961" xr:uid="{5B4A3A30-C8DE-4BA5-A09E-B5CA5DAC1897}"/>
    <cellStyle name="Normal 4 6 12 9 2" xfId="32962" xr:uid="{5AF39056-215F-4C7A-86EF-11B42E313B7B}"/>
    <cellStyle name="Normal 4 6 12 9 2 2" xfId="32963" xr:uid="{8326942D-7DA2-4AEA-8229-BEC45CFA3F6D}"/>
    <cellStyle name="Normal 4 6 12 9 3" xfId="32964" xr:uid="{80AC1231-C90F-4E14-AC21-D5A5F8DAE535}"/>
    <cellStyle name="Normal 4 6 13" xfId="32965" xr:uid="{942C958C-EB80-478B-9053-CDB6BE7D4A9B}"/>
    <cellStyle name="Normal 4 6 13 10" xfId="32966" xr:uid="{C9D8C0F5-15AB-4AA9-9883-7D6228A7F6FC}"/>
    <cellStyle name="Normal 4 6 13 10 2" xfId="32967" xr:uid="{F86966E3-3C89-4A7B-9C0D-C0DA7DCEE04F}"/>
    <cellStyle name="Normal 4 6 13 11" xfId="32968" xr:uid="{BF593658-D411-4574-9AC7-B39FAC953226}"/>
    <cellStyle name="Normal 4 6 13 2" xfId="32969" xr:uid="{5E10BA6F-5A9E-41DC-9E6A-781743DB082A}"/>
    <cellStyle name="Normal 4 6 13 2 2" xfId="32970" xr:uid="{28BBDCF3-1C08-4024-BE24-000202F1DB92}"/>
    <cellStyle name="Normal 4 6 13 2 2 2" xfId="32971" xr:uid="{0809315E-A9D2-4A99-86AE-83A9B3839B36}"/>
    <cellStyle name="Normal 4 6 13 2 2 2 2" xfId="32972" xr:uid="{D08AF956-4F63-48C6-BA74-89A0F68FD170}"/>
    <cellStyle name="Normal 4 6 13 2 2 2 2 2" xfId="32973" xr:uid="{87BA4E4E-712F-41B5-A580-D156A7E3A3FD}"/>
    <cellStyle name="Normal 4 6 13 2 2 2 2 2 2" xfId="32974" xr:uid="{C3A0667D-E2AB-4C54-A559-EB8A5AC0C8EF}"/>
    <cellStyle name="Normal 4 6 13 2 2 2 2 3" xfId="32975" xr:uid="{E7296DCC-9E36-4734-879B-C3FD3CFE8AA0}"/>
    <cellStyle name="Normal 4 6 13 2 2 2 3" xfId="32976" xr:uid="{14FC602F-5241-4E7D-BADF-89821B0014E5}"/>
    <cellStyle name="Normal 4 6 13 2 2 2 3 2" xfId="32977" xr:uid="{F767C178-463B-46C2-B8A8-D292D9F6B8BC}"/>
    <cellStyle name="Normal 4 6 13 2 2 2 3 2 2" xfId="32978" xr:uid="{B9BB136F-AADA-480A-AD81-47EC2E3A7C73}"/>
    <cellStyle name="Normal 4 6 13 2 2 2 3 3" xfId="32979" xr:uid="{409E7C0F-85C9-47DB-A6F2-E38AA22D9B7A}"/>
    <cellStyle name="Normal 4 6 13 2 2 2 4" xfId="32980" xr:uid="{86B5C824-23C6-4452-9BE7-6CD2DA8FE815}"/>
    <cellStyle name="Normal 4 6 13 2 2 2 4 2" xfId="32981" xr:uid="{E1E17B6D-7FB0-4699-A679-DF2D1F8E0CB7}"/>
    <cellStyle name="Normal 4 6 13 2 2 2 5" xfId="32982" xr:uid="{4F4ECDEB-D56F-475C-8CFB-2CEBDDD7DE88}"/>
    <cellStyle name="Normal 4 6 13 2 2 3" xfId="32983" xr:uid="{B552CC3F-3586-4CBE-AD62-1051E094F7F4}"/>
    <cellStyle name="Normal 4 6 13 2 2 3 2" xfId="32984" xr:uid="{3924B901-4171-4A6A-97B6-3569D4968B83}"/>
    <cellStyle name="Normal 4 6 13 2 2 3 2 2" xfId="32985" xr:uid="{F3411A52-15FE-4073-879F-D5432448E143}"/>
    <cellStyle name="Normal 4 6 13 2 2 3 3" xfId="32986" xr:uid="{089567B5-34C8-4CC6-97B3-3AEFFBFB7423}"/>
    <cellStyle name="Normal 4 6 13 2 2 4" xfId="32987" xr:uid="{70ED58AF-138B-4329-AF69-D1940D0F8210}"/>
    <cellStyle name="Normal 4 6 13 2 2 4 2" xfId="32988" xr:uid="{A8FDE18E-5D69-4FBE-95F5-C68A19DD759E}"/>
    <cellStyle name="Normal 4 6 13 2 2 4 2 2" xfId="32989" xr:uid="{55A71D32-BFA9-4E3B-A6D9-E78920FEF57D}"/>
    <cellStyle name="Normal 4 6 13 2 2 4 3" xfId="32990" xr:uid="{F15D10A0-AF2E-40EC-8742-30E5DAC16F7B}"/>
    <cellStyle name="Normal 4 6 13 2 2 5" xfId="32991" xr:uid="{E3A73577-037D-4006-94D1-46FF1DBDFF75}"/>
    <cellStyle name="Normal 4 6 13 2 2 5 2" xfId="32992" xr:uid="{83B3D736-EF48-4760-A0D1-D686215A685C}"/>
    <cellStyle name="Normal 4 6 13 2 2 6" xfId="32993" xr:uid="{C1C800CF-6476-46C0-98EB-3093B15B19CA}"/>
    <cellStyle name="Normal 4 6 13 2 3" xfId="32994" xr:uid="{8B35D3D9-AB0F-4BA6-8985-7614AF27522A}"/>
    <cellStyle name="Normal 4 6 13 2 3 2" xfId="32995" xr:uid="{BA0091DF-34B7-4E0D-82F9-AC8C1DFCD64F}"/>
    <cellStyle name="Normal 4 6 13 2 3 2 2" xfId="32996" xr:uid="{C5272763-7136-411E-97F8-D20ED075D5AB}"/>
    <cellStyle name="Normal 4 6 13 2 3 2 2 2" xfId="32997" xr:uid="{DE877F77-C860-446A-B18F-C8BE450FC03F}"/>
    <cellStyle name="Normal 4 6 13 2 3 2 2 2 2" xfId="32998" xr:uid="{65E1A4EC-0FC7-4E7E-B166-F102BBC4C7A7}"/>
    <cellStyle name="Normal 4 6 13 2 3 2 2 3" xfId="32999" xr:uid="{5BD94076-0F9F-4D31-B304-B109A1A08ADC}"/>
    <cellStyle name="Normal 4 6 13 2 3 2 3" xfId="33000" xr:uid="{A1FA815D-72E6-45BE-A994-75F8687A82EA}"/>
    <cellStyle name="Normal 4 6 13 2 3 2 3 2" xfId="33001" xr:uid="{2DD0F75D-5FBC-44A2-BC80-845B5637DE76}"/>
    <cellStyle name="Normal 4 6 13 2 3 2 3 2 2" xfId="33002" xr:uid="{3462ACFB-AFA6-4665-9EAA-86BC86612D19}"/>
    <cellStyle name="Normal 4 6 13 2 3 2 3 3" xfId="33003" xr:uid="{C660636E-D055-4E5C-8A2A-71DBEF76D560}"/>
    <cellStyle name="Normal 4 6 13 2 3 2 4" xfId="33004" xr:uid="{80773AEF-4C5E-41F9-AFE8-EA7B189D8C60}"/>
    <cellStyle name="Normal 4 6 13 2 3 2 4 2" xfId="33005" xr:uid="{CA7FB501-0640-4C0E-BFD6-FF439FBB55D0}"/>
    <cellStyle name="Normal 4 6 13 2 3 2 5" xfId="33006" xr:uid="{F12EDF78-38DE-4136-AB33-90CE3A0B0B27}"/>
    <cellStyle name="Normal 4 6 13 2 3 3" xfId="33007" xr:uid="{C4F54F10-AFAD-42D8-BA07-E023A3B86475}"/>
    <cellStyle name="Normal 4 6 13 2 3 3 2" xfId="33008" xr:uid="{4B780778-D802-4E68-A75B-6A4300BD9340}"/>
    <cellStyle name="Normal 4 6 13 2 3 3 2 2" xfId="33009" xr:uid="{E8A6DBE6-AEAC-4417-A32B-79AECDF68CF1}"/>
    <cellStyle name="Normal 4 6 13 2 3 3 3" xfId="33010" xr:uid="{84FF5D08-58F8-445D-BD9D-8BC20FF41A72}"/>
    <cellStyle name="Normal 4 6 13 2 3 4" xfId="33011" xr:uid="{1ABAACA7-3863-432F-8228-B349BB5C592B}"/>
    <cellStyle name="Normal 4 6 13 2 3 4 2" xfId="33012" xr:uid="{7FA1E0B5-674F-47A7-A2D7-7D55237F6325}"/>
    <cellStyle name="Normal 4 6 13 2 3 4 2 2" xfId="33013" xr:uid="{65B5A4A7-A7C5-4A39-9218-8C67A77C3F37}"/>
    <cellStyle name="Normal 4 6 13 2 3 4 3" xfId="33014" xr:uid="{74F8841B-4EBC-4EF2-9DE3-5430CA1A0A80}"/>
    <cellStyle name="Normal 4 6 13 2 3 5" xfId="33015" xr:uid="{46C9FB96-0A5E-41EB-8619-60D81EED8B22}"/>
    <cellStyle name="Normal 4 6 13 2 3 5 2" xfId="33016" xr:uid="{F7815881-8CE6-4DD8-93F1-ADFBAC8137AB}"/>
    <cellStyle name="Normal 4 6 13 2 3 6" xfId="33017" xr:uid="{8AE253F7-8C02-4E97-A41C-FCE03D50D4EB}"/>
    <cellStyle name="Normal 4 6 13 2 4" xfId="33018" xr:uid="{9956AA8C-388D-4110-A376-4E29E76EA544}"/>
    <cellStyle name="Normal 4 6 13 2 4 2" xfId="33019" xr:uid="{D6A06AE6-CC36-4498-B27F-41FFC2947755}"/>
    <cellStyle name="Normal 4 6 13 2 4 2 2" xfId="33020" xr:uid="{2D91640C-E799-4560-BD82-B208A63A367E}"/>
    <cellStyle name="Normal 4 6 13 2 4 2 2 2" xfId="33021" xr:uid="{C29F4D45-8BDB-48CC-AAEE-E7AF3470842F}"/>
    <cellStyle name="Normal 4 6 13 2 4 2 3" xfId="33022" xr:uid="{646DDB6E-512F-4D14-B718-7EE3F513D3A7}"/>
    <cellStyle name="Normal 4 6 13 2 4 3" xfId="33023" xr:uid="{3E5A9B21-B404-419C-AA55-A03384371903}"/>
    <cellStyle name="Normal 4 6 13 2 4 3 2" xfId="33024" xr:uid="{2E9A1D50-21DB-499C-97C7-EC2A607CB618}"/>
    <cellStyle name="Normal 4 6 13 2 4 3 2 2" xfId="33025" xr:uid="{25195293-C207-4B39-AFCD-B2E344788A3C}"/>
    <cellStyle name="Normal 4 6 13 2 4 3 3" xfId="33026" xr:uid="{2A5EAF1D-D404-46C9-BA21-CDCEA7BDC227}"/>
    <cellStyle name="Normal 4 6 13 2 4 4" xfId="33027" xr:uid="{688FC7FD-4406-4E23-8CF3-F6E4DF9FEC2D}"/>
    <cellStyle name="Normal 4 6 13 2 4 4 2" xfId="33028" xr:uid="{FDDB3E74-0A7E-4ACA-9654-E3E063001693}"/>
    <cellStyle name="Normal 4 6 13 2 4 5" xfId="33029" xr:uid="{5975422F-B03F-44E7-8EC7-D55F8B75F7E8}"/>
    <cellStyle name="Normal 4 6 13 2 5" xfId="33030" xr:uid="{4A609290-8E20-44CB-93F6-2B0B976168EF}"/>
    <cellStyle name="Normal 4 6 13 2 5 2" xfId="33031" xr:uid="{BBDBD583-96EC-4A05-93EE-295428C57A56}"/>
    <cellStyle name="Normal 4 6 13 2 5 2 2" xfId="33032" xr:uid="{F7B263AA-E056-4EFE-813E-154E7186F99B}"/>
    <cellStyle name="Normal 4 6 13 2 5 3" xfId="33033" xr:uid="{24D28594-B29D-408C-9EDB-09BADD17C1D0}"/>
    <cellStyle name="Normal 4 6 13 2 6" xfId="33034" xr:uid="{8AE8EE8D-74C3-4321-AC18-8FCD8610B52E}"/>
    <cellStyle name="Normal 4 6 13 2 6 2" xfId="33035" xr:uid="{6F9E6D7A-1BAB-441F-95F5-00897B52CDD3}"/>
    <cellStyle name="Normal 4 6 13 2 6 2 2" xfId="33036" xr:uid="{466C2F64-4D3B-4C98-8477-75000CC406B1}"/>
    <cellStyle name="Normal 4 6 13 2 6 3" xfId="33037" xr:uid="{6F12CEF2-9C03-4722-B940-411753356D19}"/>
    <cellStyle name="Normal 4 6 13 2 7" xfId="33038" xr:uid="{24F28255-8B39-474F-BCCA-4687B9783D2A}"/>
    <cellStyle name="Normal 4 6 13 2 7 2" xfId="33039" xr:uid="{DBB736C3-9A0B-4253-9ECA-6EAA6BB25599}"/>
    <cellStyle name="Normal 4 6 13 2 7 2 2" xfId="33040" xr:uid="{6BA8F61F-44A1-43B9-8445-814719945E65}"/>
    <cellStyle name="Normal 4 6 13 2 7 3" xfId="33041" xr:uid="{58BEC4BE-AE39-42F6-8904-57A95B74F620}"/>
    <cellStyle name="Normal 4 6 13 2 8" xfId="33042" xr:uid="{B8FE50CD-759E-4716-983D-618B44765078}"/>
    <cellStyle name="Normal 4 6 13 2 8 2" xfId="33043" xr:uid="{CD2789DB-FD56-4575-AA1B-F361B3BAE18D}"/>
    <cellStyle name="Normal 4 6 13 2 9" xfId="33044" xr:uid="{2F04FBBC-BF24-4B7C-8356-D90BE8B314E5}"/>
    <cellStyle name="Normal 4 6 13 3" xfId="33045" xr:uid="{D964C20A-BE4B-4CB5-963E-62BBF1D190C0}"/>
    <cellStyle name="Normal 4 6 13 3 2" xfId="33046" xr:uid="{3C02A4A4-5475-4E90-8952-3C842EE2654D}"/>
    <cellStyle name="Normal 4 6 13 3 2 2" xfId="33047" xr:uid="{46AA5167-E0CC-43B4-A43A-2A1BDAD29DD6}"/>
    <cellStyle name="Normal 4 6 13 3 2 2 2" xfId="33048" xr:uid="{5FF1AB42-B069-4FCA-B8C0-65B0BB28D4B7}"/>
    <cellStyle name="Normal 4 6 13 3 2 2 2 2" xfId="33049" xr:uid="{AEF5E024-CD1B-4C68-B2E1-4775BCF07410}"/>
    <cellStyle name="Normal 4 6 13 3 2 2 2 2 2" xfId="33050" xr:uid="{37D9E31A-CD5B-4E8E-A0D0-826E9AC62080}"/>
    <cellStyle name="Normal 4 6 13 3 2 2 2 3" xfId="33051" xr:uid="{9EE2FC36-913B-4C53-9153-20F1DF72D38C}"/>
    <cellStyle name="Normal 4 6 13 3 2 2 3" xfId="33052" xr:uid="{8F41B026-456B-476D-83F7-42DD7642D5F0}"/>
    <cellStyle name="Normal 4 6 13 3 2 2 3 2" xfId="33053" xr:uid="{68E9B08A-415E-47BE-BC6F-CDD0EB7FF8F4}"/>
    <cellStyle name="Normal 4 6 13 3 2 2 3 2 2" xfId="33054" xr:uid="{B2C15311-3576-4989-BD05-791445A43D68}"/>
    <cellStyle name="Normal 4 6 13 3 2 2 3 3" xfId="33055" xr:uid="{BA2D08E5-2A61-4156-9F37-02819A2AC38D}"/>
    <cellStyle name="Normal 4 6 13 3 2 2 4" xfId="33056" xr:uid="{1E81921B-8F07-41FD-A769-36C7AC62231A}"/>
    <cellStyle name="Normal 4 6 13 3 2 2 4 2" xfId="33057" xr:uid="{ED6D9B29-54EE-433F-8B26-63B25E5FA73A}"/>
    <cellStyle name="Normal 4 6 13 3 2 2 5" xfId="33058" xr:uid="{CA616FE1-D157-43FE-9129-B470383365A6}"/>
    <cellStyle name="Normal 4 6 13 3 2 3" xfId="33059" xr:uid="{A5269066-D7D9-4C59-BCF7-12C103619218}"/>
    <cellStyle name="Normal 4 6 13 3 2 3 2" xfId="33060" xr:uid="{CAAAE0F3-2EB6-4D90-B2CA-EAA64C512E3C}"/>
    <cellStyle name="Normal 4 6 13 3 2 3 2 2" xfId="33061" xr:uid="{819ADD2F-38A8-490E-B68A-BBC8D4657D7E}"/>
    <cellStyle name="Normal 4 6 13 3 2 3 3" xfId="33062" xr:uid="{0ACF5E53-9368-4034-AB75-540350F65C94}"/>
    <cellStyle name="Normal 4 6 13 3 2 4" xfId="33063" xr:uid="{632A09ED-9ED8-4A97-BF49-A213500CA068}"/>
    <cellStyle name="Normal 4 6 13 3 2 4 2" xfId="33064" xr:uid="{21DEA0AD-4084-41F5-BA31-0A6054427D50}"/>
    <cellStyle name="Normal 4 6 13 3 2 4 2 2" xfId="33065" xr:uid="{BF4C1EF5-B3FA-4F38-BEA8-312ADF1F6B73}"/>
    <cellStyle name="Normal 4 6 13 3 2 4 3" xfId="33066" xr:uid="{27DDAB03-FBB3-46FC-8787-1741927D9570}"/>
    <cellStyle name="Normal 4 6 13 3 2 5" xfId="33067" xr:uid="{6B2E49FB-7178-4B9E-85E4-DF580097B6A0}"/>
    <cellStyle name="Normal 4 6 13 3 2 5 2" xfId="33068" xr:uid="{C7C4213D-2635-4C76-AA95-F7373148B226}"/>
    <cellStyle name="Normal 4 6 13 3 2 6" xfId="33069" xr:uid="{03D7629C-4840-4A38-8EBF-199355AE2CD6}"/>
    <cellStyle name="Normal 4 6 13 3 3" xfId="33070" xr:uid="{5F7DCA30-A7FF-44D2-B88A-92A7212FE70F}"/>
    <cellStyle name="Normal 4 6 13 3 3 2" xfId="33071" xr:uid="{1FDE0397-579A-4728-BA35-ECBDF1A1E0B5}"/>
    <cellStyle name="Normal 4 6 13 3 3 2 2" xfId="33072" xr:uid="{2A4848B6-D74E-4F60-B2AF-614EFD6CF9CD}"/>
    <cellStyle name="Normal 4 6 13 3 3 2 2 2" xfId="33073" xr:uid="{EBFF2447-0F64-4AF1-93E6-5AE0F1EDD382}"/>
    <cellStyle name="Normal 4 6 13 3 3 2 2 2 2" xfId="33074" xr:uid="{52C74FFF-D097-44C0-AD49-44141AEAFCD7}"/>
    <cellStyle name="Normal 4 6 13 3 3 2 2 3" xfId="33075" xr:uid="{64C4C0C7-5E07-4A8F-95F5-FDCC545CF8A5}"/>
    <cellStyle name="Normal 4 6 13 3 3 2 3" xfId="33076" xr:uid="{D9E8ED6B-7B87-483B-BF4C-FCE15DD00A57}"/>
    <cellStyle name="Normal 4 6 13 3 3 2 3 2" xfId="33077" xr:uid="{1BF8B43B-E58F-4141-8FED-91E0A34C37E3}"/>
    <cellStyle name="Normal 4 6 13 3 3 2 3 2 2" xfId="33078" xr:uid="{993F3B2A-D985-47AE-8DC5-A3738FA5BA8C}"/>
    <cellStyle name="Normal 4 6 13 3 3 2 3 3" xfId="33079" xr:uid="{7CC2C3AC-AF4A-4E82-8AC9-81A6465317AE}"/>
    <cellStyle name="Normal 4 6 13 3 3 2 4" xfId="33080" xr:uid="{107AB899-3B6F-4F19-93E2-BF4D546B9240}"/>
    <cellStyle name="Normal 4 6 13 3 3 2 4 2" xfId="33081" xr:uid="{1494A9FC-8A44-475A-9989-C4B3A6597EFA}"/>
    <cellStyle name="Normal 4 6 13 3 3 2 5" xfId="33082" xr:uid="{B67B704B-9AF2-4960-BE78-AE667784539A}"/>
    <cellStyle name="Normal 4 6 13 3 3 3" xfId="33083" xr:uid="{CB0CF10A-7F80-4C2C-A9D5-1176F8EC9AF7}"/>
    <cellStyle name="Normal 4 6 13 3 3 3 2" xfId="33084" xr:uid="{8C2928BF-ECC5-42C2-A349-5B5A9F7C9320}"/>
    <cellStyle name="Normal 4 6 13 3 3 3 2 2" xfId="33085" xr:uid="{EDD17E19-45BC-4B67-9FD1-03028C8AFBA0}"/>
    <cellStyle name="Normal 4 6 13 3 3 3 3" xfId="33086" xr:uid="{4D9E01F4-1F9F-43A8-AB05-1A756F5EE3A7}"/>
    <cellStyle name="Normal 4 6 13 3 3 4" xfId="33087" xr:uid="{6773DF5F-23F4-4D25-B89E-E5EB91D50000}"/>
    <cellStyle name="Normal 4 6 13 3 3 4 2" xfId="33088" xr:uid="{2A8DA917-EB2A-4801-92BC-DE89945C4BB0}"/>
    <cellStyle name="Normal 4 6 13 3 3 4 2 2" xfId="33089" xr:uid="{72E93563-308F-4B45-B5DC-F72FFB57A5B8}"/>
    <cellStyle name="Normal 4 6 13 3 3 4 3" xfId="33090" xr:uid="{F062FDEE-A073-48DA-8347-EA65E8461B0A}"/>
    <cellStyle name="Normal 4 6 13 3 3 5" xfId="33091" xr:uid="{A2A875E1-ACFD-4421-B841-03EF66DFF048}"/>
    <cellStyle name="Normal 4 6 13 3 3 5 2" xfId="33092" xr:uid="{349D953F-142A-4058-8078-5C5F740AF809}"/>
    <cellStyle name="Normal 4 6 13 3 3 6" xfId="33093" xr:uid="{013B7AC8-A524-4B82-BA9B-2E2BFD5580F8}"/>
    <cellStyle name="Normal 4 6 13 3 4" xfId="33094" xr:uid="{24046FD5-738F-4B8B-AC30-622DC9DC5D4C}"/>
    <cellStyle name="Normal 4 6 13 3 4 2" xfId="33095" xr:uid="{1F87F431-BAA0-44F1-81BD-AB4CDBC8C78E}"/>
    <cellStyle name="Normal 4 6 13 3 4 2 2" xfId="33096" xr:uid="{5A3378E6-EC1D-4D52-882D-3A3BF0408AD9}"/>
    <cellStyle name="Normal 4 6 13 3 4 2 2 2" xfId="33097" xr:uid="{E52F7473-2BA2-49B6-B351-98A823C73980}"/>
    <cellStyle name="Normal 4 6 13 3 4 2 3" xfId="33098" xr:uid="{5944EEDD-5C28-4283-8542-5D43CB527CF7}"/>
    <cellStyle name="Normal 4 6 13 3 4 3" xfId="33099" xr:uid="{E2E27897-6624-4B9C-BC6B-78B982BA8FC0}"/>
    <cellStyle name="Normal 4 6 13 3 4 3 2" xfId="33100" xr:uid="{442EFDA3-6C64-4321-837B-80E882644FE6}"/>
    <cellStyle name="Normal 4 6 13 3 4 3 2 2" xfId="33101" xr:uid="{CBE3868A-C07A-4241-8878-035F4736B788}"/>
    <cellStyle name="Normal 4 6 13 3 4 3 3" xfId="33102" xr:uid="{71FECE82-AAE2-4C95-A8B1-5347AEBBC019}"/>
    <cellStyle name="Normal 4 6 13 3 4 4" xfId="33103" xr:uid="{DA695AF5-6208-413E-B5B4-E5A72F6F457E}"/>
    <cellStyle name="Normal 4 6 13 3 4 4 2" xfId="33104" xr:uid="{D1074E91-F198-4D72-920F-4F4209956F73}"/>
    <cellStyle name="Normal 4 6 13 3 4 5" xfId="33105" xr:uid="{8A2198BF-1FB9-4E1B-8299-2CECEFCC99D2}"/>
    <cellStyle name="Normal 4 6 13 3 5" xfId="33106" xr:uid="{1AE48122-2DAE-44DD-843C-61413C54184B}"/>
    <cellStyle name="Normal 4 6 13 3 5 2" xfId="33107" xr:uid="{7DD9E247-DF6A-4CFC-9139-2A5B703A6D20}"/>
    <cellStyle name="Normal 4 6 13 3 5 2 2" xfId="33108" xr:uid="{44B44E2F-74E5-4C5B-8192-E850B03EDE86}"/>
    <cellStyle name="Normal 4 6 13 3 5 3" xfId="33109" xr:uid="{25ED54C6-5B7B-4830-80A6-C308FCF46158}"/>
    <cellStyle name="Normal 4 6 13 3 6" xfId="33110" xr:uid="{C28A4CEC-A582-423F-AECE-B5066341F91C}"/>
    <cellStyle name="Normal 4 6 13 3 6 2" xfId="33111" xr:uid="{8DB696C3-BA77-434D-AF88-7C8197C9A016}"/>
    <cellStyle name="Normal 4 6 13 3 6 2 2" xfId="33112" xr:uid="{433D948B-DDFB-48FD-9B1D-2DA1C45B68D4}"/>
    <cellStyle name="Normal 4 6 13 3 6 3" xfId="33113" xr:uid="{24E31D88-DE48-4B05-A6C7-2A15EEBED757}"/>
    <cellStyle name="Normal 4 6 13 3 7" xfId="33114" xr:uid="{99E808C5-5B33-4944-93EE-DEB77D5265AE}"/>
    <cellStyle name="Normal 4 6 13 3 7 2" xfId="33115" xr:uid="{B2ED88C4-149B-41BE-88A4-45D46E17A0B4}"/>
    <cellStyle name="Normal 4 6 13 3 7 2 2" xfId="33116" xr:uid="{3B52CDB1-2082-45D4-92BD-03501BA1A1B5}"/>
    <cellStyle name="Normal 4 6 13 3 7 3" xfId="33117" xr:uid="{75E1B272-9B11-4781-93A4-4C94BEBE06D0}"/>
    <cellStyle name="Normal 4 6 13 3 8" xfId="33118" xr:uid="{5E6DE5C4-BFBB-4299-88DA-BB6564CD9FC6}"/>
    <cellStyle name="Normal 4 6 13 3 8 2" xfId="33119" xr:uid="{98CD387C-6BA5-44B2-B7E1-971C1EF411ED}"/>
    <cellStyle name="Normal 4 6 13 3 9" xfId="33120" xr:uid="{8572FE04-4F74-47D4-B320-EBA0B733B7DF}"/>
    <cellStyle name="Normal 4 6 13 4" xfId="33121" xr:uid="{609CBA10-2785-49E2-997A-A93A2F6EBDD5}"/>
    <cellStyle name="Normal 4 6 13 4 2" xfId="33122" xr:uid="{78D4CE90-46E3-4A4F-8A54-4FE3597B51CD}"/>
    <cellStyle name="Normal 4 6 13 4 2 2" xfId="33123" xr:uid="{47CE3F57-ED6C-4B34-B8A2-B78E67776914}"/>
    <cellStyle name="Normal 4 6 13 4 2 2 2" xfId="33124" xr:uid="{5204141A-3D12-4058-9C28-AAA248D7C408}"/>
    <cellStyle name="Normal 4 6 13 4 2 2 2 2" xfId="33125" xr:uid="{3F06574A-7D42-4F14-A694-725D0911C41C}"/>
    <cellStyle name="Normal 4 6 13 4 2 2 3" xfId="33126" xr:uid="{E1218983-A44D-45A9-80E9-FBA93B053214}"/>
    <cellStyle name="Normal 4 6 13 4 2 3" xfId="33127" xr:uid="{CA7F3685-DA28-4028-B997-58CD7FECC64D}"/>
    <cellStyle name="Normal 4 6 13 4 2 3 2" xfId="33128" xr:uid="{3CBFE40E-9305-4915-A003-E4F5D9D114D1}"/>
    <cellStyle name="Normal 4 6 13 4 2 3 2 2" xfId="33129" xr:uid="{5E7EE8A9-99E1-4CEA-801C-819880A703EA}"/>
    <cellStyle name="Normal 4 6 13 4 2 3 3" xfId="33130" xr:uid="{93A5ECDC-8957-4ACF-8103-5A3D3FEFEFAD}"/>
    <cellStyle name="Normal 4 6 13 4 2 4" xfId="33131" xr:uid="{EA920F2E-CFFE-4C94-80F8-EF47D95E38CD}"/>
    <cellStyle name="Normal 4 6 13 4 2 4 2" xfId="33132" xr:uid="{DAAD8085-0D9C-4AA2-9168-AD466A2412A3}"/>
    <cellStyle name="Normal 4 6 13 4 2 5" xfId="33133" xr:uid="{569F69BD-FD02-4873-A61A-BF5598807E02}"/>
    <cellStyle name="Normal 4 6 13 4 3" xfId="33134" xr:uid="{BE68AB1B-F626-488D-AA11-0E354EE11841}"/>
    <cellStyle name="Normal 4 6 13 4 3 2" xfId="33135" xr:uid="{FA373B92-6995-444E-9EEA-A0713BA6DA23}"/>
    <cellStyle name="Normal 4 6 13 4 3 2 2" xfId="33136" xr:uid="{887D0598-199E-4268-8D42-486A9F35F4A3}"/>
    <cellStyle name="Normal 4 6 13 4 3 3" xfId="33137" xr:uid="{88D7B1EC-1447-47D4-9E01-FB6AA94013B4}"/>
    <cellStyle name="Normal 4 6 13 4 4" xfId="33138" xr:uid="{46325171-55E7-4B83-AFBA-FF9FBEC01BCF}"/>
    <cellStyle name="Normal 4 6 13 4 4 2" xfId="33139" xr:uid="{376767B1-2895-48DE-A278-640744DDF478}"/>
    <cellStyle name="Normal 4 6 13 4 4 2 2" xfId="33140" xr:uid="{BE2639D0-7049-45F6-A398-A9335B1FFA0A}"/>
    <cellStyle name="Normal 4 6 13 4 4 3" xfId="33141" xr:uid="{2D4E2C86-017F-4D2B-BD89-455B13968BF4}"/>
    <cellStyle name="Normal 4 6 13 4 5" xfId="33142" xr:uid="{2AD30CA7-213A-4CE9-8704-530DB2000852}"/>
    <cellStyle name="Normal 4 6 13 4 5 2" xfId="33143" xr:uid="{4AFE93BE-6E9E-41D8-9868-892240A8964D}"/>
    <cellStyle name="Normal 4 6 13 4 6" xfId="33144" xr:uid="{8C851ED6-6BFA-4F66-B25E-0A7D4BEA5FA2}"/>
    <cellStyle name="Normal 4 6 13 5" xfId="33145" xr:uid="{192A0602-0122-419F-A0E5-A1D2C01AC7E0}"/>
    <cellStyle name="Normal 4 6 13 5 2" xfId="33146" xr:uid="{424CB382-5C24-4CC6-A33C-41062E99B5C7}"/>
    <cellStyle name="Normal 4 6 13 5 2 2" xfId="33147" xr:uid="{7D6BA211-78BB-47AA-835A-B1277483F29B}"/>
    <cellStyle name="Normal 4 6 13 5 2 2 2" xfId="33148" xr:uid="{64883AA8-C192-46F3-8C6A-A04DF7CED9E5}"/>
    <cellStyle name="Normal 4 6 13 5 2 2 2 2" xfId="33149" xr:uid="{A0DA6ABD-3B2D-4A5E-9235-2155A6B71280}"/>
    <cellStyle name="Normal 4 6 13 5 2 2 3" xfId="33150" xr:uid="{9613D45E-C38A-42A0-8544-3661798BEAAA}"/>
    <cellStyle name="Normal 4 6 13 5 2 3" xfId="33151" xr:uid="{44C1AF3A-CD75-4799-954C-D7E681B1622C}"/>
    <cellStyle name="Normal 4 6 13 5 2 3 2" xfId="33152" xr:uid="{B5E13413-2AB6-4F8A-B13C-E746A79A8643}"/>
    <cellStyle name="Normal 4 6 13 5 2 3 2 2" xfId="33153" xr:uid="{25592E33-5CC7-41E9-95A7-796D4C58118E}"/>
    <cellStyle name="Normal 4 6 13 5 2 3 3" xfId="33154" xr:uid="{D81C27B7-3EF1-431C-B19D-4CC4D3C568CE}"/>
    <cellStyle name="Normal 4 6 13 5 2 4" xfId="33155" xr:uid="{0051EEE4-8C4E-4FFF-8F6A-1E5876FA945F}"/>
    <cellStyle name="Normal 4 6 13 5 2 4 2" xfId="33156" xr:uid="{9DA589BF-62D9-4C3F-9B01-5C61B0EA88C6}"/>
    <cellStyle name="Normal 4 6 13 5 2 5" xfId="33157" xr:uid="{669CEC27-B66A-4760-B196-80D84F7A9FEA}"/>
    <cellStyle name="Normal 4 6 13 5 3" xfId="33158" xr:uid="{62474723-DB23-413F-99A0-9D50FEC00293}"/>
    <cellStyle name="Normal 4 6 13 5 3 2" xfId="33159" xr:uid="{360BEAFB-8529-42B8-9283-DF2A3A3B5F39}"/>
    <cellStyle name="Normal 4 6 13 5 3 2 2" xfId="33160" xr:uid="{88937E5E-3727-43A5-9855-A9CA2FFFDA61}"/>
    <cellStyle name="Normal 4 6 13 5 3 3" xfId="33161" xr:uid="{955BC916-6870-4B13-8DC3-93F95F8102B9}"/>
    <cellStyle name="Normal 4 6 13 5 4" xfId="33162" xr:uid="{0E916A2F-A4D2-4828-BBBD-A36E04D12807}"/>
    <cellStyle name="Normal 4 6 13 5 4 2" xfId="33163" xr:uid="{015B7630-9550-4208-BBCE-003D6B43BC46}"/>
    <cellStyle name="Normal 4 6 13 5 4 2 2" xfId="33164" xr:uid="{C634F36A-2ECD-4AF3-9125-3747F54B02E7}"/>
    <cellStyle name="Normal 4 6 13 5 4 3" xfId="33165" xr:uid="{39DEAF2B-0D5E-4ED5-8ADE-4F8FE4B57E3D}"/>
    <cellStyle name="Normal 4 6 13 5 5" xfId="33166" xr:uid="{97AA8A92-285D-4E2B-9D2D-977099079FF4}"/>
    <cellStyle name="Normal 4 6 13 5 5 2" xfId="33167" xr:uid="{88C85887-F065-4ED6-B378-C2A96888E1F0}"/>
    <cellStyle name="Normal 4 6 13 5 6" xfId="33168" xr:uid="{E1B882CA-EE05-4607-AD4F-5A4BCD842EA4}"/>
    <cellStyle name="Normal 4 6 13 6" xfId="33169" xr:uid="{88BFA386-9099-4609-8078-ADBFB613BF0B}"/>
    <cellStyle name="Normal 4 6 13 6 2" xfId="33170" xr:uid="{C0D4E3B5-2961-41D7-8F1F-F2F75F102ED4}"/>
    <cellStyle name="Normal 4 6 13 6 2 2" xfId="33171" xr:uid="{4CB8AA3F-1096-43D1-B040-FA7E2A26E1F9}"/>
    <cellStyle name="Normal 4 6 13 6 2 2 2" xfId="33172" xr:uid="{7FA8284C-F682-45A5-B481-FC1AD125E415}"/>
    <cellStyle name="Normal 4 6 13 6 2 3" xfId="33173" xr:uid="{0354E3BD-9900-4552-8229-1C6BFAFA7820}"/>
    <cellStyle name="Normal 4 6 13 6 3" xfId="33174" xr:uid="{296F70C8-F7DD-43E5-AE39-5ABF8857207A}"/>
    <cellStyle name="Normal 4 6 13 6 3 2" xfId="33175" xr:uid="{135F2519-3306-42C5-BEE6-C51A50A83B82}"/>
    <cellStyle name="Normal 4 6 13 6 3 2 2" xfId="33176" xr:uid="{635B3AB3-6B35-4949-9702-A2335ADA3CD9}"/>
    <cellStyle name="Normal 4 6 13 6 3 3" xfId="33177" xr:uid="{76F47252-D3FA-4FDD-9758-BED607F3FACE}"/>
    <cellStyle name="Normal 4 6 13 6 4" xfId="33178" xr:uid="{531D5054-75FA-49FF-9B8D-4C108EFF880B}"/>
    <cellStyle name="Normal 4 6 13 6 4 2" xfId="33179" xr:uid="{8FB19201-9D2B-4A15-9A75-51B2350258AD}"/>
    <cellStyle name="Normal 4 6 13 6 5" xfId="33180" xr:uid="{0D3D3FAD-7191-4FCE-9E5F-759B0C2FC16E}"/>
    <cellStyle name="Normal 4 6 13 7" xfId="33181" xr:uid="{502D06E3-C2EF-4439-849E-B619CF8D71A2}"/>
    <cellStyle name="Normal 4 6 13 7 2" xfId="33182" xr:uid="{6846F823-EF74-4431-B3E7-83EB8F3A06F9}"/>
    <cellStyle name="Normal 4 6 13 7 2 2" xfId="33183" xr:uid="{F4A82648-5B48-407F-AE36-8F1E1393C08C}"/>
    <cellStyle name="Normal 4 6 13 7 3" xfId="33184" xr:uid="{26BDD9C0-6565-43DF-B886-EB4C395DBBD4}"/>
    <cellStyle name="Normal 4 6 13 8" xfId="33185" xr:uid="{F1D05131-9651-4317-8E79-722FF8632FE9}"/>
    <cellStyle name="Normal 4 6 13 8 2" xfId="33186" xr:uid="{24C29C15-07E0-4CB7-A051-AE5A72C4EC84}"/>
    <cellStyle name="Normal 4 6 13 8 2 2" xfId="33187" xr:uid="{DE4DC3E6-A40A-4240-8803-D036A9A0D72C}"/>
    <cellStyle name="Normal 4 6 13 8 3" xfId="33188" xr:uid="{7033F1A4-4353-4821-8355-F661558E55A8}"/>
    <cellStyle name="Normal 4 6 13 9" xfId="33189" xr:uid="{3D4E0859-2239-4C6F-975A-0C6F1C30B633}"/>
    <cellStyle name="Normal 4 6 13 9 2" xfId="33190" xr:uid="{E4441A6D-24D3-4DE8-8DE6-E4F501A3343A}"/>
    <cellStyle name="Normal 4 6 13 9 2 2" xfId="33191" xr:uid="{C34C8C02-13CA-4774-ABB9-493648C2FC09}"/>
    <cellStyle name="Normal 4 6 13 9 3" xfId="33192" xr:uid="{5586DD36-D940-4A79-9920-9AD2E9F94877}"/>
    <cellStyle name="Normal 4 6 14" xfId="33193" xr:uid="{A755A975-5F12-45A1-88C7-428D64E95D35}"/>
    <cellStyle name="Normal 4 6 14 10" xfId="33194" xr:uid="{6ADF5CF1-13AB-4847-B6D1-5A8F2162DE1A}"/>
    <cellStyle name="Normal 4 6 14 10 2" xfId="33195" xr:uid="{4879B0C8-6EE2-44CA-BA77-E64667F48A35}"/>
    <cellStyle name="Normal 4 6 14 11" xfId="33196" xr:uid="{162C7154-BE3A-49FD-A364-7E3B9D57AA27}"/>
    <cellStyle name="Normal 4 6 14 2" xfId="33197" xr:uid="{3AF4D4A7-2D89-4FD2-A586-42FBABFF3661}"/>
    <cellStyle name="Normal 4 6 14 2 2" xfId="33198" xr:uid="{B55DA553-D3B1-4154-AEB3-C4588A2E5E44}"/>
    <cellStyle name="Normal 4 6 14 2 2 2" xfId="33199" xr:uid="{6FB9D261-92FC-4431-940B-0B9D6A87AB5D}"/>
    <cellStyle name="Normal 4 6 14 2 2 2 2" xfId="33200" xr:uid="{4C40B533-75B3-4D74-95CC-EB342702F384}"/>
    <cellStyle name="Normal 4 6 14 2 2 2 2 2" xfId="33201" xr:uid="{BBB0F710-439A-4ADF-ABC3-765838801B58}"/>
    <cellStyle name="Normal 4 6 14 2 2 2 2 2 2" xfId="33202" xr:uid="{876C34BE-AEA0-4B23-8AF8-865702025392}"/>
    <cellStyle name="Normal 4 6 14 2 2 2 2 3" xfId="33203" xr:uid="{10F985D2-5749-4FC2-8692-32E6DF3878D2}"/>
    <cellStyle name="Normal 4 6 14 2 2 2 3" xfId="33204" xr:uid="{9BA30DD3-EC97-440B-B00E-BC019878F69F}"/>
    <cellStyle name="Normal 4 6 14 2 2 2 3 2" xfId="33205" xr:uid="{2348EEEA-7293-4590-983D-C84F91323FEE}"/>
    <cellStyle name="Normal 4 6 14 2 2 2 3 2 2" xfId="33206" xr:uid="{4711BBB4-4EC2-4CE8-AF23-84E9AEAD76D9}"/>
    <cellStyle name="Normal 4 6 14 2 2 2 3 3" xfId="33207" xr:uid="{F713BDD3-34CA-48FA-AB0D-361C19BFE751}"/>
    <cellStyle name="Normal 4 6 14 2 2 2 4" xfId="33208" xr:uid="{3DFACC3F-A983-484B-9B38-96134A4320EE}"/>
    <cellStyle name="Normal 4 6 14 2 2 2 4 2" xfId="33209" xr:uid="{0EAFF33D-AC1B-41E5-B626-1B158960C147}"/>
    <cellStyle name="Normal 4 6 14 2 2 2 5" xfId="33210" xr:uid="{AC0B45ED-16E0-411B-BE06-CC38A61093E1}"/>
    <cellStyle name="Normal 4 6 14 2 2 3" xfId="33211" xr:uid="{82E207FC-7B0F-436D-AF6D-80BC0A4B1452}"/>
    <cellStyle name="Normal 4 6 14 2 2 3 2" xfId="33212" xr:uid="{7D564347-109F-4168-8868-D6DD256DF244}"/>
    <cellStyle name="Normal 4 6 14 2 2 3 2 2" xfId="33213" xr:uid="{612E1916-D830-4026-99F3-89D32DA23E18}"/>
    <cellStyle name="Normal 4 6 14 2 2 3 3" xfId="33214" xr:uid="{3662974D-5502-43C7-AC52-91F5A93984D3}"/>
    <cellStyle name="Normal 4 6 14 2 2 4" xfId="33215" xr:uid="{DC3AC71C-3C8F-4926-A901-72518651D938}"/>
    <cellStyle name="Normal 4 6 14 2 2 4 2" xfId="33216" xr:uid="{36EFC418-2C19-4BA0-BC19-0B5D77C0CD62}"/>
    <cellStyle name="Normal 4 6 14 2 2 4 2 2" xfId="33217" xr:uid="{D630510C-AA78-4FBA-AC59-06B3A93F09DB}"/>
    <cellStyle name="Normal 4 6 14 2 2 4 3" xfId="33218" xr:uid="{7A2E4593-4329-4F26-8954-93513535855F}"/>
    <cellStyle name="Normal 4 6 14 2 2 5" xfId="33219" xr:uid="{83B30903-77E3-4D0A-ADBE-FB231691B68B}"/>
    <cellStyle name="Normal 4 6 14 2 2 5 2" xfId="33220" xr:uid="{E6A3E287-BDDB-4913-B1A5-278DB76998B0}"/>
    <cellStyle name="Normal 4 6 14 2 2 6" xfId="33221" xr:uid="{39E74E66-B70A-48E8-96C8-F3F0A1FA475E}"/>
    <cellStyle name="Normal 4 6 14 2 3" xfId="33222" xr:uid="{50D28373-AC60-4A22-B3BE-8B89504E6ECB}"/>
    <cellStyle name="Normal 4 6 14 2 3 2" xfId="33223" xr:uid="{6330AA89-A747-4200-BA49-2010BBF3742D}"/>
    <cellStyle name="Normal 4 6 14 2 3 2 2" xfId="33224" xr:uid="{0F692369-A5A7-4DE8-9FFF-8BCB90EC5EBF}"/>
    <cellStyle name="Normal 4 6 14 2 3 2 2 2" xfId="33225" xr:uid="{F6D72796-BB37-4F4C-A6D9-1933D1FB23B2}"/>
    <cellStyle name="Normal 4 6 14 2 3 2 2 2 2" xfId="33226" xr:uid="{00E63D2A-070E-4A05-870E-663CCE02DDEB}"/>
    <cellStyle name="Normal 4 6 14 2 3 2 2 3" xfId="33227" xr:uid="{6AA50DA7-926F-4862-9599-D76147A72D07}"/>
    <cellStyle name="Normal 4 6 14 2 3 2 3" xfId="33228" xr:uid="{CB02E4BD-C5BA-47CC-8410-60B5D4E15C3E}"/>
    <cellStyle name="Normal 4 6 14 2 3 2 3 2" xfId="33229" xr:uid="{8164ECAB-EABE-4A3F-AE15-66424751D5B5}"/>
    <cellStyle name="Normal 4 6 14 2 3 2 3 2 2" xfId="33230" xr:uid="{9AD4CCC5-3FE8-409B-B3C0-F1255C43A466}"/>
    <cellStyle name="Normal 4 6 14 2 3 2 3 3" xfId="33231" xr:uid="{A24A4A6C-7DAF-4C95-880B-9DEDB9B6270E}"/>
    <cellStyle name="Normal 4 6 14 2 3 2 4" xfId="33232" xr:uid="{2CBDC88E-A3A2-43F1-AAD9-4990D66FF3BA}"/>
    <cellStyle name="Normal 4 6 14 2 3 2 4 2" xfId="33233" xr:uid="{A89062C3-DA52-4592-A321-000FE376B23D}"/>
    <cellStyle name="Normal 4 6 14 2 3 2 5" xfId="33234" xr:uid="{6CE99BAB-B949-4FF7-9E70-6B9E0D68EEFC}"/>
    <cellStyle name="Normal 4 6 14 2 3 3" xfId="33235" xr:uid="{173A60CB-D778-4612-BE7A-FB0E65FFD41F}"/>
    <cellStyle name="Normal 4 6 14 2 3 3 2" xfId="33236" xr:uid="{07393AED-7107-4327-9DA2-00E0CB721690}"/>
    <cellStyle name="Normal 4 6 14 2 3 3 2 2" xfId="33237" xr:uid="{47124642-E3BB-4969-8873-E759BB8E6907}"/>
    <cellStyle name="Normal 4 6 14 2 3 3 3" xfId="33238" xr:uid="{630A66D4-E46E-4A2E-9D4E-30D81458ECEA}"/>
    <cellStyle name="Normal 4 6 14 2 3 4" xfId="33239" xr:uid="{2B8E9791-02BC-4012-B02A-6C193D9D62D3}"/>
    <cellStyle name="Normal 4 6 14 2 3 4 2" xfId="33240" xr:uid="{5CDF859A-BB00-47EB-BE48-C60E224815C0}"/>
    <cellStyle name="Normal 4 6 14 2 3 4 2 2" xfId="33241" xr:uid="{677E5A9A-7687-41A6-85E9-0C30C44C77A9}"/>
    <cellStyle name="Normal 4 6 14 2 3 4 3" xfId="33242" xr:uid="{8A8509FF-3D90-4646-A981-B75A4D95C37F}"/>
    <cellStyle name="Normal 4 6 14 2 3 5" xfId="33243" xr:uid="{089FFFFF-DFA6-4FBF-9095-5B7460B67C13}"/>
    <cellStyle name="Normal 4 6 14 2 3 5 2" xfId="33244" xr:uid="{BA2548F6-4BEB-4E7E-A1CA-266466A45A5D}"/>
    <cellStyle name="Normal 4 6 14 2 3 6" xfId="33245" xr:uid="{B21EC4DC-3B90-4BD3-94F8-951CCCD7C964}"/>
    <cellStyle name="Normal 4 6 14 2 4" xfId="33246" xr:uid="{CC720A09-26F6-462F-B3F3-10DA1A2DF957}"/>
    <cellStyle name="Normal 4 6 14 2 4 2" xfId="33247" xr:uid="{1C48BCAC-62A4-4A7E-9204-76E9A925E598}"/>
    <cellStyle name="Normal 4 6 14 2 4 2 2" xfId="33248" xr:uid="{D13AF58A-2047-462F-AB28-F3D284C587D2}"/>
    <cellStyle name="Normal 4 6 14 2 4 2 2 2" xfId="33249" xr:uid="{F3C988C1-CE77-471F-B258-A8362D6EB7D8}"/>
    <cellStyle name="Normal 4 6 14 2 4 2 3" xfId="33250" xr:uid="{94808187-DC12-4ED5-B1C1-CB6A6ABE634A}"/>
    <cellStyle name="Normal 4 6 14 2 4 3" xfId="33251" xr:uid="{FFCE9ADA-1465-4570-A6D8-401E2B18EC04}"/>
    <cellStyle name="Normal 4 6 14 2 4 3 2" xfId="33252" xr:uid="{8702F0F2-E286-4C50-90BF-3AB0729A8B8A}"/>
    <cellStyle name="Normal 4 6 14 2 4 3 2 2" xfId="33253" xr:uid="{1D934437-5067-43B5-8E4C-005492EB1DC7}"/>
    <cellStyle name="Normal 4 6 14 2 4 3 3" xfId="33254" xr:uid="{8FE9DCC0-77DD-4642-A698-000F4310D528}"/>
    <cellStyle name="Normal 4 6 14 2 4 4" xfId="33255" xr:uid="{A58E757E-FADE-4B3F-83E9-6625F13071A8}"/>
    <cellStyle name="Normal 4 6 14 2 4 4 2" xfId="33256" xr:uid="{C2A5F643-C64E-4DA4-B64C-63D42D2E13F9}"/>
    <cellStyle name="Normal 4 6 14 2 4 5" xfId="33257" xr:uid="{A84F4985-E5D3-40B5-A086-EF422AA9A289}"/>
    <cellStyle name="Normal 4 6 14 2 5" xfId="33258" xr:uid="{2A9B450F-82EC-4A2B-9285-9570EFAF2D4B}"/>
    <cellStyle name="Normal 4 6 14 2 5 2" xfId="33259" xr:uid="{DFE94C93-6ADE-404A-99DB-FB74E095F16E}"/>
    <cellStyle name="Normal 4 6 14 2 5 2 2" xfId="33260" xr:uid="{2D4D58A6-473A-4514-A87B-E14557AD6C35}"/>
    <cellStyle name="Normal 4 6 14 2 5 3" xfId="33261" xr:uid="{B5A3DF5E-0EDF-411B-A791-4AD4E0FCA2E4}"/>
    <cellStyle name="Normal 4 6 14 2 6" xfId="33262" xr:uid="{A8E9FCCE-BD33-4759-9F80-BED9777776EA}"/>
    <cellStyle name="Normal 4 6 14 2 6 2" xfId="33263" xr:uid="{0A165526-2C60-4637-B712-EFC627FD346E}"/>
    <cellStyle name="Normal 4 6 14 2 6 2 2" xfId="33264" xr:uid="{2377FE52-9257-4355-BA3B-B39CC56E4B92}"/>
    <cellStyle name="Normal 4 6 14 2 6 3" xfId="33265" xr:uid="{ECED0522-07AF-4CA9-9314-AC8DB0C45937}"/>
    <cellStyle name="Normal 4 6 14 2 7" xfId="33266" xr:uid="{76374985-607F-46A8-A45E-3C07492232CD}"/>
    <cellStyle name="Normal 4 6 14 2 7 2" xfId="33267" xr:uid="{723598E8-7E4B-4CA0-BE64-28505A22B593}"/>
    <cellStyle name="Normal 4 6 14 2 7 2 2" xfId="33268" xr:uid="{E36C7C55-084C-4C95-B2A0-D4A151B39DBA}"/>
    <cellStyle name="Normal 4 6 14 2 7 3" xfId="33269" xr:uid="{73164AC5-D461-4FF1-9F73-2DC9311B5788}"/>
    <cellStyle name="Normal 4 6 14 2 8" xfId="33270" xr:uid="{432E20F4-D77C-4FFD-A00D-8ED4D88CEBA8}"/>
    <cellStyle name="Normal 4 6 14 2 8 2" xfId="33271" xr:uid="{7B371710-D01E-4DA0-9B95-CE1F96B3AAF0}"/>
    <cellStyle name="Normal 4 6 14 2 9" xfId="33272" xr:uid="{0DBF428D-E367-4965-B164-FA80C93B4A86}"/>
    <cellStyle name="Normal 4 6 14 3" xfId="33273" xr:uid="{2FF4B1B6-7735-4640-BCFE-05C044463121}"/>
    <cellStyle name="Normal 4 6 14 3 2" xfId="33274" xr:uid="{277A9ADD-70E6-462B-84CC-4190AFE1ED65}"/>
    <cellStyle name="Normal 4 6 14 3 2 2" xfId="33275" xr:uid="{2ED0BF73-EEE5-4C43-BA9F-FCE495372F95}"/>
    <cellStyle name="Normal 4 6 14 3 2 2 2" xfId="33276" xr:uid="{75FF92ED-8747-4973-BFB9-B78B225343E8}"/>
    <cellStyle name="Normal 4 6 14 3 2 2 2 2" xfId="33277" xr:uid="{49162066-1784-4F32-B1E5-B985A132A88E}"/>
    <cellStyle name="Normal 4 6 14 3 2 2 2 2 2" xfId="33278" xr:uid="{BF24C9EF-55D8-4BE9-9F27-C4CCB1D94A65}"/>
    <cellStyle name="Normal 4 6 14 3 2 2 2 3" xfId="33279" xr:uid="{82BC88CD-B8A5-454A-AD00-3C1FDC806D07}"/>
    <cellStyle name="Normal 4 6 14 3 2 2 3" xfId="33280" xr:uid="{17CEBB42-5292-453A-B956-1EB82C93A8EC}"/>
    <cellStyle name="Normal 4 6 14 3 2 2 3 2" xfId="33281" xr:uid="{B31D48AF-D95B-441C-BB4D-5A46A5ACA5C0}"/>
    <cellStyle name="Normal 4 6 14 3 2 2 3 2 2" xfId="33282" xr:uid="{772D0624-8508-4461-B4EA-E587D7D2DD17}"/>
    <cellStyle name="Normal 4 6 14 3 2 2 3 3" xfId="33283" xr:uid="{C7407896-3719-4EE1-BA36-05961E41722D}"/>
    <cellStyle name="Normal 4 6 14 3 2 2 4" xfId="33284" xr:uid="{11C715D2-D359-420F-ACC2-5F5B4C07D8D8}"/>
    <cellStyle name="Normal 4 6 14 3 2 2 4 2" xfId="33285" xr:uid="{E1A33FCB-EF7F-4363-9821-1E58C105E6DC}"/>
    <cellStyle name="Normal 4 6 14 3 2 2 5" xfId="33286" xr:uid="{42FD4FE2-89EC-471F-AB11-272DD373F7F6}"/>
    <cellStyle name="Normal 4 6 14 3 2 3" xfId="33287" xr:uid="{EE08039B-6265-4DC2-B55F-EDA93D056BA1}"/>
    <cellStyle name="Normal 4 6 14 3 2 3 2" xfId="33288" xr:uid="{14D8D381-89A5-4013-A266-E389C9365DB9}"/>
    <cellStyle name="Normal 4 6 14 3 2 3 2 2" xfId="33289" xr:uid="{385F1D01-050E-4D2B-AEDD-3202A98CBF54}"/>
    <cellStyle name="Normal 4 6 14 3 2 3 3" xfId="33290" xr:uid="{C4818C93-9E1D-4E30-8A1B-C8F36A1BB280}"/>
    <cellStyle name="Normal 4 6 14 3 2 4" xfId="33291" xr:uid="{8275B527-AB38-4624-9960-447F20CD702D}"/>
    <cellStyle name="Normal 4 6 14 3 2 4 2" xfId="33292" xr:uid="{6EF1DCFE-83FC-478E-8333-CE588F7A57DD}"/>
    <cellStyle name="Normal 4 6 14 3 2 4 2 2" xfId="33293" xr:uid="{55ACF1BC-3DE8-40A4-AEF3-000AA41966F2}"/>
    <cellStyle name="Normal 4 6 14 3 2 4 3" xfId="33294" xr:uid="{70605FED-9E41-4B57-9C33-FE669891E902}"/>
    <cellStyle name="Normal 4 6 14 3 2 5" xfId="33295" xr:uid="{A120BDDA-A1F6-4509-BBAD-B33030910B3E}"/>
    <cellStyle name="Normal 4 6 14 3 2 5 2" xfId="33296" xr:uid="{334A0DFE-3A47-42C7-8130-5C67DF3A6625}"/>
    <cellStyle name="Normal 4 6 14 3 2 6" xfId="33297" xr:uid="{42B60D4C-A084-408E-B7A3-35B3F1A0B9CF}"/>
    <cellStyle name="Normal 4 6 14 3 3" xfId="33298" xr:uid="{F0502729-E595-4D54-9215-7784A60C8BA6}"/>
    <cellStyle name="Normal 4 6 14 3 3 2" xfId="33299" xr:uid="{26886C13-9AE0-45B7-BB04-74BCEA4B4225}"/>
    <cellStyle name="Normal 4 6 14 3 3 2 2" xfId="33300" xr:uid="{37A30777-6618-485B-B600-FF76EDFC7ED7}"/>
    <cellStyle name="Normal 4 6 14 3 3 2 2 2" xfId="33301" xr:uid="{48ED7C0E-E6BA-4C3F-8F32-AD417BD15C7D}"/>
    <cellStyle name="Normal 4 6 14 3 3 2 2 2 2" xfId="33302" xr:uid="{05BDEE01-E864-4516-92FD-8C1990FE3342}"/>
    <cellStyle name="Normal 4 6 14 3 3 2 2 3" xfId="33303" xr:uid="{C6B5C03A-D8CC-4D25-B495-D10C990581DC}"/>
    <cellStyle name="Normal 4 6 14 3 3 2 3" xfId="33304" xr:uid="{6C6EB2B4-398D-4747-9576-B7E7A5DC5E33}"/>
    <cellStyle name="Normal 4 6 14 3 3 2 3 2" xfId="33305" xr:uid="{C1F71642-2D8B-422B-92FB-CAD9EA4AEA7F}"/>
    <cellStyle name="Normal 4 6 14 3 3 2 3 2 2" xfId="33306" xr:uid="{8BCE03D9-B345-4DFC-8898-59C70101B1D3}"/>
    <cellStyle name="Normal 4 6 14 3 3 2 3 3" xfId="33307" xr:uid="{79248B3C-B69A-49E6-A33B-6AE63239E3B5}"/>
    <cellStyle name="Normal 4 6 14 3 3 2 4" xfId="33308" xr:uid="{CD891E02-BC91-4B6D-8EDA-5ED3D4E5AF76}"/>
    <cellStyle name="Normal 4 6 14 3 3 2 4 2" xfId="33309" xr:uid="{95F0BA77-D635-48FE-8BDE-044C13D26B51}"/>
    <cellStyle name="Normal 4 6 14 3 3 2 5" xfId="33310" xr:uid="{498D7E7E-B0CA-47BC-B644-0F3969F51615}"/>
    <cellStyle name="Normal 4 6 14 3 3 3" xfId="33311" xr:uid="{7FEE15C8-146C-4DBF-B3EA-859C85483A0D}"/>
    <cellStyle name="Normal 4 6 14 3 3 3 2" xfId="33312" xr:uid="{34E1D9BC-E0D4-4EFF-A84A-2AD2CD2E4CAE}"/>
    <cellStyle name="Normal 4 6 14 3 3 3 2 2" xfId="33313" xr:uid="{89AF36AA-B21B-49F8-8B31-94639D4D3C38}"/>
    <cellStyle name="Normal 4 6 14 3 3 3 3" xfId="33314" xr:uid="{AF64F6CA-F4E0-47C4-96ED-169FA3F8CF5C}"/>
    <cellStyle name="Normal 4 6 14 3 3 4" xfId="33315" xr:uid="{4077AF1F-77A3-4569-832E-538EA2989BB5}"/>
    <cellStyle name="Normal 4 6 14 3 3 4 2" xfId="33316" xr:uid="{3DF3C3D2-A433-4FD5-A8EA-FDBD4B8DC20B}"/>
    <cellStyle name="Normal 4 6 14 3 3 4 2 2" xfId="33317" xr:uid="{B91289BF-278A-4F99-BF3A-38D02483E97C}"/>
    <cellStyle name="Normal 4 6 14 3 3 4 3" xfId="33318" xr:uid="{DCEA4F57-3E0E-4F5E-9F56-A93B806C9893}"/>
    <cellStyle name="Normal 4 6 14 3 3 5" xfId="33319" xr:uid="{1095D45C-6233-4BCB-BE94-8AE763713B47}"/>
    <cellStyle name="Normal 4 6 14 3 3 5 2" xfId="33320" xr:uid="{66F87AB4-68AA-45D2-8173-96CED25E984D}"/>
    <cellStyle name="Normal 4 6 14 3 3 6" xfId="33321" xr:uid="{F6F52EDC-ED4E-4112-80EF-6BC384F6A27F}"/>
    <cellStyle name="Normal 4 6 14 3 4" xfId="33322" xr:uid="{C056314B-6C5F-48D0-9ED4-A5C8911E7BE5}"/>
    <cellStyle name="Normal 4 6 14 3 4 2" xfId="33323" xr:uid="{0895DA18-3D37-4B38-85E7-7B2D26D14432}"/>
    <cellStyle name="Normal 4 6 14 3 4 2 2" xfId="33324" xr:uid="{998478C8-5890-4A15-8703-C861B5DB6E16}"/>
    <cellStyle name="Normal 4 6 14 3 4 2 2 2" xfId="33325" xr:uid="{8D4E1170-57C7-4376-A007-C0D46A1EB1CB}"/>
    <cellStyle name="Normal 4 6 14 3 4 2 3" xfId="33326" xr:uid="{9FD9A2DC-AE2C-4E71-B65B-C33100D80A6D}"/>
    <cellStyle name="Normal 4 6 14 3 4 3" xfId="33327" xr:uid="{6FD5DFE3-CD16-49DE-8C60-FFD1F591D77D}"/>
    <cellStyle name="Normal 4 6 14 3 4 3 2" xfId="33328" xr:uid="{F114C677-4294-47D8-9F18-BD58FA3AE1D9}"/>
    <cellStyle name="Normal 4 6 14 3 4 3 2 2" xfId="33329" xr:uid="{B51D8069-19C4-4BA4-931A-977B9EC964D8}"/>
    <cellStyle name="Normal 4 6 14 3 4 3 3" xfId="33330" xr:uid="{6EC01C03-39F3-4548-8C39-890BBF93E108}"/>
    <cellStyle name="Normal 4 6 14 3 4 4" xfId="33331" xr:uid="{C5620CAE-2411-4E33-85A4-ADA41D1ADFCC}"/>
    <cellStyle name="Normal 4 6 14 3 4 4 2" xfId="33332" xr:uid="{3238EAC0-4F74-4BB6-A836-E567AB5098A3}"/>
    <cellStyle name="Normal 4 6 14 3 4 5" xfId="33333" xr:uid="{13F2898E-DE13-44D6-913B-5431EF6CFF2A}"/>
    <cellStyle name="Normal 4 6 14 3 5" xfId="33334" xr:uid="{B230DBAE-A6EB-4752-B23A-7A2FD2E375CE}"/>
    <cellStyle name="Normal 4 6 14 3 5 2" xfId="33335" xr:uid="{BB06FDBE-B657-4F6A-92E6-0B8EA905FA4C}"/>
    <cellStyle name="Normal 4 6 14 3 5 2 2" xfId="33336" xr:uid="{C3303DE6-14B2-405D-BA0A-6D545F2BE220}"/>
    <cellStyle name="Normal 4 6 14 3 5 3" xfId="33337" xr:uid="{F3E10723-3C22-4925-9951-D32ACE57F9D4}"/>
    <cellStyle name="Normal 4 6 14 3 6" xfId="33338" xr:uid="{D0B318C0-7B29-4BD5-BAA5-B947DFB3BAC9}"/>
    <cellStyle name="Normal 4 6 14 3 6 2" xfId="33339" xr:uid="{1BA1804A-9111-49B7-8033-E6ABD5A23491}"/>
    <cellStyle name="Normal 4 6 14 3 6 2 2" xfId="33340" xr:uid="{4578A1B6-DA6D-4527-B0FD-761130EA8E20}"/>
    <cellStyle name="Normal 4 6 14 3 6 3" xfId="33341" xr:uid="{4A32FC0B-890F-48D0-AC03-3B1609E9890A}"/>
    <cellStyle name="Normal 4 6 14 3 7" xfId="33342" xr:uid="{C39D2AD0-98ED-4F37-BC8D-4671CE996467}"/>
    <cellStyle name="Normal 4 6 14 3 7 2" xfId="33343" xr:uid="{91DEEFB0-D20B-4BA8-97A6-8F0BBCAF2DD5}"/>
    <cellStyle name="Normal 4 6 14 3 7 2 2" xfId="33344" xr:uid="{AB3F1C92-2826-46DB-83A6-B5AC9DCFB6A6}"/>
    <cellStyle name="Normal 4 6 14 3 7 3" xfId="33345" xr:uid="{E33A55D2-AD60-48A3-9D0A-2F38F8713B89}"/>
    <cellStyle name="Normal 4 6 14 3 8" xfId="33346" xr:uid="{5D22FF29-A882-4853-A224-29D3E04F7461}"/>
    <cellStyle name="Normal 4 6 14 3 8 2" xfId="33347" xr:uid="{A81DC355-72D9-46B8-9C5D-916AD563C66E}"/>
    <cellStyle name="Normal 4 6 14 3 9" xfId="33348" xr:uid="{9671114C-2BB4-4D8F-BAB9-DD83036F0837}"/>
    <cellStyle name="Normal 4 6 14 4" xfId="33349" xr:uid="{0600F855-C571-4633-97EE-FE9B3CA12092}"/>
    <cellStyle name="Normal 4 6 14 4 2" xfId="33350" xr:uid="{0BCD2295-29A5-45D2-A6FD-79DA1EF7F312}"/>
    <cellStyle name="Normal 4 6 14 4 2 2" xfId="33351" xr:uid="{54BEB82B-941F-4422-9DEA-0EAF6A6D57A9}"/>
    <cellStyle name="Normal 4 6 14 4 2 2 2" xfId="33352" xr:uid="{241DB563-6243-4AA3-A524-FDB16266189E}"/>
    <cellStyle name="Normal 4 6 14 4 2 2 2 2" xfId="33353" xr:uid="{A7A6863A-2D52-447D-8710-2028AB816ADA}"/>
    <cellStyle name="Normal 4 6 14 4 2 2 3" xfId="33354" xr:uid="{EF73BC6A-3295-4AE3-942A-35A14E96AF2E}"/>
    <cellStyle name="Normal 4 6 14 4 2 3" xfId="33355" xr:uid="{10D2EC50-3057-4B2B-972E-4604B86E26CD}"/>
    <cellStyle name="Normal 4 6 14 4 2 3 2" xfId="33356" xr:uid="{55D6776F-6F74-406C-946D-670574B8456E}"/>
    <cellStyle name="Normal 4 6 14 4 2 3 2 2" xfId="33357" xr:uid="{6BA91C62-6FC7-4A90-BDD7-66D10318B758}"/>
    <cellStyle name="Normal 4 6 14 4 2 3 3" xfId="33358" xr:uid="{C1E194A0-81C5-47E6-99A4-154110E25E3F}"/>
    <cellStyle name="Normal 4 6 14 4 2 4" xfId="33359" xr:uid="{F7FC8941-147F-44D1-B531-59A6930F2CC7}"/>
    <cellStyle name="Normal 4 6 14 4 2 4 2" xfId="33360" xr:uid="{189FBB4C-31FC-4274-9FE9-1A9418108F55}"/>
    <cellStyle name="Normal 4 6 14 4 2 5" xfId="33361" xr:uid="{DB705C94-EC0B-499A-AF79-A785768E266F}"/>
    <cellStyle name="Normal 4 6 14 4 3" xfId="33362" xr:uid="{22DC7672-E301-4FE5-8AD1-7E945D9A0506}"/>
    <cellStyle name="Normal 4 6 14 4 3 2" xfId="33363" xr:uid="{D22B6545-8DD8-4C64-AA6B-E25C756B121C}"/>
    <cellStyle name="Normal 4 6 14 4 3 2 2" xfId="33364" xr:uid="{C3960B62-2460-44CF-A25B-705B5B0903A3}"/>
    <cellStyle name="Normal 4 6 14 4 3 3" xfId="33365" xr:uid="{1147C935-C129-4E18-B216-6EED5BF0589F}"/>
    <cellStyle name="Normal 4 6 14 4 4" xfId="33366" xr:uid="{B86F1042-76A9-4757-9935-25D9E94ADA04}"/>
    <cellStyle name="Normal 4 6 14 4 4 2" xfId="33367" xr:uid="{8293366D-30F1-4BBE-B380-28C4379AE33C}"/>
    <cellStyle name="Normal 4 6 14 4 4 2 2" xfId="33368" xr:uid="{B0EF202B-2E6F-41D9-AF80-A021213E7445}"/>
    <cellStyle name="Normal 4 6 14 4 4 3" xfId="33369" xr:uid="{983C27AE-70BC-4001-A798-3E446E5AD58C}"/>
    <cellStyle name="Normal 4 6 14 4 5" xfId="33370" xr:uid="{F323A1ED-E0D2-46C6-9324-E951C48E5F4F}"/>
    <cellStyle name="Normal 4 6 14 4 5 2" xfId="33371" xr:uid="{8E4DD5F6-850E-4567-9BB6-833C1A191C82}"/>
    <cellStyle name="Normal 4 6 14 4 6" xfId="33372" xr:uid="{7F3251BA-EDB4-4B0F-8D9E-D01C2E5F0D0F}"/>
    <cellStyle name="Normal 4 6 14 5" xfId="33373" xr:uid="{68F22412-01E6-4D32-BCD5-5C24B7E64FCA}"/>
    <cellStyle name="Normal 4 6 14 5 2" xfId="33374" xr:uid="{525BD01E-C97A-4B33-8ACB-862CF7CE7657}"/>
    <cellStyle name="Normal 4 6 14 5 2 2" xfId="33375" xr:uid="{614F7F7C-B5F8-443A-A64A-F698C12960B3}"/>
    <cellStyle name="Normal 4 6 14 5 2 2 2" xfId="33376" xr:uid="{4F79EF25-195F-42ED-9FBA-49FA4A41FEA6}"/>
    <cellStyle name="Normal 4 6 14 5 2 2 2 2" xfId="33377" xr:uid="{B41F6C36-4558-4E53-B8C7-0467FDB869F4}"/>
    <cellStyle name="Normal 4 6 14 5 2 2 3" xfId="33378" xr:uid="{6F6D1CFB-1CE4-41E9-A661-3DEB6C4CA55D}"/>
    <cellStyle name="Normal 4 6 14 5 2 3" xfId="33379" xr:uid="{60EFFE4C-47F4-44E8-B45B-86C44FFA0E9B}"/>
    <cellStyle name="Normal 4 6 14 5 2 3 2" xfId="33380" xr:uid="{5AED6FFA-64B2-47D2-9377-A53A79D821ED}"/>
    <cellStyle name="Normal 4 6 14 5 2 3 2 2" xfId="33381" xr:uid="{8A24BF43-47C3-4B66-B40A-DE3AC10EF17B}"/>
    <cellStyle name="Normal 4 6 14 5 2 3 3" xfId="33382" xr:uid="{7466D150-46BC-4B86-8DD1-39E3CE3C165D}"/>
    <cellStyle name="Normal 4 6 14 5 2 4" xfId="33383" xr:uid="{43EE72DD-52FC-4BDA-BD0C-5CA9E0D34179}"/>
    <cellStyle name="Normal 4 6 14 5 2 4 2" xfId="33384" xr:uid="{2B6B70D3-CC1B-4770-BF85-5DE438346FCD}"/>
    <cellStyle name="Normal 4 6 14 5 2 5" xfId="33385" xr:uid="{C1A9E891-E0C6-4E2F-8407-D33DCDB610EC}"/>
    <cellStyle name="Normal 4 6 14 5 3" xfId="33386" xr:uid="{3476009D-5827-4673-BD5E-F94F6B1EF2B0}"/>
    <cellStyle name="Normal 4 6 14 5 3 2" xfId="33387" xr:uid="{5207DFB5-4FF9-42E5-B7BC-3A868E82D0EA}"/>
    <cellStyle name="Normal 4 6 14 5 3 2 2" xfId="33388" xr:uid="{3C10AFCA-B979-49B8-A7D9-953A2717CBB4}"/>
    <cellStyle name="Normal 4 6 14 5 3 3" xfId="33389" xr:uid="{5D717D39-9407-4210-B118-85D44EFD5341}"/>
    <cellStyle name="Normal 4 6 14 5 4" xfId="33390" xr:uid="{08709A10-423E-408E-9414-DBB92BF43AFA}"/>
    <cellStyle name="Normal 4 6 14 5 4 2" xfId="33391" xr:uid="{921E38F9-4D65-4521-9B77-0E3E6044C74A}"/>
    <cellStyle name="Normal 4 6 14 5 4 2 2" xfId="33392" xr:uid="{A1620E27-E6B5-4A1A-9EFD-44C72C5299A3}"/>
    <cellStyle name="Normal 4 6 14 5 4 3" xfId="33393" xr:uid="{AC8937DC-ECEC-4778-AD3D-8178AC3129A1}"/>
    <cellStyle name="Normal 4 6 14 5 5" xfId="33394" xr:uid="{4180A33F-9EAF-4376-A0D5-860E936C2D9A}"/>
    <cellStyle name="Normal 4 6 14 5 5 2" xfId="33395" xr:uid="{2589ABD3-77B2-429F-ACB7-F2A33A36C454}"/>
    <cellStyle name="Normal 4 6 14 5 6" xfId="33396" xr:uid="{873B0D9E-032F-49FE-BF0B-C305CFB4A57D}"/>
    <cellStyle name="Normal 4 6 14 6" xfId="33397" xr:uid="{9D9D7861-E1F9-4B33-BA0D-00D5E3C07651}"/>
    <cellStyle name="Normal 4 6 14 6 2" xfId="33398" xr:uid="{DD2DB528-512E-4E34-AB52-78B94A092764}"/>
    <cellStyle name="Normal 4 6 14 6 2 2" xfId="33399" xr:uid="{303F2798-266E-4CDF-A7EE-DB327EC4CB08}"/>
    <cellStyle name="Normal 4 6 14 6 2 2 2" xfId="33400" xr:uid="{A583E62E-D816-4574-B885-3026A6947DA6}"/>
    <cellStyle name="Normal 4 6 14 6 2 3" xfId="33401" xr:uid="{06AD837D-6C9E-4317-A7AA-AEA9504DEFE6}"/>
    <cellStyle name="Normal 4 6 14 6 3" xfId="33402" xr:uid="{352B2B8B-DB28-469A-8781-1478C171ACD1}"/>
    <cellStyle name="Normal 4 6 14 6 3 2" xfId="33403" xr:uid="{1C7EDDC9-7BC7-4A7C-9593-D87A09195030}"/>
    <cellStyle name="Normal 4 6 14 6 3 2 2" xfId="33404" xr:uid="{182659C2-6FCE-4B01-93B9-43315F9CDF17}"/>
    <cellStyle name="Normal 4 6 14 6 3 3" xfId="33405" xr:uid="{06571DB6-F5FC-41C0-A3E2-110167286BDB}"/>
    <cellStyle name="Normal 4 6 14 6 4" xfId="33406" xr:uid="{901AB41F-9335-4ACF-8C1F-7D158C91B4CC}"/>
    <cellStyle name="Normal 4 6 14 6 4 2" xfId="33407" xr:uid="{13C038C3-D214-4382-8CFC-C66198B7D826}"/>
    <cellStyle name="Normal 4 6 14 6 5" xfId="33408" xr:uid="{798FBF01-5EED-45B0-A74E-9A78A92AD1D7}"/>
    <cellStyle name="Normal 4 6 14 7" xfId="33409" xr:uid="{87795447-C778-4D81-8277-98AE716DCD89}"/>
    <cellStyle name="Normal 4 6 14 7 2" xfId="33410" xr:uid="{F8A3FC56-C9E7-4100-9E56-D3793A3C5723}"/>
    <cellStyle name="Normal 4 6 14 7 2 2" xfId="33411" xr:uid="{784EFA15-AF94-45CC-A22F-CD3D23AC9859}"/>
    <cellStyle name="Normal 4 6 14 7 3" xfId="33412" xr:uid="{DD509E5E-883F-47A7-8DCD-7027F435751E}"/>
    <cellStyle name="Normal 4 6 14 8" xfId="33413" xr:uid="{AB157547-9AFE-4AC7-B475-023DE1269A6F}"/>
    <cellStyle name="Normal 4 6 14 8 2" xfId="33414" xr:uid="{10D50BD2-F150-42A6-9A69-E32A923F39EB}"/>
    <cellStyle name="Normal 4 6 14 8 2 2" xfId="33415" xr:uid="{6061E16F-44BE-4858-9504-6E55B020C7A5}"/>
    <cellStyle name="Normal 4 6 14 8 3" xfId="33416" xr:uid="{3BE7A99B-F1A5-4D41-80FD-4B3B042A9D28}"/>
    <cellStyle name="Normal 4 6 14 9" xfId="33417" xr:uid="{306BBB77-FDFA-42FE-9870-3E1EA41011AD}"/>
    <cellStyle name="Normal 4 6 14 9 2" xfId="33418" xr:uid="{0C3FEA90-3C5F-42C1-B4B3-E9F18D3A01A4}"/>
    <cellStyle name="Normal 4 6 14 9 2 2" xfId="33419" xr:uid="{970C3246-8A18-4BF7-8A7C-E25A34B94C5F}"/>
    <cellStyle name="Normal 4 6 14 9 3" xfId="33420" xr:uid="{1CAB8BA2-A14C-4392-9591-FC0204D40491}"/>
    <cellStyle name="Normal 4 6 15" xfId="33421" xr:uid="{AF0D41BD-05F5-41B8-A1A3-76AD65EBE872}"/>
    <cellStyle name="Normal 4 6 15 10" xfId="33422" xr:uid="{DF449B50-186A-42A0-8288-D0832E0C7180}"/>
    <cellStyle name="Normal 4 6 15 10 2" xfId="33423" xr:uid="{68E288AA-AE84-4A0F-A58A-A5BEE27DD3A1}"/>
    <cellStyle name="Normal 4 6 15 11" xfId="33424" xr:uid="{8229A881-FD9B-40B8-9C57-55A95477F214}"/>
    <cellStyle name="Normal 4 6 15 2" xfId="33425" xr:uid="{165F18D5-D9F2-42B6-A074-35B60FBAFBF7}"/>
    <cellStyle name="Normal 4 6 15 2 2" xfId="33426" xr:uid="{DF253A81-2B38-4E2E-960F-01EBA103DE14}"/>
    <cellStyle name="Normal 4 6 15 2 2 2" xfId="33427" xr:uid="{49A5D6BF-71C5-44E7-8B82-3C069103FE55}"/>
    <cellStyle name="Normal 4 6 15 2 2 2 2" xfId="33428" xr:uid="{30E87CCA-EBC0-4547-BEDB-7F5EB94106BD}"/>
    <cellStyle name="Normal 4 6 15 2 2 2 2 2" xfId="33429" xr:uid="{52516825-E642-483C-8BD6-AA43B1A08A6E}"/>
    <cellStyle name="Normal 4 6 15 2 2 2 2 2 2" xfId="33430" xr:uid="{3A471561-33E0-4A57-AD78-DDEC85FEC30D}"/>
    <cellStyle name="Normal 4 6 15 2 2 2 2 3" xfId="33431" xr:uid="{87DC6013-D8BD-448E-B8CD-D5AF29A9D370}"/>
    <cellStyle name="Normal 4 6 15 2 2 2 3" xfId="33432" xr:uid="{5881621F-45A9-421B-8D70-77F94EC23162}"/>
    <cellStyle name="Normal 4 6 15 2 2 2 3 2" xfId="33433" xr:uid="{685B62E8-7488-46E7-9A3D-FB54A9D8951C}"/>
    <cellStyle name="Normal 4 6 15 2 2 2 3 2 2" xfId="33434" xr:uid="{7CA48D11-9466-43D1-8FE8-45C0487A6385}"/>
    <cellStyle name="Normal 4 6 15 2 2 2 3 3" xfId="33435" xr:uid="{CEC433B8-B179-47E4-9A5E-3AB351482C96}"/>
    <cellStyle name="Normal 4 6 15 2 2 2 4" xfId="33436" xr:uid="{10957703-42C3-497C-8ED7-52CFC404B482}"/>
    <cellStyle name="Normal 4 6 15 2 2 2 4 2" xfId="33437" xr:uid="{26C5C24A-1FF2-4BF8-A9C9-6C582CC83150}"/>
    <cellStyle name="Normal 4 6 15 2 2 2 5" xfId="33438" xr:uid="{FC1F2B66-9E85-431D-A963-94C20F86DA1C}"/>
    <cellStyle name="Normal 4 6 15 2 2 3" xfId="33439" xr:uid="{A185567B-549E-4B15-85C6-1578029EF855}"/>
    <cellStyle name="Normal 4 6 15 2 2 3 2" xfId="33440" xr:uid="{9DF5D9A3-5907-4B36-B05E-80A9ADB08327}"/>
    <cellStyle name="Normal 4 6 15 2 2 3 2 2" xfId="33441" xr:uid="{70780236-9BF9-4DE3-A93A-0F63E5E4DA55}"/>
    <cellStyle name="Normal 4 6 15 2 2 3 3" xfId="33442" xr:uid="{4CFBB59D-80EC-4247-A780-A2BA808106FE}"/>
    <cellStyle name="Normal 4 6 15 2 2 4" xfId="33443" xr:uid="{5A9A344F-333E-49DB-B998-A2466B9402A4}"/>
    <cellStyle name="Normal 4 6 15 2 2 4 2" xfId="33444" xr:uid="{9A3E5648-B715-44EF-A386-79403580448C}"/>
    <cellStyle name="Normal 4 6 15 2 2 4 2 2" xfId="33445" xr:uid="{C8EF6C7C-5347-4504-8125-8D0FB6F9DC12}"/>
    <cellStyle name="Normal 4 6 15 2 2 4 3" xfId="33446" xr:uid="{5D22516E-4E2B-4747-8823-A0FC47E3768E}"/>
    <cellStyle name="Normal 4 6 15 2 2 5" xfId="33447" xr:uid="{F750C7CB-3224-4F85-A761-05FFDABA1838}"/>
    <cellStyle name="Normal 4 6 15 2 2 5 2" xfId="33448" xr:uid="{93A0854F-B34C-4E46-887F-E5D3125D7056}"/>
    <cellStyle name="Normal 4 6 15 2 2 6" xfId="33449" xr:uid="{42064990-B66C-4764-A1E7-04DCF9D743BB}"/>
    <cellStyle name="Normal 4 6 15 2 3" xfId="33450" xr:uid="{DCF90460-301C-4AF1-812C-30450F68ADAF}"/>
    <cellStyle name="Normal 4 6 15 2 3 2" xfId="33451" xr:uid="{CF8636B0-F021-444D-896A-2C9C7715E1AB}"/>
    <cellStyle name="Normal 4 6 15 2 3 2 2" xfId="33452" xr:uid="{0DFD3078-988A-4C02-ACE5-F40547FB920F}"/>
    <cellStyle name="Normal 4 6 15 2 3 2 2 2" xfId="33453" xr:uid="{CABA6D7D-CCAF-44BD-AF43-58E0488FA2B3}"/>
    <cellStyle name="Normal 4 6 15 2 3 2 2 2 2" xfId="33454" xr:uid="{3EF8AA1E-C828-4959-8FD3-24AC50DF357E}"/>
    <cellStyle name="Normal 4 6 15 2 3 2 2 3" xfId="33455" xr:uid="{5C4E9C3A-74BB-4266-A429-10814D5F0224}"/>
    <cellStyle name="Normal 4 6 15 2 3 2 3" xfId="33456" xr:uid="{E7D03F04-DBE2-4CA6-B54C-98A35A03A81A}"/>
    <cellStyle name="Normal 4 6 15 2 3 2 3 2" xfId="33457" xr:uid="{85225A03-2282-4833-8BB3-3BDECD7FB00A}"/>
    <cellStyle name="Normal 4 6 15 2 3 2 3 2 2" xfId="33458" xr:uid="{82EA3FC1-FAB0-440F-905A-919BF88D0E72}"/>
    <cellStyle name="Normal 4 6 15 2 3 2 3 3" xfId="33459" xr:uid="{5D01E9DA-BC26-4710-B1EA-B1B1054EE223}"/>
    <cellStyle name="Normal 4 6 15 2 3 2 4" xfId="33460" xr:uid="{DB5C74E2-B7CB-493C-9FE0-6942B27E0CFC}"/>
    <cellStyle name="Normal 4 6 15 2 3 2 4 2" xfId="33461" xr:uid="{5E924C2B-9D93-474A-823B-C2EB0575E579}"/>
    <cellStyle name="Normal 4 6 15 2 3 2 5" xfId="33462" xr:uid="{7801D97C-E510-43B7-B148-5F4BFCB0C10A}"/>
    <cellStyle name="Normal 4 6 15 2 3 3" xfId="33463" xr:uid="{A78FC6B3-89B9-480A-8B56-B1FBBE7E9B6E}"/>
    <cellStyle name="Normal 4 6 15 2 3 3 2" xfId="33464" xr:uid="{6E5537FD-58CE-46EF-BDFE-B7F2D08CB530}"/>
    <cellStyle name="Normal 4 6 15 2 3 3 2 2" xfId="33465" xr:uid="{D92982DF-60AA-4820-94F6-B77DFF17DB20}"/>
    <cellStyle name="Normal 4 6 15 2 3 3 3" xfId="33466" xr:uid="{D06116B2-2E35-4EB4-9A6B-7ED31442D13E}"/>
    <cellStyle name="Normal 4 6 15 2 3 4" xfId="33467" xr:uid="{A3FCB45D-87A3-4C89-B7E3-1BB72591BC25}"/>
    <cellStyle name="Normal 4 6 15 2 3 4 2" xfId="33468" xr:uid="{583906A3-7FEF-4CCC-BC8C-0065BAAE52D5}"/>
    <cellStyle name="Normal 4 6 15 2 3 4 2 2" xfId="33469" xr:uid="{42A0B9E4-8281-4B89-ACD6-C9F18A7CF695}"/>
    <cellStyle name="Normal 4 6 15 2 3 4 3" xfId="33470" xr:uid="{50341512-0B5E-48F5-9263-7D4AB7D18A4C}"/>
    <cellStyle name="Normal 4 6 15 2 3 5" xfId="33471" xr:uid="{8B6C208F-A9FD-4AF4-8A67-2F4FB090150F}"/>
    <cellStyle name="Normal 4 6 15 2 3 5 2" xfId="33472" xr:uid="{F8D435B7-9593-4604-953C-E6590D5DC281}"/>
    <cellStyle name="Normal 4 6 15 2 3 6" xfId="33473" xr:uid="{0AE2A02A-685B-4C0B-A9E1-38A4AD9AFA66}"/>
    <cellStyle name="Normal 4 6 15 2 4" xfId="33474" xr:uid="{9DE8A8BE-F0E7-4A21-AA34-518EBBB2EE46}"/>
    <cellStyle name="Normal 4 6 15 2 4 2" xfId="33475" xr:uid="{5B77E2CE-35B1-4544-80CA-09A55D3A094F}"/>
    <cellStyle name="Normal 4 6 15 2 4 2 2" xfId="33476" xr:uid="{CEBEEF33-47B8-4EEA-8D05-408E3BA88558}"/>
    <cellStyle name="Normal 4 6 15 2 4 2 2 2" xfId="33477" xr:uid="{086F0F9C-8579-43D3-BC2F-E7D991BD16DE}"/>
    <cellStyle name="Normal 4 6 15 2 4 2 3" xfId="33478" xr:uid="{CC668269-ADCD-48F1-BC66-226DAC69EE77}"/>
    <cellStyle name="Normal 4 6 15 2 4 3" xfId="33479" xr:uid="{818C67A9-ABD0-41AB-B24C-FD3D67ACC7AA}"/>
    <cellStyle name="Normal 4 6 15 2 4 3 2" xfId="33480" xr:uid="{D910E1A0-16C5-4789-B10D-C4A36BEC44BB}"/>
    <cellStyle name="Normal 4 6 15 2 4 3 2 2" xfId="33481" xr:uid="{EBD7F329-78E1-45A7-8208-43649D00CF8B}"/>
    <cellStyle name="Normal 4 6 15 2 4 3 3" xfId="33482" xr:uid="{72FD6F83-D57D-4871-B6F3-8536065C5477}"/>
    <cellStyle name="Normal 4 6 15 2 4 4" xfId="33483" xr:uid="{E2F70F1A-B5E4-48B1-9EBF-34A657BA28BC}"/>
    <cellStyle name="Normal 4 6 15 2 4 4 2" xfId="33484" xr:uid="{A3A4C674-D798-4E65-8012-FECFDB17742B}"/>
    <cellStyle name="Normal 4 6 15 2 4 5" xfId="33485" xr:uid="{F17EC7DA-F047-47D2-8906-C248B53F4F5E}"/>
    <cellStyle name="Normal 4 6 15 2 5" xfId="33486" xr:uid="{1CFD989A-B83E-4832-9D8D-76486659284C}"/>
    <cellStyle name="Normal 4 6 15 2 5 2" xfId="33487" xr:uid="{DBE8D25B-D364-4357-B9D2-50E220FFF087}"/>
    <cellStyle name="Normal 4 6 15 2 5 2 2" xfId="33488" xr:uid="{F6AE3598-2A1B-40FA-BF72-F152306B68B2}"/>
    <cellStyle name="Normal 4 6 15 2 5 3" xfId="33489" xr:uid="{797B84EB-7268-4CC9-BF0F-49DCE6FDFB97}"/>
    <cellStyle name="Normal 4 6 15 2 6" xfId="33490" xr:uid="{8A8C7479-1016-4948-8B5E-450B513F9CB2}"/>
    <cellStyle name="Normal 4 6 15 2 6 2" xfId="33491" xr:uid="{01142EA3-3401-43AC-AD46-E5C5A70CE903}"/>
    <cellStyle name="Normal 4 6 15 2 6 2 2" xfId="33492" xr:uid="{93A03ECE-98F0-4A01-93B7-5067B5C96F77}"/>
    <cellStyle name="Normal 4 6 15 2 6 3" xfId="33493" xr:uid="{C809989D-2847-4D8E-A2B2-DC4CC568D412}"/>
    <cellStyle name="Normal 4 6 15 2 7" xfId="33494" xr:uid="{EEB5E391-E7FE-4764-A0B1-B549FBB9CBBC}"/>
    <cellStyle name="Normal 4 6 15 2 7 2" xfId="33495" xr:uid="{7A253EE2-371B-4D1A-B7C5-407970992ECE}"/>
    <cellStyle name="Normal 4 6 15 2 7 2 2" xfId="33496" xr:uid="{A82D0FBC-7A2D-4D70-B4E3-B42772AA5444}"/>
    <cellStyle name="Normal 4 6 15 2 7 3" xfId="33497" xr:uid="{825C7998-C030-408C-83CB-D04451C22291}"/>
    <cellStyle name="Normal 4 6 15 2 8" xfId="33498" xr:uid="{E9AD1BAB-473D-4D66-803C-27D334A04D96}"/>
    <cellStyle name="Normal 4 6 15 2 8 2" xfId="33499" xr:uid="{5DC8FAE5-5CE1-42AF-9D22-C7C8A17AF4BD}"/>
    <cellStyle name="Normal 4 6 15 2 9" xfId="33500" xr:uid="{60687A14-94BD-4BB6-B366-2BC4C0E48E05}"/>
    <cellStyle name="Normal 4 6 15 3" xfId="33501" xr:uid="{D026B48A-20E1-434A-8ED9-0AA025DC8FA5}"/>
    <cellStyle name="Normal 4 6 15 3 2" xfId="33502" xr:uid="{463543C8-2C75-4DBF-AA49-F3270C97F22F}"/>
    <cellStyle name="Normal 4 6 15 3 2 2" xfId="33503" xr:uid="{D1B64D32-40CA-4430-8D42-577766D48896}"/>
    <cellStyle name="Normal 4 6 15 3 2 2 2" xfId="33504" xr:uid="{7375CF0F-102E-45BC-AC43-3BB9500DB2A7}"/>
    <cellStyle name="Normal 4 6 15 3 2 2 2 2" xfId="33505" xr:uid="{B4B3DF7B-95DE-42EC-BE0D-63FE87E50456}"/>
    <cellStyle name="Normal 4 6 15 3 2 2 2 2 2" xfId="33506" xr:uid="{C55232C4-F348-4A76-86DC-D6A1AA92D57C}"/>
    <cellStyle name="Normal 4 6 15 3 2 2 2 3" xfId="33507" xr:uid="{E80B9049-F9B5-4C64-8003-8E59FC3B5E67}"/>
    <cellStyle name="Normal 4 6 15 3 2 2 3" xfId="33508" xr:uid="{1CF1771E-D0BA-4A57-9523-03D5394227B0}"/>
    <cellStyle name="Normal 4 6 15 3 2 2 3 2" xfId="33509" xr:uid="{46B421E0-FB58-4B84-8BB1-04B42C9EA2C6}"/>
    <cellStyle name="Normal 4 6 15 3 2 2 3 2 2" xfId="33510" xr:uid="{57AA860C-DAC3-48C5-AFB3-D86EE7CBC026}"/>
    <cellStyle name="Normal 4 6 15 3 2 2 3 3" xfId="33511" xr:uid="{0F16D303-8FA4-4681-9FAE-CF290D559B22}"/>
    <cellStyle name="Normal 4 6 15 3 2 2 4" xfId="33512" xr:uid="{F76F4707-B662-4A0F-B4E6-1A8D7564CCA2}"/>
    <cellStyle name="Normal 4 6 15 3 2 2 4 2" xfId="33513" xr:uid="{741C8ABE-27C6-48D8-963B-35965A1FC913}"/>
    <cellStyle name="Normal 4 6 15 3 2 2 5" xfId="33514" xr:uid="{743D20BB-7B38-4F41-9673-41B4A22FB1A7}"/>
    <cellStyle name="Normal 4 6 15 3 2 3" xfId="33515" xr:uid="{8587D585-3242-4FC4-9AC4-291855F72A42}"/>
    <cellStyle name="Normal 4 6 15 3 2 3 2" xfId="33516" xr:uid="{4C14B542-0CDC-4F21-A671-4F09D3BC4AB6}"/>
    <cellStyle name="Normal 4 6 15 3 2 3 2 2" xfId="33517" xr:uid="{0BB57E85-F5F9-4A7A-88B0-D73F4D319FC9}"/>
    <cellStyle name="Normal 4 6 15 3 2 3 3" xfId="33518" xr:uid="{6112900E-4D1A-477E-9F83-EEB3EC3685E4}"/>
    <cellStyle name="Normal 4 6 15 3 2 4" xfId="33519" xr:uid="{BD7F2124-6B91-47C5-BDA5-570D34572253}"/>
    <cellStyle name="Normal 4 6 15 3 2 4 2" xfId="33520" xr:uid="{64EC25BA-18C1-4FD5-A24F-D187AFE89C7C}"/>
    <cellStyle name="Normal 4 6 15 3 2 4 2 2" xfId="33521" xr:uid="{A6E30CFA-4167-40CA-B2E2-2D853F2E9182}"/>
    <cellStyle name="Normal 4 6 15 3 2 4 3" xfId="33522" xr:uid="{A980873D-7748-44E9-8AF4-CB14EAD5FA14}"/>
    <cellStyle name="Normal 4 6 15 3 2 5" xfId="33523" xr:uid="{4C597472-D302-49ED-802A-42447FAE2651}"/>
    <cellStyle name="Normal 4 6 15 3 2 5 2" xfId="33524" xr:uid="{BBFD95F0-D118-4BD9-8272-45C8BAC9E85C}"/>
    <cellStyle name="Normal 4 6 15 3 2 6" xfId="33525" xr:uid="{C899B3B2-6BC4-4288-8D80-8C0269BD6ACD}"/>
    <cellStyle name="Normal 4 6 15 3 3" xfId="33526" xr:uid="{F39A1BB0-E418-4D71-9BF2-E414E59019EF}"/>
    <cellStyle name="Normal 4 6 15 3 3 2" xfId="33527" xr:uid="{37DF09BC-7113-4072-ADA7-F1518008D180}"/>
    <cellStyle name="Normal 4 6 15 3 3 2 2" xfId="33528" xr:uid="{193C910F-F17A-4033-B1A3-C905B2B930FE}"/>
    <cellStyle name="Normal 4 6 15 3 3 2 2 2" xfId="33529" xr:uid="{321D622E-E564-4C9A-926F-D2FEF9EDFC3F}"/>
    <cellStyle name="Normal 4 6 15 3 3 2 2 2 2" xfId="33530" xr:uid="{EE0975D8-C91D-417E-A3BE-AEA18C06F7CA}"/>
    <cellStyle name="Normal 4 6 15 3 3 2 2 3" xfId="33531" xr:uid="{1BEA33F4-134C-4F77-894B-C4995BF802B5}"/>
    <cellStyle name="Normal 4 6 15 3 3 2 3" xfId="33532" xr:uid="{62456A07-A728-4D73-8252-064BE8CD2841}"/>
    <cellStyle name="Normal 4 6 15 3 3 2 3 2" xfId="33533" xr:uid="{3DCBED1D-D986-4007-9AEE-82CB23DAA892}"/>
    <cellStyle name="Normal 4 6 15 3 3 2 3 2 2" xfId="33534" xr:uid="{29B0ABB9-EB0D-46F3-B577-1D59C471F8F8}"/>
    <cellStyle name="Normal 4 6 15 3 3 2 3 3" xfId="33535" xr:uid="{F836996C-3EF7-4F52-BA8D-6E7B736F177E}"/>
    <cellStyle name="Normal 4 6 15 3 3 2 4" xfId="33536" xr:uid="{1A088B27-95DD-4F11-8555-F199EEBA201B}"/>
    <cellStyle name="Normal 4 6 15 3 3 2 4 2" xfId="33537" xr:uid="{0C570EA4-6736-4960-BA10-428D5F7FA2E1}"/>
    <cellStyle name="Normal 4 6 15 3 3 2 5" xfId="33538" xr:uid="{E41C01B2-0E01-43D0-A648-4918D234F1C1}"/>
    <cellStyle name="Normal 4 6 15 3 3 3" xfId="33539" xr:uid="{5DBAF296-E75C-4F82-B239-61A6578E7576}"/>
    <cellStyle name="Normal 4 6 15 3 3 3 2" xfId="33540" xr:uid="{37322000-5479-4366-9D47-A4C656B271FA}"/>
    <cellStyle name="Normal 4 6 15 3 3 3 2 2" xfId="33541" xr:uid="{8868C99E-0111-41D2-B185-A3BDF87BAF10}"/>
    <cellStyle name="Normal 4 6 15 3 3 3 3" xfId="33542" xr:uid="{7F526BD6-8C22-4DB8-8A52-26387A90DBE0}"/>
    <cellStyle name="Normal 4 6 15 3 3 4" xfId="33543" xr:uid="{4618F337-4CCE-4F38-93EF-6200D23070B2}"/>
    <cellStyle name="Normal 4 6 15 3 3 4 2" xfId="33544" xr:uid="{5F9CCA21-FC48-4E69-BA98-DF0A13D78D9F}"/>
    <cellStyle name="Normal 4 6 15 3 3 4 2 2" xfId="33545" xr:uid="{4E69474B-FB85-445C-B747-4E9878D0D239}"/>
    <cellStyle name="Normal 4 6 15 3 3 4 3" xfId="33546" xr:uid="{09DA2B7D-9E39-47BA-88F0-65713B9BDEAF}"/>
    <cellStyle name="Normal 4 6 15 3 3 5" xfId="33547" xr:uid="{7406F659-CBCF-4104-9820-6B74AEB47040}"/>
    <cellStyle name="Normal 4 6 15 3 3 5 2" xfId="33548" xr:uid="{1383C19E-C446-46A9-A4EA-72DDFD4DA8F2}"/>
    <cellStyle name="Normal 4 6 15 3 3 6" xfId="33549" xr:uid="{CB304705-424E-4BF9-8E71-7AD17CCC341F}"/>
    <cellStyle name="Normal 4 6 15 3 4" xfId="33550" xr:uid="{2D46045D-4252-4598-940C-8B15D114DF0F}"/>
    <cellStyle name="Normal 4 6 15 3 4 2" xfId="33551" xr:uid="{C9805AA4-B313-438D-93BA-B5D4D7116867}"/>
    <cellStyle name="Normal 4 6 15 3 4 2 2" xfId="33552" xr:uid="{8353E618-0482-4E68-9AF1-07BB07A89DA2}"/>
    <cellStyle name="Normal 4 6 15 3 4 2 2 2" xfId="33553" xr:uid="{D0093973-B42A-472D-B031-D7DD0E44C846}"/>
    <cellStyle name="Normal 4 6 15 3 4 2 3" xfId="33554" xr:uid="{90FB94D1-FFA2-4FE7-A9BA-2C92F31DC2BC}"/>
    <cellStyle name="Normal 4 6 15 3 4 3" xfId="33555" xr:uid="{14B332A1-D2C5-425D-8297-1504FA3A8E41}"/>
    <cellStyle name="Normal 4 6 15 3 4 3 2" xfId="33556" xr:uid="{B5787BA2-79EB-42E1-974D-7A86B53BB7C7}"/>
    <cellStyle name="Normal 4 6 15 3 4 3 2 2" xfId="33557" xr:uid="{EDF49912-14AB-4443-9B45-3EDD286C73A4}"/>
    <cellStyle name="Normal 4 6 15 3 4 3 3" xfId="33558" xr:uid="{4DE0D074-E1E0-4A7A-A45E-49D4E2B4180D}"/>
    <cellStyle name="Normal 4 6 15 3 4 4" xfId="33559" xr:uid="{41E9B7CE-4C92-411A-99AE-E73D3E8812DE}"/>
    <cellStyle name="Normal 4 6 15 3 4 4 2" xfId="33560" xr:uid="{B900C960-2979-4DBF-B39C-09AB84039366}"/>
    <cellStyle name="Normal 4 6 15 3 4 5" xfId="33561" xr:uid="{B60FAFFF-42FA-4516-A8EE-4085E869609B}"/>
    <cellStyle name="Normal 4 6 15 3 5" xfId="33562" xr:uid="{A6012C28-746D-4588-827C-B1825461C3FB}"/>
    <cellStyle name="Normal 4 6 15 3 5 2" xfId="33563" xr:uid="{9AF83569-BF1B-4CF8-ACEB-3018B54E9D17}"/>
    <cellStyle name="Normal 4 6 15 3 5 2 2" xfId="33564" xr:uid="{3FA78A93-387D-4336-942B-271FF9021D44}"/>
    <cellStyle name="Normal 4 6 15 3 5 3" xfId="33565" xr:uid="{4BA00267-7227-4D3C-B917-6053CBD7818B}"/>
    <cellStyle name="Normal 4 6 15 3 6" xfId="33566" xr:uid="{FEEE98C9-68C0-4979-A9D9-C607532B3BF0}"/>
    <cellStyle name="Normal 4 6 15 3 6 2" xfId="33567" xr:uid="{03640035-F945-46F7-B983-CF4BF956785F}"/>
    <cellStyle name="Normal 4 6 15 3 6 2 2" xfId="33568" xr:uid="{7E651632-1F52-4E56-8638-917E48D100B1}"/>
    <cellStyle name="Normal 4 6 15 3 6 3" xfId="33569" xr:uid="{92D615CF-F3CC-4414-93B1-3B435DEA9D27}"/>
    <cellStyle name="Normal 4 6 15 3 7" xfId="33570" xr:uid="{CE682D16-A4C9-4EB6-AABC-7549E7DE1E3D}"/>
    <cellStyle name="Normal 4 6 15 3 7 2" xfId="33571" xr:uid="{87A17E70-515C-4755-9FC3-B26CAE8B326C}"/>
    <cellStyle name="Normal 4 6 15 3 7 2 2" xfId="33572" xr:uid="{FE34057A-EE2E-4016-96F4-E6FAE3F865A1}"/>
    <cellStyle name="Normal 4 6 15 3 7 3" xfId="33573" xr:uid="{6DB64B33-16D9-45AD-B903-18110C4FE52C}"/>
    <cellStyle name="Normal 4 6 15 3 8" xfId="33574" xr:uid="{9F84A281-D30E-4462-BA63-2E3AF24E75AB}"/>
    <cellStyle name="Normal 4 6 15 3 8 2" xfId="33575" xr:uid="{48A90729-8004-4712-9247-D87DA2DA7CDC}"/>
    <cellStyle name="Normal 4 6 15 3 9" xfId="33576" xr:uid="{07FA58C0-BAB4-4992-AD7A-CC8069A48117}"/>
    <cellStyle name="Normal 4 6 15 4" xfId="33577" xr:uid="{3F0E7018-30BE-427D-8A1F-28B6ECE3FE84}"/>
    <cellStyle name="Normal 4 6 15 4 2" xfId="33578" xr:uid="{D95F8AD2-D646-4AE4-B3CB-880131B54C43}"/>
    <cellStyle name="Normal 4 6 15 4 2 2" xfId="33579" xr:uid="{591E074F-8635-4A59-936A-5BB285571AF6}"/>
    <cellStyle name="Normal 4 6 15 4 2 2 2" xfId="33580" xr:uid="{E5B609C5-D85E-4D9E-BEE1-38EFE2B6428B}"/>
    <cellStyle name="Normal 4 6 15 4 2 2 2 2" xfId="33581" xr:uid="{FC134CC2-F782-4BF3-A5A8-A1052D1E3CA1}"/>
    <cellStyle name="Normal 4 6 15 4 2 2 3" xfId="33582" xr:uid="{84A34367-19F9-448A-9CAD-40A690348F4C}"/>
    <cellStyle name="Normal 4 6 15 4 2 3" xfId="33583" xr:uid="{C789B88A-573F-43F1-8569-1BF650D17CEE}"/>
    <cellStyle name="Normal 4 6 15 4 2 3 2" xfId="33584" xr:uid="{02E8A76E-86D1-4CEB-A8F6-285467C26357}"/>
    <cellStyle name="Normal 4 6 15 4 2 3 2 2" xfId="33585" xr:uid="{4A3C029E-17AF-4AFD-AB7F-0EA414D7B7FB}"/>
    <cellStyle name="Normal 4 6 15 4 2 3 3" xfId="33586" xr:uid="{2DC273F8-530A-46C4-A560-0B40A4C3F3B8}"/>
    <cellStyle name="Normal 4 6 15 4 2 4" xfId="33587" xr:uid="{2B80A91D-B9F0-4B3F-A76C-5718837412EC}"/>
    <cellStyle name="Normal 4 6 15 4 2 4 2" xfId="33588" xr:uid="{62C1B444-C20A-4485-BD46-8E1333026298}"/>
    <cellStyle name="Normal 4 6 15 4 2 5" xfId="33589" xr:uid="{0000270E-5286-469A-8012-D2404A6829FC}"/>
    <cellStyle name="Normal 4 6 15 4 3" xfId="33590" xr:uid="{0E806E63-6352-42FE-8DD6-E933C57FEDFF}"/>
    <cellStyle name="Normal 4 6 15 4 3 2" xfId="33591" xr:uid="{F094D5E4-E974-417F-9543-DD54A91C430C}"/>
    <cellStyle name="Normal 4 6 15 4 3 2 2" xfId="33592" xr:uid="{1DD9C676-F7F8-4276-A9F1-901653E594E7}"/>
    <cellStyle name="Normal 4 6 15 4 3 3" xfId="33593" xr:uid="{955871A8-681E-4BDB-B2CD-9B10B23122F3}"/>
    <cellStyle name="Normal 4 6 15 4 4" xfId="33594" xr:uid="{7DB19A28-9650-4A3D-B9D9-90125BEE6305}"/>
    <cellStyle name="Normal 4 6 15 4 4 2" xfId="33595" xr:uid="{76239B58-F501-4DA6-9E1F-AEB0ECD162D0}"/>
    <cellStyle name="Normal 4 6 15 4 4 2 2" xfId="33596" xr:uid="{E38721AE-0373-4831-975B-3F637E78761C}"/>
    <cellStyle name="Normal 4 6 15 4 4 3" xfId="33597" xr:uid="{798A63D7-088D-4F24-A973-0E19A47F4EA0}"/>
    <cellStyle name="Normal 4 6 15 4 5" xfId="33598" xr:uid="{38597355-7A1E-4BDD-AB1B-12E354391720}"/>
    <cellStyle name="Normal 4 6 15 4 5 2" xfId="33599" xr:uid="{6061B5EA-EBF5-4057-B4DB-8CC63C67D75F}"/>
    <cellStyle name="Normal 4 6 15 4 6" xfId="33600" xr:uid="{BD8A7133-95EA-4028-80DC-6381EFADEFBA}"/>
    <cellStyle name="Normal 4 6 15 5" xfId="33601" xr:uid="{88389756-0255-4B3D-853C-39CB8F213B9D}"/>
    <cellStyle name="Normal 4 6 15 5 2" xfId="33602" xr:uid="{15BA0811-B467-431A-A96C-21C623B3DB00}"/>
    <cellStyle name="Normal 4 6 15 5 2 2" xfId="33603" xr:uid="{1966A701-ADAB-4241-91F5-C1054FF8077B}"/>
    <cellStyle name="Normal 4 6 15 5 2 2 2" xfId="33604" xr:uid="{93FBB802-FCE6-48E5-B939-6A97DF6790BA}"/>
    <cellStyle name="Normal 4 6 15 5 2 2 2 2" xfId="33605" xr:uid="{CFB2D281-17AB-4D07-BFFB-4A565387BD8C}"/>
    <cellStyle name="Normal 4 6 15 5 2 2 3" xfId="33606" xr:uid="{DFD76F91-F6AF-40C3-8209-BFA6438B0479}"/>
    <cellStyle name="Normal 4 6 15 5 2 3" xfId="33607" xr:uid="{FC320348-46DF-47F9-83C2-5D262D630030}"/>
    <cellStyle name="Normal 4 6 15 5 2 3 2" xfId="33608" xr:uid="{66FF913A-F0E5-4686-9AD5-972F0C787DA6}"/>
    <cellStyle name="Normal 4 6 15 5 2 3 2 2" xfId="33609" xr:uid="{79CF915D-C9AE-47B0-81F1-1BE4457EF455}"/>
    <cellStyle name="Normal 4 6 15 5 2 3 3" xfId="33610" xr:uid="{6F339C17-BF89-40EF-AC75-6B70A5528218}"/>
    <cellStyle name="Normal 4 6 15 5 2 4" xfId="33611" xr:uid="{F1C920D7-F7A7-40D4-9013-0377CBD25D1C}"/>
    <cellStyle name="Normal 4 6 15 5 2 4 2" xfId="33612" xr:uid="{ECBF20D1-1407-4635-A06B-4177B3F7B23C}"/>
    <cellStyle name="Normal 4 6 15 5 2 5" xfId="33613" xr:uid="{ABDC43B4-15AD-47FB-8165-A461ED029478}"/>
    <cellStyle name="Normal 4 6 15 5 3" xfId="33614" xr:uid="{4D73A8F6-8484-416D-9981-307143FB82B4}"/>
    <cellStyle name="Normal 4 6 15 5 3 2" xfId="33615" xr:uid="{355FE3DC-D593-4084-A70E-E9255DDD93AE}"/>
    <cellStyle name="Normal 4 6 15 5 3 2 2" xfId="33616" xr:uid="{BBA8F6F4-702F-4C3B-A218-6EBACE095C57}"/>
    <cellStyle name="Normal 4 6 15 5 3 3" xfId="33617" xr:uid="{7E817FFB-D824-4BC8-9578-D5DC03C0189C}"/>
    <cellStyle name="Normal 4 6 15 5 4" xfId="33618" xr:uid="{C226F20B-40CC-4336-BE80-1290557D3B35}"/>
    <cellStyle name="Normal 4 6 15 5 4 2" xfId="33619" xr:uid="{59D1B370-EBB6-457E-A79F-A259FA891546}"/>
    <cellStyle name="Normal 4 6 15 5 4 2 2" xfId="33620" xr:uid="{86793DC1-A365-4F5C-B493-8683A005358B}"/>
    <cellStyle name="Normal 4 6 15 5 4 3" xfId="33621" xr:uid="{F60E27C2-6A42-4775-988A-397863918990}"/>
    <cellStyle name="Normal 4 6 15 5 5" xfId="33622" xr:uid="{2FD464B7-EBF7-4B4A-9883-9BB8C1C05FBF}"/>
    <cellStyle name="Normal 4 6 15 5 5 2" xfId="33623" xr:uid="{C89C80E2-FC44-4F98-ADB7-B07BE9CD947C}"/>
    <cellStyle name="Normal 4 6 15 5 6" xfId="33624" xr:uid="{8B8B61A9-FAD3-4916-B7C9-C55D80FBEFCE}"/>
    <cellStyle name="Normal 4 6 15 6" xfId="33625" xr:uid="{C452AE4B-0951-41A9-B71F-368777F7FF19}"/>
    <cellStyle name="Normal 4 6 15 6 2" xfId="33626" xr:uid="{6C89C51C-C738-4076-881C-7BF1EDD28CAC}"/>
    <cellStyle name="Normal 4 6 15 6 2 2" xfId="33627" xr:uid="{86412898-E284-4A66-B53E-88EF571D61C5}"/>
    <cellStyle name="Normal 4 6 15 6 2 2 2" xfId="33628" xr:uid="{1729E8E7-75AC-49C0-89B6-C98F1801CB80}"/>
    <cellStyle name="Normal 4 6 15 6 2 3" xfId="33629" xr:uid="{B786258C-5E7E-4E4B-9334-B3C41B272361}"/>
    <cellStyle name="Normal 4 6 15 6 3" xfId="33630" xr:uid="{8A66527E-730E-4078-930F-A35804866647}"/>
    <cellStyle name="Normal 4 6 15 6 3 2" xfId="33631" xr:uid="{937A130A-1808-4F55-80D4-34645D1F94E9}"/>
    <cellStyle name="Normal 4 6 15 6 3 2 2" xfId="33632" xr:uid="{224438F2-93CC-48E6-8D4E-2F0361B5FDD4}"/>
    <cellStyle name="Normal 4 6 15 6 3 3" xfId="33633" xr:uid="{15747CFA-5578-44E7-8706-784B00D7701F}"/>
    <cellStyle name="Normal 4 6 15 6 4" xfId="33634" xr:uid="{0148902F-B29A-4479-B1CC-9EF5076E8C54}"/>
    <cellStyle name="Normal 4 6 15 6 4 2" xfId="33635" xr:uid="{3CC9262E-8F0C-42B5-AF5D-FBFC87152B8C}"/>
    <cellStyle name="Normal 4 6 15 6 5" xfId="33636" xr:uid="{F6D07F8A-350A-41F8-8347-ECCF1F070E49}"/>
    <cellStyle name="Normal 4 6 15 7" xfId="33637" xr:uid="{70A924A3-27A9-4003-8DBE-3B5D7A08D9A6}"/>
    <cellStyle name="Normal 4 6 15 7 2" xfId="33638" xr:uid="{73E49FA6-8380-4C3C-AECE-D3450E649987}"/>
    <cellStyle name="Normal 4 6 15 7 2 2" xfId="33639" xr:uid="{F328B876-AB01-4CCF-9269-8DC79F2DF324}"/>
    <cellStyle name="Normal 4 6 15 7 3" xfId="33640" xr:uid="{4E006232-B83E-4974-88B4-A2317ECAE10B}"/>
    <cellStyle name="Normal 4 6 15 8" xfId="33641" xr:uid="{BADEDC0A-EF76-4431-9C7D-72478A073BFD}"/>
    <cellStyle name="Normal 4 6 15 8 2" xfId="33642" xr:uid="{B4BC13EA-D8B8-4772-9F44-6CFB043E1CBB}"/>
    <cellStyle name="Normal 4 6 15 8 2 2" xfId="33643" xr:uid="{44760887-BBBE-436C-8388-ADA9708A2C9C}"/>
    <cellStyle name="Normal 4 6 15 8 3" xfId="33644" xr:uid="{480E5749-1387-46B0-8919-CED6AD03CE3D}"/>
    <cellStyle name="Normal 4 6 15 9" xfId="33645" xr:uid="{92CA9506-34D5-417F-B9F3-0E14D4579029}"/>
    <cellStyle name="Normal 4 6 15 9 2" xfId="33646" xr:uid="{C1FB65CE-01A4-4A09-B6B1-80C9FE35FDDF}"/>
    <cellStyle name="Normal 4 6 15 9 2 2" xfId="33647" xr:uid="{68C2C051-0678-4978-97CD-0837F5201878}"/>
    <cellStyle name="Normal 4 6 15 9 3" xfId="33648" xr:uid="{4BD9BFAB-BC63-4AE5-9C55-60AF05F2EC34}"/>
    <cellStyle name="Normal 4 6 16" xfId="33649" xr:uid="{034D45CC-07CA-4DB3-AED6-AE69F510DB21}"/>
    <cellStyle name="Normal 4 6 16 10" xfId="33650" xr:uid="{BCB29B45-7B83-4ACF-8AC9-F553632D2A33}"/>
    <cellStyle name="Normal 4 6 16 10 2" xfId="33651" xr:uid="{0957159D-7291-4B54-AA0C-103D79D2B339}"/>
    <cellStyle name="Normal 4 6 16 11" xfId="33652" xr:uid="{9E51DB69-4304-480A-AA3C-63278CA5413D}"/>
    <cellStyle name="Normal 4 6 16 2" xfId="33653" xr:uid="{141E463B-F4A8-4496-A39A-0C0E260C3912}"/>
    <cellStyle name="Normal 4 6 16 2 2" xfId="33654" xr:uid="{97D52225-DF23-458B-ABF5-9ABE76CE1A9C}"/>
    <cellStyle name="Normal 4 6 16 2 2 2" xfId="33655" xr:uid="{6FEFFE87-7516-4FDB-B36E-FCD2C43E5161}"/>
    <cellStyle name="Normal 4 6 16 2 2 2 2" xfId="33656" xr:uid="{3D4F9346-9643-4792-A1AF-73A0E6C5D6AD}"/>
    <cellStyle name="Normal 4 6 16 2 2 2 2 2" xfId="33657" xr:uid="{A41CE351-7929-472E-904F-5D419498EB4F}"/>
    <cellStyle name="Normal 4 6 16 2 2 2 2 2 2" xfId="33658" xr:uid="{8E67DC44-C068-47C0-884B-DB6293F38DD7}"/>
    <cellStyle name="Normal 4 6 16 2 2 2 2 3" xfId="33659" xr:uid="{EC425CA9-8E17-4B82-9B1A-3B9D0B5101A0}"/>
    <cellStyle name="Normal 4 6 16 2 2 2 3" xfId="33660" xr:uid="{04084DAB-2F46-4405-BB31-C2FB672D0AE1}"/>
    <cellStyle name="Normal 4 6 16 2 2 2 3 2" xfId="33661" xr:uid="{96F9A176-3B20-4157-8CC5-7EAA34B694E1}"/>
    <cellStyle name="Normal 4 6 16 2 2 2 3 2 2" xfId="33662" xr:uid="{DF93DEE5-98AF-449C-97C9-48748BF43315}"/>
    <cellStyle name="Normal 4 6 16 2 2 2 3 3" xfId="33663" xr:uid="{D8C5EBF1-9B1C-4E47-9BD9-5AB5FB61A85D}"/>
    <cellStyle name="Normal 4 6 16 2 2 2 4" xfId="33664" xr:uid="{3B42F9F0-CA08-4CC1-B03D-643363640EEF}"/>
    <cellStyle name="Normal 4 6 16 2 2 2 4 2" xfId="33665" xr:uid="{C46807CD-8706-449A-898C-3BF776B0E03F}"/>
    <cellStyle name="Normal 4 6 16 2 2 2 5" xfId="33666" xr:uid="{CB49D310-1292-4332-B175-E28B617DF3A2}"/>
    <cellStyle name="Normal 4 6 16 2 2 3" xfId="33667" xr:uid="{B279D2C3-5F55-4319-9E3E-7DA25ED600F3}"/>
    <cellStyle name="Normal 4 6 16 2 2 3 2" xfId="33668" xr:uid="{8AB73818-4297-42E2-9FA1-A7FDA0456D3B}"/>
    <cellStyle name="Normal 4 6 16 2 2 3 2 2" xfId="33669" xr:uid="{33B54588-5AE0-4C77-8DD0-A55E2CA23D9C}"/>
    <cellStyle name="Normal 4 6 16 2 2 3 3" xfId="33670" xr:uid="{6479C497-80B5-4CB3-A90A-16A392085FE5}"/>
    <cellStyle name="Normal 4 6 16 2 2 4" xfId="33671" xr:uid="{47889750-923F-45E4-98FB-155F4E719888}"/>
    <cellStyle name="Normal 4 6 16 2 2 4 2" xfId="33672" xr:uid="{367A48A9-FA8E-41B6-B2D1-7F15111EF8AF}"/>
    <cellStyle name="Normal 4 6 16 2 2 4 2 2" xfId="33673" xr:uid="{94EEEFDA-7B16-4CC7-8610-320C68351A62}"/>
    <cellStyle name="Normal 4 6 16 2 2 4 3" xfId="33674" xr:uid="{EEDFFD74-1BE9-4635-BC73-4D56AB40282B}"/>
    <cellStyle name="Normal 4 6 16 2 2 5" xfId="33675" xr:uid="{12EF403C-3D1F-4782-AD0F-116F8F408938}"/>
    <cellStyle name="Normal 4 6 16 2 2 5 2" xfId="33676" xr:uid="{0A74E4E4-B202-4813-9FAE-9E3961A377DB}"/>
    <cellStyle name="Normal 4 6 16 2 2 6" xfId="33677" xr:uid="{41CE2A5A-814B-4B62-83C7-442EB9153F46}"/>
    <cellStyle name="Normal 4 6 16 2 3" xfId="33678" xr:uid="{4ACA1E95-05E0-4208-8E92-8218EC71461C}"/>
    <cellStyle name="Normal 4 6 16 2 3 2" xfId="33679" xr:uid="{F9F4BC3A-08A4-4E73-B6F8-86517A784F80}"/>
    <cellStyle name="Normal 4 6 16 2 3 2 2" xfId="33680" xr:uid="{FC5229D1-2208-45DA-A90F-5438A41786C1}"/>
    <cellStyle name="Normal 4 6 16 2 3 2 2 2" xfId="33681" xr:uid="{B6A15758-E5F3-49ED-AA04-8116FB3534C1}"/>
    <cellStyle name="Normal 4 6 16 2 3 2 2 2 2" xfId="33682" xr:uid="{83201872-0846-4413-A071-EF7ACDD04B9D}"/>
    <cellStyle name="Normal 4 6 16 2 3 2 2 3" xfId="33683" xr:uid="{45FE378A-0AD5-4420-90C0-F566C08239B1}"/>
    <cellStyle name="Normal 4 6 16 2 3 2 3" xfId="33684" xr:uid="{FEF7DD3F-3554-4856-BDE6-2BFD8AF34B90}"/>
    <cellStyle name="Normal 4 6 16 2 3 2 3 2" xfId="33685" xr:uid="{B3F2A6B8-8106-4A43-92A8-000334C021BC}"/>
    <cellStyle name="Normal 4 6 16 2 3 2 3 2 2" xfId="33686" xr:uid="{E48116F6-B428-4258-AFD1-68B1EF48D20C}"/>
    <cellStyle name="Normal 4 6 16 2 3 2 3 3" xfId="33687" xr:uid="{ACD1F4AE-D699-4D98-8776-FD7B809F6698}"/>
    <cellStyle name="Normal 4 6 16 2 3 2 4" xfId="33688" xr:uid="{E896E199-F281-4104-91CB-3B1147DF0FD3}"/>
    <cellStyle name="Normal 4 6 16 2 3 2 4 2" xfId="33689" xr:uid="{FB9E2C9E-81D0-4C0E-ACC8-08C3A06DAF47}"/>
    <cellStyle name="Normal 4 6 16 2 3 2 5" xfId="33690" xr:uid="{947F3C86-5D9E-4C8F-B8B9-009B442992E3}"/>
    <cellStyle name="Normal 4 6 16 2 3 3" xfId="33691" xr:uid="{02C17527-5C6C-4363-A66F-00B5C56513E6}"/>
    <cellStyle name="Normal 4 6 16 2 3 3 2" xfId="33692" xr:uid="{B6592941-E952-4D1B-8BFB-6E70FCE558A8}"/>
    <cellStyle name="Normal 4 6 16 2 3 3 2 2" xfId="33693" xr:uid="{B47F9AE6-90EC-4B0A-B5BD-AFD7FCC69891}"/>
    <cellStyle name="Normal 4 6 16 2 3 3 3" xfId="33694" xr:uid="{E67270A6-6A50-4FE1-A525-FBA07C794743}"/>
    <cellStyle name="Normal 4 6 16 2 3 4" xfId="33695" xr:uid="{32DD4DB4-3C07-4296-8330-9590E5E7EBB2}"/>
    <cellStyle name="Normal 4 6 16 2 3 4 2" xfId="33696" xr:uid="{567C80FB-E330-4FC3-8743-CEF2D3C73B9B}"/>
    <cellStyle name="Normal 4 6 16 2 3 4 2 2" xfId="33697" xr:uid="{A54227A3-8178-46C1-A9B2-F3F7B4952DC6}"/>
    <cellStyle name="Normal 4 6 16 2 3 4 3" xfId="33698" xr:uid="{9573BE1A-B4E1-4E25-B093-7F376B4DBF9B}"/>
    <cellStyle name="Normal 4 6 16 2 3 5" xfId="33699" xr:uid="{B8A6236A-607A-48B8-A385-EF64988EBFA3}"/>
    <cellStyle name="Normal 4 6 16 2 3 5 2" xfId="33700" xr:uid="{49026D8C-DE27-4160-BF04-AF59B2AC812F}"/>
    <cellStyle name="Normal 4 6 16 2 3 6" xfId="33701" xr:uid="{EBBC84E8-3E35-41B2-971B-074625E74FB0}"/>
    <cellStyle name="Normal 4 6 16 2 4" xfId="33702" xr:uid="{7D86E865-BD72-4EE0-A9BB-1837DE6504E3}"/>
    <cellStyle name="Normal 4 6 16 2 4 2" xfId="33703" xr:uid="{BCBDFC17-5A8C-4CCD-B4FF-1A90BED6A73D}"/>
    <cellStyle name="Normal 4 6 16 2 4 2 2" xfId="33704" xr:uid="{8D7CB41E-EC03-4234-8B9A-D9974130EDB9}"/>
    <cellStyle name="Normal 4 6 16 2 4 2 2 2" xfId="33705" xr:uid="{44C975D9-848A-459F-8B8B-8A2DDF088C58}"/>
    <cellStyle name="Normal 4 6 16 2 4 2 3" xfId="33706" xr:uid="{D80751E8-2008-49AB-8876-27BEB61FBD45}"/>
    <cellStyle name="Normal 4 6 16 2 4 3" xfId="33707" xr:uid="{C93A520A-6647-47CA-85A8-3768B8BC1122}"/>
    <cellStyle name="Normal 4 6 16 2 4 3 2" xfId="33708" xr:uid="{68E701E8-544E-40E9-887E-CA704FB77E31}"/>
    <cellStyle name="Normal 4 6 16 2 4 3 2 2" xfId="33709" xr:uid="{46D439AF-BE7F-4357-AD9D-C1248D80D381}"/>
    <cellStyle name="Normal 4 6 16 2 4 3 3" xfId="33710" xr:uid="{A090132F-B062-4948-87BC-C9F1C7FE4724}"/>
    <cellStyle name="Normal 4 6 16 2 4 4" xfId="33711" xr:uid="{AF53F935-3103-4BD4-A415-4E387A68B9B5}"/>
    <cellStyle name="Normal 4 6 16 2 4 4 2" xfId="33712" xr:uid="{24A85317-BA9A-4DDA-9BFB-0044A65E2D1F}"/>
    <cellStyle name="Normal 4 6 16 2 4 5" xfId="33713" xr:uid="{7B372D2F-2BEB-4B0A-945D-8347148E844B}"/>
    <cellStyle name="Normal 4 6 16 2 5" xfId="33714" xr:uid="{5091C73E-D074-422D-BCCF-F92F78CC7C41}"/>
    <cellStyle name="Normal 4 6 16 2 5 2" xfId="33715" xr:uid="{6AC9843E-3769-40C8-86DE-BCD6B6C5B614}"/>
    <cellStyle name="Normal 4 6 16 2 5 2 2" xfId="33716" xr:uid="{3CFD6A33-AEA7-4AE1-8EB0-9F598A7105C2}"/>
    <cellStyle name="Normal 4 6 16 2 5 3" xfId="33717" xr:uid="{84497EE6-A9C5-4BC0-9B68-9C1ABBF48D16}"/>
    <cellStyle name="Normal 4 6 16 2 6" xfId="33718" xr:uid="{193F467B-7FD6-4CD0-BB18-FB5C0737832F}"/>
    <cellStyle name="Normal 4 6 16 2 6 2" xfId="33719" xr:uid="{BC95FA5C-DD75-494A-9921-52E61F3DBC4D}"/>
    <cellStyle name="Normal 4 6 16 2 6 2 2" xfId="33720" xr:uid="{8E991F9E-1F49-483C-BE72-289A46A1DACF}"/>
    <cellStyle name="Normal 4 6 16 2 6 3" xfId="33721" xr:uid="{DE9C3B23-F08C-4CD1-9E8E-468C03F4E6C6}"/>
    <cellStyle name="Normal 4 6 16 2 7" xfId="33722" xr:uid="{3826EC06-04E5-4485-BE15-C3A81419050F}"/>
    <cellStyle name="Normal 4 6 16 2 7 2" xfId="33723" xr:uid="{B9EF4B11-1DCA-4256-AA51-0282CF2327AA}"/>
    <cellStyle name="Normal 4 6 16 2 7 2 2" xfId="33724" xr:uid="{D6D259A7-3A19-4312-92F8-00EE96D141E5}"/>
    <cellStyle name="Normal 4 6 16 2 7 3" xfId="33725" xr:uid="{4E7CE647-4DA5-4671-AB18-6C94DA8CF3A8}"/>
    <cellStyle name="Normal 4 6 16 2 8" xfId="33726" xr:uid="{0BA04538-083B-4DE8-B7EE-A545BA1B2B76}"/>
    <cellStyle name="Normal 4 6 16 2 8 2" xfId="33727" xr:uid="{55B56242-0C29-463F-9C5D-87BCC40E855F}"/>
    <cellStyle name="Normal 4 6 16 2 9" xfId="33728" xr:uid="{5471DF8A-3171-4F28-9C8B-1F373ADEB639}"/>
    <cellStyle name="Normal 4 6 16 3" xfId="33729" xr:uid="{89F28AD3-5DF7-490D-9C77-8C2F70AF3158}"/>
    <cellStyle name="Normal 4 6 16 3 2" xfId="33730" xr:uid="{3E060564-F30D-444F-A856-364C8791975B}"/>
    <cellStyle name="Normal 4 6 16 3 2 2" xfId="33731" xr:uid="{FCEC2973-CE7A-4B2E-84E1-83FCCF88806E}"/>
    <cellStyle name="Normal 4 6 16 3 2 2 2" xfId="33732" xr:uid="{AEEAA1EE-E41E-48EE-B674-9B09AF885071}"/>
    <cellStyle name="Normal 4 6 16 3 2 2 2 2" xfId="33733" xr:uid="{D5574525-4744-4872-A836-2FBF59C5D557}"/>
    <cellStyle name="Normal 4 6 16 3 2 2 2 2 2" xfId="33734" xr:uid="{6A5CBC86-A00C-441D-9925-29C4E72DCE29}"/>
    <cellStyle name="Normal 4 6 16 3 2 2 2 3" xfId="33735" xr:uid="{A051625D-8D38-4377-83E6-B9379B2D25B6}"/>
    <cellStyle name="Normal 4 6 16 3 2 2 3" xfId="33736" xr:uid="{5591D965-FAC8-4C64-A3E6-DC721E364F51}"/>
    <cellStyle name="Normal 4 6 16 3 2 2 3 2" xfId="33737" xr:uid="{A2D49CB5-675F-4803-BDDC-290976D7430C}"/>
    <cellStyle name="Normal 4 6 16 3 2 2 3 2 2" xfId="33738" xr:uid="{32ACC879-68A9-403F-B3B3-C506BF4535F8}"/>
    <cellStyle name="Normal 4 6 16 3 2 2 3 3" xfId="33739" xr:uid="{1531EC9E-0449-4545-B151-C2472B781088}"/>
    <cellStyle name="Normal 4 6 16 3 2 2 4" xfId="33740" xr:uid="{A333187A-E43E-4BF4-B9AE-C2650780CF30}"/>
    <cellStyle name="Normal 4 6 16 3 2 2 4 2" xfId="33741" xr:uid="{DF4EE455-769D-4A37-BFCA-462364762DFA}"/>
    <cellStyle name="Normal 4 6 16 3 2 2 5" xfId="33742" xr:uid="{218D911A-E8C0-4E8D-96A9-D89DA59757CF}"/>
    <cellStyle name="Normal 4 6 16 3 2 3" xfId="33743" xr:uid="{5C2FDE1E-A61A-4E40-8A8C-EFD53E707384}"/>
    <cellStyle name="Normal 4 6 16 3 2 3 2" xfId="33744" xr:uid="{EB0D440F-79C8-441B-9E74-E973D7CC1B7B}"/>
    <cellStyle name="Normal 4 6 16 3 2 3 2 2" xfId="33745" xr:uid="{296AFD8D-B4B7-456E-9ACA-B07781D16C81}"/>
    <cellStyle name="Normal 4 6 16 3 2 3 3" xfId="33746" xr:uid="{563F9739-52C8-4D3A-AE46-EFB06EE6F10F}"/>
    <cellStyle name="Normal 4 6 16 3 2 4" xfId="33747" xr:uid="{24EC94EC-18AC-46A6-9B48-F32BC5885136}"/>
    <cellStyle name="Normal 4 6 16 3 2 4 2" xfId="33748" xr:uid="{D52E51E2-357C-4DAB-B01A-30EE2DDDF517}"/>
    <cellStyle name="Normal 4 6 16 3 2 4 2 2" xfId="33749" xr:uid="{059DBA06-1913-40D7-9B03-B57E671D401A}"/>
    <cellStyle name="Normal 4 6 16 3 2 4 3" xfId="33750" xr:uid="{28DFAF5B-195C-4A78-ACBE-0D40FDB3BDF8}"/>
    <cellStyle name="Normal 4 6 16 3 2 5" xfId="33751" xr:uid="{74890C66-46CF-415F-A534-2E76FCC1C3B5}"/>
    <cellStyle name="Normal 4 6 16 3 2 5 2" xfId="33752" xr:uid="{A6F4EE7C-8092-4532-ABAA-2482F3D9A576}"/>
    <cellStyle name="Normal 4 6 16 3 2 6" xfId="33753" xr:uid="{506E6926-2E7A-4F8F-B9AF-5CBE08C7C89E}"/>
    <cellStyle name="Normal 4 6 16 3 3" xfId="33754" xr:uid="{009E2EB9-C8A1-4C6E-AD6A-C58F93F86B15}"/>
    <cellStyle name="Normal 4 6 16 3 3 2" xfId="33755" xr:uid="{ED55F825-69E2-4FC5-B64E-57F8059753A0}"/>
    <cellStyle name="Normal 4 6 16 3 3 2 2" xfId="33756" xr:uid="{550EAF4D-ED7A-43C2-87D5-A9777A3F19B3}"/>
    <cellStyle name="Normal 4 6 16 3 3 2 2 2" xfId="33757" xr:uid="{23986E6D-AE66-4443-A1B0-CB557A35A2D8}"/>
    <cellStyle name="Normal 4 6 16 3 3 2 2 2 2" xfId="33758" xr:uid="{31260E27-92D4-4F43-9E29-93E0E67D46BF}"/>
    <cellStyle name="Normal 4 6 16 3 3 2 2 3" xfId="33759" xr:uid="{5AA63B7B-0ACE-4111-9195-2E722780F064}"/>
    <cellStyle name="Normal 4 6 16 3 3 2 3" xfId="33760" xr:uid="{C2247828-C859-4ECB-A3CE-92236DA370B7}"/>
    <cellStyle name="Normal 4 6 16 3 3 2 3 2" xfId="33761" xr:uid="{DD727055-8DD6-4F6D-9AAF-BA78D6905BB1}"/>
    <cellStyle name="Normal 4 6 16 3 3 2 3 2 2" xfId="33762" xr:uid="{D12E0655-B3E3-4701-B949-A5F7ED908504}"/>
    <cellStyle name="Normal 4 6 16 3 3 2 3 3" xfId="33763" xr:uid="{EDB87B05-E3B5-41BE-9B71-C30384E34310}"/>
    <cellStyle name="Normal 4 6 16 3 3 2 4" xfId="33764" xr:uid="{E5E580C2-CE83-44E5-819E-DA11DDF6B966}"/>
    <cellStyle name="Normal 4 6 16 3 3 2 4 2" xfId="33765" xr:uid="{F2B3E9BC-077E-4FE3-B76F-099E9CB13926}"/>
    <cellStyle name="Normal 4 6 16 3 3 2 5" xfId="33766" xr:uid="{11D96CAC-CFB6-4160-989A-BCC68B97104A}"/>
    <cellStyle name="Normal 4 6 16 3 3 3" xfId="33767" xr:uid="{F384571B-731B-4C26-81CC-562F8D08685C}"/>
    <cellStyle name="Normal 4 6 16 3 3 3 2" xfId="33768" xr:uid="{9684E12B-6DA4-45EC-960D-58BC8AB6E46B}"/>
    <cellStyle name="Normal 4 6 16 3 3 3 2 2" xfId="33769" xr:uid="{D7230A93-30F8-4ADF-B84A-DB102681C5DC}"/>
    <cellStyle name="Normal 4 6 16 3 3 3 3" xfId="33770" xr:uid="{08AC7F1E-4475-40CA-9C5E-181699C11620}"/>
    <cellStyle name="Normal 4 6 16 3 3 4" xfId="33771" xr:uid="{10A226B2-C1CD-4F5D-8313-CA805BAEC9BA}"/>
    <cellStyle name="Normal 4 6 16 3 3 4 2" xfId="33772" xr:uid="{D3367F2E-FB4B-4A8A-8F2B-682B4531A6BE}"/>
    <cellStyle name="Normal 4 6 16 3 3 4 2 2" xfId="33773" xr:uid="{84738AD8-59BA-4017-8AEE-CFDA7EB77EDA}"/>
    <cellStyle name="Normal 4 6 16 3 3 4 3" xfId="33774" xr:uid="{A4CA69F7-985C-4D37-A060-E80E48C0016F}"/>
    <cellStyle name="Normal 4 6 16 3 3 5" xfId="33775" xr:uid="{07F733DD-96B5-4E3C-83D3-D9DF14A3BE4E}"/>
    <cellStyle name="Normal 4 6 16 3 3 5 2" xfId="33776" xr:uid="{78C621C3-B49E-47D7-9A4A-5F326EBE2FC0}"/>
    <cellStyle name="Normal 4 6 16 3 3 6" xfId="33777" xr:uid="{4478236F-7766-4427-9F41-2542199C810E}"/>
    <cellStyle name="Normal 4 6 16 3 4" xfId="33778" xr:uid="{057464FB-130C-418B-AC13-CAFFD5B66DEB}"/>
    <cellStyle name="Normal 4 6 16 3 4 2" xfId="33779" xr:uid="{AF7BC27F-7081-452E-8463-77B402472171}"/>
    <cellStyle name="Normal 4 6 16 3 4 2 2" xfId="33780" xr:uid="{B38AB1A3-56DA-403B-B085-89FBAAEA5AF1}"/>
    <cellStyle name="Normal 4 6 16 3 4 2 2 2" xfId="33781" xr:uid="{5FBE4948-F76E-45B8-8A82-38CB2E6C8DD8}"/>
    <cellStyle name="Normal 4 6 16 3 4 2 3" xfId="33782" xr:uid="{F168E821-B646-4F1C-9E24-0A635B46F1E2}"/>
    <cellStyle name="Normal 4 6 16 3 4 3" xfId="33783" xr:uid="{67E147D6-BA0D-42BC-8CE7-4D4DD169E674}"/>
    <cellStyle name="Normal 4 6 16 3 4 3 2" xfId="33784" xr:uid="{22F6158E-8E40-4090-BECD-1E789CE473A6}"/>
    <cellStyle name="Normal 4 6 16 3 4 3 2 2" xfId="33785" xr:uid="{A4CCBED5-2FB8-4402-9F1E-2048D0E60770}"/>
    <cellStyle name="Normal 4 6 16 3 4 3 3" xfId="33786" xr:uid="{B8FF811E-8766-4F30-AEF3-6721573EC2D0}"/>
    <cellStyle name="Normal 4 6 16 3 4 4" xfId="33787" xr:uid="{77C0BB81-AAB9-4DE0-8A62-2069A47702DF}"/>
    <cellStyle name="Normal 4 6 16 3 4 4 2" xfId="33788" xr:uid="{15A83D68-A0AA-4EC0-925F-28ACC0CEE1C8}"/>
    <cellStyle name="Normal 4 6 16 3 4 5" xfId="33789" xr:uid="{45A13F1E-4EB1-49C1-837A-56F62B83CD48}"/>
    <cellStyle name="Normal 4 6 16 3 5" xfId="33790" xr:uid="{5426A0F1-3E01-4A5E-A338-5A53B9B6AFBC}"/>
    <cellStyle name="Normal 4 6 16 3 5 2" xfId="33791" xr:uid="{F05CD585-D9CF-42BD-B514-2C38614A03F4}"/>
    <cellStyle name="Normal 4 6 16 3 5 2 2" xfId="33792" xr:uid="{3DC7F794-1E80-4E65-B951-AEE3C2D9F2A7}"/>
    <cellStyle name="Normal 4 6 16 3 5 3" xfId="33793" xr:uid="{8C4F7FD4-7289-46C6-9C3C-3D68E18575E0}"/>
    <cellStyle name="Normal 4 6 16 3 6" xfId="33794" xr:uid="{41763D12-5CFC-4BAE-B9BA-BEEF4A556EE1}"/>
    <cellStyle name="Normal 4 6 16 3 6 2" xfId="33795" xr:uid="{3621966C-5EA6-4535-ACF2-844B529BF5EB}"/>
    <cellStyle name="Normal 4 6 16 3 6 2 2" xfId="33796" xr:uid="{5DF4ADEE-CB12-4AE8-9484-BDD826B3AD24}"/>
    <cellStyle name="Normal 4 6 16 3 6 3" xfId="33797" xr:uid="{19B6353A-8A5B-4258-B778-5B801C8D04B0}"/>
    <cellStyle name="Normal 4 6 16 3 7" xfId="33798" xr:uid="{8749C458-5A6B-40CF-9930-E3C713F4954D}"/>
    <cellStyle name="Normal 4 6 16 3 7 2" xfId="33799" xr:uid="{D24A5699-C41E-4D10-8BC4-790EAC99538F}"/>
    <cellStyle name="Normal 4 6 16 3 7 2 2" xfId="33800" xr:uid="{6CF4A12C-9732-484F-A49E-7AA816F3C221}"/>
    <cellStyle name="Normal 4 6 16 3 7 3" xfId="33801" xr:uid="{8D447678-8433-4F61-BDA6-99B72FA5AA48}"/>
    <cellStyle name="Normal 4 6 16 3 8" xfId="33802" xr:uid="{85360A9F-F6B7-4310-ADF6-759BD3BC686D}"/>
    <cellStyle name="Normal 4 6 16 3 8 2" xfId="33803" xr:uid="{9039521D-F1A4-4212-9D72-53027E2B1318}"/>
    <cellStyle name="Normal 4 6 16 3 9" xfId="33804" xr:uid="{92D63A47-4F22-4B1F-AB69-23785E295A4F}"/>
    <cellStyle name="Normal 4 6 16 4" xfId="33805" xr:uid="{95B29A89-BD1A-4207-8773-EF37A5CBCC17}"/>
    <cellStyle name="Normal 4 6 16 4 2" xfId="33806" xr:uid="{B8F85A3F-EE5D-45FC-9050-C51E24533429}"/>
    <cellStyle name="Normal 4 6 16 4 2 2" xfId="33807" xr:uid="{E09F85B5-E4E5-44E4-846A-5A304DCB05D8}"/>
    <cellStyle name="Normal 4 6 16 4 2 2 2" xfId="33808" xr:uid="{9950CF4B-691E-4357-9C9A-C1FFD7E50057}"/>
    <cellStyle name="Normal 4 6 16 4 2 2 2 2" xfId="33809" xr:uid="{3D7B79E2-9C23-4366-AAA7-95CFF02F8E5B}"/>
    <cellStyle name="Normal 4 6 16 4 2 2 3" xfId="33810" xr:uid="{B1867591-90EA-42AA-A83D-9B86388997D5}"/>
    <cellStyle name="Normal 4 6 16 4 2 3" xfId="33811" xr:uid="{66CAD4E4-EE13-4E9D-8936-DB7B4D14624F}"/>
    <cellStyle name="Normal 4 6 16 4 2 3 2" xfId="33812" xr:uid="{20389C8D-6EFA-467B-9D53-447B496ED578}"/>
    <cellStyle name="Normal 4 6 16 4 2 3 2 2" xfId="33813" xr:uid="{022365AC-B6E2-4A77-845F-9A70F067963F}"/>
    <cellStyle name="Normal 4 6 16 4 2 3 3" xfId="33814" xr:uid="{50BC5E52-CF02-4C70-9082-679CB454C434}"/>
    <cellStyle name="Normal 4 6 16 4 2 4" xfId="33815" xr:uid="{F27540DE-10AE-46C3-B113-38F756B38A91}"/>
    <cellStyle name="Normal 4 6 16 4 2 4 2" xfId="33816" xr:uid="{6867D810-60EA-4C94-88CC-FC7C0CD57A8A}"/>
    <cellStyle name="Normal 4 6 16 4 2 5" xfId="33817" xr:uid="{2D194698-3BD7-4D22-977A-E60956466B85}"/>
    <cellStyle name="Normal 4 6 16 4 3" xfId="33818" xr:uid="{26AC7928-4AAC-4D07-8668-8D2B125BAE45}"/>
    <cellStyle name="Normal 4 6 16 4 3 2" xfId="33819" xr:uid="{25FED2DB-CE45-4DA3-96CD-5D3A72387FA2}"/>
    <cellStyle name="Normal 4 6 16 4 3 2 2" xfId="33820" xr:uid="{07AEF66D-B5D5-41AB-8F3C-72BA3A9ECC80}"/>
    <cellStyle name="Normal 4 6 16 4 3 3" xfId="33821" xr:uid="{EE8FEA2B-0797-4BD4-84E9-F4868E98E38A}"/>
    <cellStyle name="Normal 4 6 16 4 4" xfId="33822" xr:uid="{CF8A9031-1042-4A47-8E5D-6716A1318AE2}"/>
    <cellStyle name="Normal 4 6 16 4 4 2" xfId="33823" xr:uid="{60FFD71B-3A9D-4696-85F4-CC0854F3DFCA}"/>
    <cellStyle name="Normal 4 6 16 4 4 2 2" xfId="33824" xr:uid="{28D188C0-C332-4C30-A80E-0F154F6136A8}"/>
    <cellStyle name="Normal 4 6 16 4 4 3" xfId="33825" xr:uid="{E6264EDB-4F55-4251-9395-0BCEE374C31D}"/>
    <cellStyle name="Normal 4 6 16 4 5" xfId="33826" xr:uid="{3B57578B-B653-4649-8CAF-E9467DA4CB98}"/>
    <cellStyle name="Normal 4 6 16 4 5 2" xfId="33827" xr:uid="{DE848212-C7D2-4F7E-8F08-0ABE0AFA753C}"/>
    <cellStyle name="Normal 4 6 16 4 6" xfId="33828" xr:uid="{C675F0A5-96A3-449E-A95C-18AAA0A3CA4F}"/>
    <cellStyle name="Normal 4 6 16 5" xfId="33829" xr:uid="{33111D7C-D901-45A1-B513-A128C0C31616}"/>
    <cellStyle name="Normal 4 6 16 5 2" xfId="33830" xr:uid="{647AFFE2-F0BC-4D15-A2F2-1D010219495D}"/>
    <cellStyle name="Normal 4 6 16 5 2 2" xfId="33831" xr:uid="{A63F0014-5CB9-4863-90EF-829244EFE5CF}"/>
    <cellStyle name="Normal 4 6 16 5 2 2 2" xfId="33832" xr:uid="{D7B2D5BC-C852-436E-AA37-92DBAA7CB197}"/>
    <cellStyle name="Normal 4 6 16 5 2 2 2 2" xfId="33833" xr:uid="{66F5F82B-28A8-4DB0-95EA-62F929EC2D31}"/>
    <cellStyle name="Normal 4 6 16 5 2 2 3" xfId="33834" xr:uid="{60FBF94B-EB9D-46C0-9ACA-1977EA999AF6}"/>
    <cellStyle name="Normal 4 6 16 5 2 3" xfId="33835" xr:uid="{A21094E3-D16B-427A-886D-144BC159BBE0}"/>
    <cellStyle name="Normal 4 6 16 5 2 3 2" xfId="33836" xr:uid="{CE48F438-7F0E-49E4-A84C-19D54ADF933B}"/>
    <cellStyle name="Normal 4 6 16 5 2 3 2 2" xfId="33837" xr:uid="{DFB7468C-A424-476F-8400-3E0FCBF24A9E}"/>
    <cellStyle name="Normal 4 6 16 5 2 3 3" xfId="33838" xr:uid="{81F9FD4E-A029-4BCB-9127-0DB9A9A199AF}"/>
    <cellStyle name="Normal 4 6 16 5 2 4" xfId="33839" xr:uid="{A8F025A0-AE5A-448D-9F0A-00A4BCEB6E02}"/>
    <cellStyle name="Normal 4 6 16 5 2 4 2" xfId="33840" xr:uid="{D0EBDFAB-0D50-4A77-A7F0-33110D107ED0}"/>
    <cellStyle name="Normal 4 6 16 5 2 5" xfId="33841" xr:uid="{1D6F766B-6FB8-44BC-9615-44DB6E196E9F}"/>
    <cellStyle name="Normal 4 6 16 5 3" xfId="33842" xr:uid="{84929BAA-C3AF-4440-9EAF-D2FF3125B94E}"/>
    <cellStyle name="Normal 4 6 16 5 3 2" xfId="33843" xr:uid="{1CF52732-FC46-4347-A769-F95504A64536}"/>
    <cellStyle name="Normal 4 6 16 5 3 2 2" xfId="33844" xr:uid="{418AF86C-2540-47BE-AEE4-77479EF480E7}"/>
    <cellStyle name="Normal 4 6 16 5 3 3" xfId="33845" xr:uid="{8C43DFDF-700A-4BC4-BA4D-D240F48C66A6}"/>
    <cellStyle name="Normal 4 6 16 5 4" xfId="33846" xr:uid="{5E261251-6A01-42F2-910D-DFD3583B19DF}"/>
    <cellStyle name="Normal 4 6 16 5 4 2" xfId="33847" xr:uid="{7C183A42-F3D0-4FA6-AD7A-0920345CC2CA}"/>
    <cellStyle name="Normal 4 6 16 5 4 2 2" xfId="33848" xr:uid="{5BC17A58-073A-42B4-B667-E8194D032E29}"/>
    <cellStyle name="Normal 4 6 16 5 4 3" xfId="33849" xr:uid="{3D34AF0B-1391-4310-AD4A-4FF1F522C34A}"/>
    <cellStyle name="Normal 4 6 16 5 5" xfId="33850" xr:uid="{AA0A34E1-C8B6-4F30-9D1D-9F5A61B3C30D}"/>
    <cellStyle name="Normal 4 6 16 5 5 2" xfId="33851" xr:uid="{C81D7437-23F7-4DA4-9190-D80E403BB08E}"/>
    <cellStyle name="Normal 4 6 16 5 6" xfId="33852" xr:uid="{BC1B6DF4-0BB6-4E0D-B384-9A4AA38A9ED3}"/>
    <cellStyle name="Normal 4 6 16 6" xfId="33853" xr:uid="{4189EE3A-C563-49FC-9DBA-A7889CA3AEB0}"/>
    <cellStyle name="Normal 4 6 16 6 2" xfId="33854" xr:uid="{A998B7BD-E473-4B20-8C25-08604348E24F}"/>
    <cellStyle name="Normal 4 6 16 6 2 2" xfId="33855" xr:uid="{76D5DDAD-A430-4042-9A1F-049F2E0E6219}"/>
    <cellStyle name="Normal 4 6 16 6 2 2 2" xfId="33856" xr:uid="{8EF36A91-F2AA-45A0-A82A-D09429D175AD}"/>
    <cellStyle name="Normal 4 6 16 6 2 3" xfId="33857" xr:uid="{21CFB957-3F2A-44D6-B677-EC52023F49D7}"/>
    <cellStyle name="Normal 4 6 16 6 3" xfId="33858" xr:uid="{D753C825-48C7-4732-913E-8535B476278E}"/>
    <cellStyle name="Normal 4 6 16 6 3 2" xfId="33859" xr:uid="{A700EB5A-AE4A-4334-8668-6036B70787BD}"/>
    <cellStyle name="Normal 4 6 16 6 3 2 2" xfId="33860" xr:uid="{E92B76A4-D00D-445C-966B-256DB753F456}"/>
    <cellStyle name="Normal 4 6 16 6 3 3" xfId="33861" xr:uid="{44F50A49-2B26-47C9-B4B6-32D86B98221D}"/>
    <cellStyle name="Normal 4 6 16 6 4" xfId="33862" xr:uid="{4173157C-6B55-4B73-B732-488A25747AC7}"/>
    <cellStyle name="Normal 4 6 16 6 4 2" xfId="33863" xr:uid="{DEE9EC4C-6820-4C06-A6CE-07201642A9D6}"/>
    <cellStyle name="Normal 4 6 16 6 5" xfId="33864" xr:uid="{A9AF0936-CBD2-475C-9B18-1773D6CBF3E4}"/>
    <cellStyle name="Normal 4 6 16 7" xfId="33865" xr:uid="{3DA7C585-C47D-46D3-885F-152A07E63C26}"/>
    <cellStyle name="Normal 4 6 16 7 2" xfId="33866" xr:uid="{D9606C18-1173-4D91-94B4-84A9BFA7BF67}"/>
    <cellStyle name="Normal 4 6 16 7 2 2" xfId="33867" xr:uid="{F6DCFD36-D0D3-4400-A171-A47991C1585C}"/>
    <cellStyle name="Normal 4 6 16 7 3" xfId="33868" xr:uid="{A8775D3C-BC29-4A70-A433-7E37B01B2113}"/>
    <cellStyle name="Normal 4 6 16 8" xfId="33869" xr:uid="{77EC3C45-50F9-449B-8E3F-8645692AB809}"/>
    <cellStyle name="Normal 4 6 16 8 2" xfId="33870" xr:uid="{1223CE48-363A-448E-8B1B-64E997E58E93}"/>
    <cellStyle name="Normal 4 6 16 8 2 2" xfId="33871" xr:uid="{0C2B5DD3-C6FF-450E-BB64-99CBEF9DE01B}"/>
    <cellStyle name="Normal 4 6 16 8 3" xfId="33872" xr:uid="{1BFD5637-3A88-4B6B-9827-A1155FB0DC34}"/>
    <cellStyle name="Normal 4 6 16 9" xfId="33873" xr:uid="{4BCA6F3B-CFA4-4CC3-BC22-609FA1D09670}"/>
    <cellStyle name="Normal 4 6 16 9 2" xfId="33874" xr:uid="{9085B95D-4E92-4408-B378-DC7FDFCF4CA0}"/>
    <cellStyle name="Normal 4 6 16 9 2 2" xfId="33875" xr:uid="{44EEC05F-51EC-40BC-AE29-B8302F50504F}"/>
    <cellStyle name="Normal 4 6 16 9 3" xfId="33876" xr:uid="{959BA1B1-CCB7-4BBD-8712-47A874529C38}"/>
    <cellStyle name="Normal 4 6 17" xfId="33877" xr:uid="{6E1112E5-1728-4477-BEC0-CCF8C9C82B14}"/>
    <cellStyle name="Normal 4 6 17 10" xfId="33878" xr:uid="{403A2003-8097-4568-85E2-AF22C8DF640E}"/>
    <cellStyle name="Normal 4 6 17 10 2" xfId="33879" xr:uid="{CD9C615F-677D-4D19-909D-441FAC8649E9}"/>
    <cellStyle name="Normal 4 6 17 11" xfId="33880" xr:uid="{8AB7DAED-1C58-413D-BC8F-20740AD46F1E}"/>
    <cellStyle name="Normal 4 6 17 2" xfId="33881" xr:uid="{C9EEC8CD-A8C3-478F-A5EF-C63F240A7AAA}"/>
    <cellStyle name="Normal 4 6 17 2 2" xfId="33882" xr:uid="{7B8F4370-F3D1-4337-9A12-3A03D993AC86}"/>
    <cellStyle name="Normal 4 6 17 2 2 2" xfId="33883" xr:uid="{41BFF7A7-E308-4165-AF9B-11B0E30A154E}"/>
    <cellStyle name="Normal 4 6 17 2 2 2 2" xfId="33884" xr:uid="{2B6D411F-C7A3-44A1-8A2D-143D656C8E0B}"/>
    <cellStyle name="Normal 4 6 17 2 2 2 2 2" xfId="33885" xr:uid="{BC55AC0F-ED6D-4D0C-ACD3-9ADB106CB6AF}"/>
    <cellStyle name="Normal 4 6 17 2 2 2 2 2 2" xfId="33886" xr:uid="{F028239B-F8E4-411C-B347-09E0BC6C150A}"/>
    <cellStyle name="Normal 4 6 17 2 2 2 2 3" xfId="33887" xr:uid="{7F4C381A-8B98-41A4-8B1C-0C01655542B7}"/>
    <cellStyle name="Normal 4 6 17 2 2 2 3" xfId="33888" xr:uid="{0539A58F-FC1C-4F64-BD08-86DF2F3FAB7D}"/>
    <cellStyle name="Normal 4 6 17 2 2 2 3 2" xfId="33889" xr:uid="{03EBAAE0-F455-4442-977A-03F035F6353B}"/>
    <cellStyle name="Normal 4 6 17 2 2 2 3 2 2" xfId="33890" xr:uid="{6CFAE898-DF7E-4DFA-86E4-5FC0B314A89F}"/>
    <cellStyle name="Normal 4 6 17 2 2 2 3 3" xfId="33891" xr:uid="{FBD1208C-9276-40E2-A6DF-7D9BC7533F99}"/>
    <cellStyle name="Normal 4 6 17 2 2 2 4" xfId="33892" xr:uid="{7690140B-BBD1-4987-A8E2-76985CA18E98}"/>
    <cellStyle name="Normal 4 6 17 2 2 2 4 2" xfId="33893" xr:uid="{327B84D7-CCA1-48B9-A76D-6C9E90012CE5}"/>
    <cellStyle name="Normal 4 6 17 2 2 2 5" xfId="33894" xr:uid="{08C55496-5634-4417-83EF-FD0F124CB353}"/>
    <cellStyle name="Normal 4 6 17 2 2 3" xfId="33895" xr:uid="{E6ACB213-EB2A-4CF2-BCFA-69F4C9349D09}"/>
    <cellStyle name="Normal 4 6 17 2 2 3 2" xfId="33896" xr:uid="{C412612E-9681-4BF9-97FD-B6BCF4BAE113}"/>
    <cellStyle name="Normal 4 6 17 2 2 3 2 2" xfId="33897" xr:uid="{E66375D4-17F7-4A4B-8F14-662B1FBBF723}"/>
    <cellStyle name="Normal 4 6 17 2 2 3 3" xfId="33898" xr:uid="{DB581B32-514A-4015-94A8-90874D1A5076}"/>
    <cellStyle name="Normal 4 6 17 2 2 4" xfId="33899" xr:uid="{7EFF1403-3312-4CA3-96C8-B89B5A82FD0C}"/>
    <cellStyle name="Normal 4 6 17 2 2 4 2" xfId="33900" xr:uid="{43A53371-F21A-479C-AC88-AF03223E7337}"/>
    <cellStyle name="Normal 4 6 17 2 2 4 2 2" xfId="33901" xr:uid="{C7E0DDFA-E201-4449-8E4D-62F54F3165EC}"/>
    <cellStyle name="Normal 4 6 17 2 2 4 3" xfId="33902" xr:uid="{27541941-E885-4336-B8D6-FAF1E3C5B80B}"/>
    <cellStyle name="Normal 4 6 17 2 2 5" xfId="33903" xr:uid="{FC0E7D56-0419-4546-8BD0-7B67EE062574}"/>
    <cellStyle name="Normal 4 6 17 2 2 5 2" xfId="33904" xr:uid="{15BFE42D-6EEC-4731-B3DB-0BCC7A3716F4}"/>
    <cellStyle name="Normal 4 6 17 2 2 6" xfId="33905" xr:uid="{29C0A71C-C2B8-4D5F-931E-11B1B6259AED}"/>
    <cellStyle name="Normal 4 6 17 2 3" xfId="33906" xr:uid="{625048A9-D33B-48BF-8279-7C238CD76BE4}"/>
    <cellStyle name="Normal 4 6 17 2 3 2" xfId="33907" xr:uid="{0B0491BF-4E17-47C6-9C42-1FE2790CFC5F}"/>
    <cellStyle name="Normal 4 6 17 2 3 2 2" xfId="33908" xr:uid="{EFC21A85-6DCA-4363-BCD1-242CAD4F65F8}"/>
    <cellStyle name="Normal 4 6 17 2 3 2 2 2" xfId="33909" xr:uid="{98039168-70CF-4629-821E-0D538E89E6D0}"/>
    <cellStyle name="Normal 4 6 17 2 3 2 2 2 2" xfId="33910" xr:uid="{0AD6DC8F-66BD-4219-89EA-F10B12EBBA46}"/>
    <cellStyle name="Normal 4 6 17 2 3 2 2 3" xfId="33911" xr:uid="{AFC371E9-5CAA-4973-9413-7E9371CED91B}"/>
    <cellStyle name="Normal 4 6 17 2 3 2 3" xfId="33912" xr:uid="{D01937E5-48C0-4116-AA06-755460CFAB2D}"/>
    <cellStyle name="Normal 4 6 17 2 3 2 3 2" xfId="33913" xr:uid="{A758F7AE-9F8A-4BD5-A1AE-D75BF3D9EBF8}"/>
    <cellStyle name="Normal 4 6 17 2 3 2 3 2 2" xfId="33914" xr:uid="{202C1C9E-B53B-473B-9195-2C591A0ED370}"/>
    <cellStyle name="Normal 4 6 17 2 3 2 3 3" xfId="33915" xr:uid="{D4193848-18B0-4036-A504-27EB85EE4360}"/>
    <cellStyle name="Normal 4 6 17 2 3 2 4" xfId="33916" xr:uid="{5E9EB2A5-39B4-41E2-BD5D-1F23132B2452}"/>
    <cellStyle name="Normal 4 6 17 2 3 2 4 2" xfId="33917" xr:uid="{1F30E12B-6A3B-402A-9C47-C920D8B8001D}"/>
    <cellStyle name="Normal 4 6 17 2 3 2 5" xfId="33918" xr:uid="{5D27E804-7188-4F35-A9C6-FE65ECEE2DEF}"/>
    <cellStyle name="Normal 4 6 17 2 3 3" xfId="33919" xr:uid="{49825F6E-9F66-4131-8E36-5C89AB35D8D3}"/>
    <cellStyle name="Normal 4 6 17 2 3 3 2" xfId="33920" xr:uid="{D9E3B9B0-E671-4DF8-B639-D3EF826DEC67}"/>
    <cellStyle name="Normal 4 6 17 2 3 3 2 2" xfId="33921" xr:uid="{5EB9FF04-8138-4366-A223-20248108720F}"/>
    <cellStyle name="Normal 4 6 17 2 3 3 3" xfId="33922" xr:uid="{746FFA4B-7BAC-4451-A96E-62776D475E4C}"/>
    <cellStyle name="Normal 4 6 17 2 3 4" xfId="33923" xr:uid="{91C346D4-F04C-42EA-B9B5-1A05CEAC4582}"/>
    <cellStyle name="Normal 4 6 17 2 3 4 2" xfId="33924" xr:uid="{C87C8618-54FA-4377-A876-FACCBF8A2CB6}"/>
    <cellStyle name="Normal 4 6 17 2 3 4 2 2" xfId="33925" xr:uid="{DE902863-CC68-4E17-A2C2-A694634A980C}"/>
    <cellStyle name="Normal 4 6 17 2 3 4 3" xfId="33926" xr:uid="{686A8EAB-E63F-41AC-B068-46225065566B}"/>
    <cellStyle name="Normal 4 6 17 2 3 5" xfId="33927" xr:uid="{8D74139A-B4C2-4707-B87F-A76181841DFA}"/>
    <cellStyle name="Normal 4 6 17 2 3 5 2" xfId="33928" xr:uid="{D3DF129A-5706-42E3-94B5-5179AC9D14DE}"/>
    <cellStyle name="Normal 4 6 17 2 3 6" xfId="33929" xr:uid="{D80FBF25-0A06-4CDC-BD95-987F02A27601}"/>
    <cellStyle name="Normal 4 6 17 2 4" xfId="33930" xr:uid="{7C2CB0FE-480A-4D04-AB40-5A955E86BC3D}"/>
    <cellStyle name="Normal 4 6 17 2 4 2" xfId="33931" xr:uid="{D8ECF87B-5F52-48DE-9D82-F8BA3D8A5BA2}"/>
    <cellStyle name="Normal 4 6 17 2 4 2 2" xfId="33932" xr:uid="{AF62B744-AC93-43B8-A57B-590286A8AFF4}"/>
    <cellStyle name="Normal 4 6 17 2 4 2 2 2" xfId="33933" xr:uid="{AFD231E5-C9AB-457D-8418-7FB50CE9384D}"/>
    <cellStyle name="Normal 4 6 17 2 4 2 3" xfId="33934" xr:uid="{8D06398F-5E3D-4A3D-8B3F-950B06EFD1B1}"/>
    <cellStyle name="Normal 4 6 17 2 4 3" xfId="33935" xr:uid="{3F287486-CF0B-4657-9BB6-B7DF6354EFC8}"/>
    <cellStyle name="Normal 4 6 17 2 4 3 2" xfId="33936" xr:uid="{EB349DD2-FFB2-4940-8204-35BBEF02B93B}"/>
    <cellStyle name="Normal 4 6 17 2 4 3 2 2" xfId="33937" xr:uid="{C700C1C8-BA89-4A3C-B3D7-C456180EF48D}"/>
    <cellStyle name="Normal 4 6 17 2 4 3 3" xfId="33938" xr:uid="{80737CFE-3D06-485A-8691-E91F294DB34C}"/>
    <cellStyle name="Normal 4 6 17 2 4 4" xfId="33939" xr:uid="{EF307307-7F17-4B5F-9D06-19C388B202B8}"/>
    <cellStyle name="Normal 4 6 17 2 4 4 2" xfId="33940" xr:uid="{AACA4C97-0039-4603-811F-7064897E0C37}"/>
    <cellStyle name="Normal 4 6 17 2 4 5" xfId="33941" xr:uid="{DE1A07F7-D336-474A-838F-7CBC6AD06B3C}"/>
    <cellStyle name="Normal 4 6 17 2 5" xfId="33942" xr:uid="{30A6F748-58CF-41F5-B867-06EA927F95AE}"/>
    <cellStyle name="Normal 4 6 17 2 5 2" xfId="33943" xr:uid="{857F6728-B879-4ED1-969E-97E1AA61F184}"/>
    <cellStyle name="Normal 4 6 17 2 5 2 2" xfId="33944" xr:uid="{379F6AEA-6897-4B0D-9A34-F4485DA6C4F1}"/>
    <cellStyle name="Normal 4 6 17 2 5 3" xfId="33945" xr:uid="{58753B58-919B-4706-AFC5-FFF3B18EB820}"/>
    <cellStyle name="Normal 4 6 17 2 6" xfId="33946" xr:uid="{66FA6833-0C1F-414E-B783-A075BCBBDB5E}"/>
    <cellStyle name="Normal 4 6 17 2 6 2" xfId="33947" xr:uid="{C2D9FBF1-1FAA-4538-89BC-1528AA621451}"/>
    <cellStyle name="Normal 4 6 17 2 6 2 2" xfId="33948" xr:uid="{63F214A6-91C0-4928-9614-0D32D1332279}"/>
    <cellStyle name="Normal 4 6 17 2 6 3" xfId="33949" xr:uid="{13BA730E-13E8-4517-A94B-83FEE69920F9}"/>
    <cellStyle name="Normal 4 6 17 2 7" xfId="33950" xr:uid="{3F7CC08C-3567-4BA1-BC99-6C23C31287EA}"/>
    <cellStyle name="Normal 4 6 17 2 7 2" xfId="33951" xr:uid="{A8195C43-04DA-43C8-9B95-BF283E29B250}"/>
    <cellStyle name="Normal 4 6 17 2 7 2 2" xfId="33952" xr:uid="{9DA53FB9-B426-4FB4-AAC0-4F78D50C5F96}"/>
    <cellStyle name="Normal 4 6 17 2 7 3" xfId="33953" xr:uid="{AA47F9E7-07C0-4CA0-9575-A085E21EC38A}"/>
    <cellStyle name="Normal 4 6 17 2 8" xfId="33954" xr:uid="{601C799F-7B11-4F5E-9AC3-C1D0A0029188}"/>
    <cellStyle name="Normal 4 6 17 2 8 2" xfId="33955" xr:uid="{9FA5264C-3807-470D-9CEE-352498409C80}"/>
    <cellStyle name="Normal 4 6 17 2 9" xfId="33956" xr:uid="{17071EAC-9EF4-4704-BC18-85422692F5F4}"/>
    <cellStyle name="Normal 4 6 17 3" xfId="33957" xr:uid="{E95F1CFC-A46B-4120-8517-5666D52AFE4C}"/>
    <cellStyle name="Normal 4 6 17 3 2" xfId="33958" xr:uid="{BEADF844-7AC3-42AC-AD36-78DBE5B05E95}"/>
    <cellStyle name="Normal 4 6 17 3 2 2" xfId="33959" xr:uid="{6F67281F-2C4E-428F-BD32-A3F2401F1E1C}"/>
    <cellStyle name="Normal 4 6 17 3 2 2 2" xfId="33960" xr:uid="{20913A88-B0B9-43D1-91C6-EF3A4E5A3B62}"/>
    <cellStyle name="Normal 4 6 17 3 2 2 2 2" xfId="33961" xr:uid="{A9483490-1094-409C-A28D-8912E9F86FA2}"/>
    <cellStyle name="Normal 4 6 17 3 2 2 2 2 2" xfId="33962" xr:uid="{268210C6-A478-4A7C-B279-8A6A511BEB0B}"/>
    <cellStyle name="Normal 4 6 17 3 2 2 2 3" xfId="33963" xr:uid="{369FC0FE-516D-45E5-BD38-A77B88320B03}"/>
    <cellStyle name="Normal 4 6 17 3 2 2 3" xfId="33964" xr:uid="{1EFEC947-C13A-43BA-B342-826A038C74FB}"/>
    <cellStyle name="Normal 4 6 17 3 2 2 3 2" xfId="33965" xr:uid="{8C013CB0-8123-4592-A0C4-54CE0A3DA1D3}"/>
    <cellStyle name="Normal 4 6 17 3 2 2 3 2 2" xfId="33966" xr:uid="{200A0521-5EF3-462F-9272-FFEF568E3A5B}"/>
    <cellStyle name="Normal 4 6 17 3 2 2 3 3" xfId="33967" xr:uid="{D6B66EC7-C72F-4A1D-AEBA-956F0B645D70}"/>
    <cellStyle name="Normal 4 6 17 3 2 2 4" xfId="33968" xr:uid="{C57F9C21-AC87-4A92-9A9D-263B942DA70F}"/>
    <cellStyle name="Normal 4 6 17 3 2 2 4 2" xfId="33969" xr:uid="{5BE737CC-4508-4391-9FFC-087C801FF1DB}"/>
    <cellStyle name="Normal 4 6 17 3 2 2 5" xfId="33970" xr:uid="{E8DB12C2-5B7B-42DC-B66B-4AADB4AD1698}"/>
    <cellStyle name="Normal 4 6 17 3 2 3" xfId="33971" xr:uid="{3B770D12-0B78-4CC7-838F-DEFFA6FDBA9D}"/>
    <cellStyle name="Normal 4 6 17 3 2 3 2" xfId="33972" xr:uid="{181063D3-6995-42E5-9A94-307A0916037B}"/>
    <cellStyle name="Normal 4 6 17 3 2 3 2 2" xfId="33973" xr:uid="{B71B2B3D-C1CC-4B27-B088-F67E4EB5C8B7}"/>
    <cellStyle name="Normal 4 6 17 3 2 3 3" xfId="33974" xr:uid="{B7F74E45-60D9-47CA-8AA8-85034BA93132}"/>
    <cellStyle name="Normal 4 6 17 3 2 4" xfId="33975" xr:uid="{972CF9CF-90F1-4AFC-827A-B59AAAC1C768}"/>
    <cellStyle name="Normal 4 6 17 3 2 4 2" xfId="33976" xr:uid="{D5F0D49E-D4E1-46F8-B430-084A5C8D22EB}"/>
    <cellStyle name="Normal 4 6 17 3 2 4 2 2" xfId="33977" xr:uid="{4AE909F4-8E05-4543-8E1C-7B31AF04192A}"/>
    <cellStyle name="Normal 4 6 17 3 2 4 3" xfId="33978" xr:uid="{FD4EC93A-497B-4DBE-AC0E-D52FD2C8693B}"/>
    <cellStyle name="Normal 4 6 17 3 2 5" xfId="33979" xr:uid="{5049673C-1557-44C0-A8A0-2EFED74B78E4}"/>
    <cellStyle name="Normal 4 6 17 3 2 5 2" xfId="33980" xr:uid="{4227FFC5-1725-489B-B45F-BA55FE3B28F8}"/>
    <cellStyle name="Normal 4 6 17 3 2 6" xfId="33981" xr:uid="{05413C0E-D396-4424-9EA0-0222481449F3}"/>
    <cellStyle name="Normal 4 6 17 3 3" xfId="33982" xr:uid="{E1710468-513D-40BC-BEE8-63015CE62187}"/>
    <cellStyle name="Normal 4 6 17 3 3 2" xfId="33983" xr:uid="{4C24A31C-6C6E-4032-ABBF-416ACDF0296D}"/>
    <cellStyle name="Normal 4 6 17 3 3 2 2" xfId="33984" xr:uid="{22E050E2-8995-40FD-A73B-88156D324224}"/>
    <cellStyle name="Normal 4 6 17 3 3 2 2 2" xfId="33985" xr:uid="{12C8CC83-5D68-4E6C-A480-10A5A4D5FB70}"/>
    <cellStyle name="Normal 4 6 17 3 3 2 2 2 2" xfId="33986" xr:uid="{20466D51-BC8A-4DA3-8B71-D10509EA2681}"/>
    <cellStyle name="Normal 4 6 17 3 3 2 2 3" xfId="33987" xr:uid="{E3A17C8C-7605-43B8-B8C6-0D45F41E5815}"/>
    <cellStyle name="Normal 4 6 17 3 3 2 3" xfId="33988" xr:uid="{AC646690-8F64-4FAB-AD45-2B46A9289611}"/>
    <cellStyle name="Normal 4 6 17 3 3 2 3 2" xfId="33989" xr:uid="{D1EE7191-B867-4256-842E-F95202DD4223}"/>
    <cellStyle name="Normal 4 6 17 3 3 2 3 2 2" xfId="33990" xr:uid="{9A7F6A37-F6F0-47AF-A02A-4D8BB8B67BE5}"/>
    <cellStyle name="Normal 4 6 17 3 3 2 3 3" xfId="33991" xr:uid="{43C5B7C2-CF42-4CCB-BB4C-7C9BBC202F5F}"/>
    <cellStyle name="Normal 4 6 17 3 3 2 4" xfId="33992" xr:uid="{1CF5DE1E-EC38-418C-90CA-22E0AB96F3BB}"/>
    <cellStyle name="Normal 4 6 17 3 3 2 4 2" xfId="33993" xr:uid="{6B8F3E01-FA1D-4745-B62E-BFD054BDD67F}"/>
    <cellStyle name="Normal 4 6 17 3 3 2 5" xfId="33994" xr:uid="{CF647EAD-563C-4C3F-9424-B6C32951BF12}"/>
    <cellStyle name="Normal 4 6 17 3 3 3" xfId="33995" xr:uid="{2A083531-3596-45F8-BA4C-923B909DA98C}"/>
    <cellStyle name="Normal 4 6 17 3 3 3 2" xfId="33996" xr:uid="{319A50F5-5298-40FC-9BC8-EFF97CECBB03}"/>
    <cellStyle name="Normal 4 6 17 3 3 3 2 2" xfId="33997" xr:uid="{8EDC283C-BEB8-4E3B-BCD9-A159282059D7}"/>
    <cellStyle name="Normal 4 6 17 3 3 3 3" xfId="33998" xr:uid="{96EC17A8-63FA-4532-8B4A-6FB54E209535}"/>
    <cellStyle name="Normal 4 6 17 3 3 4" xfId="33999" xr:uid="{43B6C855-71EC-4D24-9097-9BEA424E382F}"/>
    <cellStyle name="Normal 4 6 17 3 3 4 2" xfId="34000" xr:uid="{E30E4C51-DC4D-43A7-9735-38EEDC6AC4BF}"/>
    <cellStyle name="Normal 4 6 17 3 3 4 2 2" xfId="34001" xr:uid="{D1EE9F8F-70F9-40E5-A6CC-B4BCE9406644}"/>
    <cellStyle name="Normal 4 6 17 3 3 4 3" xfId="34002" xr:uid="{B50C0C80-9578-4E4A-9F00-89CED9526575}"/>
    <cellStyle name="Normal 4 6 17 3 3 5" xfId="34003" xr:uid="{97A5C0D5-D72A-44D2-B6E4-C4195ED95453}"/>
    <cellStyle name="Normal 4 6 17 3 3 5 2" xfId="34004" xr:uid="{EC9F1073-1CE8-4DE6-AA4F-4E43A853C2E9}"/>
    <cellStyle name="Normal 4 6 17 3 3 6" xfId="34005" xr:uid="{627CB449-F5C1-487C-AE87-1695301BE14E}"/>
    <cellStyle name="Normal 4 6 17 3 4" xfId="34006" xr:uid="{619B6538-6B56-408A-83D8-54E4F9BB121F}"/>
    <cellStyle name="Normal 4 6 17 3 4 2" xfId="34007" xr:uid="{D2A50192-C9AB-40DA-ABC2-16D2D489D564}"/>
    <cellStyle name="Normal 4 6 17 3 4 2 2" xfId="34008" xr:uid="{00D21983-A706-4519-B551-36D2B562F767}"/>
    <cellStyle name="Normal 4 6 17 3 4 2 2 2" xfId="34009" xr:uid="{E8E0391C-50ED-43B3-AE1F-0E192C4A9A5D}"/>
    <cellStyle name="Normal 4 6 17 3 4 2 3" xfId="34010" xr:uid="{586EDA1B-99D5-4957-8A22-CA8B8F6096FF}"/>
    <cellStyle name="Normal 4 6 17 3 4 3" xfId="34011" xr:uid="{A035D45A-E243-4468-9FA0-66C4CFDA3AB3}"/>
    <cellStyle name="Normal 4 6 17 3 4 3 2" xfId="34012" xr:uid="{8CF77D9A-74F8-41A4-BC04-D58C225F68FA}"/>
    <cellStyle name="Normal 4 6 17 3 4 3 2 2" xfId="34013" xr:uid="{88323B6E-4124-4E15-BD79-D220CF319954}"/>
    <cellStyle name="Normal 4 6 17 3 4 3 3" xfId="34014" xr:uid="{8BC80D3B-EB11-4B61-8CE0-1E8840748052}"/>
    <cellStyle name="Normal 4 6 17 3 4 4" xfId="34015" xr:uid="{30E1D51E-AB45-4C4D-B1BA-4CFE8B60C8B2}"/>
    <cellStyle name="Normal 4 6 17 3 4 4 2" xfId="34016" xr:uid="{7E4C8B2D-D8BA-4551-ACAC-FCD29F8CA94A}"/>
    <cellStyle name="Normal 4 6 17 3 4 5" xfId="34017" xr:uid="{38A4E9A0-57F4-450D-B182-15B6C1C5ECB8}"/>
    <cellStyle name="Normal 4 6 17 3 5" xfId="34018" xr:uid="{888E9662-82B5-4417-B13E-9B740565E403}"/>
    <cellStyle name="Normal 4 6 17 3 5 2" xfId="34019" xr:uid="{039D5AFB-923E-42EB-A371-C1737EF337BB}"/>
    <cellStyle name="Normal 4 6 17 3 5 2 2" xfId="34020" xr:uid="{D9F64BC1-2A3A-43D1-8925-D1A073534B0F}"/>
    <cellStyle name="Normal 4 6 17 3 5 3" xfId="34021" xr:uid="{0A0FADF7-8080-4229-B9F5-BCB57BC36027}"/>
    <cellStyle name="Normal 4 6 17 3 6" xfId="34022" xr:uid="{5058F0B4-27BF-4F7F-B158-FF6407368E6D}"/>
    <cellStyle name="Normal 4 6 17 3 6 2" xfId="34023" xr:uid="{0D327238-B658-45C4-811F-735538286A25}"/>
    <cellStyle name="Normal 4 6 17 3 6 2 2" xfId="34024" xr:uid="{FC7BB141-CE50-4C9F-8A23-301264293644}"/>
    <cellStyle name="Normal 4 6 17 3 6 3" xfId="34025" xr:uid="{7265E4E0-AAF1-4585-B69B-35191975E899}"/>
    <cellStyle name="Normal 4 6 17 3 7" xfId="34026" xr:uid="{4609A8CF-22F2-4A5B-8699-E605A9385B29}"/>
    <cellStyle name="Normal 4 6 17 3 7 2" xfId="34027" xr:uid="{21994106-6ED0-4A19-BA7A-7BC554B3E12D}"/>
    <cellStyle name="Normal 4 6 17 3 7 2 2" xfId="34028" xr:uid="{D7102AA8-CA79-4435-AC51-A3B28BFF53E8}"/>
    <cellStyle name="Normal 4 6 17 3 7 3" xfId="34029" xr:uid="{B2C4DC5C-1783-4F5E-BAAB-FE07555C4C85}"/>
    <cellStyle name="Normal 4 6 17 3 8" xfId="34030" xr:uid="{F73BDD99-4346-45BB-B1DE-4E0374167272}"/>
    <cellStyle name="Normal 4 6 17 3 8 2" xfId="34031" xr:uid="{B0B7CED5-E953-48FF-B7F1-37994DD73F48}"/>
    <cellStyle name="Normal 4 6 17 3 9" xfId="34032" xr:uid="{98B3F1F0-A601-46A2-94A5-3E262FFEF843}"/>
    <cellStyle name="Normal 4 6 17 4" xfId="34033" xr:uid="{C625E6EC-5C30-474C-A2E0-AA49D5140774}"/>
    <cellStyle name="Normal 4 6 17 4 2" xfId="34034" xr:uid="{5AFB13A0-68B2-47AF-BEAD-695D8430337F}"/>
    <cellStyle name="Normal 4 6 17 4 2 2" xfId="34035" xr:uid="{95A6E636-E49C-4B9B-878B-34C7ABB56B06}"/>
    <cellStyle name="Normal 4 6 17 4 2 2 2" xfId="34036" xr:uid="{669F23C4-C5AC-4831-8D31-A1EBF81A3C79}"/>
    <cellStyle name="Normal 4 6 17 4 2 2 2 2" xfId="34037" xr:uid="{D373500F-7DDA-461E-AE25-19EDFF176D97}"/>
    <cellStyle name="Normal 4 6 17 4 2 2 3" xfId="34038" xr:uid="{67A1A35B-D81E-4ED4-BA11-6EBED1DD6CEE}"/>
    <cellStyle name="Normal 4 6 17 4 2 3" xfId="34039" xr:uid="{144F460C-A76E-46D2-9B31-266AA1F05523}"/>
    <cellStyle name="Normal 4 6 17 4 2 3 2" xfId="34040" xr:uid="{B6A53255-5048-4BA3-9EC7-0FB73E3048C6}"/>
    <cellStyle name="Normal 4 6 17 4 2 3 2 2" xfId="34041" xr:uid="{2A8FD38D-A59B-40CC-9ADE-1BAAE5F721B8}"/>
    <cellStyle name="Normal 4 6 17 4 2 3 3" xfId="34042" xr:uid="{7D1EF76B-D0C3-4121-AE6C-7C753C100B40}"/>
    <cellStyle name="Normal 4 6 17 4 2 4" xfId="34043" xr:uid="{5E94729E-1324-45A8-8656-D109D0E79142}"/>
    <cellStyle name="Normal 4 6 17 4 2 4 2" xfId="34044" xr:uid="{BE61ADD9-A069-4237-86B1-89957D57C69D}"/>
    <cellStyle name="Normal 4 6 17 4 2 5" xfId="34045" xr:uid="{CE4C72BC-EECC-425C-802B-4FB451EFC69C}"/>
    <cellStyle name="Normal 4 6 17 4 3" xfId="34046" xr:uid="{4F7161A9-FA08-4425-ADEE-3674C0ABC23C}"/>
    <cellStyle name="Normal 4 6 17 4 3 2" xfId="34047" xr:uid="{997CACC1-2C77-4D8B-B026-61DCE4DFF0AC}"/>
    <cellStyle name="Normal 4 6 17 4 3 2 2" xfId="34048" xr:uid="{F635C90B-A6D4-4057-9BD9-D884239F6426}"/>
    <cellStyle name="Normal 4 6 17 4 3 3" xfId="34049" xr:uid="{32EBB9EB-385B-487C-8022-B6DCFAD03D0B}"/>
    <cellStyle name="Normal 4 6 17 4 4" xfId="34050" xr:uid="{CBC1D039-FE53-4838-BD33-BB93AD09104C}"/>
    <cellStyle name="Normal 4 6 17 4 4 2" xfId="34051" xr:uid="{538CC618-DDB1-4989-9A04-C912FF291328}"/>
    <cellStyle name="Normal 4 6 17 4 4 2 2" xfId="34052" xr:uid="{B185A71D-9A40-477F-9832-E595EA037DA8}"/>
    <cellStyle name="Normal 4 6 17 4 4 3" xfId="34053" xr:uid="{857D4E3C-F427-4021-93B3-75CC16CCD993}"/>
    <cellStyle name="Normal 4 6 17 4 5" xfId="34054" xr:uid="{B38A0A4C-9D6B-4559-9842-ED6AA59B7B1C}"/>
    <cellStyle name="Normal 4 6 17 4 5 2" xfId="34055" xr:uid="{807BECA9-9DB7-46DF-A776-02671E29C7CC}"/>
    <cellStyle name="Normal 4 6 17 4 6" xfId="34056" xr:uid="{AD084E8D-2D33-44E0-94D8-FD24FCAC61BE}"/>
    <cellStyle name="Normal 4 6 17 5" xfId="34057" xr:uid="{3561E4D2-3A9A-4656-9405-136D2EC3EE24}"/>
    <cellStyle name="Normal 4 6 17 5 2" xfId="34058" xr:uid="{FFCDA271-D9B4-4E3C-9D61-17BE0483F279}"/>
    <cellStyle name="Normal 4 6 17 5 2 2" xfId="34059" xr:uid="{11F0E766-3B5A-49E5-8AEE-5850D1266B7B}"/>
    <cellStyle name="Normal 4 6 17 5 2 2 2" xfId="34060" xr:uid="{1C2FF9E4-B4EF-4862-939B-E0C805E4707B}"/>
    <cellStyle name="Normal 4 6 17 5 2 2 2 2" xfId="34061" xr:uid="{6107E2C6-7293-4674-8EA0-31E6D404CFA7}"/>
    <cellStyle name="Normal 4 6 17 5 2 2 3" xfId="34062" xr:uid="{866F27FD-7D9A-4073-BA6A-E9EC5BAECA3A}"/>
    <cellStyle name="Normal 4 6 17 5 2 3" xfId="34063" xr:uid="{D4D5812D-9ED4-42FA-B51B-C01601AECC1F}"/>
    <cellStyle name="Normal 4 6 17 5 2 3 2" xfId="34064" xr:uid="{02580177-CBDE-4C90-9A12-FDA15461799C}"/>
    <cellStyle name="Normal 4 6 17 5 2 3 2 2" xfId="34065" xr:uid="{1448C70A-81A1-4BED-9398-706950D30686}"/>
    <cellStyle name="Normal 4 6 17 5 2 3 3" xfId="34066" xr:uid="{9578010B-0F49-4F10-8749-58A8990ED369}"/>
    <cellStyle name="Normal 4 6 17 5 2 4" xfId="34067" xr:uid="{1ECB9C8A-34AB-4CFA-9135-8B55A907A334}"/>
    <cellStyle name="Normal 4 6 17 5 2 4 2" xfId="34068" xr:uid="{EB6E3041-DF52-4180-9F12-A889E07A590E}"/>
    <cellStyle name="Normal 4 6 17 5 2 5" xfId="34069" xr:uid="{EDBDD1DC-A09A-4BE3-844F-2EE46B029ACA}"/>
    <cellStyle name="Normal 4 6 17 5 3" xfId="34070" xr:uid="{5A38C484-3970-4332-B902-03FC016BAA15}"/>
    <cellStyle name="Normal 4 6 17 5 3 2" xfId="34071" xr:uid="{97FCEE9B-0E74-47DE-8B39-C1840C80AC95}"/>
    <cellStyle name="Normal 4 6 17 5 3 2 2" xfId="34072" xr:uid="{C68C2793-15F6-475D-9F26-266D2A614022}"/>
    <cellStyle name="Normal 4 6 17 5 3 3" xfId="34073" xr:uid="{CBB830C2-E897-40A6-91C3-1E489CF12840}"/>
    <cellStyle name="Normal 4 6 17 5 4" xfId="34074" xr:uid="{BC031325-0F6E-4B08-8868-29BC92A55F27}"/>
    <cellStyle name="Normal 4 6 17 5 4 2" xfId="34075" xr:uid="{C7FBBB60-778A-45F1-AE0A-C60E3A095EB2}"/>
    <cellStyle name="Normal 4 6 17 5 4 2 2" xfId="34076" xr:uid="{3D727E2D-45CD-4B33-A634-C039B811FE91}"/>
    <cellStyle name="Normal 4 6 17 5 4 3" xfId="34077" xr:uid="{E3893B97-D71F-4951-AC6B-6AD13C1B82E8}"/>
    <cellStyle name="Normal 4 6 17 5 5" xfId="34078" xr:uid="{9FE3E69A-1154-460A-8029-70E3408C27F5}"/>
    <cellStyle name="Normal 4 6 17 5 5 2" xfId="34079" xr:uid="{CCAE529A-0265-4BD1-B2F6-57DA42C0C782}"/>
    <cellStyle name="Normal 4 6 17 5 6" xfId="34080" xr:uid="{82FCE2BF-7BA5-44BC-93B2-4D5FD16B182D}"/>
    <cellStyle name="Normal 4 6 17 6" xfId="34081" xr:uid="{AD5FC0B3-7324-4819-8D18-8AC6D1C0BB95}"/>
    <cellStyle name="Normal 4 6 17 6 2" xfId="34082" xr:uid="{D850B28E-0858-4DAE-AB80-BC0A39872821}"/>
    <cellStyle name="Normal 4 6 17 6 2 2" xfId="34083" xr:uid="{DB12773B-4990-4430-8D6E-5BFFB7A3F88F}"/>
    <cellStyle name="Normal 4 6 17 6 2 2 2" xfId="34084" xr:uid="{2AF5E400-5DF9-40F1-801C-BC093F11E123}"/>
    <cellStyle name="Normal 4 6 17 6 2 3" xfId="34085" xr:uid="{4AA554E2-0D2E-4FE4-967F-305CA852200B}"/>
    <cellStyle name="Normal 4 6 17 6 3" xfId="34086" xr:uid="{9572C583-FF9A-4F89-B4F3-FAAF5C203634}"/>
    <cellStyle name="Normal 4 6 17 6 3 2" xfId="34087" xr:uid="{015D907D-ED8E-4D93-9D51-A74174B10B8B}"/>
    <cellStyle name="Normal 4 6 17 6 3 2 2" xfId="34088" xr:uid="{E341521F-EF56-4D16-AC14-F814DC98D649}"/>
    <cellStyle name="Normal 4 6 17 6 3 3" xfId="34089" xr:uid="{FF3321F3-3504-4D17-9354-52E73AC2AEF1}"/>
    <cellStyle name="Normal 4 6 17 6 4" xfId="34090" xr:uid="{F4F1EF85-026D-46C3-839A-7FF85D2D8B62}"/>
    <cellStyle name="Normal 4 6 17 6 4 2" xfId="34091" xr:uid="{31182A27-9ECC-45BA-8830-757C80837E73}"/>
    <cellStyle name="Normal 4 6 17 6 5" xfId="34092" xr:uid="{EF3CD222-3DAF-45A3-A507-15F38235A683}"/>
    <cellStyle name="Normal 4 6 17 7" xfId="34093" xr:uid="{8C053091-DB9E-4B29-919A-15AA7B920FD5}"/>
    <cellStyle name="Normal 4 6 17 7 2" xfId="34094" xr:uid="{5872A4F4-EB78-4BB1-BE99-A99E51EC42D2}"/>
    <cellStyle name="Normal 4 6 17 7 2 2" xfId="34095" xr:uid="{D062E745-704E-4D07-B03D-4250D88010CA}"/>
    <cellStyle name="Normal 4 6 17 7 3" xfId="34096" xr:uid="{8DC448A6-5C61-4D67-89D1-577597BF3829}"/>
    <cellStyle name="Normal 4 6 17 8" xfId="34097" xr:uid="{074C9F91-AAEA-4FBE-8C6C-8C051700F510}"/>
    <cellStyle name="Normal 4 6 17 8 2" xfId="34098" xr:uid="{2BC77ACC-D8A9-4C0C-9059-88D7A3D66D43}"/>
    <cellStyle name="Normal 4 6 17 8 2 2" xfId="34099" xr:uid="{B6C24C9C-20E7-4146-B0E7-C7AABB235682}"/>
    <cellStyle name="Normal 4 6 17 8 3" xfId="34100" xr:uid="{3BF1E25A-9802-4D55-AF69-6047F02ABB59}"/>
    <cellStyle name="Normal 4 6 17 9" xfId="34101" xr:uid="{8D085E2E-0D1C-49A3-B093-C14C5591B6B9}"/>
    <cellStyle name="Normal 4 6 17 9 2" xfId="34102" xr:uid="{32B7FEA8-3EA5-4A17-97C3-E392F9AD9805}"/>
    <cellStyle name="Normal 4 6 17 9 2 2" xfId="34103" xr:uid="{695C0834-9B1F-4D5D-8C20-151438C7BE8D}"/>
    <cellStyle name="Normal 4 6 17 9 3" xfId="34104" xr:uid="{9643916D-06F4-4861-9468-EEAC9C64D942}"/>
    <cellStyle name="Normal 4 6 18" xfId="34105" xr:uid="{F882ACB7-6E76-46A8-97DE-FAA2D81954F2}"/>
    <cellStyle name="Normal 4 6 18 2" xfId="34106" xr:uid="{EA634EF9-DEAB-4811-8046-0EAC46FE3E3D}"/>
    <cellStyle name="Normal 4 6 18 2 2" xfId="34107" xr:uid="{BD6D7F44-B762-4517-9FF3-0294F5488F62}"/>
    <cellStyle name="Normal 4 6 18 2 2 2" xfId="34108" xr:uid="{D2C07249-13D5-4F5A-9A23-1651BD896638}"/>
    <cellStyle name="Normal 4 6 18 2 2 2 2" xfId="34109" xr:uid="{0C5C092D-EDFF-47D3-AFC1-E8B14DF6D6ED}"/>
    <cellStyle name="Normal 4 6 18 2 2 2 2 2" xfId="34110" xr:uid="{1786479F-F696-41E1-BD15-0EB173FBD114}"/>
    <cellStyle name="Normal 4 6 18 2 2 2 3" xfId="34111" xr:uid="{DC8F04F3-9196-4806-80E1-A8154A87E49A}"/>
    <cellStyle name="Normal 4 6 18 2 2 3" xfId="34112" xr:uid="{F492D8FE-169D-470A-8B8C-1EC04BED1BE3}"/>
    <cellStyle name="Normal 4 6 18 2 2 3 2" xfId="34113" xr:uid="{1B4620A7-2C60-4E91-BE02-C0A20A57C4E4}"/>
    <cellStyle name="Normal 4 6 18 2 2 3 2 2" xfId="34114" xr:uid="{AEAC087A-70CA-4B1C-857D-0C3B418281B2}"/>
    <cellStyle name="Normal 4 6 18 2 2 3 3" xfId="34115" xr:uid="{92132611-4E11-4225-90C9-380B5D20B011}"/>
    <cellStyle name="Normal 4 6 18 2 2 4" xfId="34116" xr:uid="{5117060E-25B8-4596-A717-C433782A4BA0}"/>
    <cellStyle name="Normal 4 6 18 2 2 4 2" xfId="34117" xr:uid="{1E520CA6-81F7-42A8-94EF-4726AD754209}"/>
    <cellStyle name="Normal 4 6 18 2 2 5" xfId="34118" xr:uid="{435CE4E4-615B-4E70-A526-1902E3B45421}"/>
    <cellStyle name="Normal 4 6 18 2 3" xfId="34119" xr:uid="{58B64BB1-4371-4C97-AB0B-5B43C2B45B78}"/>
    <cellStyle name="Normal 4 6 18 2 3 2" xfId="34120" xr:uid="{2D00237B-E762-4CDB-8E20-5F016994A162}"/>
    <cellStyle name="Normal 4 6 18 2 3 2 2" xfId="34121" xr:uid="{CCDBD7E7-46F0-469C-AB89-1556D21F81B6}"/>
    <cellStyle name="Normal 4 6 18 2 3 3" xfId="34122" xr:uid="{272C2CA6-9D5C-40D5-8DC0-6AE1CEA746FB}"/>
    <cellStyle name="Normal 4 6 18 2 4" xfId="34123" xr:uid="{20C13B69-E40F-4516-9BD4-944DCF42306D}"/>
    <cellStyle name="Normal 4 6 18 2 4 2" xfId="34124" xr:uid="{6A0F52C8-0F59-43F7-8E50-971658F945EC}"/>
    <cellStyle name="Normal 4 6 18 2 4 2 2" xfId="34125" xr:uid="{BBBDF2F3-D3C3-44AF-8323-54295B6EAC52}"/>
    <cellStyle name="Normal 4 6 18 2 4 3" xfId="34126" xr:uid="{40C999C7-82E6-478D-8FB0-21CD5ABCB727}"/>
    <cellStyle name="Normal 4 6 18 2 5" xfId="34127" xr:uid="{4198F9F8-E34B-47AD-9D1A-B37E05C4BDCB}"/>
    <cellStyle name="Normal 4 6 18 2 5 2" xfId="34128" xr:uid="{5E96D674-EAD7-4A6C-A7A9-493AFAA8C380}"/>
    <cellStyle name="Normal 4 6 18 2 6" xfId="34129" xr:uid="{38193318-FC3F-46A7-BF2F-9918976E968D}"/>
    <cellStyle name="Normal 4 6 18 3" xfId="34130" xr:uid="{94A88787-2A1F-4452-828E-E0B966FC56AE}"/>
    <cellStyle name="Normal 4 6 18 3 2" xfId="34131" xr:uid="{8E8D0442-34CB-498C-8371-3595A948E7D7}"/>
    <cellStyle name="Normal 4 6 18 3 2 2" xfId="34132" xr:uid="{BC896C8A-3591-4CAA-88EC-DD19532B2DD1}"/>
    <cellStyle name="Normal 4 6 18 3 2 2 2" xfId="34133" xr:uid="{524EC0D7-D711-4675-B6D5-1F2F2BC68D7C}"/>
    <cellStyle name="Normal 4 6 18 3 2 2 2 2" xfId="34134" xr:uid="{BCF5171D-E02A-46D5-9921-FD35810293A8}"/>
    <cellStyle name="Normal 4 6 18 3 2 2 3" xfId="34135" xr:uid="{AFF45718-26F1-4860-A091-9C4F052FB69B}"/>
    <cellStyle name="Normal 4 6 18 3 2 3" xfId="34136" xr:uid="{58D67CE3-09CD-406D-9EDC-9CEE6E522A73}"/>
    <cellStyle name="Normal 4 6 18 3 2 3 2" xfId="34137" xr:uid="{2848C2C5-B1E8-4C32-8BE9-AA95CA4A8748}"/>
    <cellStyle name="Normal 4 6 18 3 2 3 2 2" xfId="34138" xr:uid="{A887C74C-7F38-4595-8CA8-94829FAC9AD5}"/>
    <cellStyle name="Normal 4 6 18 3 2 3 3" xfId="34139" xr:uid="{E087CEF9-BD68-4C05-8ADE-8D8F2352A0AE}"/>
    <cellStyle name="Normal 4 6 18 3 2 4" xfId="34140" xr:uid="{C369EB59-F46B-4B33-9B1F-73280D4F56B7}"/>
    <cellStyle name="Normal 4 6 18 3 2 4 2" xfId="34141" xr:uid="{02773889-79F5-4C3A-9E6B-5B11C11AAC2E}"/>
    <cellStyle name="Normal 4 6 18 3 2 5" xfId="34142" xr:uid="{248C8476-6ED3-47F8-98A5-65DA8871FA16}"/>
    <cellStyle name="Normal 4 6 18 3 3" xfId="34143" xr:uid="{FD556346-4D23-49BD-A1C2-FB0C665F4210}"/>
    <cellStyle name="Normal 4 6 18 3 3 2" xfId="34144" xr:uid="{B168FF83-A61F-468D-838C-7006C3B4A983}"/>
    <cellStyle name="Normal 4 6 18 3 3 2 2" xfId="34145" xr:uid="{46BED377-A5C5-475F-B57F-6F52D5937B71}"/>
    <cellStyle name="Normal 4 6 18 3 3 3" xfId="34146" xr:uid="{886B5186-BA5F-441C-B06A-90D25D20E5FD}"/>
    <cellStyle name="Normal 4 6 18 3 4" xfId="34147" xr:uid="{DF0FA488-DEA1-4194-8CE4-10AE0ECA531E}"/>
    <cellStyle name="Normal 4 6 18 3 4 2" xfId="34148" xr:uid="{47055342-1F73-4326-BA20-92E5868D5BDF}"/>
    <cellStyle name="Normal 4 6 18 3 4 2 2" xfId="34149" xr:uid="{860D80CE-05C4-4EA5-A0BE-5247253D5E04}"/>
    <cellStyle name="Normal 4 6 18 3 4 3" xfId="34150" xr:uid="{1899DE51-D15B-405D-963A-5FD6016BD154}"/>
    <cellStyle name="Normal 4 6 18 3 5" xfId="34151" xr:uid="{12F89530-B0BB-4129-9397-3D6588F5C65D}"/>
    <cellStyle name="Normal 4 6 18 3 5 2" xfId="34152" xr:uid="{8103D365-EEA7-447B-AF03-2A33FC6E91D0}"/>
    <cellStyle name="Normal 4 6 18 3 6" xfId="34153" xr:uid="{B6F3BD7D-7E01-42A0-818E-963231BB84CF}"/>
    <cellStyle name="Normal 4 6 18 4" xfId="34154" xr:uid="{FD7F1841-9792-4D1B-A55D-5FA3A6899797}"/>
    <cellStyle name="Normal 4 6 18 4 2" xfId="34155" xr:uid="{435FD07C-5EDB-46D2-ABE6-2D79B308B8C8}"/>
    <cellStyle name="Normal 4 6 18 4 2 2" xfId="34156" xr:uid="{6F3EB90B-14F1-4A65-B041-B9523B0138CA}"/>
    <cellStyle name="Normal 4 6 18 4 2 2 2" xfId="34157" xr:uid="{3E2CFF92-8333-4749-8A86-60EBCF1705C0}"/>
    <cellStyle name="Normal 4 6 18 4 2 3" xfId="34158" xr:uid="{83629F31-804D-4343-9F5D-E91A97748DF5}"/>
    <cellStyle name="Normal 4 6 18 4 3" xfId="34159" xr:uid="{FB9E78A4-7DDE-421D-BCCA-F881D0BF2FCE}"/>
    <cellStyle name="Normal 4 6 18 4 3 2" xfId="34160" xr:uid="{8636BB46-27A7-41F6-AB3D-60E76524A2C3}"/>
    <cellStyle name="Normal 4 6 18 4 3 2 2" xfId="34161" xr:uid="{C8C2FE8F-C0F8-4D4C-AB48-5C4CE30A23E6}"/>
    <cellStyle name="Normal 4 6 18 4 3 3" xfId="34162" xr:uid="{7367FD5F-EDAD-4497-AC73-9B0237D9F992}"/>
    <cellStyle name="Normal 4 6 18 4 4" xfId="34163" xr:uid="{88471346-3ED5-42A6-9E7C-9EE7F81D493C}"/>
    <cellStyle name="Normal 4 6 18 4 4 2" xfId="34164" xr:uid="{9F686325-3664-49B4-907B-C93C47E0D85E}"/>
    <cellStyle name="Normal 4 6 18 4 5" xfId="34165" xr:uid="{88FB3B68-EE30-474C-A35C-F2BB8E89F12A}"/>
    <cellStyle name="Normal 4 6 18 5" xfId="34166" xr:uid="{01E1A97A-2470-447F-8E95-22D981C5EC77}"/>
    <cellStyle name="Normal 4 6 18 5 2" xfId="34167" xr:uid="{53331EBE-0BA0-4454-A931-E8FDC6F1BEB5}"/>
    <cellStyle name="Normal 4 6 18 5 2 2" xfId="34168" xr:uid="{8BC8956C-787D-4FF8-95BB-D7103993672B}"/>
    <cellStyle name="Normal 4 6 18 5 3" xfId="34169" xr:uid="{45DEE524-9E15-4178-9FFD-A3B806AF0057}"/>
    <cellStyle name="Normal 4 6 18 6" xfId="34170" xr:uid="{09C915C8-9BC0-4DF5-9B7A-3C4EE8D6F18F}"/>
    <cellStyle name="Normal 4 6 18 6 2" xfId="34171" xr:uid="{E02E1117-0E82-41DB-B755-B0EA7FF3C9FB}"/>
    <cellStyle name="Normal 4 6 18 6 2 2" xfId="34172" xr:uid="{F856215E-8238-49DA-8758-7102156275D7}"/>
    <cellStyle name="Normal 4 6 18 6 3" xfId="34173" xr:uid="{A3A97468-8426-4624-AA96-B61D5D600FA8}"/>
    <cellStyle name="Normal 4 6 18 7" xfId="34174" xr:uid="{CF9AC69A-5DC9-4AE6-BE97-2801CD788D25}"/>
    <cellStyle name="Normal 4 6 18 7 2" xfId="34175" xr:uid="{F32FA1E1-4DC5-48B1-8C26-CFA108618102}"/>
    <cellStyle name="Normal 4 6 18 7 2 2" xfId="34176" xr:uid="{90F7779A-0DD7-4B8D-8AAB-650F2DE87DF8}"/>
    <cellStyle name="Normal 4 6 18 7 3" xfId="34177" xr:uid="{888EAECB-8E80-41BE-9614-235476E3E6DD}"/>
    <cellStyle name="Normal 4 6 18 8" xfId="34178" xr:uid="{2D9530EA-7D96-475D-BC4C-49F55F1D8DF0}"/>
    <cellStyle name="Normal 4 6 18 8 2" xfId="34179" xr:uid="{1705679C-75DB-430A-967D-DF9684A1F4BF}"/>
    <cellStyle name="Normal 4 6 18 9" xfId="34180" xr:uid="{41942713-5D02-4714-84A5-7A862AC0E142}"/>
    <cellStyle name="Normal 4 6 19" xfId="34181" xr:uid="{1AEAB969-6A3E-43C5-84BC-BE7BCDA09115}"/>
    <cellStyle name="Normal 4 6 19 2" xfId="34182" xr:uid="{1371F675-6897-4D24-8FC5-AFDDE2DF52E6}"/>
    <cellStyle name="Normal 4 6 19 2 2" xfId="34183" xr:uid="{F1B7AD32-29EF-4F2A-9E1A-235C5056F547}"/>
    <cellStyle name="Normal 4 6 19 2 2 2" xfId="34184" xr:uid="{14CDEEE5-4907-41FA-A732-D1DF03F79C02}"/>
    <cellStyle name="Normal 4 6 19 2 2 2 2" xfId="34185" xr:uid="{0E40F7BA-23D1-4E5D-AC15-954E46C837E9}"/>
    <cellStyle name="Normal 4 6 19 2 2 2 2 2" xfId="34186" xr:uid="{5E739C14-FF3A-451A-BB8D-918CCC6D95B5}"/>
    <cellStyle name="Normal 4 6 19 2 2 2 3" xfId="34187" xr:uid="{C779D80C-89E7-499D-8C6F-76019989B59A}"/>
    <cellStyle name="Normal 4 6 19 2 2 3" xfId="34188" xr:uid="{89AD53CD-FFB9-4946-BE7A-112102191C46}"/>
    <cellStyle name="Normal 4 6 19 2 2 3 2" xfId="34189" xr:uid="{8A6BEAD0-10E1-4568-9E1D-4EA2A11C1392}"/>
    <cellStyle name="Normal 4 6 19 2 2 3 2 2" xfId="34190" xr:uid="{AAADDBD8-B5D8-4818-B962-5771F5871926}"/>
    <cellStyle name="Normal 4 6 19 2 2 3 3" xfId="34191" xr:uid="{948EAD36-9186-4BDD-9BA1-EE88A530E205}"/>
    <cellStyle name="Normal 4 6 19 2 2 4" xfId="34192" xr:uid="{0160416E-45E9-42D7-8E01-883EED975A95}"/>
    <cellStyle name="Normal 4 6 19 2 2 4 2" xfId="34193" xr:uid="{DE64E30C-EB85-4E85-B3F7-475EE802718F}"/>
    <cellStyle name="Normal 4 6 19 2 2 5" xfId="34194" xr:uid="{BB5CE08B-A209-49CF-8D58-E0E7830BEC0C}"/>
    <cellStyle name="Normal 4 6 19 2 3" xfId="34195" xr:uid="{01DB8A9E-9713-4F52-89F6-AA8696043624}"/>
    <cellStyle name="Normal 4 6 19 2 3 2" xfId="34196" xr:uid="{29ABE022-264E-44B5-A671-9F7BB8F7BD6F}"/>
    <cellStyle name="Normal 4 6 19 2 3 2 2" xfId="34197" xr:uid="{D568AC40-1B6C-45C3-9303-E6E62E15480B}"/>
    <cellStyle name="Normal 4 6 19 2 3 3" xfId="34198" xr:uid="{56FBB333-1807-49E0-89C2-A5C7FC59C12C}"/>
    <cellStyle name="Normal 4 6 19 2 4" xfId="34199" xr:uid="{D58423B2-8758-4669-B8C3-152F9FA2C301}"/>
    <cellStyle name="Normal 4 6 19 2 4 2" xfId="34200" xr:uid="{7C89150E-B480-4F78-8903-F6724885E6E1}"/>
    <cellStyle name="Normal 4 6 19 2 4 2 2" xfId="34201" xr:uid="{F54A0F4A-D4BC-442A-8020-874F325E291B}"/>
    <cellStyle name="Normal 4 6 19 2 4 3" xfId="34202" xr:uid="{BA92745D-97EB-44C5-94B1-0B94A7D81E41}"/>
    <cellStyle name="Normal 4 6 19 2 5" xfId="34203" xr:uid="{D4C9568E-E8D0-4230-AE88-5DF6309369D5}"/>
    <cellStyle name="Normal 4 6 19 2 5 2" xfId="34204" xr:uid="{7ED74A95-8BFB-4EB9-B481-70F46747C023}"/>
    <cellStyle name="Normal 4 6 19 2 6" xfId="34205" xr:uid="{140EE5FB-DA2F-4099-A885-4F4B13E0E37C}"/>
    <cellStyle name="Normal 4 6 19 3" xfId="34206" xr:uid="{D015D6D0-E893-495C-8A13-4619A10D78F3}"/>
    <cellStyle name="Normal 4 6 19 3 2" xfId="34207" xr:uid="{07E1A713-9D11-4DFE-A7B1-CF06742D19AF}"/>
    <cellStyle name="Normal 4 6 19 3 2 2" xfId="34208" xr:uid="{5E42397D-1283-495D-B2B4-CE3847C33AAD}"/>
    <cellStyle name="Normal 4 6 19 3 2 2 2" xfId="34209" xr:uid="{2DDAF00B-E1A0-4CC6-8D5A-02A571158921}"/>
    <cellStyle name="Normal 4 6 19 3 2 2 2 2" xfId="34210" xr:uid="{C672C7D8-FA70-48CA-8BFD-67C1692DA096}"/>
    <cellStyle name="Normal 4 6 19 3 2 2 3" xfId="34211" xr:uid="{AF8A23DD-22E5-4228-9549-51C92A50B9BB}"/>
    <cellStyle name="Normal 4 6 19 3 2 3" xfId="34212" xr:uid="{4F9FEA3F-E38B-4D97-87B6-C512B8E58788}"/>
    <cellStyle name="Normal 4 6 19 3 2 3 2" xfId="34213" xr:uid="{D5719E48-9C12-4F42-99A0-737F60BACADA}"/>
    <cellStyle name="Normal 4 6 19 3 2 3 2 2" xfId="34214" xr:uid="{CA279181-D009-41D8-977C-C370BC1A7267}"/>
    <cellStyle name="Normal 4 6 19 3 2 3 3" xfId="34215" xr:uid="{F2CE951F-EAD5-41F2-9B46-EDDAEF5B4A96}"/>
    <cellStyle name="Normal 4 6 19 3 2 4" xfId="34216" xr:uid="{B0CAAA41-E13A-46C2-9BEC-6757DDD380B1}"/>
    <cellStyle name="Normal 4 6 19 3 2 4 2" xfId="34217" xr:uid="{BE6C8494-635F-4E95-B198-586D64CE6B20}"/>
    <cellStyle name="Normal 4 6 19 3 2 5" xfId="34218" xr:uid="{12B7709C-3272-43BB-A6F0-2C0DC619F4D1}"/>
    <cellStyle name="Normal 4 6 19 3 3" xfId="34219" xr:uid="{81DB373F-5A4E-47E4-A762-6EF782FE8086}"/>
    <cellStyle name="Normal 4 6 19 3 3 2" xfId="34220" xr:uid="{21BE9132-7245-4AB8-A58C-3D1C8C1BD7CD}"/>
    <cellStyle name="Normal 4 6 19 3 3 2 2" xfId="34221" xr:uid="{BFD7E22D-43FF-4A20-8EFF-5E1D4A093103}"/>
    <cellStyle name="Normal 4 6 19 3 3 3" xfId="34222" xr:uid="{9D75B5AF-D009-4E9B-B214-F249BDE7409E}"/>
    <cellStyle name="Normal 4 6 19 3 4" xfId="34223" xr:uid="{AC29E743-DEE4-4D00-8C1C-BEEFFA2838E2}"/>
    <cellStyle name="Normal 4 6 19 3 4 2" xfId="34224" xr:uid="{3CC0BCDE-A84C-4F7C-8918-AEA2D7C80F08}"/>
    <cellStyle name="Normal 4 6 19 3 4 2 2" xfId="34225" xr:uid="{1E0F0139-62E9-4527-8CF1-A710327D507E}"/>
    <cellStyle name="Normal 4 6 19 3 4 3" xfId="34226" xr:uid="{22E6E447-DBBE-47CA-8CF2-CFC6BFFC2EC4}"/>
    <cellStyle name="Normal 4 6 19 3 5" xfId="34227" xr:uid="{E335331C-2F48-400A-8E30-64C61751A0E5}"/>
    <cellStyle name="Normal 4 6 19 3 5 2" xfId="34228" xr:uid="{D37F6BC6-5159-4E5A-812B-5EF1A7956A72}"/>
    <cellStyle name="Normal 4 6 19 3 6" xfId="34229" xr:uid="{24E1CF7F-1FF5-4523-805A-311D5124779A}"/>
    <cellStyle name="Normal 4 6 19 4" xfId="34230" xr:uid="{AF0E43F4-2EA9-44D8-B487-ACED2B621284}"/>
    <cellStyle name="Normal 4 6 19 4 2" xfId="34231" xr:uid="{B1277BCA-09F4-48F9-8E83-EE7204A35FF7}"/>
    <cellStyle name="Normal 4 6 19 4 2 2" xfId="34232" xr:uid="{86BD5F2E-5ACD-4603-B7F7-0ED95C6EB446}"/>
    <cellStyle name="Normal 4 6 19 4 2 2 2" xfId="34233" xr:uid="{F08C6B97-5D3F-420E-9F00-BE773E1159D1}"/>
    <cellStyle name="Normal 4 6 19 4 2 3" xfId="34234" xr:uid="{B16BC6D5-BDCC-402F-8350-BDBF8BC462F0}"/>
    <cellStyle name="Normal 4 6 19 4 3" xfId="34235" xr:uid="{2E07B8D5-2214-4673-B983-C0C6E1D597DF}"/>
    <cellStyle name="Normal 4 6 19 4 3 2" xfId="34236" xr:uid="{CF07A792-A7D2-4802-9BA3-5DD932784C52}"/>
    <cellStyle name="Normal 4 6 19 4 3 2 2" xfId="34237" xr:uid="{39B849A9-D531-4FA2-AF28-9FCF26CF6B7F}"/>
    <cellStyle name="Normal 4 6 19 4 3 3" xfId="34238" xr:uid="{B52C4285-FBF1-45BA-9F2B-C255EB3865AD}"/>
    <cellStyle name="Normal 4 6 19 4 4" xfId="34239" xr:uid="{7772025B-5C60-4964-816E-326A78493F7C}"/>
    <cellStyle name="Normal 4 6 19 4 4 2" xfId="34240" xr:uid="{FE682554-66FF-4BCE-96A5-F043996A5E48}"/>
    <cellStyle name="Normal 4 6 19 4 5" xfId="34241" xr:uid="{98AC146E-C40E-43C9-85E4-923A0B4F5CEC}"/>
    <cellStyle name="Normal 4 6 19 5" xfId="34242" xr:uid="{3467236E-EC55-46FE-BF7A-A7ACE4FE7B8F}"/>
    <cellStyle name="Normal 4 6 19 5 2" xfId="34243" xr:uid="{C30F239C-2870-45F6-8DDF-95CAEFB18B06}"/>
    <cellStyle name="Normal 4 6 19 5 2 2" xfId="34244" xr:uid="{3731D1D3-16ED-4986-9C6D-FBEA6BBEE599}"/>
    <cellStyle name="Normal 4 6 19 5 3" xfId="34245" xr:uid="{5D64A8FD-DC8D-411E-9734-2A4D43624C71}"/>
    <cellStyle name="Normal 4 6 19 6" xfId="34246" xr:uid="{E7F7EEC3-904A-49FB-ABA9-18438B1C48D8}"/>
    <cellStyle name="Normal 4 6 19 6 2" xfId="34247" xr:uid="{3DF05A19-AC25-4599-8120-574F11BE7925}"/>
    <cellStyle name="Normal 4 6 19 6 2 2" xfId="34248" xr:uid="{B5B78BED-1DBD-4024-B476-DFD3C06DD7FA}"/>
    <cellStyle name="Normal 4 6 19 6 3" xfId="34249" xr:uid="{1CAE8734-67DA-4689-8979-F05231451503}"/>
    <cellStyle name="Normal 4 6 19 7" xfId="34250" xr:uid="{4F51516B-5293-4F54-8BE8-84369A3E7195}"/>
    <cellStyle name="Normal 4 6 19 7 2" xfId="34251" xr:uid="{FA275D8B-A604-4B10-9B07-D10659BD493F}"/>
    <cellStyle name="Normal 4 6 19 7 2 2" xfId="34252" xr:uid="{B88FA603-DDD5-4374-9902-040AF3156D31}"/>
    <cellStyle name="Normal 4 6 19 7 3" xfId="34253" xr:uid="{02621D82-5C96-4B61-BECF-92ECAC8240D5}"/>
    <cellStyle name="Normal 4 6 19 8" xfId="34254" xr:uid="{237A4F42-21C2-4CC2-AAA8-044E0E7F2C09}"/>
    <cellStyle name="Normal 4 6 19 8 2" xfId="34255" xr:uid="{2B950DAF-74B5-49F2-AC01-B634413B4C71}"/>
    <cellStyle name="Normal 4 6 19 9" xfId="34256" xr:uid="{00CE7A1D-A4A1-4C74-9317-9EA55C1230AA}"/>
    <cellStyle name="Normal 4 6 2" xfId="34257" xr:uid="{8F4D17C7-6596-429F-A20A-6DF6C04FE9AE}"/>
    <cellStyle name="Normal 4 6 2 10" xfId="34258" xr:uid="{20F2E394-34DA-4859-ADE9-91552F5838D0}"/>
    <cellStyle name="Normal 4 6 2 10 2" xfId="34259" xr:uid="{D77D13E3-23C7-4037-B24F-48B0519B528E}"/>
    <cellStyle name="Normal 4 6 2 11" xfId="34260" xr:uid="{40B895D7-46A2-46A0-8417-2F750D568DEC}"/>
    <cellStyle name="Normal 4 6 2 12" xfId="51745" xr:uid="{1D550181-E0E9-4EF3-887B-B07044897606}"/>
    <cellStyle name="Normal 4 6 2 2" xfId="34261" xr:uid="{604B3271-CBCA-4CFA-808E-222A2B5E38A8}"/>
    <cellStyle name="Normal 4 6 2 2 10" xfId="52501" xr:uid="{E6F19DA2-84C0-42C5-8C11-4118B8FA7128}"/>
    <cellStyle name="Normal 4 6 2 2 2" xfId="34262" xr:uid="{01BF332D-7E9C-40CA-9D20-90F24C0DEE7F}"/>
    <cellStyle name="Normal 4 6 2 2 2 2" xfId="34263" xr:uid="{85B2B447-5480-4600-BF5E-8C3E12502F82}"/>
    <cellStyle name="Normal 4 6 2 2 2 2 2" xfId="34264" xr:uid="{150362FC-D389-4621-9F03-25CD6B841137}"/>
    <cellStyle name="Normal 4 6 2 2 2 2 2 2" xfId="34265" xr:uid="{4D32201E-C9CC-4024-86F0-67E1EB400D89}"/>
    <cellStyle name="Normal 4 6 2 2 2 2 2 2 2" xfId="34266" xr:uid="{B9482B28-2AA0-4E59-8BC8-031EF034E00E}"/>
    <cellStyle name="Normal 4 6 2 2 2 2 2 3" xfId="34267" xr:uid="{814E28EA-5EB8-47B5-B16A-C8C40AB3D06D}"/>
    <cellStyle name="Normal 4 6 2 2 2 2 3" xfId="34268" xr:uid="{E6C71474-81F7-47FC-8338-892D81EA24DF}"/>
    <cellStyle name="Normal 4 6 2 2 2 2 3 2" xfId="34269" xr:uid="{115A1E0F-C679-4FF3-A440-BAC57AEB152C}"/>
    <cellStyle name="Normal 4 6 2 2 2 2 3 2 2" xfId="34270" xr:uid="{7F420993-8272-47C5-9506-333638A68D67}"/>
    <cellStyle name="Normal 4 6 2 2 2 2 3 3" xfId="34271" xr:uid="{366CCD9B-C24F-46B1-A311-50AB6E05B8FA}"/>
    <cellStyle name="Normal 4 6 2 2 2 2 4" xfId="34272" xr:uid="{3E178005-1506-4021-9379-9B6CD71D99B6}"/>
    <cellStyle name="Normal 4 6 2 2 2 2 4 2" xfId="34273" xr:uid="{8B509981-D1E2-44A0-BC8A-287521CC8C30}"/>
    <cellStyle name="Normal 4 6 2 2 2 2 5" xfId="34274" xr:uid="{61FAEB90-2999-4D69-AD16-349F6B0CEC5D}"/>
    <cellStyle name="Normal 4 6 2 2 2 3" xfId="34275" xr:uid="{DA1A7F9F-F3F5-4A42-B7EF-72F12DEC8188}"/>
    <cellStyle name="Normal 4 6 2 2 2 3 2" xfId="34276" xr:uid="{A181962C-6E5F-496D-8966-EC266EFFC0BD}"/>
    <cellStyle name="Normal 4 6 2 2 2 3 2 2" xfId="34277" xr:uid="{4B81DA11-9564-4B14-8C61-1423E0191AFB}"/>
    <cellStyle name="Normal 4 6 2 2 2 3 3" xfId="34278" xr:uid="{1B7B10C0-27E3-490D-A1EB-138979EAB567}"/>
    <cellStyle name="Normal 4 6 2 2 2 4" xfId="34279" xr:uid="{DDA490B5-86EC-43AB-80C1-ADE30E70718F}"/>
    <cellStyle name="Normal 4 6 2 2 2 4 2" xfId="34280" xr:uid="{72142E49-B28B-4CC7-ADF9-00B122E1399C}"/>
    <cellStyle name="Normal 4 6 2 2 2 4 2 2" xfId="34281" xr:uid="{9339D325-9304-4B54-91D7-B7085DAD8F17}"/>
    <cellStyle name="Normal 4 6 2 2 2 4 3" xfId="34282" xr:uid="{E511448A-028B-4129-8807-241EED7336DE}"/>
    <cellStyle name="Normal 4 6 2 2 2 5" xfId="34283" xr:uid="{79DAF2F6-9695-48E1-9B7A-8FA578441AE8}"/>
    <cellStyle name="Normal 4 6 2 2 2 5 2" xfId="34284" xr:uid="{A8946091-FADC-47BA-A0FB-1273ADDCDBEF}"/>
    <cellStyle name="Normal 4 6 2 2 2 6" xfId="34285" xr:uid="{AA0864A9-4699-4D40-ADB4-81F64AD3E531}"/>
    <cellStyle name="Normal 4 6 2 2 2 7" xfId="54012" xr:uid="{91372CF3-0B50-4A3C-87A3-F1D1DF5113FB}"/>
    <cellStyle name="Normal 4 6 2 2 3" xfId="34286" xr:uid="{E6460090-8331-4689-95CD-DFD34BCA3503}"/>
    <cellStyle name="Normal 4 6 2 2 3 2" xfId="34287" xr:uid="{A69D6EBC-3786-4455-9121-4052E93244D4}"/>
    <cellStyle name="Normal 4 6 2 2 3 2 2" xfId="34288" xr:uid="{8885432E-AD33-4492-9566-D6A3723B4F84}"/>
    <cellStyle name="Normal 4 6 2 2 3 2 2 2" xfId="34289" xr:uid="{4A3DB2A4-B850-4019-B436-74C2643B8C73}"/>
    <cellStyle name="Normal 4 6 2 2 3 2 2 2 2" xfId="34290" xr:uid="{F0AF59A0-5760-49CA-B9D7-0081919AD049}"/>
    <cellStyle name="Normal 4 6 2 2 3 2 2 3" xfId="34291" xr:uid="{BC06F9F1-2C32-4237-B0AB-5D09199FCF51}"/>
    <cellStyle name="Normal 4 6 2 2 3 2 3" xfId="34292" xr:uid="{8BCA1992-616E-45E4-B450-7F9B253F6BA9}"/>
    <cellStyle name="Normal 4 6 2 2 3 2 3 2" xfId="34293" xr:uid="{12C5FAD5-28FD-47C3-9201-E76C46ADC080}"/>
    <cellStyle name="Normal 4 6 2 2 3 2 3 2 2" xfId="34294" xr:uid="{1BF10CE4-7E34-412A-9C6D-398709F448BD}"/>
    <cellStyle name="Normal 4 6 2 2 3 2 3 3" xfId="34295" xr:uid="{0D5E3ACE-2623-4E30-BF04-92284A9BF170}"/>
    <cellStyle name="Normal 4 6 2 2 3 2 4" xfId="34296" xr:uid="{3FE3CEF2-8E6B-4444-8058-845A1B45F3BD}"/>
    <cellStyle name="Normal 4 6 2 2 3 2 4 2" xfId="34297" xr:uid="{29BC5D0D-8465-47E0-95D2-E804917FCC0F}"/>
    <cellStyle name="Normal 4 6 2 2 3 2 5" xfId="34298" xr:uid="{EF3D29D8-4DFC-41E2-98F4-36FFD056D978}"/>
    <cellStyle name="Normal 4 6 2 2 3 3" xfId="34299" xr:uid="{9CD16663-F4C4-4BBE-9C7D-B769DE5125A9}"/>
    <cellStyle name="Normal 4 6 2 2 3 3 2" xfId="34300" xr:uid="{46AA499A-CE33-4C21-9210-C252C088AC29}"/>
    <cellStyle name="Normal 4 6 2 2 3 3 2 2" xfId="34301" xr:uid="{FCA383EC-63EA-4DCB-9683-A36A6F210795}"/>
    <cellStyle name="Normal 4 6 2 2 3 3 3" xfId="34302" xr:uid="{767ADEC0-0F50-47F9-A0DC-288DE9F28478}"/>
    <cellStyle name="Normal 4 6 2 2 3 4" xfId="34303" xr:uid="{267263EB-F6C8-434C-9E85-D9CC63C45357}"/>
    <cellStyle name="Normal 4 6 2 2 3 4 2" xfId="34304" xr:uid="{F9800E7A-21A0-41E9-8BC7-6D06B38E0740}"/>
    <cellStyle name="Normal 4 6 2 2 3 4 2 2" xfId="34305" xr:uid="{035F1C19-3215-409C-B368-C3A6B94ED5F7}"/>
    <cellStyle name="Normal 4 6 2 2 3 4 3" xfId="34306" xr:uid="{75F4072B-B2E8-4BB0-B19E-555892D5231E}"/>
    <cellStyle name="Normal 4 6 2 2 3 5" xfId="34307" xr:uid="{14A36462-BFBF-4A9D-9174-57D67B6C95F3}"/>
    <cellStyle name="Normal 4 6 2 2 3 5 2" xfId="34308" xr:uid="{04A301D2-1492-4F1A-B347-A528C067A2A3}"/>
    <cellStyle name="Normal 4 6 2 2 3 6" xfId="34309" xr:uid="{8EAE77F1-5591-4348-9040-2FD6560BE689}"/>
    <cellStyle name="Normal 4 6 2 2 4" xfId="34310" xr:uid="{02211F37-0D34-4A60-8150-89800C1BBB74}"/>
    <cellStyle name="Normal 4 6 2 2 4 2" xfId="34311" xr:uid="{CCF4F850-ABED-4DCC-8012-22B53C86338E}"/>
    <cellStyle name="Normal 4 6 2 2 4 2 2" xfId="34312" xr:uid="{D60AD589-3B66-4DC0-A597-3198EF2DFEBD}"/>
    <cellStyle name="Normal 4 6 2 2 4 2 2 2" xfId="34313" xr:uid="{C50D83A3-5B97-40D7-8F83-3BA3F6548AE8}"/>
    <cellStyle name="Normal 4 6 2 2 4 2 3" xfId="34314" xr:uid="{B4307FA5-3663-4F0B-9C10-0E2EBDAE61AF}"/>
    <cellStyle name="Normal 4 6 2 2 4 3" xfId="34315" xr:uid="{891FB26E-70BE-4ED1-92E3-0E59B4F7FE13}"/>
    <cellStyle name="Normal 4 6 2 2 4 3 2" xfId="34316" xr:uid="{CFF9AEF5-22B4-4A85-82C3-BEB845F0CCA4}"/>
    <cellStyle name="Normal 4 6 2 2 4 3 2 2" xfId="34317" xr:uid="{29789061-13EC-4CA1-834D-0E54512A83C7}"/>
    <cellStyle name="Normal 4 6 2 2 4 3 3" xfId="34318" xr:uid="{8E2CF377-05A4-4225-9977-53787E8494D2}"/>
    <cellStyle name="Normal 4 6 2 2 4 4" xfId="34319" xr:uid="{FCDC5F5E-820B-48B6-B4BB-43F5363E3707}"/>
    <cellStyle name="Normal 4 6 2 2 4 4 2" xfId="34320" xr:uid="{1A202C09-D148-462F-9AF1-26508D225426}"/>
    <cellStyle name="Normal 4 6 2 2 4 5" xfId="34321" xr:uid="{F7B459F5-D45E-464E-B1DB-C15C4716CDCE}"/>
    <cellStyle name="Normal 4 6 2 2 5" xfId="34322" xr:uid="{8170682C-D0F3-4052-8718-7D863317F1CA}"/>
    <cellStyle name="Normal 4 6 2 2 5 2" xfId="34323" xr:uid="{6BE45273-4A0B-491A-925F-EDAFC88780C7}"/>
    <cellStyle name="Normal 4 6 2 2 5 2 2" xfId="34324" xr:uid="{9AC840FB-42F2-47B5-86E6-692D572F35FF}"/>
    <cellStyle name="Normal 4 6 2 2 5 3" xfId="34325" xr:uid="{01A9796A-2AFA-4D25-8309-A52001B26121}"/>
    <cellStyle name="Normal 4 6 2 2 6" xfId="34326" xr:uid="{D7024FEA-0751-4812-9FD4-0BD7D32E0D2C}"/>
    <cellStyle name="Normal 4 6 2 2 6 2" xfId="34327" xr:uid="{C7461AE9-D8A1-43C9-B6EE-528F32F71A99}"/>
    <cellStyle name="Normal 4 6 2 2 6 2 2" xfId="34328" xr:uid="{35083383-8061-4FDA-A12A-A95446209204}"/>
    <cellStyle name="Normal 4 6 2 2 6 3" xfId="34329" xr:uid="{D6B93881-E2FA-46AE-BCF8-2C7E3598CED2}"/>
    <cellStyle name="Normal 4 6 2 2 7" xfId="34330" xr:uid="{A87F52BF-FEEA-4DE2-9A44-C5548B141646}"/>
    <cellStyle name="Normal 4 6 2 2 7 2" xfId="34331" xr:uid="{E4520070-EC09-48F3-B4AB-5AC42B21F16F}"/>
    <cellStyle name="Normal 4 6 2 2 7 2 2" xfId="34332" xr:uid="{EEC2B4CE-C33F-4635-97C6-81169EB93F11}"/>
    <cellStyle name="Normal 4 6 2 2 7 3" xfId="34333" xr:uid="{12322FE2-A97D-4311-971B-ED7C087296DA}"/>
    <cellStyle name="Normal 4 6 2 2 8" xfId="34334" xr:uid="{CC7C4580-408F-44A5-94AF-F312CAEF02CB}"/>
    <cellStyle name="Normal 4 6 2 2 8 2" xfId="34335" xr:uid="{6D87627B-1F60-4A86-9666-A58261B34D6A}"/>
    <cellStyle name="Normal 4 6 2 2 9" xfId="34336" xr:uid="{9F088143-A4E0-49A0-B878-E56A5334BD76}"/>
    <cellStyle name="Normal 4 6 2 3" xfId="34337" xr:uid="{DED2C646-4A2A-4AD9-9FD8-AC780C4DE2B9}"/>
    <cellStyle name="Normal 4 6 2 3 10" xfId="53263" xr:uid="{9A5E5751-9A13-4270-AE04-DE720A53B709}"/>
    <cellStyle name="Normal 4 6 2 3 2" xfId="34338" xr:uid="{C4AF679C-EC4A-4281-ACC1-F3D39ACE59F1}"/>
    <cellStyle name="Normal 4 6 2 3 2 2" xfId="34339" xr:uid="{0A725BD3-39FD-4AA9-AE02-CE662C2927EF}"/>
    <cellStyle name="Normal 4 6 2 3 2 2 2" xfId="34340" xr:uid="{5408AB03-7233-4B03-BB48-6709DDED2825}"/>
    <cellStyle name="Normal 4 6 2 3 2 2 2 2" xfId="34341" xr:uid="{E8C956F0-6206-4155-87BF-4DF729918C71}"/>
    <cellStyle name="Normal 4 6 2 3 2 2 2 2 2" xfId="34342" xr:uid="{3AB37B02-1E13-4DBC-A1CC-DB886B42D724}"/>
    <cellStyle name="Normal 4 6 2 3 2 2 2 3" xfId="34343" xr:uid="{00AF0D98-E072-4C45-B004-C7D4E0F851D8}"/>
    <cellStyle name="Normal 4 6 2 3 2 2 3" xfId="34344" xr:uid="{DE1A2509-E987-4239-A664-1DABC3887222}"/>
    <cellStyle name="Normal 4 6 2 3 2 2 3 2" xfId="34345" xr:uid="{67882F00-B1AC-4F28-B355-AE098EF229D2}"/>
    <cellStyle name="Normal 4 6 2 3 2 2 3 2 2" xfId="34346" xr:uid="{FD832A61-633C-4F85-9B9D-3A9F98407CA5}"/>
    <cellStyle name="Normal 4 6 2 3 2 2 3 3" xfId="34347" xr:uid="{5B27E9DA-5361-4DCC-993C-3D73E67D9F84}"/>
    <cellStyle name="Normal 4 6 2 3 2 2 4" xfId="34348" xr:uid="{CCEA071B-6B1A-4CF1-BA7E-F58F878AAB23}"/>
    <cellStyle name="Normal 4 6 2 3 2 2 4 2" xfId="34349" xr:uid="{3A42F3CB-E64D-4470-A00E-0C47401EE201}"/>
    <cellStyle name="Normal 4 6 2 3 2 2 5" xfId="34350" xr:uid="{1B171A02-178A-493E-B207-76BC9C57D5E8}"/>
    <cellStyle name="Normal 4 6 2 3 2 3" xfId="34351" xr:uid="{12DDC8D2-FC5B-4CE1-9F02-FCC6B4DA7323}"/>
    <cellStyle name="Normal 4 6 2 3 2 3 2" xfId="34352" xr:uid="{0E345AED-4063-4A6B-BB2F-058808B1C779}"/>
    <cellStyle name="Normal 4 6 2 3 2 3 2 2" xfId="34353" xr:uid="{65DD1609-032B-431E-9B4E-F7C7BA692749}"/>
    <cellStyle name="Normal 4 6 2 3 2 3 3" xfId="34354" xr:uid="{56D65BE9-2844-4825-AA27-FE85A6C8D545}"/>
    <cellStyle name="Normal 4 6 2 3 2 4" xfId="34355" xr:uid="{DDF2B458-1BB3-4DCE-9773-4CA32A2495D1}"/>
    <cellStyle name="Normal 4 6 2 3 2 4 2" xfId="34356" xr:uid="{5DE766BF-8061-4587-A59B-2F2618101BE5}"/>
    <cellStyle name="Normal 4 6 2 3 2 4 2 2" xfId="34357" xr:uid="{5DA7DECA-065B-4401-8264-14CFDABBFF6C}"/>
    <cellStyle name="Normal 4 6 2 3 2 4 3" xfId="34358" xr:uid="{DA02B2EB-CEE2-4706-B50F-AAE92F4ACB3B}"/>
    <cellStyle name="Normal 4 6 2 3 2 5" xfId="34359" xr:uid="{90668BB2-04E8-48B7-8CED-59601294A4C9}"/>
    <cellStyle name="Normal 4 6 2 3 2 5 2" xfId="34360" xr:uid="{5F693928-E565-4A80-B966-9ABBDDDFC6FE}"/>
    <cellStyle name="Normal 4 6 2 3 2 6" xfId="34361" xr:uid="{7C4DF774-B405-434C-9050-0A03A966DAD5}"/>
    <cellStyle name="Normal 4 6 2 3 3" xfId="34362" xr:uid="{521AFA4B-075C-41E9-992E-B47B5F89EE00}"/>
    <cellStyle name="Normal 4 6 2 3 3 2" xfId="34363" xr:uid="{4A3B6D77-7C9A-4C40-994B-AD1653A69833}"/>
    <cellStyle name="Normal 4 6 2 3 3 2 2" xfId="34364" xr:uid="{FCC6091A-8A1E-4542-A748-9E1CD148A445}"/>
    <cellStyle name="Normal 4 6 2 3 3 2 2 2" xfId="34365" xr:uid="{C67371A7-F256-4FE0-B709-A5867CC30BE7}"/>
    <cellStyle name="Normal 4 6 2 3 3 2 2 2 2" xfId="34366" xr:uid="{5B952C9A-9941-49B7-B7F4-B0906C752C0F}"/>
    <cellStyle name="Normal 4 6 2 3 3 2 2 3" xfId="34367" xr:uid="{0CFA12B4-E04A-49E0-B1B9-31D0DBC7556F}"/>
    <cellStyle name="Normal 4 6 2 3 3 2 3" xfId="34368" xr:uid="{092A1BF4-B73A-4A3D-8643-1483B5F2E793}"/>
    <cellStyle name="Normal 4 6 2 3 3 2 3 2" xfId="34369" xr:uid="{2A65C8EA-4B24-4D9C-8091-C7F492D80F4D}"/>
    <cellStyle name="Normal 4 6 2 3 3 2 3 2 2" xfId="34370" xr:uid="{7F5AA1B6-2A5F-440F-AA94-4E6513308BF7}"/>
    <cellStyle name="Normal 4 6 2 3 3 2 3 3" xfId="34371" xr:uid="{DC6C9081-B6F6-447E-8DDF-3E86A9EAB5C1}"/>
    <cellStyle name="Normal 4 6 2 3 3 2 4" xfId="34372" xr:uid="{4B730AC6-E97F-4BDC-A72F-CBD16145B568}"/>
    <cellStyle name="Normal 4 6 2 3 3 2 4 2" xfId="34373" xr:uid="{679AEBED-F8DF-4670-BCE2-7FF8B2C995C2}"/>
    <cellStyle name="Normal 4 6 2 3 3 2 5" xfId="34374" xr:uid="{E694C4C5-F6D9-4A81-AB60-2DAAB6617B52}"/>
    <cellStyle name="Normal 4 6 2 3 3 3" xfId="34375" xr:uid="{B21FC9B8-DA1B-4329-9047-C8FB62D40D9E}"/>
    <cellStyle name="Normal 4 6 2 3 3 3 2" xfId="34376" xr:uid="{4E104320-47F6-4EE8-B646-63373BCE5B23}"/>
    <cellStyle name="Normal 4 6 2 3 3 3 2 2" xfId="34377" xr:uid="{C906A11C-4D81-4D25-B864-40559781BAF3}"/>
    <cellStyle name="Normal 4 6 2 3 3 3 3" xfId="34378" xr:uid="{974DB409-269C-4CE7-BFD6-844C740408C4}"/>
    <cellStyle name="Normal 4 6 2 3 3 4" xfId="34379" xr:uid="{E3EBA89F-5D37-4873-B067-CC60CB733BF8}"/>
    <cellStyle name="Normal 4 6 2 3 3 4 2" xfId="34380" xr:uid="{B70DC287-95D4-4602-A202-AC2FFD5FDD1B}"/>
    <cellStyle name="Normal 4 6 2 3 3 4 2 2" xfId="34381" xr:uid="{AD9B79D2-E414-47BB-8B20-CB4DB6669E26}"/>
    <cellStyle name="Normal 4 6 2 3 3 4 3" xfId="34382" xr:uid="{5E528814-1E45-48CD-9B10-516A329C103F}"/>
    <cellStyle name="Normal 4 6 2 3 3 5" xfId="34383" xr:uid="{30CE02A8-27DA-490C-A385-662E9F669209}"/>
    <cellStyle name="Normal 4 6 2 3 3 5 2" xfId="34384" xr:uid="{A5D8A37D-1D1A-471A-8BB0-3AD4C450B947}"/>
    <cellStyle name="Normal 4 6 2 3 3 6" xfId="34385" xr:uid="{2940D2C3-C4FD-4623-A5B4-9F0E4DF0935B}"/>
    <cellStyle name="Normal 4 6 2 3 4" xfId="34386" xr:uid="{5592A729-CA14-4798-BD4A-A603895B7132}"/>
    <cellStyle name="Normal 4 6 2 3 4 2" xfId="34387" xr:uid="{65385D33-6F6A-4F2F-98C0-04EEA0739844}"/>
    <cellStyle name="Normal 4 6 2 3 4 2 2" xfId="34388" xr:uid="{E391E59E-C7B2-4BF9-B796-04A993F0AA0F}"/>
    <cellStyle name="Normal 4 6 2 3 4 2 2 2" xfId="34389" xr:uid="{392181B9-4AB1-42D5-9E5E-5CF7F4FD47C7}"/>
    <cellStyle name="Normal 4 6 2 3 4 2 3" xfId="34390" xr:uid="{CB540191-D22B-44B8-9151-F226B41E2F31}"/>
    <cellStyle name="Normal 4 6 2 3 4 3" xfId="34391" xr:uid="{B6330A71-E49E-4DD2-808B-B2E43A4FFDBD}"/>
    <cellStyle name="Normal 4 6 2 3 4 3 2" xfId="34392" xr:uid="{907A8D02-5DDE-44BA-9BD6-E2C3C068CB3E}"/>
    <cellStyle name="Normal 4 6 2 3 4 3 2 2" xfId="34393" xr:uid="{BEC211AB-9CE4-47CA-B241-42189DE72655}"/>
    <cellStyle name="Normal 4 6 2 3 4 3 3" xfId="34394" xr:uid="{BECE17C6-62DE-4615-A67B-F059A432246A}"/>
    <cellStyle name="Normal 4 6 2 3 4 4" xfId="34395" xr:uid="{EA05C1FA-3426-4037-8819-659413F57A68}"/>
    <cellStyle name="Normal 4 6 2 3 4 4 2" xfId="34396" xr:uid="{ACC6B3B2-5CAB-49DB-A2F8-580E640E7B73}"/>
    <cellStyle name="Normal 4 6 2 3 4 5" xfId="34397" xr:uid="{F449BC7B-38B8-4B29-A192-7B0EC092571A}"/>
    <cellStyle name="Normal 4 6 2 3 5" xfId="34398" xr:uid="{97DC02F0-E832-43AE-A05F-C2586D0BAE3F}"/>
    <cellStyle name="Normal 4 6 2 3 5 2" xfId="34399" xr:uid="{BF4F0057-F7B9-4214-A8E8-A389CB51558E}"/>
    <cellStyle name="Normal 4 6 2 3 5 2 2" xfId="34400" xr:uid="{FF63BE80-43ED-4B51-B6F0-2BE02BA08057}"/>
    <cellStyle name="Normal 4 6 2 3 5 3" xfId="34401" xr:uid="{18438181-74F9-4242-BF67-83B4E45FD1D8}"/>
    <cellStyle name="Normal 4 6 2 3 6" xfId="34402" xr:uid="{6E82D9E7-C727-4992-B482-4C9DA84E1F29}"/>
    <cellStyle name="Normal 4 6 2 3 6 2" xfId="34403" xr:uid="{415E8F22-0974-46E7-B5EC-177E7182A846}"/>
    <cellStyle name="Normal 4 6 2 3 6 2 2" xfId="34404" xr:uid="{8BC85286-31C1-4D15-8226-8D356B60453D}"/>
    <cellStyle name="Normal 4 6 2 3 6 3" xfId="34405" xr:uid="{0C1FE8FF-74B8-4F5C-BE9F-9D91B2C4B25B}"/>
    <cellStyle name="Normal 4 6 2 3 7" xfId="34406" xr:uid="{BC453539-B92A-4E62-9BEF-462F9369EA9D}"/>
    <cellStyle name="Normal 4 6 2 3 7 2" xfId="34407" xr:uid="{BCA925C7-FCA3-41A7-889C-9A51F9627A76}"/>
    <cellStyle name="Normal 4 6 2 3 7 2 2" xfId="34408" xr:uid="{8A172EA8-6CB6-4B29-AF28-74440FEF168A}"/>
    <cellStyle name="Normal 4 6 2 3 7 3" xfId="34409" xr:uid="{475A7422-79D7-4430-A98E-429210E9C580}"/>
    <cellStyle name="Normal 4 6 2 3 8" xfId="34410" xr:uid="{BD9A9C26-7428-4903-A500-9F0503A4C46F}"/>
    <cellStyle name="Normal 4 6 2 3 8 2" xfId="34411" xr:uid="{4D05A8B8-DC12-45EE-8C14-885C06BE6FEE}"/>
    <cellStyle name="Normal 4 6 2 3 9" xfId="34412" xr:uid="{1F67C3A2-E0CE-4258-BAE5-BB361E488018}"/>
    <cellStyle name="Normal 4 6 2 4" xfId="34413" xr:uid="{924F6874-EF85-4754-9077-7666473A2B78}"/>
    <cellStyle name="Normal 4 6 2 4 2" xfId="34414" xr:uid="{2C065471-C0C9-42AF-9AEB-8481DE92746B}"/>
    <cellStyle name="Normal 4 6 2 4 2 2" xfId="34415" xr:uid="{5A3F9AFF-CC83-483E-833E-1A9FFD44E29A}"/>
    <cellStyle name="Normal 4 6 2 4 2 2 2" xfId="34416" xr:uid="{E0B39548-D3BB-43B5-A0A2-A12DEE82610F}"/>
    <cellStyle name="Normal 4 6 2 4 2 2 2 2" xfId="34417" xr:uid="{BF1A6050-59DD-4529-B507-23DD8B7F075F}"/>
    <cellStyle name="Normal 4 6 2 4 2 2 3" xfId="34418" xr:uid="{21DA4A2A-AF6A-4B6D-AE53-19884B90A6F8}"/>
    <cellStyle name="Normal 4 6 2 4 2 3" xfId="34419" xr:uid="{923188B0-DB2C-4DE0-9035-CCA9D9023ECD}"/>
    <cellStyle name="Normal 4 6 2 4 2 3 2" xfId="34420" xr:uid="{A08C09DF-0788-4134-B63A-5E977E3EFDEC}"/>
    <cellStyle name="Normal 4 6 2 4 2 3 2 2" xfId="34421" xr:uid="{7AD841DF-D0A7-40C3-969A-46D9819F3E78}"/>
    <cellStyle name="Normal 4 6 2 4 2 3 3" xfId="34422" xr:uid="{24C1411D-5A51-414F-9A90-B9A1092D2355}"/>
    <cellStyle name="Normal 4 6 2 4 2 4" xfId="34423" xr:uid="{8FD5594B-EE64-4DF8-81C6-96B3C09248E7}"/>
    <cellStyle name="Normal 4 6 2 4 2 4 2" xfId="34424" xr:uid="{64DC8378-3F4E-4529-9A5D-FA7A3952A0E5}"/>
    <cellStyle name="Normal 4 6 2 4 2 5" xfId="34425" xr:uid="{EABAC82B-A538-4614-8706-5244F5518B31}"/>
    <cellStyle name="Normal 4 6 2 4 3" xfId="34426" xr:uid="{036FB9E5-127E-4C28-930C-DDDDE09F797A}"/>
    <cellStyle name="Normal 4 6 2 4 3 2" xfId="34427" xr:uid="{C143CFA7-E571-419C-9008-A5397A1802D7}"/>
    <cellStyle name="Normal 4 6 2 4 3 2 2" xfId="34428" xr:uid="{C921C253-A5EE-4247-97AF-5F8AA23338D5}"/>
    <cellStyle name="Normal 4 6 2 4 3 3" xfId="34429" xr:uid="{E37E2300-5561-4C3F-8E7C-E5E6AAB72D23}"/>
    <cellStyle name="Normal 4 6 2 4 4" xfId="34430" xr:uid="{62DACC6D-A917-41EF-B26F-27C6675F2CE2}"/>
    <cellStyle name="Normal 4 6 2 4 4 2" xfId="34431" xr:uid="{3EEB8361-7A60-4ABC-9913-365DE202BFC5}"/>
    <cellStyle name="Normal 4 6 2 4 4 2 2" xfId="34432" xr:uid="{E67EDD9B-A9D3-414D-A6F3-D9575D214AE4}"/>
    <cellStyle name="Normal 4 6 2 4 4 3" xfId="34433" xr:uid="{D0B3222E-BEFB-446E-AF52-51004DA5A050}"/>
    <cellStyle name="Normal 4 6 2 4 5" xfId="34434" xr:uid="{5DC83E60-C4BA-413F-94E2-F46D7548871D}"/>
    <cellStyle name="Normal 4 6 2 4 5 2" xfId="34435" xr:uid="{F3E2D120-635E-46C5-BA8F-33A7E6173377}"/>
    <cellStyle name="Normal 4 6 2 4 6" xfId="34436" xr:uid="{B52ACF19-79BF-4425-8FE0-1D779E611E83}"/>
    <cellStyle name="Normal 4 6 2 5" xfId="34437" xr:uid="{01C233C6-0CAD-4773-A75F-5699E3F54257}"/>
    <cellStyle name="Normal 4 6 2 5 2" xfId="34438" xr:uid="{76D97AF2-5952-4635-B2C7-A9176E4A529D}"/>
    <cellStyle name="Normal 4 6 2 5 2 2" xfId="34439" xr:uid="{E1E18274-4C5A-464C-A1B9-EA01FCD3BD50}"/>
    <cellStyle name="Normal 4 6 2 5 2 2 2" xfId="34440" xr:uid="{2A0F844A-7D07-4107-A482-641C546CD117}"/>
    <cellStyle name="Normal 4 6 2 5 2 2 2 2" xfId="34441" xr:uid="{51C59E93-BAD7-4057-9C89-F16B3E4D3A46}"/>
    <cellStyle name="Normal 4 6 2 5 2 2 3" xfId="34442" xr:uid="{417E6E77-3A13-4621-9C29-2037A33DAA34}"/>
    <cellStyle name="Normal 4 6 2 5 2 3" xfId="34443" xr:uid="{AF33E366-5862-47D6-AE93-CCA3FCCC0DEE}"/>
    <cellStyle name="Normal 4 6 2 5 2 3 2" xfId="34444" xr:uid="{BE8248D6-977F-41BF-BAB9-39B185A1E176}"/>
    <cellStyle name="Normal 4 6 2 5 2 3 2 2" xfId="34445" xr:uid="{721299A4-B73A-4DB1-BB5F-8EAF369B2430}"/>
    <cellStyle name="Normal 4 6 2 5 2 3 3" xfId="34446" xr:uid="{83210394-2FA9-484C-9969-37BCA6E47F09}"/>
    <cellStyle name="Normal 4 6 2 5 2 4" xfId="34447" xr:uid="{0A4B04AD-2E6E-4725-9510-2F28E27F92C7}"/>
    <cellStyle name="Normal 4 6 2 5 2 4 2" xfId="34448" xr:uid="{A1A9C693-7894-49F8-B42B-43B269D28D44}"/>
    <cellStyle name="Normal 4 6 2 5 2 5" xfId="34449" xr:uid="{247BF952-6967-43A8-9D26-A6A0B6E15FA4}"/>
    <cellStyle name="Normal 4 6 2 5 3" xfId="34450" xr:uid="{4B0715BD-F7BE-4892-B39E-78A41A8E235B}"/>
    <cellStyle name="Normal 4 6 2 5 3 2" xfId="34451" xr:uid="{9A99AEC2-1083-45EA-B2BF-36458772FF89}"/>
    <cellStyle name="Normal 4 6 2 5 3 2 2" xfId="34452" xr:uid="{ABA1331A-8455-4D3C-B305-A3B5BF5320AC}"/>
    <cellStyle name="Normal 4 6 2 5 3 3" xfId="34453" xr:uid="{96ED1F6E-25C2-4173-8C3E-4BA45F6595CD}"/>
    <cellStyle name="Normal 4 6 2 5 4" xfId="34454" xr:uid="{EC9C769E-328D-4F84-83D4-BB3A0E5DCF54}"/>
    <cellStyle name="Normal 4 6 2 5 4 2" xfId="34455" xr:uid="{1C80F89B-5BCD-4F34-AD4A-A741C16FC34F}"/>
    <cellStyle name="Normal 4 6 2 5 4 2 2" xfId="34456" xr:uid="{7C0E3DE7-258E-4006-8AEA-D6ACEB9FB5FF}"/>
    <cellStyle name="Normal 4 6 2 5 4 3" xfId="34457" xr:uid="{72D80DC0-AF90-4423-AD0E-BF176CF4A359}"/>
    <cellStyle name="Normal 4 6 2 5 5" xfId="34458" xr:uid="{CE35558D-824D-4824-B388-E22F179CE44E}"/>
    <cellStyle name="Normal 4 6 2 5 5 2" xfId="34459" xr:uid="{3DBD63D8-D5A7-4577-92E2-C7220CC842A7}"/>
    <cellStyle name="Normal 4 6 2 5 6" xfId="34460" xr:uid="{D82C6248-31D0-4B2A-9B5A-5CC5A43472F4}"/>
    <cellStyle name="Normal 4 6 2 6" xfId="34461" xr:uid="{B9CC0969-B1CB-4068-9B15-1B2AAB01B5BA}"/>
    <cellStyle name="Normal 4 6 2 6 2" xfId="34462" xr:uid="{516720DF-B94E-4B09-B706-39448ABBFA38}"/>
    <cellStyle name="Normal 4 6 2 6 2 2" xfId="34463" xr:uid="{CF031B43-2E65-4343-94F1-A687DAB429B1}"/>
    <cellStyle name="Normal 4 6 2 6 2 2 2" xfId="34464" xr:uid="{EE0AD4F6-40CE-435D-AC59-E52CE6FB676F}"/>
    <cellStyle name="Normal 4 6 2 6 2 3" xfId="34465" xr:uid="{D59065FC-8451-4B0F-9D75-DBB423164E88}"/>
    <cellStyle name="Normal 4 6 2 6 3" xfId="34466" xr:uid="{87D9FB47-406A-40B4-824C-A2F4EFCB645C}"/>
    <cellStyle name="Normal 4 6 2 6 3 2" xfId="34467" xr:uid="{1F82F89E-ACF3-4BFD-9AB6-0A7CA7749B17}"/>
    <cellStyle name="Normal 4 6 2 6 3 2 2" xfId="34468" xr:uid="{D8DE9215-4F6F-416A-821D-A0A4A23EF677}"/>
    <cellStyle name="Normal 4 6 2 6 3 3" xfId="34469" xr:uid="{428AF772-AB5B-428A-AA2C-BBC2B6E98665}"/>
    <cellStyle name="Normal 4 6 2 6 4" xfId="34470" xr:uid="{A282679B-7103-4239-8A2C-347B278904E3}"/>
    <cellStyle name="Normal 4 6 2 6 4 2" xfId="34471" xr:uid="{5EF2F16C-89B1-4069-BE4F-49DD503C00CC}"/>
    <cellStyle name="Normal 4 6 2 6 5" xfId="34472" xr:uid="{B68CD979-C8E8-40D0-BE03-1036474A95F6}"/>
    <cellStyle name="Normal 4 6 2 7" xfId="34473" xr:uid="{8D944183-C5F2-4AA7-82DD-04F6A9E1DE0F}"/>
    <cellStyle name="Normal 4 6 2 7 2" xfId="34474" xr:uid="{E8BE507C-7665-41FD-B539-369057469676}"/>
    <cellStyle name="Normal 4 6 2 7 2 2" xfId="34475" xr:uid="{E35D3D1B-2FE3-48F1-850C-832DBAA3D80E}"/>
    <cellStyle name="Normal 4 6 2 7 3" xfId="34476" xr:uid="{928C72F4-14CB-4AD8-A0F5-E249DB108E1A}"/>
    <cellStyle name="Normal 4 6 2 8" xfId="34477" xr:uid="{6EA78608-4D36-43E3-9A9A-B00CECD2EAD8}"/>
    <cellStyle name="Normal 4 6 2 8 2" xfId="34478" xr:uid="{281796C0-66F7-483B-AC28-3AD72BE62BC1}"/>
    <cellStyle name="Normal 4 6 2 8 2 2" xfId="34479" xr:uid="{13350C7A-3EE3-4B42-BF64-87B6A33D8F37}"/>
    <cellStyle name="Normal 4 6 2 8 3" xfId="34480" xr:uid="{1B76F1E6-88CB-43A8-A28F-7EB3D9A4E2CF}"/>
    <cellStyle name="Normal 4 6 2 9" xfId="34481" xr:uid="{22B3D625-D079-449C-A533-84110CF43823}"/>
    <cellStyle name="Normal 4 6 2 9 2" xfId="34482" xr:uid="{FA1EBA48-9807-46D2-B999-4F0B158E8E4D}"/>
    <cellStyle name="Normal 4 6 2 9 2 2" xfId="34483" xr:uid="{136E1A02-A378-4EB2-B601-32209A7CF7F5}"/>
    <cellStyle name="Normal 4 6 2 9 3" xfId="34484" xr:uid="{B22D05E2-9935-4838-BDBB-0B300E21C3EC}"/>
    <cellStyle name="Normal 4 6 20" xfId="34485" xr:uid="{7E0AC49F-8886-454F-AACA-511A4986DDBE}"/>
    <cellStyle name="Normal 4 6 20 2" xfId="34486" xr:uid="{DB59FBC7-3FF1-4237-826A-8545DD2C30CA}"/>
    <cellStyle name="Normal 4 6 20 2 2" xfId="34487" xr:uid="{81AB5059-E86B-46D1-A381-46467AB0CB06}"/>
    <cellStyle name="Normal 4 6 20 2 2 2" xfId="34488" xr:uid="{0377DEEA-7B74-48E7-AED9-BA0684B94B72}"/>
    <cellStyle name="Normal 4 6 20 2 2 2 2" xfId="34489" xr:uid="{E897A6AD-A912-4BAE-94F8-07B28AFB3713}"/>
    <cellStyle name="Normal 4 6 20 2 2 3" xfId="34490" xr:uid="{8F3386C3-2A65-46DC-9D35-4525E3D7680C}"/>
    <cellStyle name="Normal 4 6 20 2 3" xfId="34491" xr:uid="{44BE43EC-1AE1-4067-A6A2-7FA3901A4640}"/>
    <cellStyle name="Normal 4 6 20 2 3 2" xfId="34492" xr:uid="{DD03C934-EA31-4EE6-8700-E106B02AFDA2}"/>
    <cellStyle name="Normal 4 6 20 2 3 2 2" xfId="34493" xr:uid="{818E0086-2CAE-44FD-AD96-C08DB9F24DBA}"/>
    <cellStyle name="Normal 4 6 20 2 3 3" xfId="34494" xr:uid="{F2CBFD10-E16A-4826-944E-1A90B4D4E120}"/>
    <cellStyle name="Normal 4 6 20 2 4" xfId="34495" xr:uid="{5DEB2992-F4EF-43EA-ABB7-9DA66158C627}"/>
    <cellStyle name="Normal 4 6 20 2 4 2" xfId="34496" xr:uid="{E3BCE661-B026-4497-9BBC-087C7996BFD7}"/>
    <cellStyle name="Normal 4 6 20 2 5" xfId="34497" xr:uid="{8C39E9A9-8D9C-46A0-8DEA-DEB1CA001CC7}"/>
    <cellStyle name="Normal 4 6 20 3" xfId="34498" xr:uid="{F0CB097A-03B6-4B7F-9FA5-A976CF6B1D71}"/>
    <cellStyle name="Normal 4 6 20 3 2" xfId="34499" xr:uid="{26616AA5-6519-44B7-BA47-643D5E8B49A4}"/>
    <cellStyle name="Normal 4 6 20 3 2 2" xfId="34500" xr:uid="{3C66823B-95B8-453E-BDAE-3E6BDE387FDB}"/>
    <cellStyle name="Normal 4 6 20 3 3" xfId="34501" xr:uid="{850D8DC2-A358-4A14-9BBE-A3381D62BF7E}"/>
    <cellStyle name="Normal 4 6 20 4" xfId="34502" xr:uid="{9B39F82E-9B0F-4221-A093-B654151C719C}"/>
    <cellStyle name="Normal 4 6 20 4 2" xfId="34503" xr:uid="{56FA73B6-F982-4357-9C91-5A3839625AEF}"/>
    <cellStyle name="Normal 4 6 20 4 2 2" xfId="34504" xr:uid="{93D1566B-B556-441D-B2A1-09E11B7C60AE}"/>
    <cellStyle name="Normal 4 6 20 4 3" xfId="34505" xr:uid="{D9F03C4C-AB56-47D9-BA6A-E9E389F6AE27}"/>
    <cellStyle name="Normal 4 6 20 5" xfId="34506" xr:uid="{7458F701-5864-4E02-AA9E-6B963490DE16}"/>
    <cellStyle name="Normal 4 6 20 5 2" xfId="34507" xr:uid="{C752F4F6-1F09-42AA-924D-B7391DE9F827}"/>
    <cellStyle name="Normal 4 6 20 6" xfId="34508" xr:uid="{930F101B-F10F-4896-8035-4D422976E8EA}"/>
    <cellStyle name="Normal 4 6 21" xfId="34509" xr:uid="{295C3B8A-EDFF-4473-A682-DD4A22F87AC6}"/>
    <cellStyle name="Normal 4 6 21 2" xfId="34510" xr:uid="{A4074F00-9ECB-407A-B9B2-8B5CB1EBD50C}"/>
    <cellStyle name="Normal 4 6 21 2 2" xfId="34511" xr:uid="{498C9CE5-B9A4-4E86-90DC-5277EBB617FE}"/>
    <cellStyle name="Normal 4 6 21 2 2 2" xfId="34512" xr:uid="{461628AD-EBF2-4882-8B2D-8AD541DCF26B}"/>
    <cellStyle name="Normal 4 6 21 2 2 2 2" xfId="34513" xr:uid="{6817D549-3248-49D7-8997-DE6B9A3FF8F8}"/>
    <cellStyle name="Normal 4 6 21 2 2 3" xfId="34514" xr:uid="{EF756A37-EE82-418E-88CB-706A8878EF3B}"/>
    <cellStyle name="Normal 4 6 21 2 3" xfId="34515" xr:uid="{2EC96F61-1FCF-42CC-963D-677257174EB6}"/>
    <cellStyle name="Normal 4 6 21 2 3 2" xfId="34516" xr:uid="{48F9E938-4DA1-45C8-B9DE-6F890A097B84}"/>
    <cellStyle name="Normal 4 6 21 2 3 2 2" xfId="34517" xr:uid="{2BC8E93C-033A-4E9D-966B-1626BD71CCEC}"/>
    <cellStyle name="Normal 4 6 21 2 3 3" xfId="34518" xr:uid="{98BC3DF8-E69C-4402-A3AE-79C6FD66BFA6}"/>
    <cellStyle name="Normal 4 6 21 2 4" xfId="34519" xr:uid="{25C2FD0F-C877-4B5A-8E6A-33A78A507BA7}"/>
    <cellStyle name="Normal 4 6 21 2 4 2" xfId="34520" xr:uid="{9FE81D2F-21B6-4CA3-8E9F-AABA52FE3DCF}"/>
    <cellStyle name="Normal 4 6 21 2 5" xfId="34521" xr:uid="{8D6DBB90-F95F-45D3-BF29-CA728F759D2C}"/>
    <cellStyle name="Normal 4 6 21 3" xfId="34522" xr:uid="{9AF21C9A-7A01-4168-AB7F-6245C8AA0BCC}"/>
    <cellStyle name="Normal 4 6 21 3 2" xfId="34523" xr:uid="{6238618B-959C-4B7C-93CC-21AD328CED5C}"/>
    <cellStyle name="Normal 4 6 21 3 2 2" xfId="34524" xr:uid="{8923B559-431A-473E-B030-86231524A5C7}"/>
    <cellStyle name="Normal 4 6 21 3 3" xfId="34525" xr:uid="{C97AC8F5-9417-47BD-B3B3-B47F4829915A}"/>
    <cellStyle name="Normal 4 6 21 4" xfId="34526" xr:uid="{F2296D34-11AB-41E7-BCB8-6036ACA4F989}"/>
    <cellStyle name="Normal 4 6 21 4 2" xfId="34527" xr:uid="{CDB90E14-58ED-42E5-AEC4-055A83A2FE34}"/>
    <cellStyle name="Normal 4 6 21 4 2 2" xfId="34528" xr:uid="{8895E541-DA54-4848-B692-856C88ADA21D}"/>
    <cellStyle name="Normal 4 6 21 4 3" xfId="34529" xr:uid="{35FB9639-CD88-4E90-B5CC-0B8632C310A0}"/>
    <cellStyle name="Normal 4 6 21 5" xfId="34530" xr:uid="{3278DF0D-AC0A-4E9B-AA1F-56E54FB09959}"/>
    <cellStyle name="Normal 4 6 21 5 2" xfId="34531" xr:uid="{A2BD3425-7A7F-408E-8E83-9F6FC9E475F1}"/>
    <cellStyle name="Normal 4 6 21 6" xfId="34532" xr:uid="{BC970E7B-1FA5-4697-84E8-BA0EBA05AA6E}"/>
    <cellStyle name="Normal 4 6 22" xfId="34533" xr:uid="{E817CC58-DB3F-4B99-AF61-11DD0FAEC5AA}"/>
    <cellStyle name="Normal 4 6 22 2" xfId="34534" xr:uid="{40DA7E54-225E-4E94-87D2-CF93D713CFD0}"/>
    <cellStyle name="Normal 4 6 22 2 2" xfId="34535" xr:uid="{7BE4BEBB-757C-4224-BE30-5AF7EF8354EF}"/>
    <cellStyle name="Normal 4 6 22 2 2 2" xfId="34536" xr:uid="{08BB5065-1716-4D48-A805-1BA2F271F7AF}"/>
    <cellStyle name="Normal 4 6 22 2 3" xfId="34537" xr:uid="{9CBD8435-34F7-48B6-973E-2B82A9075CF1}"/>
    <cellStyle name="Normal 4 6 22 3" xfId="34538" xr:uid="{FC587218-F9FE-4187-B666-59F3DDF259E2}"/>
    <cellStyle name="Normal 4 6 22 3 2" xfId="34539" xr:uid="{4F378802-24F8-416E-A043-2D43C0419868}"/>
    <cellStyle name="Normal 4 6 22 3 2 2" xfId="34540" xr:uid="{1C8479CE-AB6A-4382-8C0C-9DF4CDBEEA73}"/>
    <cellStyle name="Normal 4 6 22 3 3" xfId="34541" xr:uid="{CDB6613E-0874-44EB-A19E-FA796B0011A0}"/>
    <cellStyle name="Normal 4 6 22 4" xfId="34542" xr:uid="{C91B9A3D-B466-438E-A594-75A2CDC3D4A8}"/>
    <cellStyle name="Normal 4 6 22 4 2" xfId="34543" xr:uid="{96BC379B-C834-45E2-BF24-6684B9046588}"/>
    <cellStyle name="Normal 4 6 22 5" xfId="34544" xr:uid="{C8EDD904-BEF2-4849-9377-DDD66BF3ADF8}"/>
    <cellStyle name="Normal 4 6 23" xfId="34545" xr:uid="{7C011071-B508-4BB6-A8A2-FC05A803F782}"/>
    <cellStyle name="Normal 4 6 23 2" xfId="34546" xr:uid="{18B657D1-F439-4270-9B34-0F8E472C1A1C}"/>
    <cellStyle name="Normal 4 6 23 2 2" xfId="34547" xr:uid="{CE4A8DA8-036E-4069-ADFA-44190A116A74}"/>
    <cellStyle name="Normal 4 6 23 3" xfId="34548" xr:uid="{AEB39A6D-6093-4600-BB64-0CCC652E19BE}"/>
    <cellStyle name="Normal 4 6 24" xfId="34549" xr:uid="{FE1944C9-E9A5-43AB-98AD-7D0120655A02}"/>
    <cellStyle name="Normal 4 6 24 2" xfId="34550" xr:uid="{E8EF1D74-166F-4B95-AD2C-C9EE972BB1B2}"/>
    <cellStyle name="Normal 4 6 24 2 2" xfId="34551" xr:uid="{792E1175-E51B-41AB-90AF-BC088C536193}"/>
    <cellStyle name="Normal 4 6 24 3" xfId="34552" xr:uid="{50DFDD9E-0262-407A-9D35-0DED068FEDB2}"/>
    <cellStyle name="Normal 4 6 25" xfId="34553" xr:uid="{91B01211-1FAD-4273-8E3D-A9807B586436}"/>
    <cellStyle name="Normal 4 6 25 2" xfId="34554" xr:uid="{775A0759-94F9-4550-8F7C-B48E76C754C4}"/>
    <cellStyle name="Normal 4 6 25 2 2" xfId="34555" xr:uid="{33D8345E-CF66-4F7D-ACDE-D13BE993939B}"/>
    <cellStyle name="Normal 4 6 25 3" xfId="34556" xr:uid="{615DEBB7-FE9C-4F13-9BB0-62D4334A2F64}"/>
    <cellStyle name="Normal 4 6 26" xfId="34557" xr:uid="{C941AA45-1160-4EC9-9386-9237DCF85516}"/>
    <cellStyle name="Normal 4 6 26 2" xfId="34558" xr:uid="{97182F4C-8879-4A2C-AAF4-9A149D603AD8}"/>
    <cellStyle name="Normal 4 6 27" xfId="34559" xr:uid="{DE5B8B38-506E-49C3-AE55-E61CB8475C15}"/>
    <cellStyle name="Normal 4 6 28" xfId="51458" xr:uid="{4EBA4A1A-7CBE-4DDA-A4A7-F15CBE21AE92}"/>
    <cellStyle name="Normal 4 6 3" xfId="34560" xr:uid="{26AC0D36-7FF3-4EF6-B62A-8029D92B10AB}"/>
    <cellStyle name="Normal 4 6 3 10" xfId="34561" xr:uid="{2A6868EE-3146-4F5B-955C-523016C93E1A}"/>
    <cellStyle name="Normal 4 6 3 10 2" xfId="34562" xr:uid="{1078EBA4-A725-473B-8665-9B6CD474B03A}"/>
    <cellStyle name="Normal 4 6 3 11" xfId="34563" xr:uid="{5BC34DCE-2917-4067-8B7F-E4FBF82E47F7}"/>
    <cellStyle name="Normal 4 6 3 12" xfId="51993" xr:uid="{BCCB3D6D-D09C-45DD-BDF8-6417F2549DE8}"/>
    <cellStyle name="Normal 4 6 3 2" xfId="34564" xr:uid="{EE3A6EA4-B6DF-4596-A85C-7C45B3FAC120}"/>
    <cellStyle name="Normal 4 6 3 2 10" xfId="52745" xr:uid="{50E1F4A1-302B-4667-8B74-95ABBF24B823}"/>
    <cellStyle name="Normal 4 6 3 2 2" xfId="34565" xr:uid="{41C5D74E-64BC-47C4-9D24-BF2A1917FB26}"/>
    <cellStyle name="Normal 4 6 3 2 2 2" xfId="34566" xr:uid="{B50D49B4-A2E0-4288-8515-B897E1BC4F44}"/>
    <cellStyle name="Normal 4 6 3 2 2 2 2" xfId="34567" xr:uid="{6BE46A04-7F64-4A00-9466-61A5062A5D13}"/>
    <cellStyle name="Normal 4 6 3 2 2 2 2 2" xfId="34568" xr:uid="{B3198C43-B8A9-450F-9805-6705E501B65A}"/>
    <cellStyle name="Normal 4 6 3 2 2 2 2 2 2" xfId="34569" xr:uid="{E353AD1E-1B15-4C76-B266-48C4C49AA08B}"/>
    <cellStyle name="Normal 4 6 3 2 2 2 2 3" xfId="34570" xr:uid="{98F09C63-6819-43CE-B36A-4BB4A679EA5E}"/>
    <cellStyle name="Normal 4 6 3 2 2 2 3" xfId="34571" xr:uid="{37421CBB-638F-4515-82A2-2180403CA033}"/>
    <cellStyle name="Normal 4 6 3 2 2 2 3 2" xfId="34572" xr:uid="{F3D5DF07-1792-4943-AEE4-2894E460B4DC}"/>
    <cellStyle name="Normal 4 6 3 2 2 2 3 2 2" xfId="34573" xr:uid="{512AAC15-927D-49A4-B4A9-750896AE858B}"/>
    <cellStyle name="Normal 4 6 3 2 2 2 3 3" xfId="34574" xr:uid="{0124F146-6E5C-40CC-9607-A731FC1CCE88}"/>
    <cellStyle name="Normal 4 6 3 2 2 2 4" xfId="34575" xr:uid="{CBE2C684-607B-441B-8802-2FEE303B9110}"/>
    <cellStyle name="Normal 4 6 3 2 2 2 4 2" xfId="34576" xr:uid="{CCC6D970-E8A8-4EFE-B5E2-92B06403F544}"/>
    <cellStyle name="Normal 4 6 3 2 2 2 5" xfId="34577" xr:uid="{0E207694-CB5A-4779-85E4-0EF9DC560F0A}"/>
    <cellStyle name="Normal 4 6 3 2 2 3" xfId="34578" xr:uid="{69D6AB9B-DB24-491C-BFB8-C3E29FAA2ABC}"/>
    <cellStyle name="Normal 4 6 3 2 2 3 2" xfId="34579" xr:uid="{3307131D-00B3-4980-BC1D-F49E31369C5D}"/>
    <cellStyle name="Normal 4 6 3 2 2 3 2 2" xfId="34580" xr:uid="{834E3E96-C18D-4592-B7C0-E642FFB14DE1}"/>
    <cellStyle name="Normal 4 6 3 2 2 3 3" xfId="34581" xr:uid="{5E06D838-F17E-40DE-8688-0F66261B8931}"/>
    <cellStyle name="Normal 4 6 3 2 2 4" xfId="34582" xr:uid="{A5F8C6AA-DBF3-44A6-B9B2-DAAEF50A7F49}"/>
    <cellStyle name="Normal 4 6 3 2 2 4 2" xfId="34583" xr:uid="{06101F79-D042-44D6-A5CC-AE229D5743B4}"/>
    <cellStyle name="Normal 4 6 3 2 2 4 2 2" xfId="34584" xr:uid="{32E0979B-D0E2-4072-80DD-A92118227BC1}"/>
    <cellStyle name="Normal 4 6 3 2 2 4 3" xfId="34585" xr:uid="{891391BC-70F4-49CD-8554-41F2C6F00AF0}"/>
    <cellStyle name="Normal 4 6 3 2 2 5" xfId="34586" xr:uid="{56E48F07-F401-42F8-967F-DE94ACF871B0}"/>
    <cellStyle name="Normal 4 6 3 2 2 5 2" xfId="34587" xr:uid="{E580A85E-4EA7-4EDB-BD5A-74521C481752}"/>
    <cellStyle name="Normal 4 6 3 2 2 6" xfId="34588" xr:uid="{AD1F79C2-7C40-4F59-B523-7098AFFAF026}"/>
    <cellStyle name="Normal 4 6 3 2 2 7" xfId="54256" xr:uid="{66489C9E-5173-4B81-9A3E-2C5303D49B7D}"/>
    <cellStyle name="Normal 4 6 3 2 3" xfId="34589" xr:uid="{99BE3AB9-8AEA-4642-8E77-59C55597853D}"/>
    <cellStyle name="Normal 4 6 3 2 3 2" xfId="34590" xr:uid="{9C1E7187-9086-4A4D-B1B2-0906DEED6481}"/>
    <cellStyle name="Normal 4 6 3 2 3 2 2" xfId="34591" xr:uid="{2845B858-6972-4549-931B-BE7C553EE9EE}"/>
    <cellStyle name="Normal 4 6 3 2 3 2 2 2" xfId="34592" xr:uid="{B7CCF771-4654-4133-BBD6-841134502998}"/>
    <cellStyle name="Normal 4 6 3 2 3 2 2 2 2" xfId="34593" xr:uid="{16044CE6-DEB8-4888-9D0D-8C205F651A43}"/>
    <cellStyle name="Normal 4 6 3 2 3 2 2 3" xfId="34594" xr:uid="{896408D9-5EBB-4450-9CBE-D2DB552B9D7A}"/>
    <cellStyle name="Normal 4 6 3 2 3 2 3" xfId="34595" xr:uid="{D47BF243-F139-435E-A3BA-371D1B3E9089}"/>
    <cellStyle name="Normal 4 6 3 2 3 2 3 2" xfId="34596" xr:uid="{F460C6F0-F7F7-4409-B8A1-950C70D53C60}"/>
    <cellStyle name="Normal 4 6 3 2 3 2 3 2 2" xfId="34597" xr:uid="{F1BC7248-AD9D-4816-99E0-7A0740096142}"/>
    <cellStyle name="Normal 4 6 3 2 3 2 3 3" xfId="34598" xr:uid="{FE948B42-4C08-4F73-AA6D-5C49E7229FBF}"/>
    <cellStyle name="Normal 4 6 3 2 3 2 4" xfId="34599" xr:uid="{0F4A682C-3E2C-446E-A404-4CE94F13C262}"/>
    <cellStyle name="Normal 4 6 3 2 3 2 4 2" xfId="34600" xr:uid="{E8A5A3F5-5CC3-4B1E-AE99-3BE1255453B6}"/>
    <cellStyle name="Normal 4 6 3 2 3 2 5" xfId="34601" xr:uid="{7B029C1B-27A2-45B9-B321-967F1E7D3DB1}"/>
    <cellStyle name="Normal 4 6 3 2 3 3" xfId="34602" xr:uid="{A3E4F2D2-D877-4389-AC1F-066849B9DBA9}"/>
    <cellStyle name="Normal 4 6 3 2 3 3 2" xfId="34603" xr:uid="{83AE9E46-C459-4215-ABA8-0AA7B1FC198E}"/>
    <cellStyle name="Normal 4 6 3 2 3 3 2 2" xfId="34604" xr:uid="{6EF9E01A-AA89-49B2-A714-F493BEB54BE8}"/>
    <cellStyle name="Normal 4 6 3 2 3 3 3" xfId="34605" xr:uid="{48D8398D-9F96-40AD-9F5A-31CF00371973}"/>
    <cellStyle name="Normal 4 6 3 2 3 4" xfId="34606" xr:uid="{BED1F4EA-6C55-4148-A571-67EE499D66F6}"/>
    <cellStyle name="Normal 4 6 3 2 3 4 2" xfId="34607" xr:uid="{A97E7454-52E6-49CC-8A85-49D6E282BBF8}"/>
    <cellStyle name="Normal 4 6 3 2 3 4 2 2" xfId="34608" xr:uid="{7D298612-6C60-4715-B4B0-567EAC2144CC}"/>
    <cellStyle name="Normal 4 6 3 2 3 4 3" xfId="34609" xr:uid="{564BD9EB-3E72-43EE-A9BF-81255399BB87}"/>
    <cellStyle name="Normal 4 6 3 2 3 5" xfId="34610" xr:uid="{CE3E7EC3-C7DE-4EF8-9217-9AFF6E2F5B13}"/>
    <cellStyle name="Normal 4 6 3 2 3 5 2" xfId="34611" xr:uid="{C959C5B5-8B28-4203-AB17-BE857D4DCDDC}"/>
    <cellStyle name="Normal 4 6 3 2 3 6" xfId="34612" xr:uid="{DBBE9574-A6EB-4A06-BD96-E8B8949E5FC6}"/>
    <cellStyle name="Normal 4 6 3 2 4" xfId="34613" xr:uid="{D4230869-72DE-4E4F-B583-FD0C3CD9FF2B}"/>
    <cellStyle name="Normal 4 6 3 2 4 2" xfId="34614" xr:uid="{358CB021-B3A4-4CFE-BE7F-17AC61F20D5D}"/>
    <cellStyle name="Normal 4 6 3 2 4 2 2" xfId="34615" xr:uid="{0C52FF9E-7B3D-46B0-AB84-A9F76FA1A8AE}"/>
    <cellStyle name="Normal 4 6 3 2 4 2 2 2" xfId="34616" xr:uid="{364FA97C-8705-400A-A46A-FCCCBC725F25}"/>
    <cellStyle name="Normal 4 6 3 2 4 2 3" xfId="34617" xr:uid="{8D350454-4252-4042-BE85-1C9AF4258967}"/>
    <cellStyle name="Normal 4 6 3 2 4 3" xfId="34618" xr:uid="{5A4E37E2-8619-404B-B0A7-17C6B22C16F7}"/>
    <cellStyle name="Normal 4 6 3 2 4 3 2" xfId="34619" xr:uid="{21791B02-3BF7-4CC3-AF03-F49D479B5E94}"/>
    <cellStyle name="Normal 4 6 3 2 4 3 2 2" xfId="34620" xr:uid="{DAF917C9-EAA4-4257-9AC7-EE67E1AB3D62}"/>
    <cellStyle name="Normal 4 6 3 2 4 3 3" xfId="34621" xr:uid="{3F2B701D-1CD7-430D-8F4E-F10108EEF2FB}"/>
    <cellStyle name="Normal 4 6 3 2 4 4" xfId="34622" xr:uid="{B4EC040A-2AE0-4AF9-BAC8-AE7B38EB1382}"/>
    <cellStyle name="Normal 4 6 3 2 4 4 2" xfId="34623" xr:uid="{E960B027-7DFA-4FB0-9481-47B38252BB54}"/>
    <cellStyle name="Normal 4 6 3 2 4 5" xfId="34624" xr:uid="{1F8B2164-43AB-4972-89BA-E5B7DD9ED1DD}"/>
    <cellStyle name="Normal 4 6 3 2 5" xfId="34625" xr:uid="{CB56C7C5-6F3F-4B62-BF9C-CCE0EDC51C7D}"/>
    <cellStyle name="Normal 4 6 3 2 5 2" xfId="34626" xr:uid="{D9B9A890-7851-4A37-9703-E5490D628E29}"/>
    <cellStyle name="Normal 4 6 3 2 5 2 2" xfId="34627" xr:uid="{30E747CA-165F-471E-B93F-C3F20AEEDF10}"/>
    <cellStyle name="Normal 4 6 3 2 5 3" xfId="34628" xr:uid="{6023AE47-C330-41C7-9808-E7BA1FA8DB92}"/>
    <cellStyle name="Normal 4 6 3 2 6" xfId="34629" xr:uid="{D42DE06A-7FEC-4635-A8DC-AAB68299A52A}"/>
    <cellStyle name="Normal 4 6 3 2 6 2" xfId="34630" xr:uid="{DF59E027-064B-4E51-9BC5-0F0995B3332F}"/>
    <cellStyle name="Normal 4 6 3 2 6 2 2" xfId="34631" xr:uid="{507DBF86-38E8-48CA-9AD8-B2E07198CB13}"/>
    <cellStyle name="Normal 4 6 3 2 6 3" xfId="34632" xr:uid="{D77EBA4A-1DCD-4340-8CCC-9B1C9E790944}"/>
    <cellStyle name="Normal 4 6 3 2 7" xfId="34633" xr:uid="{148F4FA4-5895-4203-A766-D218AF2F1010}"/>
    <cellStyle name="Normal 4 6 3 2 7 2" xfId="34634" xr:uid="{056AD880-9F41-47B1-A011-875854591924}"/>
    <cellStyle name="Normal 4 6 3 2 7 2 2" xfId="34635" xr:uid="{CC9E7922-00E0-480D-B656-CC7D5209F8D4}"/>
    <cellStyle name="Normal 4 6 3 2 7 3" xfId="34636" xr:uid="{99ED7B7C-5D28-4A99-8E44-4CD2BA14E4EF}"/>
    <cellStyle name="Normal 4 6 3 2 8" xfId="34637" xr:uid="{89C27EBC-F270-4262-81CB-052554B17512}"/>
    <cellStyle name="Normal 4 6 3 2 8 2" xfId="34638" xr:uid="{17E11FF9-5BD0-43FF-81DE-F177603DE69B}"/>
    <cellStyle name="Normal 4 6 3 2 9" xfId="34639" xr:uid="{C52407EB-DE58-4149-87BE-FD281BF3D544}"/>
    <cellStyle name="Normal 4 6 3 3" xfId="34640" xr:uid="{6A2274F6-2B63-4E3D-9BF3-1ECA64D70C0B}"/>
    <cellStyle name="Normal 4 6 3 3 10" xfId="53507" xr:uid="{EB85E52C-C95A-4625-82AD-05DCF986CDCE}"/>
    <cellStyle name="Normal 4 6 3 3 2" xfId="34641" xr:uid="{B2BECA43-DEB1-46B2-A33E-F1794E9CC67E}"/>
    <cellStyle name="Normal 4 6 3 3 2 2" xfId="34642" xr:uid="{32A05CE9-2BC1-4D69-8F4F-B6F07530C684}"/>
    <cellStyle name="Normal 4 6 3 3 2 2 2" xfId="34643" xr:uid="{EC9FFF3E-C241-4F1C-917F-16B967713AFD}"/>
    <cellStyle name="Normal 4 6 3 3 2 2 2 2" xfId="34644" xr:uid="{A7F40EB7-AED9-49F4-AA52-E0E62049BF2C}"/>
    <cellStyle name="Normal 4 6 3 3 2 2 2 2 2" xfId="34645" xr:uid="{E800A48A-A281-4C1B-A082-0C727FB0EC48}"/>
    <cellStyle name="Normal 4 6 3 3 2 2 2 3" xfId="34646" xr:uid="{F8230849-83D1-423F-ACAC-37C63D94489B}"/>
    <cellStyle name="Normal 4 6 3 3 2 2 3" xfId="34647" xr:uid="{834247BB-90DD-4ADA-B52C-6B8130E44CA5}"/>
    <cellStyle name="Normal 4 6 3 3 2 2 3 2" xfId="34648" xr:uid="{E3FE4674-6176-40CD-A290-ADEB09214E1E}"/>
    <cellStyle name="Normal 4 6 3 3 2 2 3 2 2" xfId="34649" xr:uid="{42279D95-9032-42F4-A567-7575ABE7FC62}"/>
    <cellStyle name="Normal 4 6 3 3 2 2 3 3" xfId="34650" xr:uid="{A369D3D4-969A-488B-9E53-9EBB767AB72D}"/>
    <cellStyle name="Normal 4 6 3 3 2 2 4" xfId="34651" xr:uid="{4A136097-F205-46A4-B5A0-34073DA157E4}"/>
    <cellStyle name="Normal 4 6 3 3 2 2 4 2" xfId="34652" xr:uid="{9F8FBD09-2C98-4E68-B246-3A0D2BCFF71A}"/>
    <cellStyle name="Normal 4 6 3 3 2 2 5" xfId="34653" xr:uid="{CA832B1F-6027-4485-B3DE-01AAA73641CC}"/>
    <cellStyle name="Normal 4 6 3 3 2 3" xfId="34654" xr:uid="{66ECD623-61AB-4E2F-B308-D4C361D2A16F}"/>
    <cellStyle name="Normal 4 6 3 3 2 3 2" xfId="34655" xr:uid="{CC363E9A-BB9D-4AEB-8320-76A97083C1B5}"/>
    <cellStyle name="Normal 4 6 3 3 2 3 2 2" xfId="34656" xr:uid="{31F84417-8CD1-41EA-8D6F-759CD1F0A9DF}"/>
    <cellStyle name="Normal 4 6 3 3 2 3 3" xfId="34657" xr:uid="{919A0182-6D7E-489A-935E-28358EB3110B}"/>
    <cellStyle name="Normal 4 6 3 3 2 4" xfId="34658" xr:uid="{5BEBE899-47A2-4838-BD45-7AC2F39051F6}"/>
    <cellStyle name="Normal 4 6 3 3 2 4 2" xfId="34659" xr:uid="{1A6DDCBB-3093-4C80-AEA5-7A654ACAA50B}"/>
    <cellStyle name="Normal 4 6 3 3 2 4 2 2" xfId="34660" xr:uid="{17B45170-DD89-4031-A58A-4504677AB474}"/>
    <cellStyle name="Normal 4 6 3 3 2 4 3" xfId="34661" xr:uid="{2D1B3EFD-4B30-4B7D-9785-738A05F0BFC1}"/>
    <cellStyle name="Normal 4 6 3 3 2 5" xfId="34662" xr:uid="{CD6F874E-DE2F-461C-9966-326C787A77E5}"/>
    <cellStyle name="Normal 4 6 3 3 2 5 2" xfId="34663" xr:uid="{B495C292-F7E8-4B86-A015-FAE394446FDA}"/>
    <cellStyle name="Normal 4 6 3 3 2 6" xfId="34664" xr:uid="{7B99821C-BAB9-4A92-A764-8E5E3B8B6165}"/>
    <cellStyle name="Normal 4 6 3 3 3" xfId="34665" xr:uid="{FEA1D234-A73B-465C-9E52-8629CD57D5D9}"/>
    <cellStyle name="Normal 4 6 3 3 3 2" xfId="34666" xr:uid="{B59C4A97-F9C7-4872-891E-E696EF082669}"/>
    <cellStyle name="Normal 4 6 3 3 3 2 2" xfId="34667" xr:uid="{C92E03E1-8A1F-4829-8641-61CB5FF47184}"/>
    <cellStyle name="Normal 4 6 3 3 3 2 2 2" xfId="34668" xr:uid="{1BFBEAA5-749C-4D20-87B7-C0908F9CAA0A}"/>
    <cellStyle name="Normal 4 6 3 3 3 2 2 2 2" xfId="34669" xr:uid="{B660449B-6436-4C6E-91B4-5D8283E0F6AC}"/>
    <cellStyle name="Normal 4 6 3 3 3 2 2 3" xfId="34670" xr:uid="{09B5DA25-B33A-41EA-BCFC-E3FF03418EC6}"/>
    <cellStyle name="Normal 4 6 3 3 3 2 3" xfId="34671" xr:uid="{8EAC267A-76B2-4896-9B17-5D5AECB9E531}"/>
    <cellStyle name="Normal 4 6 3 3 3 2 3 2" xfId="34672" xr:uid="{66F73ECA-F140-4C45-9EF0-74421ED68361}"/>
    <cellStyle name="Normal 4 6 3 3 3 2 3 2 2" xfId="34673" xr:uid="{717CA8C3-F24C-4AC7-B22E-635B72DB4C11}"/>
    <cellStyle name="Normal 4 6 3 3 3 2 3 3" xfId="34674" xr:uid="{43B813C4-4B19-4B25-8014-1B29B16347AA}"/>
    <cellStyle name="Normal 4 6 3 3 3 2 4" xfId="34675" xr:uid="{207730AC-B324-44EF-816F-975A12BC9568}"/>
    <cellStyle name="Normal 4 6 3 3 3 2 4 2" xfId="34676" xr:uid="{93C4335D-4C06-4367-82D0-43F9B6C95146}"/>
    <cellStyle name="Normal 4 6 3 3 3 2 5" xfId="34677" xr:uid="{D0BB752A-AE14-472A-8EE7-257A4925A898}"/>
    <cellStyle name="Normal 4 6 3 3 3 3" xfId="34678" xr:uid="{06546E89-5D84-432D-9A67-1368776D70EF}"/>
    <cellStyle name="Normal 4 6 3 3 3 3 2" xfId="34679" xr:uid="{91E21C29-C317-4160-94AC-6B7C855D2D81}"/>
    <cellStyle name="Normal 4 6 3 3 3 3 2 2" xfId="34680" xr:uid="{9BCF238F-F5F5-4F95-B563-6CB8B05F0170}"/>
    <cellStyle name="Normal 4 6 3 3 3 3 3" xfId="34681" xr:uid="{148905C9-E525-4C5F-9572-77B6E7C058DC}"/>
    <cellStyle name="Normal 4 6 3 3 3 4" xfId="34682" xr:uid="{26CD3E86-0F27-4A6D-AD07-5AC474FF50E2}"/>
    <cellStyle name="Normal 4 6 3 3 3 4 2" xfId="34683" xr:uid="{13459723-4857-49F7-A86D-B9628673E788}"/>
    <cellStyle name="Normal 4 6 3 3 3 4 2 2" xfId="34684" xr:uid="{EF576074-08D6-4849-9F70-8A0915DF4C64}"/>
    <cellStyle name="Normal 4 6 3 3 3 4 3" xfId="34685" xr:uid="{9917718D-0E6A-4283-9EA3-BC7F3076CA3F}"/>
    <cellStyle name="Normal 4 6 3 3 3 5" xfId="34686" xr:uid="{233CA2A7-A3FE-456D-BA4A-76C4D5C52183}"/>
    <cellStyle name="Normal 4 6 3 3 3 5 2" xfId="34687" xr:uid="{4F8807EB-0DF9-4671-80BC-7282B91372C6}"/>
    <cellStyle name="Normal 4 6 3 3 3 6" xfId="34688" xr:uid="{A0B9D651-2984-4E0D-B858-5C9C06BCA4DA}"/>
    <cellStyle name="Normal 4 6 3 3 4" xfId="34689" xr:uid="{E68045DF-1DAF-42DF-9AC7-F230F0AED626}"/>
    <cellStyle name="Normal 4 6 3 3 4 2" xfId="34690" xr:uid="{7948A170-4877-4227-BD84-63C7A9C711DC}"/>
    <cellStyle name="Normal 4 6 3 3 4 2 2" xfId="34691" xr:uid="{51FE839C-30D8-4378-BFC2-AD710477DB9E}"/>
    <cellStyle name="Normal 4 6 3 3 4 2 2 2" xfId="34692" xr:uid="{BE769361-B6A6-4D62-BD38-A42225766553}"/>
    <cellStyle name="Normal 4 6 3 3 4 2 3" xfId="34693" xr:uid="{2CDB9CBC-E9D6-4D16-A397-D0361BD1AD5E}"/>
    <cellStyle name="Normal 4 6 3 3 4 3" xfId="34694" xr:uid="{2FD12A78-092C-4498-8A83-4A4C6E9C0B10}"/>
    <cellStyle name="Normal 4 6 3 3 4 3 2" xfId="34695" xr:uid="{D935AFA6-B8CD-47AD-A223-64B71E54BFC0}"/>
    <cellStyle name="Normal 4 6 3 3 4 3 2 2" xfId="34696" xr:uid="{A1283A5C-F0F1-4C2B-9A3E-2247181BEAE5}"/>
    <cellStyle name="Normal 4 6 3 3 4 3 3" xfId="34697" xr:uid="{CD646BFE-C72D-4504-9931-4AF424FBE89E}"/>
    <cellStyle name="Normal 4 6 3 3 4 4" xfId="34698" xr:uid="{824AFA1C-2B6B-43B9-ADE0-E26535CD6619}"/>
    <cellStyle name="Normal 4 6 3 3 4 4 2" xfId="34699" xr:uid="{D2412206-3198-4334-8591-71FAE5119C15}"/>
    <cellStyle name="Normal 4 6 3 3 4 5" xfId="34700" xr:uid="{95E70EE1-C096-4E40-9533-A83361CBD3DD}"/>
    <cellStyle name="Normal 4 6 3 3 5" xfId="34701" xr:uid="{2D101863-5F43-4ACE-B147-4C37750C27D8}"/>
    <cellStyle name="Normal 4 6 3 3 5 2" xfId="34702" xr:uid="{6B92DE64-AC71-4AB6-A082-20B1A2AE8732}"/>
    <cellStyle name="Normal 4 6 3 3 5 2 2" xfId="34703" xr:uid="{04239CB4-2F65-4EC2-9AD9-7AB0635F57C7}"/>
    <cellStyle name="Normal 4 6 3 3 5 3" xfId="34704" xr:uid="{CF2A326D-A46D-40DF-AF9B-ACEF54984484}"/>
    <cellStyle name="Normal 4 6 3 3 6" xfId="34705" xr:uid="{591148BA-1F54-45F4-9F4B-51CBFCF3A787}"/>
    <cellStyle name="Normal 4 6 3 3 6 2" xfId="34706" xr:uid="{26F77550-4823-48E3-86B8-B0E2C8052066}"/>
    <cellStyle name="Normal 4 6 3 3 6 2 2" xfId="34707" xr:uid="{0D749523-8399-4C30-A07B-73CC362F93F2}"/>
    <cellStyle name="Normal 4 6 3 3 6 3" xfId="34708" xr:uid="{0718F5B3-07B7-49AE-8EF6-7370BFC6FB6C}"/>
    <cellStyle name="Normal 4 6 3 3 7" xfId="34709" xr:uid="{1B0C97A5-2125-48E8-9E91-62EDA6734BDA}"/>
    <cellStyle name="Normal 4 6 3 3 7 2" xfId="34710" xr:uid="{AFC770E7-19DE-40DA-905B-C430AEF6ADE4}"/>
    <cellStyle name="Normal 4 6 3 3 7 2 2" xfId="34711" xr:uid="{5D9EB1C2-C5AA-4FD0-AC02-4533C6E8C4E3}"/>
    <cellStyle name="Normal 4 6 3 3 7 3" xfId="34712" xr:uid="{BD25C9C8-9DFC-43E9-8B34-43791E780A07}"/>
    <cellStyle name="Normal 4 6 3 3 8" xfId="34713" xr:uid="{F44EC1CD-2798-4963-9DE6-8083990E3F14}"/>
    <cellStyle name="Normal 4 6 3 3 8 2" xfId="34714" xr:uid="{EADFC077-13E4-434D-9891-351136CD3A68}"/>
    <cellStyle name="Normal 4 6 3 3 9" xfId="34715" xr:uid="{7B150935-4431-4D6A-8157-2FEBDD8D2AAA}"/>
    <cellStyle name="Normal 4 6 3 4" xfId="34716" xr:uid="{5B22F810-3DE5-4841-B89A-E71DB2CF0005}"/>
    <cellStyle name="Normal 4 6 3 4 2" xfId="34717" xr:uid="{63614F20-D496-49F2-B0B6-C2BA2A3D566A}"/>
    <cellStyle name="Normal 4 6 3 4 2 2" xfId="34718" xr:uid="{72B8149F-6155-42DE-9A3E-4A93BAEEAC73}"/>
    <cellStyle name="Normal 4 6 3 4 2 2 2" xfId="34719" xr:uid="{E0E73676-C77D-42AE-93F7-00912A2E2377}"/>
    <cellStyle name="Normal 4 6 3 4 2 2 2 2" xfId="34720" xr:uid="{2E3FD1ED-148C-48BB-9593-544687C9C920}"/>
    <cellStyle name="Normal 4 6 3 4 2 2 3" xfId="34721" xr:uid="{98332121-C6DD-4AEA-A0A4-A26E0ADC0DFE}"/>
    <cellStyle name="Normal 4 6 3 4 2 3" xfId="34722" xr:uid="{218F5B1C-36EE-4AA3-BB42-FBA0522E5315}"/>
    <cellStyle name="Normal 4 6 3 4 2 3 2" xfId="34723" xr:uid="{0055431B-854E-4865-A5F9-3A09BD14F57D}"/>
    <cellStyle name="Normal 4 6 3 4 2 3 2 2" xfId="34724" xr:uid="{9299ED60-8380-48E5-A08F-F131B525283C}"/>
    <cellStyle name="Normal 4 6 3 4 2 3 3" xfId="34725" xr:uid="{E846A86E-F972-4B81-AC9A-4130D5853D21}"/>
    <cellStyle name="Normal 4 6 3 4 2 4" xfId="34726" xr:uid="{50A75DAE-2555-4710-A837-E00290B649AA}"/>
    <cellStyle name="Normal 4 6 3 4 2 4 2" xfId="34727" xr:uid="{E7AAD2AD-E6BD-4651-BA04-C65F146A6B84}"/>
    <cellStyle name="Normal 4 6 3 4 2 5" xfId="34728" xr:uid="{801E162E-9DF8-41E0-8109-F0A1963DC9FD}"/>
    <cellStyle name="Normal 4 6 3 4 3" xfId="34729" xr:uid="{35CCC407-CDBE-4766-9A32-60DB6CCD96BA}"/>
    <cellStyle name="Normal 4 6 3 4 3 2" xfId="34730" xr:uid="{1E302673-E4B6-448E-841D-33A4C3E11E1B}"/>
    <cellStyle name="Normal 4 6 3 4 3 2 2" xfId="34731" xr:uid="{879B6212-F3D9-456F-A722-A0F10A022C33}"/>
    <cellStyle name="Normal 4 6 3 4 3 3" xfId="34732" xr:uid="{A02D2969-A321-4866-A8C9-32E6DE85F66A}"/>
    <cellStyle name="Normal 4 6 3 4 4" xfId="34733" xr:uid="{BA881082-83FD-480A-B293-3A50775F73A2}"/>
    <cellStyle name="Normal 4 6 3 4 4 2" xfId="34734" xr:uid="{95A8592E-AE94-41BD-8BF5-A4B4CEEA018E}"/>
    <cellStyle name="Normal 4 6 3 4 4 2 2" xfId="34735" xr:uid="{6A020C45-B45C-439F-93CB-3A61D6013452}"/>
    <cellStyle name="Normal 4 6 3 4 4 3" xfId="34736" xr:uid="{2B8478CA-C591-4453-8610-C896AE1A2A7C}"/>
    <cellStyle name="Normal 4 6 3 4 5" xfId="34737" xr:uid="{DF691D07-8883-4B73-A2D2-1AAFBDB7E737}"/>
    <cellStyle name="Normal 4 6 3 4 5 2" xfId="34738" xr:uid="{5877A2CB-0B98-441A-BE7C-5C18911DBAA8}"/>
    <cellStyle name="Normal 4 6 3 4 6" xfId="34739" xr:uid="{868F011D-828A-412E-9D14-702C0386C3C4}"/>
    <cellStyle name="Normal 4 6 3 5" xfId="34740" xr:uid="{F08E58F6-C395-4D89-9627-C0CA9D2E0498}"/>
    <cellStyle name="Normal 4 6 3 5 2" xfId="34741" xr:uid="{8C520AFD-2C92-45AC-B188-B9D550C9F434}"/>
    <cellStyle name="Normal 4 6 3 5 2 2" xfId="34742" xr:uid="{1C36E110-ED96-4E3A-AA46-91EEE008F67B}"/>
    <cellStyle name="Normal 4 6 3 5 2 2 2" xfId="34743" xr:uid="{B63CAFED-9FFC-4591-A754-93E8AFEF4D04}"/>
    <cellStyle name="Normal 4 6 3 5 2 2 2 2" xfId="34744" xr:uid="{4EAA47B4-A1B7-413E-8118-BB51E2FC4607}"/>
    <cellStyle name="Normal 4 6 3 5 2 2 3" xfId="34745" xr:uid="{97439647-2045-4257-9773-60B95878C6F4}"/>
    <cellStyle name="Normal 4 6 3 5 2 3" xfId="34746" xr:uid="{D1CEC081-1190-4541-930E-0849CCE33344}"/>
    <cellStyle name="Normal 4 6 3 5 2 3 2" xfId="34747" xr:uid="{688659FD-E329-4E70-819F-E5504C3DCF20}"/>
    <cellStyle name="Normal 4 6 3 5 2 3 2 2" xfId="34748" xr:uid="{A19C846B-6EA2-420C-8421-611DAD484135}"/>
    <cellStyle name="Normal 4 6 3 5 2 3 3" xfId="34749" xr:uid="{0A6CB1D1-42A1-431D-A763-75ECDD3263F5}"/>
    <cellStyle name="Normal 4 6 3 5 2 4" xfId="34750" xr:uid="{55376336-8FEE-4111-B88D-1E85F1048377}"/>
    <cellStyle name="Normal 4 6 3 5 2 4 2" xfId="34751" xr:uid="{2A370039-59D3-42B7-A085-7FCBECDA7289}"/>
    <cellStyle name="Normal 4 6 3 5 2 5" xfId="34752" xr:uid="{1B4D9F37-971E-4B31-806C-7C2303419F76}"/>
    <cellStyle name="Normal 4 6 3 5 3" xfId="34753" xr:uid="{C230D5E5-9038-422B-AC93-B76FDA5B692C}"/>
    <cellStyle name="Normal 4 6 3 5 3 2" xfId="34754" xr:uid="{2450B757-1281-440A-912B-812E97176F64}"/>
    <cellStyle name="Normal 4 6 3 5 3 2 2" xfId="34755" xr:uid="{1772D018-B2AC-4A01-ADB3-0AEA23066164}"/>
    <cellStyle name="Normal 4 6 3 5 3 3" xfId="34756" xr:uid="{7DFB6480-3807-4602-8A7B-4A5CA5D564DC}"/>
    <cellStyle name="Normal 4 6 3 5 4" xfId="34757" xr:uid="{52144EBD-5BAE-48C7-A16A-66E56F9787C9}"/>
    <cellStyle name="Normal 4 6 3 5 4 2" xfId="34758" xr:uid="{E77DA311-1B72-4567-9ED2-D396ABE6DE8F}"/>
    <cellStyle name="Normal 4 6 3 5 4 2 2" xfId="34759" xr:uid="{F93288F1-888A-42FF-9BCE-888E500DF532}"/>
    <cellStyle name="Normal 4 6 3 5 4 3" xfId="34760" xr:uid="{57A60724-3F33-4AE2-B546-714DC7C94942}"/>
    <cellStyle name="Normal 4 6 3 5 5" xfId="34761" xr:uid="{95F60485-059C-4665-B18C-6238FC9FC6E4}"/>
    <cellStyle name="Normal 4 6 3 5 5 2" xfId="34762" xr:uid="{DA700A3F-E1CE-4E82-B14D-76BF5BF7DAF9}"/>
    <cellStyle name="Normal 4 6 3 5 6" xfId="34763" xr:uid="{ED00D049-EBB3-4A46-8DD0-29B6D85CD166}"/>
    <cellStyle name="Normal 4 6 3 6" xfId="34764" xr:uid="{5DA1C558-B091-491C-83D6-520A17640AC5}"/>
    <cellStyle name="Normal 4 6 3 6 2" xfId="34765" xr:uid="{819A4D0A-87D2-412C-834F-C28E0D4D0DEF}"/>
    <cellStyle name="Normal 4 6 3 6 2 2" xfId="34766" xr:uid="{8BE26BB7-9D9A-4B7D-87B7-B1B93F855812}"/>
    <cellStyle name="Normal 4 6 3 6 2 2 2" xfId="34767" xr:uid="{D1AFE300-5DD1-4EE0-B429-EE03F39EB792}"/>
    <cellStyle name="Normal 4 6 3 6 2 3" xfId="34768" xr:uid="{51D9C44E-DB66-4CA5-8A60-4B14A747A194}"/>
    <cellStyle name="Normal 4 6 3 6 3" xfId="34769" xr:uid="{9FD55D1D-8555-4072-AF32-6FE726E67FAB}"/>
    <cellStyle name="Normal 4 6 3 6 3 2" xfId="34770" xr:uid="{E9E2F6CE-EAAF-4FB1-92C7-CB5339B1D259}"/>
    <cellStyle name="Normal 4 6 3 6 3 2 2" xfId="34771" xr:uid="{DD1E0E31-1E0B-41BB-B87D-0B249F54EA61}"/>
    <cellStyle name="Normal 4 6 3 6 3 3" xfId="34772" xr:uid="{412FD70A-7D3F-41C2-9204-CA3A9C6B0AF1}"/>
    <cellStyle name="Normal 4 6 3 6 4" xfId="34773" xr:uid="{E6141CB9-7CEA-4902-B36A-565B99EA728D}"/>
    <cellStyle name="Normal 4 6 3 6 4 2" xfId="34774" xr:uid="{B9FF65C9-6239-413D-ABD9-817204F78EDD}"/>
    <cellStyle name="Normal 4 6 3 6 5" xfId="34775" xr:uid="{06C2323D-EE32-467B-B5ED-C923844236F8}"/>
    <cellStyle name="Normal 4 6 3 7" xfId="34776" xr:uid="{98DEE334-C630-4102-8E0F-33184D4CB875}"/>
    <cellStyle name="Normal 4 6 3 7 2" xfId="34777" xr:uid="{A8F242F7-6F4C-4F6D-BA6E-E0322270CF65}"/>
    <cellStyle name="Normal 4 6 3 7 2 2" xfId="34778" xr:uid="{13BCB8A3-450F-48CC-A818-4E385A2464A7}"/>
    <cellStyle name="Normal 4 6 3 7 3" xfId="34779" xr:uid="{C19D084B-3325-4362-A8C0-4AF0503B28DB}"/>
    <cellStyle name="Normal 4 6 3 8" xfId="34780" xr:uid="{D10BF87D-20F9-48E0-ADF6-126764EFC00A}"/>
    <cellStyle name="Normal 4 6 3 8 2" xfId="34781" xr:uid="{83A075EB-EACF-4DDB-B35A-BBECDC786728}"/>
    <cellStyle name="Normal 4 6 3 8 2 2" xfId="34782" xr:uid="{7372775A-7886-46BF-8781-1BFBA23347F0}"/>
    <cellStyle name="Normal 4 6 3 8 3" xfId="34783" xr:uid="{12835CD4-DC3F-48E0-AED9-444F371A762D}"/>
    <cellStyle name="Normal 4 6 3 9" xfId="34784" xr:uid="{B2D13B7A-2CEF-4A1C-BC7B-499B7FA9C828}"/>
    <cellStyle name="Normal 4 6 3 9 2" xfId="34785" xr:uid="{5491118F-83AC-4D92-A198-89EEEC92B7D0}"/>
    <cellStyle name="Normal 4 6 3 9 2 2" xfId="34786" xr:uid="{DC1D5D44-991C-407A-97FD-18C62E5C34C6}"/>
    <cellStyle name="Normal 4 6 3 9 3" xfId="34787" xr:uid="{C43FA410-08BF-4B97-B870-E9B68FCF3B89}"/>
    <cellStyle name="Normal 4 6 4" xfId="34788" xr:uid="{41F254ED-5519-4472-9603-8F6F56860462}"/>
    <cellStyle name="Normal 4 6 4 10" xfId="34789" xr:uid="{DEA22830-BB72-4928-8924-0D5F9E08250F}"/>
    <cellStyle name="Normal 4 6 4 10 2" xfId="34790" xr:uid="{5BB6D088-765A-4F94-8A4F-13FB02DD426A}"/>
    <cellStyle name="Normal 4 6 4 11" xfId="34791" xr:uid="{729144A2-E8A9-401F-9B8E-CD9159E38048}"/>
    <cellStyle name="Normal 4 6 4 12" xfId="52242" xr:uid="{6EA971B4-A90D-4120-8ECC-5370EE53FB81}"/>
    <cellStyle name="Normal 4 6 4 2" xfId="34792" xr:uid="{2C1489A2-EAC0-44FE-BF96-F7C966816524}"/>
    <cellStyle name="Normal 4 6 4 2 10" xfId="53754" xr:uid="{59C88B11-9A67-4FBB-BABA-A7EE0D6E3552}"/>
    <cellStyle name="Normal 4 6 4 2 2" xfId="34793" xr:uid="{9B999AEB-46C7-4532-9371-DF3D9770D53D}"/>
    <cellStyle name="Normal 4 6 4 2 2 2" xfId="34794" xr:uid="{727A079A-1647-40E4-8A59-42E346F0D0DA}"/>
    <cellStyle name="Normal 4 6 4 2 2 2 2" xfId="34795" xr:uid="{6599B218-A1D0-42DA-AAC5-F13312F23541}"/>
    <cellStyle name="Normal 4 6 4 2 2 2 2 2" xfId="34796" xr:uid="{1298C328-DA4E-481A-9237-537D2C7ED1A2}"/>
    <cellStyle name="Normal 4 6 4 2 2 2 2 2 2" xfId="34797" xr:uid="{4CFADE51-B4BD-4904-AEC9-40EEFD26D2D8}"/>
    <cellStyle name="Normal 4 6 4 2 2 2 2 3" xfId="34798" xr:uid="{CC10613D-2B75-49B1-8F36-4D247FCA7709}"/>
    <cellStyle name="Normal 4 6 4 2 2 2 3" xfId="34799" xr:uid="{F13FACAB-4845-4F0B-886A-100F642B2CFA}"/>
    <cellStyle name="Normal 4 6 4 2 2 2 3 2" xfId="34800" xr:uid="{84BCD9B7-50AB-431C-AABD-BF5FB6F21353}"/>
    <cellStyle name="Normal 4 6 4 2 2 2 3 2 2" xfId="34801" xr:uid="{95266D25-A563-419B-8D54-5D89B232E8B1}"/>
    <cellStyle name="Normal 4 6 4 2 2 2 3 3" xfId="34802" xr:uid="{FB98A11D-072D-4BFF-9B1C-D188182A18B1}"/>
    <cellStyle name="Normal 4 6 4 2 2 2 4" xfId="34803" xr:uid="{C1F8BB7D-36EA-4515-9673-F3026A04AA79}"/>
    <cellStyle name="Normal 4 6 4 2 2 2 4 2" xfId="34804" xr:uid="{E4DDBE1F-B4BC-4774-81BE-B3851F2D5B40}"/>
    <cellStyle name="Normal 4 6 4 2 2 2 5" xfId="34805" xr:uid="{3D8DFBF4-72E5-4F41-8F11-7EB450324376}"/>
    <cellStyle name="Normal 4 6 4 2 2 3" xfId="34806" xr:uid="{978942D9-601B-4A37-9292-64EFBA86DF33}"/>
    <cellStyle name="Normal 4 6 4 2 2 3 2" xfId="34807" xr:uid="{4D01F3E2-1A5D-4E1F-AF79-79357664F46C}"/>
    <cellStyle name="Normal 4 6 4 2 2 3 2 2" xfId="34808" xr:uid="{EBE504FB-5B55-423D-B251-C5CC1EADFF85}"/>
    <cellStyle name="Normal 4 6 4 2 2 3 3" xfId="34809" xr:uid="{E9BB8FE7-708F-4458-966A-20398657F39E}"/>
    <cellStyle name="Normal 4 6 4 2 2 4" xfId="34810" xr:uid="{0BD678B5-1962-4444-AAAF-6E106AC20716}"/>
    <cellStyle name="Normal 4 6 4 2 2 4 2" xfId="34811" xr:uid="{3F4A2EA9-1FE8-4A69-92BD-5C6C31AC09F6}"/>
    <cellStyle name="Normal 4 6 4 2 2 4 2 2" xfId="34812" xr:uid="{409736BC-F18E-4786-A57E-C7F1A4BD309F}"/>
    <cellStyle name="Normal 4 6 4 2 2 4 3" xfId="34813" xr:uid="{BF405922-90B5-4DBD-B019-6B5FE84E973F}"/>
    <cellStyle name="Normal 4 6 4 2 2 5" xfId="34814" xr:uid="{7EED7629-9A39-4766-967D-4D128F9A7F46}"/>
    <cellStyle name="Normal 4 6 4 2 2 5 2" xfId="34815" xr:uid="{C423E616-1DCC-4DC3-A2EF-3A035B37B1E1}"/>
    <cellStyle name="Normal 4 6 4 2 2 6" xfId="34816" xr:uid="{1F59A4A3-6159-42C1-B3D8-DA6D7B56D467}"/>
    <cellStyle name="Normal 4 6 4 2 3" xfId="34817" xr:uid="{0A38751D-967B-45CD-AA33-055ABAA4B105}"/>
    <cellStyle name="Normal 4 6 4 2 3 2" xfId="34818" xr:uid="{CFBF1DEA-B746-44B1-9999-8C5A0F9531CE}"/>
    <cellStyle name="Normal 4 6 4 2 3 2 2" xfId="34819" xr:uid="{EAF48768-885C-42F0-9F9D-6A3588108FF0}"/>
    <cellStyle name="Normal 4 6 4 2 3 2 2 2" xfId="34820" xr:uid="{CC3BD9CE-8B6C-400F-94CB-56AB93ABB264}"/>
    <cellStyle name="Normal 4 6 4 2 3 2 2 2 2" xfId="34821" xr:uid="{6C66996D-85C4-47F5-95B3-A7B41FE29396}"/>
    <cellStyle name="Normal 4 6 4 2 3 2 2 3" xfId="34822" xr:uid="{FF515068-41BE-4E95-8288-BC8FD8097481}"/>
    <cellStyle name="Normal 4 6 4 2 3 2 3" xfId="34823" xr:uid="{982BB9CB-81DC-4C2A-8907-9644CD0313C7}"/>
    <cellStyle name="Normal 4 6 4 2 3 2 3 2" xfId="34824" xr:uid="{80617BB8-B4F0-4361-854D-4200555A1423}"/>
    <cellStyle name="Normal 4 6 4 2 3 2 3 2 2" xfId="34825" xr:uid="{D6F69A15-D994-444D-B3F3-EA788D809687}"/>
    <cellStyle name="Normal 4 6 4 2 3 2 3 3" xfId="34826" xr:uid="{E651E295-982A-4D0C-9E63-99BFF9862689}"/>
    <cellStyle name="Normal 4 6 4 2 3 2 4" xfId="34827" xr:uid="{C2FAD3B9-7C62-4FF5-B05C-0D3EA2140B19}"/>
    <cellStyle name="Normal 4 6 4 2 3 2 4 2" xfId="34828" xr:uid="{2BF6CAB4-DF1F-486F-A53E-E1F52617E825}"/>
    <cellStyle name="Normal 4 6 4 2 3 2 5" xfId="34829" xr:uid="{80A18571-064B-43C4-BF0B-617E890EF8E1}"/>
    <cellStyle name="Normal 4 6 4 2 3 3" xfId="34830" xr:uid="{E9FF6934-1236-4713-8B9C-F27069833082}"/>
    <cellStyle name="Normal 4 6 4 2 3 3 2" xfId="34831" xr:uid="{CAAC6072-E4CE-46C8-A0E5-B62846E7FC6B}"/>
    <cellStyle name="Normal 4 6 4 2 3 3 2 2" xfId="34832" xr:uid="{B850BC7B-5E95-436A-9B7E-EC07BBCC129C}"/>
    <cellStyle name="Normal 4 6 4 2 3 3 3" xfId="34833" xr:uid="{227E0B93-9AB6-4EEA-B025-9AE1B16D4DF5}"/>
    <cellStyle name="Normal 4 6 4 2 3 4" xfId="34834" xr:uid="{CE5D00CC-A514-4EA1-B594-C7B1AE296B9F}"/>
    <cellStyle name="Normal 4 6 4 2 3 4 2" xfId="34835" xr:uid="{ADB4332F-6A21-4FE2-BC13-740626E85D32}"/>
    <cellStyle name="Normal 4 6 4 2 3 4 2 2" xfId="34836" xr:uid="{906710C6-ED9A-4BB9-81F6-120787D577EC}"/>
    <cellStyle name="Normal 4 6 4 2 3 4 3" xfId="34837" xr:uid="{9ECBA6FB-C731-4AFA-A683-8572D7EF7669}"/>
    <cellStyle name="Normal 4 6 4 2 3 5" xfId="34838" xr:uid="{A209BD1A-3134-426B-9708-46491B0DFB22}"/>
    <cellStyle name="Normal 4 6 4 2 3 5 2" xfId="34839" xr:uid="{49B5DC4E-A04C-413C-8424-49E66A86CEB1}"/>
    <cellStyle name="Normal 4 6 4 2 3 6" xfId="34840" xr:uid="{19F52791-AC08-4FE2-8191-68A3C3208A95}"/>
    <cellStyle name="Normal 4 6 4 2 4" xfId="34841" xr:uid="{AD0DC521-D3DF-4420-AF90-35F097C444EA}"/>
    <cellStyle name="Normal 4 6 4 2 4 2" xfId="34842" xr:uid="{8EFC3619-6EE2-4F88-8AB2-EA034036DD3F}"/>
    <cellStyle name="Normal 4 6 4 2 4 2 2" xfId="34843" xr:uid="{910F46B7-02CA-48FC-8923-5733FF1503E5}"/>
    <cellStyle name="Normal 4 6 4 2 4 2 2 2" xfId="34844" xr:uid="{4C8F3BA6-4337-4357-97FA-72E80CEDB4EA}"/>
    <cellStyle name="Normal 4 6 4 2 4 2 3" xfId="34845" xr:uid="{22D4B478-79E2-4EC6-8EAF-0C46F7B4D5B6}"/>
    <cellStyle name="Normal 4 6 4 2 4 3" xfId="34846" xr:uid="{0CEE76FF-DA4A-4DD7-ADB2-66810C9F1BF2}"/>
    <cellStyle name="Normal 4 6 4 2 4 3 2" xfId="34847" xr:uid="{F3F4E58D-415F-42EA-BB06-2D56A87C5A94}"/>
    <cellStyle name="Normal 4 6 4 2 4 3 2 2" xfId="34848" xr:uid="{A4D49B53-68B4-4D2E-8414-1DB76CFB8863}"/>
    <cellStyle name="Normal 4 6 4 2 4 3 3" xfId="34849" xr:uid="{D0D5E4D2-B52A-4286-81D1-D739BE75C1D0}"/>
    <cellStyle name="Normal 4 6 4 2 4 4" xfId="34850" xr:uid="{BB80838E-5B90-4A4F-9089-89128AE71D62}"/>
    <cellStyle name="Normal 4 6 4 2 4 4 2" xfId="34851" xr:uid="{6668BDE5-D481-41AE-9574-68029096D52B}"/>
    <cellStyle name="Normal 4 6 4 2 4 5" xfId="34852" xr:uid="{ECAF77DF-1ED7-4755-BA1D-B8B93DE3C608}"/>
    <cellStyle name="Normal 4 6 4 2 5" xfId="34853" xr:uid="{E395DC27-1033-4F60-AC68-939D39731A57}"/>
    <cellStyle name="Normal 4 6 4 2 5 2" xfId="34854" xr:uid="{C7E02E53-FFD4-44CE-9944-BFD7C915EF87}"/>
    <cellStyle name="Normal 4 6 4 2 5 2 2" xfId="34855" xr:uid="{5BD80372-E875-4E8C-85C0-40D08830F85D}"/>
    <cellStyle name="Normal 4 6 4 2 5 3" xfId="34856" xr:uid="{CAAEB952-9293-4FDA-809B-9769EF3DCDEB}"/>
    <cellStyle name="Normal 4 6 4 2 6" xfId="34857" xr:uid="{12048838-1180-4DAA-B82D-5CB32C4E924D}"/>
    <cellStyle name="Normal 4 6 4 2 6 2" xfId="34858" xr:uid="{7C042122-031D-4997-AFF2-B72A64109D8E}"/>
    <cellStyle name="Normal 4 6 4 2 6 2 2" xfId="34859" xr:uid="{E521DDBC-BDAE-4FC8-BAD5-64EC540DC9EE}"/>
    <cellStyle name="Normal 4 6 4 2 6 3" xfId="34860" xr:uid="{6C71B6C9-1F58-4EB9-81C3-1BDE4381075A}"/>
    <cellStyle name="Normal 4 6 4 2 7" xfId="34861" xr:uid="{27564D08-1C88-46F4-9FA0-31EF56D69554}"/>
    <cellStyle name="Normal 4 6 4 2 7 2" xfId="34862" xr:uid="{87516C2B-52AD-4727-B5DE-A4894CB2C49D}"/>
    <cellStyle name="Normal 4 6 4 2 7 2 2" xfId="34863" xr:uid="{6EFA10EF-5291-47F6-BC98-C5D0BB62C1A9}"/>
    <cellStyle name="Normal 4 6 4 2 7 3" xfId="34864" xr:uid="{8B5F24F3-1C78-49A1-89D5-0A4159A25A1D}"/>
    <cellStyle name="Normal 4 6 4 2 8" xfId="34865" xr:uid="{E5F7E808-C64C-493B-8D11-82379B3AC57B}"/>
    <cellStyle name="Normal 4 6 4 2 8 2" xfId="34866" xr:uid="{0CC83D39-6FCB-482E-8D23-11E89F05F07B}"/>
    <cellStyle name="Normal 4 6 4 2 9" xfId="34867" xr:uid="{4C8B1DAF-DA1F-4B2B-9C3E-F90B1BFA0D19}"/>
    <cellStyle name="Normal 4 6 4 3" xfId="34868" xr:uid="{200896CD-7FC9-483A-977B-D9C379916CD2}"/>
    <cellStyle name="Normal 4 6 4 3 2" xfId="34869" xr:uid="{4ADD5447-E774-4BAF-9264-1079AABD9B27}"/>
    <cellStyle name="Normal 4 6 4 3 2 2" xfId="34870" xr:uid="{293EC810-F312-4606-8FAB-240CFA424F43}"/>
    <cellStyle name="Normal 4 6 4 3 2 2 2" xfId="34871" xr:uid="{5ED32404-BD1D-4A7A-AE23-BB0B70E9DD46}"/>
    <cellStyle name="Normal 4 6 4 3 2 2 2 2" xfId="34872" xr:uid="{30779294-D337-4D55-B5FC-ADF2AE3BA857}"/>
    <cellStyle name="Normal 4 6 4 3 2 2 2 2 2" xfId="34873" xr:uid="{7B783FA9-8B73-4303-9D79-0BF1B5FBF120}"/>
    <cellStyle name="Normal 4 6 4 3 2 2 2 3" xfId="34874" xr:uid="{A5EAE848-4936-4EC7-84DF-D138B45E37D4}"/>
    <cellStyle name="Normal 4 6 4 3 2 2 3" xfId="34875" xr:uid="{04E4E6BF-A392-495D-9D94-D93D59140816}"/>
    <cellStyle name="Normal 4 6 4 3 2 2 3 2" xfId="34876" xr:uid="{CF3ED1E2-6CC2-4C1C-9786-CBC9BC560D9C}"/>
    <cellStyle name="Normal 4 6 4 3 2 2 3 2 2" xfId="34877" xr:uid="{FAFC980A-C39D-41D7-89F4-0DD92D6E8A67}"/>
    <cellStyle name="Normal 4 6 4 3 2 2 3 3" xfId="34878" xr:uid="{780B100E-1197-4D52-A4AB-A5EB9497D54A}"/>
    <cellStyle name="Normal 4 6 4 3 2 2 4" xfId="34879" xr:uid="{2E912A61-9087-4E90-BE90-97D70311BF66}"/>
    <cellStyle name="Normal 4 6 4 3 2 2 4 2" xfId="34880" xr:uid="{6E8982C2-405F-455A-B0F6-CF116E3B044F}"/>
    <cellStyle name="Normal 4 6 4 3 2 2 5" xfId="34881" xr:uid="{BBF9A878-67BA-4539-B4F9-FA22F082ECEB}"/>
    <cellStyle name="Normal 4 6 4 3 2 3" xfId="34882" xr:uid="{362025F0-B1F0-4592-95BA-281F0DFD91C1}"/>
    <cellStyle name="Normal 4 6 4 3 2 3 2" xfId="34883" xr:uid="{5542030C-3A00-4F21-89F9-2BB10CF9A4AF}"/>
    <cellStyle name="Normal 4 6 4 3 2 3 2 2" xfId="34884" xr:uid="{DF935777-E4BB-450C-A6D4-1942B1539489}"/>
    <cellStyle name="Normal 4 6 4 3 2 3 3" xfId="34885" xr:uid="{ED63C766-7316-46B0-9AFA-C8F237CBCBC1}"/>
    <cellStyle name="Normal 4 6 4 3 2 4" xfId="34886" xr:uid="{0115743B-E727-469E-9241-46B19A7E0AD9}"/>
    <cellStyle name="Normal 4 6 4 3 2 4 2" xfId="34887" xr:uid="{133F835A-B377-4373-9E88-E6FA41AF6E88}"/>
    <cellStyle name="Normal 4 6 4 3 2 4 2 2" xfId="34888" xr:uid="{B5C86DCF-6A34-450F-A192-A2C9AFF79A68}"/>
    <cellStyle name="Normal 4 6 4 3 2 4 3" xfId="34889" xr:uid="{418ED590-8420-4345-86D9-1961038A48D0}"/>
    <cellStyle name="Normal 4 6 4 3 2 5" xfId="34890" xr:uid="{FB0E9430-E7AE-4C52-A591-B42BAD7D0634}"/>
    <cellStyle name="Normal 4 6 4 3 2 5 2" xfId="34891" xr:uid="{25C18299-50B6-4101-A2B9-9B41540D83BC}"/>
    <cellStyle name="Normal 4 6 4 3 2 6" xfId="34892" xr:uid="{AB0E4C72-345D-40D1-9A56-84A6EF9DC104}"/>
    <cellStyle name="Normal 4 6 4 3 3" xfId="34893" xr:uid="{CABFA37B-B8C4-4E1A-B78D-C48B85222201}"/>
    <cellStyle name="Normal 4 6 4 3 3 2" xfId="34894" xr:uid="{4F4BE1C8-75EF-4BE3-9BEB-29AD760BF148}"/>
    <cellStyle name="Normal 4 6 4 3 3 2 2" xfId="34895" xr:uid="{A3F22773-6350-490F-838C-07B1D92C018B}"/>
    <cellStyle name="Normal 4 6 4 3 3 2 2 2" xfId="34896" xr:uid="{22E5FFE7-2E2F-4274-B6B7-0385A70A1C7E}"/>
    <cellStyle name="Normal 4 6 4 3 3 2 2 2 2" xfId="34897" xr:uid="{975D7EF0-B981-40CD-8EDF-D596CD169129}"/>
    <cellStyle name="Normal 4 6 4 3 3 2 2 3" xfId="34898" xr:uid="{BD4DA88F-169E-4559-9371-2FE937B85DB3}"/>
    <cellStyle name="Normal 4 6 4 3 3 2 3" xfId="34899" xr:uid="{94B2DA35-327A-4384-8005-9B248F92AC46}"/>
    <cellStyle name="Normal 4 6 4 3 3 2 3 2" xfId="34900" xr:uid="{1C521D11-D34C-49E3-ACEC-90044A2D58E1}"/>
    <cellStyle name="Normal 4 6 4 3 3 2 3 2 2" xfId="34901" xr:uid="{457B2FE2-2819-422E-BDD2-E5197F1EF9D1}"/>
    <cellStyle name="Normal 4 6 4 3 3 2 3 3" xfId="34902" xr:uid="{6871B6B0-DC0C-4B59-B6AA-46667ABB6E85}"/>
    <cellStyle name="Normal 4 6 4 3 3 2 4" xfId="34903" xr:uid="{0DB885B9-538D-4C57-8C94-302B5B59580D}"/>
    <cellStyle name="Normal 4 6 4 3 3 2 4 2" xfId="34904" xr:uid="{757B4C02-E49E-4423-BA98-C0C4C280DC89}"/>
    <cellStyle name="Normal 4 6 4 3 3 2 5" xfId="34905" xr:uid="{361FAF4D-7EC1-4BFF-8CBC-4EDA4E73B86D}"/>
    <cellStyle name="Normal 4 6 4 3 3 3" xfId="34906" xr:uid="{36C2AC09-FB69-45C8-9D19-928A791C115E}"/>
    <cellStyle name="Normal 4 6 4 3 3 3 2" xfId="34907" xr:uid="{1B41E5F3-6863-44EB-B760-4BC17ECB8FFA}"/>
    <cellStyle name="Normal 4 6 4 3 3 3 2 2" xfId="34908" xr:uid="{E77E487B-1EBE-42E7-9C69-A4CAE0611858}"/>
    <cellStyle name="Normal 4 6 4 3 3 3 3" xfId="34909" xr:uid="{09C9D431-CDC0-4095-9619-EA3EEF3BDD19}"/>
    <cellStyle name="Normal 4 6 4 3 3 4" xfId="34910" xr:uid="{104640D6-1119-4A6A-BA2D-6FCAB99E2005}"/>
    <cellStyle name="Normal 4 6 4 3 3 4 2" xfId="34911" xr:uid="{E9DF377B-4D23-4579-854B-C6A6DBF58F15}"/>
    <cellStyle name="Normal 4 6 4 3 3 4 2 2" xfId="34912" xr:uid="{B601776C-01CC-446F-9041-BB655E245407}"/>
    <cellStyle name="Normal 4 6 4 3 3 4 3" xfId="34913" xr:uid="{D913A8A2-C394-4EE6-B6C7-CBCCD8293C5A}"/>
    <cellStyle name="Normal 4 6 4 3 3 5" xfId="34914" xr:uid="{FB8F401F-F4B7-4078-AF07-3482B8632D26}"/>
    <cellStyle name="Normal 4 6 4 3 3 5 2" xfId="34915" xr:uid="{C54580A6-54D6-40CB-B339-B9239F44038B}"/>
    <cellStyle name="Normal 4 6 4 3 3 6" xfId="34916" xr:uid="{A6E579BF-61F5-417C-AE14-93C0E8A8FA82}"/>
    <cellStyle name="Normal 4 6 4 3 4" xfId="34917" xr:uid="{8DAD44EC-F35A-42EE-A06D-643F26D4938E}"/>
    <cellStyle name="Normal 4 6 4 3 4 2" xfId="34918" xr:uid="{089B1FF4-4428-4348-A65D-B4FA06E33316}"/>
    <cellStyle name="Normal 4 6 4 3 4 2 2" xfId="34919" xr:uid="{FE542B3F-A12D-4F55-B007-13B80A77329B}"/>
    <cellStyle name="Normal 4 6 4 3 4 2 2 2" xfId="34920" xr:uid="{927A25B9-A15A-4FC8-B8B7-CC07EFD8E706}"/>
    <cellStyle name="Normal 4 6 4 3 4 2 3" xfId="34921" xr:uid="{0503E9D6-3A25-4539-B5C2-59E0465D4894}"/>
    <cellStyle name="Normal 4 6 4 3 4 3" xfId="34922" xr:uid="{E405567F-84C9-470A-A3BF-8658F22A0E35}"/>
    <cellStyle name="Normal 4 6 4 3 4 3 2" xfId="34923" xr:uid="{1572B15E-F4B8-409C-B4F8-1EC8F77BAA1D}"/>
    <cellStyle name="Normal 4 6 4 3 4 3 2 2" xfId="34924" xr:uid="{88DFF502-10A1-4D0D-8ED9-72E3715D0F3B}"/>
    <cellStyle name="Normal 4 6 4 3 4 3 3" xfId="34925" xr:uid="{1F81C81B-9FAF-4923-B952-332A4039D183}"/>
    <cellStyle name="Normal 4 6 4 3 4 4" xfId="34926" xr:uid="{FA99F7AE-C7AB-4315-B674-41CA7440D4A7}"/>
    <cellStyle name="Normal 4 6 4 3 4 4 2" xfId="34927" xr:uid="{FB4A3BB8-4DCB-4A71-91E2-C19A6BD54996}"/>
    <cellStyle name="Normal 4 6 4 3 4 5" xfId="34928" xr:uid="{6521C66C-9E0A-44EE-A066-2241785B0171}"/>
    <cellStyle name="Normal 4 6 4 3 5" xfId="34929" xr:uid="{5E662B01-DC84-4E1D-ABED-58FD5DB560DB}"/>
    <cellStyle name="Normal 4 6 4 3 5 2" xfId="34930" xr:uid="{C5A33F78-D983-4EC6-A34F-6ED65569C62C}"/>
    <cellStyle name="Normal 4 6 4 3 5 2 2" xfId="34931" xr:uid="{788845C8-FE1C-40DB-9EEC-B0A5C839F726}"/>
    <cellStyle name="Normal 4 6 4 3 5 3" xfId="34932" xr:uid="{65AEFF63-8445-4FD1-B509-DF526530CE93}"/>
    <cellStyle name="Normal 4 6 4 3 6" xfId="34933" xr:uid="{8EB4BF3A-5B01-4452-97CA-FAEE8E96B5E5}"/>
    <cellStyle name="Normal 4 6 4 3 6 2" xfId="34934" xr:uid="{84A908A5-B85E-4715-B968-C6C5BE867023}"/>
    <cellStyle name="Normal 4 6 4 3 6 2 2" xfId="34935" xr:uid="{E6F03E74-3D94-406A-8F63-2A8966263FAC}"/>
    <cellStyle name="Normal 4 6 4 3 6 3" xfId="34936" xr:uid="{5EAD4514-7466-4472-AAA3-3E3C7BF6A017}"/>
    <cellStyle name="Normal 4 6 4 3 7" xfId="34937" xr:uid="{4AE6B265-148A-4C34-9437-3954F6E168F2}"/>
    <cellStyle name="Normal 4 6 4 3 7 2" xfId="34938" xr:uid="{8C4AE9C8-E3AA-4AF6-95B7-5475539F42D6}"/>
    <cellStyle name="Normal 4 6 4 3 7 2 2" xfId="34939" xr:uid="{CB21F072-7A57-4236-ACA0-AF510B078AC8}"/>
    <cellStyle name="Normal 4 6 4 3 7 3" xfId="34940" xr:uid="{67576293-F3BD-46DA-8DF9-406C18604524}"/>
    <cellStyle name="Normal 4 6 4 3 8" xfId="34941" xr:uid="{9144CDC4-2775-4569-8BD1-E2D70EA87170}"/>
    <cellStyle name="Normal 4 6 4 3 8 2" xfId="34942" xr:uid="{AE3E5AEC-175A-4E5D-A57E-1CD9F2C21FB3}"/>
    <cellStyle name="Normal 4 6 4 3 9" xfId="34943" xr:uid="{F0B829E5-6A3D-4C33-BCC5-4C4369B9EBB3}"/>
    <cellStyle name="Normal 4 6 4 4" xfId="34944" xr:uid="{7CA73719-54DE-417C-96AB-3FBB733B56A1}"/>
    <cellStyle name="Normal 4 6 4 4 2" xfId="34945" xr:uid="{0BA9D580-E627-4649-997B-FB7B66A66519}"/>
    <cellStyle name="Normal 4 6 4 4 2 2" xfId="34946" xr:uid="{33854F0B-8F04-4D94-94B3-CBE0FC503E82}"/>
    <cellStyle name="Normal 4 6 4 4 2 2 2" xfId="34947" xr:uid="{7FB3833A-4217-4FF2-9B50-A7936F0E6E70}"/>
    <cellStyle name="Normal 4 6 4 4 2 2 2 2" xfId="34948" xr:uid="{3C3651E5-9F6F-4D9B-B903-5892E26D4766}"/>
    <cellStyle name="Normal 4 6 4 4 2 2 3" xfId="34949" xr:uid="{81EAEA40-A53D-489F-958D-843971E06FE4}"/>
    <cellStyle name="Normal 4 6 4 4 2 3" xfId="34950" xr:uid="{F3259B92-CBEE-4B15-9D54-D0E02F30E603}"/>
    <cellStyle name="Normal 4 6 4 4 2 3 2" xfId="34951" xr:uid="{5577DBF2-10E3-45F6-A084-5F4BC2E4D9DD}"/>
    <cellStyle name="Normal 4 6 4 4 2 3 2 2" xfId="34952" xr:uid="{201F1524-2621-4482-A85B-B4DF5CFD77E3}"/>
    <cellStyle name="Normal 4 6 4 4 2 3 3" xfId="34953" xr:uid="{D16798C0-DE64-4674-B559-A6183E928CC0}"/>
    <cellStyle name="Normal 4 6 4 4 2 4" xfId="34954" xr:uid="{FD1071EE-A8FE-44AF-BA29-94E7552C756E}"/>
    <cellStyle name="Normal 4 6 4 4 2 4 2" xfId="34955" xr:uid="{9D2B2FB3-6C23-4868-BF56-72F345502AA6}"/>
    <cellStyle name="Normal 4 6 4 4 2 5" xfId="34956" xr:uid="{47DF1862-99B2-44AD-9035-DB5A6FA67E51}"/>
    <cellStyle name="Normal 4 6 4 4 3" xfId="34957" xr:uid="{7615DF06-DF0E-47BB-91F1-B29E16747594}"/>
    <cellStyle name="Normal 4 6 4 4 3 2" xfId="34958" xr:uid="{76F449D6-F121-46F9-ADF4-8C22C92F9297}"/>
    <cellStyle name="Normal 4 6 4 4 3 2 2" xfId="34959" xr:uid="{80CC1F5B-B770-4623-8E3B-B7F8EC31D35D}"/>
    <cellStyle name="Normal 4 6 4 4 3 3" xfId="34960" xr:uid="{04A890E2-CA97-4B25-803C-AB7A35129B31}"/>
    <cellStyle name="Normal 4 6 4 4 4" xfId="34961" xr:uid="{ED147575-3967-4583-B66A-0F6AC760524C}"/>
    <cellStyle name="Normal 4 6 4 4 4 2" xfId="34962" xr:uid="{A3885438-2A0A-4773-A7A3-69C490DD66B4}"/>
    <cellStyle name="Normal 4 6 4 4 4 2 2" xfId="34963" xr:uid="{1E1467CB-3FA9-4D97-BA4A-E618E5FC87B6}"/>
    <cellStyle name="Normal 4 6 4 4 4 3" xfId="34964" xr:uid="{ADA52D95-5826-4BE0-992B-F2F08B2A839C}"/>
    <cellStyle name="Normal 4 6 4 4 5" xfId="34965" xr:uid="{6708CF88-F8DB-48F4-8699-494505BAAAA7}"/>
    <cellStyle name="Normal 4 6 4 4 5 2" xfId="34966" xr:uid="{FDC492A6-4959-42E4-8A5A-91BBB11B4AF3}"/>
    <cellStyle name="Normal 4 6 4 4 6" xfId="34967" xr:uid="{416C6F25-DFB0-429A-B17D-E56938ACFADF}"/>
    <cellStyle name="Normal 4 6 4 5" xfId="34968" xr:uid="{8EFFFB93-126F-4D36-A88A-7F5088CDC1D5}"/>
    <cellStyle name="Normal 4 6 4 5 2" xfId="34969" xr:uid="{6A4F4A81-FA59-465B-AAD1-703A30DDE772}"/>
    <cellStyle name="Normal 4 6 4 5 2 2" xfId="34970" xr:uid="{114B4F96-4D05-4ABD-83FF-210C244AD86E}"/>
    <cellStyle name="Normal 4 6 4 5 2 2 2" xfId="34971" xr:uid="{10AEADB5-81AE-4A92-8CCB-37EB93C5C4F5}"/>
    <cellStyle name="Normal 4 6 4 5 2 2 2 2" xfId="34972" xr:uid="{C2778ECF-7C07-425E-9D0A-1C3AB0D1D552}"/>
    <cellStyle name="Normal 4 6 4 5 2 2 3" xfId="34973" xr:uid="{12658C58-FC3C-4394-93A7-B1E55D088F2F}"/>
    <cellStyle name="Normal 4 6 4 5 2 3" xfId="34974" xr:uid="{53B9EDD1-5114-41F8-AB38-A2567367BC52}"/>
    <cellStyle name="Normal 4 6 4 5 2 3 2" xfId="34975" xr:uid="{4C756E97-7C01-4866-8830-B4FFE6FAA993}"/>
    <cellStyle name="Normal 4 6 4 5 2 3 2 2" xfId="34976" xr:uid="{C49204B6-240B-497A-8BCA-DD2AE74FD167}"/>
    <cellStyle name="Normal 4 6 4 5 2 3 3" xfId="34977" xr:uid="{F187DA3C-05BE-413C-ACD4-22DF2F56CCC6}"/>
    <cellStyle name="Normal 4 6 4 5 2 4" xfId="34978" xr:uid="{B7EFAD7A-49A7-4D30-A624-408FBEE1196C}"/>
    <cellStyle name="Normal 4 6 4 5 2 4 2" xfId="34979" xr:uid="{5629E4AC-C607-4E72-8DF4-25A16E21C706}"/>
    <cellStyle name="Normal 4 6 4 5 2 5" xfId="34980" xr:uid="{444D906E-861B-4197-A556-51AB1584D1C2}"/>
    <cellStyle name="Normal 4 6 4 5 3" xfId="34981" xr:uid="{7237678C-8363-47F8-9F3F-239AC754A380}"/>
    <cellStyle name="Normal 4 6 4 5 3 2" xfId="34982" xr:uid="{6962A84F-64B5-43BB-B467-DB9528329AE8}"/>
    <cellStyle name="Normal 4 6 4 5 3 2 2" xfId="34983" xr:uid="{7FD455AF-160E-4008-A598-42B92F427301}"/>
    <cellStyle name="Normal 4 6 4 5 3 3" xfId="34984" xr:uid="{BBEBD322-EC70-4861-B757-F5284D6BCA24}"/>
    <cellStyle name="Normal 4 6 4 5 4" xfId="34985" xr:uid="{21652361-B846-4AA7-B18A-F3A3E51B995C}"/>
    <cellStyle name="Normal 4 6 4 5 4 2" xfId="34986" xr:uid="{FC99B8A0-D683-4DC8-8C62-83A6156BF043}"/>
    <cellStyle name="Normal 4 6 4 5 4 2 2" xfId="34987" xr:uid="{F4F892FA-10A1-4FB7-8981-D6BAC41330FA}"/>
    <cellStyle name="Normal 4 6 4 5 4 3" xfId="34988" xr:uid="{AF2FC890-10E9-435D-900D-3CA23C2BBD18}"/>
    <cellStyle name="Normal 4 6 4 5 5" xfId="34989" xr:uid="{F1EAFB80-BC27-4A13-9095-F393CCE3F370}"/>
    <cellStyle name="Normal 4 6 4 5 5 2" xfId="34990" xr:uid="{61E7941E-F21F-4079-9F3B-1DEC274BDE81}"/>
    <cellStyle name="Normal 4 6 4 5 6" xfId="34991" xr:uid="{4C5E7601-5908-489B-8FCC-D10E04F7A2E5}"/>
    <cellStyle name="Normal 4 6 4 6" xfId="34992" xr:uid="{F7CBDB9F-1F37-4DD4-9F7C-E088230FB2CA}"/>
    <cellStyle name="Normal 4 6 4 6 2" xfId="34993" xr:uid="{E25869AA-72C3-4FA3-AAED-235EEA4910F4}"/>
    <cellStyle name="Normal 4 6 4 6 2 2" xfId="34994" xr:uid="{95BE2996-2AAB-40BE-AFBA-2DA8D43B9947}"/>
    <cellStyle name="Normal 4 6 4 6 2 2 2" xfId="34995" xr:uid="{9C10DF8F-760C-406D-8669-9BBC11972482}"/>
    <cellStyle name="Normal 4 6 4 6 2 3" xfId="34996" xr:uid="{5B88C6EC-7E6E-4AAE-9032-E0732F3A1A0C}"/>
    <cellStyle name="Normal 4 6 4 6 3" xfId="34997" xr:uid="{EBB89E68-8CAF-4D43-9788-BB4FDDB377ED}"/>
    <cellStyle name="Normal 4 6 4 6 3 2" xfId="34998" xr:uid="{2AA39377-0D8A-4811-B8D2-1105984CA739}"/>
    <cellStyle name="Normal 4 6 4 6 3 2 2" xfId="34999" xr:uid="{589CBEC2-1BE1-43A6-999C-52C56610FC48}"/>
    <cellStyle name="Normal 4 6 4 6 3 3" xfId="35000" xr:uid="{ACCEAB7D-DDF4-4197-A554-D5BF5150210D}"/>
    <cellStyle name="Normal 4 6 4 6 4" xfId="35001" xr:uid="{B1AAF6E9-152E-4957-ACD6-348308CE2160}"/>
    <cellStyle name="Normal 4 6 4 6 4 2" xfId="35002" xr:uid="{5FD681C9-2B5B-41A3-AF31-A1B0DC63C936}"/>
    <cellStyle name="Normal 4 6 4 6 5" xfId="35003" xr:uid="{CC1BECF9-6C9F-4B07-B0B6-50E048256DAC}"/>
    <cellStyle name="Normal 4 6 4 7" xfId="35004" xr:uid="{0B387BFA-4ACC-4AB6-8A9A-AB3ACFBB5633}"/>
    <cellStyle name="Normal 4 6 4 7 2" xfId="35005" xr:uid="{1B70ACA2-5E16-427D-938A-19D96D7FC489}"/>
    <cellStyle name="Normal 4 6 4 7 2 2" xfId="35006" xr:uid="{41E12C4A-F06A-4C50-982B-C66BB0A05F21}"/>
    <cellStyle name="Normal 4 6 4 7 3" xfId="35007" xr:uid="{3DEFFC6C-88C8-451D-93C4-C87189A25768}"/>
    <cellStyle name="Normal 4 6 4 8" xfId="35008" xr:uid="{48011085-077A-4B05-AAB1-50A67CD7D7C1}"/>
    <cellStyle name="Normal 4 6 4 8 2" xfId="35009" xr:uid="{7D9659C4-02C8-4F2A-A980-4C5BF5D521D8}"/>
    <cellStyle name="Normal 4 6 4 8 2 2" xfId="35010" xr:uid="{77C09D79-1D44-4F93-8309-AE5382C9D6A4}"/>
    <cellStyle name="Normal 4 6 4 8 3" xfId="35011" xr:uid="{46EBCA2F-47F8-4BC7-A9A0-D1A89C55794F}"/>
    <cellStyle name="Normal 4 6 4 9" xfId="35012" xr:uid="{C761F22D-2795-4A91-AD42-4F413A24A8F4}"/>
    <cellStyle name="Normal 4 6 4 9 2" xfId="35013" xr:uid="{D21163E9-4E29-4447-941F-BB75E909496C}"/>
    <cellStyle name="Normal 4 6 4 9 2 2" xfId="35014" xr:uid="{743EEFD0-860A-4B0A-81A3-5E1087EE9189}"/>
    <cellStyle name="Normal 4 6 4 9 3" xfId="35015" xr:uid="{0E6002D7-3723-4718-906D-F201CB32C092}"/>
    <cellStyle name="Normal 4 6 5" xfId="35016" xr:uid="{89AC816F-CE71-46EB-AEA8-64F0EAB252AF}"/>
    <cellStyle name="Normal 4 6 5 10" xfId="35017" xr:uid="{69AFA755-BA3B-4F26-ACA7-384B9F3A902C}"/>
    <cellStyle name="Normal 4 6 5 10 2" xfId="35018" xr:uid="{67192A1F-5473-49C6-88AA-8244529BDA50}"/>
    <cellStyle name="Normal 4 6 5 11" xfId="35019" xr:uid="{4C7B3B5A-BC68-466B-BFC3-7EFE0473BB13}"/>
    <cellStyle name="Normal 4 6 5 12" xfId="53005" xr:uid="{43B7311A-E4A7-4030-A43C-5B73F5D27DCA}"/>
    <cellStyle name="Normal 4 6 5 2" xfId="35020" xr:uid="{6662074D-A13A-4329-A85A-6B9FE70B9F92}"/>
    <cellStyle name="Normal 4 6 5 2 2" xfId="35021" xr:uid="{AA9037C5-D402-407D-B388-4238487F38C9}"/>
    <cellStyle name="Normal 4 6 5 2 2 2" xfId="35022" xr:uid="{FFBA4A48-F805-4CF5-8C34-07AE00087341}"/>
    <cellStyle name="Normal 4 6 5 2 2 2 2" xfId="35023" xr:uid="{497DA582-6128-4F8F-9117-9082C686991C}"/>
    <cellStyle name="Normal 4 6 5 2 2 2 2 2" xfId="35024" xr:uid="{85251021-8EB4-48CE-8660-4E19F2AF9372}"/>
    <cellStyle name="Normal 4 6 5 2 2 2 2 2 2" xfId="35025" xr:uid="{59BBFC0F-B4EC-4218-A06F-C818EA5F6AD1}"/>
    <cellStyle name="Normal 4 6 5 2 2 2 2 3" xfId="35026" xr:uid="{6388FF53-CE60-47CB-8B88-A7EE638FD42F}"/>
    <cellStyle name="Normal 4 6 5 2 2 2 3" xfId="35027" xr:uid="{FAA77D6B-1291-4F8E-8C83-F020AA6EA83B}"/>
    <cellStyle name="Normal 4 6 5 2 2 2 3 2" xfId="35028" xr:uid="{2337085C-86C8-4E6A-A6D4-F26156C66E6C}"/>
    <cellStyle name="Normal 4 6 5 2 2 2 3 2 2" xfId="35029" xr:uid="{FCC6BD61-93A8-4229-8A78-7A056D98CA6F}"/>
    <cellStyle name="Normal 4 6 5 2 2 2 3 3" xfId="35030" xr:uid="{DC44BC5F-6EFC-4E85-991D-AE2911CFE4CA}"/>
    <cellStyle name="Normal 4 6 5 2 2 2 4" xfId="35031" xr:uid="{A64B4AF8-B34A-4EB6-9A01-3F600C5C5F77}"/>
    <cellStyle name="Normal 4 6 5 2 2 2 4 2" xfId="35032" xr:uid="{1F0F1A3C-3FCF-4252-BD68-77C4769B8DF6}"/>
    <cellStyle name="Normal 4 6 5 2 2 2 5" xfId="35033" xr:uid="{5F235AD6-E4FD-4C44-8ED6-938FFC7BB8CD}"/>
    <cellStyle name="Normal 4 6 5 2 2 3" xfId="35034" xr:uid="{58F02C34-91CE-491F-B85A-4F21D28D2D7C}"/>
    <cellStyle name="Normal 4 6 5 2 2 3 2" xfId="35035" xr:uid="{4B701731-CBB8-446B-83B7-5796ED2763E9}"/>
    <cellStyle name="Normal 4 6 5 2 2 3 2 2" xfId="35036" xr:uid="{1726913B-0F52-4F48-9588-326C3D8E2A24}"/>
    <cellStyle name="Normal 4 6 5 2 2 3 3" xfId="35037" xr:uid="{88B666E4-4FBF-41C6-A58E-1E1D6451C444}"/>
    <cellStyle name="Normal 4 6 5 2 2 4" xfId="35038" xr:uid="{3EC22857-3862-4856-9983-A77E9D499BAA}"/>
    <cellStyle name="Normal 4 6 5 2 2 4 2" xfId="35039" xr:uid="{8C401B84-14A8-4C60-8899-C703BF3223B5}"/>
    <cellStyle name="Normal 4 6 5 2 2 4 2 2" xfId="35040" xr:uid="{C5A88248-D8B4-4438-B292-77074B18744C}"/>
    <cellStyle name="Normal 4 6 5 2 2 4 3" xfId="35041" xr:uid="{A665B07B-CB1A-4F8F-AB01-6A743A0725A6}"/>
    <cellStyle name="Normal 4 6 5 2 2 5" xfId="35042" xr:uid="{23DC5DED-FE57-46F9-A731-046727F1B4F5}"/>
    <cellStyle name="Normal 4 6 5 2 2 5 2" xfId="35043" xr:uid="{709B92FB-F3EF-483F-B691-3400D713A5F8}"/>
    <cellStyle name="Normal 4 6 5 2 2 6" xfId="35044" xr:uid="{56D92FD0-CF80-4E02-BBD7-CB8800E6E341}"/>
    <cellStyle name="Normal 4 6 5 2 3" xfId="35045" xr:uid="{5631E704-EACD-469F-A49A-AE41B9476BFE}"/>
    <cellStyle name="Normal 4 6 5 2 3 2" xfId="35046" xr:uid="{DFDC5B49-BD1D-47E6-853E-7E7B5CE782E3}"/>
    <cellStyle name="Normal 4 6 5 2 3 2 2" xfId="35047" xr:uid="{3EBB4360-4AC0-495D-8F3F-89232EC6837E}"/>
    <cellStyle name="Normal 4 6 5 2 3 2 2 2" xfId="35048" xr:uid="{4AE16B6C-44E2-4A99-A88E-81C3253357BD}"/>
    <cellStyle name="Normal 4 6 5 2 3 2 2 2 2" xfId="35049" xr:uid="{8CE3E0F0-5A64-4620-B72E-8A7BDCB72F8E}"/>
    <cellStyle name="Normal 4 6 5 2 3 2 2 3" xfId="35050" xr:uid="{89F9B07B-4CD2-4B23-A864-4B2A61220B71}"/>
    <cellStyle name="Normal 4 6 5 2 3 2 3" xfId="35051" xr:uid="{1576CF9E-1FE2-46D4-9483-CE126399AF61}"/>
    <cellStyle name="Normal 4 6 5 2 3 2 3 2" xfId="35052" xr:uid="{FCAFD709-0690-4CCA-98EA-92FDE4F72E27}"/>
    <cellStyle name="Normal 4 6 5 2 3 2 3 2 2" xfId="35053" xr:uid="{5105E7CB-A2F6-45AE-AE0E-6A347AECE8D0}"/>
    <cellStyle name="Normal 4 6 5 2 3 2 3 3" xfId="35054" xr:uid="{D87683C6-45F6-4D63-96A5-E6D2A3E19433}"/>
    <cellStyle name="Normal 4 6 5 2 3 2 4" xfId="35055" xr:uid="{A41B6F1C-BEE1-4433-A34E-237493DD6326}"/>
    <cellStyle name="Normal 4 6 5 2 3 2 4 2" xfId="35056" xr:uid="{641F8D52-1F37-4FEA-A7AE-5D16D1F55083}"/>
    <cellStyle name="Normal 4 6 5 2 3 2 5" xfId="35057" xr:uid="{0D1F8CE9-D52B-4B1D-A762-7163ECD07D3B}"/>
    <cellStyle name="Normal 4 6 5 2 3 3" xfId="35058" xr:uid="{2F23889A-0168-4AE9-8136-371425C9F27A}"/>
    <cellStyle name="Normal 4 6 5 2 3 3 2" xfId="35059" xr:uid="{2BB20A1B-0E5F-41E9-9678-E21FDAAFAA6C}"/>
    <cellStyle name="Normal 4 6 5 2 3 3 2 2" xfId="35060" xr:uid="{D00E8617-FF43-4834-8787-5B65F8924F36}"/>
    <cellStyle name="Normal 4 6 5 2 3 3 3" xfId="35061" xr:uid="{D7731CAF-DF30-4743-9850-74DD30205F7C}"/>
    <cellStyle name="Normal 4 6 5 2 3 4" xfId="35062" xr:uid="{FB08B0D3-4CC6-402A-B704-F64BDBCFB4F9}"/>
    <cellStyle name="Normal 4 6 5 2 3 4 2" xfId="35063" xr:uid="{C1122A22-8F0A-409E-93F9-5D480F11A4B5}"/>
    <cellStyle name="Normal 4 6 5 2 3 4 2 2" xfId="35064" xr:uid="{06A0BAAB-401F-4703-9A21-55E1A99E950D}"/>
    <cellStyle name="Normal 4 6 5 2 3 4 3" xfId="35065" xr:uid="{02267BE2-D050-420D-9F7E-12F8EBF1E6E0}"/>
    <cellStyle name="Normal 4 6 5 2 3 5" xfId="35066" xr:uid="{1648DB51-F072-46E8-A62F-4B18B7D0D3FC}"/>
    <cellStyle name="Normal 4 6 5 2 3 5 2" xfId="35067" xr:uid="{6F94149A-34D7-43B7-A187-D2F5F80FDC98}"/>
    <cellStyle name="Normal 4 6 5 2 3 6" xfId="35068" xr:uid="{FA0504B7-B9F4-444E-9683-B1D3C34ABD22}"/>
    <cellStyle name="Normal 4 6 5 2 4" xfId="35069" xr:uid="{7BE0F14E-58EC-4DE1-A3FE-E5F17A36762F}"/>
    <cellStyle name="Normal 4 6 5 2 4 2" xfId="35070" xr:uid="{9FD491CC-67A3-4783-8EA1-160485D55285}"/>
    <cellStyle name="Normal 4 6 5 2 4 2 2" xfId="35071" xr:uid="{11B74495-7796-4066-A469-8013125270DE}"/>
    <cellStyle name="Normal 4 6 5 2 4 2 2 2" xfId="35072" xr:uid="{16A3D919-433E-40E2-AAC5-21414D7B9ABD}"/>
    <cellStyle name="Normal 4 6 5 2 4 2 3" xfId="35073" xr:uid="{BE699263-1E4C-4FD4-9D95-638CC0707252}"/>
    <cellStyle name="Normal 4 6 5 2 4 3" xfId="35074" xr:uid="{1F6CD8E4-370B-407F-969F-E8874BFE30BD}"/>
    <cellStyle name="Normal 4 6 5 2 4 3 2" xfId="35075" xr:uid="{64A7D605-44B6-4D65-9755-6DA05A9F5121}"/>
    <cellStyle name="Normal 4 6 5 2 4 3 2 2" xfId="35076" xr:uid="{1C557CF7-2CF7-4DE8-84D7-76B35CB7CBDA}"/>
    <cellStyle name="Normal 4 6 5 2 4 3 3" xfId="35077" xr:uid="{F55D6607-A6CF-4DCC-883E-E51F7F24AD38}"/>
    <cellStyle name="Normal 4 6 5 2 4 4" xfId="35078" xr:uid="{BDC4BC70-5305-456E-A0F1-FCE37FFF8864}"/>
    <cellStyle name="Normal 4 6 5 2 4 4 2" xfId="35079" xr:uid="{0435D177-7565-4B38-804A-8C3CE8CD5926}"/>
    <cellStyle name="Normal 4 6 5 2 4 5" xfId="35080" xr:uid="{92686498-D672-44A1-B3A9-81EE8E66115B}"/>
    <cellStyle name="Normal 4 6 5 2 5" xfId="35081" xr:uid="{4A330CB8-CB1D-4A66-B83F-8B0D108E30EF}"/>
    <cellStyle name="Normal 4 6 5 2 5 2" xfId="35082" xr:uid="{8A6653F5-ABD8-476A-98C7-175C671C49D8}"/>
    <cellStyle name="Normal 4 6 5 2 5 2 2" xfId="35083" xr:uid="{53FA2441-F2C8-4D35-A6B8-E615F75A060C}"/>
    <cellStyle name="Normal 4 6 5 2 5 3" xfId="35084" xr:uid="{895020C7-F0C6-4530-8CFD-ADA86301E866}"/>
    <cellStyle name="Normal 4 6 5 2 6" xfId="35085" xr:uid="{5E9B801E-AF5B-4A9F-A3AB-C0E1653C5900}"/>
    <cellStyle name="Normal 4 6 5 2 6 2" xfId="35086" xr:uid="{484484C4-A84B-4796-878C-FD49C2FDE0A9}"/>
    <cellStyle name="Normal 4 6 5 2 6 2 2" xfId="35087" xr:uid="{E5B6D3E7-B1DF-4960-ABF3-EA8718E17D57}"/>
    <cellStyle name="Normal 4 6 5 2 6 3" xfId="35088" xr:uid="{62576F34-4CA5-420E-AF73-4855AAEC47AE}"/>
    <cellStyle name="Normal 4 6 5 2 7" xfId="35089" xr:uid="{3C45D8A6-EEAE-4165-9DB7-D945AD7121D9}"/>
    <cellStyle name="Normal 4 6 5 2 7 2" xfId="35090" xr:uid="{0E4D962E-215D-4FA4-B253-1963E891E477}"/>
    <cellStyle name="Normal 4 6 5 2 7 2 2" xfId="35091" xr:uid="{D7B48DDC-C0F6-4F85-B04B-7022B9761305}"/>
    <cellStyle name="Normal 4 6 5 2 7 3" xfId="35092" xr:uid="{23284AC8-05B7-4D9D-80EE-B81E6107F5D3}"/>
    <cellStyle name="Normal 4 6 5 2 8" xfId="35093" xr:uid="{4F417484-79DD-4ABA-89BF-4D23CAE64D65}"/>
    <cellStyle name="Normal 4 6 5 2 8 2" xfId="35094" xr:uid="{8537CB24-BD69-4477-9372-0B771AF8481C}"/>
    <cellStyle name="Normal 4 6 5 2 9" xfId="35095" xr:uid="{60F942CA-4492-4906-8250-A0E683D492EF}"/>
    <cellStyle name="Normal 4 6 5 3" xfId="35096" xr:uid="{4F6E55DC-C877-4C61-8638-E5CE951AD120}"/>
    <cellStyle name="Normal 4 6 5 3 2" xfId="35097" xr:uid="{8E127E7C-4316-49E2-A5F3-EF4F4F6EB330}"/>
    <cellStyle name="Normal 4 6 5 3 2 2" xfId="35098" xr:uid="{C1DAF68D-3E52-46E0-92DF-BD0BD762D8A5}"/>
    <cellStyle name="Normal 4 6 5 3 2 2 2" xfId="35099" xr:uid="{04F35D96-9630-462C-9D62-DB249F5A357C}"/>
    <cellStyle name="Normal 4 6 5 3 2 2 2 2" xfId="35100" xr:uid="{6B15C753-F7D9-4CC1-A934-27A28C654518}"/>
    <cellStyle name="Normal 4 6 5 3 2 2 2 2 2" xfId="35101" xr:uid="{EF3925C2-4F89-48B7-BE4A-81D938A949A5}"/>
    <cellStyle name="Normal 4 6 5 3 2 2 2 3" xfId="35102" xr:uid="{A715CB7D-8F19-4FB0-A100-0020170A6467}"/>
    <cellStyle name="Normal 4 6 5 3 2 2 3" xfId="35103" xr:uid="{DBA262D6-91BB-418C-A61E-594088247351}"/>
    <cellStyle name="Normal 4 6 5 3 2 2 3 2" xfId="35104" xr:uid="{4BCDE793-C18A-4C1F-865D-98C4EBDB4C42}"/>
    <cellStyle name="Normal 4 6 5 3 2 2 3 2 2" xfId="35105" xr:uid="{5EF11D5F-E1D6-4770-8A2D-6CA6E96D87BC}"/>
    <cellStyle name="Normal 4 6 5 3 2 2 3 3" xfId="35106" xr:uid="{D5F9AAEA-7AE0-454E-AAB4-25BCF14A6299}"/>
    <cellStyle name="Normal 4 6 5 3 2 2 4" xfId="35107" xr:uid="{E7EC1B36-4F00-4273-8072-24C824088A91}"/>
    <cellStyle name="Normal 4 6 5 3 2 2 4 2" xfId="35108" xr:uid="{A8B2B07F-8F97-4E62-A198-5B7F36197851}"/>
    <cellStyle name="Normal 4 6 5 3 2 2 5" xfId="35109" xr:uid="{F1805EA0-DA68-4F5E-912A-CEB87AE3A31E}"/>
    <cellStyle name="Normal 4 6 5 3 2 3" xfId="35110" xr:uid="{F234768F-EAA6-45EF-BE27-9EE50E2D909A}"/>
    <cellStyle name="Normal 4 6 5 3 2 3 2" xfId="35111" xr:uid="{773D176D-324D-4116-853E-3472180410D3}"/>
    <cellStyle name="Normal 4 6 5 3 2 3 2 2" xfId="35112" xr:uid="{03CC173D-6142-498E-AAA9-6F6B7E57E1B6}"/>
    <cellStyle name="Normal 4 6 5 3 2 3 3" xfId="35113" xr:uid="{9788E134-08FF-4C86-80E3-01C42F0A0481}"/>
    <cellStyle name="Normal 4 6 5 3 2 4" xfId="35114" xr:uid="{EDDCD90A-4E2A-4883-A2D4-76E9D59BBABF}"/>
    <cellStyle name="Normal 4 6 5 3 2 4 2" xfId="35115" xr:uid="{C3B07C4F-AB0A-474F-BE43-AD2A755FE806}"/>
    <cellStyle name="Normal 4 6 5 3 2 4 2 2" xfId="35116" xr:uid="{88E91241-5D04-420E-AD73-B23DEA4D5D08}"/>
    <cellStyle name="Normal 4 6 5 3 2 4 3" xfId="35117" xr:uid="{2A6A7E85-2073-4376-89B8-105B40ADB0E6}"/>
    <cellStyle name="Normal 4 6 5 3 2 5" xfId="35118" xr:uid="{FD0AF72A-D4A9-4FD3-BD7A-A0730E62F601}"/>
    <cellStyle name="Normal 4 6 5 3 2 5 2" xfId="35119" xr:uid="{AD80AA61-89FC-4198-9C34-C72BD66AF384}"/>
    <cellStyle name="Normal 4 6 5 3 2 6" xfId="35120" xr:uid="{116C187A-E6C9-4FF7-BBA1-C61896F40B09}"/>
    <cellStyle name="Normal 4 6 5 3 3" xfId="35121" xr:uid="{DA1E3F6A-2790-417F-B57F-25E8F6D072FF}"/>
    <cellStyle name="Normal 4 6 5 3 3 2" xfId="35122" xr:uid="{1C932E93-D891-4227-B658-B80927392101}"/>
    <cellStyle name="Normal 4 6 5 3 3 2 2" xfId="35123" xr:uid="{4F7EFDB3-E330-4362-9700-6B163ABF602D}"/>
    <cellStyle name="Normal 4 6 5 3 3 2 2 2" xfId="35124" xr:uid="{197D38EE-4C08-4503-96F9-AE2FC747C4B0}"/>
    <cellStyle name="Normal 4 6 5 3 3 2 2 2 2" xfId="35125" xr:uid="{4DD0D064-F5E5-403B-9A9B-26B0DB1A6CF7}"/>
    <cellStyle name="Normal 4 6 5 3 3 2 2 3" xfId="35126" xr:uid="{378A1738-EC77-4574-AD86-FDA445E2D1DB}"/>
    <cellStyle name="Normal 4 6 5 3 3 2 3" xfId="35127" xr:uid="{BBD2DBBF-B984-4427-A6EE-821A1F5369F4}"/>
    <cellStyle name="Normal 4 6 5 3 3 2 3 2" xfId="35128" xr:uid="{396C8FFE-8790-4C28-880F-A6E467C6C5EC}"/>
    <cellStyle name="Normal 4 6 5 3 3 2 3 2 2" xfId="35129" xr:uid="{4BCC22AD-823B-446D-BD11-CA721CDF2E58}"/>
    <cellStyle name="Normal 4 6 5 3 3 2 3 3" xfId="35130" xr:uid="{BF2199E8-ABDD-4AAB-8160-176E881DF681}"/>
    <cellStyle name="Normal 4 6 5 3 3 2 4" xfId="35131" xr:uid="{E81EA617-E0B3-4FB8-A825-A3BBFACEC435}"/>
    <cellStyle name="Normal 4 6 5 3 3 2 4 2" xfId="35132" xr:uid="{8D3C30F0-FBE8-428C-B87F-5F70EB2D3D93}"/>
    <cellStyle name="Normal 4 6 5 3 3 2 5" xfId="35133" xr:uid="{A7013806-A4C1-4255-B03D-F8515252C053}"/>
    <cellStyle name="Normal 4 6 5 3 3 3" xfId="35134" xr:uid="{6F50B69F-9E93-4F63-B345-29F1083E3A51}"/>
    <cellStyle name="Normal 4 6 5 3 3 3 2" xfId="35135" xr:uid="{5C3F2582-CB33-43AE-8F60-3D3CFA731157}"/>
    <cellStyle name="Normal 4 6 5 3 3 3 2 2" xfId="35136" xr:uid="{C2178A23-DDD0-4B51-BD1A-3E563E2A652A}"/>
    <cellStyle name="Normal 4 6 5 3 3 3 3" xfId="35137" xr:uid="{F62546CC-4264-4463-BF48-972D769D1DA2}"/>
    <cellStyle name="Normal 4 6 5 3 3 4" xfId="35138" xr:uid="{ED1FFA2F-D42E-4C8C-A0F8-8661C2A744D9}"/>
    <cellStyle name="Normal 4 6 5 3 3 4 2" xfId="35139" xr:uid="{F65EC3AE-5FBE-4447-B193-D639A8617517}"/>
    <cellStyle name="Normal 4 6 5 3 3 4 2 2" xfId="35140" xr:uid="{B773C450-E004-493F-B777-D01398ECE021}"/>
    <cellStyle name="Normal 4 6 5 3 3 4 3" xfId="35141" xr:uid="{686F70A2-1A13-4E95-82EF-DB59DCC31C73}"/>
    <cellStyle name="Normal 4 6 5 3 3 5" xfId="35142" xr:uid="{DF37E862-C42D-473E-BC4E-D00FE4A342F4}"/>
    <cellStyle name="Normal 4 6 5 3 3 5 2" xfId="35143" xr:uid="{538BEB81-C3B0-43D5-8690-AF795FE085D5}"/>
    <cellStyle name="Normal 4 6 5 3 3 6" xfId="35144" xr:uid="{4E1620AF-4337-4E32-A221-40B0C7DADB2A}"/>
    <cellStyle name="Normal 4 6 5 3 4" xfId="35145" xr:uid="{261A3AAE-FB00-4625-B49B-BF9E7D0E479A}"/>
    <cellStyle name="Normal 4 6 5 3 4 2" xfId="35146" xr:uid="{1C57875E-FDED-4F66-9D31-141D9B3FABB4}"/>
    <cellStyle name="Normal 4 6 5 3 4 2 2" xfId="35147" xr:uid="{5E8BFF3C-51C8-4508-B0B3-8BA50100A60F}"/>
    <cellStyle name="Normal 4 6 5 3 4 2 2 2" xfId="35148" xr:uid="{BAF5625B-5549-41DA-AB63-3F8F9110DD91}"/>
    <cellStyle name="Normal 4 6 5 3 4 2 3" xfId="35149" xr:uid="{F50A18EE-EA95-49AA-A198-F2064A4BF439}"/>
    <cellStyle name="Normal 4 6 5 3 4 3" xfId="35150" xr:uid="{7E471A68-623A-4B83-9301-F655FD12940C}"/>
    <cellStyle name="Normal 4 6 5 3 4 3 2" xfId="35151" xr:uid="{59D19DAF-9E02-406A-99C5-C5F0494D3ACC}"/>
    <cellStyle name="Normal 4 6 5 3 4 3 2 2" xfId="35152" xr:uid="{9CD2E04B-77FC-47ED-BBB7-84985AC58FFA}"/>
    <cellStyle name="Normal 4 6 5 3 4 3 3" xfId="35153" xr:uid="{F8553B6E-BFAD-4A7E-A767-E3B6296A50A2}"/>
    <cellStyle name="Normal 4 6 5 3 4 4" xfId="35154" xr:uid="{76DE0287-EAF0-4755-9D6E-4CEC4B352624}"/>
    <cellStyle name="Normal 4 6 5 3 4 4 2" xfId="35155" xr:uid="{08AF06EF-F85B-437E-8E7F-1F7FA5360BFC}"/>
    <cellStyle name="Normal 4 6 5 3 4 5" xfId="35156" xr:uid="{EADE7D97-3B69-4669-9F07-E69568E37126}"/>
    <cellStyle name="Normal 4 6 5 3 5" xfId="35157" xr:uid="{F08346C8-2929-49B0-8EDD-0F8B54335841}"/>
    <cellStyle name="Normal 4 6 5 3 5 2" xfId="35158" xr:uid="{E456FD64-707C-4F78-8488-8CE0B90C03DE}"/>
    <cellStyle name="Normal 4 6 5 3 5 2 2" xfId="35159" xr:uid="{0D1EFCA3-F053-497D-B822-D24F4C274775}"/>
    <cellStyle name="Normal 4 6 5 3 5 3" xfId="35160" xr:uid="{CADFDC9A-A5E5-4864-B17F-DD1E79B1C26A}"/>
    <cellStyle name="Normal 4 6 5 3 6" xfId="35161" xr:uid="{02C65F9B-97AB-4991-A8FF-B6A18D846B5D}"/>
    <cellStyle name="Normal 4 6 5 3 6 2" xfId="35162" xr:uid="{56D5F5D8-0155-4895-A655-073DBB013C04}"/>
    <cellStyle name="Normal 4 6 5 3 6 2 2" xfId="35163" xr:uid="{BF1B2302-6ED2-451B-86D9-95295B2380CF}"/>
    <cellStyle name="Normal 4 6 5 3 6 3" xfId="35164" xr:uid="{62A72E16-ECE8-4105-AC29-6CBC3DDCF0EC}"/>
    <cellStyle name="Normal 4 6 5 3 7" xfId="35165" xr:uid="{824695A2-74D3-497D-92AE-8AA816919512}"/>
    <cellStyle name="Normal 4 6 5 3 7 2" xfId="35166" xr:uid="{C4B24C26-680A-4F4B-85F2-78667D248770}"/>
    <cellStyle name="Normal 4 6 5 3 7 2 2" xfId="35167" xr:uid="{47CA7D9F-3226-4622-90B6-EB2450232C9A}"/>
    <cellStyle name="Normal 4 6 5 3 7 3" xfId="35168" xr:uid="{40BA5464-D400-4B1B-A8E7-9AF211E8D8A7}"/>
    <cellStyle name="Normal 4 6 5 3 8" xfId="35169" xr:uid="{72C24C63-7B95-46B7-9F58-6DE58F877976}"/>
    <cellStyle name="Normal 4 6 5 3 8 2" xfId="35170" xr:uid="{AFE3BCF5-B417-4572-9386-9FC14496B49C}"/>
    <cellStyle name="Normal 4 6 5 3 9" xfId="35171" xr:uid="{0E713EC1-6F83-4BE1-8E00-B7B676C10187}"/>
    <cellStyle name="Normal 4 6 5 4" xfId="35172" xr:uid="{E9239FE5-EC1C-4139-B83D-8B8443EF7995}"/>
    <cellStyle name="Normal 4 6 5 4 2" xfId="35173" xr:uid="{E5F6D829-31B3-4993-B5EB-BC5B2D9B57E3}"/>
    <cellStyle name="Normal 4 6 5 4 2 2" xfId="35174" xr:uid="{B92A32BE-7E3F-4C69-A700-ADD8E2D21B27}"/>
    <cellStyle name="Normal 4 6 5 4 2 2 2" xfId="35175" xr:uid="{ADC7A541-4917-4BF6-9157-EBEDAA909A9C}"/>
    <cellStyle name="Normal 4 6 5 4 2 2 2 2" xfId="35176" xr:uid="{4373F0E7-83A0-422C-ACCD-F4115EE1453A}"/>
    <cellStyle name="Normal 4 6 5 4 2 2 3" xfId="35177" xr:uid="{090E1307-FD62-443B-BA33-5261E1F8A0FD}"/>
    <cellStyle name="Normal 4 6 5 4 2 3" xfId="35178" xr:uid="{98753896-9703-4759-9980-D17CB700460D}"/>
    <cellStyle name="Normal 4 6 5 4 2 3 2" xfId="35179" xr:uid="{796D9663-1E74-4860-AAA6-3FF8E0CF28BD}"/>
    <cellStyle name="Normal 4 6 5 4 2 3 2 2" xfId="35180" xr:uid="{94F64EE9-E591-49D7-9BAD-661FF41A010B}"/>
    <cellStyle name="Normal 4 6 5 4 2 3 3" xfId="35181" xr:uid="{78FCA6E5-1096-4E1D-AB99-6E7773153975}"/>
    <cellStyle name="Normal 4 6 5 4 2 4" xfId="35182" xr:uid="{DDA8CE49-258A-4D95-BB2B-D8C0B7048AED}"/>
    <cellStyle name="Normal 4 6 5 4 2 4 2" xfId="35183" xr:uid="{BE37A10A-FBFD-42D6-ACBF-6A2674D3C765}"/>
    <cellStyle name="Normal 4 6 5 4 2 5" xfId="35184" xr:uid="{0205BC37-02FE-408B-BFD8-0C0AF8DA1E2D}"/>
    <cellStyle name="Normal 4 6 5 4 3" xfId="35185" xr:uid="{C139D877-C434-4DA6-BDE1-0D6B584E3AFA}"/>
    <cellStyle name="Normal 4 6 5 4 3 2" xfId="35186" xr:uid="{3AA00A88-3720-42D1-935D-05CC35AC2B5F}"/>
    <cellStyle name="Normal 4 6 5 4 3 2 2" xfId="35187" xr:uid="{6FAD2B01-C08D-44FA-8B64-2D3F505CE707}"/>
    <cellStyle name="Normal 4 6 5 4 3 3" xfId="35188" xr:uid="{AC797DDE-8BF2-46B5-A242-8DCE077D40D0}"/>
    <cellStyle name="Normal 4 6 5 4 4" xfId="35189" xr:uid="{EED3F7DB-5980-40F5-826E-37545E7ACBBF}"/>
    <cellStyle name="Normal 4 6 5 4 4 2" xfId="35190" xr:uid="{4053C6D8-7C6C-43A4-98D2-3B66D9A68B24}"/>
    <cellStyle name="Normal 4 6 5 4 4 2 2" xfId="35191" xr:uid="{757881D3-921E-4E12-B0CF-221BFA1598A9}"/>
    <cellStyle name="Normal 4 6 5 4 4 3" xfId="35192" xr:uid="{C1A52D7A-8387-4658-BD86-006AE687C5ED}"/>
    <cellStyle name="Normal 4 6 5 4 5" xfId="35193" xr:uid="{C372FAD7-CD13-4261-ACAB-34A130A32AE3}"/>
    <cellStyle name="Normal 4 6 5 4 5 2" xfId="35194" xr:uid="{7AB8FEA5-5780-451C-9383-FAB98E715D5E}"/>
    <cellStyle name="Normal 4 6 5 4 6" xfId="35195" xr:uid="{B3C24620-6B7D-44C4-933B-D5A357A38EC0}"/>
    <cellStyle name="Normal 4 6 5 5" xfId="35196" xr:uid="{6EE6FDE3-473B-4B6C-84C2-5D4BAC193235}"/>
    <cellStyle name="Normal 4 6 5 5 2" xfId="35197" xr:uid="{C7F39D75-19DF-4352-B82B-E8527C04ABB9}"/>
    <cellStyle name="Normal 4 6 5 5 2 2" xfId="35198" xr:uid="{2539C58C-05C4-408B-A3C9-4B17CD1B1C4D}"/>
    <cellStyle name="Normal 4 6 5 5 2 2 2" xfId="35199" xr:uid="{8BC8B10C-5022-402B-BDF1-814DC7F82262}"/>
    <cellStyle name="Normal 4 6 5 5 2 2 2 2" xfId="35200" xr:uid="{FB2AC9CE-05AB-4D4F-8C47-63B322AE484F}"/>
    <cellStyle name="Normal 4 6 5 5 2 2 3" xfId="35201" xr:uid="{D68E6760-FFCF-445C-B8B4-A0898CF4CFDA}"/>
    <cellStyle name="Normal 4 6 5 5 2 3" xfId="35202" xr:uid="{7CF3A7E4-7A70-44DC-8259-E59E64EB615B}"/>
    <cellStyle name="Normal 4 6 5 5 2 3 2" xfId="35203" xr:uid="{66EE5BB9-C224-4FF1-81AC-36452C4B567A}"/>
    <cellStyle name="Normal 4 6 5 5 2 3 2 2" xfId="35204" xr:uid="{3E42E5CD-CF40-4777-8B5F-D98715FCC29B}"/>
    <cellStyle name="Normal 4 6 5 5 2 3 3" xfId="35205" xr:uid="{7E9501D4-0004-4EBF-AEAD-B54B2B7CDACA}"/>
    <cellStyle name="Normal 4 6 5 5 2 4" xfId="35206" xr:uid="{5B6D8504-E01E-4D48-9AD7-F02422779A41}"/>
    <cellStyle name="Normal 4 6 5 5 2 4 2" xfId="35207" xr:uid="{647571B7-8C52-4340-AA86-A38DD1D26A19}"/>
    <cellStyle name="Normal 4 6 5 5 2 5" xfId="35208" xr:uid="{BB54CBA0-BBD7-42A3-85B9-8CDFBD567E54}"/>
    <cellStyle name="Normal 4 6 5 5 3" xfId="35209" xr:uid="{B65CA3BA-E9FE-4682-BFDC-9A471B7FA560}"/>
    <cellStyle name="Normal 4 6 5 5 3 2" xfId="35210" xr:uid="{818097C3-46BA-4228-A9BC-A3EA89B34406}"/>
    <cellStyle name="Normal 4 6 5 5 3 2 2" xfId="35211" xr:uid="{DD3DCA8A-1DFA-4143-BAA8-4C75A7636E03}"/>
    <cellStyle name="Normal 4 6 5 5 3 3" xfId="35212" xr:uid="{21ABDAEB-43EC-44AD-88A9-DE1BFE4B29A1}"/>
    <cellStyle name="Normal 4 6 5 5 4" xfId="35213" xr:uid="{B5C432CB-E459-4A30-B8ED-AD478554E5D0}"/>
    <cellStyle name="Normal 4 6 5 5 4 2" xfId="35214" xr:uid="{E228A25B-924D-41E3-BA1B-A0D6DE079919}"/>
    <cellStyle name="Normal 4 6 5 5 4 2 2" xfId="35215" xr:uid="{5FA7C147-A3D3-4A6B-AC39-25CF37BECB89}"/>
    <cellStyle name="Normal 4 6 5 5 4 3" xfId="35216" xr:uid="{E9C4C202-5F38-448D-8C6E-EDF5E8D4FC40}"/>
    <cellStyle name="Normal 4 6 5 5 5" xfId="35217" xr:uid="{F046B50C-F3BE-4930-B886-FEF191D0DB11}"/>
    <cellStyle name="Normal 4 6 5 5 5 2" xfId="35218" xr:uid="{438A4E00-A0F8-4670-8EC3-30BD8FE1BF0C}"/>
    <cellStyle name="Normal 4 6 5 5 6" xfId="35219" xr:uid="{11A374A6-55AD-4392-AAC0-115E16D81EA5}"/>
    <cellStyle name="Normal 4 6 5 6" xfId="35220" xr:uid="{8A278206-44C0-41B2-9EFA-4F7D2A9FEE23}"/>
    <cellStyle name="Normal 4 6 5 6 2" xfId="35221" xr:uid="{342162BC-7EC2-401A-AEEB-AE5EB2600874}"/>
    <cellStyle name="Normal 4 6 5 6 2 2" xfId="35222" xr:uid="{2F090B8B-F433-4B73-AF06-95FA852EEC6F}"/>
    <cellStyle name="Normal 4 6 5 6 2 2 2" xfId="35223" xr:uid="{34645675-DA5B-4879-8B0F-452C9C267F2A}"/>
    <cellStyle name="Normal 4 6 5 6 2 3" xfId="35224" xr:uid="{2FC7532E-67D7-4139-A917-2EF5C9F242EE}"/>
    <cellStyle name="Normal 4 6 5 6 3" xfId="35225" xr:uid="{46F35816-02AC-4531-951B-97A4A3056326}"/>
    <cellStyle name="Normal 4 6 5 6 3 2" xfId="35226" xr:uid="{891B057F-E16E-42BE-AAF1-63C7BED7107C}"/>
    <cellStyle name="Normal 4 6 5 6 3 2 2" xfId="35227" xr:uid="{10A1FE73-1C43-4720-A20B-CD0E0E6E85B9}"/>
    <cellStyle name="Normal 4 6 5 6 3 3" xfId="35228" xr:uid="{C838116B-9C45-4736-9047-A2EC139A8158}"/>
    <cellStyle name="Normal 4 6 5 6 4" xfId="35229" xr:uid="{07E23CE6-47D4-4AE9-8890-DF8A36B5DAED}"/>
    <cellStyle name="Normal 4 6 5 6 4 2" xfId="35230" xr:uid="{4BDB5FAF-E42A-4F77-87D1-1601DD1EA442}"/>
    <cellStyle name="Normal 4 6 5 6 5" xfId="35231" xr:uid="{B5BC6EAC-A2DB-42DD-B244-915D0FD13960}"/>
    <cellStyle name="Normal 4 6 5 7" xfId="35232" xr:uid="{BB17013A-5E2F-4F1E-9A87-F27325F92869}"/>
    <cellStyle name="Normal 4 6 5 7 2" xfId="35233" xr:uid="{F1B2D143-A5E2-436E-A2AC-FFA8922F742A}"/>
    <cellStyle name="Normal 4 6 5 7 2 2" xfId="35234" xr:uid="{0E9D31BF-30F7-430B-B630-E940764E833E}"/>
    <cellStyle name="Normal 4 6 5 7 3" xfId="35235" xr:uid="{E9BB3A13-FDBB-4B1C-9899-32756883CD35}"/>
    <cellStyle name="Normal 4 6 5 8" xfId="35236" xr:uid="{6E383274-73D7-4208-83F3-47C49F4A8FFE}"/>
    <cellStyle name="Normal 4 6 5 8 2" xfId="35237" xr:uid="{D24DF214-9591-4728-8BCA-EF12D94383AE}"/>
    <cellStyle name="Normal 4 6 5 8 2 2" xfId="35238" xr:uid="{046BE313-C0A3-4AAC-9B58-EF234DFB0CD9}"/>
    <cellStyle name="Normal 4 6 5 8 3" xfId="35239" xr:uid="{80C69E7D-621F-4C9C-8CFA-B8ED8922CE66}"/>
    <cellStyle name="Normal 4 6 5 9" xfId="35240" xr:uid="{E53BA87D-B30F-4196-A380-8C14667F50FC}"/>
    <cellStyle name="Normal 4 6 5 9 2" xfId="35241" xr:uid="{6C059FD0-F73C-4AA6-B527-E1470F0CEE90}"/>
    <cellStyle name="Normal 4 6 5 9 2 2" xfId="35242" xr:uid="{0895E5A0-71F4-4A4F-954B-649CD5EB7048}"/>
    <cellStyle name="Normal 4 6 5 9 3" xfId="35243" xr:uid="{3D95C138-355F-4D40-8BFD-2E48F4D50171}"/>
    <cellStyle name="Normal 4 6 6" xfId="35244" xr:uid="{6F10FBFF-C8B2-40B1-AC8F-29C4312750F6}"/>
    <cellStyle name="Normal 4 6 6 10" xfId="35245" xr:uid="{6DFD643C-A341-4A18-B4BE-65975BFC00B9}"/>
    <cellStyle name="Normal 4 6 6 10 2" xfId="35246" xr:uid="{2D3EEF3D-2D7D-43FD-BF6E-08844088C659}"/>
    <cellStyle name="Normal 4 6 6 11" xfId="35247" xr:uid="{917E64E6-0F67-4A3E-BFF4-A80C03E27DFE}"/>
    <cellStyle name="Normal 4 6 6 2" xfId="35248" xr:uid="{A36A34EE-0E5B-47EF-BA32-46FF5186E749}"/>
    <cellStyle name="Normal 4 6 6 2 2" xfId="35249" xr:uid="{9074236A-DB17-4FC5-886A-BD3ABAE269B1}"/>
    <cellStyle name="Normal 4 6 6 2 2 2" xfId="35250" xr:uid="{1B437296-AA17-49D5-B780-DE9410CED3F4}"/>
    <cellStyle name="Normal 4 6 6 2 2 2 2" xfId="35251" xr:uid="{913A7B92-99AE-4E2A-9F1E-5277397B8CDA}"/>
    <cellStyle name="Normal 4 6 6 2 2 2 2 2" xfId="35252" xr:uid="{6C236EB1-33B2-4A60-A780-C8E36C359BFB}"/>
    <cellStyle name="Normal 4 6 6 2 2 2 2 2 2" xfId="35253" xr:uid="{22B09C2C-2C67-454F-A3F0-AA137DA7A464}"/>
    <cellStyle name="Normal 4 6 6 2 2 2 2 3" xfId="35254" xr:uid="{BB46600B-702E-44AA-81A5-3A855A240A0C}"/>
    <cellStyle name="Normal 4 6 6 2 2 2 3" xfId="35255" xr:uid="{A01341FB-DBC2-4BE9-839E-7EED0B00D2A2}"/>
    <cellStyle name="Normal 4 6 6 2 2 2 3 2" xfId="35256" xr:uid="{BBB044A5-7DC6-495D-9CB7-A3E27DDBC578}"/>
    <cellStyle name="Normal 4 6 6 2 2 2 3 2 2" xfId="35257" xr:uid="{495DF7D8-CF00-477C-B100-2D7F686FA695}"/>
    <cellStyle name="Normal 4 6 6 2 2 2 3 3" xfId="35258" xr:uid="{E21321E5-4F11-4572-961E-89201CE25810}"/>
    <cellStyle name="Normal 4 6 6 2 2 2 4" xfId="35259" xr:uid="{502E36C8-7605-4DE2-9886-880D509914DC}"/>
    <cellStyle name="Normal 4 6 6 2 2 2 4 2" xfId="35260" xr:uid="{2CF4D98A-83B0-4A7A-8CAA-C6B8C491BA7D}"/>
    <cellStyle name="Normal 4 6 6 2 2 2 5" xfId="35261" xr:uid="{B332C8A9-6640-4836-A2D0-38C61F606573}"/>
    <cellStyle name="Normal 4 6 6 2 2 3" xfId="35262" xr:uid="{A7ED38FA-B920-402B-80FB-5B29F88821A2}"/>
    <cellStyle name="Normal 4 6 6 2 2 3 2" xfId="35263" xr:uid="{751D749A-256D-4B29-AAD0-17EF101EC22C}"/>
    <cellStyle name="Normal 4 6 6 2 2 3 2 2" xfId="35264" xr:uid="{505A3296-5D9B-4CD3-8298-943CAC6068E7}"/>
    <cellStyle name="Normal 4 6 6 2 2 3 3" xfId="35265" xr:uid="{266E1E6E-C049-4634-A905-A01E4AD18D55}"/>
    <cellStyle name="Normal 4 6 6 2 2 4" xfId="35266" xr:uid="{22A3B2F1-B67E-4D43-811C-59AE1C960403}"/>
    <cellStyle name="Normal 4 6 6 2 2 4 2" xfId="35267" xr:uid="{4CF4A873-D830-4D7F-96D1-756C1A54DC88}"/>
    <cellStyle name="Normal 4 6 6 2 2 4 2 2" xfId="35268" xr:uid="{D22ED872-70B4-4CAF-A353-C995B3F62D1E}"/>
    <cellStyle name="Normal 4 6 6 2 2 4 3" xfId="35269" xr:uid="{70BAE9D1-D019-474D-B8C5-FA24EB2B5569}"/>
    <cellStyle name="Normal 4 6 6 2 2 5" xfId="35270" xr:uid="{50E6EE30-3D07-48A5-A4A5-D8AE4FDF31DD}"/>
    <cellStyle name="Normal 4 6 6 2 2 5 2" xfId="35271" xr:uid="{D5A4C063-6E90-41D6-B1D1-D2B3B9E56700}"/>
    <cellStyle name="Normal 4 6 6 2 2 6" xfId="35272" xr:uid="{D281C89C-B6C8-49C5-85A4-8FB0EB606A01}"/>
    <cellStyle name="Normal 4 6 6 2 3" xfId="35273" xr:uid="{32235F68-F5AD-4A39-A875-242356C5A8BF}"/>
    <cellStyle name="Normal 4 6 6 2 3 2" xfId="35274" xr:uid="{FF503A0C-BCB5-4AC8-A352-527488B9237E}"/>
    <cellStyle name="Normal 4 6 6 2 3 2 2" xfId="35275" xr:uid="{5FE64E66-91C1-4303-A327-54DF3C9F18F4}"/>
    <cellStyle name="Normal 4 6 6 2 3 2 2 2" xfId="35276" xr:uid="{D753C542-38E0-4377-90C3-E9C5C3782130}"/>
    <cellStyle name="Normal 4 6 6 2 3 2 2 2 2" xfId="35277" xr:uid="{5472F0FB-929E-4F4D-BBBB-BF69433DE902}"/>
    <cellStyle name="Normal 4 6 6 2 3 2 2 3" xfId="35278" xr:uid="{91EE19E0-7D69-495D-9532-C1039E5DA1FD}"/>
    <cellStyle name="Normal 4 6 6 2 3 2 3" xfId="35279" xr:uid="{C5B68BEB-D885-4480-BD93-2E5C5CAEF231}"/>
    <cellStyle name="Normal 4 6 6 2 3 2 3 2" xfId="35280" xr:uid="{923682E0-3112-445F-9E92-8C3ABD1B6111}"/>
    <cellStyle name="Normal 4 6 6 2 3 2 3 2 2" xfId="35281" xr:uid="{B74E1EFB-001D-4EC3-8C0E-B77271C4A9BB}"/>
    <cellStyle name="Normal 4 6 6 2 3 2 3 3" xfId="35282" xr:uid="{D4C00216-CB26-4A5D-9874-BF74BCAE0644}"/>
    <cellStyle name="Normal 4 6 6 2 3 2 4" xfId="35283" xr:uid="{1F5E06EE-1ABA-40C7-A281-2FE9E395EE9E}"/>
    <cellStyle name="Normal 4 6 6 2 3 2 4 2" xfId="35284" xr:uid="{958E1E98-F4F4-46AB-8B5D-C352A4BEAEB9}"/>
    <cellStyle name="Normal 4 6 6 2 3 2 5" xfId="35285" xr:uid="{CF388535-8379-429D-85B4-DAA7964EE452}"/>
    <cellStyle name="Normal 4 6 6 2 3 3" xfId="35286" xr:uid="{94C24806-CB28-4F3C-8728-271F488D3592}"/>
    <cellStyle name="Normal 4 6 6 2 3 3 2" xfId="35287" xr:uid="{7E67DA01-7031-405F-B7CB-A1EF4C2506F2}"/>
    <cellStyle name="Normal 4 6 6 2 3 3 2 2" xfId="35288" xr:uid="{9E9D939F-4220-46C6-9D70-F73C47D92E89}"/>
    <cellStyle name="Normal 4 6 6 2 3 3 3" xfId="35289" xr:uid="{ABB854D4-6456-43E6-A56B-40C6B4385A6A}"/>
    <cellStyle name="Normal 4 6 6 2 3 4" xfId="35290" xr:uid="{8D384332-7F94-44D8-B92A-F36CF52D9819}"/>
    <cellStyle name="Normal 4 6 6 2 3 4 2" xfId="35291" xr:uid="{58B246CF-25B5-45BE-A654-E409BE48A69B}"/>
    <cellStyle name="Normal 4 6 6 2 3 4 2 2" xfId="35292" xr:uid="{8609D1C1-1D8E-464F-93E9-8870082C83EA}"/>
    <cellStyle name="Normal 4 6 6 2 3 4 3" xfId="35293" xr:uid="{57BDBC65-416F-4F7E-B078-E6C718BFA9DE}"/>
    <cellStyle name="Normal 4 6 6 2 3 5" xfId="35294" xr:uid="{12E0B35F-0E03-4FE0-937F-F9701B6645C4}"/>
    <cellStyle name="Normal 4 6 6 2 3 5 2" xfId="35295" xr:uid="{E50DC525-3F31-405F-BA24-8D7A4BD0CE76}"/>
    <cellStyle name="Normal 4 6 6 2 3 6" xfId="35296" xr:uid="{01000148-E811-429C-9FB7-62062A1EEBFF}"/>
    <cellStyle name="Normal 4 6 6 2 4" xfId="35297" xr:uid="{C6FD75B0-1C37-4918-B313-249FE91A5C94}"/>
    <cellStyle name="Normal 4 6 6 2 4 2" xfId="35298" xr:uid="{FAD1FB4E-C3FF-4DDC-A0FC-A179202A695A}"/>
    <cellStyle name="Normal 4 6 6 2 4 2 2" xfId="35299" xr:uid="{5D16F78E-9821-49E5-BE77-CD045E690B35}"/>
    <cellStyle name="Normal 4 6 6 2 4 2 2 2" xfId="35300" xr:uid="{A98E3C55-68B0-4420-89DF-456CE2DA104E}"/>
    <cellStyle name="Normal 4 6 6 2 4 2 3" xfId="35301" xr:uid="{EAF50AAE-B65E-45D9-A179-9C91818B9193}"/>
    <cellStyle name="Normal 4 6 6 2 4 3" xfId="35302" xr:uid="{3009FB6A-A3C9-473B-AD59-5BD34620D231}"/>
    <cellStyle name="Normal 4 6 6 2 4 3 2" xfId="35303" xr:uid="{12DA05BC-AE26-4188-8B17-0BF8827A55AF}"/>
    <cellStyle name="Normal 4 6 6 2 4 3 2 2" xfId="35304" xr:uid="{725967AA-29EC-4F89-99E7-00E4722ADACF}"/>
    <cellStyle name="Normal 4 6 6 2 4 3 3" xfId="35305" xr:uid="{75AC0926-94EE-4442-8CA1-EBDE2E939DB7}"/>
    <cellStyle name="Normal 4 6 6 2 4 4" xfId="35306" xr:uid="{1F561E3C-1404-4510-BC01-C73F517F651B}"/>
    <cellStyle name="Normal 4 6 6 2 4 4 2" xfId="35307" xr:uid="{A7029A2B-1332-40E0-B401-F6B91464D975}"/>
    <cellStyle name="Normal 4 6 6 2 4 5" xfId="35308" xr:uid="{6A887EA1-2183-4091-9469-9BC6EDF232E1}"/>
    <cellStyle name="Normal 4 6 6 2 5" xfId="35309" xr:uid="{F45B1009-6C8A-4CA8-B6E2-E07CE532C511}"/>
    <cellStyle name="Normal 4 6 6 2 5 2" xfId="35310" xr:uid="{9EF95DD7-970D-4530-8C9C-E87E74030AD8}"/>
    <cellStyle name="Normal 4 6 6 2 5 2 2" xfId="35311" xr:uid="{4C32E46A-0D6A-4E47-BCD5-16FBBDB19690}"/>
    <cellStyle name="Normal 4 6 6 2 5 3" xfId="35312" xr:uid="{1D72D94D-DB5E-4A41-8F3C-A62F777E9E68}"/>
    <cellStyle name="Normal 4 6 6 2 6" xfId="35313" xr:uid="{D70E0E78-E2B0-43F2-B059-C9B44AD7DA61}"/>
    <cellStyle name="Normal 4 6 6 2 6 2" xfId="35314" xr:uid="{EAD560B6-A82C-448D-A073-16CCCA2C69E7}"/>
    <cellStyle name="Normal 4 6 6 2 6 2 2" xfId="35315" xr:uid="{E8CFBDD4-057B-4DEB-AD51-73EF2E144177}"/>
    <cellStyle name="Normal 4 6 6 2 6 3" xfId="35316" xr:uid="{336D4E9D-BD41-4511-BDEF-FA2BFB2E0827}"/>
    <cellStyle name="Normal 4 6 6 2 7" xfId="35317" xr:uid="{382C6939-A4B4-4BC8-A351-B4CE3917D8A5}"/>
    <cellStyle name="Normal 4 6 6 2 7 2" xfId="35318" xr:uid="{2D16E23D-2469-47AB-9072-61692CC3CBED}"/>
    <cellStyle name="Normal 4 6 6 2 7 2 2" xfId="35319" xr:uid="{2C8BA798-651A-4E4B-8415-7FDE5EBD34C0}"/>
    <cellStyle name="Normal 4 6 6 2 7 3" xfId="35320" xr:uid="{CB93DE32-81F8-416C-80FC-FFCEB5C61E22}"/>
    <cellStyle name="Normal 4 6 6 2 8" xfId="35321" xr:uid="{066B1E1B-86C9-492C-AF00-1658E3C58614}"/>
    <cellStyle name="Normal 4 6 6 2 8 2" xfId="35322" xr:uid="{1C7641EB-B1BB-4C63-8723-525979A12C2B}"/>
    <cellStyle name="Normal 4 6 6 2 9" xfId="35323" xr:uid="{2B67222F-742A-40FC-93FA-2F841EC913D8}"/>
    <cellStyle name="Normal 4 6 6 3" xfId="35324" xr:uid="{4417C689-FB9C-45E7-B865-11DD80A63F79}"/>
    <cellStyle name="Normal 4 6 6 3 2" xfId="35325" xr:uid="{03F9EE9D-2DA8-466D-8354-6883667043F2}"/>
    <cellStyle name="Normal 4 6 6 3 2 2" xfId="35326" xr:uid="{889514EB-21C1-463C-94EC-69790E1DCF90}"/>
    <cellStyle name="Normal 4 6 6 3 2 2 2" xfId="35327" xr:uid="{4524DD22-E863-46A0-94BC-B8F1A1C4AE61}"/>
    <cellStyle name="Normal 4 6 6 3 2 2 2 2" xfId="35328" xr:uid="{C167B8A1-163E-4898-910B-FFBF1F204800}"/>
    <cellStyle name="Normal 4 6 6 3 2 2 2 2 2" xfId="35329" xr:uid="{57E563D1-0ADB-4557-AD8E-CE6B48C38BD9}"/>
    <cellStyle name="Normal 4 6 6 3 2 2 2 3" xfId="35330" xr:uid="{DE918B1B-3F94-46B8-BC42-133714CDC012}"/>
    <cellStyle name="Normal 4 6 6 3 2 2 3" xfId="35331" xr:uid="{5667EEBA-1986-4663-91FA-5AC439DD4E46}"/>
    <cellStyle name="Normal 4 6 6 3 2 2 3 2" xfId="35332" xr:uid="{6A6B282A-1228-4BEA-BDA6-86E7350668A9}"/>
    <cellStyle name="Normal 4 6 6 3 2 2 3 2 2" xfId="35333" xr:uid="{C9D1120D-A2DE-455B-9B20-608E2DD08BF4}"/>
    <cellStyle name="Normal 4 6 6 3 2 2 3 3" xfId="35334" xr:uid="{002B2719-309B-473D-AB5A-E70B0532AFF5}"/>
    <cellStyle name="Normal 4 6 6 3 2 2 4" xfId="35335" xr:uid="{1F419631-C501-43E7-BA6B-DB5965617587}"/>
    <cellStyle name="Normal 4 6 6 3 2 2 4 2" xfId="35336" xr:uid="{CE153495-F234-4E09-A0F0-971B2C2D2F14}"/>
    <cellStyle name="Normal 4 6 6 3 2 2 5" xfId="35337" xr:uid="{888897D6-789B-44A9-B104-37551933A231}"/>
    <cellStyle name="Normal 4 6 6 3 2 3" xfId="35338" xr:uid="{4AC2B552-9910-45F9-A379-6C62998053C4}"/>
    <cellStyle name="Normal 4 6 6 3 2 3 2" xfId="35339" xr:uid="{65EC3772-2A41-4C4F-B705-B329E0917CDE}"/>
    <cellStyle name="Normal 4 6 6 3 2 3 2 2" xfId="35340" xr:uid="{74DB3F56-FB83-416A-AA12-A4847DD315FD}"/>
    <cellStyle name="Normal 4 6 6 3 2 3 3" xfId="35341" xr:uid="{C5FD9CCA-07F6-406C-B675-E4031EFD5163}"/>
    <cellStyle name="Normal 4 6 6 3 2 4" xfId="35342" xr:uid="{D926542D-A656-43DC-8665-5975BE40931A}"/>
    <cellStyle name="Normal 4 6 6 3 2 4 2" xfId="35343" xr:uid="{A2FC2A74-96E0-467C-B36B-1254ED089743}"/>
    <cellStyle name="Normal 4 6 6 3 2 4 2 2" xfId="35344" xr:uid="{ED5E8D2D-A72A-4C01-80BF-96AC3216FBF4}"/>
    <cellStyle name="Normal 4 6 6 3 2 4 3" xfId="35345" xr:uid="{F3ACF01C-5F65-43E0-867A-F9A83B3ACC6B}"/>
    <cellStyle name="Normal 4 6 6 3 2 5" xfId="35346" xr:uid="{F3FE1D0A-AC2D-4245-9C18-7C641CBE3F96}"/>
    <cellStyle name="Normal 4 6 6 3 2 5 2" xfId="35347" xr:uid="{07407293-F078-43EF-A4C0-CEE14AA5F5D2}"/>
    <cellStyle name="Normal 4 6 6 3 2 6" xfId="35348" xr:uid="{36865FA0-E34A-41B0-AA2C-DADA3041BC79}"/>
    <cellStyle name="Normal 4 6 6 3 3" xfId="35349" xr:uid="{332B6B9D-1DFC-40F1-93BA-0CA26289CF07}"/>
    <cellStyle name="Normal 4 6 6 3 3 2" xfId="35350" xr:uid="{EDBA84F6-6F89-4AB8-BE08-9424D62B9B3F}"/>
    <cellStyle name="Normal 4 6 6 3 3 2 2" xfId="35351" xr:uid="{694D5BBC-D883-4034-B686-EA9CF547BF26}"/>
    <cellStyle name="Normal 4 6 6 3 3 2 2 2" xfId="35352" xr:uid="{146C9A10-7212-48AC-B4E4-A3DF15D3AC9C}"/>
    <cellStyle name="Normal 4 6 6 3 3 2 2 2 2" xfId="35353" xr:uid="{F9A5A3D7-CA51-41D0-B0DB-08E9112D564B}"/>
    <cellStyle name="Normal 4 6 6 3 3 2 2 3" xfId="35354" xr:uid="{BC0B661C-6CA1-4B2D-9A95-EE35D228036E}"/>
    <cellStyle name="Normal 4 6 6 3 3 2 3" xfId="35355" xr:uid="{2CB64003-5632-4173-BF17-EF9C6D91579A}"/>
    <cellStyle name="Normal 4 6 6 3 3 2 3 2" xfId="35356" xr:uid="{22DD387A-2E51-44FF-A613-F48CFF969E6A}"/>
    <cellStyle name="Normal 4 6 6 3 3 2 3 2 2" xfId="35357" xr:uid="{797AEA1A-F788-4538-933B-4C2EAEBB6774}"/>
    <cellStyle name="Normal 4 6 6 3 3 2 3 3" xfId="35358" xr:uid="{0EEA20CC-74C7-41F4-906A-46D42E5A4973}"/>
    <cellStyle name="Normal 4 6 6 3 3 2 4" xfId="35359" xr:uid="{6165B8BE-8154-4197-83B5-9FBC61FCA839}"/>
    <cellStyle name="Normal 4 6 6 3 3 2 4 2" xfId="35360" xr:uid="{C4F5D84C-C606-47E9-829E-2256EBFBD90A}"/>
    <cellStyle name="Normal 4 6 6 3 3 2 5" xfId="35361" xr:uid="{4EB374E6-8E82-4561-A078-E4861E9CD791}"/>
    <cellStyle name="Normal 4 6 6 3 3 3" xfId="35362" xr:uid="{B8DD0C0E-62BF-46FF-81E7-FDEB74DF81EB}"/>
    <cellStyle name="Normal 4 6 6 3 3 3 2" xfId="35363" xr:uid="{EE3D290D-8C1A-42EF-90E1-15100D3BBCDE}"/>
    <cellStyle name="Normal 4 6 6 3 3 3 2 2" xfId="35364" xr:uid="{236C7411-D5C2-489A-9854-7BDC116DC5B2}"/>
    <cellStyle name="Normal 4 6 6 3 3 3 3" xfId="35365" xr:uid="{85C08F2E-D503-4FED-BCB2-49E15D08B60F}"/>
    <cellStyle name="Normal 4 6 6 3 3 4" xfId="35366" xr:uid="{3A32413F-C06B-4164-8323-7AF1BC6DD662}"/>
    <cellStyle name="Normal 4 6 6 3 3 4 2" xfId="35367" xr:uid="{AB2FDD52-84B7-403D-A03E-D056669D5C55}"/>
    <cellStyle name="Normal 4 6 6 3 3 4 2 2" xfId="35368" xr:uid="{0218AE5F-3C08-41C6-90CF-BFE8AB3471D0}"/>
    <cellStyle name="Normal 4 6 6 3 3 4 3" xfId="35369" xr:uid="{D070D3C5-7643-4AF5-AEAA-B9F31ED29D54}"/>
    <cellStyle name="Normal 4 6 6 3 3 5" xfId="35370" xr:uid="{BF7857C5-BC53-4B59-8E91-9E9E03177299}"/>
    <cellStyle name="Normal 4 6 6 3 3 5 2" xfId="35371" xr:uid="{CC404F7D-00BE-4A75-8C59-C5F8B650A6DC}"/>
    <cellStyle name="Normal 4 6 6 3 3 6" xfId="35372" xr:uid="{B7E077A5-F3EE-43FB-B99B-109B4186D1F1}"/>
    <cellStyle name="Normal 4 6 6 3 4" xfId="35373" xr:uid="{A753CED7-F406-4544-B062-67E6C86759A4}"/>
    <cellStyle name="Normal 4 6 6 3 4 2" xfId="35374" xr:uid="{4FAA8615-BA3C-4B22-A7B0-AECD8DC7724A}"/>
    <cellStyle name="Normal 4 6 6 3 4 2 2" xfId="35375" xr:uid="{A31501EE-DC98-4ACC-91F3-C4152504F332}"/>
    <cellStyle name="Normal 4 6 6 3 4 2 2 2" xfId="35376" xr:uid="{D028BB67-FF5A-4F53-A45F-BE05C288A379}"/>
    <cellStyle name="Normal 4 6 6 3 4 2 3" xfId="35377" xr:uid="{05667452-6B6C-4FDA-9AF9-69DC913A8163}"/>
    <cellStyle name="Normal 4 6 6 3 4 3" xfId="35378" xr:uid="{6DFBE193-D232-46EE-A978-B862D24F0895}"/>
    <cellStyle name="Normal 4 6 6 3 4 3 2" xfId="35379" xr:uid="{1D626F53-36DD-4680-B372-10039840644B}"/>
    <cellStyle name="Normal 4 6 6 3 4 3 2 2" xfId="35380" xr:uid="{A0BB7B16-534E-4682-8941-10EA18FEE6CA}"/>
    <cellStyle name="Normal 4 6 6 3 4 3 3" xfId="35381" xr:uid="{30DC512B-E954-4C1C-A4AE-561721342C28}"/>
    <cellStyle name="Normal 4 6 6 3 4 4" xfId="35382" xr:uid="{9B710465-AA37-4D19-93BB-23F22D0A9D9A}"/>
    <cellStyle name="Normal 4 6 6 3 4 4 2" xfId="35383" xr:uid="{2F272AE8-2F06-4B44-9F69-59C09393BB6B}"/>
    <cellStyle name="Normal 4 6 6 3 4 5" xfId="35384" xr:uid="{71F68C1F-62D4-4952-8FE1-DC9B783DB209}"/>
    <cellStyle name="Normal 4 6 6 3 5" xfId="35385" xr:uid="{1E14DDD8-7CE8-470E-A6F2-85D2322E0EF4}"/>
    <cellStyle name="Normal 4 6 6 3 5 2" xfId="35386" xr:uid="{C010DBF9-D396-47A9-B211-D13664474CD6}"/>
    <cellStyle name="Normal 4 6 6 3 5 2 2" xfId="35387" xr:uid="{D8A502D5-5ABC-47BC-87B7-39B9D2B37B91}"/>
    <cellStyle name="Normal 4 6 6 3 5 3" xfId="35388" xr:uid="{27170AB3-5244-47C3-80F6-B8D7578F4622}"/>
    <cellStyle name="Normal 4 6 6 3 6" xfId="35389" xr:uid="{19074B6E-710A-4735-8E73-83A64CF9E3FE}"/>
    <cellStyle name="Normal 4 6 6 3 6 2" xfId="35390" xr:uid="{E4E9D950-7B55-4940-9A18-BA63E56F9921}"/>
    <cellStyle name="Normal 4 6 6 3 6 2 2" xfId="35391" xr:uid="{90C92F1A-2BDB-414A-AFF5-C5FA993A527E}"/>
    <cellStyle name="Normal 4 6 6 3 6 3" xfId="35392" xr:uid="{15E87E4B-0456-468F-A195-A66CB994859C}"/>
    <cellStyle name="Normal 4 6 6 3 7" xfId="35393" xr:uid="{470BBBA9-57B9-433C-AFE5-178D43C569F8}"/>
    <cellStyle name="Normal 4 6 6 3 7 2" xfId="35394" xr:uid="{F51F85DD-4CF6-4371-9FE8-6BBE74798742}"/>
    <cellStyle name="Normal 4 6 6 3 7 2 2" xfId="35395" xr:uid="{DE905BBE-2E08-4F89-A82F-6FA0D7E3E9C4}"/>
    <cellStyle name="Normal 4 6 6 3 7 3" xfId="35396" xr:uid="{E65436AF-403C-47F5-86C1-2B5E322093F0}"/>
    <cellStyle name="Normal 4 6 6 3 8" xfId="35397" xr:uid="{B7D46763-5CF0-464D-8498-2C6D182D9D72}"/>
    <cellStyle name="Normal 4 6 6 3 8 2" xfId="35398" xr:uid="{80D654ED-1F5D-437D-9E7B-67FD496B20C2}"/>
    <cellStyle name="Normal 4 6 6 3 9" xfId="35399" xr:uid="{D9D724E3-52EA-48A6-A281-4C4EE486B9B4}"/>
    <cellStyle name="Normal 4 6 6 4" xfId="35400" xr:uid="{B34097F7-0063-4481-BC9E-5706448634B3}"/>
    <cellStyle name="Normal 4 6 6 4 2" xfId="35401" xr:uid="{9E26FF7E-A600-411E-A776-5240E21FEF4B}"/>
    <cellStyle name="Normal 4 6 6 4 2 2" xfId="35402" xr:uid="{C97424E7-1419-4A27-B59A-5065BEC1928D}"/>
    <cellStyle name="Normal 4 6 6 4 2 2 2" xfId="35403" xr:uid="{E02F9171-9736-4E15-A324-752ED1FEA6FF}"/>
    <cellStyle name="Normal 4 6 6 4 2 2 2 2" xfId="35404" xr:uid="{BCB1ABD6-3AF5-4D66-9458-ADD87CAF52EF}"/>
    <cellStyle name="Normal 4 6 6 4 2 2 3" xfId="35405" xr:uid="{A5D4D79A-258B-4FC4-A47C-CFBF415C4F29}"/>
    <cellStyle name="Normal 4 6 6 4 2 3" xfId="35406" xr:uid="{63E1C0B3-8869-4EAE-B35A-5BBB3A1FE6FA}"/>
    <cellStyle name="Normal 4 6 6 4 2 3 2" xfId="35407" xr:uid="{019A7A0D-DBE0-487C-A1F4-0345726B93BF}"/>
    <cellStyle name="Normal 4 6 6 4 2 3 2 2" xfId="35408" xr:uid="{C7C121AD-053B-4ACF-BA96-743F01B2346F}"/>
    <cellStyle name="Normal 4 6 6 4 2 3 3" xfId="35409" xr:uid="{22512FEF-3767-4972-8D35-0B954D678CE3}"/>
    <cellStyle name="Normal 4 6 6 4 2 4" xfId="35410" xr:uid="{5D353DE3-3103-46A9-AD69-79FA22169D76}"/>
    <cellStyle name="Normal 4 6 6 4 2 4 2" xfId="35411" xr:uid="{6528CE4F-3C24-4DCD-B15B-115CF3B82C20}"/>
    <cellStyle name="Normal 4 6 6 4 2 5" xfId="35412" xr:uid="{1C77A20C-414A-4B9F-937C-3579A671EAE0}"/>
    <cellStyle name="Normal 4 6 6 4 3" xfId="35413" xr:uid="{11C57F70-4F85-473E-8D5C-0BFAE9EBFB65}"/>
    <cellStyle name="Normal 4 6 6 4 3 2" xfId="35414" xr:uid="{FEAD485C-7D54-4084-B0D2-99E75B7A7280}"/>
    <cellStyle name="Normal 4 6 6 4 3 2 2" xfId="35415" xr:uid="{3A7957FD-84A7-47DF-B74E-D4394CBF8210}"/>
    <cellStyle name="Normal 4 6 6 4 3 3" xfId="35416" xr:uid="{C85D4CA4-5FD9-4662-B86B-B6687B86D398}"/>
    <cellStyle name="Normal 4 6 6 4 4" xfId="35417" xr:uid="{8D60BF8A-1C30-4DF6-964D-5CCB3E1E8EB4}"/>
    <cellStyle name="Normal 4 6 6 4 4 2" xfId="35418" xr:uid="{ECF6A32F-D6D6-4AF4-BDBC-3C56725CEBF4}"/>
    <cellStyle name="Normal 4 6 6 4 4 2 2" xfId="35419" xr:uid="{9B020524-49CE-482C-AC1E-874D30436511}"/>
    <cellStyle name="Normal 4 6 6 4 4 3" xfId="35420" xr:uid="{AE53E4F5-AF7F-46DC-9B76-9C09A48C215E}"/>
    <cellStyle name="Normal 4 6 6 4 5" xfId="35421" xr:uid="{B050F7E5-A50F-416C-BBD3-37228FF0F26F}"/>
    <cellStyle name="Normal 4 6 6 4 5 2" xfId="35422" xr:uid="{48127255-0B34-49A0-BD90-C45329431E9D}"/>
    <cellStyle name="Normal 4 6 6 4 6" xfId="35423" xr:uid="{BCEE18A6-9646-4B70-8715-15436A569E24}"/>
    <cellStyle name="Normal 4 6 6 5" xfId="35424" xr:uid="{638634A1-3609-4451-9A06-60E1E6AC3A7A}"/>
    <cellStyle name="Normal 4 6 6 5 2" xfId="35425" xr:uid="{230FF90F-7B72-4BA2-B17F-C8168DFB4249}"/>
    <cellStyle name="Normal 4 6 6 5 2 2" xfId="35426" xr:uid="{46DF9396-1B83-47DF-9BCC-5A773F9C1A91}"/>
    <cellStyle name="Normal 4 6 6 5 2 2 2" xfId="35427" xr:uid="{FC2B07FB-1D35-4DF3-85F0-58861BED0D0D}"/>
    <cellStyle name="Normal 4 6 6 5 2 2 2 2" xfId="35428" xr:uid="{8FF9ED05-42FC-471E-9F7F-1C1826F1D2C9}"/>
    <cellStyle name="Normal 4 6 6 5 2 2 3" xfId="35429" xr:uid="{168AD56C-8A14-48CD-A17D-D449BB5179BE}"/>
    <cellStyle name="Normal 4 6 6 5 2 3" xfId="35430" xr:uid="{698C4E08-2151-46A2-9FEC-F0B6CB52E622}"/>
    <cellStyle name="Normal 4 6 6 5 2 3 2" xfId="35431" xr:uid="{D57CB5DE-9FB9-4996-8179-5932E89383DE}"/>
    <cellStyle name="Normal 4 6 6 5 2 3 2 2" xfId="35432" xr:uid="{1F19738C-ADAF-44E0-A01E-733D60B41B23}"/>
    <cellStyle name="Normal 4 6 6 5 2 3 3" xfId="35433" xr:uid="{FFC57AC2-D657-43B0-8890-4FC6546E4D09}"/>
    <cellStyle name="Normal 4 6 6 5 2 4" xfId="35434" xr:uid="{E8CAD2D2-B73B-472C-80F2-2F17E81786B9}"/>
    <cellStyle name="Normal 4 6 6 5 2 4 2" xfId="35435" xr:uid="{7862A08E-E7B4-463F-829E-3DB4D3176615}"/>
    <cellStyle name="Normal 4 6 6 5 2 5" xfId="35436" xr:uid="{DCD0C0EB-D074-4FA7-B1A9-CD8DABBF9A77}"/>
    <cellStyle name="Normal 4 6 6 5 3" xfId="35437" xr:uid="{94E1C4C9-AD86-43FE-A18F-E98E0EB2D77D}"/>
    <cellStyle name="Normal 4 6 6 5 3 2" xfId="35438" xr:uid="{BA8AEDF7-2453-4C48-A65C-B08C44D0B6F9}"/>
    <cellStyle name="Normal 4 6 6 5 3 2 2" xfId="35439" xr:uid="{15D39109-70E9-4372-8A14-EB2305419334}"/>
    <cellStyle name="Normal 4 6 6 5 3 3" xfId="35440" xr:uid="{1212B7D0-A099-4253-BC2B-F2A0431D8C2E}"/>
    <cellStyle name="Normal 4 6 6 5 4" xfId="35441" xr:uid="{E1CFE0F6-D5B1-42BF-990C-AE492A3E9648}"/>
    <cellStyle name="Normal 4 6 6 5 4 2" xfId="35442" xr:uid="{744DBB98-5E00-4C58-B6C4-1DF0D4A855DB}"/>
    <cellStyle name="Normal 4 6 6 5 4 2 2" xfId="35443" xr:uid="{D21A438D-4641-488B-8543-0B8C051DB9C2}"/>
    <cellStyle name="Normal 4 6 6 5 4 3" xfId="35444" xr:uid="{220E8CBF-2353-446A-9661-C33AC47C586D}"/>
    <cellStyle name="Normal 4 6 6 5 5" xfId="35445" xr:uid="{6AE02083-F2F0-4FB5-A450-1CE3AA47D007}"/>
    <cellStyle name="Normal 4 6 6 5 5 2" xfId="35446" xr:uid="{66C4BCC6-8B2D-4063-9590-9B2714169A51}"/>
    <cellStyle name="Normal 4 6 6 5 6" xfId="35447" xr:uid="{0433FA86-FF58-4528-A800-941AC9D953CF}"/>
    <cellStyle name="Normal 4 6 6 6" xfId="35448" xr:uid="{7035FCBF-78CF-4B0C-B23B-E7789199CCCD}"/>
    <cellStyle name="Normal 4 6 6 6 2" xfId="35449" xr:uid="{8E413BE8-CEFD-40BB-B9AA-363D754901ED}"/>
    <cellStyle name="Normal 4 6 6 6 2 2" xfId="35450" xr:uid="{31AE156B-A978-4734-AC9F-8563C733F37A}"/>
    <cellStyle name="Normal 4 6 6 6 2 2 2" xfId="35451" xr:uid="{D37968CE-6E56-41CA-A045-334BE7CB5914}"/>
    <cellStyle name="Normal 4 6 6 6 2 3" xfId="35452" xr:uid="{6494BFCB-D645-47F4-A24E-B6DD13B64344}"/>
    <cellStyle name="Normal 4 6 6 6 3" xfId="35453" xr:uid="{34D192BF-4287-4D6F-B75A-03CA97FC24F7}"/>
    <cellStyle name="Normal 4 6 6 6 3 2" xfId="35454" xr:uid="{3B60808A-B54B-43F4-A052-BBD68617A27E}"/>
    <cellStyle name="Normal 4 6 6 6 3 2 2" xfId="35455" xr:uid="{D534DFE1-8288-454F-8C56-F98C08E543E2}"/>
    <cellStyle name="Normal 4 6 6 6 3 3" xfId="35456" xr:uid="{F8BE824B-0E6C-4664-9883-1728F1579E73}"/>
    <cellStyle name="Normal 4 6 6 6 4" xfId="35457" xr:uid="{D9CEB776-0A36-444C-B6EB-C117979C8571}"/>
    <cellStyle name="Normal 4 6 6 6 4 2" xfId="35458" xr:uid="{11E58996-47D1-41FD-B9EF-B55C105B8A40}"/>
    <cellStyle name="Normal 4 6 6 6 5" xfId="35459" xr:uid="{C2EE23E0-4031-4C08-B9CE-39985F58EDA8}"/>
    <cellStyle name="Normal 4 6 6 7" xfId="35460" xr:uid="{79AE2D27-C8BC-48ED-A883-ED4489743A1E}"/>
    <cellStyle name="Normal 4 6 6 7 2" xfId="35461" xr:uid="{DE7269DB-053A-428F-9604-D2BAD0652DD2}"/>
    <cellStyle name="Normal 4 6 6 7 2 2" xfId="35462" xr:uid="{CE562934-7E30-485F-AE46-00E69E9F72A4}"/>
    <cellStyle name="Normal 4 6 6 7 3" xfId="35463" xr:uid="{AE8E5854-BF09-4C7E-863A-5483C4451C87}"/>
    <cellStyle name="Normal 4 6 6 8" xfId="35464" xr:uid="{8D0BC82F-E90F-40AB-A3F9-FC9B963060AB}"/>
    <cellStyle name="Normal 4 6 6 8 2" xfId="35465" xr:uid="{132126DA-BD41-4006-A868-E4E273DFD108}"/>
    <cellStyle name="Normal 4 6 6 8 2 2" xfId="35466" xr:uid="{38A6ADA6-C36E-4331-B806-5A73A4E06E2E}"/>
    <cellStyle name="Normal 4 6 6 8 3" xfId="35467" xr:uid="{8757EE21-46DE-4C0C-A7E0-0675D1692EEB}"/>
    <cellStyle name="Normal 4 6 6 9" xfId="35468" xr:uid="{15EAE077-BBB0-4B7A-AFD0-104A615D3BD7}"/>
    <cellStyle name="Normal 4 6 6 9 2" xfId="35469" xr:uid="{396255DB-575F-45BA-B6F6-8978B441CFA0}"/>
    <cellStyle name="Normal 4 6 6 9 2 2" xfId="35470" xr:uid="{E53E7A34-06A8-4A43-B593-ED45EF13B00D}"/>
    <cellStyle name="Normal 4 6 6 9 3" xfId="35471" xr:uid="{D3B183CC-B7F1-46AB-9B41-70AAD871FFF0}"/>
    <cellStyle name="Normal 4 6 7" xfId="35472" xr:uid="{65BA8938-6D1E-4538-A563-93E01E038A0D}"/>
    <cellStyle name="Normal 4 6 7 10" xfId="35473" xr:uid="{47E691FA-6175-40E9-B581-574461DA05AF}"/>
    <cellStyle name="Normal 4 6 7 10 2" xfId="35474" xr:uid="{0E4DC7AF-57E2-40AC-A81C-957B059552E9}"/>
    <cellStyle name="Normal 4 6 7 11" xfId="35475" xr:uid="{6E62478B-A2C9-459A-B667-194D4BBAA30E}"/>
    <cellStyle name="Normal 4 6 7 2" xfId="35476" xr:uid="{32B3D411-39B8-4042-AD24-C60AEBB9E502}"/>
    <cellStyle name="Normal 4 6 7 2 2" xfId="35477" xr:uid="{BE46AE3F-4C1B-44D4-8358-28A1176AC149}"/>
    <cellStyle name="Normal 4 6 7 2 2 2" xfId="35478" xr:uid="{50FE6F38-1561-4AB7-8EC7-158A7864731D}"/>
    <cellStyle name="Normal 4 6 7 2 2 2 2" xfId="35479" xr:uid="{72FA4C27-3E04-4DFE-BCB6-FF91ACF95449}"/>
    <cellStyle name="Normal 4 6 7 2 2 2 2 2" xfId="35480" xr:uid="{09F84C6C-CCB4-4FC2-B557-BCB4446625C5}"/>
    <cellStyle name="Normal 4 6 7 2 2 2 2 2 2" xfId="35481" xr:uid="{E39EE485-5279-4A9F-992C-B46874C291DC}"/>
    <cellStyle name="Normal 4 6 7 2 2 2 2 3" xfId="35482" xr:uid="{8368CD06-42E6-4B85-826A-313C9690C2B3}"/>
    <cellStyle name="Normal 4 6 7 2 2 2 3" xfId="35483" xr:uid="{91584E7D-78D4-4105-901B-6D24A1AE9582}"/>
    <cellStyle name="Normal 4 6 7 2 2 2 3 2" xfId="35484" xr:uid="{C97A0532-BBAD-4D5F-BC46-952DB5F947AE}"/>
    <cellStyle name="Normal 4 6 7 2 2 2 3 2 2" xfId="35485" xr:uid="{42E0BC24-AC13-448B-91FD-96B988DF4B7D}"/>
    <cellStyle name="Normal 4 6 7 2 2 2 3 3" xfId="35486" xr:uid="{0F472E0A-07FB-42F9-9FB6-0AE6B25A7051}"/>
    <cellStyle name="Normal 4 6 7 2 2 2 4" xfId="35487" xr:uid="{DF1BF586-C9CE-4B48-B738-8101D1E459FF}"/>
    <cellStyle name="Normal 4 6 7 2 2 2 4 2" xfId="35488" xr:uid="{77385545-968E-4BB8-A3B9-786515FCDC56}"/>
    <cellStyle name="Normal 4 6 7 2 2 2 5" xfId="35489" xr:uid="{38302F9A-532F-4D78-905E-9C3335CDFB41}"/>
    <cellStyle name="Normal 4 6 7 2 2 3" xfId="35490" xr:uid="{35FCAEF6-E4C1-49A1-91FB-BC72AB6A6438}"/>
    <cellStyle name="Normal 4 6 7 2 2 3 2" xfId="35491" xr:uid="{4821C327-955A-4D7E-A0F8-6C0213C56C2C}"/>
    <cellStyle name="Normal 4 6 7 2 2 3 2 2" xfId="35492" xr:uid="{7BDE11CD-402B-4613-801A-31DC13D206C2}"/>
    <cellStyle name="Normal 4 6 7 2 2 3 3" xfId="35493" xr:uid="{39F90E21-51FA-45DC-9700-A6D50D2A8840}"/>
    <cellStyle name="Normal 4 6 7 2 2 4" xfId="35494" xr:uid="{EB145988-B3A9-433B-BA65-3F01ED39BDA3}"/>
    <cellStyle name="Normal 4 6 7 2 2 4 2" xfId="35495" xr:uid="{A720C124-891D-4D1E-BCB1-EB95E0B814C4}"/>
    <cellStyle name="Normal 4 6 7 2 2 4 2 2" xfId="35496" xr:uid="{8D7E78A7-EB19-46DF-8E59-F7C82785A394}"/>
    <cellStyle name="Normal 4 6 7 2 2 4 3" xfId="35497" xr:uid="{0BE3DF7E-9A33-4B24-9821-CA2A30561361}"/>
    <cellStyle name="Normal 4 6 7 2 2 5" xfId="35498" xr:uid="{0B91713D-D7A8-4E9C-A545-54B29683DEE2}"/>
    <cellStyle name="Normal 4 6 7 2 2 5 2" xfId="35499" xr:uid="{4E85E08C-A4DD-4E75-8EDD-48E9711109D3}"/>
    <cellStyle name="Normal 4 6 7 2 2 6" xfId="35500" xr:uid="{7100C61E-5CED-42F5-B9B2-4E47C9DFB30B}"/>
    <cellStyle name="Normal 4 6 7 2 3" xfId="35501" xr:uid="{ACECED1A-FDD3-4AEA-9AA8-53E849EFCD24}"/>
    <cellStyle name="Normal 4 6 7 2 3 2" xfId="35502" xr:uid="{B1EA393E-B930-4BFA-8BF7-4BB2D859203E}"/>
    <cellStyle name="Normal 4 6 7 2 3 2 2" xfId="35503" xr:uid="{C3848824-99A8-4B47-AAC5-35622D0D4D9C}"/>
    <cellStyle name="Normal 4 6 7 2 3 2 2 2" xfId="35504" xr:uid="{CC7FFFD4-6B22-4C55-AB07-F4208763805D}"/>
    <cellStyle name="Normal 4 6 7 2 3 2 2 2 2" xfId="35505" xr:uid="{C91A30A5-BA65-4F38-99CB-78048D0D003C}"/>
    <cellStyle name="Normal 4 6 7 2 3 2 2 3" xfId="35506" xr:uid="{EA431FBD-1BBF-49E2-A910-69C5A9B4D805}"/>
    <cellStyle name="Normal 4 6 7 2 3 2 3" xfId="35507" xr:uid="{1424A720-9B1E-4ECF-9C0F-FD473C152ED9}"/>
    <cellStyle name="Normal 4 6 7 2 3 2 3 2" xfId="35508" xr:uid="{BA8CCF98-8B28-4476-A65B-D56E4EC359FB}"/>
    <cellStyle name="Normal 4 6 7 2 3 2 3 2 2" xfId="35509" xr:uid="{EBF8DF54-6B0D-478F-BD13-ACCD6E7CD1E5}"/>
    <cellStyle name="Normal 4 6 7 2 3 2 3 3" xfId="35510" xr:uid="{18E2B303-38F1-4AD1-B239-27ED71C51887}"/>
    <cellStyle name="Normal 4 6 7 2 3 2 4" xfId="35511" xr:uid="{AB9CDFE7-BE66-40A0-B1F7-BFF9BDA0D48E}"/>
    <cellStyle name="Normal 4 6 7 2 3 2 4 2" xfId="35512" xr:uid="{A54F22C5-C40B-4EA9-BED7-A76C9312299B}"/>
    <cellStyle name="Normal 4 6 7 2 3 2 5" xfId="35513" xr:uid="{86192C59-2F69-40C4-8D3E-5B3ECE52060F}"/>
    <cellStyle name="Normal 4 6 7 2 3 3" xfId="35514" xr:uid="{1118392C-342D-4EE7-853C-3FDD35824B91}"/>
    <cellStyle name="Normal 4 6 7 2 3 3 2" xfId="35515" xr:uid="{8A821565-7FA2-4872-8E9B-EF79BB783E31}"/>
    <cellStyle name="Normal 4 6 7 2 3 3 2 2" xfId="35516" xr:uid="{5080F9AE-FF9E-4686-8845-E88F9FD1C822}"/>
    <cellStyle name="Normal 4 6 7 2 3 3 3" xfId="35517" xr:uid="{B18308B1-46D3-4ACA-85D6-C9EC53C4B75B}"/>
    <cellStyle name="Normal 4 6 7 2 3 4" xfId="35518" xr:uid="{72F1AD79-885E-459C-80CF-ECDB110F67F7}"/>
    <cellStyle name="Normal 4 6 7 2 3 4 2" xfId="35519" xr:uid="{71C80113-2568-4CE7-BCB3-851FB807EEBC}"/>
    <cellStyle name="Normal 4 6 7 2 3 4 2 2" xfId="35520" xr:uid="{474B23B3-BEB9-48F9-ACD5-9E662E2EC65A}"/>
    <cellStyle name="Normal 4 6 7 2 3 4 3" xfId="35521" xr:uid="{8B1D994E-2862-48BA-B725-87DC0CF9E254}"/>
    <cellStyle name="Normal 4 6 7 2 3 5" xfId="35522" xr:uid="{4B2239C8-797D-45A4-9B5B-1ADE6151E694}"/>
    <cellStyle name="Normal 4 6 7 2 3 5 2" xfId="35523" xr:uid="{5F3546FF-083D-46CC-890F-60E39290E43E}"/>
    <cellStyle name="Normal 4 6 7 2 3 6" xfId="35524" xr:uid="{E20E73CB-A32A-48EA-AE32-3DABF525D1C0}"/>
    <cellStyle name="Normal 4 6 7 2 4" xfId="35525" xr:uid="{17200D22-6A77-4895-973B-C96940A6E1BD}"/>
    <cellStyle name="Normal 4 6 7 2 4 2" xfId="35526" xr:uid="{5F14B20B-16B8-438B-8124-CD39AB2836F5}"/>
    <cellStyle name="Normal 4 6 7 2 4 2 2" xfId="35527" xr:uid="{DCED9F05-0625-424A-8FF1-BCAB22679823}"/>
    <cellStyle name="Normal 4 6 7 2 4 2 2 2" xfId="35528" xr:uid="{E99EB956-8ABE-4BF1-A27D-FEFC6037B956}"/>
    <cellStyle name="Normal 4 6 7 2 4 2 3" xfId="35529" xr:uid="{BBCFB4D3-4963-4E6A-A44B-85AA415C908D}"/>
    <cellStyle name="Normal 4 6 7 2 4 3" xfId="35530" xr:uid="{4947ABA3-D603-42AA-A696-ED0C21F2F328}"/>
    <cellStyle name="Normal 4 6 7 2 4 3 2" xfId="35531" xr:uid="{EB12DB81-6B07-4EE1-A762-1105FA9C5119}"/>
    <cellStyle name="Normal 4 6 7 2 4 3 2 2" xfId="35532" xr:uid="{A4C10B6F-A623-496E-8A79-E033E2367B27}"/>
    <cellStyle name="Normal 4 6 7 2 4 3 3" xfId="35533" xr:uid="{67904994-2EED-42BF-B093-5AA2ACFFD527}"/>
    <cellStyle name="Normal 4 6 7 2 4 4" xfId="35534" xr:uid="{8FF20E7E-47C3-480F-A166-04ADBA65B8B6}"/>
    <cellStyle name="Normal 4 6 7 2 4 4 2" xfId="35535" xr:uid="{84C801DE-BD6A-4A28-AD03-F6302C1CEEFE}"/>
    <cellStyle name="Normal 4 6 7 2 4 5" xfId="35536" xr:uid="{CAEB8179-272C-499F-A262-49B25B45F857}"/>
    <cellStyle name="Normal 4 6 7 2 5" xfId="35537" xr:uid="{CACA1810-5749-4E6E-B947-6CAD510E2CE0}"/>
    <cellStyle name="Normal 4 6 7 2 5 2" xfId="35538" xr:uid="{A9227455-D62F-4463-ADBC-ABBB018CA4FE}"/>
    <cellStyle name="Normal 4 6 7 2 5 2 2" xfId="35539" xr:uid="{F904DC1A-684B-4129-A4EC-BA4B0D149CFA}"/>
    <cellStyle name="Normal 4 6 7 2 5 3" xfId="35540" xr:uid="{9DC5A353-3D53-42BB-8AAA-A3586B3549A4}"/>
    <cellStyle name="Normal 4 6 7 2 6" xfId="35541" xr:uid="{E82F553D-3E9F-498C-9402-EACF907C65D9}"/>
    <cellStyle name="Normal 4 6 7 2 6 2" xfId="35542" xr:uid="{8B1AEB3D-631A-4372-B042-AF418E97D3A6}"/>
    <cellStyle name="Normal 4 6 7 2 6 2 2" xfId="35543" xr:uid="{E63B78B4-0489-46BD-B00D-D6400725A44F}"/>
    <cellStyle name="Normal 4 6 7 2 6 3" xfId="35544" xr:uid="{DB784C1C-71AF-447F-B0B0-D8D9AB13F911}"/>
    <cellStyle name="Normal 4 6 7 2 7" xfId="35545" xr:uid="{3BE888CB-E51B-4B50-A063-D42133C43611}"/>
    <cellStyle name="Normal 4 6 7 2 7 2" xfId="35546" xr:uid="{3E5E3EE6-3825-40D9-A2BD-A20AA63FD362}"/>
    <cellStyle name="Normal 4 6 7 2 7 2 2" xfId="35547" xr:uid="{8C0E116D-83D6-433F-98A9-5E6415FDF0FF}"/>
    <cellStyle name="Normal 4 6 7 2 7 3" xfId="35548" xr:uid="{BDAE1126-9652-4F76-9CB1-1AE8F879E749}"/>
    <cellStyle name="Normal 4 6 7 2 8" xfId="35549" xr:uid="{BEF50C89-8568-46BF-8386-8162C801636C}"/>
    <cellStyle name="Normal 4 6 7 2 8 2" xfId="35550" xr:uid="{878BF650-D659-4DDA-A496-332412733136}"/>
    <cellStyle name="Normal 4 6 7 2 9" xfId="35551" xr:uid="{496063E8-F7FA-4FBF-8B4C-7D2B9B75CE71}"/>
    <cellStyle name="Normal 4 6 7 3" xfId="35552" xr:uid="{8D69EE2F-535C-491D-ABB4-5AA8A3B94626}"/>
    <cellStyle name="Normal 4 6 7 3 2" xfId="35553" xr:uid="{DAFD892C-EE9D-4425-A7B2-C19EB19744CC}"/>
    <cellStyle name="Normal 4 6 7 3 2 2" xfId="35554" xr:uid="{9EFBCF16-2E62-49A0-8FC7-C4878BD31C88}"/>
    <cellStyle name="Normal 4 6 7 3 2 2 2" xfId="35555" xr:uid="{C377988A-2107-4DCD-A5AA-386F8A521221}"/>
    <cellStyle name="Normal 4 6 7 3 2 2 2 2" xfId="35556" xr:uid="{B2E1A8A5-4FB9-4618-9E84-431F98F6B818}"/>
    <cellStyle name="Normal 4 6 7 3 2 2 2 2 2" xfId="35557" xr:uid="{E4AF9928-94B0-44BB-8D95-8A04BCBD6B1F}"/>
    <cellStyle name="Normal 4 6 7 3 2 2 2 3" xfId="35558" xr:uid="{EA3ED42C-4A38-428F-B258-3521BB3A5D26}"/>
    <cellStyle name="Normal 4 6 7 3 2 2 3" xfId="35559" xr:uid="{7A6B1FC6-2BFF-47E4-BAC3-4B32D945F4E1}"/>
    <cellStyle name="Normal 4 6 7 3 2 2 3 2" xfId="35560" xr:uid="{85A186D0-067C-439D-B099-E48297D8FCCF}"/>
    <cellStyle name="Normal 4 6 7 3 2 2 3 2 2" xfId="35561" xr:uid="{089F00EE-4F6A-4C0E-A4C0-338A8829F2A2}"/>
    <cellStyle name="Normal 4 6 7 3 2 2 3 3" xfId="35562" xr:uid="{3528AF77-C077-4191-A056-49E33D461537}"/>
    <cellStyle name="Normal 4 6 7 3 2 2 4" xfId="35563" xr:uid="{DE235E19-F645-433F-8505-9DFD76561A12}"/>
    <cellStyle name="Normal 4 6 7 3 2 2 4 2" xfId="35564" xr:uid="{D2322472-EFE8-40F4-A4ED-718CC033CB0E}"/>
    <cellStyle name="Normal 4 6 7 3 2 2 5" xfId="35565" xr:uid="{51D75C71-15DB-4A6F-AE7E-5C5FA36984A9}"/>
    <cellStyle name="Normal 4 6 7 3 2 3" xfId="35566" xr:uid="{CE3B0E4E-5B0F-4CEB-AFC6-87927C99E312}"/>
    <cellStyle name="Normal 4 6 7 3 2 3 2" xfId="35567" xr:uid="{0DF91922-CC63-4AC8-ADA9-D8FF321EA90C}"/>
    <cellStyle name="Normal 4 6 7 3 2 3 2 2" xfId="35568" xr:uid="{7DABE1C9-94AE-4347-BD99-826879327E62}"/>
    <cellStyle name="Normal 4 6 7 3 2 3 3" xfId="35569" xr:uid="{FCEF4C88-7724-4AAA-80C2-5E79F0F35CA8}"/>
    <cellStyle name="Normal 4 6 7 3 2 4" xfId="35570" xr:uid="{4F96E1E8-B948-42A4-A4CD-DAA7A93CD47E}"/>
    <cellStyle name="Normal 4 6 7 3 2 4 2" xfId="35571" xr:uid="{93CB4FEE-C25C-4F65-BE34-1CEB45CBAE58}"/>
    <cellStyle name="Normal 4 6 7 3 2 4 2 2" xfId="35572" xr:uid="{15370B56-75BF-419F-AE23-179FE62A6AAA}"/>
    <cellStyle name="Normal 4 6 7 3 2 4 3" xfId="35573" xr:uid="{8A6EC076-9C6E-4EC9-9E57-12B1078CB4D8}"/>
    <cellStyle name="Normal 4 6 7 3 2 5" xfId="35574" xr:uid="{C0EDC610-80C8-4624-8C46-047870963C49}"/>
    <cellStyle name="Normal 4 6 7 3 2 5 2" xfId="35575" xr:uid="{9CAE07E3-0164-4986-8E82-5B25EDABB1AE}"/>
    <cellStyle name="Normal 4 6 7 3 2 6" xfId="35576" xr:uid="{D1B0E0EF-19F1-47F1-9C96-503D1438DBDB}"/>
    <cellStyle name="Normal 4 6 7 3 3" xfId="35577" xr:uid="{E983AFE2-A877-4448-96F0-C3B826D8CB82}"/>
    <cellStyle name="Normal 4 6 7 3 3 2" xfId="35578" xr:uid="{8013C06A-2947-4EE2-A4CA-6C7749772028}"/>
    <cellStyle name="Normal 4 6 7 3 3 2 2" xfId="35579" xr:uid="{875BB792-C216-43F7-9B2E-CDCB12C6E7BC}"/>
    <cellStyle name="Normal 4 6 7 3 3 2 2 2" xfId="35580" xr:uid="{882107A0-EF4D-4638-98B2-8ECEEF0F99C2}"/>
    <cellStyle name="Normal 4 6 7 3 3 2 2 2 2" xfId="35581" xr:uid="{1651F561-BE93-4D22-865A-B4079EC24BE7}"/>
    <cellStyle name="Normal 4 6 7 3 3 2 2 3" xfId="35582" xr:uid="{D9DD8CAC-275F-441A-A9F4-E422720FD8F1}"/>
    <cellStyle name="Normal 4 6 7 3 3 2 3" xfId="35583" xr:uid="{9DBEC34C-A599-4337-A36A-8329598A5841}"/>
    <cellStyle name="Normal 4 6 7 3 3 2 3 2" xfId="35584" xr:uid="{1F3B5DB9-B391-439D-A4BE-1E120FD971B4}"/>
    <cellStyle name="Normal 4 6 7 3 3 2 3 2 2" xfId="35585" xr:uid="{F311403A-D051-45B8-A869-804EA798A442}"/>
    <cellStyle name="Normal 4 6 7 3 3 2 3 3" xfId="35586" xr:uid="{B52584DA-F9D6-4734-AB9A-CCF038E48A85}"/>
    <cellStyle name="Normal 4 6 7 3 3 2 4" xfId="35587" xr:uid="{1FC37040-B78E-4E78-A6DD-A59B2E42D8EB}"/>
    <cellStyle name="Normal 4 6 7 3 3 2 4 2" xfId="35588" xr:uid="{00FB5D54-5E3D-4A9C-8B4C-CDD88E5B69AC}"/>
    <cellStyle name="Normal 4 6 7 3 3 2 5" xfId="35589" xr:uid="{C37497B1-D357-4610-B53A-5DA2B6F923F1}"/>
    <cellStyle name="Normal 4 6 7 3 3 3" xfId="35590" xr:uid="{C343E494-1D18-4E4E-8B0E-FE89BBB4635C}"/>
    <cellStyle name="Normal 4 6 7 3 3 3 2" xfId="35591" xr:uid="{C70D90A8-157D-4487-AEB8-D9D02C052A9F}"/>
    <cellStyle name="Normal 4 6 7 3 3 3 2 2" xfId="35592" xr:uid="{394D6656-E257-427C-B0E9-0B5AB870C61C}"/>
    <cellStyle name="Normal 4 6 7 3 3 3 3" xfId="35593" xr:uid="{B331F3A7-2B3B-460D-8569-20433F8A6068}"/>
    <cellStyle name="Normal 4 6 7 3 3 4" xfId="35594" xr:uid="{5A424834-6FD6-4A52-8254-CA9D36C487CC}"/>
    <cellStyle name="Normal 4 6 7 3 3 4 2" xfId="35595" xr:uid="{3E1EA24A-35B6-4465-8912-746C06D47B74}"/>
    <cellStyle name="Normal 4 6 7 3 3 4 2 2" xfId="35596" xr:uid="{FEEAEEBF-6DED-4A30-A3C0-ABD5D74D80AF}"/>
    <cellStyle name="Normal 4 6 7 3 3 4 3" xfId="35597" xr:uid="{D02BED55-3947-4389-AC29-054C9F760D34}"/>
    <cellStyle name="Normal 4 6 7 3 3 5" xfId="35598" xr:uid="{BCBF20DF-C941-4987-8A7F-3CB63A249EC3}"/>
    <cellStyle name="Normal 4 6 7 3 3 5 2" xfId="35599" xr:uid="{06423FEE-267D-48B2-82C3-30EF20B48AEE}"/>
    <cellStyle name="Normal 4 6 7 3 3 6" xfId="35600" xr:uid="{159A95F0-1932-4094-A200-9566F6E04378}"/>
    <cellStyle name="Normal 4 6 7 3 4" xfId="35601" xr:uid="{2312DE88-C51D-4230-8AA7-34584575A28C}"/>
    <cellStyle name="Normal 4 6 7 3 4 2" xfId="35602" xr:uid="{FBDF75E3-5683-43CF-BD1F-3413B6003448}"/>
    <cellStyle name="Normal 4 6 7 3 4 2 2" xfId="35603" xr:uid="{A00E5289-9642-4D9B-AC7C-D3118CDD80DD}"/>
    <cellStyle name="Normal 4 6 7 3 4 2 2 2" xfId="35604" xr:uid="{C4604617-8DBD-4830-AE7F-581258C471A1}"/>
    <cellStyle name="Normal 4 6 7 3 4 2 3" xfId="35605" xr:uid="{C6275927-DD67-40C6-81C3-0919D83BFF6B}"/>
    <cellStyle name="Normal 4 6 7 3 4 3" xfId="35606" xr:uid="{1BFB96AC-880B-45FB-B7C4-F9E77B827421}"/>
    <cellStyle name="Normal 4 6 7 3 4 3 2" xfId="35607" xr:uid="{9A544616-0C1B-4EC6-8F6B-96CA5FA69516}"/>
    <cellStyle name="Normal 4 6 7 3 4 3 2 2" xfId="35608" xr:uid="{05B240A6-77FA-458F-997D-5469F6F6AB34}"/>
    <cellStyle name="Normal 4 6 7 3 4 3 3" xfId="35609" xr:uid="{D4596F92-94E0-4F3A-A337-CAA3DAAFB550}"/>
    <cellStyle name="Normal 4 6 7 3 4 4" xfId="35610" xr:uid="{844FB115-65E6-4A13-BBEC-39A455428FAF}"/>
    <cellStyle name="Normal 4 6 7 3 4 4 2" xfId="35611" xr:uid="{8DAF3268-0E0F-4F8E-8372-B672DA9EC3B8}"/>
    <cellStyle name="Normal 4 6 7 3 4 5" xfId="35612" xr:uid="{7543C20B-F2DC-473E-9325-191DE69F784A}"/>
    <cellStyle name="Normal 4 6 7 3 5" xfId="35613" xr:uid="{16832ADA-7B7F-4E37-8E42-D804F3A21E8B}"/>
    <cellStyle name="Normal 4 6 7 3 5 2" xfId="35614" xr:uid="{C661B14D-4323-47F3-B707-106E8692FB5C}"/>
    <cellStyle name="Normal 4 6 7 3 5 2 2" xfId="35615" xr:uid="{E06688DF-98F9-4306-A81A-8E7E613257BE}"/>
    <cellStyle name="Normal 4 6 7 3 5 3" xfId="35616" xr:uid="{2B9CAD5D-3D2F-4897-9C61-5709A94F1EE9}"/>
    <cellStyle name="Normal 4 6 7 3 6" xfId="35617" xr:uid="{5323E2C0-E39B-459E-966B-71A96DA6C8B7}"/>
    <cellStyle name="Normal 4 6 7 3 6 2" xfId="35618" xr:uid="{845CCDA2-17C0-4648-BEE4-DE623450EC9F}"/>
    <cellStyle name="Normal 4 6 7 3 6 2 2" xfId="35619" xr:uid="{9F08B2B6-CD1E-48A9-9DED-1C30AFDC3420}"/>
    <cellStyle name="Normal 4 6 7 3 6 3" xfId="35620" xr:uid="{450E90FA-FF21-4BB1-A6CA-843B9D73D203}"/>
    <cellStyle name="Normal 4 6 7 3 7" xfId="35621" xr:uid="{919991B3-76F1-4858-9726-A24FD51AD13B}"/>
    <cellStyle name="Normal 4 6 7 3 7 2" xfId="35622" xr:uid="{5CDB53E3-0B17-458B-B34E-FBB1678EA2D0}"/>
    <cellStyle name="Normal 4 6 7 3 7 2 2" xfId="35623" xr:uid="{0F1A555F-4A48-4B38-B50E-1E52B9ED1247}"/>
    <cellStyle name="Normal 4 6 7 3 7 3" xfId="35624" xr:uid="{355279CE-642C-4088-AA53-9A49FEEC8979}"/>
    <cellStyle name="Normal 4 6 7 3 8" xfId="35625" xr:uid="{A508E475-2D7F-414F-9117-6F3B009C79F1}"/>
    <cellStyle name="Normal 4 6 7 3 8 2" xfId="35626" xr:uid="{7BD7DB9E-2565-4DD1-833E-0272AB6FAC72}"/>
    <cellStyle name="Normal 4 6 7 3 9" xfId="35627" xr:uid="{EE404B4A-02E9-44E6-8075-915D7742D4C3}"/>
    <cellStyle name="Normal 4 6 7 4" xfId="35628" xr:uid="{C3DA4200-8147-46BD-934D-0A7D8A0E5869}"/>
    <cellStyle name="Normal 4 6 7 4 2" xfId="35629" xr:uid="{1171A0B0-FEE6-4E59-B3B5-7061D2F8D0FC}"/>
    <cellStyle name="Normal 4 6 7 4 2 2" xfId="35630" xr:uid="{CB38FFE8-5653-4011-87C5-A72E1B88B36A}"/>
    <cellStyle name="Normal 4 6 7 4 2 2 2" xfId="35631" xr:uid="{0C73043E-E48C-4FC3-B5FE-414945935330}"/>
    <cellStyle name="Normal 4 6 7 4 2 2 2 2" xfId="35632" xr:uid="{5C7249F6-8B2B-434B-8AD4-B9A71E076FC5}"/>
    <cellStyle name="Normal 4 6 7 4 2 2 3" xfId="35633" xr:uid="{EEC99D84-DD89-429C-9433-8B708B52AC58}"/>
    <cellStyle name="Normal 4 6 7 4 2 3" xfId="35634" xr:uid="{BA426E58-10B0-4A50-9E7F-BBECCF6F7CBF}"/>
    <cellStyle name="Normal 4 6 7 4 2 3 2" xfId="35635" xr:uid="{242062D6-604E-464A-8002-F5B6B9EA3DE4}"/>
    <cellStyle name="Normal 4 6 7 4 2 3 2 2" xfId="35636" xr:uid="{99248667-D2C8-4E2C-8C04-5016DAD92097}"/>
    <cellStyle name="Normal 4 6 7 4 2 3 3" xfId="35637" xr:uid="{07C748EA-3424-436A-B215-A4E025866CBF}"/>
    <cellStyle name="Normal 4 6 7 4 2 4" xfId="35638" xr:uid="{D67F495C-D5D3-419A-992F-C006EBE17CF9}"/>
    <cellStyle name="Normal 4 6 7 4 2 4 2" xfId="35639" xr:uid="{A98A01F8-9C50-4E37-9067-0F59F482FB16}"/>
    <cellStyle name="Normal 4 6 7 4 2 5" xfId="35640" xr:uid="{973489AB-2422-4024-9306-1465D0D0744A}"/>
    <cellStyle name="Normal 4 6 7 4 3" xfId="35641" xr:uid="{C42D3190-A683-42E1-B7A0-8DF04BFA832E}"/>
    <cellStyle name="Normal 4 6 7 4 3 2" xfId="35642" xr:uid="{C56CA660-D558-4F51-8009-C656A4FBB956}"/>
    <cellStyle name="Normal 4 6 7 4 3 2 2" xfId="35643" xr:uid="{57C282F4-9CD7-4DF1-89E8-BDB450C28456}"/>
    <cellStyle name="Normal 4 6 7 4 3 3" xfId="35644" xr:uid="{F9A72DEF-98D5-44BB-ABD1-444BDD8C2810}"/>
    <cellStyle name="Normal 4 6 7 4 4" xfId="35645" xr:uid="{C2ED7657-C117-4B57-9102-027AD5F578AD}"/>
    <cellStyle name="Normal 4 6 7 4 4 2" xfId="35646" xr:uid="{3B841027-A5D3-4977-9466-7D23605850CB}"/>
    <cellStyle name="Normal 4 6 7 4 4 2 2" xfId="35647" xr:uid="{92D20D91-743F-4CAF-8C02-FF87671A22B0}"/>
    <cellStyle name="Normal 4 6 7 4 4 3" xfId="35648" xr:uid="{E0FAF0FA-C4FC-46A9-912C-9900A57C602E}"/>
    <cellStyle name="Normal 4 6 7 4 5" xfId="35649" xr:uid="{4F81437A-44B6-4E73-A6A3-31B621D6199C}"/>
    <cellStyle name="Normal 4 6 7 4 5 2" xfId="35650" xr:uid="{20248685-903F-4D05-85E7-60CCDBF9073E}"/>
    <cellStyle name="Normal 4 6 7 4 6" xfId="35651" xr:uid="{77450646-5F6C-468A-B781-36C6A6144832}"/>
    <cellStyle name="Normal 4 6 7 5" xfId="35652" xr:uid="{BDB742B6-462E-45FC-A903-1336A0462A61}"/>
    <cellStyle name="Normal 4 6 7 5 2" xfId="35653" xr:uid="{FD2C83BC-C541-434A-BB7C-2611EBC96CD1}"/>
    <cellStyle name="Normal 4 6 7 5 2 2" xfId="35654" xr:uid="{A15C4FF8-0E0A-4660-9ACA-DBF034EA38EA}"/>
    <cellStyle name="Normal 4 6 7 5 2 2 2" xfId="35655" xr:uid="{D10D8CA1-FD71-4FED-8511-23382903E843}"/>
    <cellStyle name="Normal 4 6 7 5 2 2 2 2" xfId="35656" xr:uid="{9778A425-1F2D-4A29-8DBB-93527C73C041}"/>
    <cellStyle name="Normal 4 6 7 5 2 2 3" xfId="35657" xr:uid="{03D55498-6615-4C9B-BC91-F00B5A75A31E}"/>
    <cellStyle name="Normal 4 6 7 5 2 3" xfId="35658" xr:uid="{0AD65F47-2181-4325-8E62-FF33A48E3E94}"/>
    <cellStyle name="Normal 4 6 7 5 2 3 2" xfId="35659" xr:uid="{B07A8146-BD89-409E-A945-30F55AEEEFF5}"/>
    <cellStyle name="Normal 4 6 7 5 2 3 2 2" xfId="35660" xr:uid="{6272B123-218B-41B1-9499-1F572761CB65}"/>
    <cellStyle name="Normal 4 6 7 5 2 3 3" xfId="35661" xr:uid="{E572E607-9C2D-40F6-9FEF-C4CACC1ABCAF}"/>
    <cellStyle name="Normal 4 6 7 5 2 4" xfId="35662" xr:uid="{4B0FA9BC-5A88-4F7B-ADF1-48AA0C96C87D}"/>
    <cellStyle name="Normal 4 6 7 5 2 4 2" xfId="35663" xr:uid="{A9BB3691-4A29-4215-966B-EF84C7FFB717}"/>
    <cellStyle name="Normal 4 6 7 5 2 5" xfId="35664" xr:uid="{6A3A5973-E883-4879-A155-98955F868BA6}"/>
    <cellStyle name="Normal 4 6 7 5 3" xfId="35665" xr:uid="{7C4EAE4A-13DD-46A4-BBC7-6A42C3B77F96}"/>
    <cellStyle name="Normal 4 6 7 5 3 2" xfId="35666" xr:uid="{FBBE6A0B-E7EF-4B32-9BBC-D24F4C1CD2D6}"/>
    <cellStyle name="Normal 4 6 7 5 3 2 2" xfId="35667" xr:uid="{CE662998-B5AF-4D2B-83D3-7FABE2BD207E}"/>
    <cellStyle name="Normal 4 6 7 5 3 3" xfId="35668" xr:uid="{4FE5965B-6FDE-4E73-A46B-6F0DD3CBCBBB}"/>
    <cellStyle name="Normal 4 6 7 5 4" xfId="35669" xr:uid="{B05F5462-A157-4A23-906A-3C2F9A3F3C1D}"/>
    <cellStyle name="Normal 4 6 7 5 4 2" xfId="35670" xr:uid="{3C07DC14-A815-46CB-9DE5-2BBA07E39BAF}"/>
    <cellStyle name="Normal 4 6 7 5 4 2 2" xfId="35671" xr:uid="{207089ED-8143-44BC-91CE-749135968DEE}"/>
    <cellStyle name="Normal 4 6 7 5 4 3" xfId="35672" xr:uid="{B9CAB14B-EA6A-46BD-B98E-85FBC9FC898A}"/>
    <cellStyle name="Normal 4 6 7 5 5" xfId="35673" xr:uid="{E90ECB55-F450-401B-BC17-79357C6CF23D}"/>
    <cellStyle name="Normal 4 6 7 5 5 2" xfId="35674" xr:uid="{DB746411-4ABF-406C-847F-2044494794EC}"/>
    <cellStyle name="Normal 4 6 7 5 6" xfId="35675" xr:uid="{4378DFB7-8314-4F69-80A1-71F4514E5610}"/>
    <cellStyle name="Normal 4 6 7 6" xfId="35676" xr:uid="{6D70B788-4447-4F51-B45C-C2CE68C4C199}"/>
    <cellStyle name="Normal 4 6 7 6 2" xfId="35677" xr:uid="{4F5DFC77-2701-4C71-AA04-3994751B1023}"/>
    <cellStyle name="Normal 4 6 7 6 2 2" xfId="35678" xr:uid="{13D90C8B-69BD-47AC-9852-868306914535}"/>
    <cellStyle name="Normal 4 6 7 6 2 2 2" xfId="35679" xr:uid="{980CA035-F4D3-494F-9CD2-2EE49D434698}"/>
    <cellStyle name="Normal 4 6 7 6 2 3" xfId="35680" xr:uid="{3EBC3C29-B0CB-4ACF-A191-DD2C24C4B942}"/>
    <cellStyle name="Normal 4 6 7 6 3" xfId="35681" xr:uid="{A4BCD4FF-0952-4E7A-805D-76F2A466F79B}"/>
    <cellStyle name="Normal 4 6 7 6 3 2" xfId="35682" xr:uid="{E43BBDFD-1590-42BF-91B3-D0B93B177CBB}"/>
    <cellStyle name="Normal 4 6 7 6 3 2 2" xfId="35683" xr:uid="{4CB952F1-7DD9-41A6-96F3-9B15161E51E5}"/>
    <cellStyle name="Normal 4 6 7 6 3 3" xfId="35684" xr:uid="{DD7629E6-9F14-4AD8-BC99-259B095C0510}"/>
    <cellStyle name="Normal 4 6 7 6 4" xfId="35685" xr:uid="{8D8646DF-67DA-499C-9926-46BBAF68A93C}"/>
    <cellStyle name="Normal 4 6 7 6 4 2" xfId="35686" xr:uid="{D9D0F08A-77DC-4F18-877A-E5F01AAF34BA}"/>
    <cellStyle name="Normal 4 6 7 6 5" xfId="35687" xr:uid="{8F3D93C3-11F7-42B3-9651-08B60780342B}"/>
    <cellStyle name="Normal 4 6 7 7" xfId="35688" xr:uid="{7E12048A-CE16-424A-B663-700D577ACE02}"/>
    <cellStyle name="Normal 4 6 7 7 2" xfId="35689" xr:uid="{8D8BD619-0AE1-4BEB-9F93-F4E774D77B07}"/>
    <cellStyle name="Normal 4 6 7 7 2 2" xfId="35690" xr:uid="{A3D8604E-DBDE-4556-986B-6F2C88BA9EA6}"/>
    <cellStyle name="Normal 4 6 7 7 3" xfId="35691" xr:uid="{ED15D925-2FEE-4C7D-963B-77BC72E7D36D}"/>
    <cellStyle name="Normal 4 6 7 8" xfId="35692" xr:uid="{2A97560C-3D83-4DA4-905F-1A9006CE7C8F}"/>
    <cellStyle name="Normal 4 6 7 8 2" xfId="35693" xr:uid="{E32C38B1-A213-44B4-8FA5-B40A2DD205A0}"/>
    <cellStyle name="Normal 4 6 7 8 2 2" xfId="35694" xr:uid="{16283082-D132-428F-A248-F1D2720C3385}"/>
    <cellStyle name="Normal 4 6 7 8 3" xfId="35695" xr:uid="{6DCB2875-35B5-43A4-A6DD-920F8EAFBB3B}"/>
    <cellStyle name="Normal 4 6 7 9" xfId="35696" xr:uid="{E247372E-07CE-49E5-AFD2-A6AE48CDE7A8}"/>
    <cellStyle name="Normal 4 6 7 9 2" xfId="35697" xr:uid="{716668A6-7D6A-4592-BB0D-29E337BC20BB}"/>
    <cellStyle name="Normal 4 6 7 9 2 2" xfId="35698" xr:uid="{D7BD75BF-EBAC-46DD-A802-A82E27A54D83}"/>
    <cellStyle name="Normal 4 6 7 9 3" xfId="35699" xr:uid="{6039C41D-961B-4580-B8BB-26088EB1C968}"/>
    <cellStyle name="Normal 4 6 8" xfId="35700" xr:uid="{177FABEE-EB0A-4996-8C05-C4DAD0DA8424}"/>
    <cellStyle name="Normal 4 6 8 10" xfId="35701" xr:uid="{F3716B46-13B7-4484-95AC-F28658E07934}"/>
    <cellStyle name="Normal 4 6 8 10 2" xfId="35702" xr:uid="{46E5B860-E232-47B9-8D9B-828C0B471DBD}"/>
    <cellStyle name="Normal 4 6 8 11" xfId="35703" xr:uid="{D0745F7D-3334-49BD-87EF-DD6BC51A311E}"/>
    <cellStyle name="Normal 4 6 8 2" xfId="35704" xr:uid="{F2ACCDDD-48E0-441D-937F-18DDE62C8655}"/>
    <cellStyle name="Normal 4 6 8 2 2" xfId="35705" xr:uid="{98FF82F1-CEE9-49A8-9A2B-0959F9D98956}"/>
    <cellStyle name="Normal 4 6 8 2 2 2" xfId="35706" xr:uid="{498B49F3-357F-4F3A-BACA-F2C039CC27E1}"/>
    <cellStyle name="Normal 4 6 8 2 2 2 2" xfId="35707" xr:uid="{FF91FD25-A21F-4157-ABDD-5C982A2F0717}"/>
    <cellStyle name="Normal 4 6 8 2 2 2 2 2" xfId="35708" xr:uid="{B9F84F24-00EA-42BE-B076-89BB9B2B67BC}"/>
    <cellStyle name="Normal 4 6 8 2 2 2 2 2 2" xfId="35709" xr:uid="{A0A34249-A5EE-4F79-87EA-DED9B48FED76}"/>
    <cellStyle name="Normal 4 6 8 2 2 2 2 3" xfId="35710" xr:uid="{00F7FD24-6680-4428-8942-13E60C5BD4AE}"/>
    <cellStyle name="Normal 4 6 8 2 2 2 3" xfId="35711" xr:uid="{6210CE4A-9D7F-415F-8871-6AD747EB2084}"/>
    <cellStyle name="Normal 4 6 8 2 2 2 3 2" xfId="35712" xr:uid="{3BA7A481-0D4B-4C50-B22C-80871F5C2D49}"/>
    <cellStyle name="Normal 4 6 8 2 2 2 3 2 2" xfId="35713" xr:uid="{C1F350BA-AF9D-4A7F-8CCA-73E1024E3976}"/>
    <cellStyle name="Normal 4 6 8 2 2 2 3 3" xfId="35714" xr:uid="{798D5B22-A151-47DD-B781-BF91FBCAFED2}"/>
    <cellStyle name="Normal 4 6 8 2 2 2 4" xfId="35715" xr:uid="{F478627A-06C0-4C75-847F-743F4DFC6704}"/>
    <cellStyle name="Normal 4 6 8 2 2 2 4 2" xfId="35716" xr:uid="{E3498BBA-8D04-4275-B5BD-C92D8ABD3B5C}"/>
    <cellStyle name="Normal 4 6 8 2 2 2 5" xfId="35717" xr:uid="{E02444A9-53F7-4075-91AE-8AF411AA4CE5}"/>
    <cellStyle name="Normal 4 6 8 2 2 3" xfId="35718" xr:uid="{05E4E7A0-9E9C-4053-94B7-21EB5480CDF9}"/>
    <cellStyle name="Normal 4 6 8 2 2 3 2" xfId="35719" xr:uid="{5B58C5AF-D43F-40A3-B905-132919B02ECC}"/>
    <cellStyle name="Normal 4 6 8 2 2 3 2 2" xfId="35720" xr:uid="{08466DEF-9D58-4850-944C-11543DE59EF9}"/>
    <cellStyle name="Normal 4 6 8 2 2 3 3" xfId="35721" xr:uid="{A64C8780-B142-48F0-9481-CD1EC3FE4E0C}"/>
    <cellStyle name="Normal 4 6 8 2 2 4" xfId="35722" xr:uid="{B34617CB-0067-4483-A239-65DC9DF32F27}"/>
    <cellStyle name="Normal 4 6 8 2 2 4 2" xfId="35723" xr:uid="{17BCAD0B-D3F6-4683-85F7-3B58E341FC91}"/>
    <cellStyle name="Normal 4 6 8 2 2 4 2 2" xfId="35724" xr:uid="{FB803D14-CB12-483D-9F8A-74616BC9C067}"/>
    <cellStyle name="Normal 4 6 8 2 2 4 3" xfId="35725" xr:uid="{B176F598-6948-4B68-A1D3-5B9645089F0C}"/>
    <cellStyle name="Normal 4 6 8 2 2 5" xfId="35726" xr:uid="{51F32C8F-F7E7-4251-B9BC-E938B19329DE}"/>
    <cellStyle name="Normal 4 6 8 2 2 5 2" xfId="35727" xr:uid="{BB854F65-E1AA-4001-B6DF-A124F12853F4}"/>
    <cellStyle name="Normal 4 6 8 2 2 6" xfId="35728" xr:uid="{D50A86AB-C82C-4755-990B-B7CD97709BF0}"/>
    <cellStyle name="Normal 4 6 8 2 3" xfId="35729" xr:uid="{DF5B5F66-7456-4A57-8C93-83E1F25C327D}"/>
    <cellStyle name="Normal 4 6 8 2 3 2" xfId="35730" xr:uid="{A629703A-B860-4A8D-A99D-B2E8BE3A936A}"/>
    <cellStyle name="Normal 4 6 8 2 3 2 2" xfId="35731" xr:uid="{F8D06F6E-41A0-4BAD-B538-B1F0E1AE8F5C}"/>
    <cellStyle name="Normal 4 6 8 2 3 2 2 2" xfId="35732" xr:uid="{DC7698A5-693E-4670-9557-AB7F170CAAB8}"/>
    <cellStyle name="Normal 4 6 8 2 3 2 2 2 2" xfId="35733" xr:uid="{13C145DA-DFC9-4F93-A1BF-1E305EF75F6D}"/>
    <cellStyle name="Normal 4 6 8 2 3 2 2 3" xfId="35734" xr:uid="{54712826-D3F5-48D6-9B10-F5A1555E66BE}"/>
    <cellStyle name="Normal 4 6 8 2 3 2 3" xfId="35735" xr:uid="{F388B736-A065-4F9A-98E8-D518F0B4A308}"/>
    <cellStyle name="Normal 4 6 8 2 3 2 3 2" xfId="35736" xr:uid="{C3C419C4-80C4-4D90-8583-F8802F03D263}"/>
    <cellStyle name="Normal 4 6 8 2 3 2 3 2 2" xfId="35737" xr:uid="{FEFBCF92-A5D7-40EC-A745-CC4E3B1B34F2}"/>
    <cellStyle name="Normal 4 6 8 2 3 2 3 3" xfId="35738" xr:uid="{7035251B-0E9E-44CB-8D3D-713B8687C62C}"/>
    <cellStyle name="Normal 4 6 8 2 3 2 4" xfId="35739" xr:uid="{3AD3759A-96D6-40A3-833D-1386CE09F47B}"/>
    <cellStyle name="Normal 4 6 8 2 3 2 4 2" xfId="35740" xr:uid="{C3190A41-0D17-41C0-894C-7D3818AEE5F5}"/>
    <cellStyle name="Normal 4 6 8 2 3 2 5" xfId="35741" xr:uid="{C50EE351-756E-484B-BA0F-EF78DE9CA272}"/>
    <cellStyle name="Normal 4 6 8 2 3 3" xfId="35742" xr:uid="{31BD22A0-A94B-4067-973F-3097202A6FBD}"/>
    <cellStyle name="Normal 4 6 8 2 3 3 2" xfId="35743" xr:uid="{78EFBA98-1F29-452D-A909-420DDC32AAD0}"/>
    <cellStyle name="Normal 4 6 8 2 3 3 2 2" xfId="35744" xr:uid="{115DD64E-3DD7-49E5-B90B-FE418917EC40}"/>
    <cellStyle name="Normal 4 6 8 2 3 3 3" xfId="35745" xr:uid="{0762ADB6-B195-4567-807B-979B1F8BFC50}"/>
    <cellStyle name="Normal 4 6 8 2 3 4" xfId="35746" xr:uid="{496CC006-C1E0-416A-B884-2AD5062A6A9C}"/>
    <cellStyle name="Normal 4 6 8 2 3 4 2" xfId="35747" xr:uid="{117F6B77-F678-4C90-A295-9029633FD5FF}"/>
    <cellStyle name="Normal 4 6 8 2 3 4 2 2" xfId="35748" xr:uid="{AFA5C144-3AEF-4106-9FB1-086E91FD4C97}"/>
    <cellStyle name="Normal 4 6 8 2 3 4 3" xfId="35749" xr:uid="{995AD33C-F382-4DFA-A5D3-046437BF4244}"/>
    <cellStyle name="Normal 4 6 8 2 3 5" xfId="35750" xr:uid="{E4F2097A-19CC-4AB8-84CB-F57E946E7E4F}"/>
    <cellStyle name="Normal 4 6 8 2 3 5 2" xfId="35751" xr:uid="{314F0ADC-3BE1-4463-BF7D-C1A044983C86}"/>
    <cellStyle name="Normal 4 6 8 2 3 6" xfId="35752" xr:uid="{238AC36F-DA40-4745-A39A-CFE797485DEA}"/>
    <cellStyle name="Normal 4 6 8 2 4" xfId="35753" xr:uid="{B3B93570-C7BD-456E-B1FB-AF12B6B47D7A}"/>
    <cellStyle name="Normal 4 6 8 2 4 2" xfId="35754" xr:uid="{B3E7ADC8-AD3E-4C47-BC2F-471D184443A7}"/>
    <cellStyle name="Normal 4 6 8 2 4 2 2" xfId="35755" xr:uid="{A9AB5243-07C1-466A-8127-0FB9DDC3836D}"/>
    <cellStyle name="Normal 4 6 8 2 4 2 2 2" xfId="35756" xr:uid="{48413016-7F3C-4BA3-9478-37C28598EAFD}"/>
    <cellStyle name="Normal 4 6 8 2 4 2 3" xfId="35757" xr:uid="{A6952C59-1E06-4E34-8306-899BC99BE2F4}"/>
    <cellStyle name="Normal 4 6 8 2 4 3" xfId="35758" xr:uid="{3C46FD42-E34A-4AF5-9425-A09F182F32A3}"/>
    <cellStyle name="Normal 4 6 8 2 4 3 2" xfId="35759" xr:uid="{487FC5C1-A3BB-4BA6-A9EC-3055D68BDC15}"/>
    <cellStyle name="Normal 4 6 8 2 4 3 2 2" xfId="35760" xr:uid="{5C693335-6D2C-44A8-8A70-DF4CDBDA0A7F}"/>
    <cellStyle name="Normal 4 6 8 2 4 3 3" xfId="35761" xr:uid="{4DE7736C-807C-49FA-ACAE-B09DF6CC7A25}"/>
    <cellStyle name="Normal 4 6 8 2 4 4" xfId="35762" xr:uid="{FE76955D-E826-4025-B882-65E87DE70C7B}"/>
    <cellStyle name="Normal 4 6 8 2 4 4 2" xfId="35763" xr:uid="{D077E1C2-A0A5-484F-AEDA-E4F6AF0B9623}"/>
    <cellStyle name="Normal 4 6 8 2 4 5" xfId="35764" xr:uid="{DEFED291-2512-432E-96CA-DC254F6C50DA}"/>
    <cellStyle name="Normal 4 6 8 2 5" xfId="35765" xr:uid="{415CD3FA-997D-4672-99F1-7081C983F59D}"/>
    <cellStyle name="Normal 4 6 8 2 5 2" xfId="35766" xr:uid="{9F38FD83-DF4D-4935-9FB0-4B69A29855CA}"/>
    <cellStyle name="Normal 4 6 8 2 5 2 2" xfId="35767" xr:uid="{04A3811C-EA4B-411D-ACD3-E696BC180454}"/>
    <cellStyle name="Normal 4 6 8 2 5 3" xfId="35768" xr:uid="{BC45A4F1-4EA5-40FA-8B43-BEC708EEC2E3}"/>
    <cellStyle name="Normal 4 6 8 2 6" xfId="35769" xr:uid="{B76659CA-231E-4A93-8DFC-B61E882759A6}"/>
    <cellStyle name="Normal 4 6 8 2 6 2" xfId="35770" xr:uid="{DC963704-7BA1-4F7A-B579-965041A6C7AE}"/>
    <cellStyle name="Normal 4 6 8 2 6 2 2" xfId="35771" xr:uid="{6C8EB181-2489-4092-A2CB-75D4ABACDCE5}"/>
    <cellStyle name="Normal 4 6 8 2 6 3" xfId="35772" xr:uid="{099A352E-E72E-4848-9881-6C967E0639DA}"/>
    <cellStyle name="Normal 4 6 8 2 7" xfId="35773" xr:uid="{D0A51093-F0A2-4AB7-920B-F31CA93B3033}"/>
    <cellStyle name="Normal 4 6 8 2 7 2" xfId="35774" xr:uid="{74C96A20-F79D-4B6D-ADF6-CC78B991A1A6}"/>
    <cellStyle name="Normal 4 6 8 2 7 2 2" xfId="35775" xr:uid="{F6F02B30-F21E-471F-9083-11A59E1D10C7}"/>
    <cellStyle name="Normal 4 6 8 2 7 3" xfId="35776" xr:uid="{D06CFC04-871E-41FA-9CE9-9B442C343A04}"/>
    <cellStyle name="Normal 4 6 8 2 8" xfId="35777" xr:uid="{8272674E-4D0C-47F1-A0B1-A211C232BDB0}"/>
    <cellStyle name="Normal 4 6 8 2 8 2" xfId="35778" xr:uid="{AD53C374-85F4-4D69-BDFC-126B8ACF85DA}"/>
    <cellStyle name="Normal 4 6 8 2 9" xfId="35779" xr:uid="{E41D1839-0E44-4B01-9903-3666DEDE7E87}"/>
    <cellStyle name="Normal 4 6 8 3" xfId="35780" xr:uid="{E9D260B1-698E-4FBF-8196-0971697B8DB3}"/>
    <cellStyle name="Normal 4 6 8 3 2" xfId="35781" xr:uid="{585217DD-78FB-4365-8BB8-980B9817472C}"/>
    <cellStyle name="Normal 4 6 8 3 2 2" xfId="35782" xr:uid="{57514AF0-82A9-43A4-9707-6E1F5E39DA01}"/>
    <cellStyle name="Normal 4 6 8 3 2 2 2" xfId="35783" xr:uid="{48D38B68-12F6-45D8-9F62-6555A757B5F9}"/>
    <cellStyle name="Normal 4 6 8 3 2 2 2 2" xfId="35784" xr:uid="{FF2DDFDB-4309-49C4-B7B0-4429D611C271}"/>
    <cellStyle name="Normal 4 6 8 3 2 2 2 2 2" xfId="35785" xr:uid="{14591F11-7422-4627-A312-0EF5C50C30E1}"/>
    <cellStyle name="Normal 4 6 8 3 2 2 2 3" xfId="35786" xr:uid="{8193B956-C2E2-42D7-8683-1037993B2961}"/>
    <cellStyle name="Normal 4 6 8 3 2 2 3" xfId="35787" xr:uid="{BB28088A-0D36-45EA-902B-384BC211A63D}"/>
    <cellStyle name="Normal 4 6 8 3 2 2 3 2" xfId="35788" xr:uid="{35EA0812-1616-4CD5-B514-162CB85A8111}"/>
    <cellStyle name="Normal 4 6 8 3 2 2 3 2 2" xfId="35789" xr:uid="{346E940D-0140-4CF6-92FB-C779F4D2FF3A}"/>
    <cellStyle name="Normal 4 6 8 3 2 2 3 3" xfId="35790" xr:uid="{D038B8FB-33F3-49D8-B044-71063CF3B777}"/>
    <cellStyle name="Normal 4 6 8 3 2 2 4" xfId="35791" xr:uid="{8A42CA90-DACF-4FAB-A0B4-85E60CBC0FDF}"/>
    <cellStyle name="Normal 4 6 8 3 2 2 4 2" xfId="35792" xr:uid="{58DF3131-262F-40C8-BADF-9586369AD2EC}"/>
    <cellStyle name="Normal 4 6 8 3 2 2 5" xfId="35793" xr:uid="{22B4E4F4-B504-4178-9A8C-9673C0E7FD67}"/>
    <cellStyle name="Normal 4 6 8 3 2 3" xfId="35794" xr:uid="{A38F1976-9FF9-45C8-8B1D-39AC94D49BA0}"/>
    <cellStyle name="Normal 4 6 8 3 2 3 2" xfId="35795" xr:uid="{6831AC3B-5418-48E5-91A7-6B381F907798}"/>
    <cellStyle name="Normal 4 6 8 3 2 3 2 2" xfId="35796" xr:uid="{EF822178-0523-4E2F-A6E1-0F3EC60D137C}"/>
    <cellStyle name="Normal 4 6 8 3 2 3 3" xfId="35797" xr:uid="{324A8FE5-5081-4108-A9E3-E35B2F5B8BB8}"/>
    <cellStyle name="Normal 4 6 8 3 2 4" xfId="35798" xr:uid="{6DF2C3CF-D134-4EB0-B23C-5FCCB563E2D2}"/>
    <cellStyle name="Normal 4 6 8 3 2 4 2" xfId="35799" xr:uid="{A8EF4058-1D85-4ADA-95B9-75121ECB9F06}"/>
    <cellStyle name="Normal 4 6 8 3 2 4 2 2" xfId="35800" xr:uid="{CE10F038-4B9B-4EBB-A0D7-29BF6BEB777D}"/>
    <cellStyle name="Normal 4 6 8 3 2 4 3" xfId="35801" xr:uid="{CBABB2CC-3132-49DC-91A4-6B104C7F8838}"/>
    <cellStyle name="Normal 4 6 8 3 2 5" xfId="35802" xr:uid="{5A23FFD6-3281-4D51-A813-932F12E16F16}"/>
    <cellStyle name="Normal 4 6 8 3 2 5 2" xfId="35803" xr:uid="{3DA9A58C-7C92-4A7E-B54B-BD35ED8C64DB}"/>
    <cellStyle name="Normal 4 6 8 3 2 6" xfId="35804" xr:uid="{9BD6D47C-C549-412F-9F44-FDBE7251E253}"/>
    <cellStyle name="Normal 4 6 8 3 3" xfId="35805" xr:uid="{178D8D57-7143-40EC-8FAE-15958B91E178}"/>
    <cellStyle name="Normal 4 6 8 3 3 2" xfId="35806" xr:uid="{C9FE1587-541F-447C-A5C7-F7BDDD0736E9}"/>
    <cellStyle name="Normal 4 6 8 3 3 2 2" xfId="35807" xr:uid="{0167A29E-79AE-456A-897C-656B4B451DA2}"/>
    <cellStyle name="Normal 4 6 8 3 3 2 2 2" xfId="35808" xr:uid="{CF3E72A1-1A73-40F3-B550-0046988E7BFB}"/>
    <cellStyle name="Normal 4 6 8 3 3 2 2 2 2" xfId="35809" xr:uid="{BFFC17CC-DB88-45C7-B10A-70F1C2C3B29A}"/>
    <cellStyle name="Normal 4 6 8 3 3 2 2 3" xfId="35810" xr:uid="{7ED3CACB-2E78-442E-8675-8F0C5D9E5B71}"/>
    <cellStyle name="Normal 4 6 8 3 3 2 3" xfId="35811" xr:uid="{B78AB9F7-14DA-4292-81CE-A6F3CE7B92FB}"/>
    <cellStyle name="Normal 4 6 8 3 3 2 3 2" xfId="35812" xr:uid="{56800917-580A-4580-A920-C051F5806CBF}"/>
    <cellStyle name="Normal 4 6 8 3 3 2 3 2 2" xfId="35813" xr:uid="{A50DDC49-F53B-4B98-AFD8-BCDDD5868FDA}"/>
    <cellStyle name="Normal 4 6 8 3 3 2 3 3" xfId="35814" xr:uid="{1DA10623-3B51-4469-84C4-82FE02BF3CDE}"/>
    <cellStyle name="Normal 4 6 8 3 3 2 4" xfId="35815" xr:uid="{BC428B8C-B36F-4D99-BA37-0DA103FDFBCD}"/>
    <cellStyle name="Normal 4 6 8 3 3 2 4 2" xfId="35816" xr:uid="{31E37D7D-0F1A-47AC-8D74-0C417749EFD0}"/>
    <cellStyle name="Normal 4 6 8 3 3 2 5" xfId="35817" xr:uid="{BAC60C6D-A4BF-45EB-B26C-9760B3309F8D}"/>
    <cellStyle name="Normal 4 6 8 3 3 3" xfId="35818" xr:uid="{EFF3E937-61F0-405E-A9F7-3F594C3D90A7}"/>
    <cellStyle name="Normal 4 6 8 3 3 3 2" xfId="35819" xr:uid="{E632610B-A85F-4B14-89BE-26718A713316}"/>
    <cellStyle name="Normal 4 6 8 3 3 3 2 2" xfId="35820" xr:uid="{B592281F-88E7-4046-8C64-34DDCA865FBD}"/>
    <cellStyle name="Normal 4 6 8 3 3 3 3" xfId="35821" xr:uid="{F01FF8F3-5FB1-40D5-BA12-806592DF748A}"/>
    <cellStyle name="Normal 4 6 8 3 3 4" xfId="35822" xr:uid="{A85479E8-8BB4-4E9F-B4BC-165091B393D6}"/>
    <cellStyle name="Normal 4 6 8 3 3 4 2" xfId="35823" xr:uid="{5AFC7ED7-3270-4385-BD72-273ABE116269}"/>
    <cellStyle name="Normal 4 6 8 3 3 4 2 2" xfId="35824" xr:uid="{1AB61391-69CE-459A-AB7B-DEB9C1680D11}"/>
    <cellStyle name="Normal 4 6 8 3 3 4 3" xfId="35825" xr:uid="{E28EE46E-F5A9-4B2F-A8D6-2BFEF3A885B2}"/>
    <cellStyle name="Normal 4 6 8 3 3 5" xfId="35826" xr:uid="{34109084-095C-462C-A298-9B2BFDF4D41C}"/>
    <cellStyle name="Normal 4 6 8 3 3 5 2" xfId="35827" xr:uid="{749417AC-2390-4BAD-BF2D-114E7B0DEF04}"/>
    <cellStyle name="Normal 4 6 8 3 3 6" xfId="35828" xr:uid="{9CA1F5A3-D2BA-4234-8C9B-C522996A3CEC}"/>
    <cellStyle name="Normal 4 6 8 3 4" xfId="35829" xr:uid="{A0EF9524-331A-43AB-BF7D-9DBFDD842B7A}"/>
    <cellStyle name="Normal 4 6 8 3 4 2" xfId="35830" xr:uid="{7E52D555-F24F-488E-93FE-DEB9382373B6}"/>
    <cellStyle name="Normal 4 6 8 3 4 2 2" xfId="35831" xr:uid="{752C45E5-58E4-4477-AE37-2EBE446B1499}"/>
    <cellStyle name="Normal 4 6 8 3 4 2 2 2" xfId="35832" xr:uid="{81504384-4AC2-404B-B5BC-5CBB3873076B}"/>
    <cellStyle name="Normal 4 6 8 3 4 2 3" xfId="35833" xr:uid="{BEBB5FA4-2595-4ACD-938D-8A1DABCF3705}"/>
    <cellStyle name="Normal 4 6 8 3 4 3" xfId="35834" xr:uid="{3AAB1F43-AD22-41C5-8377-C5D39DBDDC6B}"/>
    <cellStyle name="Normal 4 6 8 3 4 3 2" xfId="35835" xr:uid="{FAB2A7FE-2C73-450D-9DDC-DF0A5A04A3C9}"/>
    <cellStyle name="Normal 4 6 8 3 4 3 2 2" xfId="35836" xr:uid="{0CF13722-6A2D-4E45-90A3-B6C498D17C58}"/>
    <cellStyle name="Normal 4 6 8 3 4 3 3" xfId="35837" xr:uid="{02D70E57-5B39-4DC9-8848-38343439F352}"/>
    <cellStyle name="Normal 4 6 8 3 4 4" xfId="35838" xr:uid="{69D3624B-B059-40DE-902A-5F05B19CBC87}"/>
    <cellStyle name="Normal 4 6 8 3 4 4 2" xfId="35839" xr:uid="{E12BEA25-E68F-4CD7-A782-D29557BCAA6E}"/>
    <cellStyle name="Normal 4 6 8 3 4 5" xfId="35840" xr:uid="{BCBFB793-BEF7-400D-BAC4-8D773A8CF9E9}"/>
    <cellStyle name="Normal 4 6 8 3 5" xfId="35841" xr:uid="{D2A735DA-415F-4CE1-ACC4-304F6CDED50F}"/>
    <cellStyle name="Normal 4 6 8 3 5 2" xfId="35842" xr:uid="{328CD13B-E8DF-4E4F-8A6B-5A1AAE4B6481}"/>
    <cellStyle name="Normal 4 6 8 3 5 2 2" xfId="35843" xr:uid="{93B4FFE5-E7D3-4626-B556-45ADC29BB1C6}"/>
    <cellStyle name="Normal 4 6 8 3 5 3" xfId="35844" xr:uid="{B5752697-5168-42A8-9270-CC5CCAFAE9C2}"/>
    <cellStyle name="Normal 4 6 8 3 6" xfId="35845" xr:uid="{1156B488-F70C-4868-A3BF-6513A6738988}"/>
    <cellStyle name="Normal 4 6 8 3 6 2" xfId="35846" xr:uid="{06B6C4C9-FE70-4CDE-9CFB-4A91BC604396}"/>
    <cellStyle name="Normal 4 6 8 3 6 2 2" xfId="35847" xr:uid="{68A11D5A-2343-479D-BEE2-216E5BD90425}"/>
    <cellStyle name="Normal 4 6 8 3 6 3" xfId="35848" xr:uid="{AC51FE43-471B-4D1A-99EA-6AB381CEFA7B}"/>
    <cellStyle name="Normal 4 6 8 3 7" xfId="35849" xr:uid="{739697BD-031B-4730-9B67-551973E2A5C8}"/>
    <cellStyle name="Normal 4 6 8 3 7 2" xfId="35850" xr:uid="{CE48A0B4-60FB-48CB-9422-4FAAE137DCFD}"/>
    <cellStyle name="Normal 4 6 8 3 7 2 2" xfId="35851" xr:uid="{45ABE568-3D8A-449E-B73A-AF2F16DAF3E5}"/>
    <cellStyle name="Normal 4 6 8 3 7 3" xfId="35852" xr:uid="{61C84439-0F1B-49F7-8285-620930A0C06D}"/>
    <cellStyle name="Normal 4 6 8 3 8" xfId="35853" xr:uid="{5A25D2CE-9C37-4B22-9D42-81C5DA799F93}"/>
    <cellStyle name="Normal 4 6 8 3 8 2" xfId="35854" xr:uid="{DAD541A1-361F-406D-A674-F3DBF26CA35F}"/>
    <cellStyle name="Normal 4 6 8 3 9" xfId="35855" xr:uid="{D2733459-848B-49DE-85FC-4DCEDA350322}"/>
    <cellStyle name="Normal 4 6 8 4" xfId="35856" xr:uid="{85CD723F-9869-4BD6-8F0B-5F988DBA6171}"/>
    <cellStyle name="Normal 4 6 8 4 2" xfId="35857" xr:uid="{66BB7AE9-CFAC-46F3-AC3E-BB98F4096B30}"/>
    <cellStyle name="Normal 4 6 8 4 2 2" xfId="35858" xr:uid="{1B992044-9641-441F-A0B1-A7A272235FC6}"/>
    <cellStyle name="Normal 4 6 8 4 2 2 2" xfId="35859" xr:uid="{F5E6E054-BE32-446B-B878-09E29A0C9107}"/>
    <cellStyle name="Normal 4 6 8 4 2 2 2 2" xfId="35860" xr:uid="{1785ECBE-6A57-4377-93FA-D31D3BBF0D51}"/>
    <cellStyle name="Normal 4 6 8 4 2 2 3" xfId="35861" xr:uid="{BDD833B7-A307-4864-803F-E56B8BE06FEC}"/>
    <cellStyle name="Normal 4 6 8 4 2 3" xfId="35862" xr:uid="{5E620AEC-B9EE-4163-BAAE-5A4AEB83DA85}"/>
    <cellStyle name="Normal 4 6 8 4 2 3 2" xfId="35863" xr:uid="{1061F608-08FA-4E20-BC25-8E1AE4A3BE34}"/>
    <cellStyle name="Normal 4 6 8 4 2 3 2 2" xfId="35864" xr:uid="{89B38B84-7DC9-4234-B41D-95149A837B47}"/>
    <cellStyle name="Normal 4 6 8 4 2 3 3" xfId="35865" xr:uid="{F75D78A6-50A7-43A9-B039-80BF3AC38E14}"/>
    <cellStyle name="Normal 4 6 8 4 2 4" xfId="35866" xr:uid="{AFD10C74-3A34-4387-8899-848DCA82DE60}"/>
    <cellStyle name="Normal 4 6 8 4 2 4 2" xfId="35867" xr:uid="{2BC0EC48-AD7C-4780-950E-E9FE9B2E1D71}"/>
    <cellStyle name="Normal 4 6 8 4 2 5" xfId="35868" xr:uid="{FB275DFB-875C-48A6-8204-2C03E95DE380}"/>
    <cellStyle name="Normal 4 6 8 4 3" xfId="35869" xr:uid="{907B920A-E8C6-4621-94A5-E8F6B6BF8C28}"/>
    <cellStyle name="Normal 4 6 8 4 3 2" xfId="35870" xr:uid="{BB7FBDF1-9246-4E2C-8356-364B75E38A64}"/>
    <cellStyle name="Normal 4 6 8 4 3 2 2" xfId="35871" xr:uid="{C919F6D4-2B11-4A13-BDF8-D49F262F120F}"/>
    <cellStyle name="Normal 4 6 8 4 3 3" xfId="35872" xr:uid="{632CD10D-5EFF-4DF9-A6FF-F134BA182D22}"/>
    <cellStyle name="Normal 4 6 8 4 4" xfId="35873" xr:uid="{310F7655-9AE5-46D8-95F9-830B19B4585D}"/>
    <cellStyle name="Normal 4 6 8 4 4 2" xfId="35874" xr:uid="{B2EFA333-8186-4129-854E-BD27EB8D8342}"/>
    <cellStyle name="Normal 4 6 8 4 4 2 2" xfId="35875" xr:uid="{4C8BE6F8-CDB1-4E6B-B990-7E7D0119B9C4}"/>
    <cellStyle name="Normal 4 6 8 4 4 3" xfId="35876" xr:uid="{466B91C0-1D8C-49E1-82EC-93BF4D565EB5}"/>
    <cellStyle name="Normal 4 6 8 4 5" xfId="35877" xr:uid="{82CF3613-EADE-407E-A940-D9F30D19678D}"/>
    <cellStyle name="Normal 4 6 8 4 5 2" xfId="35878" xr:uid="{292EB839-097B-4660-9EEC-4B0CA965ED99}"/>
    <cellStyle name="Normal 4 6 8 4 6" xfId="35879" xr:uid="{E4F4D35F-B003-4970-B28D-1C7298DA042C}"/>
    <cellStyle name="Normal 4 6 8 5" xfId="35880" xr:uid="{56238072-515B-4E56-A1C6-5E6B884E2030}"/>
    <cellStyle name="Normal 4 6 8 5 2" xfId="35881" xr:uid="{9F801ADE-E94F-46BC-8342-FBFB85C9F9E6}"/>
    <cellStyle name="Normal 4 6 8 5 2 2" xfId="35882" xr:uid="{C3D26F89-AFF7-4B6D-BE51-416FA51EFB2B}"/>
    <cellStyle name="Normal 4 6 8 5 2 2 2" xfId="35883" xr:uid="{690D6DB9-918A-43C7-9A8B-774C018A54A6}"/>
    <cellStyle name="Normal 4 6 8 5 2 2 2 2" xfId="35884" xr:uid="{11475FD4-4B95-4CF7-B57E-0456C96F3872}"/>
    <cellStyle name="Normal 4 6 8 5 2 2 3" xfId="35885" xr:uid="{140ED839-B966-4A85-848B-3FD18A8FDC5F}"/>
    <cellStyle name="Normal 4 6 8 5 2 3" xfId="35886" xr:uid="{4ABC9CB6-2727-471C-B54D-F11BE85339C0}"/>
    <cellStyle name="Normal 4 6 8 5 2 3 2" xfId="35887" xr:uid="{99C0294F-6195-4D8A-8039-93B54E3B0018}"/>
    <cellStyle name="Normal 4 6 8 5 2 3 2 2" xfId="35888" xr:uid="{3E10C7AA-7649-43FF-9C0C-C47434D80B49}"/>
    <cellStyle name="Normal 4 6 8 5 2 3 3" xfId="35889" xr:uid="{7FF3EC60-A4CD-4620-ACD9-F7A11BE7293D}"/>
    <cellStyle name="Normal 4 6 8 5 2 4" xfId="35890" xr:uid="{25B16BF3-53CB-4656-9805-A13EDFFCA9A8}"/>
    <cellStyle name="Normal 4 6 8 5 2 4 2" xfId="35891" xr:uid="{1CAB0116-6B55-4E1E-ABA0-1837ACCCF62C}"/>
    <cellStyle name="Normal 4 6 8 5 2 5" xfId="35892" xr:uid="{FEC6D348-DAA4-4E0C-BA01-8C829B65727F}"/>
    <cellStyle name="Normal 4 6 8 5 3" xfId="35893" xr:uid="{E99E8BC9-6268-4A7E-B6D0-4E54D58A1DAA}"/>
    <cellStyle name="Normal 4 6 8 5 3 2" xfId="35894" xr:uid="{7AD38A28-CC70-474B-BECB-7A1C4BE7C70E}"/>
    <cellStyle name="Normal 4 6 8 5 3 2 2" xfId="35895" xr:uid="{20B0C331-72BB-4C95-9250-7A4725433A8B}"/>
    <cellStyle name="Normal 4 6 8 5 3 3" xfId="35896" xr:uid="{F171DCB8-F183-4D14-A6B2-DAAEFB16723A}"/>
    <cellStyle name="Normal 4 6 8 5 4" xfId="35897" xr:uid="{D7BFB0A7-53DC-4DC3-903E-E55AD5150EE8}"/>
    <cellStyle name="Normal 4 6 8 5 4 2" xfId="35898" xr:uid="{7C2EC483-ECE0-40ED-9686-FEB37C28C376}"/>
    <cellStyle name="Normal 4 6 8 5 4 2 2" xfId="35899" xr:uid="{079BB4D2-6AD2-453B-B70D-81657CB01BBD}"/>
    <cellStyle name="Normal 4 6 8 5 4 3" xfId="35900" xr:uid="{BC9A56ED-B41A-4AAC-986A-A23155782871}"/>
    <cellStyle name="Normal 4 6 8 5 5" xfId="35901" xr:uid="{61AE32F8-A80D-4689-9375-8F25EF09F96E}"/>
    <cellStyle name="Normal 4 6 8 5 5 2" xfId="35902" xr:uid="{875FFF34-7B5E-4E57-A7DF-48FCE1E6C0FE}"/>
    <cellStyle name="Normal 4 6 8 5 6" xfId="35903" xr:uid="{0361E278-623F-45AA-B15C-FCF5393D295C}"/>
    <cellStyle name="Normal 4 6 8 6" xfId="35904" xr:uid="{C5A5B9BC-60D1-4B7D-9EE2-78E669B607BC}"/>
    <cellStyle name="Normal 4 6 8 6 2" xfId="35905" xr:uid="{F3696FB8-2D86-45E1-9513-A2DFFADE513B}"/>
    <cellStyle name="Normal 4 6 8 6 2 2" xfId="35906" xr:uid="{40531FFC-AC3C-401A-93A2-7701D9ED7319}"/>
    <cellStyle name="Normal 4 6 8 6 2 2 2" xfId="35907" xr:uid="{5A9FCE9C-16D3-40C8-AA21-71A720F97F4B}"/>
    <cellStyle name="Normal 4 6 8 6 2 3" xfId="35908" xr:uid="{DF56699B-A9C2-4812-9820-39FC910832B3}"/>
    <cellStyle name="Normal 4 6 8 6 3" xfId="35909" xr:uid="{40E35721-A008-4591-846C-A2C9D37B4FA1}"/>
    <cellStyle name="Normal 4 6 8 6 3 2" xfId="35910" xr:uid="{CB4FD5C6-CC01-460E-8128-317253A68F80}"/>
    <cellStyle name="Normal 4 6 8 6 3 2 2" xfId="35911" xr:uid="{EA825EDA-1EC2-48AE-9B1B-980CB9FA0496}"/>
    <cellStyle name="Normal 4 6 8 6 3 3" xfId="35912" xr:uid="{A09C3E5F-E23F-499A-8AAE-16DABB6BB430}"/>
    <cellStyle name="Normal 4 6 8 6 4" xfId="35913" xr:uid="{18875EC9-914F-4941-9FFF-1C441E7E1C5C}"/>
    <cellStyle name="Normal 4 6 8 6 4 2" xfId="35914" xr:uid="{6DABABE8-C633-4620-87CE-7C6DAD831E43}"/>
    <cellStyle name="Normal 4 6 8 6 5" xfId="35915" xr:uid="{DDFDB3C7-6D67-4BBA-9294-188FCF229689}"/>
    <cellStyle name="Normal 4 6 8 7" xfId="35916" xr:uid="{30A0D72C-D99F-4BD3-A5C2-E13B4765CB08}"/>
    <cellStyle name="Normal 4 6 8 7 2" xfId="35917" xr:uid="{C5E51A19-F3B0-4232-BC83-F22F28CF7563}"/>
    <cellStyle name="Normal 4 6 8 7 2 2" xfId="35918" xr:uid="{B946188E-FA6E-4102-AD0D-09CA0B715AD7}"/>
    <cellStyle name="Normal 4 6 8 7 3" xfId="35919" xr:uid="{20D294E1-DD71-4297-A12E-84EDCCEAEB8C}"/>
    <cellStyle name="Normal 4 6 8 8" xfId="35920" xr:uid="{89888F81-BCD5-49C9-8CC3-FF8DE537C59B}"/>
    <cellStyle name="Normal 4 6 8 8 2" xfId="35921" xr:uid="{700BE3AC-4379-459D-9639-D23E9C2991FF}"/>
    <cellStyle name="Normal 4 6 8 8 2 2" xfId="35922" xr:uid="{A5F275BE-6D63-4022-B1DE-BC55C539D352}"/>
    <cellStyle name="Normal 4 6 8 8 3" xfId="35923" xr:uid="{795F4F95-38A8-43E7-ADB8-2F7FBCF18D69}"/>
    <cellStyle name="Normal 4 6 8 9" xfId="35924" xr:uid="{F5D9E868-640B-41BA-A6B5-B7CA4F62E8D2}"/>
    <cellStyle name="Normal 4 6 8 9 2" xfId="35925" xr:uid="{7170AEE8-9CE0-4C23-A9F8-66DD1C070B29}"/>
    <cellStyle name="Normal 4 6 8 9 2 2" xfId="35926" xr:uid="{4A360458-0CC5-400B-B6D0-FD272F077C23}"/>
    <cellStyle name="Normal 4 6 8 9 3" xfId="35927" xr:uid="{9AE08B1D-03D5-4912-ADA1-C2A162EFAD67}"/>
    <cellStyle name="Normal 4 6 9" xfId="35928" xr:uid="{2634128A-99DF-42D8-8728-BC3BD67809AD}"/>
    <cellStyle name="Normal 4 6 9 10" xfId="35929" xr:uid="{0CD5E83F-A639-4E87-8507-84FFCBD58C81}"/>
    <cellStyle name="Normal 4 6 9 10 2" xfId="35930" xr:uid="{7138172B-0288-441D-AAB1-5A31BCA4FE3D}"/>
    <cellStyle name="Normal 4 6 9 11" xfId="35931" xr:uid="{4E9C16A9-3C8F-4004-82D8-88BD230B5FF8}"/>
    <cellStyle name="Normal 4 6 9 2" xfId="35932" xr:uid="{A7765B5B-5AF7-46EE-8B29-F85DB5C07B67}"/>
    <cellStyle name="Normal 4 6 9 2 2" xfId="35933" xr:uid="{97C1BDE6-11C6-4784-AB67-41CA42A084B6}"/>
    <cellStyle name="Normal 4 6 9 2 2 2" xfId="35934" xr:uid="{022CC027-C66E-4248-98D1-B7C3C4820B37}"/>
    <cellStyle name="Normal 4 6 9 2 2 2 2" xfId="35935" xr:uid="{CA2E27EB-1FDB-4042-8748-4DAE8F0B1863}"/>
    <cellStyle name="Normal 4 6 9 2 2 2 2 2" xfId="35936" xr:uid="{FE87AD21-AB42-45AF-A7F9-1C8F9AC72785}"/>
    <cellStyle name="Normal 4 6 9 2 2 2 2 2 2" xfId="35937" xr:uid="{D4D82050-5F59-4EDF-8ACD-4DAC5DF09D0A}"/>
    <cellStyle name="Normal 4 6 9 2 2 2 2 3" xfId="35938" xr:uid="{408DB38F-2CC5-40C0-BB85-119B3104106F}"/>
    <cellStyle name="Normal 4 6 9 2 2 2 3" xfId="35939" xr:uid="{CC8D1F8B-4EBE-433A-8BB4-6124776A5619}"/>
    <cellStyle name="Normal 4 6 9 2 2 2 3 2" xfId="35940" xr:uid="{8F78DD67-AD91-44A1-B3F4-2FACF4E892A8}"/>
    <cellStyle name="Normal 4 6 9 2 2 2 3 2 2" xfId="35941" xr:uid="{0D683D3C-EDF8-4DFE-8282-4C50111CFA90}"/>
    <cellStyle name="Normal 4 6 9 2 2 2 3 3" xfId="35942" xr:uid="{853C1F25-C681-4A80-98C2-622F7B8D7CB1}"/>
    <cellStyle name="Normal 4 6 9 2 2 2 4" xfId="35943" xr:uid="{712CCF51-15EA-476A-80D7-85217DD49D24}"/>
    <cellStyle name="Normal 4 6 9 2 2 2 4 2" xfId="35944" xr:uid="{CF2D0A81-32DC-4DC8-AB51-77B122E18653}"/>
    <cellStyle name="Normal 4 6 9 2 2 2 5" xfId="35945" xr:uid="{42014DB5-D9A1-435C-9654-3C69B9221F93}"/>
    <cellStyle name="Normal 4 6 9 2 2 3" xfId="35946" xr:uid="{FA0C3502-CA33-4283-8141-1AB333B91284}"/>
    <cellStyle name="Normal 4 6 9 2 2 3 2" xfId="35947" xr:uid="{D57759C1-573E-4F95-B06A-C3146DADC8D1}"/>
    <cellStyle name="Normal 4 6 9 2 2 3 2 2" xfId="35948" xr:uid="{0CC33C06-37F0-46A3-89AF-979D466F1F8B}"/>
    <cellStyle name="Normal 4 6 9 2 2 3 3" xfId="35949" xr:uid="{1D7C2CD2-34F1-4BB7-9B39-27D2AB1BB811}"/>
    <cellStyle name="Normal 4 6 9 2 2 4" xfId="35950" xr:uid="{725BDFAB-E6AB-45CC-B12B-D34DD8303890}"/>
    <cellStyle name="Normal 4 6 9 2 2 4 2" xfId="35951" xr:uid="{7C47D9CC-6375-4FA7-9684-ED7ACE339C6E}"/>
    <cellStyle name="Normal 4 6 9 2 2 4 2 2" xfId="35952" xr:uid="{84FE9B22-AB79-4F85-B43E-FC29D1CB0F95}"/>
    <cellStyle name="Normal 4 6 9 2 2 4 3" xfId="35953" xr:uid="{9B939ABE-6053-45A8-BB71-3D65607E8A96}"/>
    <cellStyle name="Normal 4 6 9 2 2 5" xfId="35954" xr:uid="{BFD966AD-57B3-48BF-AF4D-31D8FF700D65}"/>
    <cellStyle name="Normal 4 6 9 2 2 5 2" xfId="35955" xr:uid="{B7ED7050-C51E-4B7A-B441-58283AAE34EE}"/>
    <cellStyle name="Normal 4 6 9 2 2 6" xfId="35956" xr:uid="{F48DB0FB-5BE3-49D8-8103-2102AC89BE29}"/>
    <cellStyle name="Normal 4 6 9 2 3" xfId="35957" xr:uid="{9AC41BAD-0A37-4336-9997-9CC48CC204FF}"/>
    <cellStyle name="Normal 4 6 9 2 3 2" xfId="35958" xr:uid="{3B88438E-80D7-468A-ABFC-56A2629D7E81}"/>
    <cellStyle name="Normal 4 6 9 2 3 2 2" xfId="35959" xr:uid="{1E58596B-81AE-47ED-9589-2EDC8A7666A4}"/>
    <cellStyle name="Normal 4 6 9 2 3 2 2 2" xfId="35960" xr:uid="{BB9695BE-E6F7-4E0D-B104-3D77B83B54D5}"/>
    <cellStyle name="Normal 4 6 9 2 3 2 2 2 2" xfId="35961" xr:uid="{AD3A5C30-5996-4A52-8678-9A0867CA5478}"/>
    <cellStyle name="Normal 4 6 9 2 3 2 2 3" xfId="35962" xr:uid="{BD339EEF-C312-41EB-80E1-F686351538A6}"/>
    <cellStyle name="Normal 4 6 9 2 3 2 3" xfId="35963" xr:uid="{C3F77147-06A6-494D-ADB6-58EC89D06755}"/>
    <cellStyle name="Normal 4 6 9 2 3 2 3 2" xfId="35964" xr:uid="{E8AA6C73-9497-49C2-9FEE-703A57ACBCA8}"/>
    <cellStyle name="Normal 4 6 9 2 3 2 3 2 2" xfId="35965" xr:uid="{ACC53DE6-3091-4A60-857B-ABD2C0450F51}"/>
    <cellStyle name="Normal 4 6 9 2 3 2 3 3" xfId="35966" xr:uid="{A706195E-5A7A-48BC-8572-EFCB0FB2ED7B}"/>
    <cellStyle name="Normal 4 6 9 2 3 2 4" xfId="35967" xr:uid="{0755CD67-A7BE-4C50-95D5-728F498A8ACF}"/>
    <cellStyle name="Normal 4 6 9 2 3 2 4 2" xfId="35968" xr:uid="{876E5C09-38BB-47ED-ADFE-C259DF863F36}"/>
    <cellStyle name="Normal 4 6 9 2 3 2 5" xfId="35969" xr:uid="{368283B5-0CA9-43B6-9E2E-2EB201D9D121}"/>
    <cellStyle name="Normal 4 6 9 2 3 3" xfId="35970" xr:uid="{F34493FB-34CD-4030-8B79-2A64C8FC7A31}"/>
    <cellStyle name="Normal 4 6 9 2 3 3 2" xfId="35971" xr:uid="{C71D6B28-28B6-4E14-80AF-493DCC2C0E8D}"/>
    <cellStyle name="Normal 4 6 9 2 3 3 2 2" xfId="35972" xr:uid="{E3178F57-6946-45E2-AC89-2A70389FEFD8}"/>
    <cellStyle name="Normal 4 6 9 2 3 3 3" xfId="35973" xr:uid="{DEB40A14-BE52-4C5E-B014-7456BB0F995D}"/>
    <cellStyle name="Normal 4 6 9 2 3 4" xfId="35974" xr:uid="{2E7567AA-A896-4716-B868-784A0129C062}"/>
    <cellStyle name="Normal 4 6 9 2 3 4 2" xfId="35975" xr:uid="{6C77BEE5-52CF-4429-A3D3-53FAD25E97AA}"/>
    <cellStyle name="Normal 4 6 9 2 3 4 2 2" xfId="35976" xr:uid="{4401D672-A5C3-45B7-8BBE-EB2B8CC441AF}"/>
    <cellStyle name="Normal 4 6 9 2 3 4 3" xfId="35977" xr:uid="{0C8F95BC-2E9B-44E2-A500-3B18E5D7FAF7}"/>
    <cellStyle name="Normal 4 6 9 2 3 5" xfId="35978" xr:uid="{FB39B363-D6EB-4C40-9422-0E9873AD5524}"/>
    <cellStyle name="Normal 4 6 9 2 3 5 2" xfId="35979" xr:uid="{5B618F64-8F5E-4274-9427-EA4C00CE1778}"/>
    <cellStyle name="Normal 4 6 9 2 3 6" xfId="35980" xr:uid="{B49C7F26-CD98-40C2-8307-864AAF2D04D2}"/>
    <cellStyle name="Normal 4 6 9 2 4" xfId="35981" xr:uid="{E1E362E6-5DCB-4BB2-89C9-73AD4430F0DB}"/>
    <cellStyle name="Normal 4 6 9 2 4 2" xfId="35982" xr:uid="{6A65F4D1-100D-437F-BD6A-C0A0C6D6EE1C}"/>
    <cellStyle name="Normal 4 6 9 2 4 2 2" xfId="35983" xr:uid="{A53C45EB-CD87-4206-AA3B-DE029C43B600}"/>
    <cellStyle name="Normal 4 6 9 2 4 2 2 2" xfId="35984" xr:uid="{0E4719AA-6E0D-4681-A5B5-C65315FA3FDC}"/>
    <cellStyle name="Normal 4 6 9 2 4 2 3" xfId="35985" xr:uid="{43CA5390-7B43-4E81-B405-9C3391F5BB32}"/>
    <cellStyle name="Normal 4 6 9 2 4 3" xfId="35986" xr:uid="{3848835F-D277-4010-AC97-2CBEAC23561B}"/>
    <cellStyle name="Normal 4 6 9 2 4 3 2" xfId="35987" xr:uid="{07CFD7E6-C2D2-4B9C-AE26-7F14BA5E98B7}"/>
    <cellStyle name="Normal 4 6 9 2 4 3 2 2" xfId="35988" xr:uid="{21EF2E03-84D4-4DB8-9DAF-5E2C4295B93E}"/>
    <cellStyle name="Normal 4 6 9 2 4 3 3" xfId="35989" xr:uid="{E9E47F15-0D17-4196-B64E-AB7E485E7DB3}"/>
    <cellStyle name="Normal 4 6 9 2 4 4" xfId="35990" xr:uid="{3E9B6377-C0C4-49BC-B362-0D85D48FC2E6}"/>
    <cellStyle name="Normal 4 6 9 2 4 4 2" xfId="35991" xr:uid="{CF56A916-514A-43C5-AF85-C138430D84BF}"/>
    <cellStyle name="Normal 4 6 9 2 4 5" xfId="35992" xr:uid="{23084CFD-26EA-435A-B438-B0E80F6CD94C}"/>
    <cellStyle name="Normal 4 6 9 2 5" xfId="35993" xr:uid="{C1E43ACB-B2F5-4EF7-9B66-C3D4F7D381BF}"/>
    <cellStyle name="Normal 4 6 9 2 5 2" xfId="35994" xr:uid="{D93F08C6-8214-4370-AD64-EA2F13B54E3C}"/>
    <cellStyle name="Normal 4 6 9 2 5 2 2" xfId="35995" xr:uid="{9379122C-16AC-4C28-B96C-2216D9FC709A}"/>
    <cellStyle name="Normal 4 6 9 2 5 3" xfId="35996" xr:uid="{0FD862DC-7AD6-4A93-B012-9D672FB1EB74}"/>
    <cellStyle name="Normal 4 6 9 2 6" xfId="35997" xr:uid="{7737D537-9DA1-4A14-987E-161F99D24F1B}"/>
    <cellStyle name="Normal 4 6 9 2 6 2" xfId="35998" xr:uid="{D16CBB35-6CD2-4370-AB95-9443053FCB6A}"/>
    <cellStyle name="Normal 4 6 9 2 6 2 2" xfId="35999" xr:uid="{C18608C9-4948-418B-BD4C-1D7091BF03F0}"/>
    <cellStyle name="Normal 4 6 9 2 6 3" xfId="36000" xr:uid="{016CD085-9FAF-4FCD-BBCA-C57FE928B2E7}"/>
    <cellStyle name="Normal 4 6 9 2 7" xfId="36001" xr:uid="{23C0B324-D00D-48BD-917F-33428B5F12BB}"/>
    <cellStyle name="Normal 4 6 9 2 7 2" xfId="36002" xr:uid="{6D9AB2CE-F245-4B6B-8145-ACB6114EF234}"/>
    <cellStyle name="Normal 4 6 9 2 7 2 2" xfId="36003" xr:uid="{F7EB16B7-7AD4-4933-A980-0659C4753A1F}"/>
    <cellStyle name="Normal 4 6 9 2 7 3" xfId="36004" xr:uid="{8A059CA8-F908-42B8-AFA2-4FA9188492C8}"/>
    <cellStyle name="Normal 4 6 9 2 8" xfId="36005" xr:uid="{F46F5830-FB5C-4C9C-A3DF-CEB78646A672}"/>
    <cellStyle name="Normal 4 6 9 2 8 2" xfId="36006" xr:uid="{05E98624-4B06-487C-9BEA-A8D0B765AF5D}"/>
    <cellStyle name="Normal 4 6 9 2 9" xfId="36007" xr:uid="{4BF2B5C3-897B-4475-9417-204E475A1692}"/>
    <cellStyle name="Normal 4 6 9 3" xfId="36008" xr:uid="{C4224894-1535-4C83-B3FE-EB3F57B78DB0}"/>
    <cellStyle name="Normal 4 6 9 3 2" xfId="36009" xr:uid="{2D5748F7-E5E8-4601-8086-FE03AA7594D6}"/>
    <cellStyle name="Normal 4 6 9 3 2 2" xfId="36010" xr:uid="{D020FC74-33B9-4147-9490-857FB634FF4B}"/>
    <cellStyle name="Normal 4 6 9 3 2 2 2" xfId="36011" xr:uid="{94B61DC3-447D-4F1B-9D18-9E03C253E072}"/>
    <cellStyle name="Normal 4 6 9 3 2 2 2 2" xfId="36012" xr:uid="{44A022B2-1A6E-479A-AD08-CA5C7EAA35AF}"/>
    <cellStyle name="Normal 4 6 9 3 2 2 2 2 2" xfId="36013" xr:uid="{CC280F2D-4DB7-45ED-B0A3-FD70E952FCD0}"/>
    <cellStyle name="Normal 4 6 9 3 2 2 2 3" xfId="36014" xr:uid="{7E1F3C14-47B8-40CF-9527-BC59C096595B}"/>
    <cellStyle name="Normal 4 6 9 3 2 2 3" xfId="36015" xr:uid="{CB7E40D8-08ED-4021-8381-5C4E103825D7}"/>
    <cellStyle name="Normal 4 6 9 3 2 2 3 2" xfId="36016" xr:uid="{68F1104A-6F33-4F62-9CF3-3F673885582A}"/>
    <cellStyle name="Normal 4 6 9 3 2 2 3 2 2" xfId="36017" xr:uid="{B1117EEA-F828-47F3-9A8D-D9FAE25D9048}"/>
    <cellStyle name="Normal 4 6 9 3 2 2 3 3" xfId="36018" xr:uid="{CFE33F1C-C0C3-4A5D-9EFF-D8681563E915}"/>
    <cellStyle name="Normal 4 6 9 3 2 2 4" xfId="36019" xr:uid="{75A8CAC2-FA02-4909-8DD7-D26E8C5BDD70}"/>
    <cellStyle name="Normal 4 6 9 3 2 2 4 2" xfId="36020" xr:uid="{0AC8DDA7-A090-4249-A70C-756EDC92F9BA}"/>
    <cellStyle name="Normal 4 6 9 3 2 2 5" xfId="36021" xr:uid="{7A5DB663-9B0D-4E28-AE02-9F3E628553CE}"/>
    <cellStyle name="Normal 4 6 9 3 2 3" xfId="36022" xr:uid="{9E100623-2D7F-459E-8549-1AD893FB3804}"/>
    <cellStyle name="Normal 4 6 9 3 2 3 2" xfId="36023" xr:uid="{6C2E38B2-53A8-4F1D-A558-8A7F89B9D6D8}"/>
    <cellStyle name="Normal 4 6 9 3 2 3 2 2" xfId="36024" xr:uid="{9341D59D-DC7F-4694-A1F1-9A4DC45CA79E}"/>
    <cellStyle name="Normal 4 6 9 3 2 3 3" xfId="36025" xr:uid="{8011B41E-CF2F-4A3C-B260-EA96B121070C}"/>
    <cellStyle name="Normal 4 6 9 3 2 4" xfId="36026" xr:uid="{60171D80-83F7-4694-9DBA-638359E935EF}"/>
    <cellStyle name="Normal 4 6 9 3 2 4 2" xfId="36027" xr:uid="{58A7DFF9-0C07-43D9-B7C5-0D5388FFF8DC}"/>
    <cellStyle name="Normal 4 6 9 3 2 4 2 2" xfId="36028" xr:uid="{8CE596AC-CBC0-462C-A5E2-12D2E9D76A75}"/>
    <cellStyle name="Normal 4 6 9 3 2 4 3" xfId="36029" xr:uid="{2420092D-D0A1-494B-940B-60C4853DE999}"/>
    <cellStyle name="Normal 4 6 9 3 2 5" xfId="36030" xr:uid="{500130F8-71A7-4CAE-B723-E7F9DF648432}"/>
    <cellStyle name="Normal 4 6 9 3 2 5 2" xfId="36031" xr:uid="{D266C8CB-6DFD-4339-8340-43F0D001FDAE}"/>
    <cellStyle name="Normal 4 6 9 3 2 6" xfId="36032" xr:uid="{A590D7F6-8B3E-4537-826C-2B72E27A2AE6}"/>
    <cellStyle name="Normal 4 6 9 3 3" xfId="36033" xr:uid="{F8DFA9ED-8F3E-487E-9764-503986391505}"/>
    <cellStyle name="Normal 4 6 9 3 3 2" xfId="36034" xr:uid="{226C2B31-1159-4674-B47D-FBA5191EBFB9}"/>
    <cellStyle name="Normal 4 6 9 3 3 2 2" xfId="36035" xr:uid="{7F6E774A-FAF8-4937-9DDD-1DA4B020B532}"/>
    <cellStyle name="Normal 4 6 9 3 3 2 2 2" xfId="36036" xr:uid="{E53EC08F-3C0D-46F3-AAB1-72E3B2D973AB}"/>
    <cellStyle name="Normal 4 6 9 3 3 2 2 2 2" xfId="36037" xr:uid="{3ADF0F8A-64F1-4CA5-B89B-A4FB8D48C63A}"/>
    <cellStyle name="Normal 4 6 9 3 3 2 2 3" xfId="36038" xr:uid="{FF3CF85D-DF9F-405B-AAF7-CB0F0789F2D0}"/>
    <cellStyle name="Normal 4 6 9 3 3 2 3" xfId="36039" xr:uid="{6262C717-51AA-43A5-BE20-5AAC318F1374}"/>
    <cellStyle name="Normal 4 6 9 3 3 2 3 2" xfId="36040" xr:uid="{2B0A8F3B-2A11-436A-B95C-8562848DC054}"/>
    <cellStyle name="Normal 4 6 9 3 3 2 3 2 2" xfId="36041" xr:uid="{5D4F8C8C-FFC0-4855-9F2A-862A902C8D00}"/>
    <cellStyle name="Normal 4 6 9 3 3 2 3 3" xfId="36042" xr:uid="{46B5B120-55F6-4DC2-B6A0-605F27F7D038}"/>
    <cellStyle name="Normal 4 6 9 3 3 2 4" xfId="36043" xr:uid="{137E6B47-92F2-443D-95B7-4B2C35E25F1B}"/>
    <cellStyle name="Normal 4 6 9 3 3 2 4 2" xfId="36044" xr:uid="{A399D041-1E03-40F3-9E5F-4BE1FD2A017B}"/>
    <cellStyle name="Normal 4 6 9 3 3 2 5" xfId="36045" xr:uid="{8B197B18-7446-4AC8-8669-46D10F6135C6}"/>
    <cellStyle name="Normal 4 6 9 3 3 3" xfId="36046" xr:uid="{CE84AEC7-F00D-444B-BF18-F34CC68F941C}"/>
    <cellStyle name="Normal 4 6 9 3 3 3 2" xfId="36047" xr:uid="{C4BF7392-6B40-4205-8050-10D855DD5659}"/>
    <cellStyle name="Normal 4 6 9 3 3 3 2 2" xfId="36048" xr:uid="{BE0B6739-C4EC-467F-B0F0-B7FB950FD88E}"/>
    <cellStyle name="Normal 4 6 9 3 3 3 3" xfId="36049" xr:uid="{66171D5B-276D-4593-B81E-EAC26FDDCBB6}"/>
    <cellStyle name="Normal 4 6 9 3 3 4" xfId="36050" xr:uid="{7F357E90-25B4-48AD-8671-0CAFD57DF738}"/>
    <cellStyle name="Normal 4 6 9 3 3 4 2" xfId="36051" xr:uid="{EB26E082-E8DA-46E5-A956-BC672FF587FC}"/>
    <cellStyle name="Normal 4 6 9 3 3 4 2 2" xfId="36052" xr:uid="{EC0C045A-FAF5-4EFD-806F-608D2331C1C4}"/>
    <cellStyle name="Normal 4 6 9 3 3 4 3" xfId="36053" xr:uid="{40973698-875F-4CF2-AAB7-1847781E8849}"/>
    <cellStyle name="Normal 4 6 9 3 3 5" xfId="36054" xr:uid="{A1EB8C13-712A-452C-BFC3-278178DA76ED}"/>
    <cellStyle name="Normal 4 6 9 3 3 5 2" xfId="36055" xr:uid="{C09CCA04-A6FE-4016-8FBA-325C0B131CA4}"/>
    <cellStyle name="Normal 4 6 9 3 3 6" xfId="36056" xr:uid="{C1E1D05F-9566-4DE1-8D1E-35A15E5539E2}"/>
    <cellStyle name="Normal 4 6 9 3 4" xfId="36057" xr:uid="{340C3718-A1AD-487E-9185-043575542770}"/>
    <cellStyle name="Normal 4 6 9 3 4 2" xfId="36058" xr:uid="{ADB34F8E-8ED0-4229-9A96-EF6018FAE71D}"/>
    <cellStyle name="Normal 4 6 9 3 4 2 2" xfId="36059" xr:uid="{6B459B72-0D08-4AA7-82A3-D221E0C581D1}"/>
    <cellStyle name="Normal 4 6 9 3 4 2 2 2" xfId="36060" xr:uid="{C531CF41-CCF5-4DE0-B7A2-324BFF036302}"/>
    <cellStyle name="Normal 4 6 9 3 4 2 3" xfId="36061" xr:uid="{70A33AAC-4B2F-431B-830E-E823EA9F26E8}"/>
    <cellStyle name="Normal 4 6 9 3 4 3" xfId="36062" xr:uid="{231548C0-7EC6-4D62-91AB-1593EF1E899E}"/>
    <cellStyle name="Normal 4 6 9 3 4 3 2" xfId="36063" xr:uid="{FF0285B3-E820-421B-A3D1-51325F5C25B6}"/>
    <cellStyle name="Normal 4 6 9 3 4 3 2 2" xfId="36064" xr:uid="{DC6248EB-FEAB-4E00-BC2D-41C6B9CEFF5B}"/>
    <cellStyle name="Normal 4 6 9 3 4 3 3" xfId="36065" xr:uid="{2E4A0655-371C-449F-96C0-7823784CB6BE}"/>
    <cellStyle name="Normal 4 6 9 3 4 4" xfId="36066" xr:uid="{76247D93-7A11-47CA-84BE-0F13FA491E26}"/>
    <cellStyle name="Normal 4 6 9 3 4 4 2" xfId="36067" xr:uid="{1FD6E469-4DEF-4603-8898-C856EA2B8054}"/>
    <cellStyle name="Normal 4 6 9 3 4 5" xfId="36068" xr:uid="{B6A86AD2-563F-4A42-B6FA-00FDBBB3405C}"/>
    <cellStyle name="Normal 4 6 9 3 5" xfId="36069" xr:uid="{EDCD7317-AD65-44AA-A49A-4DA800EAB4A0}"/>
    <cellStyle name="Normal 4 6 9 3 5 2" xfId="36070" xr:uid="{2573D827-B9ED-4CED-82FB-4C3C5A63F588}"/>
    <cellStyle name="Normal 4 6 9 3 5 2 2" xfId="36071" xr:uid="{FC19EDDA-7DD0-4467-B79A-3548F1856563}"/>
    <cellStyle name="Normal 4 6 9 3 5 3" xfId="36072" xr:uid="{F86BB1A2-65FE-4D40-92F4-7A7805EE229D}"/>
    <cellStyle name="Normal 4 6 9 3 6" xfId="36073" xr:uid="{A4E63F78-48FA-44B8-9D25-F1BA0C0A5AA3}"/>
    <cellStyle name="Normal 4 6 9 3 6 2" xfId="36074" xr:uid="{41264131-36A3-4634-8297-ADFB74261BBF}"/>
    <cellStyle name="Normal 4 6 9 3 6 2 2" xfId="36075" xr:uid="{DEA7595A-1C9E-4769-A7A5-204A8D1DAED4}"/>
    <cellStyle name="Normal 4 6 9 3 6 3" xfId="36076" xr:uid="{23ACC391-6D60-4032-B017-2D93C36A4959}"/>
    <cellStyle name="Normal 4 6 9 3 7" xfId="36077" xr:uid="{2A8A8F33-AFA4-4D8C-998C-098C55DAECEC}"/>
    <cellStyle name="Normal 4 6 9 3 7 2" xfId="36078" xr:uid="{67C46C2C-344B-4C8D-A2D4-76861EC49380}"/>
    <cellStyle name="Normal 4 6 9 3 7 2 2" xfId="36079" xr:uid="{59FED2B4-97AB-4836-9364-9F81AC346C88}"/>
    <cellStyle name="Normal 4 6 9 3 7 3" xfId="36080" xr:uid="{E9AA8683-47BF-41C6-B5FE-A3A914CD5449}"/>
    <cellStyle name="Normal 4 6 9 3 8" xfId="36081" xr:uid="{BE64B572-BFCA-4CBF-BF1A-D61E213E3D55}"/>
    <cellStyle name="Normal 4 6 9 3 8 2" xfId="36082" xr:uid="{E4241516-FE54-46C7-AD30-45C093CD828E}"/>
    <cellStyle name="Normal 4 6 9 3 9" xfId="36083" xr:uid="{100BF9C5-CEE6-4C04-8AF0-FF3F00191846}"/>
    <cellStyle name="Normal 4 6 9 4" xfId="36084" xr:uid="{E3448865-9A89-433B-B795-3A481112DEFB}"/>
    <cellStyle name="Normal 4 6 9 4 2" xfId="36085" xr:uid="{A2E6A052-113E-4515-A30E-6C1FB4596457}"/>
    <cellStyle name="Normal 4 6 9 4 2 2" xfId="36086" xr:uid="{C4AF9806-0DE2-45C6-8CD4-853DB05D19A8}"/>
    <cellStyle name="Normal 4 6 9 4 2 2 2" xfId="36087" xr:uid="{96159B50-AB69-451A-B00D-71BA1179236A}"/>
    <cellStyle name="Normal 4 6 9 4 2 2 2 2" xfId="36088" xr:uid="{0CC706D7-C92F-4F10-99B4-676C6A0DF55F}"/>
    <cellStyle name="Normal 4 6 9 4 2 2 3" xfId="36089" xr:uid="{10E7BC47-C421-44CE-8B54-7B86531B7473}"/>
    <cellStyle name="Normal 4 6 9 4 2 3" xfId="36090" xr:uid="{29D69415-CD6F-4DE7-A15D-E940D9641479}"/>
    <cellStyle name="Normal 4 6 9 4 2 3 2" xfId="36091" xr:uid="{5D10311A-8A9C-4676-A6D1-216829BD3405}"/>
    <cellStyle name="Normal 4 6 9 4 2 3 2 2" xfId="36092" xr:uid="{F241D6FC-B01E-4528-BFA0-F5F8BBB82C52}"/>
    <cellStyle name="Normal 4 6 9 4 2 3 3" xfId="36093" xr:uid="{F3DE0C65-F1A2-4B30-8F04-106F1116EC8C}"/>
    <cellStyle name="Normal 4 6 9 4 2 4" xfId="36094" xr:uid="{DAC7CDAA-B62A-4BCB-86D6-6E2EDAEC53C6}"/>
    <cellStyle name="Normal 4 6 9 4 2 4 2" xfId="36095" xr:uid="{4A2AC6DE-14B5-45F0-8B43-3BB7CAF43A97}"/>
    <cellStyle name="Normal 4 6 9 4 2 5" xfId="36096" xr:uid="{F2FC3D48-65B3-40E6-81C4-ABFFFCFCDA34}"/>
    <cellStyle name="Normal 4 6 9 4 3" xfId="36097" xr:uid="{9E3573A1-D9B5-4DE0-AFD5-59F8AB4A92E4}"/>
    <cellStyle name="Normal 4 6 9 4 3 2" xfId="36098" xr:uid="{BDAF003F-7EB3-49FB-B652-8B311397A2CF}"/>
    <cellStyle name="Normal 4 6 9 4 3 2 2" xfId="36099" xr:uid="{F1D1E5C3-2873-43D6-9700-ED7F9CDFFBEF}"/>
    <cellStyle name="Normal 4 6 9 4 3 3" xfId="36100" xr:uid="{7DE7ECFA-E209-4B39-B475-EBA2BCB02D9B}"/>
    <cellStyle name="Normal 4 6 9 4 4" xfId="36101" xr:uid="{C898F576-79CD-4BB6-9632-6368BDF0B14D}"/>
    <cellStyle name="Normal 4 6 9 4 4 2" xfId="36102" xr:uid="{C9BAB2F7-52AB-4F1E-92AA-94974C267CA6}"/>
    <cellStyle name="Normal 4 6 9 4 4 2 2" xfId="36103" xr:uid="{15B3994E-8DBF-4AB5-9C78-AB62FC238A49}"/>
    <cellStyle name="Normal 4 6 9 4 4 3" xfId="36104" xr:uid="{EAE7C619-2F9B-40AA-9EEB-8BFA89044EE1}"/>
    <cellStyle name="Normal 4 6 9 4 5" xfId="36105" xr:uid="{8664C19E-9EDF-41FE-96F6-9196D0644187}"/>
    <cellStyle name="Normal 4 6 9 4 5 2" xfId="36106" xr:uid="{2E32E99F-BD87-4B50-A1BC-71A11D2884D2}"/>
    <cellStyle name="Normal 4 6 9 4 6" xfId="36107" xr:uid="{54DC05A4-1417-4969-B1F4-A42388148E4B}"/>
    <cellStyle name="Normal 4 6 9 5" xfId="36108" xr:uid="{9C89BCC5-2222-48CD-B30A-E1058F11D21A}"/>
    <cellStyle name="Normal 4 6 9 5 2" xfId="36109" xr:uid="{C2EF39F6-D111-420C-B841-B0DBFC3BB594}"/>
    <cellStyle name="Normal 4 6 9 5 2 2" xfId="36110" xr:uid="{6409AC29-3765-499C-8CCD-9AC4E93E856B}"/>
    <cellStyle name="Normal 4 6 9 5 2 2 2" xfId="36111" xr:uid="{869CCE33-6E16-4432-9947-AA5F5753FEE6}"/>
    <cellStyle name="Normal 4 6 9 5 2 2 2 2" xfId="36112" xr:uid="{66A2DC17-58C3-484E-A699-BEF2AC591C6F}"/>
    <cellStyle name="Normal 4 6 9 5 2 2 3" xfId="36113" xr:uid="{F15458DC-8348-4C3F-9A02-2A3C51C74E50}"/>
    <cellStyle name="Normal 4 6 9 5 2 3" xfId="36114" xr:uid="{10CAFA69-8D6E-44E5-A885-527433DC6DFC}"/>
    <cellStyle name="Normal 4 6 9 5 2 3 2" xfId="36115" xr:uid="{C010EE64-6540-4A2E-8C45-BAFB38E76237}"/>
    <cellStyle name="Normal 4 6 9 5 2 3 2 2" xfId="36116" xr:uid="{711127E3-B5E5-4CB5-B8F8-4104636BD392}"/>
    <cellStyle name="Normal 4 6 9 5 2 3 3" xfId="36117" xr:uid="{1445941A-30F6-4D3E-8436-BB29A3266EA1}"/>
    <cellStyle name="Normal 4 6 9 5 2 4" xfId="36118" xr:uid="{A0D2B0DD-7AE4-48DD-AAC0-47576D869ACD}"/>
    <cellStyle name="Normal 4 6 9 5 2 4 2" xfId="36119" xr:uid="{F58D007C-3D00-4951-B852-D7C6006D76CC}"/>
    <cellStyle name="Normal 4 6 9 5 2 5" xfId="36120" xr:uid="{B8F67EFE-E454-45EC-BEF9-CB8DD3A9D927}"/>
    <cellStyle name="Normal 4 6 9 5 3" xfId="36121" xr:uid="{D6A1EA2E-E169-425B-8BE3-9FFE729A100E}"/>
    <cellStyle name="Normal 4 6 9 5 3 2" xfId="36122" xr:uid="{92FF97B6-A835-4073-B7D3-3B18525E794F}"/>
    <cellStyle name="Normal 4 6 9 5 3 2 2" xfId="36123" xr:uid="{B3C0B800-0BEE-465D-823D-72C81627F530}"/>
    <cellStyle name="Normal 4 6 9 5 3 3" xfId="36124" xr:uid="{176187DD-6B40-47BF-926D-CD78131255F3}"/>
    <cellStyle name="Normal 4 6 9 5 4" xfId="36125" xr:uid="{9964E7BD-9984-4A93-86FE-6567834A0D3B}"/>
    <cellStyle name="Normal 4 6 9 5 4 2" xfId="36126" xr:uid="{B935B7CF-0612-4312-9C94-B503E5459D42}"/>
    <cellStyle name="Normal 4 6 9 5 4 2 2" xfId="36127" xr:uid="{FC42BD21-CF9F-4F18-A36B-99016C4218E7}"/>
    <cellStyle name="Normal 4 6 9 5 4 3" xfId="36128" xr:uid="{02AFEBA2-6E4C-48C9-A5F4-ACE84F8B985A}"/>
    <cellStyle name="Normal 4 6 9 5 5" xfId="36129" xr:uid="{83292D7E-37EF-444E-BBF7-C96FC7AA45F8}"/>
    <cellStyle name="Normal 4 6 9 5 5 2" xfId="36130" xr:uid="{3B72D137-D202-4318-B614-19C8ADF1341A}"/>
    <cellStyle name="Normal 4 6 9 5 6" xfId="36131" xr:uid="{7C689092-AF0A-43C1-BCEC-4BDD8AB96359}"/>
    <cellStyle name="Normal 4 6 9 6" xfId="36132" xr:uid="{D0C63816-3F60-4316-BDDF-91F4D882A291}"/>
    <cellStyle name="Normal 4 6 9 6 2" xfId="36133" xr:uid="{F09532E8-C268-4CDC-98F2-0BFFBACCA876}"/>
    <cellStyle name="Normal 4 6 9 6 2 2" xfId="36134" xr:uid="{3B1CF675-66B6-47A4-834E-19217D269B7D}"/>
    <cellStyle name="Normal 4 6 9 6 2 2 2" xfId="36135" xr:uid="{D7E55082-519E-4A84-8210-88B2F185B13D}"/>
    <cellStyle name="Normal 4 6 9 6 2 3" xfId="36136" xr:uid="{CDC72876-CD0E-4643-9190-2DC10A419183}"/>
    <cellStyle name="Normal 4 6 9 6 3" xfId="36137" xr:uid="{C6602A5D-F32C-4372-84B9-0897CDB1E446}"/>
    <cellStyle name="Normal 4 6 9 6 3 2" xfId="36138" xr:uid="{E8DC84C0-303F-43C0-AA5B-879681C2932D}"/>
    <cellStyle name="Normal 4 6 9 6 3 2 2" xfId="36139" xr:uid="{E9DFEFEB-D30D-40EE-98B7-26A8A42D3A30}"/>
    <cellStyle name="Normal 4 6 9 6 3 3" xfId="36140" xr:uid="{6E8BCBCF-5816-4752-AACC-F715B391DDF3}"/>
    <cellStyle name="Normal 4 6 9 6 4" xfId="36141" xr:uid="{B9499DBD-5AC7-48AC-9FFD-B5A956A9F808}"/>
    <cellStyle name="Normal 4 6 9 6 4 2" xfId="36142" xr:uid="{E8D052EB-8418-4089-8F6D-46FAEF306D3E}"/>
    <cellStyle name="Normal 4 6 9 6 5" xfId="36143" xr:uid="{6D2BAF2B-898A-4095-98F8-F2B8773A1BEA}"/>
    <cellStyle name="Normal 4 6 9 7" xfId="36144" xr:uid="{AD7118DA-CB81-4526-97AE-0207C11D203D}"/>
    <cellStyle name="Normal 4 6 9 7 2" xfId="36145" xr:uid="{2EA79FE3-4267-4EC3-9DC1-AE426F5E2E8C}"/>
    <cellStyle name="Normal 4 6 9 7 2 2" xfId="36146" xr:uid="{373CE364-42BF-48AE-BE32-47835F887854}"/>
    <cellStyle name="Normal 4 6 9 7 3" xfId="36147" xr:uid="{2CDFA450-7061-4AFC-B021-2C822DE8B9CF}"/>
    <cellStyle name="Normal 4 6 9 8" xfId="36148" xr:uid="{2670EB08-9643-4A26-B135-6DAF22F3E767}"/>
    <cellStyle name="Normal 4 6 9 8 2" xfId="36149" xr:uid="{4BD46470-7075-4510-A4C6-F6E74E5CAAD1}"/>
    <cellStyle name="Normal 4 6 9 8 2 2" xfId="36150" xr:uid="{DCDA12CD-C960-4D3B-9C78-040EE26E8DED}"/>
    <cellStyle name="Normal 4 6 9 8 3" xfId="36151" xr:uid="{3DD2E8D6-8712-45CA-BC72-5089A1ED14F4}"/>
    <cellStyle name="Normal 4 6 9 9" xfId="36152" xr:uid="{8E677694-8816-4F8F-B6F9-5DB10594A05E}"/>
    <cellStyle name="Normal 4 6 9 9 2" xfId="36153" xr:uid="{F3544776-91C9-4DDE-A3AB-AC390B44071F}"/>
    <cellStyle name="Normal 4 6 9 9 2 2" xfId="36154" xr:uid="{791727A8-F843-4B89-A2E5-801692C2B8E3}"/>
    <cellStyle name="Normal 4 6 9 9 3" xfId="36155" xr:uid="{E4FE03AA-9D49-44B0-816B-E1A9AEBE1DD6}"/>
    <cellStyle name="Normal 4 7" xfId="2186" xr:uid="{ED62D4E3-31BB-4A87-8D9A-68EFC83972C7}"/>
    <cellStyle name="Normal 4 7 10" xfId="36156" xr:uid="{AA3CF91E-1D8A-4F4D-9BB0-2B0331983DC5}"/>
    <cellStyle name="Normal 4 7 10 10" xfId="36157" xr:uid="{1E2CD65A-EB1D-4DB7-9B3A-8B999782C73F}"/>
    <cellStyle name="Normal 4 7 10 10 2" xfId="36158" xr:uid="{091DE4C6-A2EB-4C90-A248-43E57933E249}"/>
    <cellStyle name="Normal 4 7 10 11" xfId="36159" xr:uid="{7350BBB4-5D44-4FC7-B117-1D80BF502E06}"/>
    <cellStyle name="Normal 4 7 10 2" xfId="36160" xr:uid="{5BE3B4D5-397B-4B50-BB37-EFBC3AEE8052}"/>
    <cellStyle name="Normal 4 7 10 2 2" xfId="36161" xr:uid="{306B7DB4-1E00-4520-88AA-37856CFB0579}"/>
    <cellStyle name="Normal 4 7 10 2 2 2" xfId="36162" xr:uid="{C5A900C1-1B0D-4487-AEDD-D9EB0E0898CB}"/>
    <cellStyle name="Normal 4 7 10 2 2 2 2" xfId="36163" xr:uid="{4FFD11FE-6B82-459F-8EBD-94B292FDF09D}"/>
    <cellStyle name="Normal 4 7 10 2 2 2 2 2" xfId="36164" xr:uid="{065BDFED-AC97-45FF-92E0-CF66086B5B99}"/>
    <cellStyle name="Normal 4 7 10 2 2 2 2 2 2" xfId="36165" xr:uid="{626F7251-DBED-4BB3-8214-7901E64A062C}"/>
    <cellStyle name="Normal 4 7 10 2 2 2 2 3" xfId="36166" xr:uid="{E3875C79-8873-4D3B-97F1-B9805517DC39}"/>
    <cellStyle name="Normal 4 7 10 2 2 2 3" xfId="36167" xr:uid="{00DA662B-F604-4628-9494-9691F9421D8A}"/>
    <cellStyle name="Normal 4 7 10 2 2 2 3 2" xfId="36168" xr:uid="{F57AF1C6-E405-4F8A-96C6-C5AEE0C368EC}"/>
    <cellStyle name="Normal 4 7 10 2 2 2 3 2 2" xfId="36169" xr:uid="{2AA9D6C9-33E6-47BD-9925-10536AAC36A7}"/>
    <cellStyle name="Normal 4 7 10 2 2 2 3 3" xfId="36170" xr:uid="{92AE6C69-1C14-436F-A808-DE9E490AEA75}"/>
    <cellStyle name="Normal 4 7 10 2 2 2 4" xfId="36171" xr:uid="{143A5747-3843-4315-8556-9605178023DD}"/>
    <cellStyle name="Normal 4 7 10 2 2 2 4 2" xfId="36172" xr:uid="{4EFF8E6F-0FF5-441D-8BFE-D7E6C4DD681C}"/>
    <cellStyle name="Normal 4 7 10 2 2 2 5" xfId="36173" xr:uid="{BE38D897-8467-4224-9741-5414FAD7D01B}"/>
    <cellStyle name="Normal 4 7 10 2 2 3" xfId="36174" xr:uid="{639D1342-88AD-479A-8219-6995C757ED33}"/>
    <cellStyle name="Normal 4 7 10 2 2 3 2" xfId="36175" xr:uid="{02711DC2-E87B-4DFB-9D23-578FECE48CAB}"/>
    <cellStyle name="Normal 4 7 10 2 2 3 2 2" xfId="36176" xr:uid="{D325F61F-FB7B-466C-912C-626068F5599C}"/>
    <cellStyle name="Normal 4 7 10 2 2 3 3" xfId="36177" xr:uid="{C538B02F-3E5E-4602-9AF7-F3A3D27D62AD}"/>
    <cellStyle name="Normal 4 7 10 2 2 4" xfId="36178" xr:uid="{7281CC57-6B37-422E-AA52-15B455E41077}"/>
    <cellStyle name="Normal 4 7 10 2 2 4 2" xfId="36179" xr:uid="{072B6ADC-71B3-4DF5-AC5B-E85D130E1762}"/>
    <cellStyle name="Normal 4 7 10 2 2 4 2 2" xfId="36180" xr:uid="{69B57910-EF5A-4482-BC36-8F7EC56FE092}"/>
    <cellStyle name="Normal 4 7 10 2 2 4 3" xfId="36181" xr:uid="{7101ABF5-2E65-4705-BAE9-D310E694EB30}"/>
    <cellStyle name="Normal 4 7 10 2 2 5" xfId="36182" xr:uid="{26127BDF-B68E-4D8A-AB86-8F99D5082567}"/>
    <cellStyle name="Normal 4 7 10 2 2 5 2" xfId="36183" xr:uid="{7EA6B376-2585-4BA7-B5B4-B0B6E6C946A1}"/>
    <cellStyle name="Normal 4 7 10 2 2 6" xfId="36184" xr:uid="{F0779199-49AF-4ECE-907A-139E5F89AE8C}"/>
    <cellStyle name="Normal 4 7 10 2 3" xfId="36185" xr:uid="{42DE0013-801E-43E1-A27D-A0B63CAAD4EB}"/>
    <cellStyle name="Normal 4 7 10 2 3 2" xfId="36186" xr:uid="{D6C2C77B-D66B-4553-9B06-6F66A58057DB}"/>
    <cellStyle name="Normal 4 7 10 2 3 2 2" xfId="36187" xr:uid="{2867BC1B-F4A4-41F2-995D-C58322B9DC0F}"/>
    <cellStyle name="Normal 4 7 10 2 3 2 2 2" xfId="36188" xr:uid="{ED3D7F32-412D-42E7-8BE8-A6B3C3C00693}"/>
    <cellStyle name="Normal 4 7 10 2 3 2 2 2 2" xfId="36189" xr:uid="{D7E9D5A5-5D21-4E35-B1D0-F0763B1BEAD8}"/>
    <cellStyle name="Normal 4 7 10 2 3 2 2 3" xfId="36190" xr:uid="{26A406AE-D327-403F-8A20-94C1F7D295B8}"/>
    <cellStyle name="Normal 4 7 10 2 3 2 3" xfId="36191" xr:uid="{A5DF753E-553C-4069-B978-0DFC512BB5F2}"/>
    <cellStyle name="Normal 4 7 10 2 3 2 3 2" xfId="36192" xr:uid="{306E494D-31F1-465C-BF88-4AC6860F2460}"/>
    <cellStyle name="Normal 4 7 10 2 3 2 3 2 2" xfId="36193" xr:uid="{0A8D8C96-1458-4E55-9208-DD13B3894E60}"/>
    <cellStyle name="Normal 4 7 10 2 3 2 3 3" xfId="36194" xr:uid="{65B46E74-BAEB-4D0E-8E6D-1F0A4772B316}"/>
    <cellStyle name="Normal 4 7 10 2 3 2 4" xfId="36195" xr:uid="{5BB6DC04-61DA-44F8-A84C-D09589BE248D}"/>
    <cellStyle name="Normal 4 7 10 2 3 2 4 2" xfId="36196" xr:uid="{B8DAD25A-C1AF-4D66-8700-3DF4B470CE97}"/>
    <cellStyle name="Normal 4 7 10 2 3 2 5" xfId="36197" xr:uid="{C80C3FFF-178A-4890-8020-C8B8196DD260}"/>
    <cellStyle name="Normal 4 7 10 2 3 3" xfId="36198" xr:uid="{877349D3-5A9C-4B1A-8EFA-C2B0400B6D00}"/>
    <cellStyle name="Normal 4 7 10 2 3 3 2" xfId="36199" xr:uid="{47C30267-44BF-471D-AE87-3ED4FFC4BB63}"/>
    <cellStyle name="Normal 4 7 10 2 3 3 2 2" xfId="36200" xr:uid="{64D01AC3-D52C-42B9-A4A5-483DBBC32396}"/>
    <cellStyle name="Normal 4 7 10 2 3 3 3" xfId="36201" xr:uid="{E369FEDD-356F-448E-B5C7-CC3F14C18D5C}"/>
    <cellStyle name="Normal 4 7 10 2 3 4" xfId="36202" xr:uid="{758ACE31-37EB-4636-AE90-D8BB0BBF7D59}"/>
    <cellStyle name="Normal 4 7 10 2 3 4 2" xfId="36203" xr:uid="{CF47DDC1-D85B-4197-BEE5-59FCDFFB50E9}"/>
    <cellStyle name="Normal 4 7 10 2 3 4 2 2" xfId="36204" xr:uid="{6354C2BC-641A-4DBE-9148-DFD09B183726}"/>
    <cellStyle name="Normal 4 7 10 2 3 4 3" xfId="36205" xr:uid="{8671879F-2E90-4F38-AA4B-49365198A2B6}"/>
    <cellStyle name="Normal 4 7 10 2 3 5" xfId="36206" xr:uid="{DE98C42D-F300-4A0C-AFA9-BEA3604517FF}"/>
    <cellStyle name="Normal 4 7 10 2 3 5 2" xfId="36207" xr:uid="{5ECEEF74-2D33-490C-8BA6-2507B18F5835}"/>
    <cellStyle name="Normal 4 7 10 2 3 6" xfId="36208" xr:uid="{896AC900-D37F-409E-941B-F9E4608F04FA}"/>
    <cellStyle name="Normal 4 7 10 2 4" xfId="36209" xr:uid="{D938EB6B-E3C6-4209-BFC0-F2CD6076C3AE}"/>
    <cellStyle name="Normal 4 7 10 2 4 2" xfId="36210" xr:uid="{757558C7-FBED-4A05-A029-5FABC07676B4}"/>
    <cellStyle name="Normal 4 7 10 2 4 2 2" xfId="36211" xr:uid="{B0405162-A7D2-4EE7-8FE2-B9E6F92BA6A6}"/>
    <cellStyle name="Normal 4 7 10 2 4 2 2 2" xfId="36212" xr:uid="{DC48E2CF-3839-4CD9-9D25-6593256B46C9}"/>
    <cellStyle name="Normal 4 7 10 2 4 2 3" xfId="36213" xr:uid="{A0066EEA-FD11-47E1-966B-D24C9025FA47}"/>
    <cellStyle name="Normal 4 7 10 2 4 3" xfId="36214" xr:uid="{A54B7427-5849-413D-B2BC-2111564CDBEC}"/>
    <cellStyle name="Normal 4 7 10 2 4 3 2" xfId="36215" xr:uid="{8038FCDC-E353-4F19-9E0C-DCE7BAE6315C}"/>
    <cellStyle name="Normal 4 7 10 2 4 3 2 2" xfId="36216" xr:uid="{20CB8F6B-F161-4AEE-A54B-8BDB88C476FE}"/>
    <cellStyle name="Normal 4 7 10 2 4 3 3" xfId="36217" xr:uid="{66EF2182-305F-416B-B4BD-0717CF601741}"/>
    <cellStyle name="Normal 4 7 10 2 4 4" xfId="36218" xr:uid="{6AA262E1-3584-4974-83C9-2F19E6F6ED74}"/>
    <cellStyle name="Normal 4 7 10 2 4 4 2" xfId="36219" xr:uid="{D1DA962C-7E8B-4F80-80B8-22166DF3DA62}"/>
    <cellStyle name="Normal 4 7 10 2 4 5" xfId="36220" xr:uid="{1915C143-44B5-4E4A-A0A3-10B5F5BD59E7}"/>
    <cellStyle name="Normal 4 7 10 2 5" xfId="36221" xr:uid="{AF453C7E-78A4-417F-8227-7A6CA11209DA}"/>
    <cellStyle name="Normal 4 7 10 2 5 2" xfId="36222" xr:uid="{3F6EC55F-E212-471E-898D-AE7C89CF596F}"/>
    <cellStyle name="Normal 4 7 10 2 5 2 2" xfId="36223" xr:uid="{6CF58DC8-E956-46F3-B1DD-BD8A99F64B7C}"/>
    <cellStyle name="Normal 4 7 10 2 5 3" xfId="36224" xr:uid="{AB9B81D0-7DCD-42BB-A1BE-8BBB883E3BF0}"/>
    <cellStyle name="Normal 4 7 10 2 6" xfId="36225" xr:uid="{C5BE9451-1306-4BA5-B3A6-D697DC31C63F}"/>
    <cellStyle name="Normal 4 7 10 2 6 2" xfId="36226" xr:uid="{42175EC7-B602-4F1C-82CA-00E901D98356}"/>
    <cellStyle name="Normal 4 7 10 2 6 2 2" xfId="36227" xr:uid="{FC2AE0F0-36AE-4A4A-BF73-C5E15B9750B0}"/>
    <cellStyle name="Normal 4 7 10 2 6 3" xfId="36228" xr:uid="{89348D14-ABBE-4352-B179-D30C17E8BD69}"/>
    <cellStyle name="Normal 4 7 10 2 7" xfId="36229" xr:uid="{157ADD65-1435-453F-A19F-935CFD05A348}"/>
    <cellStyle name="Normal 4 7 10 2 7 2" xfId="36230" xr:uid="{D0284787-C61D-42A8-8E55-ECE3C676905A}"/>
    <cellStyle name="Normal 4 7 10 2 7 2 2" xfId="36231" xr:uid="{C793C10F-8F28-414E-BDD9-2BA66D91C023}"/>
    <cellStyle name="Normal 4 7 10 2 7 3" xfId="36232" xr:uid="{0FFA0611-E6D4-4EB3-BC66-3D844269FA77}"/>
    <cellStyle name="Normal 4 7 10 2 8" xfId="36233" xr:uid="{2B163BC0-0F90-4AE6-A970-8EAF982583E8}"/>
    <cellStyle name="Normal 4 7 10 2 8 2" xfId="36234" xr:uid="{8A5D3090-EFC8-4AFC-8633-543F175070C1}"/>
    <cellStyle name="Normal 4 7 10 2 9" xfId="36235" xr:uid="{7A80036D-9208-43B3-9331-47293619ACA9}"/>
    <cellStyle name="Normal 4 7 10 3" xfId="36236" xr:uid="{5F783016-31F0-49EF-92C1-28408CBA29BC}"/>
    <cellStyle name="Normal 4 7 10 3 2" xfId="36237" xr:uid="{E97B2486-6106-476C-AF0D-1F886C476D89}"/>
    <cellStyle name="Normal 4 7 10 3 2 2" xfId="36238" xr:uid="{C9015713-92EE-4A20-A16D-DC7D28EE1137}"/>
    <cellStyle name="Normal 4 7 10 3 2 2 2" xfId="36239" xr:uid="{C7417458-465E-4D6A-AC46-AF911DD31C09}"/>
    <cellStyle name="Normal 4 7 10 3 2 2 2 2" xfId="36240" xr:uid="{C40FA812-5729-49FE-9D75-3914F525EB98}"/>
    <cellStyle name="Normal 4 7 10 3 2 2 2 2 2" xfId="36241" xr:uid="{83C33CD0-9CFA-4D53-8364-BEC80BE1F124}"/>
    <cellStyle name="Normal 4 7 10 3 2 2 2 3" xfId="36242" xr:uid="{56DB0564-5507-4C58-938B-53725517351B}"/>
    <cellStyle name="Normal 4 7 10 3 2 2 3" xfId="36243" xr:uid="{C395F99A-FC67-4227-9087-523555314B99}"/>
    <cellStyle name="Normal 4 7 10 3 2 2 3 2" xfId="36244" xr:uid="{848329EF-5587-4C6E-AB4E-B23D134DD87D}"/>
    <cellStyle name="Normal 4 7 10 3 2 2 3 2 2" xfId="36245" xr:uid="{7AC46DD0-87E9-48CD-8088-69516BBA38C1}"/>
    <cellStyle name="Normal 4 7 10 3 2 2 3 3" xfId="36246" xr:uid="{10283104-AD63-42DC-8ED0-550B4A7A7E52}"/>
    <cellStyle name="Normal 4 7 10 3 2 2 4" xfId="36247" xr:uid="{0144C637-D01F-4D05-AC0B-03A4000F6174}"/>
    <cellStyle name="Normal 4 7 10 3 2 2 4 2" xfId="36248" xr:uid="{C63C6BA4-D088-4685-B7C8-5D6F2014B5FC}"/>
    <cellStyle name="Normal 4 7 10 3 2 2 5" xfId="36249" xr:uid="{60357683-EFBB-4369-9235-A17CDC38585A}"/>
    <cellStyle name="Normal 4 7 10 3 2 3" xfId="36250" xr:uid="{EC9388E7-7D79-40AF-BCEF-D44678E9D7FC}"/>
    <cellStyle name="Normal 4 7 10 3 2 3 2" xfId="36251" xr:uid="{C82B5772-FFEF-42E2-A8CE-1E121A2DAFF7}"/>
    <cellStyle name="Normal 4 7 10 3 2 3 2 2" xfId="36252" xr:uid="{428363C9-6B34-44F1-AFB6-22C49E74F719}"/>
    <cellStyle name="Normal 4 7 10 3 2 3 3" xfId="36253" xr:uid="{FB4E2C84-3959-4390-A9B3-F0A96D8EFD6F}"/>
    <cellStyle name="Normal 4 7 10 3 2 4" xfId="36254" xr:uid="{C17831E0-D848-488C-884C-7E481182D980}"/>
    <cellStyle name="Normal 4 7 10 3 2 4 2" xfId="36255" xr:uid="{D76781E2-99DB-4994-B677-84C994A15229}"/>
    <cellStyle name="Normal 4 7 10 3 2 4 2 2" xfId="36256" xr:uid="{EAF209AE-1D09-4E00-BA2F-C3E17BAD0CBB}"/>
    <cellStyle name="Normal 4 7 10 3 2 4 3" xfId="36257" xr:uid="{F9216AB3-B7BF-4DD8-9ADD-8B9B3C083DCA}"/>
    <cellStyle name="Normal 4 7 10 3 2 5" xfId="36258" xr:uid="{3C9CA35B-35D3-4A1D-AF4D-481A7775B3BC}"/>
    <cellStyle name="Normal 4 7 10 3 2 5 2" xfId="36259" xr:uid="{742B64E7-CAE3-4CF6-B617-F4D8B56DD327}"/>
    <cellStyle name="Normal 4 7 10 3 2 6" xfId="36260" xr:uid="{0DA6AEF7-EBCD-45BF-98DB-D833158E6201}"/>
    <cellStyle name="Normal 4 7 10 3 3" xfId="36261" xr:uid="{54160C98-C2D0-4D94-8671-52D52063F03F}"/>
    <cellStyle name="Normal 4 7 10 3 3 2" xfId="36262" xr:uid="{6C0B371D-8209-4989-992D-C329D6C2A21B}"/>
    <cellStyle name="Normal 4 7 10 3 3 2 2" xfId="36263" xr:uid="{9DB18818-34A1-4169-9F4F-00F7EE889712}"/>
    <cellStyle name="Normal 4 7 10 3 3 2 2 2" xfId="36264" xr:uid="{EA3D5CBF-FED4-4B9A-A88F-5D42C87DDFC6}"/>
    <cellStyle name="Normal 4 7 10 3 3 2 2 2 2" xfId="36265" xr:uid="{D1A7F35A-70A3-4237-A262-5CA56430D44D}"/>
    <cellStyle name="Normal 4 7 10 3 3 2 2 3" xfId="36266" xr:uid="{CEF1FE03-6E72-40F2-9E75-C7E6AB0AD3DB}"/>
    <cellStyle name="Normal 4 7 10 3 3 2 3" xfId="36267" xr:uid="{87E69C53-8BA6-473B-B3D9-44C0781D3525}"/>
    <cellStyle name="Normal 4 7 10 3 3 2 3 2" xfId="36268" xr:uid="{56CC3246-32C1-4311-9402-D98DB8F1AE6D}"/>
    <cellStyle name="Normal 4 7 10 3 3 2 3 2 2" xfId="36269" xr:uid="{FE0C4B23-80F6-4B97-8CF5-A5C6F5D7D562}"/>
    <cellStyle name="Normal 4 7 10 3 3 2 3 3" xfId="36270" xr:uid="{A7D838AC-FDF7-47A1-8D4B-A58D02C7FD78}"/>
    <cellStyle name="Normal 4 7 10 3 3 2 4" xfId="36271" xr:uid="{8926EBE8-0F15-4B60-8922-6CD6CC760FDE}"/>
    <cellStyle name="Normal 4 7 10 3 3 2 4 2" xfId="36272" xr:uid="{EEC32AA5-B9E0-44FA-B7D2-8723236CF2E8}"/>
    <cellStyle name="Normal 4 7 10 3 3 2 5" xfId="36273" xr:uid="{3A571DB2-717F-499E-8F3B-82064563F25D}"/>
    <cellStyle name="Normal 4 7 10 3 3 3" xfId="36274" xr:uid="{E04E264B-BDF9-450B-819F-A07487D2F1C7}"/>
    <cellStyle name="Normal 4 7 10 3 3 3 2" xfId="36275" xr:uid="{EDC30DDC-9C44-436D-B20F-9F41BAF4D2F8}"/>
    <cellStyle name="Normal 4 7 10 3 3 3 2 2" xfId="36276" xr:uid="{C3A8F90B-DD59-4475-8407-46578784EC43}"/>
    <cellStyle name="Normal 4 7 10 3 3 3 3" xfId="36277" xr:uid="{8E582163-BA15-4ECF-AC76-6D5607A0A494}"/>
    <cellStyle name="Normal 4 7 10 3 3 4" xfId="36278" xr:uid="{25E7F848-A201-4792-A2B2-D6638F9C5F64}"/>
    <cellStyle name="Normal 4 7 10 3 3 4 2" xfId="36279" xr:uid="{ED1AF618-625D-479F-A00C-1F2347FF4EAA}"/>
    <cellStyle name="Normal 4 7 10 3 3 4 2 2" xfId="36280" xr:uid="{486F14AB-CCE5-45FC-A4BE-E0BEAAB4490E}"/>
    <cellStyle name="Normal 4 7 10 3 3 4 3" xfId="36281" xr:uid="{5DDA0757-441B-4A2C-B79D-615ADDB4C7A4}"/>
    <cellStyle name="Normal 4 7 10 3 3 5" xfId="36282" xr:uid="{AFB78FA3-06D8-4A20-80BD-D7CDD013F351}"/>
    <cellStyle name="Normal 4 7 10 3 3 5 2" xfId="36283" xr:uid="{433360B3-E2FA-4FB1-B76B-6E9E2289AF8A}"/>
    <cellStyle name="Normal 4 7 10 3 3 6" xfId="36284" xr:uid="{013081C9-F466-41DD-9740-6A324074B0E0}"/>
    <cellStyle name="Normal 4 7 10 3 4" xfId="36285" xr:uid="{26479F9E-D058-4720-BFB2-F85ACBDE0DB9}"/>
    <cellStyle name="Normal 4 7 10 3 4 2" xfId="36286" xr:uid="{7B383375-A904-42B2-96FE-37A9B6C68956}"/>
    <cellStyle name="Normal 4 7 10 3 4 2 2" xfId="36287" xr:uid="{30003DF7-B7DC-4309-A5AB-98B5F02B6DC1}"/>
    <cellStyle name="Normal 4 7 10 3 4 2 2 2" xfId="36288" xr:uid="{8C8815F5-F85D-45D6-AE5E-BA2DAC59C1AE}"/>
    <cellStyle name="Normal 4 7 10 3 4 2 3" xfId="36289" xr:uid="{D37F2517-02EF-4797-942A-96CCF296BBFD}"/>
    <cellStyle name="Normal 4 7 10 3 4 3" xfId="36290" xr:uid="{E2CD46DF-DBF3-451F-9A26-EACF035FC2CE}"/>
    <cellStyle name="Normal 4 7 10 3 4 3 2" xfId="36291" xr:uid="{946A0007-281D-4760-A36D-1D4863F0E02E}"/>
    <cellStyle name="Normal 4 7 10 3 4 3 2 2" xfId="36292" xr:uid="{65DD8C46-A711-4F0F-9462-D70F57C1E354}"/>
    <cellStyle name="Normal 4 7 10 3 4 3 3" xfId="36293" xr:uid="{60E0A07F-B6B2-4201-B4CE-D877CDF829A8}"/>
    <cellStyle name="Normal 4 7 10 3 4 4" xfId="36294" xr:uid="{2B90F9B8-EDCC-462F-9B7D-3379E2A2A846}"/>
    <cellStyle name="Normal 4 7 10 3 4 4 2" xfId="36295" xr:uid="{51B3D250-1789-4781-AC01-7A8D40A735CE}"/>
    <cellStyle name="Normal 4 7 10 3 4 5" xfId="36296" xr:uid="{9B82509A-5A9C-44D6-A8E1-B769B7D4F99F}"/>
    <cellStyle name="Normal 4 7 10 3 5" xfId="36297" xr:uid="{0E0BC5FB-E880-43D6-9597-5649AFD25E4B}"/>
    <cellStyle name="Normal 4 7 10 3 5 2" xfId="36298" xr:uid="{66BB967B-8814-4C30-81DB-20045226827A}"/>
    <cellStyle name="Normal 4 7 10 3 5 2 2" xfId="36299" xr:uid="{3056AA8E-EEE7-4ACE-9367-E5EB26C3E213}"/>
    <cellStyle name="Normal 4 7 10 3 5 3" xfId="36300" xr:uid="{35726245-8FDD-42EC-A25B-F69810DEA4D9}"/>
    <cellStyle name="Normal 4 7 10 3 6" xfId="36301" xr:uid="{7BB69D83-0DFC-4AB1-89C3-B229CF2BC83B}"/>
    <cellStyle name="Normal 4 7 10 3 6 2" xfId="36302" xr:uid="{FD1F6F5F-4298-4A0B-B805-4D7CABA20B52}"/>
    <cellStyle name="Normal 4 7 10 3 6 2 2" xfId="36303" xr:uid="{3C62844F-FE3C-4E05-9EAA-64E76804520D}"/>
    <cellStyle name="Normal 4 7 10 3 6 3" xfId="36304" xr:uid="{FF29073F-5892-4DE0-A052-26D1EEE31F2C}"/>
    <cellStyle name="Normal 4 7 10 3 7" xfId="36305" xr:uid="{96A0340F-62E1-4478-A5DD-9771DB13C951}"/>
    <cellStyle name="Normal 4 7 10 3 7 2" xfId="36306" xr:uid="{F8E24206-A9B5-45E5-A744-63F2AE3B71B1}"/>
    <cellStyle name="Normal 4 7 10 3 7 2 2" xfId="36307" xr:uid="{FD0CF1E4-2C72-40E8-A41D-AE1FC2807DC4}"/>
    <cellStyle name="Normal 4 7 10 3 7 3" xfId="36308" xr:uid="{F6A510FA-3D34-4C5D-9A26-B714C7D7646D}"/>
    <cellStyle name="Normal 4 7 10 3 8" xfId="36309" xr:uid="{481F92E0-DDC2-4F1F-AF9E-5156298B5A52}"/>
    <cellStyle name="Normal 4 7 10 3 8 2" xfId="36310" xr:uid="{E3E8E7CC-BEBB-428B-AD68-BE0F0A72A07E}"/>
    <cellStyle name="Normal 4 7 10 3 9" xfId="36311" xr:uid="{4ADDF793-2E6A-4E08-9236-BF931FA11A4F}"/>
    <cellStyle name="Normal 4 7 10 4" xfId="36312" xr:uid="{1DB33DE8-F6DF-4E6B-8BA8-7E64D3DE2BC3}"/>
    <cellStyle name="Normal 4 7 10 4 2" xfId="36313" xr:uid="{133D107F-C039-4DC9-91F6-7CC70FC64E11}"/>
    <cellStyle name="Normal 4 7 10 4 2 2" xfId="36314" xr:uid="{0E539957-C7A4-4638-80ED-4A05B4EA2EEB}"/>
    <cellStyle name="Normal 4 7 10 4 2 2 2" xfId="36315" xr:uid="{61C840D0-58CE-47DD-B3C9-FFBD9B0AF12A}"/>
    <cellStyle name="Normal 4 7 10 4 2 2 2 2" xfId="36316" xr:uid="{C8F07C41-102D-4C81-AC42-CC16D01A328E}"/>
    <cellStyle name="Normal 4 7 10 4 2 2 3" xfId="36317" xr:uid="{4253F843-F691-40D5-B0D6-7BAE989399EA}"/>
    <cellStyle name="Normal 4 7 10 4 2 3" xfId="36318" xr:uid="{0B5068CF-7DC1-4D50-BD38-72EFEB505A3F}"/>
    <cellStyle name="Normal 4 7 10 4 2 3 2" xfId="36319" xr:uid="{1836117F-DF5F-42E4-832A-0252A4D106A6}"/>
    <cellStyle name="Normal 4 7 10 4 2 3 2 2" xfId="36320" xr:uid="{09F1BCA3-F063-40C2-923A-20E826C82DBC}"/>
    <cellStyle name="Normal 4 7 10 4 2 3 3" xfId="36321" xr:uid="{F0CA3C5B-0DBB-4D5E-B4BA-82A9174EE9F0}"/>
    <cellStyle name="Normal 4 7 10 4 2 4" xfId="36322" xr:uid="{DF3E8D0B-A42B-4E63-BBDC-B30F9E763DE6}"/>
    <cellStyle name="Normal 4 7 10 4 2 4 2" xfId="36323" xr:uid="{8D22BA6D-B231-4BBF-9CE0-BF14D58CAA62}"/>
    <cellStyle name="Normal 4 7 10 4 2 5" xfId="36324" xr:uid="{5F40B38B-368D-47A2-B62B-B61229182A07}"/>
    <cellStyle name="Normal 4 7 10 4 3" xfId="36325" xr:uid="{8C695E92-9CC5-4F7F-AF59-FE1BB3402A89}"/>
    <cellStyle name="Normal 4 7 10 4 3 2" xfId="36326" xr:uid="{9243F8A6-E7C6-43FF-A026-44ACACABFB85}"/>
    <cellStyle name="Normal 4 7 10 4 3 2 2" xfId="36327" xr:uid="{D022858E-B7FF-4F10-A2E3-2CDD695FF3D6}"/>
    <cellStyle name="Normal 4 7 10 4 3 3" xfId="36328" xr:uid="{F17AA600-FEDC-4FD5-ACED-AC7A9366EE53}"/>
    <cellStyle name="Normal 4 7 10 4 4" xfId="36329" xr:uid="{FB26D74B-19F1-4EA0-91BE-0B24ADB6CFBE}"/>
    <cellStyle name="Normal 4 7 10 4 4 2" xfId="36330" xr:uid="{EA7A3EE1-37B4-437B-B6C0-2CFF1EEB791B}"/>
    <cellStyle name="Normal 4 7 10 4 4 2 2" xfId="36331" xr:uid="{89C133B1-7644-48D0-9DA3-2D136CCC0485}"/>
    <cellStyle name="Normal 4 7 10 4 4 3" xfId="36332" xr:uid="{E95430A1-69E9-4790-8A21-9461FD0B4AC9}"/>
    <cellStyle name="Normal 4 7 10 4 5" xfId="36333" xr:uid="{59B857E2-25B3-4F99-8366-A5F80A18F288}"/>
    <cellStyle name="Normal 4 7 10 4 5 2" xfId="36334" xr:uid="{C9AA1590-6162-4199-A947-93C7BBFF7850}"/>
    <cellStyle name="Normal 4 7 10 4 6" xfId="36335" xr:uid="{CFE56C04-9440-42FC-BE90-9868085BFD0A}"/>
    <cellStyle name="Normal 4 7 10 5" xfId="36336" xr:uid="{7A4E4DFC-E50B-48DE-819C-80A6C2843856}"/>
    <cellStyle name="Normal 4 7 10 5 2" xfId="36337" xr:uid="{EE317C23-B9C7-40B2-8E31-877B47F4D279}"/>
    <cellStyle name="Normal 4 7 10 5 2 2" xfId="36338" xr:uid="{8A595263-C012-4314-B3B3-A7CDAAE4FFC0}"/>
    <cellStyle name="Normal 4 7 10 5 2 2 2" xfId="36339" xr:uid="{85BB5347-4372-41D7-8886-77ACF377A5A2}"/>
    <cellStyle name="Normal 4 7 10 5 2 2 2 2" xfId="36340" xr:uid="{3F4C0DBB-A471-4380-8467-96AD69F978DC}"/>
    <cellStyle name="Normal 4 7 10 5 2 2 3" xfId="36341" xr:uid="{E343EB53-20D5-4187-9D43-8D78B5A8A2C6}"/>
    <cellStyle name="Normal 4 7 10 5 2 3" xfId="36342" xr:uid="{2462E0F3-2E02-4301-A3BB-8553F3A12678}"/>
    <cellStyle name="Normal 4 7 10 5 2 3 2" xfId="36343" xr:uid="{AFE1787F-DF12-4BEF-B672-D0103C17A3B8}"/>
    <cellStyle name="Normal 4 7 10 5 2 3 2 2" xfId="36344" xr:uid="{3F433050-52FC-4B10-A1D5-DB3ACC8C92CD}"/>
    <cellStyle name="Normal 4 7 10 5 2 3 3" xfId="36345" xr:uid="{46CD195C-6454-4B13-846F-39C37BD0DF8E}"/>
    <cellStyle name="Normal 4 7 10 5 2 4" xfId="36346" xr:uid="{32FCCDBD-0F75-42B6-B42C-84DF51DD91B5}"/>
    <cellStyle name="Normal 4 7 10 5 2 4 2" xfId="36347" xr:uid="{FED859E1-87BC-433F-98F5-3DF7167F3CCF}"/>
    <cellStyle name="Normal 4 7 10 5 2 5" xfId="36348" xr:uid="{9D4C82DC-2B79-4187-94A0-BFA892F76EB9}"/>
    <cellStyle name="Normal 4 7 10 5 3" xfId="36349" xr:uid="{241AB70F-9BDC-4C15-B5A0-0C199DF85F63}"/>
    <cellStyle name="Normal 4 7 10 5 3 2" xfId="36350" xr:uid="{1FE7EB4C-7232-4CE5-9BF2-E455FBF9A337}"/>
    <cellStyle name="Normal 4 7 10 5 3 2 2" xfId="36351" xr:uid="{FC40F0DC-0362-4934-AA07-789B728C3E64}"/>
    <cellStyle name="Normal 4 7 10 5 3 3" xfId="36352" xr:uid="{DD49F8BA-0892-4A88-8A2C-CF334DC6AF4A}"/>
    <cellStyle name="Normal 4 7 10 5 4" xfId="36353" xr:uid="{C9992D49-3C30-4A2B-9190-FB675044C3A0}"/>
    <cellStyle name="Normal 4 7 10 5 4 2" xfId="36354" xr:uid="{FB9A422C-8153-4CD0-84D0-86AA5D8A310B}"/>
    <cellStyle name="Normal 4 7 10 5 4 2 2" xfId="36355" xr:uid="{B20D6E66-6CFB-4092-8D8A-C0259444A489}"/>
    <cellStyle name="Normal 4 7 10 5 4 3" xfId="36356" xr:uid="{8D28A531-89E5-43C4-8A0C-9E09FE8DBED3}"/>
    <cellStyle name="Normal 4 7 10 5 5" xfId="36357" xr:uid="{CDE8EDEF-01AC-4108-831A-C37427294D01}"/>
    <cellStyle name="Normal 4 7 10 5 5 2" xfId="36358" xr:uid="{87AEED06-D757-4CB0-ADBF-1048066D86FF}"/>
    <cellStyle name="Normal 4 7 10 5 6" xfId="36359" xr:uid="{889AE68C-45F8-4468-B045-6758638C71A0}"/>
    <cellStyle name="Normal 4 7 10 6" xfId="36360" xr:uid="{6E4FF5AC-7905-4DC9-8723-09F137858F36}"/>
    <cellStyle name="Normal 4 7 10 6 2" xfId="36361" xr:uid="{3A13DF77-C796-4171-993F-54CC5FE8FB52}"/>
    <cellStyle name="Normal 4 7 10 6 2 2" xfId="36362" xr:uid="{7A2D0BC6-934D-41FD-8655-F78F32404B92}"/>
    <cellStyle name="Normal 4 7 10 6 2 2 2" xfId="36363" xr:uid="{CD8EDD73-7C9D-4BE6-98C3-EC8A619B6929}"/>
    <cellStyle name="Normal 4 7 10 6 2 3" xfId="36364" xr:uid="{3825D89E-8E6B-4BDC-B7EF-AB99BB9FAE62}"/>
    <cellStyle name="Normal 4 7 10 6 3" xfId="36365" xr:uid="{9964A08A-1056-4122-B2B8-0D77AA8F90E1}"/>
    <cellStyle name="Normal 4 7 10 6 3 2" xfId="36366" xr:uid="{CC013D83-2797-4428-B799-D6654FC2F7D6}"/>
    <cellStyle name="Normal 4 7 10 6 3 2 2" xfId="36367" xr:uid="{FE30227F-9A67-4A6F-8DF1-79B98E93F96B}"/>
    <cellStyle name="Normal 4 7 10 6 3 3" xfId="36368" xr:uid="{F1CE5046-3791-4809-935E-02B76A90E220}"/>
    <cellStyle name="Normal 4 7 10 6 4" xfId="36369" xr:uid="{428C8F7E-6D15-4FDC-A5BE-BC0D08F9AB97}"/>
    <cellStyle name="Normal 4 7 10 6 4 2" xfId="36370" xr:uid="{13CBC06F-0592-4093-B131-0D80B115DFB1}"/>
    <cellStyle name="Normal 4 7 10 6 5" xfId="36371" xr:uid="{B1ACD9C2-4646-4F9A-9C13-23B7CF90E138}"/>
    <cellStyle name="Normal 4 7 10 7" xfId="36372" xr:uid="{2CCD6FA8-9E13-47A5-89A1-13157E30D5A8}"/>
    <cellStyle name="Normal 4 7 10 7 2" xfId="36373" xr:uid="{B41B8A3D-0613-404F-A9E3-B8F8B638DB36}"/>
    <cellStyle name="Normal 4 7 10 7 2 2" xfId="36374" xr:uid="{DD0077F0-8BE2-42D6-BB31-7C18B3BC7F68}"/>
    <cellStyle name="Normal 4 7 10 7 3" xfId="36375" xr:uid="{CA8ECC86-F62A-49A3-A1F1-BB86895988CC}"/>
    <cellStyle name="Normal 4 7 10 8" xfId="36376" xr:uid="{5E9BC153-43EB-4894-A74D-B1BF594205BB}"/>
    <cellStyle name="Normal 4 7 10 8 2" xfId="36377" xr:uid="{8B2EC8DD-1756-485F-A1CE-D143899E1C4A}"/>
    <cellStyle name="Normal 4 7 10 8 2 2" xfId="36378" xr:uid="{5690AFED-BAA6-4009-BA51-21C305A3C1FF}"/>
    <cellStyle name="Normal 4 7 10 8 3" xfId="36379" xr:uid="{3272D288-0AD4-4766-9CF8-C06402D45C61}"/>
    <cellStyle name="Normal 4 7 10 9" xfId="36380" xr:uid="{72253465-F889-485A-B275-CB6463BC4037}"/>
    <cellStyle name="Normal 4 7 10 9 2" xfId="36381" xr:uid="{97073C48-5A9E-494C-B3A3-284DB32B63C6}"/>
    <cellStyle name="Normal 4 7 10 9 2 2" xfId="36382" xr:uid="{2CD14FD7-4334-43B0-ADFD-3EDB5909E5C5}"/>
    <cellStyle name="Normal 4 7 10 9 3" xfId="36383" xr:uid="{B58FBC1D-8D60-4FD7-BC1E-5678F6D8880D}"/>
    <cellStyle name="Normal 4 7 11" xfId="36384" xr:uid="{54FD954A-D13D-4B34-9E92-E9E4BBF2A774}"/>
    <cellStyle name="Normal 4 7 11 10" xfId="36385" xr:uid="{F1BFB19F-17B7-43C1-80EA-60671F85F5B6}"/>
    <cellStyle name="Normal 4 7 11 10 2" xfId="36386" xr:uid="{F698BB18-6725-498F-AB21-74630FB07196}"/>
    <cellStyle name="Normal 4 7 11 11" xfId="36387" xr:uid="{F4AAA04F-6866-4F42-B0D8-26DBB296F055}"/>
    <cellStyle name="Normal 4 7 11 2" xfId="36388" xr:uid="{5DE09482-09B9-4A19-9170-5D76C3FB4D8D}"/>
    <cellStyle name="Normal 4 7 11 2 2" xfId="36389" xr:uid="{4FD2C52B-FA19-4A8E-81DF-8D27B0B9F78D}"/>
    <cellStyle name="Normal 4 7 11 2 2 2" xfId="36390" xr:uid="{93CC8DD7-67F0-4381-9EC4-B8A1A167B354}"/>
    <cellStyle name="Normal 4 7 11 2 2 2 2" xfId="36391" xr:uid="{DB9CCAC1-06A4-4E0A-8472-4EEC1747D81A}"/>
    <cellStyle name="Normal 4 7 11 2 2 2 2 2" xfId="36392" xr:uid="{1F4DD19E-E3C2-4874-87C5-CECFC377896A}"/>
    <cellStyle name="Normal 4 7 11 2 2 2 2 2 2" xfId="36393" xr:uid="{1446DA11-006E-48B8-8299-FA60C8413168}"/>
    <cellStyle name="Normal 4 7 11 2 2 2 2 3" xfId="36394" xr:uid="{8FDDB6AA-8395-431A-8324-82E171F047B5}"/>
    <cellStyle name="Normal 4 7 11 2 2 2 3" xfId="36395" xr:uid="{E02814D3-0627-40A9-A3A8-1214594AB61B}"/>
    <cellStyle name="Normal 4 7 11 2 2 2 3 2" xfId="36396" xr:uid="{06325A22-EDC9-47E3-94E9-0ADD95EA34BB}"/>
    <cellStyle name="Normal 4 7 11 2 2 2 3 2 2" xfId="36397" xr:uid="{D18250E7-AE7D-494B-BE8C-A59E23F287B9}"/>
    <cellStyle name="Normal 4 7 11 2 2 2 3 3" xfId="36398" xr:uid="{E81026E5-BB70-42EC-9857-3157DD35D53C}"/>
    <cellStyle name="Normal 4 7 11 2 2 2 4" xfId="36399" xr:uid="{8D681D63-07ED-49B8-AE61-1606A09052ED}"/>
    <cellStyle name="Normal 4 7 11 2 2 2 4 2" xfId="36400" xr:uid="{773F6755-F006-4A47-B738-B5B86161510C}"/>
    <cellStyle name="Normal 4 7 11 2 2 2 5" xfId="36401" xr:uid="{92366FB5-93E1-4235-B787-AD672EF886F4}"/>
    <cellStyle name="Normal 4 7 11 2 2 3" xfId="36402" xr:uid="{F526443F-412F-4AE5-ACF0-789C731FA07E}"/>
    <cellStyle name="Normal 4 7 11 2 2 3 2" xfId="36403" xr:uid="{1C9E3EDB-6814-475E-B1DD-B93A1529E58F}"/>
    <cellStyle name="Normal 4 7 11 2 2 3 2 2" xfId="36404" xr:uid="{937DDFDD-2A7A-4D8B-8DD8-2FB75AB970CE}"/>
    <cellStyle name="Normal 4 7 11 2 2 3 3" xfId="36405" xr:uid="{FBE94AF2-2026-4D22-8C76-7886F4C74690}"/>
    <cellStyle name="Normal 4 7 11 2 2 4" xfId="36406" xr:uid="{E0559E32-3E0F-4BF7-8737-A6B823A93471}"/>
    <cellStyle name="Normal 4 7 11 2 2 4 2" xfId="36407" xr:uid="{5621DDA0-4467-43BC-94DC-60C5125DD102}"/>
    <cellStyle name="Normal 4 7 11 2 2 4 2 2" xfId="36408" xr:uid="{BE25FBCE-C852-4392-A81F-2DDE400C8FAB}"/>
    <cellStyle name="Normal 4 7 11 2 2 4 3" xfId="36409" xr:uid="{78E7C0CD-6FF2-4561-895C-4D09057CF056}"/>
    <cellStyle name="Normal 4 7 11 2 2 5" xfId="36410" xr:uid="{6F175BBA-C12C-45FA-A9CF-6E3387C8910B}"/>
    <cellStyle name="Normal 4 7 11 2 2 5 2" xfId="36411" xr:uid="{21CEB4EE-9049-490B-9C4C-0F9C7D218F50}"/>
    <cellStyle name="Normal 4 7 11 2 2 6" xfId="36412" xr:uid="{F9D83853-21A1-4C25-93FF-EC2D008042CF}"/>
    <cellStyle name="Normal 4 7 11 2 3" xfId="36413" xr:uid="{F49A61D4-4F60-4D95-98E8-61DB883FAA6A}"/>
    <cellStyle name="Normal 4 7 11 2 3 2" xfId="36414" xr:uid="{B0EAB1CC-181C-4C28-AAAE-ECCEBFC042C3}"/>
    <cellStyle name="Normal 4 7 11 2 3 2 2" xfId="36415" xr:uid="{E42CA0B2-E36F-49B0-8D44-42B537F6544C}"/>
    <cellStyle name="Normal 4 7 11 2 3 2 2 2" xfId="36416" xr:uid="{5E33FF47-6635-4397-BE91-F9A15A15EBAE}"/>
    <cellStyle name="Normal 4 7 11 2 3 2 2 2 2" xfId="36417" xr:uid="{8209751F-A69F-4B6A-B487-2CE34C4A832C}"/>
    <cellStyle name="Normal 4 7 11 2 3 2 2 3" xfId="36418" xr:uid="{60BB75D4-7E11-4E8A-AC12-2EA9A47BB83A}"/>
    <cellStyle name="Normal 4 7 11 2 3 2 3" xfId="36419" xr:uid="{CD44B22D-04EB-4B85-82C1-2EE2B190E67B}"/>
    <cellStyle name="Normal 4 7 11 2 3 2 3 2" xfId="36420" xr:uid="{1B0394F4-0206-4F9E-9EBD-B3E878D53BD2}"/>
    <cellStyle name="Normal 4 7 11 2 3 2 3 2 2" xfId="36421" xr:uid="{75611384-5891-4E76-A03A-6DAA9CB9530D}"/>
    <cellStyle name="Normal 4 7 11 2 3 2 3 3" xfId="36422" xr:uid="{A9D8CB8A-9935-49B5-88F4-6E32E0C7D106}"/>
    <cellStyle name="Normal 4 7 11 2 3 2 4" xfId="36423" xr:uid="{360133C6-5749-4BC0-9A77-143DBA851F01}"/>
    <cellStyle name="Normal 4 7 11 2 3 2 4 2" xfId="36424" xr:uid="{44502C3F-0A9A-4F15-9BB3-F417A6FF55BD}"/>
    <cellStyle name="Normal 4 7 11 2 3 2 5" xfId="36425" xr:uid="{B5D1C629-31E6-48A8-8324-079D70F43AE8}"/>
    <cellStyle name="Normal 4 7 11 2 3 3" xfId="36426" xr:uid="{AA26FA33-4010-4987-B48E-D8371B4C3BF1}"/>
    <cellStyle name="Normal 4 7 11 2 3 3 2" xfId="36427" xr:uid="{8A0513A6-FFB9-4C10-AC02-DA5CC774B5F8}"/>
    <cellStyle name="Normal 4 7 11 2 3 3 2 2" xfId="36428" xr:uid="{1EF93442-CA6F-4FE9-935A-DCFC19C7CA70}"/>
    <cellStyle name="Normal 4 7 11 2 3 3 3" xfId="36429" xr:uid="{9A83EC4D-26CB-4BF0-B145-63257A491823}"/>
    <cellStyle name="Normal 4 7 11 2 3 4" xfId="36430" xr:uid="{03EE6EE4-A845-4D7F-BDBC-8DD72ED70462}"/>
    <cellStyle name="Normal 4 7 11 2 3 4 2" xfId="36431" xr:uid="{33AEF159-9909-4E58-838C-D8E46D1E5E44}"/>
    <cellStyle name="Normal 4 7 11 2 3 4 2 2" xfId="36432" xr:uid="{79641B4F-98D9-4790-9BB8-A6DBDE80ADC1}"/>
    <cellStyle name="Normal 4 7 11 2 3 4 3" xfId="36433" xr:uid="{EC01B471-4132-405A-95FC-456BB7D6BC15}"/>
    <cellStyle name="Normal 4 7 11 2 3 5" xfId="36434" xr:uid="{71E65145-8451-4485-B4EF-B4068DB80B85}"/>
    <cellStyle name="Normal 4 7 11 2 3 5 2" xfId="36435" xr:uid="{24643EB2-2754-4689-8A2B-B431F6CA4892}"/>
    <cellStyle name="Normal 4 7 11 2 3 6" xfId="36436" xr:uid="{7D6A0C92-83BA-4F1B-B3F8-07160AF32D2F}"/>
    <cellStyle name="Normal 4 7 11 2 4" xfId="36437" xr:uid="{4BB9CA9B-AAF8-467D-A9DE-04730B462F8E}"/>
    <cellStyle name="Normal 4 7 11 2 4 2" xfId="36438" xr:uid="{E53A0A4A-F531-4FA0-B35A-C5D8C3FBF631}"/>
    <cellStyle name="Normal 4 7 11 2 4 2 2" xfId="36439" xr:uid="{FBD25FDA-30DD-4231-9D2A-BA3085522C8B}"/>
    <cellStyle name="Normal 4 7 11 2 4 2 2 2" xfId="36440" xr:uid="{D933C777-1913-4F13-AD95-7D02FE84DE62}"/>
    <cellStyle name="Normal 4 7 11 2 4 2 3" xfId="36441" xr:uid="{CB526D86-D8D0-4772-A057-151D89D52E8D}"/>
    <cellStyle name="Normal 4 7 11 2 4 3" xfId="36442" xr:uid="{F57CCBC2-0273-4CDC-ADF0-B5267B12004C}"/>
    <cellStyle name="Normal 4 7 11 2 4 3 2" xfId="36443" xr:uid="{5CB42A66-5863-44F6-A292-4CAD3BB0BFD7}"/>
    <cellStyle name="Normal 4 7 11 2 4 3 2 2" xfId="36444" xr:uid="{8C077522-E889-452B-9CAB-2E9D3790A59F}"/>
    <cellStyle name="Normal 4 7 11 2 4 3 3" xfId="36445" xr:uid="{D9295D57-E07D-487A-A914-743B199842AB}"/>
    <cellStyle name="Normal 4 7 11 2 4 4" xfId="36446" xr:uid="{AD994ECF-BE09-4FF8-A374-8C37D1F656C9}"/>
    <cellStyle name="Normal 4 7 11 2 4 4 2" xfId="36447" xr:uid="{36C4FC16-5099-4F91-B28C-64A0B4591314}"/>
    <cellStyle name="Normal 4 7 11 2 4 5" xfId="36448" xr:uid="{6EF06BAE-3733-40F7-AFD6-4B5473BD2A57}"/>
    <cellStyle name="Normal 4 7 11 2 5" xfId="36449" xr:uid="{E60074C1-1454-486F-9A1D-561FAAFB6086}"/>
    <cellStyle name="Normal 4 7 11 2 5 2" xfId="36450" xr:uid="{CC652B2D-8441-4C35-9D74-3050E89208E3}"/>
    <cellStyle name="Normal 4 7 11 2 5 2 2" xfId="36451" xr:uid="{13EF8E11-851F-43CF-B764-6F5ADFDF98A7}"/>
    <cellStyle name="Normal 4 7 11 2 5 3" xfId="36452" xr:uid="{07886710-C88C-4C09-91A8-66BC12C3513D}"/>
    <cellStyle name="Normal 4 7 11 2 6" xfId="36453" xr:uid="{241F23C0-5965-4B3A-9270-816CDF460F33}"/>
    <cellStyle name="Normal 4 7 11 2 6 2" xfId="36454" xr:uid="{0BA61A42-D1FB-4084-AA31-886550504552}"/>
    <cellStyle name="Normal 4 7 11 2 6 2 2" xfId="36455" xr:uid="{7421DD42-D693-4D13-AE25-470F01952B77}"/>
    <cellStyle name="Normal 4 7 11 2 6 3" xfId="36456" xr:uid="{08CF07CB-55EC-4F04-8F9B-B6F02401A4D4}"/>
    <cellStyle name="Normal 4 7 11 2 7" xfId="36457" xr:uid="{89C79D39-907E-435E-844C-020574DA9A5F}"/>
    <cellStyle name="Normal 4 7 11 2 7 2" xfId="36458" xr:uid="{905E2E5D-B220-4281-B445-D8A5965EDDB4}"/>
    <cellStyle name="Normal 4 7 11 2 7 2 2" xfId="36459" xr:uid="{9EC112A1-49C5-43DE-821B-3BD22353F45F}"/>
    <cellStyle name="Normal 4 7 11 2 7 3" xfId="36460" xr:uid="{76EF10DC-80CA-443E-9C9F-CACA927C8B69}"/>
    <cellStyle name="Normal 4 7 11 2 8" xfId="36461" xr:uid="{26E4294D-1366-46C2-BE45-151157DDF8F8}"/>
    <cellStyle name="Normal 4 7 11 2 8 2" xfId="36462" xr:uid="{0C69CCD9-DC79-4AF5-9511-391AEE761647}"/>
    <cellStyle name="Normal 4 7 11 2 9" xfId="36463" xr:uid="{21CE0952-E8FC-460F-9410-F61250A415E3}"/>
    <cellStyle name="Normal 4 7 11 3" xfId="36464" xr:uid="{0C0F5C1A-6D94-4AF5-8958-3EE1D5A075EB}"/>
    <cellStyle name="Normal 4 7 11 3 2" xfId="36465" xr:uid="{4B31D916-17A7-4A70-871D-B5F503DE2D7F}"/>
    <cellStyle name="Normal 4 7 11 3 2 2" xfId="36466" xr:uid="{6AACFF16-9DDF-4C11-BE46-88DC85302BDF}"/>
    <cellStyle name="Normal 4 7 11 3 2 2 2" xfId="36467" xr:uid="{8800D374-666E-41AF-BBFC-DBCD36D46450}"/>
    <cellStyle name="Normal 4 7 11 3 2 2 2 2" xfId="36468" xr:uid="{F4456906-BE6B-4B89-A609-4B2EE2E930C5}"/>
    <cellStyle name="Normal 4 7 11 3 2 2 2 2 2" xfId="36469" xr:uid="{F8F0B3EE-958A-4DBE-A692-5BA6675587E0}"/>
    <cellStyle name="Normal 4 7 11 3 2 2 2 3" xfId="36470" xr:uid="{806A40E0-747F-4B99-9AC9-65B97A6B523E}"/>
    <cellStyle name="Normal 4 7 11 3 2 2 3" xfId="36471" xr:uid="{3A83D0AC-5DD6-4B17-92F8-6E366419AA5D}"/>
    <cellStyle name="Normal 4 7 11 3 2 2 3 2" xfId="36472" xr:uid="{D9B65EFE-D188-4BBF-8AC7-B66E5B695057}"/>
    <cellStyle name="Normal 4 7 11 3 2 2 3 2 2" xfId="36473" xr:uid="{41B0BD70-1FFB-40A4-8906-EE22A38FC09D}"/>
    <cellStyle name="Normal 4 7 11 3 2 2 3 3" xfId="36474" xr:uid="{80D95B71-E1CA-4360-B4F3-AA30E73043C4}"/>
    <cellStyle name="Normal 4 7 11 3 2 2 4" xfId="36475" xr:uid="{507B099F-E4E5-4F4A-A3C6-F86D00D5CFF3}"/>
    <cellStyle name="Normal 4 7 11 3 2 2 4 2" xfId="36476" xr:uid="{07B884B1-5405-47BA-95B4-5FA08AA7C99A}"/>
    <cellStyle name="Normal 4 7 11 3 2 2 5" xfId="36477" xr:uid="{D6A2BE86-28C1-4CE6-8A54-F0487C5A96C7}"/>
    <cellStyle name="Normal 4 7 11 3 2 3" xfId="36478" xr:uid="{B65B16C3-1B1E-4AC2-B4D0-19DF8C43189E}"/>
    <cellStyle name="Normal 4 7 11 3 2 3 2" xfId="36479" xr:uid="{9E766CF1-2B2E-400D-9313-8D785AD05646}"/>
    <cellStyle name="Normal 4 7 11 3 2 3 2 2" xfId="36480" xr:uid="{94324E6B-F8D5-4E0B-AACA-12BA604AC6E5}"/>
    <cellStyle name="Normal 4 7 11 3 2 3 3" xfId="36481" xr:uid="{DA8B7C28-A6E4-4679-B8D0-9DC784D3F2A0}"/>
    <cellStyle name="Normal 4 7 11 3 2 4" xfId="36482" xr:uid="{4020AACB-09C2-444B-8774-9EE26539E418}"/>
    <cellStyle name="Normal 4 7 11 3 2 4 2" xfId="36483" xr:uid="{50C49D9A-F6A7-4E9B-B8B0-55213DF2C72D}"/>
    <cellStyle name="Normal 4 7 11 3 2 4 2 2" xfId="36484" xr:uid="{7AD2A740-4B1C-45E4-B3C1-A41DFEFF5072}"/>
    <cellStyle name="Normal 4 7 11 3 2 4 3" xfId="36485" xr:uid="{732C2562-2A3A-46D0-82C6-AC35AE0AFC0C}"/>
    <cellStyle name="Normal 4 7 11 3 2 5" xfId="36486" xr:uid="{4F111C96-4B3C-4C41-9655-4CBD9C3274A3}"/>
    <cellStyle name="Normal 4 7 11 3 2 5 2" xfId="36487" xr:uid="{4FAE9D0B-8061-4CED-99E1-0ADBD8F8AF7C}"/>
    <cellStyle name="Normal 4 7 11 3 2 6" xfId="36488" xr:uid="{81B0A6BA-D876-428E-A46E-79E06103C10F}"/>
    <cellStyle name="Normal 4 7 11 3 3" xfId="36489" xr:uid="{6833ED10-18C1-4CAB-B239-C08749F6EAB8}"/>
    <cellStyle name="Normal 4 7 11 3 3 2" xfId="36490" xr:uid="{2E35B215-7C64-4C0F-AB97-BC2539AADA33}"/>
    <cellStyle name="Normal 4 7 11 3 3 2 2" xfId="36491" xr:uid="{E8CB559E-B1B9-4E93-BFA7-82C7594202D5}"/>
    <cellStyle name="Normal 4 7 11 3 3 2 2 2" xfId="36492" xr:uid="{A4B4D817-50CC-4601-9A3E-0EDEC9DCC6FA}"/>
    <cellStyle name="Normal 4 7 11 3 3 2 2 2 2" xfId="36493" xr:uid="{24883D1C-5CDF-4039-A399-6F797900D203}"/>
    <cellStyle name="Normal 4 7 11 3 3 2 2 3" xfId="36494" xr:uid="{839833FA-341E-40FF-8D94-5604345A50D9}"/>
    <cellStyle name="Normal 4 7 11 3 3 2 3" xfId="36495" xr:uid="{9FD94667-CC42-46AE-AAB5-05E8AE8735FA}"/>
    <cellStyle name="Normal 4 7 11 3 3 2 3 2" xfId="36496" xr:uid="{E7D3D67C-C3A0-4B2D-8168-68391ED0BA7B}"/>
    <cellStyle name="Normal 4 7 11 3 3 2 3 2 2" xfId="36497" xr:uid="{FDBC07A8-0A98-4A98-AE6D-69BB8DE546AD}"/>
    <cellStyle name="Normal 4 7 11 3 3 2 3 3" xfId="36498" xr:uid="{4618F838-310B-4777-9504-9AF6C44ED352}"/>
    <cellStyle name="Normal 4 7 11 3 3 2 4" xfId="36499" xr:uid="{E9329B93-06B4-4EA9-88A6-780AC094EA06}"/>
    <cellStyle name="Normal 4 7 11 3 3 2 4 2" xfId="36500" xr:uid="{2AEBF4AD-CF60-4DE7-A5AB-3F9F8DA7BE56}"/>
    <cellStyle name="Normal 4 7 11 3 3 2 5" xfId="36501" xr:uid="{5364688D-D734-42A5-B742-7BB03D9E7E8A}"/>
    <cellStyle name="Normal 4 7 11 3 3 3" xfId="36502" xr:uid="{5BFF2FE2-D99F-4FD8-9B38-A2D000E4C4ED}"/>
    <cellStyle name="Normal 4 7 11 3 3 3 2" xfId="36503" xr:uid="{5A5C82CF-3153-4844-B089-631EC4E68AB3}"/>
    <cellStyle name="Normal 4 7 11 3 3 3 2 2" xfId="36504" xr:uid="{AB9BF05E-3A90-4DC7-811C-FF370CAD35DD}"/>
    <cellStyle name="Normal 4 7 11 3 3 3 3" xfId="36505" xr:uid="{0FFD5A82-8ED8-4908-9616-DD116945A893}"/>
    <cellStyle name="Normal 4 7 11 3 3 4" xfId="36506" xr:uid="{3B0BAD48-9C75-4CA9-A45B-240C8E122F44}"/>
    <cellStyle name="Normal 4 7 11 3 3 4 2" xfId="36507" xr:uid="{665C14BA-A744-4C62-9637-4DE710C66B1F}"/>
    <cellStyle name="Normal 4 7 11 3 3 4 2 2" xfId="36508" xr:uid="{17C8A31A-4169-4EAF-979C-63A02492B449}"/>
    <cellStyle name="Normal 4 7 11 3 3 4 3" xfId="36509" xr:uid="{356C18F7-2A01-4BFC-A61C-575CF1DA92F1}"/>
    <cellStyle name="Normal 4 7 11 3 3 5" xfId="36510" xr:uid="{566D9347-38FF-48AA-82A8-4105417A4F00}"/>
    <cellStyle name="Normal 4 7 11 3 3 5 2" xfId="36511" xr:uid="{34611E22-3D91-4DB0-91D8-355F9CB4546A}"/>
    <cellStyle name="Normal 4 7 11 3 3 6" xfId="36512" xr:uid="{662A472A-7DE5-4B63-89CD-71D3B1A14E1B}"/>
    <cellStyle name="Normal 4 7 11 3 4" xfId="36513" xr:uid="{46A946F1-79CE-4551-B65C-B56E2E64490F}"/>
    <cellStyle name="Normal 4 7 11 3 4 2" xfId="36514" xr:uid="{FAC602D4-F199-4103-82E2-E6E644BB5E49}"/>
    <cellStyle name="Normal 4 7 11 3 4 2 2" xfId="36515" xr:uid="{56121469-C495-4FBC-ABDF-E92E11C6EE1E}"/>
    <cellStyle name="Normal 4 7 11 3 4 2 2 2" xfId="36516" xr:uid="{3904226E-6173-48F8-BEF6-8A3237501917}"/>
    <cellStyle name="Normal 4 7 11 3 4 2 3" xfId="36517" xr:uid="{0749286B-CC68-4A29-80AC-71E3B2D36085}"/>
    <cellStyle name="Normal 4 7 11 3 4 3" xfId="36518" xr:uid="{50497B09-B4C1-4245-9009-75C4D0C8DDAF}"/>
    <cellStyle name="Normal 4 7 11 3 4 3 2" xfId="36519" xr:uid="{C4C07DE6-F526-40C9-AE16-59B62DD08758}"/>
    <cellStyle name="Normal 4 7 11 3 4 3 2 2" xfId="36520" xr:uid="{153F878E-DF80-4DFD-8855-81B24DA2CCEA}"/>
    <cellStyle name="Normal 4 7 11 3 4 3 3" xfId="36521" xr:uid="{64BA8BA6-653C-468F-A58B-B901F6F9DEC0}"/>
    <cellStyle name="Normal 4 7 11 3 4 4" xfId="36522" xr:uid="{9A70BEAE-8B39-49E4-9135-EADA9B44A5AD}"/>
    <cellStyle name="Normal 4 7 11 3 4 4 2" xfId="36523" xr:uid="{3B36CE7E-79A5-4DC0-A6E6-E6111264C32A}"/>
    <cellStyle name="Normal 4 7 11 3 4 5" xfId="36524" xr:uid="{D631AC41-D825-416F-A0A4-EC3CE499F79D}"/>
    <cellStyle name="Normal 4 7 11 3 5" xfId="36525" xr:uid="{5C096C2A-DC54-4194-90CF-7F37F9049DCC}"/>
    <cellStyle name="Normal 4 7 11 3 5 2" xfId="36526" xr:uid="{22CA24E0-A4E1-427C-8331-532A197A36C1}"/>
    <cellStyle name="Normal 4 7 11 3 5 2 2" xfId="36527" xr:uid="{B17C2D70-FC7B-4C27-B325-4480F2ED4F02}"/>
    <cellStyle name="Normal 4 7 11 3 5 3" xfId="36528" xr:uid="{C268D398-4D62-4307-9847-691130B5D7A5}"/>
    <cellStyle name="Normal 4 7 11 3 6" xfId="36529" xr:uid="{D094E112-8FE7-4CE6-A885-B46DA1C6A3BA}"/>
    <cellStyle name="Normal 4 7 11 3 6 2" xfId="36530" xr:uid="{377EB44C-DE49-499D-840A-235563E227C5}"/>
    <cellStyle name="Normal 4 7 11 3 6 2 2" xfId="36531" xr:uid="{95155AE5-7EB0-4415-94FB-2883BE8F25A0}"/>
    <cellStyle name="Normal 4 7 11 3 6 3" xfId="36532" xr:uid="{2DDAC1EB-6722-4308-92BF-FAA20289237E}"/>
    <cellStyle name="Normal 4 7 11 3 7" xfId="36533" xr:uid="{89E43532-48A5-4E02-8B05-9ABE84BE9016}"/>
    <cellStyle name="Normal 4 7 11 3 7 2" xfId="36534" xr:uid="{16929FFD-2F4B-420C-9C80-75F169B0F7BB}"/>
    <cellStyle name="Normal 4 7 11 3 7 2 2" xfId="36535" xr:uid="{C86B9B3D-4CF9-4D11-AC3C-B0F6A8902A3E}"/>
    <cellStyle name="Normal 4 7 11 3 7 3" xfId="36536" xr:uid="{C8D4BE7C-6186-448B-B3F5-62E1727BD515}"/>
    <cellStyle name="Normal 4 7 11 3 8" xfId="36537" xr:uid="{19635EE9-17BA-4C20-9B86-7DF56DF5F348}"/>
    <cellStyle name="Normal 4 7 11 3 8 2" xfId="36538" xr:uid="{9375D2E6-EC9A-49E9-B2ED-4D8EC47CFBAC}"/>
    <cellStyle name="Normal 4 7 11 3 9" xfId="36539" xr:uid="{8AE59A10-BA9A-48EF-B1C7-EE7484556028}"/>
    <cellStyle name="Normal 4 7 11 4" xfId="36540" xr:uid="{F9C5077C-C375-4299-9B00-7C4B53DE53FF}"/>
    <cellStyle name="Normal 4 7 11 4 2" xfId="36541" xr:uid="{E11C428B-E4F9-490F-99D4-C2A70D50FC7A}"/>
    <cellStyle name="Normal 4 7 11 4 2 2" xfId="36542" xr:uid="{B4387ECE-03E9-489F-A0D8-3CF14A29770D}"/>
    <cellStyle name="Normal 4 7 11 4 2 2 2" xfId="36543" xr:uid="{E1FE8AC1-B341-47D2-A542-E83BD28D8AB8}"/>
    <cellStyle name="Normal 4 7 11 4 2 2 2 2" xfId="36544" xr:uid="{EF907B19-9D24-40AE-AEEE-8BE32F85B012}"/>
    <cellStyle name="Normal 4 7 11 4 2 2 3" xfId="36545" xr:uid="{A1164912-5D9E-4281-9390-9E69BBB2604B}"/>
    <cellStyle name="Normal 4 7 11 4 2 3" xfId="36546" xr:uid="{512151CD-C4F1-456B-8371-7B350FE19951}"/>
    <cellStyle name="Normal 4 7 11 4 2 3 2" xfId="36547" xr:uid="{66DDA2C6-5692-4644-A49A-62B0EC134451}"/>
    <cellStyle name="Normal 4 7 11 4 2 3 2 2" xfId="36548" xr:uid="{C200BFF8-EEF0-4114-BDDF-846E20174F87}"/>
    <cellStyle name="Normal 4 7 11 4 2 3 3" xfId="36549" xr:uid="{7298BBD9-8368-4D73-913B-3331B307B0A2}"/>
    <cellStyle name="Normal 4 7 11 4 2 4" xfId="36550" xr:uid="{A8921447-97B4-40FE-9EB7-810FA86510EC}"/>
    <cellStyle name="Normal 4 7 11 4 2 4 2" xfId="36551" xr:uid="{28A62533-DE0A-44D6-82A1-77A21F0F559F}"/>
    <cellStyle name="Normal 4 7 11 4 2 5" xfId="36552" xr:uid="{82FE6FAB-427C-4544-8C9F-08D5AB7C60F0}"/>
    <cellStyle name="Normal 4 7 11 4 3" xfId="36553" xr:uid="{18E0692A-3186-4DE3-A5B3-6A00FD2B5221}"/>
    <cellStyle name="Normal 4 7 11 4 3 2" xfId="36554" xr:uid="{7842F564-1B00-4631-8B01-1AAFD4070522}"/>
    <cellStyle name="Normal 4 7 11 4 3 2 2" xfId="36555" xr:uid="{88243F90-A85A-45A3-88E5-C3C85417BE1D}"/>
    <cellStyle name="Normal 4 7 11 4 3 3" xfId="36556" xr:uid="{EC4B03B8-447B-4478-811F-6004101A620A}"/>
    <cellStyle name="Normal 4 7 11 4 4" xfId="36557" xr:uid="{8BE067F1-521E-40D7-BA89-13B46AB614F3}"/>
    <cellStyle name="Normal 4 7 11 4 4 2" xfId="36558" xr:uid="{7CB351E8-E10F-4AF6-A41C-5A369E889D62}"/>
    <cellStyle name="Normal 4 7 11 4 4 2 2" xfId="36559" xr:uid="{00A5DA6D-CBD2-4073-9DD3-8984B8AEAC73}"/>
    <cellStyle name="Normal 4 7 11 4 4 3" xfId="36560" xr:uid="{3A56CF20-7EBD-4816-928B-86BB3FE636C0}"/>
    <cellStyle name="Normal 4 7 11 4 5" xfId="36561" xr:uid="{5C6D86E2-7967-458A-9FE7-8ACB7CE40767}"/>
    <cellStyle name="Normal 4 7 11 4 5 2" xfId="36562" xr:uid="{D5B5DB1D-4AD5-4A1E-B7B1-DB8A7F6823AF}"/>
    <cellStyle name="Normal 4 7 11 4 6" xfId="36563" xr:uid="{1F9F1AA9-8AD9-4E9F-A565-9442B4C4DBB0}"/>
    <cellStyle name="Normal 4 7 11 5" xfId="36564" xr:uid="{12E3A4D6-582A-4A95-8371-98FB987D354A}"/>
    <cellStyle name="Normal 4 7 11 5 2" xfId="36565" xr:uid="{350499CA-7BE8-4B01-9906-3307D69B1891}"/>
    <cellStyle name="Normal 4 7 11 5 2 2" xfId="36566" xr:uid="{DA5D1C2A-436E-4A4A-9128-DAF17234A363}"/>
    <cellStyle name="Normal 4 7 11 5 2 2 2" xfId="36567" xr:uid="{204C9485-4989-4871-9104-72C6739D44BF}"/>
    <cellStyle name="Normal 4 7 11 5 2 2 2 2" xfId="36568" xr:uid="{2DB9D570-E49C-40DC-AC88-E4B243C88F70}"/>
    <cellStyle name="Normal 4 7 11 5 2 2 3" xfId="36569" xr:uid="{847D93EE-A58E-41DA-9066-98327373D574}"/>
    <cellStyle name="Normal 4 7 11 5 2 3" xfId="36570" xr:uid="{2A6FE947-A2C6-4742-9CFA-D843D7B37E55}"/>
    <cellStyle name="Normal 4 7 11 5 2 3 2" xfId="36571" xr:uid="{9CB499AA-C3C4-4336-95A3-A8828D595129}"/>
    <cellStyle name="Normal 4 7 11 5 2 3 2 2" xfId="36572" xr:uid="{F724999A-8817-44D4-A5B8-80BB98458FE5}"/>
    <cellStyle name="Normal 4 7 11 5 2 3 3" xfId="36573" xr:uid="{5C9AE812-FCBA-4406-8F77-6E0089932F92}"/>
    <cellStyle name="Normal 4 7 11 5 2 4" xfId="36574" xr:uid="{2FA60831-13E4-4A2D-B673-66718E7D3914}"/>
    <cellStyle name="Normal 4 7 11 5 2 4 2" xfId="36575" xr:uid="{C084A242-6948-4171-929D-585FD568FABE}"/>
    <cellStyle name="Normal 4 7 11 5 2 5" xfId="36576" xr:uid="{12C9834A-2779-48F2-B3F9-F9B2A9846824}"/>
    <cellStyle name="Normal 4 7 11 5 3" xfId="36577" xr:uid="{F1DE927C-55F0-42E1-8C62-E23D36632305}"/>
    <cellStyle name="Normal 4 7 11 5 3 2" xfId="36578" xr:uid="{22D6A409-CA12-4788-9044-97C7293E4F1D}"/>
    <cellStyle name="Normal 4 7 11 5 3 2 2" xfId="36579" xr:uid="{1C2A00BA-560B-4BDB-A264-D85EDF560B80}"/>
    <cellStyle name="Normal 4 7 11 5 3 3" xfId="36580" xr:uid="{5259BE84-DB7A-499A-932B-34D6D7457F9C}"/>
    <cellStyle name="Normal 4 7 11 5 4" xfId="36581" xr:uid="{4CC72795-70B0-496F-B597-78E3EE4F2BDD}"/>
    <cellStyle name="Normal 4 7 11 5 4 2" xfId="36582" xr:uid="{ABD89147-2059-43AF-A709-42533ED04C0B}"/>
    <cellStyle name="Normal 4 7 11 5 4 2 2" xfId="36583" xr:uid="{DD10F517-3274-4023-B1E9-4B8C3A1D8B63}"/>
    <cellStyle name="Normal 4 7 11 5 4 3" xfId="36584" xr:uid="{E35874BA-5AC2-4889-BB42-B611C88EEF23}"/>
    <cellStyle name="Normal 4 7 11 5 5" xfId="36585" xr:uid="{EFFC0C38-5E27-4C09-9B38-95360509EF70}"/>
    <cellStyle name="Normal 4 7 11 5 5 2" xfId="36586" xr:uid="{9EBCA24B-3C04-42AF-96D6-79076B115C83}"/>
    <cellStyle name="Normal 4 7 11 5 6" xfId="36587" xr:uid="{37378896-164E-4046-9865-AB50334B04CD}"/>
    <cellStyle name="Normal 4 7 11 6" xfId="36588" xr:uid="{2E0D3E43-868B-4002-B76C-02E33E367E9E}"/>
    <cellStyle name="Normal 4 7 11 6 2" xfId="36589" xr:uid="{C5AFE6BF-978D-4A7A-811E-489A08F092AF}"/>
    <cellStyle name="Normal 4 7 11 6 2 2" xfId="36590" xr:uid="{8A0C32BB-9C86-41F9-8526-B2735551C650}"/>
    <cellStyle name="Normal 4 7 11 6 2 2 2" xfId="36591" xr:uid="{A39FE1C2-18C0-40C1-9BDE-B2D3733FB345}"/>
    <cellStyle name="Normal 4 7 11 6 2 3" xfId="36592" xr:uid="{0DB6EFE9-C8EA-4AE6-9689-795F0759775E}"/>
    <cellStyle name="Normal 4 7 11 6 3" xfId="36593" xr:uid="{A8F6DB17-D9E4-4798-AE90-D65D20B9542C}"/>
    <cellStyle name="Normal 4 7 11 6 3 2" xfId="36594" xr:uid="{27D75263-E8EF-4871-B1F8-F57EC4DCA421}"/>
    <cellStyle name="Normal 4 7 11 6 3 2 2" xfId="36595" xr:uid="{641BFBBC-4BDF-42C9-AFE5-78E6722A6E13}"/>
    <cellStyle name="Normal 4 7 11 6 3 3" xfId="36596" xr:uid="{825886A6-53DD-4C27-9B1E-1931126C0875}"/>
    <cellStyle name="Normal 4 7 11 6 4" xfId="36597" xr:uid="{F28B3F65-33E0-4C17-A77F-FD4941B2600D}"/>
    <cellStyle name="Normal 4 7 11 6 4 2" xfId="36598" xr:uid="{8143441A-2EE7-4C22-9040-697DFB27BDCE}"/>
    <cellStyle name="Normal 4 7 11 6 5" xfId="36599" xr:uid="{F338BEC2-A110-40CE-AE9C-9395A92A9FB3}"/>
    <cellStyle name="Normal 4 7 11 7" xfId="36600" xr:uid="{2AB04E95-E532-4489-AA28-B0C0CE083BF6}"/>
    <cellStyle name="Normal 4 7 11 7 2" xfId="36601" xr:uid="{47FA31B6-7922-41B0-91CC-A3CE06E2CCC9}"/>
    <cellStyle name="Normal 4 7 11 7 2 2" xfId="36602" xr:uid="{C2A65B30-AE23-4702-897B-38B350396F19}"/>
    <cellStyle name="Normal 4 7 11 7 3" xfId="36603" xr:uid="{4126D72D-A3E6-4EDE-BC3E-5D64FFF9B9FC}"/>
    <cellStyle name="Normal 4 7 11 8" xfId="36604" xr:uid="{6F340F68-1691-48B7-B305-5A9A9F1DD500}"/>
    <cellStyle name="Normal 4 7 11 8 2" xfId="36605" xr:uid="{7B69A9C4-485E-4F5A-814A-87D48A786EEA}"/>
    <cellStyle name="Normal 4 7 11 8 2 2" xfId="36606" xr:uid="{62A83B61-CC23-42AD-9A00-8D2AA5D04502}"/>
    <cellStyle name="Normal 4 7 11 8 3" xfId="36607" xr:uid="{590FE80E-24D2-4461-9922-B66639023973}"/>
    <cellStyle name="Normal 4 7 11 9" xfId="36608" xr:uid="{5D4B873E-353C-4BF9-8B33-E54A674C3611}"/>
    <cellStyle name="Normal 4 7 11 9 2" xfId="36609" xr:uid="{F2EE8DC0-FF4D-4336-8744-0842FAB9E4E6}"/>
    <cellStyle name="Normal 4 7 11 9 2 2" xfId="36610" xr:uid="{F7E37026-AED8-42DC-9FBE-0EBBA77334F3}"/>
    <cellStyle name="Normal 4 7 11 9 3" xfId="36611" xr:uid="{D1E8811B-C227-4F1B-BE23-3F40C841ADD6}"/>
    <cellStyle name="Normal 4 7 12" xfId="36612" xr:uid="{DD4994AA-A883-4466-9D4C-EF30E8E8F2FB}"/>
    <cellStyle name="Normal 4 7 12 10" xfId="36613" xr:uid="{B07E0B09-297A-4886-9980-46CFC0416CA9}"/>
    <cellStyle name="Normal 4 7 12 10 2" xfId="36614" xr:uid="{BB36C569-2C7E-487D-9658-0D96F1968A63}"/>
    <cellStyle name="Normal 4 7 12 11" xfId="36615" xr:uid="{085D7AAC-0433-441C-8136-858736EA4A59}"/>
    <cellStyle name="Normal 4 7 12 2" xfId="36616" xr:uid="{7DE51537-7BF0-40F7-BBE6-E5E204BA2F1F}"/>
    <cellStyle name="Normal 4 7 12 2 2" xfId="36617" xr:uid="{A2768040-699F-4930-9C22-AF6E407C9972}"/>
    <cellStyle name="Normal 4 7 12 2 2 2" xfId="36618" xr:uid="{02F099A6-5978-4794-A555-676AFCE0D854}"/>
    <cellStyle name="Normal 4 7 12 2 2 2 2" xfId="36619" xr:uid="{91FD16E4-1CAD-4BC3-AEFD-E01BB90410DC}"/>
    <cellStyle name="Normal 4 7 12 2 2 2 2 2" xfId="36620" xr:uid="{1501B0E6-8550-4E5F-BBF6-5781967DA79D}"/>
    <cellStyle name="Normal 4 7 12 2 2 2 2 2 2" xfId="36621" xr:uid="{5D1D276C-FB33-4603-B4AE-2B5003A46DF7}"/>
    <cellStyle name="Normal 4 7 12 2 2 2 2 3" xfId="36622" xr:uid="{A49BF104-46A0-4C36-8DBC-6A51FBB70359}"/>
    <cellStyle name="Normal 4 7 12 2 2 2 3" xfId="36623" xr:uid="{4255005A-00BD-4A5F-856B-D3DFB5A55047}"/>
    <cellStyle name="Normal 4 7 12 2 2 2 3 2" xfId="36624" xr:uid="{B6B043C3-43E6-46DD-A710-5BC266FA6F0D}"/>
    <cellStyle name="Normal 4 7 12 2 2 2 3 2 2" xfId="36625" xr:uid="{A23BDA33-81E8-4325-A06D-C41A61AB035A}"/>
    <cellStyle name="Normal 4 7 12 2 2 2 3 3" xfId="36626" xr:uid="{45E82325-58C3-49F6-823C-0D25BF71CDF9}"/>
    <cellStyle name="Normal 4 7 12 2 2 2 4" xfId="36627" xr:uid="{3E8F2B2B-F9CF-43A9-A8A5-8F09B7CE09FD}"/>
    <cellStyle name="Normal 4 7 12 2 2 2 4 2" xfId="36628" xr:uid="{0910E0D7-5911-4615-8DD2-CE3788456499}"/>
    <cellStyle name="Normal 4 7 12 2 2 2 5" xfId="36629" xr:uid="{7FFAF71F-4ACD-4034-9DEB-DFF1195D4228}"/>
    <cellStyle name="Normal 4 7 12 2 2 3" xfId="36630" xr:uid="{A957B533-E4E5-4BD4-8236-41CD80262537}"/>
    <cellStyle name="Normal 4 7 12 2 2 3 2" xfId="36631" xr:uid="{52169B97-ADED-4D54-8268-BE7444278D68}"/>
    <cellStyle name="Normal 4 7 12 2 2 3 2 2" xfId="36632" xr:uid="{A1B8C54F-050E-4617-B45E-9AA5AAA0F1EF}"/>
    <cellStyle name="Normal 4 7 12 2 2 3 3" xfId="36633" xr:uid="{BC3A4D13-2B9E-4EF7-AD11-A1FB84936F6F}"/>
    <cellStyle name="Normal 4 7 12 2 2 4" xfId="36634" xr:uid="{F43E9642-127F-46A8-9A37-4F9118B9D953}"/>
    <cellStyle name="Normal 4 7 12 2 2 4 2" xfId="36635" xr:uid="{199504F5-F0D7-4987-B264-A8BAC578602D}"/>
    <cellStyle name="Normal 4 7 12 2 2 4 2 2" xfId="36636" xr:uid="{69C116BC-0D8A-4763-8915-5EC445F70043}"/>
    <cellStyle name="Normal 4 7 12 2 2 4 3" xfId="36637" xr:uid="{4796A2F6-70AE-4F30-8A55-277AF29FF105}"/>
    <cellStyle name="Normal 4 7 12 2 2 5" xfId="36638" xr:uid="{A7668853-1CA3-4533-A15B-B62E191BDDD6}"/>
    <cellStyle name="Normal 4 7 12 2 2 5 2" xfId="36639" xr:uid="{3E55AE68-E29D-45BB-859B-90E5583FAED4}"/>
    <cellStyle name="Normal 4 7 12 2 2 6" xfId="36640" xr:uid="{AD5A8402-1644-45B0-96BC-C9F6D10F1148}"/>
    <cellStyle name="Normal 4 7 12 2 3" xfId="36641" xr:uid="{16AC46D1-0C23-4D44-A375-AF85C736AA07}"/>
    <cellStyle name="Normal 4 7 12 2 3 2" xfId="36642" xr:uid="{E078C44C-32A9-45AE-87BF-26CB9CA66F6A}"/>
    <cellStyle name="Normal 4 7 12 2 3 2 2" xfId="36643" xr:uid="{16FAAA14-F3FD-43FF-AAB0-10F3CA4D8059}"/>
    <cellStyle name="Normal 4 7 12 2 3 2 2 2" xfId="36644" xr:uid="{64ECF74C-5549-4140-B4D7-234A341AB25A}"/>
    <cellStyle name="Normal 4 7 12 2 3 2 2 2 2" xfId="36645" xr:uid="{52221926-FFB0-441C-B17F-D2DD34F7029B}"/>
    <cellStyle name="Normal 4 7 12 2 3 2 2 3" xfId="36646" xr:uid="{DFBD0DCF-AC12-4B8F-B5F2-A7465593BD56}"/>
    <cellStyle name="Normal 4 7 12 2 3 2 3" xfId="36647" xr:uid="{C756BCD8-366F-42EA-B420-CD6321B6A591}"/>
    <cellStyle name="Normal 4 7 12 2 3 2 3 2" xfId="36648" xr:uid="{18FA09F5-37DF-4AEE-B7C1-A7039EE32043}"/>
    <cellStyle name="Normal 4 7 12 2 3 2 3 2 2" xfId="36649" xr:uid="{5CDCD0B3-EF76-448A-BC23-6AF40DE00A2C}"/>
    <cellStyle name="Normal 4 7 12 2 3 2 3 3" xfId="36650" xr:uid="{FB82A72C-17EA-4A4E-93E6-EB2E8A01A206}"/>
    <cellStyle name="Normal 4 7 12 2 3 2 4" xfId="36651" xr:uid="{76347EAD-FF09-423E-89C0-FAA11DFAA83D}"/>
    <cellStyle name="Normal 4 7 12 2 3 2 4 2" xfId="36652" xr:uid="{3D9F8944-A37E-49C4-8411-5A770344A739}"/>
    <cellStyle name="Normal 4 7 12 2 3 2 5" xfId="36653" xr:uid="{55A158CE-A46F-4429-AB2C-EE7C2F162801}"/>
    <cellStyle name="Normal 4 7 12 2 3 3" xfId="36654" xr:uid="{54F08667-1C37-4F27-AB3C-C87B5FF7FE1C}"/>
    <cellStyle name="Normal 4 7 12 2 3 3 2" xfId="36655" xr:uid="{382CCB0E-E0D7-4EE2-AB66-1F48CEE20F6E}"/>
    <cellStyle name="Normal 4 7 12 2 3 3 2 2" xfId="36656" xr:uid="{55AF34E1-8882-4AAA-894A-518D3A885EF9}"/>
    <cellStyle name="Normal 4 7 12 2 3 3 3" xfId="36657" xr:uid="{D7CDB1F8-D1DB-4D80-B0AB-50AA153847FE}"/>
    <cellStyle name="Normal 4 7 12 2 3 4" xfId="36658" xr:uid="{D3328538-B01C-4004-9FAF-F55A3D07FC0D}"/>
    <cellStyle name="Normal 4 7 12 2 3 4 2" xfId="36659" xr:uid="{05BF2B94-770D-4CFF-8DD5-657BF7F8391A}"/>
    <cellStyle name="Normal 4 7 12 2 3 4 2 2" xfId="36660" xr:uid="{356B6777-4D7F-49DB-AACC-3A2BB43A3D07}"/>
    <cellStyle name="Normal 4 7 12 2 3 4 3" xfId="36661" xr:uid="{31477988-633F-4C5B-B8E0-46D4DE60CCF6}"/>
    <cellStyle name="Normal 4 7 12 2 3 5" xfId="36662" xr:uid="{A0B007F4-BD36-4134-B6D9-0F4DAD2C69DD}"/>
    <cellStyle name="Normal 4 7 12 2 3 5 2" xfId="36663" xr:uid="{18366DF9-92AB-4D36-BCB6-44DD302F8277}"/>
    <cellStyle name="Normal 4 7 12 2 3 6" xfId="36664" xr:uid="{8D06BA45-580F-4B8B-A5ED-C35432E11CA7}"/>
    <cellStyle name="Normal 4 7 12 2 4" xfId="36665" xr:uid="{F98BE7E2-D494-4A84-8031-CE8EE809F46D}"/>
    <cellStyle name="Normal 4 7 12 2 4 2" xfId="36666" xr:uid="{6F383785-A68A-4B24-9E21-8EA72ABDFA8E}"/>
    <cellStyle name="Normal 4 7 12 2 4 2 2" xfId="36667" xr:uid="{F7C5243D-3AC9-4F63-A13E-412A3D03E0B1}"/>
    <cellStyle name="Normal 4 7 12 2 4 2 2 2" xfId="36668" xr:uid="{A79DCBD9-E100-4134-9A82-AFD92899BB88}"/>
    <cellStyle name="Normal 4 7 12 2 4 2 3" xfId="36669" xr:uid="{9A027945-EF91-4F79-83BA-1B27DAE5D971}"/>
    <cellStyle name="Normal 4 7 12 2 4 3" xfId="36670" xr:uid="{88C5ED26-3E8F-4A9C-952D-71B3B5629244}"/>
    <cellStyle name="Normal 4 7 12 2 4 3 2" xfId="36671" xr:uid="{6BF564CD-D787-4DF4-9F65-07ED3E20E2A3}"/>
    <cellStyle name="Normal 4 7 12 2 4 3 2 2" xfId="36672" xr:uid="{CF248F78-465A-4546-9118-DB115D41E064}"/>
    <cellStyle name="Normal 4 7 12 2 4 3 3" xfId="36673" xr:uid="{54C236B0-EA8A-456E-833E-71256C304CE8}"/>
    <cellStyle name="Normal 4 7 12 2 4 4" xfId="36674" xr:uid="{CEC1ABF8-B06E-4FD3-BEDE-F7C84D41E169}"/>
    <cellStyle name="Normal 4 7 12 2 4 4 2" xfId="36675" xr:uid="{2F61124F-29A4-49B8-9D75-8357F55963C9}"/>
    <cellStyle name="Normal 4 7 12 2 4 5" xfId="36676" xr:uid="{679A782F-4391-4BC4-8749-427C3F1E037B}"/>
    <cellStyle name="Normal 4 7 12 2 5" xfId="36677" xr:uid="{75C0494E-60D7-453C-A043-8BDC6217EEB0}"/>
    <cellStyle name="Normal 4 7 12 2 5 2" xfId="36678" xr:uid="{118F8338-154A-4A96-A303-505F1E43AF44}"/>
    <cellStyle name="Normal 4 7 12 2 5 2 2" xfId="36679" xr:uid="{646153BB-B8ED-40B2-8CA4-DF5F24801B86}"/>
    <cellStyle name="Normal 4 7 12 2 5 3" xfId="36680" xr:uid="{3DA50066-3EE7-41D5-81F2-69BBE129D512}"/>
    <cellStyle name="Normal 4 7 12 2 6" xfId="36681" xr:uid="{244540DB-6E34-4AD2-BF11-1F6D694FC14D}"/>
    <cellStyle name="Normal 4 7 12 2 6 2" xfId="36682" xr:uid="{1391DCFF-E96A-4CC3-904D-F6F2CA5EA0C7}"/>
    <cellStyle name="Normal 4 7 12 2 6 2 2" xfId="36683" xr:uid="{19BF78A5-6F93-4E93-A895-E20FD0CDAA27}"/>
    <cellStyle name="Normal 4 7 12 2 6 3" xfId="36684" xr:uid="{331394A1-C638-4B4E-8839-A3DFDF5ACF06}"/>
    <cellStyle name="Normal 4 7 12 2 7" xfId="36685" xr:uid="{CD9D51F1-55EE-401F-9778-2A9971D12B6A}"/>
    <cellStyle name="Normal 4 7 12 2 7 2" xfId="36686" xr:uid="{DAF37DDA-0CCA-4860-9639-107494A7C563}"/>
    <cellStyle name="Normal 4 7 12 2 7 2 2" xfId="36687" xr:uid="{650EBEED-446F-4F3B-B823-AA27DB7E0219}"/>
    <cellStyle name="Normal 4 7 12 2 7 3" xfId="36688" xr:uid="{98F806F0-B697-481F-9DC8-54BA77EF0D9D}"/>
    <cellStyle name="Normal 4 7 12 2 8" xfId="36689" xr:uid="{BF7033B3-7DA2-4BAE-99F9-0262F1813707}"/>
    <cellStyle name="Normal 4 7 12 2 8 2" xfId="36690" xr:uid="{3C88C8D2-60AD-44B6-BD7C-6668B40E6931}"/>
    <cellStyle name="Normal 4 7 12 2 9" xfId="36691" xr:uid="{57E219C2-0EE7-43B3-8A5C-19D057F67C5E}"/>
    <cellStyle name="Normal 4 7 12 3" xfId="36692" xr:uid="{6EA7E821-189D-46EA-B797-8D1226511E88}"/>
    <cellStyle name="Normal 4 7 12 3 2" xfId="36693" xr:uid="{18B231E6-46DC-4186-82BE-8FF0492D9A76}"/>
    <cellStyle name="Normal 4 7 12 3 2 2" xfId="36694" xr:uid="{9FB01146-6DD6-4F75-A613-BE5BB6C77226}"/>
    <cellStyle name="Normal 4 7 12 3 2 2 2" xfId="36695" xr:uid="{1DB7AF72-EDCC-430C-A9AE-A6FFB9CDD98E}"/>
    <cellStyle name="Normal 4 7 12 3 2 2 2 2" xfId="36696" xr:uid="{E7A64A83-4254-43DF-B5E9-0F779B619B44}"/>
    <cellStyle name="Normal 4 7 12 3 2 2 2 2 2" xfId="36697" xr:uid="{900F61FB-5077-42EB-ACC1-4F7C92053EC2}"/>
    <cellStyle name="Normal 4 7 12 3 2 2 2 3" xfId="36698" xr:uid="{5A4D2C14-73D4-49D5-89F9-1EF9B1D394B8}"/>
    <cellStyle name="Normal 4 7 12 3 2 2 3" xfId="36699" xr:uid="{1B878F50-934A-4376-9268-2B67456A46D1}"/>
    <cellStyle name="Normal 4 7 12 3 2 2 3 2" xfId="36700" xr:uid="{41646F5C-F8C4-41C5-B1E1-D2457618DC54}"/>
    <cellStyle name="Normal 4 7 12 3 2 2 3 2 2" xfId="36701" xr:uid="{8F3A4373-C324-4C84-AC73-6129C7245B22}"/>
    <cellStyle name="Normal 4 7 12 3 2 2 3 3" xfId="36702" xr:uid="{74B0DBC1-160C-4273-890C-B4B0913A262D}"/>
    <cellStyle name="Normal 4 7 12 3 2 2 4" xfId="36703" xr:uid="{4C308610-EFFD-49BD-9AA1-6E1874AC9718}"/>
    <cellStyle name="Normal 4 7 12 3 2 2 4 2" xfId="36704" xr:uid="{6F8B30EB-E807-444D-8BE5-C9FDEF81AAE9}"/>
    <cellStyle name="Normal 4 7 12 3 2 2 5" xfId="36705" xr:uid="{AE16CCD1-43C1-443E-8512-4FAF2743BEB2}"/>
    <cellStyle name="Normal 4 7 12 3 2 3" xfId="36706" xr:uid="{E3983E1F-7826-4539-BE1A-3960816D6070}"/>
    <cellStyle name="Normal 4 7 12 3 2 3 2" xfId="36707" xr:uid="{ABFDD0BD-9F9E-4955-8019-491C6888F230}"/>
    <cellStyle name="Normal 4 7 12 3 2 3 2 2" xfId="36708" xr:uid="{C2530B55-3BF0-4DF5-B125-AD36B974ED66}"/>
    <cellStyle name="Normal 4 7 12 3 2 3 3" xfId="36709" xr:uid="{652FB071-4338-472D-8CD0-194535511819}"/>
    <cellStyle name="Normal 4 7 12 3 2 4" xfId="36710" xr:uid="{1A7FD977-FB56-4F4C-8B2D-C80A71A0E19D}"/>
    <cellStyle name="Normal 4 7 12 3 2 4 2" xfId="36711" xr:uid="{D9CBC4BD-3659-458E-B7DF-7A64AC3B04A6}"/>
    <cellStyle name="Normal 4 7 12 3 2 4 2 2" xfId="36712" xr:uid="{1562E7DE-6D34-4E16-8685-E3DB636F6839}"/>
    <cellStyle name="Normal 4 7 12 3 2 4 3" xfId="36713" xr:uid="{840BE704-B08B-4839-9F76-272A661AA8CC}"/>
    <cellStyle name="Normal 4 7 12 3 2 5" xfId="36714" xr:uid="{6006F8A3-CCAA-4C3E-BF01-C3015A0C4EEE}"/>
    <cellStyle name="Normal 4 7 12 3 2 5 2" xfId="36715" xr:uid="{311F3ECF-A205-409E-9657-F7E5466D8922}"/>
    <cellStyle name="Normal 4 7 12 3 2 6" xfId="36716" xr:uid="{A8E66417-D2F2-419F-A338-6F326678A5DA}"/>
    <cellStyle name="Normal 4 7 12 3 3" xfId="36717" xr:uid="{AA5EFB81-D174-401F-9E12-DF0D02EBD98E}"/>
    <cellStyle name="Normal 4 7 12 3 3 2" xfId="36718" xr:uid="{2D3A363A-D7A4-44C8-9124-757B2C4A7B8F}"/>
    <cellStyle name="Normal 4 7 12 3 3 2 2" xfId="36719" xr:uid="{7248881C-4794-42E2-BC2E-33E1B67808D3}"/>
    <cellStyle name="Normal 4 7 12 3 3 2 2 2" xfId="36720" xr:uid="{9E3C7A27-5E4E-4479-809E-5A3F56D9D2D7}"/>
    <cellStyle name="Normal 4 7 12 3 3 2 2 2 2" xfId="36721" xr:uid="{C722AF69-31A6-48FB-BF53-D0F78354FCC5}"/>
    <cellStyle name="Normal 4 7 12 3 3 2 2 3" xfId="36722" xr:uid="{046930FA-A78D-4813-98AF-F66EB7EBEB71}"/>
    <cellStyle name="Normal 4 7 12 3 3 2 3" xfId="36723" xr:uid="{668CF9AE-5FFE-41EE-BE66-621E49A44B21}"/>
    <cellStyle name="Normal 4 7 12 3 3 2 3 2" xfId="36724" xr:uid="{29D67C58-AFED-4AC1-A2BB-3051C3D5FC93}"/>
    <cellStyle name="Normal 4 7 12 3 3 2 3 2 2" xfId="36725" xr:uid="{9DA8C74F-112C-46F0-87AD-232E8104B588}"/>
    <cellStyle name="Normal 4 7 12 3 3 2 3 3" xfId="36726" xr:uid="{10C3B6DE-D3F3-4CDA-86A8-8507357D8B09}"/>
    <cellStyle name="Normal 4 7 12 3 3 2 4" xfId="36727" xr:uid="{369D51A2-0FC3-4E15-BEBA-F07FCDC217C4}"/>
    <cellStyle name="Normal 4 7 12 3 3 2 4 2" xfId="36728" xr:uid="{CF9F95B9-5488-4A62-8FCD-34B3806EF1FB}"/>
    <cellStyle name="Normal 4 7 12 3 3 2 5" xfId="36729" xr:uid="{8CDC6F2E-FF77-4069-A57B-29A3726227B8}"/>
    <cellStyle name="Normal 4 7 12 3 3 3" xfId="36730" xr:uid="{2BC454BB-8D1C-4A6A-838D-0D249C33C16F}"/>
    <cellStyle name="Normal 4 7 12 3 3 3 2" xfId="36731" xr:uid="{CBAA5A4F-8BBE-4D78-BB3F-CEB37644DE88}"/>
    <cellStyle name="Normal 4 7 12 3 3 3 2 2" xfId="36732" xr:uid="{74668E40-1CCB-461C-89F6-683BBF25D87E}"/>
    <cellStyle name="Normal 4 7 12 3 3 3 3" xfId="36733" xr:uid="{0888FC74-DAD1-4E6B-A8F9-56FC63F25020}"/>
    <cellStyle name="Normal 4 7 12 3 3 4" xfId="36734" xr:uid="{D5528760-1ED0-4E79-A9C4-4C3FCC4C9234}"/>
    <cellStyle name="Normal 4 7 12 3 3 4 2" xfId="36735" xr:uid="{7056865E-4787-4AC1-B281-1467B2F1E1BA}"/>
    <cellStyle name="Normal 4 7 12 3 3 4 2 2" xfId="36736" xr:uid="{E2018050-124C-4209-A8C0-CDEFFFF64BD4}"/>
    <cellStyle name="Normal 4 7 12 3 3 4 3" xfId="36737" xr:uid="{64A60F76-E3A2-42B0-9130-C5376620F92A}"/>
    <cellStyle name="Normal 4 7 12 3 3 5" xfId="36738" xr:uid="{C87EC290-EF08-4BBF-8D06-56EAC786B2F7}"/>
    <cellStyle name="Normal 4 7 12 3 3 5 2" xfId="36739" xr:uid="{C50A65BA-5B20-4A85-98CD-3CB777DFECA2}"/>
    <cellStyle name="Normal 4 7 12 3 3 6" xfId="36740" xr:uid="{F14CD806-4D68-4E26-8393-205D670B2983}"/>
    <cellStyle name="Normal 4 7 12 3 4" xfId="36741" xr:uid="{0882E20F-BA00-4023-9CBF-4771EE30B042}"/>
    <cellStyle name="Normal 4 7 12 3 4 2" xfId="36742" xr:uid="{8B2E01BF-0923-47AC-9741-8F7AA3B9AA49}"/>
    <cellStyle name="Normal 4 7 12 3 4 2 2" xfId="36743" xr:uid="{783C85E8-9FD6-4A25-A081-3026A4055BB0}"/>
    <cellStyle name="Normal 4 7 12 3 4 2 2 2" xfId="36744" xr:uid="{525A5204-B9B6-4C9E-A94C-C59F0C8CBD21}"/>
    <cellStyle name="Normal 4 7 12 3 4 2 3" xfId="36745" xr:uid="{9BA6D4F8-3A2F-4B96-A9D8-76D7BD78C3AC}"/>
    <cellStyle name="Normal 4 7 12 3 4 3" xfId="36746" xr:uid="{5E722E1C-277B-48F3-9FDC-5BEF2A7F690B}"/>
    <cellStyle name="Normal 4 7 12 3 4 3 2" xfId="36747" xr:uid="{C419C83D-6BCD-49FB-B1EB-789D7F170F6D}"/>
    <cellStyle name="Normal 4 7 12 3 4 3 2 2" xfId="36748" xr:uid="{20148309-1D35-4F0F-BA94-49BC4FD200E4}"/>
    <cellStyle name="Normal 4 7 12 3 4 3 3" xfId="36749" xr:uid="{A9D7A36D-DF87-4C89-8EE9-D18807AD6B80}"/>
    <cellStyle name="Normal 4 7 12 3 4 4" xfId="36750" xr:uid="{58838F63-8A04-4448-B10F-82E17D3D13DF}"/>
    <cellStyle name="Normal 4 7 12 3 4 4 2" xfId="36751" xr:uid="{7944E2DA-BA34-4778-A89D-120E65FC7D9E}"/>
    <cellStyle name="Normal 4 7 12 3 4 5" xfId="36752" xr:uid="{9C1745DC-623E-4C59-AC34-017A5BBD9152}"/>
    <cellStyle name="Normal 4 7 12 3 5" xfId="36753" xr:uid="{8EAE4B4E-6F3D-422C-8CF5-B4D155359F83}"/>
    <cellStyle name="Normal 4 7 12 3 5 2" xfId="36754" xr:uid="{76065072-AA37-47ED-B49E-3BB1BA791EC9}"/>
    <cellStyle name="Normal 4 7 12 3 5 2 2" xfId="36755" xr:uid="{D3727285-6B75-4E43-9F4C-A7BDB2ACBC07}"/>
    <cellStyle name="Normal 4 7 12 3 5 3" xfId="36756" xr:uid="{3A95E1C2-9F45-4BE9-81EA-A7DE639F61D3}"/>
    <cellStyle name="Normal 4 7 12 3 6" xfId="36757" xr:uid="{C1E5B134-B675-418F-B617-6F6C05E6F73A}"/>
    <cellStyle name="Normal 4 7 12 3 6 2" xfId="36758" xr:uid="{6B9FF17D-847E-4DDF-94D0-37C6F2FD1ACA}"/>
    <cellStyle name="Normal 4 7 12 3 6 2 2" xfId="36759" xr:uid="{CEED4404-3A70-44C7-99CB-4BF665A9807A}"/>
    <cellStyle name="Normal 4 7 12 3 6 3" xfId="36760" xr:uid="{F805C278-DBFA-45C5-8AD8-5AEC40A7D6DD}"/>
    <cellStyle name="Normal 4 7 12 3 7" xfId="36761" xr:uid="{9062E937-28A1-48B3-8D6C-0BE5C0315409}"/>
    <cellStyle name="Normal 4 7 12 3 7 2" xfId="36762" xr:uid="{AEA122E2-162D-4C6A-89C4-CC771D4B3A26}"/>
    <cellStyle name="Normal 4 7 12 3 7 2 2" xfId="36763" xr:uid="{9321396E-1F14-436D-A7EF-07F463BC92C2}"/>
    <cellStyle name="Normal 4 7 12 3 7 3" xfId="36764" xr:uid="{976D005C-2424-415B-AEF3-6928727B39CA}"/>
    <cellStyle name="Normal 4 7 12 3 8" xfId="36765" xr:uid="{CC6F58B2-B806-482A-8BD8-C4586898D92B}"/>
    <cellStyle name="Normal 4 7 12 3 8 2" xfId="36766" xr:uid="{F452396D-091B-4BB5-A0E7-E9D9A0FCCEC1}"/>
    <cellStyle name="Normal 4 7 12 3 9" xfId="36767" xr:uid="{70CE8FD3-FBEE-4412-8D1A-69EB110D6D0C}"/>
    <cellStyle name="Normal 4 7 12 4" xfId="36768" xr:uid="{F9387757-CB3B-4318-B3DB-C469F0399106}"/>
    <cellStyle name="Normal 4 7 12 4 2" xfId="36769" xr:uid="{F3B276A5-8C74-4799-B6AB-7A99176AC640}"/>
    <cellStyle name="Normal 4 7 12 4 2 2" xfId="36770" xr:uid="{90351817-A019-4241-A74E-6109B135C59F}"/>
    <cellStyle name="Normal 4 7 12 4 2 2 2" xfId="36771" xr:uid="{887239C6-38A0-4CAF-860B-1ED7825AB473}"/>
    <cellStyle name="Normal 4 7 12 4 2 2 2 2" xfId="36772" xr:uid="{8B36D39E-2C6F-47D9-98B8-2FD425219F82}"/>
    <cellStyle name="Normal 4 7 12 4 2 2 3" xfId="36773" xr:uid="{587A8409-4DD1-463C-ACF9-6C0E385683E9}"/>
    <cellStyle name="Normal 4 7 12 4 2 3" xfId="36774" xr:uid="{1871CD30-2D70-4A41-9C21-222EE25AFF0E}"/>
    <cellStyle name="Normal 4 7 12 4 2 3 2" xfId="36775" xr:uid="{FE2C482C-E16A-45C1-96F0-356A13E29A57}"/>
    <cellStyle name="Normal 4 7 12 4 2 3 2 2" xfId="36776" xr:uid="{736BEFDC-8B9F-4452-B1DA-512212BFDCCD}"/>
    <cellStyle name="Normal 4 7 12 4 2 3 3" xfId="36777" xr:uid="{745C415C-DDAF-4672-BF6A-4879D32624F6}"/>
    <cellStyle name="Normal 4 7 12 4 2 4" xfId="36778" xr:uid="{3E672407-8BA6-430A-AE8E-C88A30DCFB2E}"/>
    <cellStyle name="Normal 4 7 12 4 2 4 2" xfId="36779" xr:uid="{194394B0-8F33-4955-9EB2-FF09163C3E27}"/>
    <cellStyle name="Normal 4 7 12 4 2 5" xfId="36780" xr:uid="{7F2FACDF-9409-4961-8784-3630C71C9249}"/>
    <cellStyle name="Normal 4 7 12 4 3" xfId="36781" xr:uid="{A700B9D7-EA6F-45FA-8B3E-D8DE3B246544}"/>
    <cellStyle name="Normal 4 7 12 4 3 2" xfId="36782" xr:uid="{ECB91387-A5B4-4D0D-9C1B-772A343F5376}"/>
    <cellStyle name="Normal 4 7 12 4 3 2 2" xfId="36783" xr:uid="{188142A6-08EF-40D4-A3E2-DEB340877D9C}"/>
    <cellStyle name="Normal 4 7 12 4 3 3" xfId="36784" xr:uid="{E0DFAB0A-0671-421E-AE4D-C3B9BFECB844}"/>
    <cellStyle name="Normal 4 7 12 4 4" xfId="36785" xr:uid="{0B69A0F9-8A93-442D-ABC8-0E64E49A0C81}"/>
    <cellStyle name="Normal 4 7 12 4 4 2" xfId="36786" xr:uid="{652574A9-0384-4EF4-AC51-FAB70722FFEF}"/>
    <cellStyle name="Normal 4 7 12 4 4 2 2" xfId="36787" xr:uid="{4EBBA62C-E6CA-4695-8130-DE5EEB94E228}"/>
    <cellStyle name="Normal 4 7 12 4 4 3" xfId="36788" xr:uid="{C837A974-160E-42E5-9D38-C5800503DE92}"/>
    <cellStyle name="Normal 4 7 12 4 5" xfId="36789" xr:uid="{78ACD7F5-9C4B-4926-BB02-57A2E44541FD}"/>
    <cellStyle name="Normal 4 7 12 4 5 2" xfId="36790" xr:uid="{0158FD92-74B0-42FB-9AF2-1694AA506E98}"/>
    <cellStyle name="Normal 4 7 12 4 6" xfId="36791" xr:uid="{EBD93FB4-B6DC-4B5A-A5F1-94ACFDFEDF65}"/>
    <cellStyle name="Normal 4 7 12 5" xfId="36792" xr:uid="{9A07475A-F20E-4BE4-AD5B-F6A32715DF2A}"/>
    <cellStyle name="Normal 4 7 12 5 2" xfId="36793" xr:uid="{8FE056D6-AFF1-4C05-99BD-8F59AAD1F59B}"/>
    <cellStyle name="Normal 4 7 12 5 2 2" xfId="36794" xr:uid="{6AC648F5-3130-49DF-B18C-658426EBF6DC}"/>
    <cellStyle name="Normal 4 7 12 5 2 2 2" xfId="36795" xr:uid="{A8515BF8-90BA-4102-8126-72D4585D2D44}"/>
    <cellStyle name="Normal 4 7 12 5 2 2 2 2" xfId="36796" xr:uid="{03EBA382-7DF6-4520-98A7-304075F7A6B9}"/>
    <cellStyle name="Normal 4 7 12 5 2 2 3" xfId="36797" xr:uid="{34427C51-FC44-456A-B1E7-68E38213049B}"/>
    <cellStyle name="Normal 4 7 12 5 2 3" xfId="36798" xr:uid="{A6937342-BF96-4474-B3E6-48F27B8131D6}"/>
    <cellStyle name="Normal 4 7 12 5 2 3 2" xfId="36799" xr:uid="{D13F3EBD-930B-4364-9480-623036EDB5B3}"/>
    <cellStyle name="Normal 4 7 12 5 2 3 2 2" xfId="36800" xr:uid="{161BD6ED-F338-4D04-BBC8-6843CA76C3A5}"/>
    <cellStyle name="Normal 4 7 12 5 2 3 3" xfId="36801" xr:uid="{9608B017-BCF5-4FDB-99B1-67BCA42B6A8D}"/>
    <cellStyle name="Normal 4 7 12 5 2 4" xfId="36802" xr:uid="{DF9E43EC-42E3-43A8-86FC-55CD1B861560}"/>
    <cellStyle name="Normal 4 7 12 5 2 4 2" xfId="36803" xr:uid="{95AEB3C6-5276-4036-9220-2A48152F4A10}"/>
    <cellStyle name="Normal 4 7 12 5 2 5" xfId="36804" xr:uid="{85546C5C-FA78-4250-A7F1-89AA79B28074}"/>
    <cellStyle name="Normal 4 7 12 5 3" xfId="36805" xr:uid="{1A1BF056-1BAF-42E5-A8A7-737D28464626}"/>
    <cellStyle name="Normal 4 7 12 5 3 2" xfId="36806" xr:uid="{D7AC8D03-6908-4E4D-A765-E766FB17A148}"/>
    <cellStyle name="Normal 4 7 12 5 3 2 2" xfId="36807" xr:uid="{22645433-6FEF-42E0-AAB0-DB44F512CC12}"/>
    <cellStyle name="Normal 4 7 12 5 3 3" xfId="36808" xr:uid="{50D35870-7D78-40FA-B1B1-CE35EF108F93}"/>
    <cellStyle name="Normal 4 7 12 5 4" xfId="36809" xr:uid="{08083595-FE89-4D42-9B96-623A0038D04F}"/>
    <cellStyle name="Normal 4 7 12 5 4 2" xfId="36810" xr:uid="{7B54BBB8-5715-46C6-AB2A-E5C6783F27B6}"/>
    <cellStyle name="Normal 4 7 12 5 4 2 2" xfId="36811" xr:uid="{092CCA59-EBEE-49F9-97A0-97FD737BC144}"/>
    <cellStyle name="Normal 4 7 12 5 4 3" xfId="36812" xr:uid="{27C1612D-B16E-441D-AACB-3C7500312FB1}"/>
    <cellStyle name="Normal 4 7 12 5 5" xfId="36813" xr:uid="{C4579F91-16DB-4788-8C2D-DACCCB0BE813}"/>
    <cellStyle name="Normal 4 7 12 5 5 2" xfId="36814" xr:uid="{C2B4127B-A939-498C-BC78-5B9D420F1DCA}"/>
    <cellStyle name="Normal 4 7 12 5 6" xfId="36815" xr:uid="{BD2D9ECD-C864-40CB-AF7C-8E668A202E50}"/>
    <cellStyle name="Normal 4 7 12 6" xfId="36816" xr:uid="{CEFACDF4-50C3-495C-B011-B92609F16091}"/>
    <cellStyle name="Normal 4 7 12 6 2" xfId="36817" xr:uid="{6B9FCAFF-6BFA-4AD8-9E81-0D8F523A7F2C}"/>
    <cellStyle name="Normal 4 7 12 6 2 2" xfId="36818" xr:uid="{D318D4B3-1243-4179-B3CE-1E4B02D4D359}"/>
    <cellStyle name="Normal 4 7 12 6 2 2 2" xfId="36819" xr:uid="{943EBFCE-8E1D-4713-AB99-71955664F7B8}"/>
    <cellStyle name="Normal 4 7 12 6 2 3" xfId="36820" xr:uid="{2443FB2F-747C-44F2-A1BA-9693734D7631}"/>
    <cellStyle name="Normal 4 7 12 6 3" xfId="36821" xr:uid="{344DE25F-76F5-4078-A4BC-D6C66CAE7A35}"/>
    <cellStyle name="Normal 4 7 12 6 3 2" xfId="36822" xr:uid="{C374AA32-F792-432F-B806-7064EF541F79}"/>
    <cellStyle name="Normal 4 7 12 6 3 2 2" xfId="36823" xr:uid="{2DAFDF45-6694-467A-AB18-AC96E5696FD2}"/>
    <cellStyle name="Normal 4 7 12 6 3 3" xfId="36824" xr:uid="{7AEA77CE-C306-426B-8D4B-B6E5F0E0E190}"/>
    <cellStyle name="Normal 4 7 12 6 4" xfId="36825" xr:uid="{14FD6603-7387-4CC5-9DFC-0D7767218168}"/>
    <cellStyle name="Normal 4 7 12 6 4 2" xfId="36826" xr:uid="{D5095462-A686-422E-ABCE-CB7E19D16656}"/>
    <cellStyle name="Normal 4 7 12 6 5" xfId="36827" xr:uid="{04003159-B2A9-4F2F-92D6-F3520C1A661E}"/>
    <cellStyle name="Normal 4 7 12 7" xfId="36828" xr:uid="{E0F33F9F-6249-494A-BF28-EB9535694011}"/>
    <cellStyle name="Normal 4 7 12 7 2" xfId="36829" xr:uid="{9E46EFD1-BBB1-44F6-9F65-EB92BA6F9CE9}"/>
    <cellStyle name="Normal 4 7 12 7 2 2" xfId="36830" xr:uid="{CF669F93-8D4E-4E84-B776-22EA15BA049D}"/>
    <cellStyle name="Normal 4 7 12 7 3" xfId="36831" xr:uid="{72ED115D-29BA-4FF4-A8F9-B8C1B9F5DB17}"/>
    <cellStyle name="Normal 4 7 12 8" xfId="36832" xr:uid="{3D8FA009-299E-4B10-A23D-1831B1D3DC0B}"/>
    <cellStyle name="Normal 4 7 12 8 2" xfId="36833" xr:uid="{A20346BF-5CBF-4BA6-A91B-BA32D300DCB7}"/>
    <cellStyle name="Normal 4 7 12 8 2 2" xfId="36834" xr:uid="{68F8DDD2-67A2-4462-8077-75974C7BB9CE}"/>
    <cellStyle name="Normal 4 7 12 8 3" xfId="36835" xr:uid="{5F47F3BA-0911-4BF6-928E-3EB3FB149D13}"/>
    <cellStyle name="Normal 4 7 12 9" xfId="36836" xr:uid="{A2D65930-C94C-48EB-A167-3743FF780A7E}"/>
    <cellStyle name="Normal 4 7 12 9 2" xfId="36837" xr:uid="{28A61041-5F1B-4560-884E-C82F2E7C4C5C}"/>
    <cellStyle name="Normal 4 7 12 9 2 2" xfId="36838" xr:uid="{7AFC20CE-F090-4E14-9E42-452793119EB6}"/>
    <cellStyle name="Normal 4 7 12 9 3" xfId="36839" xr:uid="{64BED77D-3464-4295-8760-D3733F8E64D3}"/>
    <cellStyle name="Normal 4 7 13" xfId="36840" xr:uid="{F4C6E5ED-FB34-4E88-A31A-E813B2EE2F14}"/>
    <cellStyle name="Normal 4 7 13 10" xfId="36841" xr:uid="{7342DF33-6B40-450C-B863-52FBDA6B492F}"/>
    <cellStyle name="Normal 4 7 13 10 2" xfId="36842" xr:uid="{860FAAE8-6398-4C4C-AAB7-13AC71C4368B}"/>
    <cellStyle name="Normal 4 7 13 11" xfId="36843" xr:uid="{66A66C4A-3711-4B4E-B38A-78DC6CA745DE}"/>
    <cellStyle name="Normal 4 7 13 2" xfId="36844" xr:uid="{808FF2A7-8851-4A81-8F25-FB3DA5C7EEDD}"/>
    <cellStyle name="Normal 4 7 13 2 2" xfId="36845" xr:uid="{0CA5556C-64F1-46E3-9713-AC8E7F1A8CE8}"/>
    <cellStyle name="Normal 4 7 13 2 2 2" xfId="36846" xr:uid="{90C6271F-3D96-4DDA-8D85-B84904D517DA}"/>
    <cellStyle name="Normal 4 7 13 2 2 2 2" xfId="36847" xr:uid="{E9F5BA27-AC5E-486A-ABBC-F83CEB11C3C5}"/>
    <cellStyle name="Normal 4 7 13 2 2 2 2 2" xfId="36848" xr:uid="{74CCE337-DBA5-4223-AB22-D731C0ECF12C}"/>
    <cellStyle name="Normal 4 7 13 2 2 2 2 2 2" xfId="36849" xr:uid="{301FF7A2-9324-49F5-83F3-ED106E040F5F}"/>
    <cellStyle name="Normal 4 7 13 2 2 2 2 3" xfId="36850" xr:uid="{9F4FD077-D081-42F6-BA74-D99F7CEC6A94}"/>
    <cellStyle name="Normal 4 7 13 2 2 2 3" xfId="36851" xr:uid="{461AA4ED-3771-4306-961A-F6216686575F}"/>
    <cellStyle name="Normal 4 7 13 2 2 2 3 2" xfId="36852" xr:uid="{80F0EB17-D6C8-4068-8A8D-DCE362128466}"/>
    <cellStyle name="Normal 4 7 13 2 2 2 3 2 2" xfId="36853" xr:uid="{431BF192-A6FD-4E7E-B233-55307F11CDC4}"/>
    <cellStyle name="Normal 4 7 13 2 2 2 3 3" xfId="36854" xr:uid="{5EDA4FF8-45EB-46C8-8360-A666EF315F8D}"/>
    <cellStyle name="Normal 4 7 13 2 2 2 4" xfId="36855" xr:uid="{A8C448AD-8225-480F-BDA7-0D0444E2873C}"/>
    <cellStyle name="Normal 4 7 13 2 2 2 4 2" xfId="36856" xr:uid="{5148C68F-987C-4137-917A-6083B11DE7CB}"/>
    <cellStyle name="Normal 4 7 13 2 2 2 5" xfId="36857" xr:uid="{EDCCC96D-BA01-49E9-BCD7-2812214F0A49}"/>
    <cellStyle name="Normal 4 7 13 2 2 3" xfId="36858" xr:uid="{18765701-7E45-4FDC-9B18-56322BF89182}"/>
    <cellStyle name="Normal 4 7 13 2 2 3 2" xfId="36859" xr:uid="{1C370EB8-4312-49B3-897F-7D94D2640124}"/>
    <cellStyle name="Normal 4 7 13 2 2 3 2 2" xfId="36860" xr:uid="{B88934E5-77DB-47BF-BA4A-C9D412CA11A2}"/>
    <cellStyle name="Normal 4 7 13 2 2 3 3" xfId="36861" xr:uid="{9A4900E1-2628-424B-8D62-E50A673C3DE7}"/>
    <cellStyle name="Normal 4 7 13 2 2 4" xfId="36862" xr:uid="{C9628996-4134-4AE1-A4F9-B73A907C29F1}"/>
    <cellStyle name="Normal 4 7 13 2 2 4 2" xfId="36863" xr:uid="{BDBBDA2D-C9E7-41AA-89AA-C747EE50D0C4}"/>
    <cellStyle name="Normal 4 7 13 2 2 4 2 2" xfId="36864" xr:uid="{45F2DB58-1BC4-41C3-9716-2F6BEDAF5A12}"/>
    <cellStyle name="Normal 4 7 13 2 2 4 3" xfId="36865" xr:uid="{3D7BB258-B092-411B-B89A-5C558B6F20C0}"/>
    <cellStyle name="Normal 4 7 13 2 2 5" xfId="36866" xr:uid="{17AA4C88-693A-4A4C-9270-C0D21AE00255}"/>
    <cellStyle name="Normal 4 7 13 2 2 5 2" xfId="36867" xr:uid="{602663D3-A402-44EA-AEDE-483DA13F9231}"/>
    <cellStyle name="Normal 4 7 13 2 2 6" xfId="36868" xr:uid="{BB02F1E4-21D6-4E80-81E9-5C649DA75FD2}"/>
    <cellStyle name="Normal 4 7 13 2 3" xfId="36869" xr:uid="{5CC6F264-B06D-406D-A9BB-CCA506A70E6B}"/>
    <cellStyle name="Normal 4 7 13 2 3 2" xfId="36870" xr:uid="{C8EEBF8A-6873-4718-95EE-EA79C8E08398}"/>
    <cellStyle name="Normal 4 7 13 2 3 2 2" xfId="36871" xr:uid="{13CE607E-F2EA-42D2-8B91-3D8ECA7E75B1}"/>
    <cellStyle name="Normal 4 7 13 2 3 2 2 2" xfId="36872" xr:uid="{923121C0-F797-4395-9832-57B8AE2ED9E9}"/>
    <cellStyle name="Normal 4 7 13 2 3 2 2 2 2" xfId="36873" xr:uid="{63CCEC62-48A5-449F-B8DE-8C5D427D63F3}"/>
    <cellStyle name="Normal 4 7 13 2 3 2 2 3" xfId="36874" xr:uid="{05A54C43-D44F-4D57-91E4-2BA8863AAAE0}"/>
    <cellStyle name="Normal 4 7 13 2 3 2 3" xfId="36875" xr:uid="{8882BFC1-3051-4F23-8E9B-85C6FD3A7DAA}"/>
    <cellStyle name="Normal 4 7 13 2 3 2 3 2" xfId="36876" xr:uid="{0F4F33DA-F9E0-498D-8A6E-D044A182902E}"/>
    <cellStyle name="Normal 4 7 13 2 3 2 3 2 2" xfId="36877" xr:uid="{4B2ADAB7-DEB9-42D6-A270-30AB5D9C70CE}"/>
    <cellStyle name="Normal 4 7 13 2 3 2 3 3" xfId="36878" xr:uid="{F89A7E8F-551B-4A92-899D-FF5FB3C0DD67}"/>
    <cellStyle name="Normal 4 7 13 2 3 2 4" xfId="36879" xr:uid="{1257A0DC-C239-4C2F-A508-2ED5D08656F9}"/>
    <cellStyle name="Normal 4 7 13 2 3 2 4 2" xfId="36880" xr:uid="{CCC6AAC7-B97C-4710-BF8C-0F12DA5FEE58}"/>
    <cellStyle name="Normal 4 7 13 2 3 2 5" xfId="36881" xr:uid="{027BDB45-D517-4691-BFE1-45B2559331C3}"/>
    <cellStyle name="Normal 4 7 13 2 3 3" xfId="36882" xr:uid="{3829B86C-F9AE-46FB-A2A6-AB64CE53DBCB}"/>
    <cellStyle name="Normal 4 7 13 2 3 3 2" xfId="36883" xr:uid="{F8161235-E389-401A-8A22-2316F30F7672}"/>
    <cellStyle name="Normal 4 7 13 2 3 3 2 2" xfId="36884" xr:uid="{645E0982-225E-46AA-B9F1-E9947C5A3960}"/>
    <cellStyle name="Normal 4 7 13 2 3 3 3" xfId="36885" xr:uid="{5F155964-0DAF-40BB-B296-5BB79D28F8CC}"/>
    <cellStyle name="Normal 4 7 13 2 3 4" xfId="36886" xr:uid="{115348A0-AF32-4F47-9693-812D4BC17DB9}"/>
    <cellStyle name="Normal 4 7 13 2 3 4 2" xfId="36887" xr:uid="{246FE7A3-F0F6-43D1-8350-D3DA1ACE42DE}"/>
    <cellStyle name="Normal 4 7 13 2 3 4 2 2" xfId="36888" xr:uid="{6D2A2D7F-C745-41CA-8177-9961FCA7E0F9}"/>
    <cellStyle name="Normal 4 7 13 2 3 4 3" xfId="36889" xr:uid="{67D31D28-2CA5-494B-BD78-65D70B01F387}"/>
    <cellStyle name="Normal 4 7 13 2 3 5" xfId="36890" xr:uid="{B50C6E89-1301-4C6E-9D28-B4C3683BE108}"/>
    <cellStyle name="Normal 4 7 13 2 3 5 2" xfId="36891" xr:uid="{F44CE44F-2F7B-4BBB-A37E-7A241CB2E28A}"/>
    <cellStyle name="Normal 4 7 13 2 3 6" xfId="36892" xr:uid="{5C24224D-28FB-49E6-9A60-A0993094D21C}"/>
    <cellStyle name="Normal 4 7 13 2 4" xfId="36893" xr:uid="{9B6B4228-9831-4A59-99A7-0DB0256AA85F}"/>
    <cellStyle name="Normal 4 7 13 2 4 2" xfId="36894" xr:uid="{7E2CE1DE-69BF-4819-A70C-C5AE39DD83B6}"/>
    <cellStyle name="Normal 4 7 13 2 4 2 2" xfId="36895" xr:uid="{FEBC8109-AD53-4385-8776-339935078520}"/>
    <cellStyle name="Normal 4 7 13 2 4 2 2 2" xfId="36896" xr:uid="{4C1B58C2-D906-4B8A-8572-4BB78F17577B}"/>
    <cellStyle name="Normal 4 7 13 2 4 2 3" xfId="36897" xr:uid="{9E45DC7B-F216-4E58-A0F5-F95062609531}"/>
    <cellStyle name="Normal 4 7 13 2 4 3" xfId="36898" xr:uid="{C1876E6F-EA88-475C-83B6-55F823B94DA4}"/>
    <cellStyle name="Normal 4 7 13 2 4 3 2" xfId="36899" xr:uid="{5D8EA7D2-3CE8-455E-BAF4-68D356C9AFE3}"/>
    <cellStyle name="Normal 4 7 13 2 4 3 2 2" xfId="36900" xr:uid="{CE048D68-2F01-4B7D-A24A-29FC360CD927}"/>
    <cellStyle name="Normal 4 7 13 2 4 3 3" xfId="36901" xr:uid="{E562770C-5234-49F7-A3CC-3575636A88C7}"/>
    <cellStyle name="Normal 4 7 13 2 4 4" xfId="36902" xr:uid="{F3CF3FE2-B562-4DD0-A3CE-A53D9CD798C7}"/>
    <cellStyle name="Normal 4 7 13 2 4 4 2" xfId="36903" xr:uid="{ED5C6883-F72A-438F-99CA-43427C2CB23A}"/>
    <cellStyle name="Normal 4 7 13 2 4 5" xfId="36904" xr:uid="{37F644E6-9768-4185-A1DA-C31C3CD4BF34}"/>
    <cellStyle name="Normal 4 7 13 2 5" xfId="36905" xr:uid="{28129D0A-A1C9-4970-A7A3-B2A2B43DD815}"/>
    <cellStyle name="Normal 4 7 13 2 5 2" xfId="36906" xr:uid="{66EA51F8-A6F3-43DE-8270-488C6BBC4980}"/>
    <cellStyle name="Normal 4 7 13 2 5 2 2" xfId="36907" xr:uid="{BABC046D-CE4C-43BF-BE89-F55614CA4FFB}"/>
    <cellStyle name="Normal 4 7 13 2 5 3" xfId="36908" xr:uid="{2421D861-CCA4-4D30-BB85-28C9EA8BD052}"/>
    <cellStyle name="Normal 4 7 13 2 6" xfId="36909" xr:uid="{95B50970-226E-45DC-8C6C-C1B28E1A327F}"/>
    <cellStyle name="Normal 4 7 13 2 6 2" xfId="36910" xr:uid="{1621E366-3E22-476D-87E9-8C6E96E9506B}"/>
    <cellStyle name="Normal 4 7 13 2 6 2 2" xfId="36911" xr:uid="{237A46D0-5EED-4C10-AF76-63D41D0AB41E}"/>
    <cellStyle name="Normal 4 7 13 2 6 3" xfId="36912" xr:uid="{CFEAF792-1E0C-440B-B760-24123AD4C9EE}"/>
    <cellStyle name="Normal 4 7 13 2 7" xfId="36913" xr:uid="{EF7B0382-F237-4A91-8CF6-AF3E3A3792EC}"/>
    <cellStyle name="Normal 4 7 13 2 7 2" xfId="36914" xr:uid="{C2C90DF5-78ED-4F17-9947-AA07A2A68162}"/>
    <cellStyle name="Normal 4 7 13 2 7 2 2" xfId="36915" xr:uid="{1245A333-7803-4519-AC6A-9E12F7812E0C}"/>
    <cellStyle name="Normal 4 7 13 2 7 3" xfId="36916" xr:uid="{F8BD1D24-8274-44E6-8BD4-7DC269CD9C0A}"/>
    <cellStyle name="Normal 4 7 13 2 8" xfId="36917" xr:uid="{BC84EB70-11D2-4BE2-8094-2A7F854475E8}"/>
    <cellStyle name="Normal 4 7 13 2 8 2" xfId="36918" xr:uid="{BE059674-5C44-4CD8-9A82-1283771449AF}"/>
    <cellStyle name="Normal 4 7 13 2 9" xfId="36919" xr:uid="{35695578-ABFA-4EEE-BC43-650C6628EE44}"/>
    <cellStyle name="Normal 4 7 13 3" xfId="36920" xr:uid="{C7601734-95FD-437F-8D4F-3C9E8172EEDA}"/>
    <cellStyle name="Normal 4 7 13 3 2" xfId="36921" xr:uid="{7CEFC444-FE69-4F64-AAAC-9397F4076BE5}"/>
    <cellStyle name="Normal 4 7 13 3 2 2" xfId="36922" xr:uid="{F4492A31-3046-41C1-9C68-40B8F50C5A72}"/>
    <cellStyle name="Normal 4 7 13 3 2 2 2" xfId="36923" xr:uid="{69E95E3F-1B1D-4EFF-86E2-1F2F8E3A969C}"/>
    <cellStyle name="Normal 4 7 13 3 2 2 2 2" xfId="36924" xr:uid="{9F1DB85E-0156-4072-8071-67CF3B26D0B1}"/>
    <cellStyle name="Normal 4 7 13 3 2 2 2 2 2" xfId="36925" xr:uid="{96FC2EA5-C8D2-4B2D-A31F-CD9BC50A870D}"/>
    <cellStyle name="Normal 4 7 13 3 2 2 2 3" xfId="36926" xr:uid="{9DC99334-F006-4290-8DA4-8FB782EA4477}"/>
    <cellStyle name="Normal 4 7 13 3 2 2 3" xfId="36927" xr:uid="{7BB271F0-523B-4049-B8DA-A0ADB81284F1}"/>
    <cellStyle name="Normal 4 7 13 3 2 2 3 2" xfId="36928" xr:uid="{4F468005-D151-49FD-9997-B76FA815DA6D}"/>
    <cellStyle name="Normal 4 7 13 3 2 2 3 2 2" xfId="36929" xr:uid="{C0D9C594-51A6-41C0-85BD-8FF8BCF00903}"/>
    <cellStyle name="Normal 4 7 13 3 2 2 3 3" xfId="36930" xr:uid="{C476E186-8A4D-4E7F-98C5-D3F119C04524}"/>
    <cellStyle name="Normal 4 7 13 3 2 2 4" xfId="36931" xr:uid="{21D7B781-EE21-4CE6-ACFB-558C2E34D90E}"/>
    <cellStyle name="Normal 4 7 13 3 2 2 4 2" xfId="36932" xr:uid="{47AF855E-CF30-4E6C-A70E-A7E49C8EA286}"/>
    <cellStyle name="Normal 4 7 13 3 2 2 5" xfId="36933" xr:uid="{F6E7FE26-1033-4191-B9C3-33D9D80AA555}"/>
    <cellStyle name="Normal 4 7 13 3 2 3" xfId="36934" xr:uid="{C2820E1E-67A1-41C2-A303-B8332B5EE5F4}"/>
    <cellStyle name="Normal 4 7 13 3 2 3 2" xfId="36935" xr:uid="{C0F71257-57CB-4B2A-B677-51319814850F}"/>
    <cellStyle name="Normal 4 7 13 3 2 3 2 2" xfId="36936" xr:uid="{5A22A053-86C0-4D80-B46A-A57AFD52B8E0}"/>
    <cellStyle name="Normal 4 7 13 3 2 3 3" xfId="36937" xr:uid="{D3EEA8A4-0A03-4907-AFA2-754D859C835D}"/>
    <cellStyle name="Normal 4 7 13 3 2 4" xfId="36938" xr:uid="{FB183AE9-3FEA-4E19-970F-7A10655AE913}"/>
    <cellStyle name="Normal 4 7 13 3 2 4 2" xfId="36939" xr:uid="{337C2768-48D7-4691-B20F-93EC049C6BA2}"/>
    <cellStyle name="Normal 4 7 13 3 2 4 2 2" xfId="36940" xr:uid="{7A1C1F81-C1B2-48C1-B48B-4BB22AAA21B2}"/>
    <cellStyle name="Normal 4 7 13 3 2 4 3" xfId="36941" xr:uid="{CB2B15A3-2E2B-42F3-AF9C-6B9687984BA6}"/>
    <cellStyle name="Normal 4 7 13 3 2 5" xfId="36942" xr:uid="{86B169E7-907D-4796-8D20-3989D40B46FC}"/>
    <cellStyle name="Normal 4 7 13 3 2 5 2" xfId="36943" xr:uid="{BFC07670-F07A-4AE6-A5A1-ADAB074A6BF9}"/>
    <cellStyle name="Normal 4 7 13 3 2 6" xfId="36944" xr:uid="{281FC5F4-AC92-4275-8BBB-8E7EDA44A186}"/>
    <cellStyle name="Normal 4 7 13 3 3" xfId="36945" xr:uid="{EB8DFC4E-F194-4DB0-8D08-109CC4EE45CD}"/>
    <cellStyle name="Normal 4 7 13 3 3 2" xfId="36946" xr:uid="{9188EC84-75A4-4E24-90B7-E775CBFF2827}"/>
    <cellStyle name="Normal 4 7 13 3 3 2 2" xfId="36947" xr:uid="{92EA45EF-9256-4AC5-969B-CF3C72904D17}"/>
    <cellStyle name="Normal 4 7 13 3 3 2 2 2" xfId="36948" xr:uid="{ADE4FE0C-DC36-4B65-8110-C576B3F78DBA}"/>
    <cellStyle name="Normal 4 7 13 3 3 2 2 2 2" xfId="36949" xr:uid="{6ADA11C0-55E5-4188-B97D-8EE72BB329A5}"/>
    <cellStyle name="Normal 4 7 13 3 3 2 2 3" xfId="36950" xr:uid="{DE27275C-F322-423A-85BF-2188549B6BE0}"/>
    <cellStyle name="Normal 4 7 13 3 3 2 3" xfId="36951" xr:uid="{43E4FCD9-E381-47B2-8ED4-14AA6F5FC4A2}"/>
    <cellStyle name="Normal 4 7 13 3 3 2 3 2" xfId="36952" xr:uid="{EDDA9F99-8F19-467B-9ADB-1FB87CD26DD2}"/>
    <cellStyle name="Normal 4 7 13 3 3 2 3 2 2" xfId="36953" xr:uid="{E36A3F2A-8495-4B10-A6AE-4FD3421B7483}"/>
    <cellStyle name="Normal 4 7 13 3 3 2 3 3" xfId="36954" xr:uid="{DBFE6671-8D89-4259-BC07-0CADF83AA91F}"/>
    <cellStyle name="Normal 4 7 13 3 3 2 4" xfId="36955" xr:uid="{814EEF36-0C63-440D-9D18-8DE6FBCDE69D}"/>
    <cellStyle name="Normal 4 7 13 3 3 2 4 2" xfId="36956" xr:uid="{5075FFEE-2AC1-40AF-915F-00AD523CD0DB}"/>
    <cellStyle name="Normal 4 7 13 3 3 2 5" xfId="36957" xr:uid="{C50788D6-E922-40A4-B2D8-8E2D97E73602}"/>
    <cellStyle name="Normal 4 7 13 3 3 3" xfId="36958" xr:uid="{2614E85C-A2F3-49AE-BCA0-628D70119DC3}"/>
    <cellStyle name="Normal 4 7 13 3 3 3 2" xfId="36959" xr:uid="{D58C02BE-F4A9-422D-9F1D-DE4FD465A6D4}"/>
    <cellStyle name="Normal 4 7 13 3 3 3 2 2" xfId="36960" xr:uid="{5C1D0EE0-E476-4DA9-A356-A5D5350E5137}"/>
    <cellStyle name="Normal 4 7 13 3 3 3 3" xfId="36961" xr:uid="{6EEA7246-5578-4148-A2B3-858FAEFC39D6}"/>
    <cellStyle name="Normal 4 7 13 3 3 4" xfId="36962" xr:uid="{79B02C24-FACA-49EF-98BC-045860174326}"/>
    <cellStyle name="Normal 4 7 13 3 3 4 2" xfId="36963" xr:uid="{D99C9F94-3A35-4EAC-A6DA-FAC070451052}"/>
    <cellStyle name="Normal 4 7 13 3 3 4 2 2" xfId="36964" xr:uid="{A832DF02-EB33-4005-9DC4-E560D0D2B64E}"/>
    <cellStyle name="Normal 4 7 13 3 3 4 3" xfId="36965" xr:uid="{9F6FE822-472E-42DE-B135-59E253A90E60}"/>
    <cellStyle name="Normal 4 7 13 3 3 5" xfId="36966" xr:uid="{6FA8EE9F-BB6D-4B4E-AA5F-B155B21764DD}"/>
    <cellStyle name="Normal 4 7 13 3 3 5 2" xfId="36967" xr:uid="{8D4C410E-03C1-4D08-9261-FD84870B4396}"/>
    <cellStyle name="Normal 4 7 13 3 3 6" xfId="36968" xr:uid="{0780D29B-EF73-4953-8975-2BD9A7C8319D}"/>
    <cellStyle name="Normal 4 7 13 3 4" xfId="36969" xr:uid="{F93568A5-6C8E-4154-9ACD-60860D47E8C9}"/>
    <cellStyle name="Normal 4 7 13 3 4 2" xfId="36970" xr:uid="{656BD43B-2C45-4E4F-ACB4-96ABDF4DBB4A}"/>
    <cellStyle name="Normal 4 7 13 3 4 2 2" xfId="36971" xr:uid="{5F332567-3361-4C85-AFD2-6A6899AE8111}"/>
    <cellStyle name="Normal 4 7 13 3 4 2 2 2" xfId="36972" xr:uid="{24E44A27-D375-4B0E-9E60-E85A9C0CB05D}"/>
    <cellStyle name="Normal 4 7 13 3 4 2 3" xfId="36973" xr:uid="{B2B5DE25-9ACB-4275-95D2-36A6DFE318C3}"/>
    <cellStyle name="Normal 4 7 13 3 4 3" xfId="36974" xr:uid="{7A38B77C-9BBF-41E1-8DA4-C37C1697D9DA}"/>
    <cellStyle name="Normal 4 7 13 3 4 3 2" xfId="36975" xr:uid="{E58884AA-EA7C-474D-BA71-9A189BB7C3FE}"/>
    <cellStyle name="Normal 4 7 13 3 4 3 2 2" xfId="36976" xr:uid="{68128BA7-DF0A-4971-ADBA-408F955AD8F1}"/>
    <cellStyle name="Normal 4 7 13 3 4 3 3" xfId="36977" xr:uid="{9D980A62-464A-4BB8-9353-3424C1F5F312}"/>
    <cellStyle name="Normal 4 7 13 3 4 4" xfId="36978" xr:uid="{C11D431C-72DB-4ED9-9954-37A223F3C168}"/>
    <cellStyle name="Normal 4 7 13 3 4 4 2" xfId="36979" xr:uid="{1BF3D4DC-7BDA-447B-AB79-80A24D5FB146}"/>
    <cellStyle name="Normal 4 7 13 3 4 5" xfId="36980" xr:uid="{1E30E831-8B4C-4EDD-9983-43F113A1C512}"/>
    <cellStyle name="Normal 4 7 13 3 5" xfId="36981" xr:uid="{93EBB2D6-E5AD-42B3-86FE-41427ED7E13F}"/>
    <cellStyle name="Normal 4 7 13 3 5 2" xfId="36982" xr:uid="{607455C9-3529-410D-9A5B-79338BC8B045}"/>
    <cellStyle name="Normal 4 7 13 3 5 2 2" xfId="36983" xr:uid="{4F7AC185-E750-4685-BDFB-E6FC4F6B7653}"/>
    <cellStyle name="Normal 4 7 13 3 5 3" xfId="36984" xr:uid="{3D9E212D-6F6B-4C39-B302-EA0438AFD44E}"/>
    <cellStyle name="Normal 4 7 13 3 6" xfId="36985" xr:uid="{D4D808CB-FCAF-438D-8E8C-6E372C68CBF4}"/>
    <cellStyle name="Normal 4 7 13 3 6 2" xfId="36986" xr:uid="{9D0C87D1-CABD-4183-987C-EEA2738E59BF}"/>
    <cellStyle name="Normal 4 7 13 3 6 2 2" xfId="36987" xr:uid="{7E06DD77-7A68-4F79-BC0F-DEA60A0F54E7}"/>
    <cellStyle name="Normal 4 7 13 3 6 3" xfId="36988" xr:uid="{3C0C56CB-0839-4340-B54C-07F4F1FE321D}"/>
    <cellStyle name="Normal 4 7 13 3 7" xfId="36989" xr:uid="{18074CD2-EC2F-4F2E-B4B5-4D088EB033DB}"/>
    <cellStyle name="Normal 4 7 13 3 7 2" xfId="36990" xr:uid="{B419C011-75C6-4B77-B0B3-9C3286CE2C5D}"/>
    <cellStyle name="Normal 4 7 13 3 7 2 2" xfId="36991" xr:uid="{E7B4D4DF-B761-4AC6-8112-77C53BEA9D4D}"/>
    <cellStyle name="Normal 4 7 13 3 7 3" xfId="36992" xr:uid="{8AC95D1F-5B62-45E0-AA05-B93782FD7140}"/>
    <cellStyle name="Normal 4 7 13 3 8" xfId="36993" xr:uid="{FCA89DAA-9566-46A1-8444-E95D930EBEC9}"/>
    <cellStyle name="Normal 4 7 13 3 8 2" xfId="36994" xr:uid="{D0691D55-150F-41F7-9964-8CE3390D809C}"/>
    <cellStyle name="Normal 4 7 13 3 9" xfId="36995" xr:uid="{AE4ACBD6-5C4A-49FA-B11D-51D4DE956BA0}"/>
    <cellStyle name="Normal 4 7 13 4" xfId="36996" xr:uid="{67E16AB1-5AAD-4183-8181-1DA1E2ABB3F6}"/>
    <cellStyle name="Normal 4 7 13 4 2" xfId="36997" xr:uid="{CDBF94E4-BCD0-4BEF-B097-7D54517C6589}"/>
    <cellStyle name="Normal 4 7 13 4 2 2" xfId="36998" xr:uid="{FC6F77E7-BF0E-4156-B107-81357E54111C}"/>
    <cellStyle name="Normal 4 7 13 4 2 2 2" xfId="36999" xr:uid="{0755265B-DFCC-4BB9-AB38-15348E11A0ED}"/>
    <cellStyle name="Normal 4 7 13 4 2 2 2 2" xfId="37000" xr:uid="{4F0DAE80-0E6C-45D6-A3A3-C53937DC365A}"/>
    <cellStyle name="Normal 4 7 13 4 2 2 3" xfId="37001" xr:uid="{A6604D1F-AA5E-46EE-8778-FD56283E6F82}"/>
    <cellStyle name="Normal 4 7 13 4 2 3" xfId="37002" xr:uid="{5BF7E3D3-4819-4A10-B00F-61374AF20521}"/>
    <cellStyle name="Normal 4 7 13 4 2 3 2" xfId="37003" xr:uid="{9264288F-82DC-4514-84F2-FF73564BCFE8}"/>
    <cellStyle name="Normal 4 7 13 4 2 3 2 2" xfId="37004" xr:uid="{BC03C9E7-CD9A-497B-BBA4-9DEB09A97378}"/>
    <cellStyle name="Normal 4 7 13 4 2 3 3" xfId="37005" xr:uid="{4B64F5A1-2995-47FE-9D08-EEA043BC6621}"/>
    <cellStyle name="Normal 4 7 13 4 2 4" xfId="37006" xr:uid="{72F6DADF-5589-48E1-81AD-B170C4F10017}"/>
    <cellStyle name="Normal 4 7 13 4 2 4 2" xfId="37007" xr:uid="{119FA8B5-F0A1-4149-B950-1B36DF86A7CF}"/>
    <cellStyle name="Normal 4 7 13 4 2 5" xfId="37008" xr:uid="{75E03846-31F9-49B9-9855-1084686D6BF7}"/>
    <cellStyle name="Normal 4 7 13 4 3" xfId="37009" xr:uid="{DF934835-F864-4A8E-948A-2999A2855E1B}"/>
    <cellStyle name="Normal 4 7 13 4 3 2" xfId="37010" xr:uid="{0F269930-09C6-4C3B-92C8-7AA983F56AF1}"/>
    <cellStyle name="Normal 4 7 13 4 3 2 2" xfId="37011" xr:uid="{573C9649-5F64-41B9-842A-36DE8BAE6FA3}"/>
    <cellStyle name="Normal 4 7 13 4 3 3" xfId="37012" xr:uid="{4656406C-0A47-423D-AC46-A858CC155099}"/>
    <cellStyle name="Normal 4 7 13 4 4" xfId="37013" xr:uid="{7DCDBD8F-87E2-4ADC-9F3C-3982C4EC8D8B}"/>
    <cellStyle name="Normal 4 7 13 4 4 2" xfId="37014" xr:uid="{208F2704-82A0-402E-AF04-1D53551D4D9C}"/>
    <cellStyle name="Normal 4 7 13 4 4 2 2" xfId="37015" xr:uid="{2E4468A8-F70E-4DEA-A79B-DFD26F0DCB62}"/>
    <cellStyle name="Normal 4 7 13 4 4 3" xfId="37016" xr:uid="{9AD47D06-AE86-4821-91D1-419E57838D0D}"/>
    <cellStyle name="Normal 4 7 13 4 5" xfId="37017" xr:uid="{557CE23B-DF77-4236-9521-C5C30B9A62E6}"/>
    <cellStyle name="Normal 4 7 13 4 5 2" xfId="37018" xr:uid="{152A387D-D098-44D4-9D02-9A0DFB7C6A64}"/>
    <cellStyle name="Normal 4 7 13 4 6" xfId="37019" xr:uid="{C8C9B2D1-5995-450A-896C-81AAA8CA070F}"/>
    <cellStyle name="Normal 4 7 13 5" xfId="37020" xr:uid="{61324B1F-3A3A-4EF2-88B3-1FDE4095AB91}"/>
    <cellStyle name="Normal 4 7 13 5 2" xfId="37021" xr:uid="{25FF8314-E5E7-4764-8D74-4F626F9B7604}"/>
    <cellStyle name="Normal 4 7 13 5 2 2" xfId="37022" xr:uid="{BF8AF909-8CCE-4703-B070-A0A853024BE6}"/>
    <cellStyle name="Normal 4 7 13 5 2 2 2" xfId="37023" xr:uid="{D91E6871-DE5B-465C-9E23-C67A492464F5}"/>
    <cellStyle name="Normal 4 7 13 5 2 2 2 2" xfId="37024" xr:uid="{430C630E-4601-464D-80BD-48720E210814}"/>
    <cellStyle name="Normal 4 7 13 5 2 2 3" xfId="37025" xr:uid="{775A6C6D-1034-4168-914E-5A9C0684DB46}"/>
    <cellStyle name="Normal 4 7 13 5 2 3" xfId="37026" xr:uid="{A32353CF-9037-4533-B8CA-483162A5EB9C}"/>
    <cellStyle name="Normal 4 7 13 5 2 3 2" xfId="37027" xr:uid="{B63ACF21-CC31-4300-8FBA-C33DD3D22930}"/>
    <cellStyle name="Normal 4 7 13 5 2 3 2 2" xfId="37028" xr:uid="{184029D3-A0AA-499A-B24F-BB435CCC1A67}"/>
    <cellStyle name="Normal 4 7 13 5 2 3 3" xfId="37029" xr:uid="{90C2C1C3-93A9-4B3E-890D-2BA73E69C480}"/>
    <cellStyle name="Normal 4 7 13 5 2 4" xfId="37030" xr:uid="{414D44A2-8A89-4CF2-9BA2-0F9EC1882432}"/>
    <cellStyle name="Normal 4 7 13 5 2 4 2" xfId="37031" xr:uid="{23197B87-8A27-48E9-9F0A-83EB00E08259}"/>
    <cellStyle name="Normal 4 7 13 5 2 5" xfId="37032" xr:uid="{841958DB-FD85-4F34-9483-0DC28A74F738}"/>
    <cellStyle name="Normal 4 7 13 5 3" xfId="37033" xr:uid="{ABEBDA51-F5A4-4FF5-97E3-4F4A9EC3356F}"/>
    <cellStyle name="Normal 4 7 13 5 3 2" xfId="37034" xr:uid="{F7A92A56-C5AF-42E7-8659-E1A50BF3819A}"/>
    <cellStyle name="Normal 4 7 13 5 3 2 2" xfId="37035" xr:uid="{7E9C7D41-FD29-4392-8E58-E642E7221188}"/>
    <cellStyle name="Normal 4 7 13 5 3 3" xfId="37036" xr:uid="{A1BA9041-CBF3-485B-A285-6068863A0E02}"/>
    <cellStyle name="Normal 4 7 13 5 4" xfId="37037" xr:uid="{6294FB6B-949F-4E3A-A6B9-27494A4E534B}"/>
    <cellStyle name="Normal 4 7 13 5 4 2" xfId="37038" xr:uid="{2B5F11BC-B306-4190-837D-1EB40A569A05}"/>
    <cellStyle name="Normal 4 7 13 5 4 2 2" xfId="37039" xr:uid="{4806F8EC-BDBB-4F01-9CB6-97F7DADE5BEA}"/>
    <cellStyle name="Normal 4 7 13 5 4 3" xfId="37040" xr:uid="{195B402A-8018-4973-9A15-5D7FE5427EC0}"/>
    <cellStyle name="Normal 4 7 13 5 5" xfId="37041" xr:uid="{77118378-667D-494C-8DFF-197C0B64C343}"/>
    <cellStyle name="Normal 4 7 13 5 5 2" xfId="37042" xr:uid="{B4F53005-6551-4B59-BC6F-0CDF63C41B70}"/>
    <cellStyle name="Normal 4 7 13 5 6" xfId="37043" xr:uid="{DAC93109-4305-41B1-B4E2-69D959F66180}"/>
    <cellStyle name="Normal 4 7 13 6" xfId="37044" xr:uid="{CB4CF484-2E71-4B66-89D7-A3BA8A5EE25E}"/>
    <cellStyle name="Normal 4 7 13 6 2" xfId="37045" xr:uid="{63E8886D-3EA2-40F9-9240-2796EE3C17EA}"/>
    <cellStyle name="Normal 4 7 13 6 2 2" xfId="37046" xr:uid="{ACF43B11-CE50-4177-BB5D-4D4DE956694B}"/>
    <cellStyle name="Normal 4 7 13 6 2 2 2" xfId="37047" xr:uid="{31A43C49-5FE7-45D5-AA72-BD3077758ACC}"/>
    <cellStyle name="Normal 4 7 13 6 2 3" xfId="37048" xr:uid="{7CB60713-493E-400B-B964-7B3B3C138494}"/>
    <cellStyle name="Normal 4 7 13 6 3" xfId="37049" xr:uid="{68E80EFB-5011-47C0-997B-A3E5540DC94B}"/>
    <cellStyle name="Normal 4 7 13 6 3 2" xfId="37050" xr:uid="{6CB772E1-A454-4AF8-BF4C-0C2C049FFC95}"/>
    <cellStyle name="Normal 4 7 13 6 3 2 2" xfId="37051" xr:uid="{D2B927AA-3F72-42B2-9E83-933DEBA44BB0}"/>
    <cellStyle name="Normal 4 7 13 6 3 3" xfId="37052" xr:uid="{1BE87D05-A218-41E2-B0F2-9C4ED006EE86}"/>
    <cellStyle name="Normal 4 7 13 6 4" xfId="37053" xr:uid="{A5DD9166-3455-4C13-884A-519CD9D1EE69}"/>
    <cellStyle name="Normal 4 7 13 6 4 2" xfId="37054" xr:uid="{A94FF525-2E01-43E8-8BDD-3965D2D42C81}"/>
    <cellStyle name="Normal 4 7 13 6 5" xfId="37055" xr:uid="{EE3E84ED-BC17-43B8-96BB-7F7BF4E08C64}"/>
    <cellStyle name="Normal 4 7 13 7" xfId="37056" xr:uid="{EA8AB69B-DE7B-4EAC-829F-B562D6656437}"/>
    <cellStyle name="Normal 4 7 13 7 2" xfId="37057" xr:uid="{48993357-3BDD-4B5D-B104-33FAF3864A17}"/>
    <cellStyle name="Normal 4 7 13 7 2 2" xfId="37058" xr:uid="{25C5B21F-1B17-4C1F-A84C-9F77054F33B0}"/>
    <cellStyle name="Normal 4 7 13 7 3" xfId="37059" xr:uid="{B2E4BD30-431C-4360-BC42-D659D31BF644}"/>
    <cellStyle name="Normal 4 7 13 8" xfId="37060" xr:uid="{9FDF9E7A-6A81-4969-9E8F-E6C23FA7A023}"/>
    <cellStyle name="Normal 4 7 13 8 2" xfId="37061" xr:uid="{CDAC9764-2D5A-46B8-A02B-AC244C882150}"/>
    <cellStyle name="Normal 4 7 13 8 2 2" xfId="37062" xr:uid="{E90F489C-972A-4BB0-BD1D-C568A2856B77}"/>
    <cellStyle name="Normal 4 7 13 8 3" xfId="37063" xr:uid="{CAD9988A-8DE7-47E3-ABBD-A98ECA23150E}"/>
    <cellStyle name="Normal 4 7 13 9" xfId="37064" xr:uid="{5710F1AA-4F4A-4F5F-B1F0-24A445D2FFF4}"/>
    <cellStyle name="Normal 4 7 13 9 2" xfId="37065" xr:uid="{B9D2AF58-243F-4E09-97DB-E021A2D902CE}"/>
    <cellStyle name="Normal 4 7 13 9 2 2" xfId="37066" xr:uid="{2D36C632-8F1B-441F-A8AC-30E42DB74BDE}"/>
    <cellStyle name="Normal 4 7 13 9 3" xfId="37067" xr:uid="{8321A795-AB1F-492F-9936-936379B7F014}"/>
    <cellStyle name="Normal 4 7 14" xfId="37068" xr:uid="{EAE56E4A-B188-4DD5-A807-54592EA5EBAD}"/>
    <cellStyle name="Normal 4 7 14 10" xfId="37069" xr:uid="{77B38ECB-48A2-44FB-9842-40A4758F9EDF}"/>
    <cellStyle name="Normal 4 7 14 10 2" xfId="37070" xr:uid="{FD2F1D32-0369-4069-87FF-5CECEA416C50}"/>
    <cellStyle name="Normal 4 7 14 11" xfId="37071" xr:uid="{BC81C12A-B488-4C62-AC5B-EF0D04DE0728}"/>
    <cellStyle name="Normal 4 7 14 2" xfId="37072" xr:uid="{C5BCEDE1-8618-474E-B3C5-889A20965B72}"/>
    <cellStyle name="Normal 4 7 14 2 2" xfId="37073" xr:uid="{DC078EF5-23DA-48B4-84D4-9491DE395FDC}"/>
    <cellStyle name="Normal 4 7 14 2 2 2" xfId="37074" xr:uid="{C6FF660C-B30F-4B07-9296-5D00F4F22BB8}"/>
    <cellStyle name="Normal 4 7 14 2 2 2 2" xfId="37075" xr:uid="{F4A684EB-EE6C-4EE1-9840-B020D5489BA9}"/>
    <cellStyle name="Normal 4 7 14 2 2 2 2 2" xfId="37076" xr:uid="{E20FCF6E-4F92-4C46-AAF7-9C805A7D408B}"/>
    <cellStyle name="Normal 4 7 14 2 2 2 2 2 2" xfId="37077" xr:uid="{94028FA6-1672-4B26-819D-19AC4C6CCE83}"/>
    <cellStyle name="Normal 4 7 14 2 2 2 2 3" xfId="37078" xr:uid="{893C8F00-1F58-46B7-A41A-6CB598860EAA}"/>
    <cellStyle name="Normal 4 7 14 2 2 2 3" xfId="37079" xr:uid="{E6C02286-A05F-43B5-A0A1-57DA7099B94C}"/>
    <cellStyle name="Normal 4 7 14 2 2 2 3 2" xfId="37080" xr:uid="{7F39321F-87E6-467C-93CA-46A6A6F05BA2}"/>
    <cellStyle name="Normal 4 7 14 2 2 2 3 2 2" xfId="37081" xr:uid="{F9C10BF7-1516-49BA-8B21-4A2663C44B28}"/>
    <cellStyle name="Normal 4 7 14 2 2 2 3 3" xfId="37082" xr:uid="{FBF0B220-BDAF-4E30-860D-0F91EFDCA7AE}"/>
    <cellStyle name="Normal 4 7 14 2 2 2 4" xfId="37083" xr:uid="{40A1E409-AED5-4B23-AD02-4C7F9F86CCCE}"/>
    <cellStyle name="Normal 4 7 14 2 2 2 4 2" xfId="37084" xr:uid="{4E057E1B-66B0-429A-8EB1-9FCFBD737190}"/>
    <cellStyle name="Normal 4 7 14 2 2 2 5" xfId="37085" xr:uid="{282015AD-F322-4E60-BE17-3C2DEC17A860}"/>
    <cellStyle name="Normal 4 7 14 2 2 3" xfId="37086" xr:uid="{EB4E6C52-FDF0-4B2A-9447-62B927C0D619}"/>
    <cellStyle name="Normal 4 7 14 2 2 3 2" xfId="37087" xr:uid="{963F2ED6-7A9D-45EE-9696-2DAAC193A458}"/>
    <cellStyle name="Normal 4 7 14 2 2 3 2 2" xfId="37088" xr:uid="{865963CB-ADA1-414F-817D-FE7B3F910234}"/>
    <cellStyle name="Normal 4 7 14 2 2 3 3" xfId="37089" xr:uid="{A0932A87-7242-4052-94B0-B5B2EF2CE2BD}"/>
    <cellStyle name="Normal 4 7 14 2 2 4" xfId="37090" xr:uid="{4B55CF06-35E6-4944-9734-DF8EEAC4D20C}"/>
    <cellStyle name="Normal 4 7 14 2 2 4 2" xfId="37091" xr:uid="{2EE00E34-7C40-4BB1-998D-B69BF3871B54}"/>
    <cellStyle name="Normal 4 7 14 2 2 4 2 2" xfId="37092" xr:uid="{C0264D79-7DE0-4EC4-821F-24BC7F610170}"/>
    <cellStyle name="Normal 4 7 14 2 2 4 3" xfId="37093" xr:uid="{F381D055-8998-413F-B74A-DB881B86A2C2}"/>
    <cellStyle name="Normal 4 7 14 2 2 5" xfId="37094" xr:uid="{78F24B52-A296-4FDC-808E-E195E4DB342C}"/>
    <cellStyle name="Normal 4 7 14 2 2 5 2" xfId="37095" xr:uid="{26BC5DBE-7529-4ADA-94DD-A2F04DCDD26E}"/>
    <cellStyle name="Normal 4 7 14 2 2 6" xfId="37096" xr:uid="{665283B0-51BA-4D94-84F0-EF26AC15251F}"/>
    <cellStyle name="Normal 4 7 14 2 3" xfId="37097" xr:uid="{69182F91-A345-4336-B985-3C57EA332A1F}"/>
    <cellStyle name="Normal 4 7 14 2 3 2" xfId="37098" xr:uid="{E4D7AEE6-EF13-49E7-92F0-AB5C6531C866}"/>
    <cellStyle name="Normal 4 7 14 2 3 2 2" xfId="37099" xr:uid="{091ED1DB-97E7-446D-B3A1-A2315FCD64D6}"/>
    <cellStyle name="Normal 4 7 14 2 3 2 2 2" xfId="37100" xr:uid="{16098576-2F6C-49B2-8CF5-94741074CE03}"/>
    <cellStyle name="Normal 4 7 14 2 3 2 2 2 2" xfId="37101" xr:uid="{D8EE6DD9-EF00-4EB8-83E2-9E5F716F5E11}"/>
    <cellStyle name="Normal 4 7 14 2 3 2 2 3" xfId="37102" xr:uid="{77F4C2E0-F807-42FD-932F-0E7E4ADBB70C}"/>
    <cellStyle name="Normal 4 7 14 2 3 2 3" xfId="37103" xr:uid="{1EA4BB7F-58F1-42A8-B4C7-DADC119D0332}"/>
    <cellStyle name="Normal 4 7 14 2 3 2 3 2" xfId="37104" xr:uid="{66998EC8-7247-4E54-98C2-386C8596847A}"/>
    <cellStyle name="Normal 4 7 14 2 3 2 3 2 2" xfId="37105" xr:uid="{29306687-3431-4664-AA58-47322C1679C6}"/>
    <cellStyle name="Normal 4 7 14 2 3 2 3 3" xfId="37106" xr:uid="{A7E71A2E-406A-43D3-8E09-8EE8FFBDE89B}"/>
    <cellStyle name="Normal 4 7 14 2 3 2 4" xfId="37107" xr:uid="{FDCCB720-C490-4E0A-9672-BF99740655ED}"/>
    <cellStyle name="Normal 4 7 14 2 3 2 4 2" xfId="37108" xr:uid="{5420EEF2-DB8E-4387-993E-7FC04B6AF329}"/>
    <cellStyle name="Normal 4 7 14 2 3 2 5" xfId="37109" xr:uid="{29A680E6-5DF2-4328-813B-8B12272F9BD9}"/>
    <cellStyle name="Normal 4 7 14 2 3 3" xfId="37110" xr:uid="{5D0DD00C-3799-4ADA-9B85-AD9B7E22A85F}"/>
    <cellStyle name="Normal 4 7 14 2 3 3 2" xfId="37111" xr:uid="{B72AE75B-A98D-44DA-8056-ED4EAB1BBEE2}"/>
    <cellStyle name="Normal 4 7 14 2 3 3 2 2" xfId="37112" xr:uid="{B1B391CA-191A-4DF0-A7BD-831FAF66B31B}"/>
    <cellStyle name="Normal 4 7 14 2 3 3 3" xfId="37113" xr:uid="{2C8DD831-E08C-47A8-A66B-D112D8DA5246}"/>
    <cellStyle name="Normal 4 7 14 2 3 4" xfId="37114" xr:uid="{8B84FFBB-E538-402A-A1E0-E2A3B0E0B25D}"/>
    <cellStyle name="Normal 4 7 14 2 3 4 2" xfId="37115" xr:uid="{23252E04-212F-4D47-BB58-725515FE0EB9}"/>
    <cellStyle name="Normal 4 7 14 2 3 4 2 2" xfId="37116" xr:uid="{EF918258-6FCC-4EEB-A226-A35B233559DF}"/>
    <cellStyle name="Normal 4 7 14 2 3 4 3" xfId="37117" xr:uid="{0650465C-C702-4BA5-84AF-D10096E6C4A5}"/>
    <cellStyle name="Normal 4 7 14 2 3 5" xfId="37118" xr:uid="{8254A373-DDC4-4A84-BAF2-9B038AA77F17}"/>
    <cellStyle name="Normal 4 7 14 2 3 5 2" xfId="37119" xr:uid="{320210B9-45CA-43D3-9383-6F884B862FCC}"/>
    <cellStyle name="Normal 4 7 14 2 3 6" xfId="37120" xr:uid="{FE10D877-38DF-4381-AB36-AB5B971F94C7}"/>
    <cellStyle name="Normal 4 7 14 2 4" xfId="37121" xr:uid="{09885A98-F0F2-4F0F-BFF0-34539F40A808}"/>
    <cellStyle name="Normal 4 7 14 2 4 2" xfId="37122" xr:uid="{038A7500-D3B5-43DC-B5F1-4EBA62F6823E}"/>
    <cellStyle name="Normal 4 7 14 2 4 2 2" xfId="37123" xr:uid="{61BF7973-D407-4487-AE60-BCB5D8493B3F}"/>
    <cellStyle name="Normal 4 7 14 2 4 2 2 2" xfId="37124" xr:uid="{5C44C9FC-62BA-4ECD-A68E-20BB07E116D7}"/>
    <cellStyle name="Normal 4 7 14 2 4 2 3" xfId="37125" xr:uid="{F64290F4-CB06-476E-A9D6-F4C45E9AA930}"/>
    <cellStyle name="Normal 4 7 14 2 4 3" xfId="37126" xr:uid="{FE155187-6C62-41DA-BAEA-C3411E4C4CE8}"/>
    <cellStyle name="Normal 4 7 14 2 4 3 2" xfId="37127" xr:uid="{077EB2D2-C0BE-45AE-B124-DB1E0CC46733}"/>
    <cellStyle name="Normal 4 7 14 2 4 3 2 2" xfId="37128" xr:uid="{0B6871D2-2DA9-4487-8BFF-CE599A702B4D}"/>
    <cellStyle name="Normal 4 7 14 2 4 3 3" xfId="37129" xr:uid="{8AEB1E26-BB36-461B-B933-53F92B2559FB}"/>
    <cellStyle name="Normal 4 7 14 2 4 4" xfId="37130" xr:uid="{1035F7D3-F6D4-4BB1-9090-D9883AFBA523}"/>
    <cellStyle name="Normal 4 7 14 2 4 4 2" xfId="37131" xr:uid="{4CDD5952-A9DA-4F72-858A-014D672085C1}"/>
    <cellStyle name="Normal 4 7 14 2 4 5" xfId="37132" xr:uid="{32FFEDFD-1818-4644-A58B-9C665FFA47F3}"/>
    <cellStyle name="Normal 4 7 14 2 5" xfId="37133" xr:uid="{7A421AAD-F128-4F0B-BE9A-EBA45CDECEC6}"/>
    <cellStyle name="Normal 4 7 14 2 5 2" xfId="37134" xr:uid="{28D10E0A-B65B-4768-915C-BE1A67D539F5}"/>
    <cellStyle name="Normal 4 7 14 2 5 2 2" xfId="37135" xr:uid="{2573E0D7-18D7-4903-A514-F485EC701193}"/>
    <cellStyle name="Normal 4 7 14 2 5 3" xfId="37136" xr:uid="{FAF9463C-D5A0-4E13-B8FB-0CEA5BE3231F}"/>
    <cellStyle name="Normal 4 7 14 2 6" xfId="37137" xr:uid="{FFC596E9-21DE-44D8-AE60-1459AE326DB8}"/>
    <cellStyle name="Normal 4 7 14 2 6 2" xfId="37138" xr:uid="{09C36121-E0C7-4573-B5A0-A1EF1A6248C5}"/>
    <cellStyle name="Normal 4 7 14 2 6 2 2" xfId="37139" xr:uid="{E0DC09DF-1BFD-4929-A71E-211468C408D8}"/>
    <cellStyle name="Normal 4 7 14 2 6 3" xfId="37140" xr:uid="{BDD73C01-DE2C-46B1-BF29-B7831BB7734E}"/>
    <cellStyle name="Normal 4 7 14 2 7" xfId="37141" xr:uid="{0A248361-F6BE-4F3C-91A0-88384E1AB349}"/>
    <cellStyle name="Normal 4 7 14 2 7 2" xfId="37142" xr:uid="{8EE3672D-A4EC-4C19-A421-F63D0AFBDE2E}"/>
    <cellStyle name="Normal 4 7 14 2 7 2 2" xfId="37143" xr:uid="{7D2F7277-0DF9-4C68-8297-E16890F5B7B4}"/>
    <cellStyle name="Normal 4 7 14 2 7 3" xfId="37144" xr:uid="{144DCAA2-8DEB-42A2-B591-754A52DB93BB}"/>
    <cellStyle name="Normal 4 7 14 2 8" xfId="37145" xr:uid="{BF46249A-7CB2-41D1-80A1-3585CA3F3B3A}"/>
    <cellStyle name="Normal 4 7 14 2 8 2" xfId="37146" xr:uid="{0A74A41C-6BEC-4517-8956-ED414C9DB27D}"/>
    <cellStyle name="Normal 4 7 14 2 9" xfId="37147" xr:uid="{ED3DCC38-2C9B-4546-BEFE-A420F53EFF85}"/>
    <cellStyle name="Normal 4 7 14 3" xfId="37148" xr:uid="{D2705794-B1F7-4BF9-A8C7-CB904F626A3E}"/>
    <cellStyle name="Normal 4 7 14 3 2" xfId="37149" xr:uid="{B82A5A15-0DD9-4F95-B35F-657D3E7DE12E}"/>
    <cellStyle name="Normal 4 7 14 3 2 2" xfId="37150" xr:uid="{DED06A79-7DD6-432C-BA3B-4FF40ED6F656}"/>
    <cellStyle name="Normal 4 7 14 3 2 2 2" xfId="37151" xr:uid="{25CEEB41-84BB-4E79-BC1B-3FA4A36C2E42}"/>
    <cellStyle name="Normal 4 7 14 3 2 2 2 2" xfId="37152" xr:uid="{33F66397-4CB6-4928-A85C-D6916519E7F9}"/>
    <cellStyle name="Normal 4 7 14 3 2 2 2 2 2" xfId="37153" xr:uid="{F7340B34-E4EC-483E-B060-E4F7C4E91A09}"/>
    <cellStyle name="Normal 4 7 14 3 2 2 2 3" xfId="37154" xr:uid="{B3ECBCF2-AF03-4BF3-92FE-EE40CBD76BFB}"/>
    <cellStyle name="Normal 4 7 14 3 2 2 3" xfId="37155" xr:uid="{F0E2564B-C460-4385-9EFC-18A7218D2AEF}"/>
    <cellStyle name="Normal 4 7 14 3 2 2 3 2" xfId="37156" xr:uid="{4E170867-1B59-4A4A-9E56-1200A23690D5}"/>
    <cellStyle name="Normal 4 7 14 3 2 2 3 2 2" xfId="37157" xr:uid="{73E73A23-A22D-475B-B6F1-FC9772429CD3}"/>
    <cellStyle name="Normal 4 7 14 3 2 2 3 3" xfId="37158" xr:uid="{67674548-BD2D-4732-874E-1279E9B52386}"/>
    <cellStyle name="Normal 4 7 14 3 2 2 4" xfId="37159" xr:uid="{0CFFFCB2-EF39-4638-952B-4064B6B86505}"/>
    <cellStyle name="Normal 4 7 14 3 2 2 4 2" xfId="37160" xr:uid="{9D0FFC1A-3EDE-40D4-9AEC-8EECB2809296}"/>
    <cellStyle name="Normal 4 7 14 3 2 2 5" xfId="37161" xr:uid="{47402304-1486-46F1-B90E-DA7881898AE6}"/>
    <cellStyle name="Normal 4 7 14 3 2 3" xfId="37162" xr:uid="{5C784D6E-513C-4A3F-B2E5-1F905ED9115E}"/>
    <cellStyle name="Normal 4 7 14 3 2 3 2" xfId="37163" xr:uid="{278C18DA-CDAB-43BF-9967-E1E1C19A7C77}"/>
    <cellStyle name="Normal 4 7 14 3 2 3 2 2" xfId="37164" xr:uid="{319183CF-09B0-44E3-BC3D-7F24EA2C5E04}"/>
    <cellStyle name="Normal 4 7 14 3 2 3 3" xfId="37165" xr:uid="{1EAA7961-1D75-4478-881B-333C4A4C5A7E}"/>
    <cellStyle name="Normal 4 7 14 3 2 4" xfId="37166" xr:uid="{6AC15249-87AD-47C2-9E87-9976846C5E8B}"/>
    <cellStyle name="Normal 4 7 14 3 2 4 2" xfId="37167" xr:uid="{5800F2EE-D14C-4C24-854C-2C7123196DFE}"/>
    <cellStyle name="Normal 4 7 14 3 2 4 2 2" xfId="37168" xr:uid="{5B8B1AEC-D9DE-46E7-A37E-47A4A1E84C43}"/>
    <cellStyle name="Normal 4 7 14 3 2 4 3" xfId="37169" xr:uid="{FDBCA7C5-79D1-4461-8C37-96C45257D874}"/>
    <cellStyle name="Normal 4 7 14 3 2 5" xfId="37170" xr:uid="{57165AF3-F67B-4070-B850-205857CD5AF1}"/>
    <cellStyle name="Normal 4 7 14 3 2 5 2" xfId="37171" xr:uid="{E151491B-F02D-42F3-83B6-2F2DB8105EDC}"/>
    <cellStyle name="Normal 4 7 14 3 2 6" xfId="37172" xr:uid="{EB8C89C4-4677-450D-B930-E525A4C78276}"/>
    <cellStyle name="Normal 4 7 14 3 3" xfId="37173" xr:uid="{609759A5-48D2-439F-A145-C20F22E23C26}"/>
    <cellStyle name="Normal 4 7 14 3 3 2" xfId="37174" xr:uid="{26264244-9191-4462-8A0D-50A963DF2C30}"/>
    <cellStyle name="Normal 4 7 14 3 3 2 2" xfId="37175" xr:uid="{B7F05ACC-D906-46DA-8918-BB3117798EF0}"/>
    <cellStyle name="Normal 4 7 14 3 3 2 2 2" xfId="37176" xr:uid="{2FD1DC6B-A082-41F5-93EE-1B2C78896294}"/>
    <cellStyle name="Normal 4 7 14 3 3 2 2 2 2" xfId="37177" xr:uid="{A0201D63-A531-424A-919A-AFA604686BCC}"/>
    <cellStyle name="Normal 4 7 14 3 3 2 2 3" xfId="37178" xr:uid="{7E84E0D5-FE73-4E3D-88DA-E748C296BA54}"/>
    <cellStyle name="Normal 4 7 14 3 3 2 3" xfId="37179" xr:uid="{60FFBF73-A626-4B87-918F-3595A7C47638}"/>
    <cellStyle name="Normal 4 7 14 3 3 2 3 2" xfId="37180" xr:uid="{33AE2BE7-3E8F-4DD3-B2CD-3ECDB351C1DB}"/>
    <cellStyle name="Normal 4 7 14 3 3 2 3 2 2" xfId="37181" xr:uid="{4125DBD4-418B-472C-AE49-1B630CEE1C13}"/>
    <cellStyle name="Normal 4 7 14 3 3 2 3 3" xfId="37182" xr:uid="{01A6B25D-054E-4344-A4F3-38661AC78F0D}"/>
    <cellStyle name="Normal 4 7 14 3 3 2 4" xfId="37183" xr:uid="{6BA30001-F474-49F2-B7D8-E1E8D150FD12}"/>
    <cellStyle name="Normal 4 7 14 3 3 2 4 2" xfId="37184" xr:uid="{CCD9D043-2536-40E3-8910-2420A5CF3B25}"/>
    <cellStyle name="Normal 4 7 14 3 3 2 5" xfId="37185" xr:uid="{F55AF93B-9852-4859-A586-09D08067D069}"/>
    <cellStyle name="Normal 4 7 14 3 3 3" xfId="37186" xr:uid="{FF92CDE5-0A85-43B3-A318-17296B71A551}"/>
    <cellStyle name="Normal 4 7 14 3 3 3 2" xfId="37187" xr:uid="{24A3EA38-1A99-49C7-BA0F-F8438E48365B}"/>
    <cellStyle name="Normal 4 7 14 3 3 3 2 2" xfId="37188" xr:uid="{F65B4E50-C344-4E5F-AA0C-7956FB0202A8}"/>
    <cellStyle name="Normal 4 7 14 3 3 3 3" xfId="37189" xr:uid="{126E872E-CC10-4643-AC1D-CD78993BE023}"/>
    <cellStyle name="Normal 4 7 14 3 3 4" xfId="37190" xr:uid="{41AC056C-9BAE-4DA3-A65D-BF42ECA792A8}"/>
    <cellStyle name="Normal 4 7 14 3 3 4 2" xfId="37191" xr:uid="{D3A51D6C-EC7E-4001-BC84-A84628B5BD9D}"/>
    <cellStyle name="Normal 4 7 14 3 3 4 2 2" xfId="37192" xr:uid="{E68EB259-5139-470C-B5F1-02A178AB9FA1}"/>
    <cellStyle name="Normal 4 7 14 3 3 4 3" xfId="37193" xr:uid="{891091A5-51AF-463C-92E3-739C49E2BC73}"/>
    <cellStyle name="Normal 4 7 14 3 3 5" xfId="37194" xr:uid="{D4529E15-E0E8-4FEC-B1E9-B2CF7CFE36F4}"/>
    <cellStyle name="Normal 4 7 14 3 3 5 2" xfId="37195" xr:uid="{3D55E5AA-380D-4A9E-B93C-9BFB1FDA429E}"/>
    <cellStyle name="Normal 4 7 14 3 3 6" xfId="37196" xr:uid="{55DA62AA-3935-4E66-8B06-953A7EB391A6}"/>
    <cellStyle name="Normal 4 7 14 3 4" xfId="37197" xr:uid="{8962EC3A-CA4F-4D20-B6A5-E5C076FD3FA4}"/>
    <cellStyle name="Normal 4 7 14 3 4 2" xfId="37198" xr:uid="{102E8569-A408-4375-8E5F-FD9F366928C0}"/>
    <cellStyle name="Normal 4 7 14 3 4 2 2" xfId="37199" xr:uid="{9B78C3B6-8857-42B5-8850-D1A0E372F509}"/>
    <cellStyle name="Normal 4 7 14 3 4 2 2 2" xfId="37200" xr:uid="{60F8B2AF-92A2-4BB7-9AA9-066D80686013}"/>
    <cellStyle name="Normal 4 7 14 3 4 2 3" xfId="37201" xr:uid="{2CB07E91-3968-4024-918E-47C7354ABB50}"/>
    <cellStyle name="Normal 4 7 14 3 4 3" xfId="37202" xr:uid="{B915A0BE-DEDA-4AED-BFAA-A6803ED59FA4}"/>
    <cellStyle name="Normal 4 7 14 3 4 3 2" xfId="37203" xr:uid="{5A389A8F-FD67-41DF-832A-1EE571461953}"/>
    <cellStyle name="Normal 4 7 14 3 4 3 2 2" xfId="37204" xr:uid="{FD56309E-1DE1-4C0C-90DB-0195C8EAC325}"/>
    <cellStyle name="Normal 4 7 14 3 4 3 3" xfId="37205" xr:uid="{3BB59D5A-4FA7-43F8-9E99-4010B3FF4AFD}"/>
    <cellStyle name="Normal 4 7 14 3 4 4" xfId="37206" xr:uid="{189BCAB0-C71F-4943-9D37-109247B2B8CF}"/>
    <cellStyle name="Normal 4 7 14 3 4 4 2" xfId="37207" xr:uid="{303EA11C-E8ED-4E4F-B023-32C026E69EC4}"/>
    <cellStyle name="Normal 4 7 14 3 4 5" xfId="37208" xr:uid="{21920F6A-7DAE-4444-B289-A05D8C4DFE7B}"/>
    <cellStyle name="Normal 4 7 14 3 5" xfId="37209" xr:uid="{7391E124-E565-41B8-BBB5-7E40A7CD8C5E}"/>
    <cellStyle name="Normal 4 7 14 3 5 2" xfId="37210" xr:uid="{7DA54681-B2D8-4E46-A314-3890A159892E}"/>
    <cellStyle name="Normal 4 7 14 3 5 2 2" xfId="37211" xr:uid="{412347E2-263B-4C28-8444-D51DC23B3F95}"/>
    <cellStyle name="Normal 4 7 14 3 5 3" xfId="37212" xr:uid="{51DFB6D8-DF16-44E6-A014-63A6876E5D97}"/>
    <cellStyle name="Normal 4 7 14 3 6" xfId="37213" xr:uid="{E304456E-B901-43EA-A824-A2C5912B1F1A}"/>
    <cellStyle name="Normal 4 7 14 3 6 2" xfId="37214" xr:uid="{B8FE67C4-7E42-497D-98CA-9C8210F4106C}"/>
    <cellStyle name="Normal 4 7 14 3 6 2 2" xfId="37215" xr:uid="{A991C456-2B0E-4ED6-B1D2-6A372B45E696}"/>
    <cellStyle name="Normal 4 7 14 3 6 3" xfId="37216" xr:uid="{1ACF54A8-14B9-4D1E-BC34-B6B20CE2D806}"/>
    <cellStyle name="Normal 4 7 14 3 7" xfId="37217" xr:uid="{5FF4CEF2-60B9-424C-B4C9-5A93C9BFFD5D}"/>
    <cellStyle name="Normal 4 7 14 3 7 2" xfId="37218" xr:uid="{5FAB5033-DB23-4409-A556-70A23BCD19DC}"/>
    <cellStyle name="Normal 4 7 14 3 7 2 2" xfId="37219" xr:uid="{F30D9256-43F9-4461-9498-87686F65CC63}"/>
    <cellStyle name="Normal 4 7 14 3 7 3" xfId="37220" xr:uid="{8F763ACE-2097-4D3B-A216-E811FA281433}"/>
    <cellStyle name="Normal 4 7 14 3 8" xfId="37221" xr:uid="{580C2AF4-0FFB-4787-AB1E-A1F4AC608CAF}"/>
    <cellStyle name="Normal 4 7 14 3 8 2" xfId="37222" xr:uid="{5E811288-D051-4E5F-96DF-8853754C290A}"/>
    <cellStyle name="Normal 4 7 14 3 9" xfId="37223" xr:uid="{D8378802-5140-498B-BCAF-E9B91B6958AA}"/>
    <cellStyle name="Normal 4 7 14 4" xfId="37224" xr:uid="{EF290A77-F6E7-4951-B8D8-1C2E3E209164}"/>
    <cellStyle name="Normal 4 7 14 4 2" xfId="37225" xr:uid="{57B19F3B-5B19-4817-AC03-2020EC2FE9AB}"/>
    <cellStyle name="Normal 4 7 14 4 2 2" xfId="37226" xr:uid="{31C25C28-6285-442C-B890-973850E8E3AD}"/>
    <cellStyle name="Normal 4 7 14 4 2 2 2" xfId="37227" xr:uid="{EEB777CD-9C2B-4B4E-88DE-4F3E3B764AF3}"/>
    <cellStyle name="Normal 4 7 14 4 2 2 2 2" xfId="37228" xr:uid="{EC4E68B3-66E0-4300-B95C-33C980035FB3}"/>
    <cellStyle name="Normal 4 7 14 4 2 2 3" xfId="37229" xr:uid="{64CFF46C-CCA3-4AEF-B8EC-D2579EE49583}"/>
    <cellStyle name="Normal 4 7 14 4 2 3" xfId="37230" xr:uid="{CDC745A1-14F3-4632-A2EC-810CFC22D6D3}"/>
    <cellStyle name="Normal 4 7 14 4 2 3 2" xfId="37231" xr:uid="{3AA6D111-2B7B-468E-88D9-FFEB1A1AC653}"/>
    <cellStyle name="Normal 4 7 14 4 2 3 2 2" xfId="37232" xr:uid="{3B0AC1B4-F693-4A9B-8891-794089601162}"/>
    <cellStyle name="Normal 4 7 14 4 2 3 3" xfId="37233" xr:uid="{7B9A74E8-A034-483E-829C-1F2F601FC0F0}"/>
    <cellStyle name="Normal 4 7 14 4 2 4" xfId="37234" xr:uid="{BEC3FC2E-E94C-4D4D-8BC1-403FD499F2A1}"/>
    <cellStyle name="Normal 4 7 14 4 2 4 2" xfId="37235" xr:uid="{B14EA74F-CAE5-4583-B238-6497BA75A02A}"/>
    <cellStyle name="Normal 4 7 14 4 2 5" xfId="37236" xr:uid="{30A46847-E21F-4A26-B0E9-99328CDFADFF}"/>
    <cellStyle name="Normal 4 7 14 4 3" xfId="37237" xr:uid="{54DF2D14-152A-4EEE-AA4A-5FAC6D3B322E}"/>
    <cellStyle name="Normal 4 7 14 4 3 2" xfId="37238" xr:uid="{2165E701-6BEA-456B-8811-A67BFD3A116A}"/>
    <cellStyle name="Normal 4 7 14 4 3 2 2" xfId="37239" xr:uid="{7C50D8CD-1E89-428C-A25F-D80077441EDA}"/>
    <cellStyle name="Normal 4 7 14 4 3 3" xfId="37240" xr:uid="{422E08CC-2C30-4F7F-99CC-47CCAD875CA5}"/>
    <cellStyle name="Normal 4 7 14 4 4" xfId="37241" xr:uid="{25913355-278B-4CA8-A95F-C35A20F4DFC1}"/>
    <cellStyle name="Normal 4 7 14 4 4 2" xfId="37242" xr:uid="{4E432A12-FE89-4810-AA90-9B63BAB3B13C}"/>
    <cellStyle name="Normal 4 7 14 4 4 2 2" xfId="37243" xr:uid="{D0ADF570-78FB-4CA3-AE65-55543FD86C67}"/>
    <cellStyle name="Normal 4 7 14 4 4 3" xfId="37244" xr:uid="{960E1499-B251-4C1E-AA9D-3FF0CF8C2F67}"/>
    <cellStyle name="Normal 4 7 14 4 5" xfId="37245" xr:uid="{CF8A2907-2A26-4C92-BC1A-44331E578F5E}"/>
    <cellStyle name="Normal 4 7 14 4 5 2" xfId="37246" xr:uid="{D843C97D-425D-4AA1-85B6-DF14F835D73F}"/>
    <cellStyle name="Normal 4 7 14 4 6" xfId="37247" xr:uid="{66364682-BB8F-4357-90B5-D1A6DF6DDE91}"/>
    <cellStyle name="Normal 4 7 14 5" xfId="37248" xr:uid="{F1D4B37B-3171-4B0C-AA08-4B14A5D72D57}"/>
    <cellStyle name="Normal 4 7 14 5 2" xfId="37249" xr:uid="{50743155-8ABF-4101-8DB8-D81510855FBB}"/>
    <cellStyle name="Normal 4 7 14 5 2 2" xfId="37250" xr:uid="{D566ABC2-6CA6-4E5E-A18C-71B6477F7A4A}"/>
    <cellStyle name="Normal 4 7 14 5 2 2 2" xfId="37251" xr:uid="{2DBA4333-F4BF-40F0-898B-5FF89305C021}"/>
    <cellStyle name="Normal 4 7 14 5 2 2 2 2" xfId="37252" xr:uid="{B03DE4D3-E7E1-4B69-9037-CE6BF0F69B9B}"/>
    <cellStyle name="Normal 4 7 14 5 2 2 3" xfId="37253" xr:uid="{7748A5A6-F5C8-447E-8A57-208AFA342992}"/>
    <cellStyle name="Normal 4 7 14 5 2 3" xfId="37254" xr:uid="{504A32AA-CD17-4F24-9BFA-C0F515EBFF37}"/>
    <cellStyle name="Normal 4 7 14 5 2 3 2" xfId="37255" xr:uid="{3695A1E9-F2C6-4D57-A268-DD37134E1B0A}"/>
    <cellStyle name="Normal 4 7 14 5 2 3 2 2" xfId="37256" xr:uid="{BC1A74B1-15F8-4D44-8A26-52FA5978255C}"/>
    <cellStyle name="Normal 4 7 14 5 2 3 3" xfId="37257" xr:uid="{2235103C-D18C-402C-A6A1-7A5261DC5BF7}"/>
    <cellStyle name="Normal 4 7 14 5 2 4" xfId="37258" xr:uid="{99A1C923-5D21-4719-80DA-70ECE93246DE}"/>
    <cellStyle name="Normal 4 7 14 5 2 4 2" xfId="37259" xr:uid="{9C68488D-D31D-494F-8654-14A0CACF3DDB}"/>
    <cellStyle name="Normal 4 7 14 5 2 5" xfId="37260" xr:uid="{C303DBFD-946C-4CFE-A165-C41B7B3100DC}"/>
    <cellStyle name="Normal 4 7 14 5 3" xfId="37261" xr:uid="{6C699C6E-8A5C-486F-B865-BBE45D58F65E}"/>
    <cellStyle name="Normal 4 7 14 5 3 2" xfId="37262" xr:uid="{EB58DC0F-DEEE-4FA6-9932-7A0404F81A24}"/>
    <cellStyle name="Normal 4 7 14 5 3 2 2" xfId="37263" xr:uid="{2D69EE13-D239-45D3-A964-64FF4129AD64}"/>
    <cellStyle name="Normal 4 7 14 5 3 3" xfId="37264" xr:uid="{EEF7A1AA-6F68-42D4-8825-5F532500E99E}"/>
    <cellStyle name="Normal 4 7 14 5 4" xfId="37265" xr:uid="{5F42BA01-96B9-41A1-B768-DD99FE2EE55F}"/>
    <cellStyle name="Normal 4 7 14 5 4 2" xfId="37266" xr:uid="{A841FE2B-1DD3-447B-8924-F73B41EF9990}"/>
    <cellStyle name="Normal 4 7 14 5 4 2 2" xfId="37267" xr:uid="{8532FFBF-B9A2-4A92-BE34-A0873C53EBFD}"/>
    <cellStyle name="Normal 4 7 14 5 4 3" xfId="37268" xr:uid="{BBA08535-7235-43C1-B282-CD1DDE8AFAD5}"/>
    <cellStyle name="Normal 4 7 14 5 5" xfId="37269" xr:uid="{295EB0D4-DCE0-43C0-B2D9-A16C2D7D2563}"/>
    <cellStyle name="Normal 4 7 14 5 5 2" xfId="37270" xr:uid="{95EE7732-7BBC-4AD1-845E-2549269AF2CD}"/>
    <cellStyle name="Normal 4 7 14 5 6" xfId="37271" xr:uid="{30D5DFC6-98E5-4F6C-AAE8-1D258FA6208A}"/>
    <cellStyle name="Normal 4 7 14 6" xfId="37272" xr:uid="{4EC898AE-C574-4494-9069-C726DB7C9872}"/>
    <cellStyle name="Normal 4 7 14 6 2" xfId="37273" xr:uid="{5D8D8314-9C22-487F-995B-8C0771C0B9C8}"/>
    <cellStyle name="Normal 4 7 14 6 2 2" xfId="37274" xr:uid="{9F71578E-CAC9-4D24-BF85-96957755A690}"/>
    <cellStyle name="Normal 4 7 14 6 2 2 2" xfId="37275" xr:uid="{07466B74-49CA-482C-9BB6-91842F9F373F}"/>
    <cellStyle name="Normal 4 7 14 6 2 3" xfId="37276" xr:uid="{ACE56F8A-298F-47C2-91AE-5C4988882477}"/>
    <cellStyle name="Normal 4 7 14 6 3" xfId="37277" xr:uid="{723F7503-63AD-4C6D-8EDD-1514E6F30097}"/>
    <cellStyle name="Normal 4 7 14 6 3 2" xfId="37278" xr:uid="{C1D65CDB-6BE7-4C37-AB3E-339BE5916EFE}"/>
    <cellStyle name="Normal 4 7 14 6 3 2 2" xfId="37279" xr:uid="{99EB35EB-6E61-4C48-A6AE-1C85D0C39987}"/>
    <cellStyle name="Normal 4 7 14 6 3 3" xfId="37280" xr:uid="{3062E660-F62D-4C8E-B852-69BDC45336D7}"/>
    <cellStyle name="Normal 4 7 14 6 4" xfId="37281" xr:uid="{CF1F8EF3-49A7-4406-8BE9-6759C648BF51}"/>
    <cellStyle name="Normal 4 7 14 6 4 2" xfId="37282" xr:uid="{CB3C6D21-F077-4261-AC31-9E6B64C34FF4}"/>
    <cellStyle name="Normal 4 7 14 6 5" xfId="37283" xr:uid="{756488C8-399C-48E4-9BD8-BA4468F613D7}"/>
    <cellStyle name="Normal 4 7 14 7" xfId="37284" xr:uid="{89C9B92A-A129-47F8-9F20-C2F97AF79E6D}"/>
    <cellStyle name="Normal 4 7 14 7 2" xfId="37285" xr:uid="{64CACA8F-61A2-4C0C-9364-9A13B552DDEF}"/>
    <cellStyle name="Normal 4 7 14 7 2 2" xfId="37286" xr:uid="{7ABB4B71-7CF0-4E62-8038-9F8785E72429}"/>
    <cellStyle name="Normal 4 7 14 7 3" xfId="37287" xr:uid="{92E6C195-850F-4636-A779-9F6429714FA3}"/>
    <cellStyle name="Normal 4 7 14 8" xfId="37288" xr:uid="{68EC80C3-7C23-498C-BFA9-8D72DA79B3C9}"/>
    <cellStyle name="Normal 4 7 14 8 2" xfId="37289" xr:uid="{022738B7-6B54-460C-8245-FDC16C9F54FD}"/>
    <cellStyle name="Normal 4 7 14 8 2 2" xfId="37290" xr:uid="{53D03437-68BD-43AF-89C6-0669307F6FE8}"/>
    <cellStyle name="Normal 4 7 14 8 3" xfId="37291" xr:uid="{70AD0470-8007-4390-A5B2-C019D5042115}"/>
    <cellStyle name="Normal 4 7 14 9" xfId="37292" xr:uid="{BE00F0D5-9371-47DD-9EED-57A7096FE472}"/>
    <cellStyle name="Normal 4 7 14 9 2" xfId="37293" xr:uid="{6CB95B91-C63C-45C9-85FC-524CF3C04285}"/>
    <cellStyle name="Normal 4 7 14 9 2 2" xfId="37294" xr:uid="{F12E4F81-762E-48EB-80FD-CE81676485DB}"/>
    <cellStyle name="Normal 4 7 14 9 3" xfId="37295" xr:uid="{BA4098EE-4F32-47BD-83B7-FE5C1E5CF360}"/>
    <cellStyle name="Normal 4 7 15" xfId="37296" xr:uid="{7AA9A119-C197-4A9A-B910-ED4FB54FF8A8}"/>
    <cellStyle name="Normal 4 7 15 10" xfId="37297" xr:uid="{02F72D22-1956-4296-953B-946E87ECBA18}"/>
    <cellStyle name="Normal 4 7 15 10 2" xfId="37298" xr:uid="{B5C980E9-1A9D-4B33-83E3-A245D3A53794}"/>
    <cellStyle name="Normal 4 7 15 11" xfId="37299" xr:uid="{57C27079-3CD5-4094-B6D2-46AC779C9E90}"/>
    <cellStyle name="Normal 4 7 15 2" xfId="37300" xr:uid="{24F52EA5-32E1-4F55-9149-59EA16A9AC2A}"/>
    <cellStyle name="Normal 4 7 15 2 2" xfId="37301" xr:uid="{221CCBB1-01C9-416A-BDFC-74598F85CEC4}"/>
    <cellStyle name="Normal 4 7 15 2 2 2" xfId="37302" xr:uid="{95313469-200D-4503-BE36-F4977C75F76A}"/>
    <cellStyle name="Normal 4 7 15 2 2 2 2" xfId="37303" xr:uid="{B4F92271-CA87-43EF-B482-BDD20731F023}"/>
    <cellStyle name="Normal 4 7 15 2 2 2 2 2" xfId="37304" xr:uid="{4F12C383-4A82-4B90-B58C-87EFBD284FD7}"/>
    <cellStyle name="Normal 4 7 15 2 2 2 2 2 2" xfId="37305" xr:uid="{3E7554C6-4235-4D0D-B9EA-9707BD9908BC}"/>
    <cellStyle name="Normal 4 7 15 2 2 2 2 3" xfId="37306" xr:uid="{47393E3C-0AA3-463D-8482-BAA1375FD4ED}"/>
    <cellStyle name="Normal 4 7 15 2 2 2 3" xfId="37307" xr:uid="{F47F28C1-F281-452A-8CA8-265AB696C678}"/>
    <cellStyle name="Normal 4 7 15 2 2 2 3 2" xfId="37308" xr:uid="{507F0052-2BE1-4210-9F1B-294A2D148265}"/>
    <cellStyle name="Normal 4 7 15 2 2 2 3 2 2" xfId="37309" xr:uid="{669CC133-5140-4102-B217-412C2373E225}"/>
    <cellStyle name="Normal 4 7 15 2 2 2 3 3" xfId="37310" xr:uid="{B50A895A-4B1B-45BD-8515-4306A9D9A1A1}"/>
    <cellStyle name="Normal 4 7 15 2 2 2 4" xfId="37311" xr:uid="{3080C850-B5B6-410D-8359-AB2173689C89}"/>
    <cellStyle name="Normal 4 7 15 2 2 2 4 2" xfId="37312" xr:uid="{65B1D680-3BE7-466A-8D7B-20FF73DCAF42}"/>
    <cellStyle name="Normal 4 7 15 2 2 2 5" xfId="37313" xr:uid="{5E123E99-A4C6-458E-B0CA-3765B1176043}"/>
    <cellStyle name="Normal 4 7 15 2 2 3" xfId="37314" xr:uid="{E9AC0DC2-5036-4930-B4A7-121719EFF210}"/>
    <cellStyle name="Normal 4 7 15 2 2 3 2" xfId="37315" xr:uid="{7CEC47DB-EFAE-4CDD-9034-C9633E17BBBE}"/>
    <cellStyle name="Normal 4 7 15 2 2 3 2 2" xfId="37316" xr:uid="{5C1D7FBB-8B4B-44DA-9A34-A19B6D6107F8}"/>
    <cellStyle name="Normal 4 7 15 2 2 3 3" xfId="37317" xr:uid="{6BA1A8F9-B861-4154-9BBC-6D4E5AFACAB1}"/>
    <cellStyle name="Normal 4 7 15 2 2 4" xfId="37318" xr:uid="{FADE6594-B9F8-4CF9-AF6D-A43D0E14EC6D}"/>
    <cellStyle name="Normal 4 7 15 2 2 4 2" xfId="37319" xr:uid="{9CB89455-0DB3-44F6-A4CE-28CB61BFACE5}"/>
    <cellStyle name="Normal 4 7 15 2 2 4 2 2" xfId="37320" xr:uid="{F5A8989D-5968-4928-9D0E-3C95054DA5E6}"/>
    <cellStyle name="Normal 4 7 15 2 2 4 3" xfId="37321" xr:uid="{D00BCA80-ECD1-408D-AE61-3B507BE3CB14}"/>
    <cellStyle name="Normal 4 7 15 2 2 5" xfId="37322" xr:uid="{29419B8F-0D11-46CC-8CB9-20FC337F8F18}"/>
    <cellStyle name="Normal 4 7 15 2 2 5 2" xfId="37323" xr:uid="{BAE6369C-E8C3-42EF-BF5B-1A682545658A}"/>
    <cellStyle name="Normal 4 7 15 2 2 6" xfId="37324" xr:uid="{EE507019-2208-4FAD-ABC5-B2E8F2781F0D}"/>
    <cellStyle name="Normal 4 7 15 2 3" xfId="37325" xr:uid="{2F24DC34-B899-4B5C-A8A7-B61C0B5C3284}"/>
    <cellStyle name="Normal 4 7 15 2 3 2" xfId="37326" xr:uid="{66166ABA-DD5B-409D-A7BB-FC6C1CFE98DB}"/>
    <cellStyle name="Normal 4 7 15 2 3 2 2" xfId="37327" xr:uid="{E07D3C6E-FD9B-4AC6-B449-1AB6FF0DCF4B}"/>
    <cellStyle name="Normal 4 7 15 2 3 2 2 2" xfId="37328" xr:uid="{562E353A-19B0-49AA-9F4A-0855179C923A}"/>
    <cellStyle name="Normal 4 7 15 2 3 2 2 2 2" xfId="37329" xr:uid="{26CA6764-A748-43CD-A2F4-48547541B471}"/>
    <cellStyle name="Normal 4 7 15 2 3 2 2 3" xfId="37330" xr:uid="{A10C9F6C-EC95-421E-8E2D-B9A95E9D5942}"/>
    <cellStyle name="Normal 4 7 15 2 3 2 3" xfId="37331" xr:uid="{B48064E9-A695-40DE-9F6B-F6D6603A8FCD}"/>
    <cellStyle name="Normal 4 7 15 2 3 2 3 2" xfId="37332" xr:uid="{84278993-B340-402F-B3B3-3DBAD34C0BA6}"/>
    <cellStyle name="Normal 4 7 15 2 3 2 3 2 2" xfId="37333" xr:uid="{DA6D4400-5A2A-44F1-BA3B-910133CFF3F4}"/>
    <cellStyle name="Normal 4 7 15 2 3 2 3 3" xfId="37334" xr:uid="{66D81E20-39CD-4881-B1F3-7AB0FB0B8986}"/>
    <cellStyle name="Normal 4 7 15 2 3 2 4" xfId="37335" xr:uid="{392E0349-F35E-4818-AA38-5683448D5DEC}"/>
    <cellStyle name="Normal 4 7 15 2 3 2 4 2" xfId="37336" xr:uid="{9B5088A4-79CB-43C8-9C10-6BB125C28C89}"/>
    <cellStyle name="Normal 4 7 15 2 3 2 5" xfId="37337" xr:uid="{C1873F75-8FC4-452A-B39D-86C9C2B5AAAE}"/>
    <cellStyle name="Normal 4 7 15 2 3 3" xfId="37338" xr:uid="{2FF5AF71-8BC3-4B7D-B2C5-67A6EAA53CE5}"/>
    <cellStyle name="Normal 4 7 15 2 3 3 2" xfId="37339" xr:uid="{FB49DF4B-AEAB-4A73-ABDC-9C91BAA9A872}"/>
    <cellStyle name="Normal 4 7 15 2 3 3 2 2" xfId="37340" xr:uid="{E1D319CF-44B5-4B7A-980D-ACD5C34B1AD0}"/>
    <cellStyle name="Normal 4 7 15 2 3 3 3" xfId="37341" xr:uid="{21421F98-A2F6-4E63-83B4-E378F664C54D}"/>
    <cellStyle name="Normal 4 7 15 2 3 4" xfId="37342" xr:uid="{99FE19D8-D8C3-42AF-B33B-DDBB7338B84E}"/>
    <cellStyle name="Normal 4 7 15 2 3 4 2" xfId="37343" xr:uid="{94C6463A-46BE-4DF8-A2AE-2F2D05CF1819}"/>
    <cellStyle name="Normal 4 7 15 2 3 4 2 2" xfId="37344" xr:uid="{1DAF914F-18AD-4606-B58A-1B028BF33B92}"/>
    <cellStyle name="Normal 4 7 15 2 3 4 3" xfId="37345" xr:uid="{ED7ADC1D-E079-41C3-ADE5-726567E38E24}"/>
    <cellStyle name="Normal 4 7 15 2 3 5" xfId="37346" xr:uid="{A15AD143-F3B8-4743-ACCF-8C9BDFC4E34F}"/>
    <cellStyle name="Normal 4 7 15 2 3 5 2" xfId="37347" xr:uid="{FE2052E4-4F4E-49CE-9BBE-CB43853F1C18}"/>
    <cellStyle name="Normal 4 7 15 2 3 6" xfId="37348" xr:uid="{976C732D-4679-4FF9-9696-C3F62E190834}"/>
    <cellStyle name="Normal 4 7 15 2 4" xfId="37349" xr:uid="{9B90064B-5951-464E-9FE8-A595D88E97D2}"/>
    <cellStyle name="Normal 4 7 15 2 4 2" xfId="37350" xr:uid="{9DE45927-DB8F-445C-8CB2-9CE7BA7D8C24}"/>
    <cellStyle name="Normal 4 7 15 2 4 2 2" xfId="37351" xr:uid="{49BF0CAF-0B19-45AC-ADE8-ECF90C994FF6}"/>
    <cellStyle name="Normal 4 7 15 2 4 2 2 2" xfId="37352" xr:uid="{5CBC20CB-BAEF-418B-BE26-2EF81AE730F2}"/>
    <cellStyle name="Normal 4 7 15 2 4 2 3" xfId="37353" xr:uid="{FE80DCE9-B5A8-4636-8DFB-61AD410B9EFB}"/>
    <cellStyle name="Normal 4 7 15 2 4 3" xfId="37354" xr:uid="{CA897BAB-EDF3-4A77-992E-0C1530A2B2E9}"/>
    <cellStyle name="Normal 4 7 15 2 4 3 2" xfId="37355" xr:uid="{01AF0C23-D08F-4B49-BEF0-905ABAE5DA78}"/>
    <cellStyle name="Normal 4 7 15 2 4 3 2 2" xfId="37356" xr:uid="{22DBC426-178E-44AD-89EB-536B5F14C5B7}"/>
    <cellStyle name="Normal 4 7 15 2 4 3 3" xfId="37357" xr:uid="{C2057684-2791-4AB6-8C44-E1DE1FF43E07}"/>
    <cellStyle name="Normal 4 7 15 2 4 4" xfId="37358" xr:uid="{2A26B27D-9E9A-4ED7-9A0A-4993350CDDB2}"/>
    <cellStyle name="Normal 4 7 15 2 4 4 2" xfId="37359" xr:uid="{FD3F2C18-0F63-48B4-B6BC-30608B8B6858}"/>
    <cellStyle name="Normal 4 7 15 2 4 5" xfId="37360" xr:uid="{9D25BB85-A5E9-4593-BBAC-6D65E9A1F1B5}"/>
    <cellStyle name="Normal 4 7 15 2 5" xfId="37361" xr:uid="{7E3647FE-68CD-4852-9DF2-B6E8DCFA8247}"/>
    <cellStyle name="Normal 4 7 15 2 5 2" xfId="37362" xr:uid="{A1C39C51-E872-4DB6-92BE-342BCE3D47F9}"/>
    <cellStyle name="Normal 4 7 15 2 5 2 2" xfId="37363" xr:uid="{DD6897FF-E282-4285-B380-A74B9718F458}"/>
    <cellStyle name="Normal 4 7 15 2 5 3" xfId="37364" xr:uid="{89BC9A87-CE95-4F77-99B7-B60E8AF4FA50}"/>
    <cellStyle name="Normal 4 7 15 2 6" xfId="37365" xr:uid="{B9E6E8FE-8DA3-4BE8-B316-9D3E4DEAA78B}"/>
    <cellStyle name="Normal 4 7 15 2 6 2" xfId="37366" xr:uid="{608C2283-4CB1-463F-BA9F-8A949DE3DE56}"/>
    <cellStyle name="Normal 4 7 15 2 6 2 2" xfId="37367" xr:uid="{EC553320-42A5-404D-9D93-A78EF2F1FA3E}"/>
    <cellStyle name="Normal 4 7 15 2 6 3" xfId="37368" xr:uid="{33522657-C5A8-4B50-87BE-23AE7F9DE538}"/>
    <cellStyle name="Normal 4 7 15 2 7" xfId="37369" xr:uid="{4BD117F4-A308-4B9B-8952-D22742FD70CE}"/>
    <cellStyle name="Normal 4 7 15 2 7 2" xfId="37370" xr:uid="{F53B1456-4A6A-4AAE-B2DC-89CA77995D41}"/>
    <cellStyle name="Normal 4 7 15 2 7 2 2" xfId="37371" xr:uid="{43D6F801-14B9-415A-87B5-D5C1E8B51D8E}"/>
    <cellStyle name="Normal 4 7 15 2 7 3" xfId="37372" xr:uid="{62F29B93-55C9-4CBC-A421-07A6895DCBFF}"/>
    <cellStyle name="Normal 4 7 15 2 8" xfId="37373" xr:uid="{BE28F8F9-288F-40D7-A74A-9A3FFF5A7F45}"/>
    <cellStyle name="Normal 4 7 15 2 8 2" xfId="37374" xr:uid="{6CE8C5DC-A654-445B-9FC7-5704F4499CD2}"/>
    <cellStyle name="Normal 4 7 15 2 9" xfId="37375" xr:uid="{A67DBD06-C53A-4628-9DA9-32FC0D72DC52}"/>
    <cellStyle name="Normal 4 7 15 3" xfId="37376" xr:uid="{22CC0A2F-91E9-4CC5-97B6-5BFCC687EA90}"/>
    <cellStyle name="Normal 4 7 15 3 2" xfId="37377" xr:uid="{5C866AB3-8B99-4804-BCC0-3FBAA933B18A}"/>
    <cellStyle name="Normal 4 7 15 3 2 2" xfId="37378" xr:uid="{7BDF9601-5FEF-4998-9903-125CEB8CA84C}"/>
    <cellStyle name="Normal 4 7 15 3 2 2 2" xfId="37379" xr:uid="{5F6F2A04-6481-4A82-8780-6897748AA43E}"/>
    <cellStyle name="Normal 4 7 15 3 2 2 2 2" xfId="37380" xr:uid="{B24804C7-587E-4840-BDF6-5C34EE0CB365}"/>
    <cellStyle name="Normal 4 7 15 3 2 2 2 2 2" xfId="37381" xr:uid="{ED425819-23DA-4433-878F-DEA1BD6C2808}"/>
    <cellStyle name="Normal 4 7 15 3 2 2 2 3" xfId="37382" xr:uid="{DFB0E10F-6296-49CB-BE58-E77E64CD6183}"/>
    <cellStyle name="Normal 4 7 15 3 2 2 3" xfId="37383" xr:uid="{40A4CA98-3F38-452B-9FEB-D28FFE77F147}"/>
    <cellStyle name="Normal 4 7 15 3 2 2 3 2" xfId="37384" xr:uid="{F9360D87-7684-4649-9328-F220EF0DA528}"/>
    <cellStyle name="Normal 4 7 15 3 2 2 3 2 2" xfId="37385" xr:uid="{FAE7E78E-0774-4603-B676-D3DA2F4D543D}"/>
    <cellStyle name="Normal 4 7 15 3 2 2 3 3" xfId="37386" xr:uid="{B7497D67-E06E-4ACA-8233-D3A41EFBD3B2}"/>
    <cellStyle name="Normal 4 7 15 3 2 2 4" xfId="37387" xr:uid="{9B07B2B5-9173-4F61-AD20-EED5F7B9EF41}"/>
    <cellStyle name="Normal 4 7 15 3 2 2 4 2" xfId="37388" xr:uid="{56C30911-54AC-4F8D-9F99-6FA05B56C263}"/>
    <cellStyle name="Normal 4 7 15 3 2 2 5" xfId="37389" xr:uid="{647CA69F-8F30-4AFE-BE02-2B503CC7B144}"/>
    <cellStyle name="Normal 4 7 15 3 2 3" xfId="37390" xr:uid="{92C031DD-7FC1-477D-AF8A-92A3B002EB34}"/>
    <cellStyle name="Normal 4 7 15 3 2 3 2" xfId="37391" xr:uid="{BBC3D4D1-CE8D-43EE-9264-91AD964787D5}"/>
    <cellStyle name="Normal 4 7 15 3 2 3 2 2" xfId="37392" xr:uid="{CA0681CC-C4D9-4A53-B957-DD0C724C1887}"/>
    <cellStyle name="Normal 4 7 15 3 2 3 3" xfId="37393" xr:uid="{444DEE9E-DE44-4802-9327-8C21E2BC54C9}"/>
    <cellStyle name="Normal 4 7 15 3 2 4" xfId="37394" xr:uid="{1F554EB0-59C5-4117-8235-3D9952D52E94}"/>
    <cellStyle name="Normal 4 7 15 3 2 4 2" xfId="37395" xr:uid="{6C57FEF6-D49C-49E4-B4C4-3B25F69B5BE8}"/>
    <cellStyle name="Normal 4 7 15 3 2 4 2 2" xfId="37396" xr:uid="{FD006C2E-34DB-46AA-A816-77DF69FED8C5}"/>
    <cellStyle name="Normal 4 7 15 3 2 4 3" xfId="37397" xr:uid="{876172C6-30BA-4DF0-8543-802141B16DE9}"/>
    <cellStyle name="Normal 4 7 15 3 2 5" xfId="37398" xr:uid="{215F808F-4F64-483E-A71B-7E8D27A9D955}"/>
    <cellStyle name="Normal 4 7 15 3 2 5 2" xfId="37399" xr:uid="{2DB87CD3-DC31-4FE9-8DFF-9C4F3252F31E}"/>
    <cellStyle name="Normal 4 7 15 3 2 6" xfId="37400" xr:uid="{5F74CFC1-EF42-47E4-B685-DCF3D9EE3384}"/>
    <cellStyle name="Normal 4 7 15 3 3" xfId="37401" xr:uid="{AF4AF618-5167-435F-BB18-20D0DAF000E0}"/>
    <cellStyle name="Normal 4 7 15 3 3 2" xfId="37402" xr:uid="{F000DCD1-1B9A-4958-8C4A-44C69076F179}"/>
    <cellStyle name="Normal 4 7 15 3 3 2 2" xfId="37403" xr:uid="{C6D105DF-11DC-4F3B-8BF8-D9359BED00A8}"/>
    <cellStyle name="Normal 4 7 15 3 3 2 2 2" xfId="37404" xr:uid="{0D8C02BB-187C-445F-A54A-FEF55CE20F32}"/>
    <cellStyle name="Normal 4 7 15 3 3 2 2 2 2" xfId="37405" xr:uid="{D2700FAB-9A31-4CF4-875E-CA66873B859F}"/>
    <cellStyle name="Normal 4 7 15 3 3 2 2 3" xfId="37406" xr:uid="{DD456181-F00D-415B-8AD5-B941AF5DF303}"/>
    <cellStyle name="Normal 4 7 15 3 3 2 3" xfId="37407" xr:uid="{5773CA82-B038-452B-9DA1-5E98FB55283E}"/>
    <cellStyle name="Normal 4 7 15 3 3 2 3 2" xfId="37408" xr:uid="{B9758509-A012-4396-9D6D-FD0ACB26EF4A}"/>
    <cellStyle name="Normal 4 7 15 3 3 2 3 2 2" xfId="37409" xr:uid="{230A9483-19D2-4B49-A286-52AC63729EDC}"/>
    <cellStyle name="Normal 4 7 15 3 3 2 3 3" xfId="37410" xr:uid="{DD5D8454-E0CD-488F-855B-C0ED998F1644}"/>
    <cellStyle name="Normal 4 7 15 3 3 2 4" xfId="37411" xr:uid="{486DEE58-1058-41AC-A122-FB82BC314003}"/>
    <cellStyle name="Normal 4 7 15 3 3 2 4 2" xfId="37412" xr:uid="{F3AF625A-7675-45C9-A2BF-A4540F81C946}"/>
    <cellStyle name="Normal 4 7 15 3 3 2 5" xfId="37413" xr:uid="{8AC44791-89DE-4923-BD94-E89E19D33119}"/>
    <cellStyle name="Normal 4 7 15 3 3 3" xfId="37414" xr:uid="{4C635972-EA74-4016-8FA1-F88C2E74A194}"/>
    <cellStyle name="Normal 4 7 15 3 3 3 2" xfId="37415" xr:uid="{945EDCEB-C905-431C-8080-5094A54F96BD}"/>
    <cellStyle name="Normal 4 7 15 3 3 3 2 2" xfId="37416" xr:uid="{F3BF60FB-D1C9-4BBF-A89A-D452F3D926AB}"/>
    <cellStyle name="Normal 4 7 15 3 3 3 3" xfId="37417" xr:uid="{4C04F623-A986-4C25-93B6-6C2AE7B26D18}"/>
    <cellStyle name="Normal 4 7 15 3 3 4" xfId="37418" xr:uid="{29DD30F9-F868-4866-B714-509D4AA64707}"/>
    <cellStyle name="Normal 4 7 15 3 3 4 2" xfId="37419" xr:uid="{5A993CF2-A5F3-47D9-82F7-B38074B6E01E}"/>
    <cellStyle name="Normal 4 7 15 3 3 4 2 2" xfId="37420" xr:uid="{6867B003-F1B0-4FC8-9670-B12A6FD6F1F2}"/>
    <cellStyle name="Normal 4 7 15 3 3 4 3" xfId="37421" xr:uid="{77DF0628-53C9-4D39-8A3C-40C4A33B1451}"/>
    <cellStyle name="Normal 4 7 15 3 3 5" xfId="37422" xr:uid="{D466207D-0A61-4D4F-B3EC-A8099981FE0D}"/>
    <cellStyle name="Normal 4 7 15 3 3 5 2" xfId="37423" xr:uid="{4BDE1E0C-BA76-463D-A7C7-FA8696D357CA}"/>
    <cellStyle name="Normal 4 7 15 3 3 6" xfId="37424" xr:uid="{F75BC5A2-764A-4435-88C7-954498032F64}"/>
    <cellStyle name="Normal 4 7 15 3 4" xfId="37425" xr:uid="{BEE18948-9888-405A-94D2-41A3942F913E}"/>
    <cellStyle name="Normal 4 7 15 3 4 2" xfId="37426" xr:uid="{300975CC-F7EB-4542-A79D-8FDBAD1E58E8}"/>
    <cellStyle name="Normal 4 7 15 3 4 2 2" xfId="37427" xr:uid="{8837565A-E4FD-4213-8ABA-0E7118B5510A}"/>
    <cellStyle name="Normal 4 7 15 3 4 2 2 2" xfId="37428" xr:uid="{BB145FD0-0269-4FAF-87C8-4B24DA9899DA}"/>
    <cellStyle name="Normal 4 7 15 3 4 2 3" xfId="37429" xr:uid="{90B4A113-21F6-49B0-996F-B04D7FDBA3CC}"/>
    <cellStyle name="Normal 4 7 15 3 4 3" xfId="37430" xr:uid="{21578A83-52FC-4234-BDF4-8C0D3B681AC5}"/>
    <cellStyle name="Normal 4 7 15 3 4 3 2" xfId="37431" xr:uid="{7BDFF7C6-C599-4128-97EA-EB2CEC96F7D4}"/>
    <cellStyle name="Normal 4 7 15 3 4 3 2 2" xfId="37432" xr:uid="{A94A313D-3BC7-44B8-8550-CC16360D56B3}"/>
    <cellStyle name="Normal 4 7 15 3 4 3 3" xfId="37433" xr:uid="{B5E8B227-19D2-42FE-B21C-E829A315F7EC}"/>
    <cellStyle name="Normal 4 7 15 3 4 4" xfId="37434" xr:uid="{2100786F-9880-4043-B7B1-F7C44804EFE0}"/>
    <cellStyle name="Normal 4 7 15 3 4 4 2" xfId="37435" xr:uid="{2F661173-362D-4D32-B9B7-1F8F3B539D1C}"/>
    <cellStyle name="Normal 4 7 15 3 4 5" xfId="37436" xr:uid="{67CBDB56-A917-437E-B087-99295C839226}"/>
    <cellStyle name="Normal 4 7 15 3 5" xfId="37437" xr:uid="{1663B15B-E863-4A4E-AEA7-74A02F0F5927}"/>
    <cellStyle name="Normal 4 7 15 3 5 2" xfId="37438" xr:uid="{26D325E6-1A39-4AD3-A826-14D21E8E0C3A}"/>
    <cellStyle name="Normal 4 7 15 3 5 2 2" xfId="37439" xr:uid="{C21CCA54-E90B-4B5E-BA4F-A5E14E9E944A}"/>
    <cellStyle name="Normal 4 7 15 3 5 3" xfId="37440" xr:uid="{87CEE15C-C878-4EB8-B300-8E867C2190D4}"/>
    <cellStyle name="Normal 4 7 15 3 6" xfId="37441" xr:uid="{68FAB428-6907-442D-AB8B-639DB12049E0}"/>
    <cellStyle name="Normal 4 7 15 3 6 2" xfId="37442" xr:uid="{E7FB952C-CA3A-421B-AA78-E07BF6D2B45B}"/>
    <cellStyle name="Normal 4 7 15 3 6 2 2" xfId="37443" xr:uid="{44D122DA-D503-4EBE-9D68-2781C74E7DA1}"/>
    <cellStyle name="Normal 4 7 15 3 6 3" xfId="37444" xr:uid="{E16A21DC-C1F5-42C4-ABD5-5E7A7459424F}"/>
    <cellStyle name="Normal 4 7 15 3 7" xfId="37445" xr:uid="{69E04D41-C128-47CD-B904-3ECE51A949F8}"/>
    <cellStyle name="Normal 4 7 15 3 7 2" xfId="37446" xr:uid="{4F50E1E4-7EAD-47E6-ABC2-7D19E17DD86B}"/>
    <cellStyle name="Normal 4 7 15 3 7 2 2" xfId="37447" xr:uid="{64E6227C-3910-4860-B2C4-630F59B8A519}"/>
    <cellStyle name="Normal 4 7 15 3 7 3" xfId="37448" xr:uid="{11A159FC-55F8-489E-BE18-BB6099E8EB05}"/>
    <cellStyle name="Normal 4 7 15 3 8" xfId="37449" xr:uid="{426EA69B-2A02-4D15-911E-F7151BA30BD9}"/>
    <cellStyle name="Normal 4 7 15 3 8 2" xfId="37450" xr:uid="{5E7DDF24-E32C-4FC8-B715-FE0C57B3A976}"/>
    <cellStyle name="Normal 4 7 15 3 9" xfId="37451" xr:uid="{6B16FA14-285B-4B86-BA66-2F4B58B9DBDE}"/>
    <cellStyle name="Normal 4 7 15 4" xfId="37452" xr:uid="{D8DEFC81-5057-4E64-A7D8-84754B335D81}"/>
    <cellStyle name="Normal 4 7 15 4 2" xfId="37453" xr:uid="{00BED219-C7C8-4FC2-B2C7-A242D3EBDF18}"/>
    <cellStyle name="Normal 4 7 15 4 2 2" xfId="37454" xr:uid="{B9958207-3CB0-476B-84BE-ADF147ADE9A0}"/>
    <cellStyle name="Normal 4 7 15 4 2 2 2" xfId="37455" xr:uid="{8F910887-24F8-43A5-9881-8BB5A1F81A73}"/>
    <cellStyle name="Normal 4 7 15 4 2 2 2 2" xfId="37456" xr:uid="{553ED32C-1DD2-4B3F-A9B2-9D73EA33B9EC}"/>
    <cellStyle name="Normal 4 7 15 4 2 2 3" xfId="37457" xr:uid="{53A970CA-E2FB-4E0E-B27D-9EACB2BEEF3D}"/>
    <cellStyle name="Normal 4 7 15 4 2 3" xfId="37458" xr:uid="{040B5952-9B7A-4A8E-BDBD-78927BB60EE8}"/>
    <cellStyle name="Normal 4 7 15 4 2 3 2" xfId="37459" xr:uid="{52B5D5A5-D1CA-4789-9090-818B26F166ED}"/>
    <cellStyle name="Normal 4 7 15 4 2 3 2 2" xfId="37460" xr:uid="{CD944397-87B0-4BBD-BC55-65984E299BE4}"/>
    <cellStyle name="Normal 4 7 15 4 2 3 3" xfId="37461" xr:uid="{4536C5DB-4BD0-4C77-8310-E7D1A639E8CF}"/>
    <cellStyle name="Normal 4 7 15 4 2 4" xfId="37462" xr:uid="{F04BD828-387E-4A8B-A046-CA4E8C87B476}"/>
    <cellStyle name="Normal 4 7 15 4 2 4 2" xfId="37463" xr:uid="{C9FEE003-94D3-4CA5-923C-FF885637A188}"/>
    <cellStyle name="Normal 4 7 15 4 2 5" xfId="37464" xr:uid="{851C5D72-1342-413A-BFAF-F0C3E88FF6E3}"/>
    <cellStyle name="Normal 4 7 15 4 3" xfId="37465" xr:uid="{D81613B2-56C3-4BB2-B29F-F49CFD7FB41D}"/>
    <cellStyle name="Normal 4 7 15 4 3 2" xfId="37466" xr:uid="{D81BD4F4-E7ED-429A-9CA6-6FC2022459A6}"/>
    <cellStyle name="Normal 4 7 15 4 3 2 2" xfId="37467" xr:uid="{FD9DC32B-285F-4118-BBE9-BEB533438E63}"/>
    <cellStyle name="Normal 4 7 15 4 3 3" xfId="37468" xr:uid="{BC7CD948-B959-47FD-82B8-75FC7A43E1FB}"/>
    <cellStyle name="Normal 4 7 15 4 4" xfId="37469" xr:uid="{67AA19A4-5BBC-4E1C-B4E6-767B086F300A}"/>
    <cellStyle name="Normal 4 7 15 4 4 2" xfId="37470" xr:uid="{2AC4B1FB-5876-4A26-A468-95260739D5BB}"/>
    <cellStyle name="Normal 4 7 15 4 4 2 2" xfId="37471" xr:uid="{3B86BF5B-C16D-414D-8A7D-8094B654CE54}"/>
    <cellStyle name="Normal 4 7 15 4 4 3" xfId="37472" xr:uid="{45417FB4-34EA-4E0B-BFF1-B1AA2419F86B}"/>
    <cellStyle name="Normal 4 7 15 4 5" xfId="37473" xr:uid="{FA239162-EDC0-4DC9-BB6F-9BEA909253C3}"/>
    <cellStyle name="Normal 4 7 15 4 5 2" xfId="37474" xr:uid="{291D8018-AA18-41A1-8E1B-70555997C710}"/>
    <cellStyle name="Normal 4 7 15 4 6" xfId="37475" xr:uid="{DF4A5CF4-DBCF-4463-928A-976696E90966}"/>
    <cellStyle name="Normal 4 7 15 5" xfId="37476" xr:uid="{575C97BC-ED9E-4EAB-8F61-454E9E27A807}"/>
    <cellStyle name="Normal 4 7 15 5 2" xfId="37477" xr:uid="{CB73A350-5887-443B-9CB0-A80537A5F351}"/>
    <cellStyle name="Normal 4 7 15 5 2 2" xfId="37478" xr:uid="{271B74AB-9CE3-4356-A3D9-C1D8E2D3290E}"/>
    <cellStyle name="Normal 4 7 15 5 2 2 2" xfId="37479" xr:uid="{C74F080D-917B-4E02-B7A1-210A9F418382}"/>
    <cellStyle name="Normal 4 7 15 5 2 2 2 2" xfId="37480" xr:uid="{30585725-8E5A-4D95-96C8-F89839FA83E0}"/>
    <cellStyle name="Normal 4 7 15 5 2 2 3" xfId="37481" xr:uid="{2C121F34-2916-454A-A76B-EFEC09235AAF}"/>
    <cellStyle name="Normal 4 7 15 5 2 3" xfId="37482" xr:uid="{D6F1B63E-7012-4C14-8B91-5D85DDBB2772}"/>
    <cellStyle name="Normal 4 7 15 5 2 3 2" xfId="37483" xr:uid="{684ACC9F-1C8F-459C-889E-CFEF27693DB0}"/>
    <cellStyle name="Normal 4 7 15 5 2 3 2 2" xfId="37484" xr:uid="{AF4B4224-8658-49F7-AFFD-CD2FA2C5B274}"/>
    <cellStyle name="Normal 4 7 15 5 2 3 3" xfId="37485" xr:uid="{E8A7C490-9E76-4340-A9DF-78F520E99D37}"/>
    <cellStyle name="Normal 4 7 15 5 2 4" xfId="37486" xr:uid="{03121556-1F03-4877-B5B5-8859217508CF}"/>
    <cellStyle name="Normal 4 7 15 5 2 4 2" xfId="37487" xr:uid="{8BC7F123-2ADA-474D-86BB-C52E0399FF99}"/>
    <cellStyle name="Normal 4 7 15 5 2 5" xfId="37488" xr:uid="{860560EB-C4D3-466F-A5BD-6EF600A8CF9E}"/>
    <cellStyle name="Normal 4 7 15 5 3" xfId="37489" xr:uid="{A8841335-4E5D-4AE5-A015-4D6CF23EF52D}"/>
    <cellStyle name="Normal 4 7 15 5 3 2" xfId="37490" xr:uid="{8B13ED9F-1AF8-4E30-A4AC-294EA8D0E76B}"/>
    <cellStyle name="Normal 4 7 15 5 3 2 2" xfId="37491" xr:uid="{F5E3280B-B7F9-47DC-B061-5F2D61D2B800}"/>
    <cellStyle name="Normal 4 7 15 5 3 3" xfId="37492" xr:uid="{1F89D33A-72C8-48BF-950C-C88160E2A0F6}"/>
    <cellStyle name="Normal 4 7 15 5 4" xfId="37493" xr:uid="{FE8A6931-EEC5-407B-9988-C7149A40C9CA}"/>
    <cellStyle name="Normal 4 7 15 5 4 2" xfId="37494" xr:uid="{110D1FD0-264E-482E-A81D-CD7B22D5BBDF}"/>
    <cellStyle name="Normal 4 7 15 5 4 2 2" xfId="37495" xr:uid="{9B825F5D-62AC-4ED6-B183-CECDA8EC5C1A}"/>
    <cellStyle name="Normal 4 7 15 5 4 3" xfId="37496" xr:uid="{39EFE631-1D4E-4ABC-9B54-8F1FD9C889AA}"/>
    <cellStyle name="Normal 4 7 15 5 5" xfId="37497" xr:uid="{391617D2-E7AC-4D51-ADD3-10FB47CD64DE}"/>
    <cellStyle name="Normal 4 7 15 5 5 2" xfId="37498" xr:uid="{4DDA3BF5-CDA6-43AD-95D2-7B39EFE75C36}"/>
    <cellStyle name="Normal 4 7 15 5 6" xfId="37499" xr:uid="{3C618245-7AF6-402F-BA35-687DB1363CC7}"/>
    <cellStyle name="Normal 4 7 15 6" xfId="37500" xr:uid="{983F77E3-9E95-4321-9BE7-D2D8CB4E97D8}"/>
    <cellStyle name="Normal 4 7 15 6 2" xfId="37501" xr:uid="{039C9CE9-DD03-476A-89A0-50BCC83A5422}"/>
    <cellStyle name="Normal 4 7 15 6 2 2" xfId="37502" xr:uid="{7A3286D9-A56F-4BC8-AFBC-40B20A24A8B7}"/>
    <cellStyle name="Normal 4 7 15 6 2 2 2" xfId="37503" xr:uid="{9296BE57-9A3B-4776-9872-C813BE676800}"/>
    <cellStyle name="Normal 4 7 15 6 2 3" xfId="37504" xr:uid="{BBE004DB-3194-4EB1-AF0C-0F6263E31D6C}"/>
    <cellStyle name="Normal 4 7 15 6 3" xfId="37505" xr:uid="{B0C2F1D4-B7E1-4099-9BD8-2FCA2E38CE2A}"/>
    <cellStyle name="Normal 4 7 15 6 3 2" xfId="37506" xr:uid="{237CA384-7FAF-41FA-81C3-A03AB5C51EA1}"/>
    <cellStyle name="Normal 4 7 15 6 3 2 2" xfId="37507" xr:uid="{8D4D2CAF-16B2-4932-8C43-5B45C5DAF062}"/>
    <cellStyle name="Normal 4 7 15 6 3 3" xfId="37508" xr:uid="{997FFE20-01E1-4918-B865-07E5C4C78CA5}"/>
    <cellStyle name="Normal 4 7 15 6 4" xfId="37509" xr:uid="{76DFEB25-12D4-4F18-892B-9996F3A2485F}"/>
    <cellStyle name="Normal 4 7 15 6 4 2" xfId="37510" xr:uid="{0F027DC1-C3CA-4C5B-A0B7-03FC8ADEAD8F}"/>
    <cellStyle name="Normal 4 7 15 6 5" xfId="37511" xr:uid="{93978C39-EC41-4366-A7A0-AC83FE0F9AB9}"/>
    <cellStyle name="Normal 4 7 15 7" xfId="37512" xr:uid="{EE346A63-1CEC-4DA2-872A-66425A7F8E92}"/>
    <cellStyle name="Normal 4 7 15 7 2" xfId="37513" xr:uid="{EB08DF6A-3FF4-40BE-9AA0-13D7B9424383}"/>
    <cellStyle name="Normal 4 7 15 7 2 2" xfId="37514" xr:uid="{9617DA8B-C1D1-4EA3-97B5-743915395ED7}"/>
    <cellStyle name="Normal 4 7 15 7 3" xfId="37515" xr:uid="{7BBC173B-8C78-4118-A041-2BBCA7EBF941}"/>
    <cellStyle name="Normal 4 7 15 8" xfId="37516" xr:uid="{60801580-41E1-4EDC-87E4-F7444D373030}"/>
    <cellStyle name="Normal 4 7 15 8 2" xfId="37517" xr:uid="{AE1A4207-282D-4D07-9BF8-90C64311527E}"/>
    <cellStyle name="Normal 4 7 15 8 2 2" xfId="37518" xr:uid="{ECF19712-B100-4B66-BE0B-BA86B06EBE06}"/>
    <cellStyle name="Normal 4 7 15 8 3" xfId="37519" xr:uid="{412DA3DC-DC8B-4AFF-8FCB-A0C477162895}"/>
    <cellStyle name="Normal 4 7 15 9" xfId="37520" xr:uid="{08D9AF48-8B17-44B2-861F-52F8F53556CC}"/>
    <cellStyle name="Normal 4 7 15 9 2" xfId="37521" xr:uid="{FC65BE90-BC4A-486F-8DD8-CEC39390D9E0}"/>
    <cellStyle name="Normal 4 7 15 9 2 2" xfId="37522" xr:uid="{12EE0905-65A4-4BC2-81A4-6895D789A245}"/>
    <cellStyle name="Normal 4 7 15 9 3" xfId="37523" xr:uid="{E61B2979-E820-4273-B78B-BED04BB26F5A}"/>
    <cellStyle name="Normal 4 7 16" xfId="37524" xr:uid="{77F512EC-4AED-4BD2-BF24-9E2BA98145D2}"/>
    <cellStyle name="Normal 4 7 16 10" xfId="37525" xr:uid="{83CA78D8-A59F-4BD6-9D96-8E0C6E967E6A}"/>
    <cellStyle name="Normal 4 7 16 10 2" xfId="37526" xr:uid="{E0E52D62-B918-4AF8-B9AC-69F41F5D586C}"/>
    <cellStyle name="Normal 4 7 16 11" xfId="37527" xr:uid="{FC927870-D4A2-44B9-B221-203C31366BAF}"/>
    <cellStyle name="Normal 4 7 16 2" xfId="37528" xr:uid="{C0E594F1-A7D7-4048-A812-4E9D509DC381}"/>
    <cellStyle name="Normal 4 7 16 2 2" xfId="37529" xr:uid="{7E3CF81F-C3D7-46AC-A373-3AC015EE0AF1}"/>
    <cellStyle name="Normal 4 7 16 2 2 2" xfId="37530" xr:uid="{6FF077AC-1AE2-47FD-8C3D-3F9CF6C3F22A}"/>
    <cellStyle name="Normal 4 7 16 2 2 2 2" xfId="37531" xr:uid="{1A534321-C566-41CC-AB8E-52D04491AB47}"/>
    <cellStyle name="Normal 4 7 16 2 2 2 2 2" xfId="37532" xr:uid="{B15FFC30-582E-4806-AF54-C4C0ED23B490}"/>
    <cellStyle name="Normal 4 7 16 2 2 2 2 2 2" xfId="37533" xr:uid="{79970836-3373-496D-946E-0B6598DCA3A6}"/>
    <cellStyle name="Normal 4 7 16 2 2 2 2 3" xfId="37534" xr:uid="{DE25EB87-BCAE-4F2B-B789-BDEC100B865F}"/>
    <cellStyle name="Normal 4 7 16 2 2 2 3" xfId="37535" xr:uid="{933F41C1-91DE-4A42-86D5-A6A2990B6710}"/>
    <cellStyle name="Normal 4 7 16 2 2 2 3 2" xfId="37536" xr:uid="{0D2D56A9-50F2-48EC-8E76-1254FDD5FB95}"/>
    <cellStyle name="Normal 4 7 16 2 2 2 3 2 2" xfId="37537" xr:uid="{F6232B03-7B6C-48CC-A994-2B63E1517C8A}"/>
    <cellStyle name="Normal 4 7 16 2 2 2 3 3" xfId="37538" xr:uid="{16F42BFB-A9CD-4980-BEF7-E0CBAC530383}"/>
    <cellStyle name="Normal 4 7 16 2 2 2 4" xfId="37539" xr:uid="{C008AC13-46F1-489D-8F06-8046DA44F2C0}"/>
    <cellStyle name="Normal 4 7 16 2 2 2 4 2" xfId="37540" xr:uid="{69C0A4CC-35C2-4F63-81CB-D19EB713BBBB}"/>
    <cellStyle name="Normal 4 7 16 2 2 2 5" xfId="37541" xr:uid="{55B55A9A-B84A-4814-9DF0-BB5A7EFFDC56}"/>
    <cellStyle name="Normal 4 7 16 2 2 3" xfId="37542" xr:uid="{F71DA873-9035-47EA-B505-F21D35A2A4C6}"/>
    <cellStyle name="Normal 4 7 16 2 2 3 2" xfId="37543" xr:uid="{458FBC2E-5F87-4F4B-BA37-0021DE303AF8}"/>
    <cellStyle name="Normal 4 7 16 2 2 3 2 2" xfId="37544" xr:uid="{A8D85645-F127-4E2B-AB44-8A08B72674A9}"/>
    <cellStyle name="Normal 4 7 16 2 2 3 3" xfId="37545" xr:uid="{9AA22031-4D00-4D1C-8E83-8DAC7301DE08}"/>
    <cellStyle name="Normal 4 7 16 2 2 4" xfId="37546" xr:uid="{D5BF9EE0-E4F0-45A1-8E99-CE6FDA7403E7}"/>
    <cellStyle name="Normal 4 7 16 2 2 4 2" xfId="37547" xr:uid="{EBFB4EA6-0A6A-491D-8A5A-9CDFC5933610}"/>
    <cellStyle name="Normal 4 7 16 2 2 4 2 2" xfId="37548" xr:uid="{FFBFBBA7-F76A-4C54-BFBF-440A8E13E4B6}"/>
    <cellStyle name="Normal 4 7 16 2 2 4 3" xfId="37549" xr:uid="{95DD4C1A-2335-4E63-B35A-DD02E3A1F55D}"/>
    <cellStyle name="Normal 4 7 16 2 2 5" xfId="37550" xr:uid="{1665BB28-6823-4F3E-989B-4A37AE3A1D8E}"/>
    <cellStyle name="Normal 4 7 16 2 2 5 2" xfId="37551" xr:uid="{516909F4-D9B4-49E4-A724-B23AD9363053}"/>
    <cellStyle name="Normal 4 7 16 2 2 6" xfId="37552" xr:uid="{7811F7E2-8038-4752-BFA5-85345ADED072}"/>
    <cellStyle name="Normal 4 7 16 2 3" xfId="37553" xr:uid="{A4FA96C5-56BA-447F-918E-482ADCE3FD0A}"/>
    <cellStyle name="Normal 4 7 16 2 3 2" xfId="37554" xr:uid="{18FF1CE3-65E1-4BAA-BDCD-1C2279FC1C42}"/>
    <cellStyle name="Normal 4 7 16 2 3 2 2" xfId="37555" xr:uid="{CF90AAE1-D28F-4DA1-BDD9-11FB13D163A3}"/>
    <cellStyle name="Normal 4 7 16 2 3 2 2 2" xfId="37556" xr:uid="{A8859BD7-E7C7-418E-8582-9FEC429D0162}"/>
    <cellStyle name="Normal 4 7 16 2 3 2 2 2 2" xfId="37557" xr:uid="{B8D07D2D-1FB4-44C3-8ADC-57318B8F1A9D}"/>
    <cellStyle name="Normal 4 7 16 2 3 2 2 3" xfId="37558" xr:uid="{04FE9E52-95E8-42AB-AE0C-EBF29A717991}"/>
    <cellStyle name="Normal 4 7 16 2 3 2 3" xfId="37559" xr:uid="{5C2EC8D5-160C-4324-A267-D3EFBA6D87C5}"/>
    <cellStyle name="Normal 4 7 16 2 3 2 3 2" xfId="37560" xr:uid="{E74FA56F-06A5-4F0B-BD46-AE45156BD7F9}"/>
    <cellStyle name="Normal 4 7 16 2 3 2 3 2 2" xfId="37561" xr:uid="{14EBF6D7-6948-44EF-AB1B-1D1F6D09264F}"/>
    <cellStyle name="Normal 4 7 16 2 3 2 3 3" xfId="37562" xr:uid="{EF2E266C-9E1D-46E8-8A39-0C3454B0D2AB}"/>
    <cellStyle name="Normal 4 7 16 2 3 2 4" xfId="37563" xr:uid="{36B84ED4-B316-4FD8-8F82-51F586681876}"/>
    <cellStyle name="Normal 4 7 16 2 3 2 4 2" xfId="37564" xr:uid="{789A3016-226A-46F0-A4C7-8EA84903B5BE}"/>
    <cellStyle name="Normal 4 7 16 2 3 2 5" xfId="37565" xr:uid="{8FB58557-8539-4BFA-A5BF-EA41C936437E}"/>
    <cellStyle name="Normal 4 7 16 2 3 3" xfId="37566" xr:uid="{B0510FE6-7E9B-444F-BC40-E859D6DB13F7}"/>
    <cellStyle name="Normal 4 7 16 2 3 3 2" xfId="37567" xr:uid="{E6CDCCD0-998C-4DA3-BC89-C4308FE252DD}"/>
    <cellStyle name="Normal 4 7 16 2 3 3 2 2" xfId="37568" xr:uid="{CADEBB06-814F-40DA-AEE1-91C33BAFF796}"/>
    <cellStyle name="Normal 4 7 16 2 3 3 3" xfId="37569" xr:uid="{63AC8170-6755-4BC2-A000-C56AC14162E8}"/>
    <cellStyle name="Normal 4 7 16 2 3 4" xfId="37570" xr:uid="{6183B2AA-4992-4DA3-A4DF-B83E1DFC8BEB}"/>
    <cellStyle name="Normal 4 7 16 2 3 4 2" xfId="37571" xr:uid="{0FFDA60D-5A54-4A6A-9F31-D8A240140D33}"/>
    <cellStyle name="Normal 4 7 16 2 3 4 2 2" xfId="37572" xr:uid="{647539EC-515B-466D-B3B6-B3C5BB777726}"/>
    <cellStyle name="Normal 4 7 16 2 3 4 3" xfId="37573" xr:uid="{6EED5304-EC8A-4A40-B93E-62DA233D49BE}"/>
    <cellStyle name="Normal 4 7 16 2 3 5" xfId="37574" xr:uid="{4A2A4694-39C4-4ECB-9DED-1EB430ABC5F6}"/>
    <cellStyle name="Normal 4 7 16 2 3 5 2" xfId="37575" xr:uid="{72ECC7FB-A62F-4B76-9EE2-67702D34B0A9}"/>
    <cellStyle name="Normal 4 7 16 2 3 6" xfId="37576" xr:uid="{C8EB4365-26B6-4195-AE78-96C670D57181}"/>
    <cellStyle name="Normal 4 7 16 2 4" xfId="37577" xr:uid="{9F82F7D6-FCB1-4E82-9DB7-7CFC5AEB392B}"/>
    <cellStyle name="Normal 4 7 16 2 4 2" xfId="37578" xr:uid="{DB59AD8C-9FAB-4C54-A9BE-B09205960248}"/>
    <cellStyle name="Normal 4 7 16 2 4 2 2" xfId="37579" xr:uid="{DFBD6D08-150C-4615-88F9-97D9551B2FC9}"/>
    <cellStyle name="Normal 4 7 16 2 4 2 2 2" xfId="37580" xr:uid="{1876FD5E-5DD6-4205-AC3D-8C326F4BFFC2}"/>
    <cellStyle name="Normal 4 7 16 2 4 2 3" xfId="37581" xr:uid="{C4C50836-05CF-4376-B02F-8BEBF1F09E45}"/>
    <cellStyle name="Normal 4 7 16 2 4 3" xfId="37582" xr:uid="{6A6FFAC7-22EC-4268-80E0-95D105AC1A4A}"/>
    <cellStyle name="Normal 4 7 16 2 4 3 2" xfId="37583" xr:uid="{C1019D5C-15E1-469D-A50A-4D67EA24FC8C}"/>
    <cellStyle name="Normal 4 7 16 2 4 3 2 2" xfId="37584" xr:uid="{5A0B0C69-B226-41D5-8ED0-EC91AC20BA8B}"/>
    <cellStyle name="Normal 4 7 16 2 4 3 3" xfId="37585" xr:uid="{C1C261DD-B30D-4F4A-822B-A27F3B1A6495}"/>
    <cellStyle name="Normal 4 7 16 2 4 4" xfId="37586" xr:uid="{DFEB2259-10B9-4CEF-96A3-E5D889C82BA9}"/>
    <cellStyle name="Normal 4 7 16 2 4 4 2" xfId="37587" xr:uid="{EA153B6D-B26F-47ED-80EA-D7F4C4F22C77}"/>
    <cellStyle name="Normal 4 7 16 2 4 5" xfId="37588" xr:uid="{BB2B6662-E622-4511-A48B-47423CDFE029}"/>
    <cellStyle name="Normal 4 7 16 2 5" xfId="37589" xr:uid="{A40C479C-5753-4EE1-9CB6-7D4ED5970AD1}"/>
    <cellStyle name="Normal 4 7 16 2 5 2" xfId="37590" xr:uid="{20EC982F-C5CE-473A-A1B9-4476B4733376}"/>
    <cellStyle name="Normal 4 7 16 2 5 2 2" xfId="37591" xr:uid="{7F18CA0E-0D07-44C0-ABD3-045D4DDB430C}"/>
    <cellStyle name="Normal 4 7 16 2 5 3" xfId="37592" xr:uid="{28FF0C2E-C4F5-4A12-B4B8-9F3087129E0A}"/>
    <cellStyle name="Normal 4 7 16 2 6" xfId="37593" xr:uid="{68E1A0F5-9C41-40DA-90BC-42140B529AD5}"/>
    <cellStyle name="Normal 4 7 16 2 6 2" xfId="37594" xr:uid="{A240C0C2-649E-4DBC-BC21-42A48E7C3653}"/>
    <cellStyle name="Normal 4 7 16 2 6 2 2" xfId="37595" xr:uid="{153A60FD-67AD-4F4B-8191-438939200672}"/>
    <cellStyle name="Normal 4 7 16 2 6 3" xfId="37596" xr:uid="{DA60BC5C-2ABD-4A97-9620-6892E7FDA79B}"/>
    <cellStyle name="Normal 4 7 16 2 7" xfId="37597" xr:uid="{9891B246-D080-44F3-B272-FB8598E5BB6C}"/>
    <cellStyle name="Normal 4 7 16 2 7 2" xfId="37598" xr:uid="{EA063367-FA8B-448C-9C62-7948D508E34D}"/>
    <cellStyle name="Normal 4 7 16 2 7 2 2" xfId="37599" xr:uid="{F3EAFFCF-B855-4256-BC94-C12C185CD66F}"/>
    <cellStyle name="Normal 4 7 16 2 7 3" xfId="37600" xr:uid="{272D7017-0518-4DF0-B4B7-845E6FE03953}"/>
    <cellStyle name="Normal 4 7 16 2 8" xfId="37601" xr:uid="{0F08BE69-D636-41A6-8266-04B102CB77D6}"/>
    <cellStyle name="Normal 4 7 16 2 8 2" xfId="37602" xr:uid="{6E99D992-D6ED-47AD-9510-88F802F239BA}"/>
    <cellStyle name="Normal 4 7 16 2 9" xfId="37603" xr:uid="{AF12BD22-1374-4E7E-9605-3CD5C8341FB2}"/>
    <cellStyle name="Normal 4 7 16 3" xfId="37604" xr:uid="{D91279AA-5AAF-404D-805B-8C0A763DEBAE}"/>
    <cellStyle name="Normal 4 7 16 3 2" xfId="37605" xr:uid="{23D7B729-3A0B-4D48-9FF2-8708823F8AF5}"/>
    <cellStyle name="Normal 4 7 16 3 2 2" xfId="37606" xr:uid="{6966FDDF-E572-4A22-8849-A1EBAA290904}"/>
    <cellStyle name="Normal 4 7 16 3 2 2 2" xfId="37607" xr:uid="{0A37EF2E-AA6F-4C4D-9280-F06B0A64B7B0}"/>
    <cellStyle name="Normal 4 7 16 3 2 2 2 2" xfId="37608" xr:uid="{94E4633A-D4CC-4A15-BBEF-147B46860506}"/>
    <cellStyle name="Normal 4 7 16 3 2 2 2 2 2" xfId="37609" xr:uid="{34389F14-BC0C-447E-B241-D55B2287C2CF}"/>
    <cellStyle name="Normal 4 7 16 3 2 2 2 3" xfId="37610" xr:uid="{6C05ED80-A2EE-4DB5-852C-82EBE45041CE}"/>
    <cellStyle name="Normal 4 7 16 3 2 2 3" xfId="37611" xr:uid="{EBB1CE21-97BB-4FF4-9727-90208378C179}"/>
    <cellStyle name="Normal 4 7 16 3 2 2 3 2" xfId="37612" xr:uid="{35BFE8EB-4485-4503-AB3B-BDD2C15532E5}"/>
    <cellStyle name="Normal 4 7 16 3 2 2 3 2 2" xfId="37613" xr:uid="{51CA5F77-9C9B-43CC-BEE8-AA34DE92FB44}"/>
    <cellStyle name="Normal 4 7 16 3 2 2 3 3" xfId="37614" xr:uid="{F2F87C76-4995-490F-BD8C-134BEFE27A58}"/>
    <cellStyle name="Normal 4 7 16 3 2 2 4" xfId="37615" xr:uid="{46FF956D-05D3-46C6-BB20-1A0BF866BC1B}"/>
    <cellStyle name="Normal 4 7 16 3 2 2 4 2" xfId="37616" xr:uid="{287D002D-4ECC-4F30-A93C-50957DABFE34}"/>
    <cellStyle name="Normal 4 7 16 3 2 2 5" xfId="37617" xr:uid="{6168BD3D-A969-4ADF-9C5B-A363185136E0}"/>
    <cellStyle name="Normal 4 7 16 3 2 3" xfId="37618" xr:uid="{FEDE4A79-0FDC-45E0-BC6B-D8EC0EA4785D}"/>
    <cellStyle name="Normal 4 7 16 3 2 3 2" xfId="37619" xr:uid="{CD04D9D1-6835-4B2C-B227-83ED49DB7491}"/>
    <cellStyle name="Normal 4 7 16 3 2 3 2 2" xfId="37620" xr:uid="{6CCF0441-24FD-4313-A46D-3D1ACAAE1E23}"/>
    <cellStyle name="Normal 4 7 16 3 2 3 3" xfId="37621" xr:uid="{9ADCEFFB-6C6E-48EE-8E18-D915A011F7C4}"/>
    <cellStyle name="Normal 4 7 16 3 2 4" xfId="37622" xr:uid="{B1D770D4-6203-40CA-A5BE-931FC3BAD188}"/>
    <cellStyle name="Normal 4 7 16 3 2 4 2" xfId="37623" xr:uid="{CE581F85-121A-4520-AA8F-E8DB0788C761}"/>
    <cellStyle name="Normal 4 7 16 3 2 4 2 2" xfId="37624" xr:uid="{91EFFBAB-1DFD-46B1-9B47-D420CF40F36E}"/>
    <cellStyle name="Normal 4 7 16 3 2 4 3" xfId="37625" xr:uid="{B4DC5AE7-F76A-4653-B3BB-307CC1D856EA}"/>
    <cellStyle name="Normal 4 7 16 3 2 5" xfId="37626" xr:uid="{8A7F0FE5-7B11-4D26-813E-ACC758A07BE8}"/>
    <cellStyle name="Normal 4 7 16 3 2 5 2" xfId="37627" xr:uid="{65DEACE9-2A2F-4A82-94BD-68A2401EE0B0}"/>
    <cellStyle name="Normal 4 7 16 3 2 6" xfId="37628" xr:uid="{17BEA50E-96E5-48A6-942F-BC7552182D72}"/>
    <cellStyle name="Normal 4 7 16 3 3" xfId="37629" xr:uid="{F5A212AE-44B4-4476-94FD-58D126FB24A7}"/>
    <cellStyle name="Normal 4 7 16 3 3 2" xfId="37630" xr:uid="{CE723776-DA99-45BA-9799-4FB284F7C2D8}"/>
    <cellStyle name="Normal 4 7 16 3 3 2 2" xfId="37631" xr:uid="{32D9C9C9-E7B7-4D06-8EEC-D49CE28E5EC6}"/>
    <cellStyle name="Normal 4 7 16 3 3 2 2 2" xfId="37632" xr:uid="{449753C6-E7B0-42F8-B896-96A9C826594A}"/>
    <cellStyle name="Normal 4 7 16 3 3 2 2 2 2" xfId="37633" xr:uid="{A63C5745-153B-4E9B-8983-1C13CCFC2EB4}"/>
    <cellStyle name="Normal 4 7 16 3 3 2 2 3" xfId="37634" xr:uid="{9AEBEA14-F54E-4D0E-842B-3D6F5DDAC7B0}"/>
    <cellStyle name="Normal 4 7 16 3 3 2 3" xfId="37635" xr:uid="{1D454BC0-7384-48DD-8741-83837D95E49F}"/>
    <cellStyle name="Normal 4 7 16 3 3 2 3 2" xfId="37636" xr:uid="{2BB9A85D-27B4-4DCC-8C8F-587C45D7AC69}"/>
    <cellStyle name="Normal 4 7 16 3 3 2 3 2 2" xfId="37637" xr:uid="{BD084BDF-BD62-45E8-AB6F-626B9086A002}"/>
    <cellStyle name="Normal 4 7 16 3 3 2 3 3" xfId="37638" xr:uid="{FE2608ED-A427-4675-8889-B4F980144FCA}"/>
    <cellStyle name="Normal 4 7 16 3 3 2 4" xfId="37639" xr:uid="{6C451EA1-F104-43EE-98C5-157F08EBA29C}"/>
    <cellStyle name="Normal 4 7 16 3 3 2 4 2" xfId="37640" xr:uid="{B16D96AD-69D4-4B8B-9294-E0584368E1C7}"/>
    <cellStyle name="Normal 4 7 16 3 3 2 5" xfId="37641" xr:uid="{93CC638A-05EF-4B59-BEB5-01091772DE28}"/>
    <cellStyle name="Normal 4 7 16 3 3 3" xfId="37642" xr:uid="{0548331E-DF65-40BA-8958-1CC51297D783}"/>
    <cellStyle name="Normal 4 7 16 3 3 3 2" xfId="37643" xr:uid="{B63DFEF2-200E-495A-93ED-DF6341934513}"/>
    <cellStyle name="Normal 4 7 16 3 3 3 2 2" xfId="37644" xr:uid="{481C15F1-5742-40AB-8922-694CE44226CD}"/>
    <cellStyle name="Normal 4 7 16 3 3 3 3" xfId="37645" xr:uid="{753E1A88-C049-409E-8D4A-380D799ADD55}"/>
    <cellStyle name="Normal 4 7 16 3 3 4" xfId="37646" xr:uid="{21081E86-B6C6-4BC6-92BB-A35AD12EE2CA}"/>
    <cellStyle name="Normal 4 7 16 3 3 4 2" xfId="37647" xr:uid="{D6C83AF1-D0D0-4447-B283-C20F038A36CA}"/>
    <cellStyle name="Normal 4 7 16 3 3 4 2 2" xfId="37648" xr:uid="{BB1E7B82-41CC-4575-9758-A1DCC96EB5FA}"/>
    <cellStyle name="Normal 4 7 16 3 3 4 3" xfId="37649" xr:uid="{F9C7DAE8-2B23-41E2-855B-1E02040E9E1E}"/>
    <cellStyle name="Normal 4 7 16 3 3 5" xfId="37650" xr:uid="{A44713D8-104C-4B7B-A5B6-603D0F84006C}"/>
    <cellStyle name="Normal 4 7 16 3 3 5 2" xfId="37651" xr:uid="{118364D6-4491-4EB5-AEC1-4AF3EC181D10}"/>
    <cellStyle name="Normal 4 7 16 3 3 6" xfId="37652" xr:uid="{B6C5EEAD-2311-484D-9B78-BB04C8DC8E3E}"/>
    <cellStyle name="Normal 4 7 16 3 4" xfId="37653" xr:uid="{32365847-63A5-4F99-A80B-CCA6BEAB3333}"/>
    <cellStyle name="Normal 4 7 16 3 4 2" xfId="37654" xr:uid="{FEAAB260-9DE6-44F4-8858-A84AE6969C4A}"/>
    <cellStyle name="Normal 4 7 16 3 4 2 2" xfId="37655" xr:uid="{57BE2185-4CDD-4CE2-A739-55BFA3AF403A}"/>
    <cellStyle name="Normal 4 7 16 3 4 2 2 2" xfId="37656" xr:uid="{93634CBA-47A9-4EE7-878C-F15AE105B434}"/>
    <cellStyle name="Normal 4 7 16 3 4 2 3" xfId="37657" xr:uid="{F036C55E-1560-43B4-8B50-758CADE1BED6}"/>
    <cellStyle name="Normal 4 7 16 3 4 3" xfId="37658" xr:uid="{A0228AE6-8339-45F2-A1E2-94262F5FBE86}"/>
    <cellStyle name="Normal 4 7 16 3 4 3 2" xfId="37659" xr:uid="{CDA4FF9F-9DA5-4D51-A333-480A81EB2E62}"/>
    <cellStyle name="Normal 4 7 16 3 4 3 2 2" xfId="37660" xr:uid="{CEFD937F-BD6C-4F44-83E8-8687C5396DC3}"/>
    <cellStyle name="Normal 4 7 16 3 4 3 3" xfId="37661" xr:uid="{238402AA-7AD4-4025-B32B-1848096521F2}"/>
    <cellStyle name="Normal 4 7 16 3 4 4" xfId="37662" xr:uid="{FD5BEA11-F9A7-4570-AE71-82D3EEEFB4B9}"/>
    <cellStyle name="Normal 4 7 16 3 4 4 2" xfId="37663" xr:uid="{5440F2DD-C2FC-4319-86F4-0554BAD19CE3}"/>
    <cellStyle name="Normal 4 7 16 3 4 5" xfId="37664" xr:uid="{D7C50F87-627E-4FAE-BADC-8FEA003C2484}"/>
    <cellStyle name="Normal 4 7 16 3 5" xfId="37665" xr:uid="{E28F724F-770C-4D59-8553-AC72A9DF18CE}"/>
    <cellStyle name="Normal 4 7 16 3 5 2" xfId="37666" xr:uid="{2361C9ED-0174-4C2F-8159-C716D12DE0B1}"/>
    <cellStyle name="Normal 4 7 16 3 5 2 2" xfId="37667" xr:uid="{BB7F84E5-67E2-4163-8E66-90610E4F4251}"/>
    <cellStyle name="Normal 4 7 16 3 5 3" xfId="37668" xr:uid="{2208DFCE-2586-4F4F-90CE-C0F0DE6E3FDE}"/>
    <cellStyle name="Normal 4 7 16 3 6" xfId="37669" xr:uid="{3A817C65-B435-4820-A186-5D89CC5B9C31}"/>
    <cellStyle name="Normal 4 7 16 3 6 2" xfId="37670" xr:uid="{639994C8-25A0-441C-8C91-657CDC71A282}"/>
    <cellStyle name="Normal 4 7 16 3 6 2 2" xfId="37671" xr:uid="{29F79908-B483-404F-ABBF-FD2C88A6D4C6}"/>
    <cellStyle name="Normal 4 7 16 3 6 3" xfId="37672" xr:uid="{C36C216E-30E2-4A95-8890-BCAC18C21645}"/>
    <cellStyle name="Normal 4 7 16 3 7" xfId="37673" xr:uid="{8BE0EE20-A40C-41E9-8043-EF7C4536CD5D}"/>
    <cellStyle name="Normal 4 7 16 3 7 2" xfId="37674" xr:uid="{6C27688A-7F5B-490E-A977-F376A8845FFA}"/>
    <cellStyle name="Normal 4 7 16 3 7 2 2" xfId="37675" xr:uid="{83B9F6E2-0FCC-448F-A479-FAA50E0C1BD9}"/>
    <cellStyle name="Normal 4 7 16 3 7 3" xfId="37676" xr:uid="{616F782D-C52F-4457-AF24-3EDE3BAA8610}"/>
    <cellStyle name="Normal 4 7 16 3 8" xfId="37677" xr:uid="{B0CE2876-0E43-46CF-81A8-93DC94E5DA1A}"/>
    <cellStyle name="Normal 4 7 16 3 8 2" xfId="37678" xr:uid="{FFF2244D-7868-454B-9D1C-706B5A40F048}"/>
    <cellStyle name="Normal 4 7 16 3 9" xfId="37679" xr:uid="{AA6810FC-48ED-40C6-ADE4-FBC43DB9E775}"/>
    <cellStyle name="Normal 4 7 16 4" xfId="37680" xr:uid="{07F5222C-9756-4B68-B079-640386E802E4}"/>
    <cellStyle name="Normal 4 7 16 4 2" xfId="37681" xr:uid="{17CE0918-54E1-449F-8FBD-854B377084F4}"/>
    <cellStyle name="Normal 4 7 16 4 2 2" xfId="37682" xr:uid="{3F39D97C-AF61-4E4C-BC52-12621D62CDB5}"/>
    <cellStyle name="Normal 4 7 16 4 2 2 2" xfId="37683" xr:uid="{D20B559E-0F68-4F82-9070-C55139C206B4}"/>
    <cellStyle name="Normal 4 7 16 4 2 2 2 2" xfId="37684" xr:uid="{E0883912-2F56-4100-A1DA-638F9BE03ADD}"/>
    <cellStyle name="Normal 4 7 16 4 2 2 3" xfId="37685" xr:uid="{10730CAA-1E40-446E-B535-E2AE46F5741D}"/>
    <cellStyle name="Normal 4 7 16 4 2 3" xfId="37686" xr:uid="{7B0BDC85-43AB-4E53-BAC0-731D9FD61398}"/>
    <cellStyle name="Normal 4 7 16 4 2 3 2" xfId="37687" xr:uid="{F3CB7C39-2BBA-4FED-B49F-02C925F46B18}"/>
    <cellStyle name="Normal 4 7 16 4 2 3 2 2" xfId="37688" xr:uid="{B48DE31E-A49B-4CDE-9A47-55F01B8E0A81}"/>
    <cellStyle name="Normal 4 7 16 4 2 3 3" xfId="37689" xr:uid="{F1245900-41D0-4857-8770-5912CA585DF0}"/>
    <cellStyle name="Normal 4 7 16 4 2 4" xfId="37690" xr:uid="{FDFB6160-3EB3-4AFA-AA12-79C1ADE7E782}"/>
    <cellStyle name="Normal 4 7 16 4 2 4 2" xfId="37691" xr:uid="{BECD770E-0EEA-44B9-BFD0-6C9138877EE7}"/>
    <cellStyle name="Normal 4 7 16 4 2 5" xfId="37692" xr:uid="{63F4F5B3-4D82-4127-8253-0A8C704F49E4}"/>
    <cellStyle name="Normal 4 7 16 4 3" xfId="37693" xr:uid="{F2A62123-993E-40CE-875A-9FFF2838F919}"/>
    <cellStyle name="Normal 4 7 16 4 3 2" xfId="37694" xr:uid="{2BDA3A45-346D-440B-870E-3BA417CDD626}"/>
    <cellStyle name="Normal 4 7 16 4 3 2 2" xfId="37695" xr:uid="{8BD13779-7553-4304-A40C-07365C83F1F9}"/>
    <cellStyle name="Normal 4 7 16 4 3 3" xfId="37696" xr:uid="{124778EA-EFDF-4CD4-8282-D628534D56EF}"/>
    <cellStyle name="Normal 4 7 16 4 4" xfId="37697" xr:uid="{FEE3322B-01A1-416D-950F-C0E76F6DC468}"/>
    <cellStyle name="Normal 4 7 16 4 4 2" xfId="37698" xr:uid="{5EC2F84E-94E4-4467-968C-C98967551454}"/>
    <cellStyle name="Normal 4 7 16 4 4 2 2" xfId="37699" xr:uid="{4E68D4E4-EFB3-4226-AB38-9C9B4FD7260B}"/>
    <cellStyle name="Normal 4 7 16 4 4 3" xfId="37700" xr:uid="{E94725E2-CEB1-409D-9517-37390085CE16}"/>
    <cellStyle name="Normal 4 7 16 4 5" xfId="37701" xr:uid="{F7B0A3F6-A5A5-4746-8967-B489CFB3462E}"/>
    <cellStyle name="Normal 4 7 16 4 5 2" xfId="37702" xr:uid="{38C5B53F-B99D-4B40-94BE-2BE4538314F0}"/>
    <cellStyle name="Normal 4 7 16 4 6" xfId="37703" xr:uid="{B2910B5C-A33C-4C55-B2F8-C5F352FB419B}"/>
    <cellStyle name="Normal 4 7 16 5" xfId="37704" xr:uid="{7C0034E0-2085-49DA-A3F9-5FDFD4AE90D8}"/>
    <cellStyle name="Normal 4 7 16 5 2" xfId="37705" xr:uid="{7F562F6D-A2C4-4C19-BD56-81F72E8CB752}"/>
    <cellStyle name="Normal 4 7 16 5 2 2" xfId="37706" xr:uid="{29239F0B-910C-443C-AB97-8CFC9214F095}"/>
    <cellStyle name="Normal 4 7 16 5 2 2 2" xfId="37707" xr:uid="{3122331B-F36C-4DF4-B7FD-E1B429B7FF0D}"/>
    <cellStyle name="Normal 4 7 16 5 2 2 2 2" xfId="37708" xr:uid="{27E26BC1-9198-4CC2-8B20-CB68EC18F846}"/>
    <cellStyle name="Normal 4 7 16 5 2 2 3" xfId="37709" xr:uid="{F6FE9AC2-CE63-47ED-ABE3-9FF125A11A23}"/>
    <cellStyle name="Normal 4 7 16 5 2 3" xfId="37710" xr:uid="{6DFE53ED-F340-4B4B-B353-5CDC6BFDAE67}"/>
    <cellStyle name="Normal 4 7 16 5 2 3 2" xfId="37711" xr:uid="{5852E57F-54AF-4F79-B11C-84AB58D3C89D}"/>
    <cellStyle name="Normal 4 7 16 5 2 3 2 2" xfId="37712" xr:uid="{032C2EA9-8B8C-4B82-9763-F1BBE6CE8C42}"/>
    <cellStyle name="Normal 4 7 16 5 2 3 3" xfId="37713" xr:uid="{810C156E-4494-4FEF-A49F-29AF8C86F609}"/>
    <cellStyle name="Normal 4 7 16 5 2 4" xfId="37714" xr:uid="{02DE569C-F465-4ADE-B577-C5C131D9AFDE}"/>
    <cellStyle name="Normal 4 7 16 5 2 4 2" xfId="37715" xr:uid="{67953CA1-3233-46E5-A0E4-00CB73A46FBE}"/>
    <cellStyle name="Normal 4 7 16 5 2 5" xfId="37716" xr:uid="{E01B21C7-E8C7-491B-B6CC-0D9614905404}"/>
    <cellStyle name="Normal 4 7 16 5 3" xfId="37717" xr:uid="{FFC20ABF-F458-4FD0-8C19-DE47C51E3AB8}"/>
    <cellStyle name="Normal 4 7 16 5 3 2" xfId="37718" xr:uid="{72A86738-75DC-4442-AD0C-A7BF4C242AD6}"/>
    <cellStyle name="Normal 4 7 16 5 3 2 2" xfId="37719" xr:uid="{28021AE1-AC25-4E63-B370-592F27C05B7A}"/>
    <cellStyle name="Normal 4 7 16 5 3 3" xfId="37720" xr:uid="{BFB943DA-27FA-4197-AC43-9628A74632C4}"/>
    <cellStyle name="Normal 4 7 16 5 4" xfId="37721" xr:uid="{3392318D-29D6-496F-803C-4B634CF25764}"/>
    <cellStyle name="Normal 4 7 16 5 4 2" xfId="37722" xr:uid="{31F195C9-F124-409E-A569-D1507CCBFCE3}"/>
    <cellStyle name="Normal 4 7 16 5 4 2 2" xfId="37723" xr:uid="{229A2C77-B16A-40E5-A1DE-DCB12C8CE454}"/>
    <cellStyle name="Normal 4 7 16 5 4 3" xfId="37724" xr:uid="{8A1F0EE9-DFCC-461D-A587-56E61A0DF639}"/>
    <cellStyle name="Normal 4 7 16 5 5" xfId="37725" xr:uid="{31B59052-746B-4F4C-8DF2-89F4E6291743}"/>
    <cellStyle name="Normal 4 7 16 5 5 2" xfId="37726" xr:uid="{54ED2CDF-800B-4C9E-B895-DA71CE9C9BA9}"/>
    <cellStyle name="Normal 4 7 16 5 6" xfId="37727" xr:uid="{73830062-20A9-4747-9EEC-031B060CB933}"/>
    <cellStyle name="Normal 4 7 16 6" xfId="37728" xr:uid="{A3D19E56-5E8E-4E0C-BDC2-95B13BE63D85}"/>
    <cellStyle name="Normal 4 7 16 6 2" xfId="37729" xr:uid="{EF3B92AE-9F78-4E88-93F5-B2D855F99A10}"/>
    <cellStyle name="Normal 4 7 16 6 2 2" xfId="37730" xr:uid="{20FC8472-0858-4104-9B33-EC4ABB6EA7AB}"/>
    <cellStyle name="Normal 4 7 16 6 2 2 2" xfId="37731" xr:uid="{506D5563-F0F9-461A-830C-29530A26E8F2}"/>
    <cellStyle name="Normal 4 7 16 6 2 3" xfId="37732" xr:uid="{FD59E730-EC29-4FC1-9F32-16BC157BBF29}"/>
    <cellStyle name="Normal 4 7 16 6 3" xfId="37733" xr:uid="{1EF2A3AF-C1BD-43C9-84EF-F1ED5A2E79F7}"/>
    <cellStyle name="Normal 4 7 16 6 3 2" xfId="37734" xr:uid="{42CF49A0-6010-47A1-9C3A-02C3E5E75E20}"/>
    <cellStyle name="Normal 4 7 16 6 3 2 2" xfId="37735" xr:uid="{B39E9DFA-027E-41D5-99C2-126B89FF1F15}"/>
    <cellStyle name="Normal 4 7 16 6 3 3" xfId="37736" xr:uid="{DB5C91A1-3E33-4291-A270-0ED0CF7750B9}"/>
    <cellStyle name="Normal 4 7 16 6 4" xfId="37737" xr:uid="{0A8806DA-5EC7-4A9B-8D85-E0A7641380A8}"/>
    <cellStyle name="Normal 4 7 16 6 4 2" xfId="37738" xr:uid="{DBDF9A63-9B21-46F5-B608-A89D6943DEB1}"/>
    <cellStyle name="Normal 4 7 16 6 5" xfId="37739" xr:uid="{9EEF66BE-6343-4362-8501-1A3A2FBB4C28}"/>
    <cellStyle name="Normal 4 7 16 7" xfId="37740" xr:uid="{EC59E139-727B-40BA-9C04-9CBE73B15283}"/>
    <cellStyle name="Normal 4 7 16 7 2" xfId="37741" xr:uid="{41634BFF-5A3D-4A64-A6BA-BF1DA3515250}"/>
    <cellStyle name="Normal 4 7 16 7 2 2" xfId="37742" xr:uid="{C9EBE2ED-58FF-45AA-8ED8-F59E1986D941}"/>
    <cellStyle name="Normal 4 7 16 7 3" xfId="37743" xr:uid="{CC8BDE32-BA94-495B-B392-226FF33FB76D}"/>
    <cellStyle name="Normal 4 7 16 8" xfId="37744" xr:uid="{E8540E00-5B50-4F60-887C-614F03323C87}"/>
    <cellStyle name="Normal 4 7 16 8 2" xfId="37745" xr:uid="{2850A904-6153-4887-9471-1D1F0D00B74F}"/>
    <cellStyle name="Normal 4 7 16 8 2 2" xfId="37746" xr:uid="{55D3FE61-49CA-4D00-B7E0-A14F39A957B4}"/>
    <cellStyle name="Normal 4 7 16 8 3" xfId="37747" xr:uid="{42242567-D2CE-4389-8830-E570EE750D23}"/>
    <cellStyle name="Normal 4 7 16 9" xfId="37748" xr:uid="{046F5104-28BD-49A2-A717-7B972AE788AB}"/>
    <cellStyle name="Normal 4 7 16 9 2" xfId="37749" xr:uid="{C43CD104-C274-4BE7-AEB9-3F15B7978E02}"/>
    <cellStyle name="Normal 4 7 16 9 2 2" xfId="37750" xr:uid="{6C2DA3B7-63E0-4AD1-B1D4-15841EA46F70}"/>
    <cellStyle name="Normal 4 7 16 9 3" xfId="37751" xr:uid="{22CD4AC8-13D7-4C4D-BB21-2F2121549675}"/>
    <cellStyle name="Normal 4 7 17" xfId="37752" xr:uid="{04CD09FD-2101-41FD-8685-CA9EB87B08F1}"/>
    <cellStyle name="Normal 4 7 17 10" xfId="37753" xr:uid="{5F69D741-5BF0-4AD2-99F6-E47A13C00C3E}"/>
    <cellStyle name="Normal 4 7 17 10 2" xfId="37754" xr:uid="{0F8D4D53-8F11-40BB-8594-6B7F4A591D79}"/>
    <cellStyle name="Normal 4 7 17 11" xfId="37755" xr:uid="{0C958D30-527E-4E15-BAB3-2ECE3DD8EECD}"/>
    <cellStyle name="Normal 4 7 17 2" xfId="37756" xr:uid="{86124F64-DB7A-45C1-9AE2-3127D5C77BCA}"/>
    <cellStyle name="Normal 4 7 17 2 2" xfId="37757" xr:uid="{CA624792-9EC8-4D22-897A-6683384E3202}"/>
    <cellStyle name="Normal 4 7 17 2 2 2" xfId="37758" xr:uid="{139B49BC-BDAB-4552-A38D-989D7A02BF86}"/>
    <cellStyle name="Normal 4 7 17 2 2 2 2" xfId="37759" xr:uid="{5A698411-D6E8-4B16-8F9A-E8103C6AB1D0}"/>
    <cellStyle name="Normal 4 7 17 2 2 2 2 2" xfId="37760" xr:uid="{651435DB-3C43-413A-A66E-97C5818CFB00}"/>
    <cellStyle name="Normal 4 7 17 2 2 2 2 2 2" xfId="37761" xr:uid="{F736F1F2-9A1A-4E22-8766-68A3BEBAF8CF}"/>
    <cellStyle name="Normal 4 7 17 2 2 2 2 3" xfId="37762" xr:uid="{E1A8BA32-29E8-4ABF-B504-FC0B43894B3B}"/>
    <cellStyle name="Normal 4 7 17 2 2 2 3" xfId="37763" xr:uid="{793A3C70-4BBF-46FE-B5F4-FE82846722EB}"/>
    <cellStyle name="Normal 4 7 17 2 2 2 3 2" xfId="37764" xr:uid="{833C439C-D981-4F59-81D3-2C938CECCC63}"/>
    <cellStyle name="Normal 4 7 17 2 2 2 3 2 2" xfId="37765" xr:uid="{8C0E4611-8207-47B5-AA2D-24760B4966E7}"/>
    <cellStyle name="Normal 4 7 17 2 2 2 3 3" xfId="37766" xr:uid="{90698CAB-D458-4EDD-8EA1-EF1DEBC25A73}"/>
    <cellStyle name="Normal 4 7 17 2 2 2 4" xfId="37767" xr:uid="{FB7934BB-EC0B-4F90-89EF-45AD4D5E55F9}"/>
    <cellStyle name="Normal 4 7 17 2 2 2 4 2" xfId="37768" xr:uid="{B0702300-FAFE-4C74-90C2-CCCC407CEF77}"/>
    <cellStyle name="Normal 4 7 17 2 2 2 5" xfId="37769" xr:uid="{7D9A6854-289B-4B43-ACA3-E9E61898E5DE}"/>
    <cellStyle name="Normal 4 7 17 2 2 3" xfId="37770" xr:uid="{6E4742DB-5ABB-43BF-845F-5F8DFC26B3B0}"/>
    <cellStyle name="Normal 4 7 17 2 2 3 2" xfId="37771" xr:uid="{02FDDE4E-6152-4438-A405-4CEA04A43B8D}"/>
    <cellStyle name="Normal 4 7 17 2 2 3 2 2" xfId="37772" xr:uid="{81A93044-CF63-4DF3-B792-13973D1FCEBB}"/>
    <cellStyle name="Normal 4 7 17 2 2 3 3" xfId="37773" xr:uid="{38627160-E2A1-40E9-8265-3FA8D84407C8}"/>
    <cellStyle name="Normal 4 7 17 2 2 4" xfId="37774" xr:uid="{9BA579BD-92F8-41E3-84C6-436524A7C5C7}"/>
    <cellStyle name="Normal 4 7 17 2 2 4 2" xfId="37775" xr:uid="{D95B4EB1-A541-4689-A60F-E80349E50096}"/>
    <cellStyle name="Normal 4 7 17 2 2 4 2 2" xfId="37776" xr:uid="{5F517B05-EC93-4A82-85D1-D674EE0885C7}"/>
    <cellStyle name="Normal 4 7 17 2 2 4 3" xfId="37777" xr:uid="{7FD12B3A-5D5D-4961-B198-A8EFC66D9D6F}"/>
    <cellStyle name="Normal 4 7 17 2 2 5" xfId="37778" xr:uid="{1C32F89D-2ADD-413C-8A98-EC4C4942A450}"/>
    <cellStyle name="Normal 4 7 17 2 2 5 2" xfId="37779" xr:uid="{4C5E72FF-6FC9-4A4D-AF1D-57531E122290}"/>
    <cellStyle name="Normal 4 7 17 2 2 6" xfId="37780" xr:uid="{CE10140C-0C23-4925-AD36-8572AB9FA556}"/>
    <cellStyle name="Normal 4 7 17 2 3" xfId="37781" xr:uid="{0E7D7018-C312-4049-850D-EA5B681981DB}"/>
    <cellStyle name="Normal 4 7 17 2 3 2" xfId="37782" xr:uid="{E76513DB-3DCD-4E0D-BF64-546624A9CBE7}"/>
    <cellStyle name="Normal 4 7 17 2 3 2 2" xfId="37783" xr:uid="{039082EB-E5EE-4D78-8A97-3DCC0D933A76}"/>
    <cellStyle name="Normal 4 7 17 2 3 2 2 2" xfId="37784" xr:uid="{53BBA2F0-6A60-4816-B385-1E548DE47C21}"/>
    <cellStyle name="Normal 4 7 17 2 3 2 2 2 2" xfId="37785" xr:uid="{AD689122-34D8-4B98-8915-59961FF7EA0D}"/>
    <cellStyle name="Normal 4 7 17 2 3 2 2 3" xfId="37786" xr:uid="{74ACC812-B27E-4A26-B90C-071FCC5157D5}"/>
    <cellStyle name="Normal 4 7 17 2 3 2 3" xfId="37787" xr:uid="{99C0743E-BC9C-4CD5-BDB5-D3E76958C6EF}"/>
    <cellStyle name="Normal 4 7 17 2 3 2 3 2" xfId="37788" xr:uid="{FAC7938E-CB79-4E64-9D33-057ED17943E6}"/>
    <cellStyle name="Normal 4 7 17 2 3 2 3 2 2" xfId="37789" xr:uid="{DDFD7AB9-9DF6-425C-A1C3-B3454B32D6F9}"/>
    <cellStyle name="Normal 4 7 17 2 3 2 3 3" xfId="37790" xr:uid="{D0D994C0-2AD8-4F6A-849E-46C41B4BF02C}"/>
    <cellStyle name="Normal 4 7 17 2 3 2 4" xfId="37791" xr:uid="{FC204AEE-6813-4E9D-83BC-4EF894965D26}"/>
    <cellStyle name="Normal 4 7 17 2 3 2 4 2" xfId="37792" xr:uid="{3AB09A58-48CA-4381-AC77-0D58ACBA4104}"/>
    <cellStyle name="Normal 4 7 17 2 3 2 5" xfId="37793" xr:uid="{307E27E3-A569-4903-84FC-96E40C6F7ADF}"/>
    <cellStyle name="Normal 4 7 17 2 3 3" xfId="37794" xr:uid="{F2396A17-B4FA-45DB-B645-0E70826A2503}"/>
    <cellStyle name="Normal 4 7 17 2 3 3 2" xfId="37795" xr:uid="{CE952FBF-D18F-40A7-A41F-6FF4554B1D95}"/>
    <cellStyle name="Normal 4 7 17 2 3 3 2 2" xfId="37796" xr:uid="{A62511B1-AB23-46BC-BE31-20DC44317557}"/>
    <cellStyle name="Normal 4 7 17 2 3 3 3" xfId="37797" xr:uid="{E2A80588-2B7F-47E2-9883-F995D5A099C6}"/>
    <cellStyle name="Normal 4 7 17 2 3 4" xfId="37798" xr:uid="{C6EFC0B5-FCE0-4B5C-A01F-AB060704F67D}"/>
    <cellStyle name="Normal 4 7 17 2 3 4 2" xfId="37799" xr:uid="{445D3C9B-2D32-4EDC-987A-BD6B8B6350B9}"/>
    <cellStyle name="Normal 4 7 17 2 3 4 2 2" xfId="37800" xr:uid="{7F37394C-E7EE-4C13-B047-B8C52E14EA11}"/>
    <cellStyle name="Normal 4 7 17 2 3 4 3" xfId="37801" xr:uid="{95E4C1B0-F59F-40C1-BF2C-7D7C7999AF3F}"/>
    <cellStyle name="Normal 4 7 17 2 3 5" xfId="37802" xr:uid="{7F4A61D6-7717-4553-A486-5A854A27F8E8}"/>
    <cellStyle name="Normal 4 7 17 2 3 5 2" xfId="37803" xr:uid="{C438CAD2-8410-43EB-9988-A808DEA3223C}"/>
    <cellStyle name="Normal 4 7 17 2 3 6" xfId="37804" xr:uid="{9B74DD2B-CE9A-4789-BD90-30AC56304272}"/>
    <cellStyle name="Normal 4 7 17 2 4" xfId="37805" xr:uid="{745042F3-A4CE-4D96-BF07-454DE039ECB3}"/>
    <cellStyle name="Normal 4 7 17 2 4 2" xfId="37806" xr:uid="{8A47C82D-05E4-489E-9318-97CD6379AAF3}"/>
    <cellStyle name="Normal 4 7 17 2 4 2 2" xfId="37807" xr:uid="{70783690-C4EE-40F8-AF37-364067A9CC3B}"/>
    <cellStyle name="Normal 4 7 17 2 4 2 2 2" xfId="37808" xr:uid="{C7A4F3DE-5BA4-4AEF-9018-CD19F0CCC032}"/>
    <cellStyle name="Normal 4 7 17 2 4 2 3" xfId="37809" xr:uid="{1FDF7558-4B36-4717-9FEA-6F0136112DAE}"/>
    <cellStyle name="Normal 4 7 17 2 4 3" xfId="37810" xr:uid="{98C7DD4C-A541-4D6C-8DC4-C28D3627AB34}"/>
    <cellStyle name="Normal 4 7 17 2 4 3 2" xfId="37811" xr:uid="{027B70C6-D32D-4FF1-B9D7-DCDE1A6C89F2}"/>
    <cellStyle name="Normal 4 7 17 2 4 3 2 2" xfId="37812" xr:uid="{158A374A-D10D-440B-A9FE-C0C22F8F9F35}"/>
    <cellStyle name="Normal 4 7 17 2 4 3 3" xfId="37813" xr:uid="{14EE05C9-815F-41DC-844A-35B4DFCF8AE6}"/>
    <cellStyle name="Normal 4 7 17 2 4 4" xfId="37814" xr:uid="{C50338E5-3165-48AA-8A7A-93D2F68EDAA4}"/>
    <cellStyle name="Normal 4 7 17 2 4 4 2" xfId="37815" xr:uid="{5E9D0BC7-36F0-482D-98DE-596F1BACB269}"/>
    <cellStyle name="Normal 4 7 17 2 4 5" xfId="37816" xr:uid="{759A7469-6163-4844-A712-D9247A2A97E7}"/>
    <cellStyle name="Normal 4 7 17 2 5" xfId="37817" xr:uid="{7CC08EF9-77FB-477E-84A1-74AB09E8B8D8}"/>
    <cellStyle name="Normal 4 7 17 2 5 2" xfId="37818" xr:uid="{1FD219CC-BBFA-4AD7-BE8A-0098A6C4847B}"/>
    <cellStyle name="Normal 4 7 17 2 5 2 2" xfId="37819" xr:uid="{4A389D3B-FD03-4C80-9B3D-32A7935EBFF2}"/>
    <cellStyle name="Normal 4 7 17 2 5 3" xfId="37820" xr:uid="{C53DF4B0-23B3-4EC8-AF36-5F69EA31F276}"/>
    <cellStyle name="Normal 4 7 17 2 6" xfId="37821" xr:uid="{BE40B0CF-FBA0-462C-A14B-EB268C193BCC}"/>
    <cellStyle name="Normal 4 7 17 2 6 2" xfId="37822" xr:uid="{AF03E928-974B-40BF-AF76-F0880E86AC08}"/>
    <cellStyle name="Normal 4 7 17 2 6 2 2" xfId="37823" xr:uid="{5304A117-0C9E-4B00-9EAD-B06ACB8B594B}"/>
    <cellStyle name="Normal 4 7 17 2 6 3" xfId="37824" xr:uid="{59B6F5BC-B3B2-4C45-B8DB-7C18AB9DBEDB}"/>
    <cellStyle name="Normal 4 7 17 2 7" xfId="37825" xr:uid="{B1D88CC9-F38E-45DD-8268-D5FF8415CBA6}"/>
    <cellStyle name="Normal 4 7 17 2 7 2" xfId="37826" xr:uid="{130B6A63-0D11-47DB-8CAA-75825E9B9C87}"/>
    <cellStyle name="Normal 4 7 17 2 7 2 2" xfId="37827" xr:uid="{A401D2D4-C9A2-4DFF-B1C8-439C2B9385F1}"/>
    <cellStyle name="Normal 4 7 17 2 7 3" xfId="37828" xr:uid="{EE239C08-BC49-47CD-A5FA-64F7DEB1D945}"/>
    <cellStyle name="Normal 4 7 17 2 8" xfId="37829" xr:uid="{C65249EF-679C-4730-9E9C-731027488077}"/>
    <cellStyle name="Normal 4 7 17 2 8 2" xfId="37830" xr:uid="{54E9A712-3554-4FF8-830E-CAF84905A355}"/>
    <cellStyle name="Normal 4 7 17 2 9" xfId="37831" xr:uid="{2A49C953-6AB7-4801-BB15-576F35B58496}"/>
    <cellStyle name="Normal 4 7 17 3" xfId="37832" xr:uid="{EE8E35D4-52A8-4CB1-8389-C3296F6ACF95}"/>
    <cellStyle name="Normal 4 7 17 3 2" xfId="37833" xr:uid="{C1C0FFD0-D165-474F-B0ED-9B946D7176A1}"/>
    <cellStyle name="Normal 4 7 17 3 2 2" xfId="37834" xr:uid="{63C2FB86-1A52-41DB-93ED-CCF0B16EDAE8}"/>
    <cellStyle name="Normal 4 7 17 3 2 2 2" xfId="37835" xr:uid="{D06EBA57-A432-4051-A88F-1EED3CDA1B84}"/>
    <cellStyle name="Normal 4 7 17 3 2 2 2 2" xfId="37836" xr:uid="{9148B29F-C84F-4494-BAB3-CA820C9686F3}"/>
    <cellStyle name="Normal 4 7 17 3 2 2 2 2 2" xfId="37837" xr:uid="{5604AA3F-A7F8-42C3-9A06-3E3800F8BA9D}"/>
    <cellStyle name="Normal 4 7 17 3 2 2 2 3" xfId="37838" xr:uid="{BA1D2936-5009-46F3-B63E-C5FF22884829}"/>
    <cellStyle name="Normal 4 7 17 3 2 2 3" xfId="37839" xr:uid="{0C8C22BF-F99A-47F4-BB4A-BAA43B8C5A8E}"/>
    <cellStyle name="Normal 4 7 17 3 2 2 3 2" xfId="37840" xr:uid="{A04FF291-18D1-4455-BA7B-0AA5289E7667}"/>
    <cellStyle name="Normal 4 7 17 3 2 2 3 2 2" xfId="37841" xr:uid="{9B70D2EA-C5E0-4618-AF92-181AA173D9D7}"/>
    <cellStyle name="Normal 4 7 17 3 2 2 3 3" xfId="37842" xr:uid="{3B5E4B7B-59B8-44E0-8BCC-02CFAC13350A}"/>
    <cellStyle name="Normal 4 7 17 3 2 2 4" xfId="37843" xr:uid="{BAFDCC36-15F6-44B1-A9DB-61CE8BABF89C}"/>
    <cellStyle name="Normal 4 7 17 3 2 2 4 2" xfId="37844" xr:uid="{7DD3C385-8FCE-4BA2-8251-6F346DB2DF6E}"/>
    <cellStyle name="Normal 4 7 17 3 2 2 5" xfId="37845" xr:uid="{8703E6BB-124C-44D9-81B7-0402215C89CA}"/>
    <cellStyle name="Normal 4 7 17 3 2 3" xfId="37846" xr:uid="{0E77CE2D-DDC7-4BDC-8662-DA743F960607}"/>
    <cellStyle name="Normal 4 7 17 3 2 3 2" xfId="37847" xr:uid="{C09DA34F-FFF1-414E-A000-26D296EF29BC}"/>
    <cellStyle name="Normal 4 7 17 3 2 3 2 2" xfId="37848" xr:uid="{D27E0723-04B5-4FF9-A0C7-69E3254F36E4}"/>
    <cellStyle name="Normal 4 7 17 3 2 3 3" xfId="37849" xr:uid="{192DE9D4-CEC5-4504-9729-F87549A8F678}"/>
    <cellStyle name="Normal 4 7 17 3 2 4" xfId="37850" xr:uid="{3578119F-470A-4659-BC74-EA77B159752E}"/>
    <cellStyle name="Normal 4 7 17 3 2 4 2" xfId="37851" xr:uid="{79E36660-9CC0-430F-A13C-B3A67C61A8C8}"/>
    <cellStyle name="Normal 4 7 17 3 2 4 2 2" xfId="37852" xr:uid="{C81878D7-4D6F-4484-B42D-D3F9651BE3DF}"/>
    <cellStyle name="Normal 4 7 17 3 2 4 3" xfId="37853" xr:uid="{8C4B0D9B-53AD-4FAE-AC95-122D4B8FCC7D}"/>
    <cellStyle name="Normal 4 7 17 3 2 5" xfId="37854" xr:uid="{B8F921CF-5363-466D-B77F-F74AE14BD544}"/>
    <cellStyle name="Normal 4 7 17 3 2 5 2" xfId="37855" xr:uid="{67670303-C1BF-41B3-B37B-57B0FF598722}"/>
    <cellStyle name="Normal 4 7 17 3 2 6" xfId="37856" xr:uid="{B453AE78-1135-4F48-8F23-0D5819C6EDAB}"/>
    <cellStyle name="Normal 4 7 17 3 3" xfId="37857" xr:uid="{ED92BFE1-527B-494F-AF3A-32867AF44683}"/>
    <cellStyle name="Normal 4 7 17 3 3 2" xfId="37858" xr:uid="{9AF6BB48-84F9-421E-99A4-BB493FC45D96}"/>
    <cellStyle name="Normal 4 7 17 3 3 2 2" xfId="37859" xr:uid="{14559667-E8FA-48F7-8DA0-E12C79E73104}"/>
    <cellStyle name="Normal 4 7 17 3 3 2 2 2" xfId="37860" xr:uid="{7A974875-D176-4BA3-B6FE-3C730921FA66}"/>
    <cellStyle name="Normal 4 7 17 3 3 2 2 2 2" xfId="37861" xr:uid="{9BF32456-328F-4144-94F3-FB3F253002F1}"/>
    <cellStyle name="Normal 4 7 17 3 3 2 2 3" xfId="37862" xr:uid="{C9858607-26A4-4834-88A6-EA5E270014A2}"/>
    <cellStyle name="Normal 4 7 17 3 3 2 3" xfId="37863" xr:uid="{030CD275-25A5-437F-A6A9-8F0A552AC282}"/>
    <cellStyle name="Normal 4 7 17 3 3 2 3 2" xfId="37864" xr:uid="{5D29E42C-EC2C-43D7-8CFD-4F355E10A04A}"/>
    <cellStyle name="Normal 4 7 17 3 3 2 3 2 2" xfId="37865" xr:uid="{FA142AE7-E4F9-4DEA-BB8A-DBA12FD4D11C}"/>
    <cellStyle name="Normal 4 7 17 3 3 2 3 3" xfId="37866" xr:uid="{66922294-6369-4EE8-AA8F-1BAF2862781F}"/>
    <cellStyle name="Normal 4 7 17 3 3 2 4" xfId="37867" xr:uid="{2F5A7968-5990-411D-B029-8D4FE8B50D9A}"/>
    <cellStyle name="Normal 4 7 17 3 3 2 4 2" xfId="37868" xr:uid="{24B8C85C-A574-4155-A859-660BB41D2F00}"/>
    <cellStyle name="Normal 4 7 17 3 3 2 5" xfId="37869" xr:uid="{B60BB2BF-46EF-4B5B-BC4E-415B5B465810}"/>
    <cellStyle name="Normal 4 7 17 3 3 3" xfId="37870" xr:uid="{2CBB7A45-9C3B-42A1-A58B-8791451B8A0F}"/>
    <cellStyle name="Normal 4 7 17 3 3 3 2" xfId="37871" xr:uid="{478256FF-11F7-4FB1-A6B8-4A443BC0E988}"/>
    <cellStyle name="Normal 4 7 17 3 3 3 2 2" xfId="37872" xr:uid="{54220765-6AF5-417E-B9BC-1D27EC2907DF}"/>
    <cellStyle name="Normal 4 7 17 3 3 3 3" xfId="37873" xr:uid="{3C2FACC5-7FD2-4D7C-8034-FE7B62FDD470}"/>
    <cellStyle name="Normal 4 7 17 3 3 4" xfId="37874" xr:uid="{759DA5A5-796B-428B-B5BF-E7B7D5AA5E57}"/>
    <cellStyle name="Normal 4 7 17 3 3 4 2" xfId="37875" xr:uid="{4704656B-0645-4590-A951-8AA83E3BDB1C}"/>
    <cellStyle name="Normal 4 7 17 3 3 4 2 2" xfId="37876" xr:uid="{C1E2EEC2-F933-46C9-8B98-A80C740FE616}"/>
    <cellStyle name="Normal 4 7 17 3 3 4 3" xfId="37877" xr:uid="{6FCE1991-8299-4BBF-96A0-F5C2270A5A9E}"/>
    <cellStyle name="Normal 4 7 17 3 3 5" xfId="37878" xr:uid="{27B8D6A1-E721-4E14-A88D-CE17A51F1CB9}"/>
    <cellStyle name="Normal 4 7 17 3 3 5 2" xfId="37879" xr:uid="{2E636337-2740-40AE-9C1D-D1B0C34833EB}"/>
    <cellStyle name="Normal 4 7 17 3 3 6" xfId="37880" xr:uid="{892F794C-B36A-4C43-B3BA-B99FE8EB0561}"/>
    <cellStyle name="Normal 4 7 17 3 4" xfId="37881" xr:uid="{C86BAC08-ABF9-4DF1-A455-22B7227E9395}"/>
    <cellStyle name="Normal 4 7 17 3 4 2" xfId="37882" xr:uid="{5E292B25-9593-4642-87E5-1D3A1FCBC10D}"/>
    <cellStyle name="Normal 4 7 17 3 4 2 2" xfId="37883" xr:uid="{458B5CED-9347-4FF9-9B71-98400D1793FC}"/>
    <cellStyle name="Normal 4 7 17 3 4 2 2 2" xfId="37884" xr:uid="{A089D06E-D1FE-476B-929E-A35F2B0E3899}"/>
    <cellStyle name="Normal 4 7 17 3 4 2 3" xfId="37885" xr:uid="{372ABCC2-9726-41E2-9503-13378ADC457F}"/>
    <cellStyle name="Normal 4 7 17 3 4 3" xfId="37886" xr:uid="{F95E7C3B-B60A-452B-92EC-EA2215608620}"/>
    <cellStyle name="Normal 4 7 17 3 4 3 2" xfId="37887" xr:uid="{7E28B704-9A8B-452A-B735-A9DC8693B35D}"/>
    <cellStyle name="Normal 4 7 17 3 4 3 2 2" xfId="37888" xr:uid="{B774B470-C1DB-4CD3-8B23-560A7CB2EDCF}"/>
    <cellStyle name="Normal 4 7 17 3 4 3 3" xfId="37889" xr:uid="{7645B0F4-FED0-43E2-BC97-2C78EB617DC6}"/>
    <cellStyle name="Normal 4 7 17 3 4 4" xfId="37890" xr:uid="{9056DC38-EE3B-4147-B30C-9545C4D5095A}"/>
    <cellStyle name="Normal 4 7 17 3 4 4 2" xfId="37891" xr:uid="{681C8BA7-02D1-4DE4-A2A3-ADAB49B30F7D}"/>
    <cellStyle name="Normal 4 7 17 3 4 5" xfId="37892" xr:uid="{184430DA-0AF4-4CA8-BD09-76F3787EE824}"/>
    <cellStyle name="Normal 4 7 17 3 5" xfId="37893" xr:uid="{C5BF25EC-247F-423E-9503-171FE8F2E9E1}"/>
    <cellStyle name="Normal 4 7 17 3 5 2" xfId="37894" xr:uid="{F3B416FD-FC8C-47D9-965F-1ACB3F97F774}"/>
    <cellStyle name="Normal 4 7 17 3 5 2 2" xfId="37895" xr:uid="{E4167370-877B-43F3-8DD5-B6E6F847D8B5}"/>
    <cellStyle name="Normal 4 7 17 3 5 3" xfId="37896" xr:uid="{8D46C29A-C026-46A8-815C-F056A1988E53}"/>
    <cellStyle name="Normal 4 7 17 3 6" xfId="37897" xr:uid="{4B0710E0-04D2-4F41-968A-B6DDDC8E766B}"/>
    <cellStyle name="Normal 4 7 17 3 6 2" xfId="37898" xr:uid="{9C758362-79E8-4B9D-9390-3071C62A495F}"/>
    <cellStyle name="Normal 4 7 17 3 6 2 2" xfId="37899" xr:uid="{5F471091-BCB4-447F-8B36-F386D850BDCF}"/>
    <cellStyle name="Normal 4 7 17 3 6 3" xfId="37900" xr:uid="{C9B795DA-23DF-4F1A-8523-874AF748C186}"/>
    <cellStyle name="Normal 4 7 17 3 7" xfId="37901" xr:uid="{02F073B1-6020-4661-83D3-E93954B888F6}"/>
    <cellStyle name="Normal 4 7 17 3 7 2" xfId="37902" xr:uid="{406F38B4-5166-40F6-A698-317578489EB7}"/>
    <cellStyle name="Normal 4 7 17 3 7 2 2" xfId="37903" xr:uid="{0B332D3C-D4D6-49F7-A327-0311D5F36DB2}"/>
    <cellStyle name="Normal 4 7 17 3 7 3" xfId="37904" xr:uid="{30D76313-E966-47A8-9F92-F87461CEB7F4}"/>
    <cellStyle name="Normal 4 7 17 3 8" xfId="37905" xr:uid="{D256C966-7CA4-4B91-A370-6C50458B15D9}"/>
    <cellStyle name="Normal 4 7 17 3 8 2" xfId="37906" xr:uid="{71BD80F8-66C2-4504-9845-C71C57D053C9}"/>
    <cellStyle name="Normal 4 7 17 3 9" xfId="37907" xr:uid="{D8D9B407-491D-4051-B422-1E2FF670E9C1}"/>
    <cellStyle name="Normal 4 7 17 4" xfId="37908" xr:uid="{293C14E6-0EAF-48B3-A31C-CC44AB21B5C3}"/>
    <cellStyle name="Normal 4 7 17 4 2" xfId="37909" xr:uid="{7722656B-AA19-4AA9-86EF-5F8271F59852}"/>
    <cellStyle name="Normal 4 7 17 4 2 2" xfId="37910" xr:uid="{016E428C-93EA-4E3C-87CA-B942214BEC8E}"/>
    <cellStyle name="Normal 4 7 17 4 2 2 2" xfId="37911" xr:uid="{062EF5FD-6871-438C-93B4-34911D293400}"/>
    <cellStyle name="Normal 4 7 17 4 2 2 2 2" xfId="37912" xr:uid="{B47A3625-2463-4A2A-8D49-86F936225E65}"/>
    <cellStyle name="Normal 4 7 17 4 2 2 3" xfId="37913" xr:uid="{52301C0F-9874-40E8-9925-DB1C834FA7FF}"/>
    <cellStyle name="Normal 4 7 17 4 2 3" xfId="37914" xr:uid="{085E6015-8194-4F9B-A959-8D092BDDE319}"/>
    <cellStyle name="Normal 4 7 17 4 2 3 2" xfId="37915" xr:uid="{4BDBF1ED-D9B3-4FB6-A416-03F8B1BE6F26}"/>
    <cellStyle name="Normal 4 7 17 4 2 3 2 2" xfId="37916" xr:uid="{ECB4F6BD-FCBD-46E7-8C35-D02E04809863}"/>
    <cellStyle name="Normal 4 7 17 4 2 3 3" xfId="37917" xr:uid="{74EFF76F-CE8F-4F42-9BE1-146A70512F7C}"/>
    <cellStyle name="Normal 4 7 17 4 2 4" xfId="37918" xr:uid="{A2F7AE62-C11F-4593-B601-6663B1588360}"/>
    <cellStyle name="Normal 4 7 17 4 2 4 2" xfId="37919" xr:uid="{7E69D64A-9F20-4636-A798-9EE2F54CFE80}"/>
    <cellStyle name="Normal 4 7 17 4 2 5" xfId="37920" xr:uid="{22FE8BD0-A629-4B18-9718-B4D98F847A1B}"/>
    <cellStyle name="Normal 4 7 17 4 3" xfId="37921" xr:uid="{A75DD0C2-0C54-450E-9884-5C9BD5B9E829}"/>
    <cellStyle name="Normal 4 7 17 4 3 2" xfId="37922" xr:uid="{D24A5DC5-1E05-4D15-8E53-A00212704765}"/>
    <cellStyle name="Normal 4 7 17 4 3 2 2" xfId="37923" xr:uid="{B164028C-8F48-4F7E-AB99-3FBCE57C79B0}"/>
    <cellStyle name="Normal 4 7 17 4 3 3" xfId="37924" xr:uid="{8AAC13C7-0190-4A47-9A19-332E73866A50}"/>
    <cellStyle name="Normal 4 7 17 4 4" xfId="37925" xr:uid="{AC85A21B-9855-4A43-909F-2C71616AE7DD}"/>
    <cellStyle name="Normal 4 7 17 4 4 2" xfId="37926" xr:uid="{050FA922-7A44-44B4-A693-3216E6F604E1}"/>
    <cellStyle name="Normal 4 7 17 4 4 2 2" xfId="37927" xr:uid="{E9147030-3FC3-428D-9CFD-34F459667AB8}"/>
    <cellStyle name="Normal 4 7 17 4 4 3" xfId="37928" xr:uid="{4EE4BE8D-012A-40AE-AF50-41FB63BEFACF}"/>
    <cellStyle name="Normal 4 7 17 4 5" xfId="37929" xr:uid="{9D006D8E-BAF1-4BCC-B66C-87325DA4697B}"/>
    <cellStyle name="Normal 4 7 17 4 5 2" xfId="37930" xr:uid="{06845516-169D-4481-8CFC-F06132E71359}"/>
    <cellStyle name="Normal 4 7 17 4 6" xfId="37931" xr:uid="{5F011607-1510-4125-B819-817F3EE724AB}"/>
    <cellStyle name="Normal 4 7 17 5" xfId="37932" xr:uid="{C85A4A09-9569-4F3A-854B-21120957184C}"/>
    <cellStyle name="Normal 4 7 17 5 2" xfId="37933" xr:uid="{62B0F7C7-B9EF-461B-A004-7B13CA68F0FD}"/>
    <cellStyle name="Normal 4 7 17 5 2 2" xfId="37934" xr:uid="{13A7C9BE-DFDC-4C70-904B-73F35BEE7E17}"/>
    <cellStyle name="Normal 4 7 17 5 2 2 2" xfId="37935" xr:uid="{DF57DFA9-5036-4B4B-94CE-4D218B9E275C}"/>
    <cellStyle name="Normal 4 7 17 5 2 2 2 2" xfId="37936" xr:uid="{AF30E81E-F47C-4D80-94BF-69BAC32A5D44}"/>
    <cellStyle name="Normal 4 7 17 5 2 2 3" xfId="37937" xr:uid="{238CD55D-B1DD-4535-87D8-DABB08FA0B08}"/>
    <cellStyle name="Normal 4 7 17 5 2 3" xfId="37938" xr:uid="{548D3796-E7FD-4490-8F74-17966A713B2F}"/>
    <cellStyle name="Normal 4 7 17 5 2 3 2" xfId="37939" xr:uid="{D5EBF37C-8F81-4BD3-AE73-FA63B33D3E5F}"/>
    <cellStyle name="Normal 4 7 17 5 2 3 2 2" xfId="37940" xr:uid="{ED71541C-83FE-4D74-A016-EFF4A67BCC6D}"/>
    <cellStyle name="Normal 4 7 17 5 2 3 3" xfId="37941" xr:uid="{1AF1FB57-942D-468D-B4A5-F662D7788A11}"/>
    <cellStyle name="Normal 4 7 17 5 2 4" xfId="37942" xr:uid="{C0F7BBBF-71D9-4C8E-9385-34360612E954}"/>
    <cellStyle name="Normal 4 7 17 5 2 4 2" xfId="37943" xr:uid="{F6676FB9-1F8B-4A9F-B64F-90BEA3613F6E}"/>
    <cellStyle name="Normal 4 7 17 5 2 5" xfId="37944" xr:uid="{E1328AF3-659F-499E-94E6-D5B0E1C2B619}"/>
    <cellStyle name="Normal 4 7 17 5 3" xfId="37945" xr:uid="{4B3E6D51-F6CD-4D1A-BCF8-5EC733FDD0CF}"/>
    <cellStyle name="Normal 4 7 17 5 3 2" xfId="37946" xr:uid="{6B32FDED-CF3C-4388-A936-AE6EBBC79BB4}"/>
    <cellStyle name="Normal 4 7 17 5 3 2 2" xfId="37947" xr:uid="{C268DD32-09EC-45A6-9C38-E0FECF38F56A}"/>
    <cellStyle name="Normal 4 7 17 5 3 3" xfId="37948" xr:uid="{5DD7E88F-7F8D-4B61-803E-2411170AAB74}"/>
    <cellStyle name="Normal 4 7 17 5 4" xfId="37949" xr:uid="{A428F2E2-E78F-4866-93B2-2EE3C66D9334}"/>
    <cellStyle name="Normal 4 7 17 5 4 2" xfId="37950" xr:uid="{CEAB2EDA-970C-49E4-A0E1-1C5ABEB7670D}"/>
    <cellStyle name="Normal 4 7 17 5 4 2 2" xfId="37951" xr:uid="{5AFBC041-6E1E-4AA3-8A09-9A968FF20D6D}"/>
    <cellStyle name="Normal 4 7 17 5 4 3" xfId="37952" xr:uid="{571766EE-2C35-40FC-A903-27DFF29194E5}"/>
    <cellStyle name="Normal 4 7 17 5 5" xfId="37953" xr:uid="{12E6F010-C978-4512-9D00-E23E5D1CB8C1}"/>
    <cellStyle name="Normal 4 7 17 5 5 2" xfId="37954" xr:uid="{BEA378C0-B6B6-4B21-A7B6-5124FCE24948}"/>
    <cellStyle name="Normal 4 7 17 5 6" xfId="37955" xr:uid="{CB424A27-0C8F-4A6F-826F-56FE963F5C9A}"/>
    <cellStyle name="Normal 4 7 17 6" xfId="37956" xr:uid="{D8499271-9114-40DD-A2B5-6E8C3BADF010}"/>
    <cellStyle name="Normal 4 7 17 6 2" xfId="37957" xr:uid="{5B0C004B-8FE3-4017-9EF0-8F713E98049E}"/>
    <cellStyle name="Normal 4 7 17 6 2 2" xfId="37958" xr:uid="{86027F56-998D-4917-A677-10ACA97CB002}"/>
    <cellStyle name="Normal 4 7 17 6 2 2 2" xfId="37959" xr:uid="{C9417089-9AF0-43A3-BF96-D061DD7CEC03}"/>
    <cellStyle name="Normal 4 7 17 6 2 3" xfId="37960" xr:uid="{0F8BE0E3-1A30-4E74-AC67-5876BEE6B829}"/>
    <cellStyle name="Normal 4 7 17 6 3" xfId="37961" xr:uid="{1951140E-98A4-43DA-9F04-0CEE3F5A38CE}"/>
    <cellStyle name="Normal 4 7 17 6 3 2" xfId="37962" xr:uid="{8D1C07CF-8E14-4C66-A45A-A8017857476C}"/>
    <cellStyle name="Normal 4 7 17 6 3 2 2" xfId="37963" xr:uid="{4B3E5B3C-2757-43B1-BEC7-E5DAE8790F6A}"/>
    <cellStyle name="Normal 4 7 17 6 3 3" xfId="37964" xr:uid="{4F94D232-0797-4EE9-9B13-65B1B694BBED}"/>
    <cellStyle name="Normal 4 7 17 6 4" xfId="37965" xr:uid="{0AEE2CD3-DE92-494C-88BF-24CED59A88B8}"/>
    <cellStyle name="Normal 4 7 17 6 4 2" xfId="37966" xr:uid="{94884B65-3C6C-43E2-B267-72C3AE8CD0B1}"/>
    <cellStyle name="Normal 4 7 17 6 5" xfId="37967" xr:uid="{8A7D823D-C23C-484D-B1C8-1C3544953839}"/>
    <cellStyle name="Normal 4 7 17 7" xfId="37968" xr:uid="{8E425872-8DFF-4FE2-8702-359827DEE71E}"/>
    <cellStyle name="Normal 4 7 17 7 2" xfId="37969" xr:uid="{AAC56F80-162F-4FE0-B8EA-71532C0C7976}"/>
    <cellStyle name="Normal 4 7 17 7 2 2" xfId="37970" xr:uid="{65A65277-5B71-4159-967C-CFB1CBD33040}"/>
    <cellStyle name="Normal 4 7 17 7 3" xfId="37971" xr:uid="{4E8ECC25-674A-4A93-BDC8-EE42CA64AFC8}"/>
    <cellStyle name="Normal 4 7 17 8" xfId="37972" xr:uid="{200D346F-CC14-4008-8B3B-4D7F6A19DC74}"/>
    <cellStyle name="Normal 4 7 17 8 2" xfId="37973" xr:uid="{BF8D1C76-62B2-4891-8761-721E274687AD}"/>
    <cellStyle name="Normal 4 7 17 8 2 2" xfId="37974" xr:uid="{F0650F3D-F5EB-4913-AE2D-1EC5124DBB4B}"/>
    <cellStyle name="Normal 4 7 17 8 3" xfId="37975" xr:uid="{11A1EA31-C2B3-4C7E-9642-582C888BF840}"/>
    <cellStyle name="Normal 4 7 17 9" xfId="37976" xr:uid="{4FBC253E-4410-416E-9337-3A1CD2917413}"/>
    <cellStyle name="Normal 4 7 17 9 2" xfId="37977" xr:uid="{1FC94764-BCA6-4881-83F2-02289F5B1940}"/>
    <cellStyle name="Normal 4 7 17 9 2 2" xfId="37978" xr:uid="{9A80F9A2-7658-4D54-82D5-7E8DB888B700}"/>
    <cellStyle name="Normal 4 7 17 9 3" xfId="37979" xr:uid="{9CC63B84-2B76-405F-B62A-98EB4AFBC206}"/>
    <cellStyle name="Normal 4 7 18" xfId="37980" xr:uid="{4E0B69A7-BE11-42B9-8AAD-B35E74055264}"/>
    <cellStyle name="Normal 4 7 18 2" xfId="37981" xr:uid="{8EC89CB4-E2BD-43F1-89D2-C0563D0A4737}"/>
    <cellStyle name="Normal 4 7 18 2 2" xfId="37982" xr:uid="{29962513-29E4-4492-B98E-140A75D8A41F}"/>
    <cellStyle name="Normal 4 7 18 2 2 2" xfId="37983" xr:uid="{5CF78546-C134-46EF-81D5-C2B756F9E96C}"/>
    <cellStyle name="Normal 4 7 18 2 2 2 2" xfId="37984" xr:uid="{8F4A2F29-56AF-4B75-BDD4-DDF3819F9043}"/>
    <cellStyle name="Normal 4 7 18 2 2 2 2 2" xfId="37985" xr:uid="{DB54D34B-374C-4C28-A4D6-DC0C1C8F1F7D}"/>
    <cellStyle name="Normal 4 7 18 2 2 2 3" xfId="37986" xr:uid="{B6E97A41-7C72-4ACF-BCE5-9F23BC87DF30}"/>
    <cellStyle name="Normal 4 7 18 2 2 3" xfId="37987" xr:uid="{E47673DD-53F3-4F3A-96F0-D00D9F76B5FF}"/>
    <cellStyle name="Normal 4 7 18 2 2 3 2" xfId="37988" xr:uid="{8C9E8725-B0F1-47FE-973A-62528CD402AA}"/>
    <cellStyle name="Normal 4 7 18 2 2 3 2 2" xfId="37989" xr:uid="{EED868BB-ACC9-49AA-AF24-462D65FA0A64}"/>
    <cellStyle name="Normal 4 7 18 2 2 3 3" xfId="37990" xr:uid="{61497033-F0BC-46B6-9E8B-4E93772A707E}"/>
    <cellStyle name="Normal 4 7 18 2 2 4" xfId="37991" xr:uid="{6D27D140-D352-43D0-A58A-30D42C68E409}"/>
    <cellStyle name="Normal 4 7 18 2 2 4 2" xfId="37992" xr:uid="{8255ED40-65C9-4809-874F-8662FCD3E7E7}"/>
    <cellStyle name="Normal 4 7 18 2 2 5" xfId="37993" xr:uid="{EDC45516-D0F0-454D-BE4D-1E24D1897E99}"/>
    <cellStyle name="Normal 4 7 18 2 3" xfId="37994" xr:uid="{A3885D92-2BA2-4014-911C-E44E1221B5BA}"/>
    <cellStyle name="Normal 4 7 18 2 3 2" xfId="37995" xr:uid="{9F1E2580-C39C-4C82-A685-BFDAD2B68D8D}"/>
    <cellStyle name="Normal 4 7 18 2 3 2 2" xfId="37996" xr:uid="{6DBC6892-E6F1-4BB5-9059-F2AD9AE4490E}"/>
    <cellStyle name="Normal 4 7 18 2 3 3" xfId="37997" xr:uid="{2FC5E8F5-7C7B-4D19-8840-AD22FCB8AB79}"/>
    <cellStyle name="Normal 4 7 18 2 4" xfId="37998" xr:uid="{3F3AE8BF-68C0-41FB-B68E-73A35B7E7883}"/>
    <cellStyle name="Normal 4 7 18 2 4 2" xfId="37999" xr:uid="{22F27897-C910-44EC-AF98-DE71C6A8EB37}"/>
    <cellStyle name="Normal 4 7 18 2 4 2 2" xfId="38000" xr:uid="{38505149-F747-4467-9BB2-51B5EBECF98A}"/>
    <cellStyle name="Normal 4 7 18 2 4 3" xfId="38001" xr:uid="{27DF9756-ECC0-47E2-BD3C-0626FA5F8260}"/>
    <cellStyle name="Normal 4 7 18 2 5" xfId="38002" xr:uid="{56BC3E31-2899-4FEF-A92B-054947FCA467}"/>
    <cellStyle name="Normal 4 7 18 2 5 2" xfId="38003" xr:uid="{54070440-36F6-45D0-9AE7-BE371700E55F}"/>
    <cellStyle name="Normal 4 7 18 2 6" xfId="38004" xr:uid="{D557A687-5BBA-4218-9639-260A938AC3DD}"/>
    <cellStyle name="Normal 4 7 18 3" xfId="38005" xr:uid="{1CC3DF52-2EE9-4863-A45B-84A80BFD1F82}"/>
    <cellStyle name="Normal 4 7 18 3 2" xfId="38006" xr:uid="{9B2B30BD-CEF2-4187-BE37-A3C30B684E1F}"/>
    <cellStyle name="Normal 4 7 18 3 2 2" xfId="38007" xr:uid="{290D1362-1B4A-4421-B26C-2C977D54A126}"/>
    <cellStyle name="Normal 4 7 18 3 2 2 2" xfId="38008" xr:uid="{3552669E-A28B-43E3-A79B-C23F05F6E32B}"/>
    <cellStyle name="Normal 4 7 18 3 2 2 2 2" xfId="38009" xr:uid="{12E9AF77-53E2-4277-88FB-795235EBF68A}"/>
    <cellStyle name="Normal 4 7 18 3 2 2 3" xfId="38010" xr:uid="{3A540858-7F40-4C25-B698-A60197B3C0DC}"/>
    <cellStyle name="Normal 4 7 18 3 2 3" xfId="38011" xr:uid="{E084F388-A779-4F33-B675-6670CC3B98FE}"/>
    <cellStyle name="Normal 4 7 18 3 2 3 2" xfId="38012" xr:uid="{6DF48559-BC00-4812-AD54-A7DC776D6333}"/>
    <cellStyle name="Normal 4 7 18 3 2 3 2 2" xfId="38013" xr:uid="{C2B5C203-56F1-4362-BC86-9C702DF02AF3}"/>
    <cellStyle name="Normal 4 7 18 3 2 3 3" xfId="38014" xr:uid="{EA858862-02FC-4224-B22C-98F49C19235E}"/>
    <cellStyle name="Normal 4 7 18 3 2 4" xfId="38015" xr:uid="{33432426-ED02-4888-88EE-BB878274E4C5}"/>
    <cellStyle name="Normal 4 7 18 3 2 4 2" xfId="38016" xr:uid="{B5B25EB5-3C01-49BE-9FC7-2A94653E56AE}"/>
    <cellStyle name="Normal 4 7 18 3 2 5" xfId="38017" xr:uid="{B3C89F17-E861-4CD1-BEF7-D5599AB84804}"/>
    <cellStyle name="Normal 4 7 18 3 3" xfId="38018" xr:uid="{82ECDB30-F6B6-4297-93D1-F11E8D7E6C18}"/>
    <cellStyle name="Normal 4 7 18 3 3 2" xfId="38019" xr:uid="{A14E0D51-593C-4C88-8BA7-09CDFF67867B}"/>
    <cellStyle name="Normal 4 7 18 3 3 2 2" xfId="38020" xr:uid="{AA2D5837-FDE5-4D47-8683-A44CC13A31C0}"/>
    <cellStyle name="Normal 4 7 18 3 3 3" xfId="38021" xr:uid="{E45761F7-22EE-47F4-A33D-2C5B047A0240}"/>
    <cellStyle name="Normal 4 7 18 3 4" xfId="38022" xr:uid="{F8FFE44B-A3AC-4598-8C11-D125538E6435}"/>
    <cellStyle name="Normal 4 7 18 3 4 2" xfId="38023" xr:uid="{4A64F96E-3D20-46B0-A290-67A753ABF7FE}"/>
    <cellStyle name="Normal 4 7 18 3 4 2 2" xfId="38024" xr:uid="{D1C4EAC6-B46C-4DBA-85E8-62BB78F91AD2}"/>
    <cellStyle name="Normal 4 7 18 3 4 3" xfId="38025" xr:uid="{46DD86B0-920F-498A-8ACC-4A587E43ADC8}"/>
    <cellStyle name="Normal 4 7 18 3 5" xfId="38026" xr:uid="{B7C82E35-9AD4-437A-8AE0-2BD34FAAAA65}"/>
    <cellStyle name="Normal 4 7 18 3 5 2" xfId="38027" xr:uid="{81101EA2-5A93-48D0-A0E7-11C8CB954666}"/>
    <cellStyle name="Normal 4 7 18 3 6" xfId="38028" xr:uid="{9974FB56-F400-4FDC-A246-3FD536D18CA6}"/>
    <cellStyle name="Normal 4 7 18 4" xfId="38029" xr:uid="{30526B8F-73F7-46A3-BD95-19C85BD0C040}"/>
    <cellStyle name="Normal 4 7 18 4 2" xfId="38030" xr:uid="{D0682D62-95D6-4EA1-9C78-C2F50F6219E3}"/>
    <cellStyle name="Normal 4 7 18 4 2 2" xfId="38031" xr:uid="{648DCDB3-1819-4BAF-80FC-2719B881F9F0}"/>
    <cellStyle name="Normal 4 7 18 4 2 2 2" xfId="38032" xr:uid="{4F0846F0-FF61-47F0-AAC8-36354DBC6626}"/>
    <cellStyle name="Normal 4 7 18 4 2 3" xfId="38033" xr:uid="{05E80E7A-63CE-49F5-9C6F-102603A28FE1}"/>
    <cellStyle name="Normal 4 7 18 4 3" xfId="38034" xr:uid="{A2046CB2-759C-4CE5-BA34-9D0FB4A24374}"/>
    <cellStyle name="Normal 4 7 18 4 3 2" xfId="38035" xr:uid="{BEBF8694-B7F9-447F-9C0C-27F058E57D3D}"/>
    <cellStyle name="Normal 4 7 18 4 3 2 2" xfId="38036" xr:uid="{3DBC1D9B-E1A9-463C-B47F-749B64327FEB}"/>
    <cellStyle name="Normal 4 7 18 4 3 3" xfId="38037" xr:uid="{45859DD1-72CA-4EAC-B93A-1DFFDB554D36}"/>
    <cellStyle name="Normal 4 7 18 4 4" xfId="38038" xr:uid="{329210B2-E121-43AA-B0B9-9B39C09A3482}"/>
    <cellStyle name="Normal 4 7 18 4 4 2" xfId="38039" xr:uid="{E0ECFDF7-4036-40FF-93B6-4F32AEA37233}"/>
    <cellStyle name="Normal 4 7 18 4 5" xfId="38040" xr:uid="{BB400F91-7F72-49EA-B699-84E877A89631}"/>
    <cellStyle name="Normal 4 7 18 5" xfId="38041" xr:uid="{8A69545B-AD92-4F85-A13D-1343DE7F3791}"/>
    <cellStyle name="Normal 4 7 18 5 2" xfId="38042" xr:uid="{BDB2DFFB-8EB7-49C2-96D6-F197EDDFA9B3}"/>
    <cellStyle name="Normal 4 7 18 5 2 2" xfId="38043" xr:uid="{2B642805-8C35-45BE-A8CA-AA25C6237CD2}"/>
    <cellStyle name="Normal 4 7 18 5 3" xfId="38044" xr:uid="{DB366E1E-0CBE-427F-A4E2-91D69738679F}"/>
    <cellStyle name="Normal 4 7 18 6" xfId="38045" xr:uid="{B7188BDD-EB8B-4B01-B29E-0CE5E83473E9}"/>
    <cellStyle name="Normal 4 7 18 6 2" xfId="38046" xr:uid="{730C4B06-4973-4F25-9CED-FEC4563C5E62}"/>
    <cellStyle name="Normal 4 7 18 6 2 2" xfId="38047" xr:uid="{14DCD063-3FF3-41BF-A730-1FFD8C0BFD66}"/>
    <cellStyle name="Normal 4 7 18 6 3" xfId="38048" xr:uid="{FD3DCD63-232C-47D4-8BFF-A2E68838B9D0}"/>
    <cellStyle name="Normal 4 7 18 7" xfId="38049" xr:uid="{6CCC1D71-8118-4324-BE1C-74161451868B}"/>
    <cellStyle name="Normal 4 7 18 7 2" xfId="38050" xr:uid="{CFCE4DD6-6D44-4A1F-9058-3B6BBE31AC76}"/>
    <cellStyle name="Normal 4 7 18 7 2 2" xfId="38051" xr:uid="{A7A565B5-1A27-47C1-9DB8-9E281E8CCFB7}"/>
    <cellStyle name="Normal 4 7 18 7 3" xfId="38052" xr:uid="{FE942A1A-0B11-46FD-B75E-B8F37F40CB12}"/>
    <cellStyle name="Normal 4 7 18 8" xfId="38053" xr:uid="{4EE2B771-824A-49C1-A25C-102F4CD1880A}"/>
    <cellStyle name="Normal 4 7 18 8 2" xfId="38054" xr:uid="{2098F943-C799-49A3-85BD-9EB9BAFCBC06}"/>
    <cellStyle name="Normal 4 7 18 9" xfId="38055" xr:uid="{60341396-9A9A-4A85-ACF1-CD3F03EF6CEF}"/>
    <cellStyle name="Normal 4 7 19" xfId="38056" xr:uid="{EBFDB03F-A83B-4BEA-A61D-C3585B4A185D}"/>
    <cellStyle name="Normal 4 7 19 2" xfId="38057" xr:uid="{A8D7821F-CC36-4748-AB1E-11D25CBBF082}"/>
    <cellStyle name="Normal 4 7 19 2 2" xfId="38058" xr:uid="{452A29FF-76B3-4AB7-B5E8-25E22CFEE162}"/>
    <cellStyle name="Normal 4 7 19 2 2 2" xfId="38059" xr:uid="{5D67DF74-14E0-4D05-86F6-05AA3B766384}"/>
    <cellStyle name="Normal 4 7 19 2 2 2 2" xfId="38060" xr:uid="{5DE12E2A-C8E6-41F9-9679-805200155B8E}"/>
    <cellStyle name="Normal 4 7 19 2 2 2 2 2" xfId="38061" xr:uid="{C18CB91F-FBB6-4653-9566-24979AB5CC48}"/>
    <cellStyle name="Normal 4 7 19 2 2 2 3" xfId="38062" xr:uid="{C8728154-1975-4473-916A-89E8D4DA5B9B}"/>
    <cellStyle name="Normal 4 7 19 2 2 3" xfId="38063" xr:uid="{02DA830B-FF8E-4B8A-A9E1-0ED182308462}"/>
    <cellStyle name="Normal 4 7 19 2 2 3 2" xfId="38064" xr:uid="{CA941108-F944-44BC-896E-4CC8C639F6AC}"/>
    <cellStyle name="Normal 4 7 19 2 2 3 2 2" xfId="38065" xr:uid="{C87EA7A5-768A-430F-A4AA-21E37570F48F}"/>
    <cellStyle name="Normal 4 7 19 2 2 3 3" xfId="38066" xr:uid="{4E43B5BC-1DAB-4DD4-8A94-756F064A6A86}"/>
    <cellStyle name="Normal 4 7 19 2 2 4" xfId="38067" xr:uid="{E435D026-1E19-459B-B47E-3ED6F7E9ACF0}"/>
    <cellStyle name="Normal 4 7 19 2 2 4 2" xfId="38068" xr:uid="{7959507E-3AE9-4D0C-A9A9-D69B375EEFA0}"/>
    <cellStyle name="Normal 4 7 19 2 2 5" xfId="38069" xr:uid="{0B6865B9-70E1-4510-9A68-9888D88041CA}"/>
    <cellStyle name="Normal 4 7 19 2 3" xfId="38070" xr:uid="{01ABBF5D-E287-4D23-A767-9B2A61C03EB6}"/>
    <cellStyle name="Normal 4 7 19 2 3 2" xfId="38071" xr:uid="{E0BD7266-2C22-498C-9814-399D39D19BAB}"/>
    <cellStyle name="Normal 4 7 19 2 3 2 2" xfId="38072" xr:uid="{07CCB562-7FDB-4BFD-A42D-4BFC5A4AAEFE}"/>
    <cellStyle name="Normal 4 7 19 2 3 3" xfId="38073" xr:uid="{13823693-38A3-47E1-A701-C08A9D68FCF6}"/>
    <cellStyle name="Normal 4 7 19 2 4" xfId="38074" xr:uid="{53320232-2339-47FB-A153-604176AB2AB5}"/>
    <cellStyle name="Normal 4 7 19 2 4 2" xfId="38075" xr:uid="{9D9A2187-EB5C-4F9A-A4DF-8AE3CD89FBCB}"/>
    <cellStyle name="Normal 4 7 19 2 4 2 2" xfId="38076" xr:uid="{8EDD6C1D-F35C-4D9D-A58D-77941B0788C7}"/>
    <cellStyle name="Normal 4 7 19 2 4 3" xfId="38077" xr:uid="{3568BCF9-7F8E-4FF8-A0F2-CED57811B1CE}"/>
    <cellStyle name="Normal 4 7 19 2 5" xfId="38078" xr:uid="{25B209A3-7941-4FDF-901D-864DC71E4E84}"/>
    <cellStyle name="Normal 4 7 19 2 5 2" xfId="38079" xr:uid="{3D980DDF-36F5-47B7-8D25-94EB41990008}"/>
    <cellStyle name="Normal 4 7 19 2 6" xfId="38080" xr:uid="{096F2164-1494-45F5-95AD-4F7E3C5ABF7D}"/>
    <cellStyle name="Normal 4 7 19 3" xfId="38081" xr:uid="{D914FE1F-4AE5-4688-BACE-7710BA193B80}"/>
    <cellStyle name="Normal 4 7 19 3 2" xfId="38082" xr:uid="{63006DAF-AAC0-483F-9F0E-1505962D5313}"/>
    <cellStyle name="Normal 4 7 19 3 2 2" xfId="38083" xr:uid="{DD2098A2-0F4A-4F81-A5DD-DA9B060FD04E}"/>
    <cellStyle name="Normal 4 7 19 3 2 2 2" xfId="38084" xr:uid="{7E172FC6-FE4E-4CF7-9F6F-905B9D2DD3C5}"/>
    <cellStyle name="Normal 4 7 19 3 2 2 2 2" xfId="38085" xr:uid="{88AD4C7B-374E-4FD9-825C-AC72FA7829B9}"/>
    <cellStyle name="Normal 4 7 19 3 2 2 3" xfId="38086" xr:uid="{A4452B04-8D2E-40D0-86B9-8444DA4E4F46}"/>
    <cellStyle name="Normal 4 7 19 3 2 3" xfId="38087" xr:uid="{BB77EBBA-3B37-4A9B-84EF-D5621C1DD286}"/>
    <cellStyle name="Normal 4 7 19 3 2 3 2" xfId="38088" xr:uid="{F77CD7E9-5534-460E-8D46-48AD072A7484}"/>
    <cellStyle name="Normal 4 7 19 3 2 3 2 2" xfId="38089" xr:uid="{F173252D-15B1-4647-BE3A-A7A97CA7F118}"/>
    <cellStyle name="Normal 4 7 19 3 2 3 3" xfId="38090" xr:uid="{5DD7F4BF-0154-4239-A44B-E550B4C66659}"/>
    <cellStyle name="Normal 4 7 19 3 2 4" xfId="38091" xr:uid="{9C36771E-6104-4D4F-A65C-52CE60339855}"/>
    <cellStyle name="Normal 4 7 19 3 2 4 2" xfId="38092" xr:uid="{DFBDCD34-D2C8-4B90-BE47-9E11541DE000}"/>
    <cellStyle name="Normal 4 7 19 3 2 5" xfId="38093" xr:uid="{B58D6159-5C3C-488D-B0BC-282EB20040A5}"/>
    <cellStyle name="Normal 4 7 19 3 3" xfId="38094" xr:uid="{54D0B44B-24A7-45A2-B1D9-C9AE66C69233}"/>
    <cellStyle name="Normal 4 7 19 3 3 2" xfId="38095" xr:uid="{C4CE5D14-D654-48AF-AA46-4BD035540C4B}"/>
    <cellStyle name="Normal 4 7 19 3 3 2 2" xfId="38096" xr:uid="{371696CA-47C5-4E80-99F7-509F8B6E3A48}"/>
    <cellStyle name="Normal 4 7 19 3 3 3" xfId="38097" xr:uid="{F34699E8-891D-4997-93E7-6D6A23084CBC}"/>
    <cellStyle name="Normal 4 7 19 3 4" xfId="38098" xr:uid="{D24B1528-D3DD-4888-A6CD-23A8B793B299}"/>
    <cellStyle name="Normal 4 7 19 3 4 2" xfId="38099" xr:uid="{E1D8B555-024E-4CA0-B91C-89B5AA330C21}"/>
    <cellStyle name="Normal 4 7 19 3 4 2 2" xfId="38100" xr:uid="{B47A3806-C3EF-41A0-8C71-D5DA3B8062CB}"/>
    <cellStyle name="Normal 4 7 19 3 4 3" xfId="38101" xr:uid="{3B648359-306B-47A3-B914-4EEF4DDEFDD3}"/>
    <cellStyle name="Normal 4 7 19 3 5" xfId="38102" xr:uid="{C550D2FC-4845-44FD-8C4D-D57A5F06BDCD}"/>
    <cellStyle name="Normal 4 7 19 3 5 2" xfId="38103" xr:uid="{CEDD6C69-F281-4F64-922E-F7D987243C52}"/>
    <cellStyle name="Normal 4 7 19 3 6" xfId="38104" xr:uid="{67D6714E-4E21-4DB4-9958-4216DAD8BB13}"/>
    <cellStyle name="Normal 4 7 19 4" xfId="38105" xr:uid="{735EC89F-F264-4975-A7CC-B0D6E592BD7F}"/>
    <cellStyle name="Normal 4 7 19 4 2" xfId="38106" xr:uid="{2A748E87-48BC-4D8A-B1FB-883E03420134}"/>
    <cellStyle name="Normal 4 7 19 4 2 2" xfId="38107" xr:uid="{E178F5C9-A6CB-4B45-9092-CE4377461F5A}"/>
    <cellStyle name="Normal 4 7 19 4 2 2 2" xfId="38108" xr:uid="{9A63EAF5-0D5A-4860-AA1D-8EC01460AB73}"/>
    <cellStyle name="Normal 4 7 19 4 2 3" xfId="38109" xr:uid="{17C52E14-0E6E-49CF-AFEF-EA3CBE5B9E88}"/>
    <cellStyle name="Normal 4 7 19 4 3" xfId="38110" xr:uid="{BD992054-C91A-457C-A29D-B49D22669A0C}"/>
    <cellStyle name="Normal 4 7 19 4 3 2" xfId="38111" xr:uid="{EBBA427D-B2AB-4EE0-B03F-D58CC8224398}"/>
    <cellStyle name="Normal 4 7 19 4 3 2 2" xfId="38112" xr:uid="{D500AD98-9ECF-42EA-97FA-F3A0EA60D243}"/>
    <cellStyle name="Normal 4 7 19 4 3 3" xfId="38113" xr:uid="{DC7AF4D2-F465-4A58-81BD-18965A2419E1}"/>
    <cellStyle name="Normal 4 7 19 4 4" xfId="38114" xr:uid="{86B2704D-136C-43AF-8A95-CB228577D61F}"/>
    <cellStyle name="Normal 4 7 19 4 4 2" xfId="38115" xr:uid="{534CC91A-94F1-426A-B0FE-2E16E3F5EDCD}"/>
    <cellStyle name="Normal 4 7 19 4 5" xfId="38116" xr:uid="{68EA372A-FCAF-40C7-8F2D-D628CC1ED88E}"/>
    <cellStyle name="Normal 4 7 19 5" xfId="38117" xr:uid="{15E08A58-019E-40CD-8452-C28D485C35C0}"/>
    <cellStyle name="Normal 4 7 19 5 2" xfId="38118" xr:uid="{D2380430-CC18-4D29-A231-29F61B7751AB}"/>
    <cellStyle name="Normal 4 7 19 5 2 2" xfId="38119" xr:uid="{484F87C9-B65B-4593-A60D-BEAB0F55CE1F}"/>
    <cellStyle name="Normal 4 7 19 5 3" xfId="38120" xr:uid="{124AF7A8-2D00-4A47-996A-22C157C2B75D}"/>
    <cellStyle name="Normal 4 7 19 6" xfId="38121" xr:uid="{805C1589-3357-4A2B-94C5-6566CE270022}"/>
    <cellStyle name="Normal 4 7 19 6 2" xfId="38122" xr:uid="{9F96A0E3-2667-4C1C-92D2-82BE1F6CD06B}"/>
    <cellStyle name="Normal 4 7 19 6 2 2" xfId="38123" xr:uid="{B7969DFC-AB32-49DB-A9E7-79F2F2144592}"/>
    <cellStyle name="Normal 4 7 19 6 3" xfId="38124" xr:uid="{4FAAB7EB-B091-4D29-92DE-90CB9ED870C9}"/>
    <cellStyle name="Normal 4 7 19 7" xfId="38125" xr:uid="{803FD073-5693-40C6-821F-D078CCB280D3}"/>
    <cellStyle name="Normal 4 7 19 7 2" xfId="38126" xr:uid="{58D6C51D-64AF-4082-8825-0DDAF3E10E6E}"/>
    <cellStyle name="Normal 4 7 19 7 2 2" xfId="38127" xr:uid="{D26BD7BC-9B6A-4F41-836E-4B830EE822E4}"/>
    <cellStyle name="Normal 4 7 19 7 3" xfId="38128" xr:uid="{7C57876A-889B-4104-89C6-E3B43AD69A9E}"/>
    <cellStyle name="Normal 4 7 19 8" xfId="38129" xr:uid="{727E60D0-6FDD-439A-819B-F7A99F0D9081}"/>
    <cellStyle name="Normal 4 7 19 8 2" xfId="38130" xr:uid="{80DF4462-2870-4809-A31A-B6263F503200}"/>
    <cellStyle name="Normal 4 7 19 9" xfId="38131" xr:uid="{90C5C452-9434-4956-885B-405CF7CDBEDB}"/>
    <cellStyle name="Normal 4 7 2" xfId="38132" xr:uid="{B4FE0F8E-9DEB-45DA-8062-AF44820F7C47}"/>
    <cellStyle name="Normal 4 7 2 10" xfId="38133" xr:uid="{51264CE3-8912-4C3E-9B64-B0EF7A69E017}"/>
    <cellStyle name="Normal 4 7 2 10 2" xfId="38134" xr:uid="{2A395700-FA5E-433F-ACCF-A58841EA2BA4}"/>
    <cellStyle name="Normal 4 7 2 11" xfId="38135" xr:uid="{63315384-A0A0-4B1C-9067-FB439578BF7E}"/>
    <cellStyle name="Normal 4 7 2 2" xfId="38136" xr:uid="{0C98A249-E13A-4436-9F6E-0022762B9836}"/>
    <cellStyle name="Normal 4 7 2 2 2" xfId="38137" xr:uid="{EF9F26DD-9601-4F50-BD65-F260605CBB7A}"/>
    <cellStyle name="Normal 4 7 2 2 2 2" xfId="38138" xr:uid="{E47929E0-E9D6-4239-9CB0-C3A94DD2015C}"/>
    <cellStyle name="Normal 4 7 2 2 2 2 2" xfId="38139" xr:uid="{20C7E4B1-BB8B-408A-BF48-9B5AD4CD52FB}"/>
    <cellStyle name="Normal 4 7 2 2 2 2 2 2" xfId="38140" xr:uid="{A47D71A2-36AB-4919-81AA-55BF67CE867C}"/>
    <cellStyle name="Normal 4 7 2 2 2 2 2 2 2" xfId="38141" xr:uid="{9E6A631F-FE6D-4D0A-90DB-19253232973E}"/>
    <cellStyle name="Normal 4 7 2 2 2 2 2 3" xfId="38142" xr:uid="{675DF0AC-0277-4DE7-B674-9ACA2FC832A8}"/>
    <cellStyle name="Normal 4 7 2 2 2 2 3" xfId="38143" xr:uid="{E700DD25-6143-45A7-8655-031707A26F4B}"/>
    <cellStyle name="Normal 4 7 2 2 2 2 3 2" xfId="38144" xr:uid="{E0D9D744-6FAC-4EAB-9E19-79D99982EAD3}"/>
    <cellStyle name="Normal 4 7 2 2 2 2 3 2 2" xfId="38145" xr:uid="{BA542879-EB85-40A1-A25E-4DDB9C2C0A68}"/>
    <cellStyle name="Normal 4 7 2 2 2 2 3 3" xfId="38146" xr:uid="{E72F4B21-ECC1-4768-98BC-9874DA0675F9}"/>
    <cellStyle name="Normal 4 7 2 2 2 2 4" xfId="38147" xr:uid="{6145B00B-B23A-4B41-8484-A5BD4391134F}"/>
    <cellStyle name="Normal 4 7 2 2 2 2 4 2" xfId="38148" xr:uid="{216DE49B-E3DB-4933-BB2C-5BA231950CB2}"/>
    <cellStyle name="Normal 4 7 2 2 2 2 5" xfId="38149" xr:uid="{CA5688E6-EFF3-4AE3-8B28-8ABBCEE5FAB9}"/>
    <cellStyle name="Normal 4 7 2 2 2 3" xfId="38150" xr:uid="{B50B3534-3C96-4C4C-8865-17EC54D488D1}"/>
    <cellStyle name="Normal 4 7 2 2 2 3 2" xfId="38151" xr:uid="{B30D9513-F163-462A-9608-13E3CCAEE11B}"/>
    <cellStyle name="Normal 4 7 2 2 2 3 2 2" xfId="38152" xr:uid="{69230B9A-CDF4-4544-A66C-1752D7BE33A7}"/>
    <cellStyle name="Normal 4 7 2 2 2 3 3" xfId="38153" xr:uid="{D74A26CD-266A-4968-98BC-8BA2F1C29404}"/>
    <cellStyle name="Normal 4 7 2 2 2 4" xfId="38154" xr:uid="{3F535F10-D9FC-4F0E-9BEE-68D06F45BA3B}"/>
    <cellStyle name="Normal 4 7 2 2 2 4 2" xfId="38155" xr:uid="{823DEC47-8129-445B-8AF1-C666FF9E700B}"/>
    <cellStyle name="Normal 4 7 2 2 2 4 2 2" xfId="38156" xr:uid="{F17E6C45-AA27-46F3-844A-B12217B73D4D}"/>
    <cellStyle name="Normal 4 7 2 2 2 4 3" xfId="38157" xr:uid="{4C9807EC-5DB0-40F0-81A7-CE77A5295F3E}"/>
    <cellStyle name="Normal 4 7 2 2 2 5" xfId="38158" xr:uid="{5FA6EF7F-9606-4137-8FDF-CD9D2467E8A6}"/>
    <cellStyle name="Normal 4 7 2 2 2 5 2" xfId="38159" xr:uid="{511B6BC3-2152-4BFF-9163-6CEA02E6A82A}"/>
    <cellStyle name="Normal 4 7 2 2 2 6" xfId="38160" xr:uid="{B0B339C3-2AF7-4762-B8BA-B7B5CFA76FD6}"/>
    <cellStyle name="Normal 4 7 2 2 3" xfId="38161" xr:uid="{B5F88BF7-0967-4822-9960-F5EFF2D72B40}"/>
    <cellStyle name="Normal 4 7 2 2 3 2" xfId="38162" xr:uid="{B35DFC31-B2B4-4C0E-A05A-5F6F7B73576C}"/>
    <cellStyle name="Normal 4 7 2 2 3 2 2" xfId="38163" xr:uid="{AB304387-81E8-471F-8978-1665FCB59BE1}"/>
    <cellStyle name="Normal 4 7 2 2 3 2 2 2" xfId="38164" xr:uid="{8B7F5A28-3042-4836-A993-11D4E423E88A}"/>
    <cellStyle name="Normal 4 7 2 2 3 2 2 2 2" xfId="38165" xr:uid="{F856D6D9-2E9A-495A-ACDC-8151C291BD2A}"/>
    <cellStyle name="Normal 4 7 2 2 3 2 2 3" xfId="38166" xr:uid="{A6DB2362-9380-48C9-A0D1-5C0BD4051835}"/>
    <cellStyle name="Normal 4 7 2 2 3 2 3" xfId="38167" xr:uid="{F8AC24A1-7ED1-4A69-BD27-F2B2F5C310FC}"/>
    <cellStyle name="Normal 4 7 2 2 3 2 3 2" xfId="38168" xr:uid="{0C093C1D-412F-4A94-B917-871B0D206669}"/>
    <cellStyle name="Normal 4 7 2 2 3 2 3 2 2" xfId="38169" xr:uid="{AAAD48EC-8AD5-4D40-95AB-2897B7D12599}"/>
    <cellStyle name="Normal 4 7 2 2 3 2 3 3" xfId="38170" xr:uid="{F37EA2A2-AB3B-4A28-BF3D-036D5C3C45E1}"/>
    <cellStyle name="Normal 4 7 2 2 3 2 4" xfId="38171" xr:uid="{A0F3DC02-DFBF-4217-BC87-395F25062744}"/>
    <cellStyle name="Normal 4 7 2 2 3 2 4 2" xfId="38172" xr:uid="{6192C48A-DDF2-4966-8D15-2FBC90EE6BD6}"/>
    <cellStyle name="Normal 4 7 2 2 3 2 5" xfId="38173" xr:uid="{A5C286AF-DD28-4278-9CE3-039204A37BBB}"/>
    <cellStyle name="Normal 4 7 2 2 3 3" xfId="38174" xr:uid="{35D2C0D6-3AB5-44BD-8C40-BFDCFC8B661C}"/>
    <cellStyle name="Normal 4 7 2 2 3 3 2" xfId="38175" xr:uid="{4F8AF278-F433-4140-A3A9-FD7D122CFD80}"/>
    <cellStyle name="Normal 4 7 2 2 3 3 2 2" xfId="38176" xr:uid="{D7BA8FA7-F6B1-460F-AF71-A86783989999}"/>
    <cellStyle name="Normal 4 7 2 2 3 3 3" xfId="38177" xr:uid="{8E2EF4F1-73DA-4117-8CA0-C3865C9ECC28}"/>
    <cellStyle name="Normal 4 7 2 2 3 4" xfId="38178" xr:uid="{9F21B0BE-E267-4DFF-BD01-3FD9CD5904DC}"/>
    <cellStyle name="Normal 4 7 2 2 3 4 2" xfId="38179" xr:uid="{672982EA-3324-47F8-BF64-184338794D64}"/>
    <cellStyle name="Normal 4 7 2 2 3 4 2 2" xfId="38180" xr:uid="{5BA1A75A-7521-4708-BEE2-A00AFD984006}"/>
    <cellStyle name="Normal 4 7 2 2 3 4 3" xfId="38181" xr:uid="{9E237596-F65A-4D3D-8DEA-850BC2EAFE4A}"/>
    <cellStyle name="Normal 4 7 2 2 3 5" xfId="38182" xr:uid="{B6F551F8-9919-43A3-99BC-057113A8940A}"/>
    <cellStyle name="Normal 4 7 2 2 3 5 2" xfId="38183" xr:uid="{8D1F0942-AA66-4D38-A375-6E64BB15286E}"/>
    <cellStyle name="Normal 4 7 2 2 3 6" xfId="38184" xr:uid="{E1F9B48B-4F0E-4086-9508-A44EC158EF98}"/>
    <cellStyle name="Normal 4 7 2 2 4" xfId="38185" xr:uid="{F1606294-27D3-493A-8EEC-1DE42F0CAE6B}"/>
    <cellStyle name="Normal 4 7 2 2 4 2" xfId="38186" xr:uid="{E4256B79-6A39-4ED1-8D37-BFEF732DCA7A}"/>
    <cellStyle name="Normal 4 7 2 2 4 2 2" xfId="38187" xr:uid="{F8CE9CA0-7866-4BD9-A39F-D41858BEC659}"/>
    <cellStyle name="Normal 4 7 2 2 4 2 2 2" xfId="38188" xr:uid="{B14BAEAA-3188-4C4F-87E1-A4D70F3386E8}"/>
    <cellStyle name="Normal 4 7 2 2 4 2 3" xfId="38189" xr:uid="{C9579B8F-53A0-4632-ABD7-19B891A70031}"/>
    <cellStyle name="Normal 4 7 2 2 4 3" xfId="38190" xr:uid="{21544C03-4DB4-47C9-B0E3-CB61AE51EA5F}"/>
    <cellStyle name="Normal 4 7 2 2 4 3 2" xfId="38191" xr:uid="{64CA5CB1-579D-4764-9E46-D120295576CB}"/>
    <cellStyle name="Normal 4 7 2 2 4 3 2 2" xfId="38192" xr:uid="{B86CA9F0-0589-40FE-8BB8-5FF5D00E2F4F}"/>
    <cellStyle name="Normal 4 7 2 2 4 3 3" xfId="38193" xr:uid="{3EF799C3-1F8B-4702-81D3-414B3682AA33}"/>
    <cellStyle name="Normal 4 7 2 2 4 4" xfId="38194" xr:uid="{1996CBB5-38E7-42C5-9457-DF78AD43848F}"/>
    <cellStyle name="Normal 4 7 2 2 4 4 2" xfId="38195" xr:uid="{271BCB44-F9AB-4D35-8133-95E272789B63}"/>
    <cellStyle name="Normal 4 7 2 2 4 5" xfId="38196" xr:uid="{2A2ECE89-17AD-40A8-BC52-3732512293CC}"/>
    <cellStyle name="Normal 4 7 2 2 5" xfId="38197" xr:uid="{BB7D80E5-CB4A-4877-B081-188A7651807C}"/>
    <cellStyle name="Normal 4 7 2 2 5 2" xfId="38198" xr:uid="{E1C1A7BA-47A0-43FF-8DF9-E4C4FACD041D}"/>
    <cellStyle name="Normal 4 7 2 2 5 2 2" xfId="38199" xr:uid="{68691AE7-D324-4722-8955-6D90A8894703}"/>
    <cellStyle name="Normal 4 7 2 2 5 3" xfId="38200" xr:uid="{828D44F6-261B-496B-B1CD-64AA7BD86824}"/>
    <cellStyle name="Normal 4 7 2 2 6" xfId="38201" xr:uid="{62025892-1CCA-49BA-A68D-B03B9AD4BDFD}"/>
    <cellStyle name="Normal 4 7 2 2 6 2" xfId="38202" xr:uid="{0F98A6F6-42B6-4B9E-B900-E85092467147}"/>
    <cellStyle name="Normal 4 7 2 2 6 2 2" xfId="38203" xr:uid="{87FD97CD-D8E8-44A0-A704-F23216148FEB}"/>
    <cellStyle name="Normal 4 7 2 2 6 3" xfId="38204" xr:uid="{C4B576ED-B9F0-43B4-B738-30A08981F9A3}"/>
    <cellStyle name="Normal 4 7 2 2 7" xfId="38205" xr:uid="{C11D3276-48CF-47AA-9AAB-A4AF8A1D0653}"/>
    <cellStyle name="Normal 4 7 2 2 7 2" xfId="38206" xr:uid="{AB584B15-FAF8-4037-8A35-150A6B6C7611}"/>
    <cellStyle name="Normal 4 7 2 2 7 2 2" xfId="38207" xr:uid="{03D8A934-9466-4A97-9E75-924F2F9F702E}"/>
    <cellStyle name="Normal 4 7 2 2 7 3" xfId="38208" xr:uid="{0618405A-B3E7-4B00-98EB-8873ECC33C72}"/>
    <cellStyle name="Normal 4 7 2 2 8" xfId="38209" xr:uid="{03246B08-0C99-4632-9622-179EC5861FE5}"/>
    <cellStyle name="Normal 4 7 2 2 8 2" xfId="38210" xr:uid="{05BB4847-DBEA-47D1-863E-DA51AD934FFB}"/>
    <cellStyle name="Normal 4 7 2 2 9" xfId="38211" xr:uid="{207FC3E4-6A02-4B4C-8947-634315AF9338}"/>
    <cellStyle name="Normal 4 7 2 3" xfId="38212" xr:uid="{844476BA-E8F4-451F-8159-C1021B52C608}"/>
    <cellStyle name="Normal 4 7 2 3 2" xfId="38213" xr:uid="{E84186C5-106D-4A54-AC55-1BB0CA941370}"/>
    <cellStyle name="Normal 4 7 2 3 2 2" xfId="38214" xr:uid="{CDBCAE8C-530A-4252-9667-F54155D0BCB6}"/>
    <cellStyle name="Normal 4 7 2 3 2 2 2" xfId="38215" xr:uid="{883B0448-D361-4787-9B6E-CB98C72A425A}"/>
    <cellStyle name="Normal 4 7 2 3 2 2 2 2" xfId="38216" xr:uid="{98A0CEED-3AD4-4E23-93EB-89ED5A47E2EA}"/>
    <cellStyle name="Normal 4 7 2 3 2 2 2 2 2" xfId="38217" xr:uid="{62DB6F46-771B-4311-ABAC-45BA24D4961C}"/>
    <cellStyle name="Normal 4 7 2 3 2 2 2 3" xfId="38218" xr:uid="{7961FC51-A5BF-47E8-B21C-36E1FA3FC1A5}"/>
    <cellStyle name="Normal 4 7 2 3 2 2 3" xfId="38219" xr:uid="{9CABD526-247C-45C1-8623-90F7808CE2A6}"/>
    <cellStyle name="Normal 4 7 2 3 2 2 3 2" xfId="38220" xr:uid="{FB20A1FE-600E-433D-B88B-67419F0D86B6}"/>
    <cellStyle name="Normal 4 7 2 3 2 2 3 2 2" xfId="38221" xr:uid="{7AFECDEB-8C61-4F87-A80B-93311E584B7D}"/>
    <cellStyle name="Normal 4 7 2 3 2 2 3 3" xfId="38222" xr:uid="{D04B8B3C-CB6F-4CB5-9D48-A215DC09A282}"/>
    <cellStyle name="Normal 4 7 2 3 2 2 4" xfId="38223" xr:uid="{3B79C94B-6000-463A-AA4D-E9039B4B9FBD}"/>
    <cellStyle name="Normal 4 7 2 3 2 2 4 2" xfId="38224" xr:uid="{F54B51B8-C8AE-4CAB-B814-E05517B87025}"/>
    <cellStyle name="Normal 4 7 2 3 2 2 5" xfId="38225" xr:uid="{20D82CCC-65BB-4FFD-B6C8-4937246961D0}"/>
    <cellStyle name="Normal 4 7 2 3 2 3" xfId="38226" xr:uid="{A12C0D7D-7925-4E0B-8E3A-29202AE2FFD7}"/>
    <cellStyle name="Normal 4 7 2 3 2 3 2" xfId="38227" xr:uid="{76CC38B2-2423-4FB9-AD79-825599EEEC6F}"/>
    <cellStyle name="Normal 4 7 2 3 2 3 2 2" xfId="38228" xr:uid="{18515EBD-A2AF-411B-961F-0A8148811080}"/>
    <cellStyle name="Normal 4 7 2 3 2 3 3" xfId="38229" xr:uid="{273DFBD7-A7D5-49C7-A02B-CDA2AACC0DF5}"/>
    <cellStyle name="Normal 4 7 2 3 2 4" xfId="38230" xr:uid="{B5FF5F8B-7B98-4A72-9DF7-62942A19C636}"/>
    <cellStyle name="Normal 4 7 2 3 2 4 2" xfId="38231" xr:uid="{A58926D8-C00B-4999-AA3B-C395C80F457D}"/>
    <cellStyle name="Normal 4 7 2 3 2 4 2 2" xfId="38232" xr:uid="{8E3BF3E4-4CE6-4D82-9198-8FE3ACF79F8E}"/>
    <cellStyle name="Normal 4 7 2 3 2 4 3" xfId="38233" xr:uid="{019EFA0A-5B08-4B38-B5A6-31EEAF0F3965}"/>
    <cellStyle name="Normal 4 7 2 3 2 5" xfId="38234" xr:uid="{2B5B514B-5711-42F9-9E2D-472E58601AFA}"/>
    <cellStyle name="Normal 4 7 2 3 2 5 2" xfId="38235" xr:uid="{F51ECD2C-176E-4E44-B0D9-82A2D9AC00E1}"/>
    <cellStyle name="Normal 4 7 2 3 2 6" xfId="38236" xr:uid="{486C6629-7D95-4253-BA26-BBC7CD340D58}"/>
    <cellStyle name="Normal 4 7 2 3 3" xfId="38237" xr:uid="{B030E0EF-E1DC-488F-999C-530E652ADF55}"/>
    <cellStyle name="Normal 4 7 2 3 3 2" xfId="38238" xr:uid="{CF73B24E-0B8A-446D-A6A2-762FA902DE3C}"/>
    <cellStyle name="Normal 4 7 2 3 3 2 2" xfId="38239" xr:uid="{63C2D232-1B24-4891-B03F-E13C95BD3F84}"/>
    <cellStyle name="Normal 4 7 2 3 3 2 2 2" xfId="38240" xr:uid="{7F810519-FC77-4E36-AA2E-57382652E759}"/>
    <cellStyle name="Normal 4 7 2 3 3 2 2 2 2" xfId="38241" xr:uid="{154A6AA1-2E49-447D-B636-9BB0B3AC6BAA}"/>
    <cellStyle name="Normal 4 7 2 3 3 2 2 3" xfId="38242" xr:uid="{038163C8-410C-4C36-9286-71575D7DBB4B}"/>
    <cellStyle name="Normal 4 7 2 3 3 2 3" xfId="38243" xr:uid="{60528CBD-81BB-44E7-8345-1F5044DC24BC}"/>
    <cellStyle name="Normal 4 7 2 3 3 2 3 2" xfId="38244" xr:uid="{C7C79E74-E9E0-4658-B0B6-93D9F8990A4B}"/>
    <cellStyle name="Normal 4 7 2 3 3 2 3 2 2" xfId="38245" xr:uid="{6CD28017-FC71-4836-A26A-F80DB92A6E8B}"/>
    <cellStyle name="Normal 4 7 2 3 3 2 3 3" xfId="38246" xr:uid="{53409116-50E2-4462-B6AF-1CC8F35FAAA7}"/>
    <cellStyle name="Normal 4 7 2 3 3 2 4" xfId="38247" xr:uid="{4C878258-E625-4E18-8F2A-E68F37E91C00}"/>
    <cellStyle name="Normal 4 7 2 3 3 2 4 2" xfId="38248" xr:uid="{AF689410-17D0-44B3-87BA-6F806FEE60DF}"/>
    <cellStyle name="Normal 4 7 2 3 3 2 5" xfId="38249" xr:uid="{FF8A6F09-5303-493F-9F4F-D7B27871F214}"/>
    <cellStyle name="Normal 4 7 2 3 3 3" xfId="38250" xr:uid="{DCECD7F5-CA63-4574-8C98-FAF91423B5E0}"/>
    <cellStyle name="Normal 4 7 2 3 3 3 2" xfId="38251" xr:uid="{7CB39411-4088-4710-8BDC-1EA7BA8B0CFC}"/>
    <cellStyle name="Normal 4 7 2 3 3 3 2 2" xfId="38252" xr:uid="{CE558563-BFAC-46A4-9BA5-5E3F14FCED0F}"/>
    <cellStyle name="Normal 4 7 2 3 3 3 3" xfId="38253" xr:uid="{1CD8FCD4-64D5-4874-8C02-9E65723ED06B}"/>
    <cellStyle name="Normal 4 7 2 3 3 4" xfId="38254" xr:uid="{67417645-363C-4941-A586-BAB2678F05CB}"/>
    <cellStyle name="Normal 4 7 2 3 3 4 2" xfId="38255" xr:uid="{16DDADE3-F300-4020-B6D3-AD20E35E8F05}"/>
    <cellStyle name="Normal 4 7 2 3 3 4 2 2" xfId="38256" xr:uid="{FF0E4FC3-180D-402C-A06B-6EDA00ED88EC}"/>
    <cellStyle name="Normal 4 7 2 3 3 4 3" xfId="38257" xr:uid="{85360DB2-9D78-4C6A-8FBA-7B6F190084E8}"/>
    <cellStyle name="Normal 4 7 2 3 3 5" xfId="38258" xr:uid="{4674D39E-5BC0-4683-A615-F6C85D121B01}"/>
    <cellStyle name="Normal 4 7 2 3 3 5 2" xfId="38259" xr:uid="{3770BB58-D4AD-47C2-A36F-0854003008D4}"/>
    <cellStyle name="Normal 4 7 2 3 3 6" xfId="38260" xr:uid="{5B0BE3CA-9EBC-4E31-9231-1CC93365B1AF}"/>
    <cellStyle name="Normal 4 7 2 3 4" xfId="38261" xr:uid="{6B798237-728D-4999-B85A-A5D4CBB762CC}"/>
    <cellStyle name="Normal 4 7 2 3 4 2" xfId="38262" xr:uid="{14699AEC-393F-4215-AEB0-7D25CEC3A3FF}"/>
    <cellStyle name="Normal 4 7 2 3 4 2 2" xfId="38263" xr:uid="{584AD464-8B77-4ACD-AF4A-32476BE83080}"/>
    <cellStyle name="Normal 4 7 2 3 4 2 2 2" xfId="38264" xr:uid="{F0716295-44C1-4DA9-AB1C-0CEBF497D951}"/>
    <cellStyle name="Normal 4 7 2 3 4 2 3" xfId="38265" xr:uid="{CCAE5F5E-505C-4349-B1D9-A5ECCFDC70BD}"/>
    <cellStyle name="Normal 4 7 2 3 4 3" xfId="38266" xr:uid="{196F47E5-1341-41E1-BA64-3133478ACC97}"/>
    <cellStyle name="Normal 4 7 2 3 4 3 2" xfId="38267" xr:uid="{FBE2707D-EF93-4D03-A3EC-EB643B043904}"/>
    <cellStyle name="Normal 4 7 2 3 4 3 2 2" xfId="38268" xr:uid="{118FC19A-B4A9-4C99-9035-38BE0529021B}"/>
    <cellStyle name="Normal 4 7 2 3 4 3 3" xfId="38269" xr:uid="{5B484BF5-A1C8-40C3-A0C1-4F4CFD0681ED}"/>
    <cellStyle name="Normal 4 7 2 3 4 4" xfId="38270" xr:uid="{BB8E466A-EBB7-47A8-BE3E-1CF8215C1DE0}"/>
    <cellStyle name="Normal 4 7 2 3 4 4 2" xfId="38271" xr:uid="{943E8F5F-6D18-4BD0-8000-3D0311F8786C}"/>
    <cellStyle name="Normal 4 7 2 3 4 5" xfId="38272" xr:uid="{A6AE60EA-C3DE-4E11-B06E-42CFE32E64D5}"/>
    <cellStyle name="Normal 4 7 2 3 5" xfId="38273" xr:uid="{D7FD7AE6-256A-49E1-826B-7213848DE676}"/>
    <cellStyle name="Normal 4 7 2 3 5 2" xfId="38274" xr:uid="{614B2A28-74EE-4A0B-A0BE-909E344922EC}"/>
    <cellStyle name="Normal 4 7 2 3 5 2 2" xfId="38275" xr:uid="{C3045419-42ED-4175-BBA2-02809D3545CF}"/>
    <cellStyle name="Normal 4 7 2 3 5 3" xfId="38276" xr:uid="{711CDEE0-CC9B-4FC4-A491-CAB94BEB7067}"/>
    <cellStyle name="Normal 4 7 2 3 6" xfId="38277" xr:uid="{061B5C74-CD95-48D8-90B4-5514E4F0273D}"/>
    <cellStyle name="Normal 4 7 2 3 6 2" xfId="38278" xr:uid="{45860CF0-1D5F-46A8-9E96-DA5FD9AF296D}"/>
    <cellStyle name="Normal 4 7 2 3 6 2 2" xfId="38279" xr:uid="{AD589A28-5BA7-4D98-B97E-23803A9E71E7}"/>
    <cellStyle name="Normal 4 7 2 3 6 3" xfId="38280" xr:uid="{E5BD5725-FB31-43F9-B256-8FD179AF8676}"/>
    <cellStyle name="Normal 4 7 2 3 7" xfId="38281" xr:uid="{BE6D2DC2-E27B-4970-90F1-025DEC261BD2}"/>
    <cellStyle name="Normal 4 7 2 3 7 2" xfId="38282" xr:uid="{122C12D2-E36C-464C-ACF2-FDAA1B25A237}"/>
    <cellStyle name="Normal 4 7 2 3 7 2 2" xfId="38283" xr:uid="{D3F122CA-626A-4D71-B9CE-34D5FE425A72}"/>
    <cellStyle name="Normal 4 7 2 3 7 3" xfId="38284" xr:uid="{EA70A1AF-F4CD-40AE-91FA-1E07BC6672C4}"/>
    <cellStyle name="Normal 4 7 2 3 8" xfId="38285" xr:uid="{1CA6AA41-F8CA-4EBD-81BD-65D8A1E5D17A}"/>
    <cellStyle name="Normal 4 7 2 3 8 2" xfId="38286" xr:uid="{26D1E408-680E-46D3-87CE-E2F6031CFC54}"/>
    <cellStyle name="Normal 4 7 2 3 9" xfId="38287" xr:uid="{183BDF6B-C216-4FAF-AB66-D4F1ED70051A}"/>
    <cellStyle name="Normal 4 7 2 4" xfId="38288" xr:uid="{D551F77F-3369-4EB2-B668-EB02D6B83B8B}"/>
    <cellStyle name="Normal 4 7 2 4 2" xfId="38289" xr:uid="{AC3CA7C7-DB50-4471-AAF2-5AD1B80B9877}"/>
    <cellStyle name="Normal 4 7 2 4 2 2" xfId="38290" xr:uid="{A325058E-59BD-46BA-83E3-06585F6F1011}"/>
    <cellStyle name="Normal 4 7 2 4 2 2 2" xfId="38291" xr:uid="{2D2C3B4D-9C82-4B4A-9B9F-51A76E96AD03}"/>
    <cellStyle name="Normal 4 7 2 4 2 2 2 2" xfId="38292" xr:uid="{AD9FFFB0-1851-46DB-B0D3-D373CD3174FF}"/>
    <cellStyle name="Normal 4 7 2 4 2 2 3" xfId="38293" xr:uid="{33EA2C51-50DC-49EB-A589-E3BD3E8A189A}"/>
    <cellStyle name="Normal 4 7 2 4 2 3" xfId="38294" xr:uid="{6A703AAB-6E4F-4A59-AE8E-C760C7F813D9}"/>
    <cellStyle name="Normal 4 7 2 4 2 3 2" xfId="38295" xr:uid="{47143685-6FC2-4B42-86DD-13AC9766A955}"/>
    <cellStyle name="Normal 4 7 2 4 2 3 2 2" xfId="38296" xr:uid="{7429AD46-4113-40C2-965A-2FDA358ECBF6}"/>
    <cellStyle name="Normal 4 7 2 4 2 3 3" xfId="38297" xr:uid="{5C95D6A6-9F05-4EAE-B361-05E1D3B2A4C3}"/>
    <cellStyle name="Normal 4 7 2 4 2 4" xfId="38298" xr:uid="{AEBBE154-5F4B-420F-A1BC-34317A045A00}"/>
    <cellStyle name="Normal 4 7 2 4 2 4 2" xfId="38299" xr:uid="{32B0A4AA-A682-42F3-882B-C9606F126D96}"/>
    <cellStyle name="Normal 4 7 2 4 2 5" xfId="38300" xr:uid="{F310C59F-7B5A-4208-AE19-AC07F10EC5F1}"/>
    <cellStyle name="Normal 4 7 2 4 3" xfId="38301" xr:uid="{C96490BD-4AAF-49DB-A493-E4C06E531E6E}"/>
    <cellStyle name="Normal 4 7 2 4 3 2" xfId="38302" xr:uid="{B8AC81A6-71DC-4C3E-8AE0-606FC600EA57}"/>
    <cellStyle name="Normal 4 7 2 4 3 2 2" xfId="38303" xr:uid="{B6195EC4-5454-433D-A3CB-6EC66DA10705}"/>
    <cellStyle name="Normal 4 7 2 4 3 3" xfId="38304" xr:uid="{35DA48C7-9E17-41E2-AAB2-1C498422535C}"/>
    <cellStyle name="Normal 4 7 2 4 4" xfId="38305" xr:uid="{7A753D75-D119-4E90-B1B4-598648BCC611}"/>
    <cellStyle name="Normal 4 7 2 4 4 2" xfId="38306" xr:uid="{C04C87A2-05C5-4FC0-9F9B-8208AE2E0727}"/>
    <cellStyle name="Normal 4 7 2 4 4 2 2" xfId="38307" xr:uid="{E3F27417-6E47-42AE-BE24-EAA18705D3AE}"/>
    <cellStyle name="Normal 4 7 2 4 4 3" xfId="38308" xr:uid="{6B921EC3-596A-4AED-8032-BE22E0CBD382}"/>
    <cellStyle name="Normal 4 7 2 4 5" xfId="38309" xr:uid="{CD9AD557-D318-4F31-AECC-3D0BC72F6AD3}"/>
    <cellStyle name="Normal 4 7 2 4 5 2" xfId="38310" xr:uid="{4F636380-8082-4B55-AC39-33FAE85CF441}"/>
    <cellStyle name="Normal 4 7 2 4 6" xfId="38311" xr:uid="{E64E647B-AB3A-46FA-A509-C16DC5922D28}"/>
    <cellStyle name="Normal 4 7 2 5" xfId="38312" xr:uid="{3607445F-02A0-445A-A7D6-38F7C17D8B93}"/>
    <cellStyle name="Normal 4 7 2 5 2" xfId="38313" xr:uid="{56F7889E-4492-458A-B12A-0FA7F6C76433}"/>
    <cellStyle name="Normal 4 7 2 5 2 2" xfId="38314" xr:uid="{856421F9-F1AF-441C-9669-5BD18602715B}"/>
    <cellStyle name="Normal 4 7 2 5 2 2 2" xfId="38315" xr:uid="{FBDF1E2E-E3C1-4DFD-83B3-61CFFC71F346}"/>
    <cellStyle name="Normal 4 7 2 5 2 2 2 2" xfId="38316" xr:uid="{23F989C3-9B85-46E3-A535-DE51FC2B96D8}"/>
    <cellStyle name="Normal 4 7 2 5 2 2 3" xfId="38317" xr:uid="{1974E844-7BE7-407D-9A98-A25A6EA9E9EC}"/>
    <cellStyle name="Normal 4 7 2 5 2 3" xfId="38318" xr:uid="{C9C1CC5A-8D20-4EAD-8D2F-6332D25DE7A4}"/>
    <cellStyle name="Normal 4 7 2 5 2 3 2" xfId="38319" xr:uid="{75DE01E9-C251-4049-8B1E-99CE261C8927}"/>
    <cellStyle name="Normal 4 7 2 5 2 3 2 2" xfId="38320" xr:uid="{3C07B742-5FDA-4A36-9C5F-4330DAA270A3}"/>
    <cellStyle name="Normal 4 7 2 5 2 3 3" xfId="38321" xr:uid="{6314CD9E-FA1F-487F-984A-9E16F284CF32}"/>
    <cellStyle name="Normal 4 7 2 5 2 4" xfId="38322" xr:uid="{CE08BD3B-BA0B-42BB-9B7C-CFF07675523F}"/>
    <cellStyle name="Normal 4 7 2 5 2 4 2" xfId="38323" xr:uid="{870CEAD1-4073-41D1-BDE0-06B23C156BBB}"/>
    <cellStyle name="Normal 4 7 2 5 2 5" xfId="38324" xr:uid="{1514CE9E-E90C-4F89-B7EC-E0BDC2FEDB87}"/>
    <cellStyle name="Normal 4 7 2 5 3" xfId="38325" xr:uid="{DC5A35F3-3B91-418E-8C9F-0707AAD51B4A}"/>
    <cellStyle name="Normal 4 7 2 5 3 2" xfId="38326" xr:uid="{21F1603B-8B6A-4608-9EA4-F87967CAD8C8}"/>
    <cellStyle name="Normal 4 7 2 5 3 2 2" xfId="38327" xr:uid="{5C2A0527-476A-4EAB-82B1-B20F015078B0}"/>
    <cellStyle name="Normal 4 7 2 5 3 3" xfId="38328" xr:uid="{CD1390C5-789C-45CD-A193-25DFC55D539A}"/>
    <cellStyle name="Normal 4 7 2 5 4" xfId="38329" xr:uid="{3DFBD256-76D4-4E96-B17B-25E1229A6027}"/>
    <cellStyle name="Normal 4 7 2 5 4 2" xfId="38330" xr:uid="{402F9CC3-5EE8-4AE1-9909-F8F275348B15}"/>
    <cellStyle name="Normal 4 7 2 5 4 2 2" xfId="38331" xr:uid="{08C26385-3168-4199-B616-2E7E9AAC9D99}"/>
    <cellStyle name="Normal 4 7 2 5 4 3" xfId="38332" xr:uid="{1D9014BB-375F-4738-80D6-38933DAE6E94}"/>
    <cellStyle name="Normal 4 7 2 5 5" xfId="38333" xr:uid="{B3621B6D-F506-42A5-BC7A-A96BBD4C7415}"/>
    <cellStyle name="Normal 4 7 2 5 5 2" xfId="38334" xr:uid="{956CD29C-7606-4563-9108-17425291A446}"/>
    <cellStyle name="Normal 4 7 2 5 6" xfId="38335" xr:uid="{D91CD183-DB3A-4511-885C-AB6C68423FDA}"/>
    <cellStyle name="Normal 4 7 2 6" xfId="38336" xr:uid="{F2DBF7EF-DE1D-4E0A-B0E0-D3FCEC8FEDF2}"/>
    <cellStyle name="Normal 4 7 2 6 2" xfId="38337" xr:uid="{BF4CC15B-8690-4726-AE61-7C2F6041474B}"/>
    <cellStyle name="Normal 4 7 2 6 2 2" xfId="38338" xr:uid="{6DC7ED51-ECF6-4662-8A83-767E5D597B7A}"/>
    <cellStyle name="Normal 4 7 2 6 2 2 2" xfId="38339" xr:uid="{18F13CE9-A021-4B37-9EC7-50AD6FA92F0A}"/>
    <cellStyle name="Normal 4 7 2 6 2 3" xfId="38340" xr:uid="{544FE3AA-B7D5-495F-8E72-BD24B0777A16}"/>
    <cellStyle name="Normal 4 7 2 6 3" xfId="38341" xr:uid="{052109EC-F2C4-42B1-B85A-85E2D36193EE}"/>
    <cellStyle name="Normal 4 7 2 6 3 2" xfId="38342" xr:uid="{A3FF69AC-5880-4DD1-85C7-C6AD7DEE0E5E}"/>
    <cellStyle name="Normal 4 7 2 6 3 2 2" xfId="38343" xr:uid="{B984A470-87FC-42DF-A8C6-89532A41C170}"/>
    <cellStyle name="Normal 4 7 2 6 3 3" xfId="38344" xr:uid="{18DCCE79-B607-46C7-BDD9-BD3BECBB2708}"/>
    <cellStyle name="Normal 4 7 2 6 4" xfId="38345" xr:uid="{4A19141B-C7FD-4FD5-9848-1A93EBC5DAEA}"/>
    <cellStyle name="Normal 4 7 2 6 4 2" xfId="38346" xr:uid="{FD06FDFC-80BD-4A76-84AB-0AD760E5429A}"/>
    <cellStyle name="Normal 4 7 2 6 5" xfId="38347" xr:uid="{95337C99-8D92-4A5A-90CE-A96011575237}"/>
    <cellStyle name="Normal 4 7 2 7" xfId="38348" xr:uid="{9306D4CE-B039-44E0-AFB4-479F564845A8}"/>
    <cellStyle name="Normal 4 7 2 7 2" xfId="38349" xr:uid="{AC21F6B8-1304-4614-9F35-265AAE39BA88}"/>
    <cellStyle name="Normal 4 7 2 7 2 2" xfId="38350" xr:uid="{DF0CF371-BB8C-434B-8A91-F40C543F0C18}"/>
    <cellStyle name="Normal 4 7 2 7 3" xfId="38351" xr:uid="{6B76FEC2-76EC-4995-AC87-AC04DC00D58C}"/>
    <cellStyle name="Normal 4 7 2 8" xfId="38352" xr:uid="{3B2614B4-D1E5-4A15-BEF6-D4C4296467AC}"/>
    <cellStyle name="Normal 4 7 2 8 2" xfId="38353" xr:uid="{4B1FCFF4-4688-4E14-9D2C-B6D34DFB8C86}"/>
    <cellStyle name="Normal 4 7 2 8 2 2" xfId="38354" xr:uid="{201FDF40-9A05-46B1-85D8-F75B47C00F14}"/>
    <cellStyle name="Normal 4 7 2 8 3" xfId="38355" xr:uid="{DF36CA8A-0EB5-4F3E-AF5B-45AE91A8A78F}"/>
    <cellStyle name="Normal 4 7 2 9" xfId="38356" xr:uid="{F2BD031C-4306-467B-826E-3834A9A7D333}"/>
    <cellStyle name="Normal 4 7 2 9 2" xfId="38357" xr:uid="{E2D60160-5A27-4705-8AA2-B7498DED9040}"/>
    <cellStyle name="Normal 4 7 2 9 2 2" xfId="38358" xr:uid="{245E4519-7BD9-47AA-BD2F-D6FC26D0068C}"/>
    <cellStyle name="Normal 4 7 2 9 3" xfId="38359" xr:uid="{980AEAFB-4C5C-44C1-B02D-4B80B2173AA2}"/>
    <cellStyle name="Normal 4 7 20" xfId="38360" xr:uid="{7D1DD32C-9C6B-4702-96E8-8714CD4A35AC}"/>
    <cellStyle name="Normal 4 7 20 2" xfId="38361" xr:uid="{31916352-C116-49A4-A9A8-6450F88F7572}"/>
    <cellStyle name="Normal 4 7 20 2 2" xfId="38362" xr:uid="{65425CD8-3A04-4043-8BA2-BEE5297BFDA0}"/>
    <cellStyle name="Normal 4 7 20 2 2 2" xfId="38363" xr:uid="{64847725-B630-4F1D-94EC-B8EA638F23EB}"/>
    <cellStyle name="Normal 4 7 20 2 2 2 2" xfId="38364" xr:uid="{2BCC05E0-FEE8-4F3F-8C61-9914FF10BCEE}"/>
    <cellStyle name="Normal 4 7 20 2 2 3" xfId="38365" xr:uid="{9F7A527D-07B2-45E5-B748-EB116AC93E9F}"/>
    <cellStyle name="Normal 4 7 20 2 3" xfId="38366" xr:uid="{1CE73816-6A58-4099-904A-B385DCF15FBD}"/>
    <cellStyle name="Normal 4 7 20 2 3 2" xfId="38367" xr:uid="{B0599997-29E8-4266-A55E-30868C92AED5}"/>
    <cellStyle name="Normal 4 7 20 2 3 2 2" xfId="38368" xr:uid="{E1A34A66-A91F-4496-B6F9-895A3EFC3DA7}"/>
    <cellStyle name="Normal 4 7 20 2 3 3" xfId="38369" xr:uid="{C9CF1233-007C-47CB-AE0F-21F65FC39CC0}"/>
    <cellStyle name="Normal 4 7 20 2 4" xfId="38370" xr:uid="{1214C1E3-8ACB-45FE-8F41-3BD65AEE5DB7}"/>
    <cellStyle name="Normal 4 7 20 2 4 2" xfId="38371" xr:uid="{9985E1EA-C3BA-472A-8776-5E6A5ED909EB}"/>
    <cellStyle name="Normal 4 7 20 2 5" xfId="38372" xr:uid="{D79542B3-F5CB-4BBD-A3BF-466C8CD7156C}"/>
    <cellStyle name="Normal 4 7 20 3" xfId="38373" xr:uid="{DAE386B7-A75A-4673-94FF-C935BBD67DC3}"/>
    <cellStyle name="Normal 4 7 20 3 2" xfId="38374" xr:uid="{D3171346-FDDD-4356-B15A-A7188A3B8A48}"/>
    <cellStyle name="Normal 4 7 20 3 2 2" xfId="38375" xr:uid="{3ED21332-9B6B-4959-A344-7C488673ADE7}"/>
    <cellStyle name="Normal 4 7 20 3 3" xfId="38376" xr:uid="{41853EA4-CD99-40D9-A672-99C1CE7D4455}"/>
    <cellStyle name="Normal 4 7 20 4" xfId="38377" xr:uid="{3F9A9DF9-48CF-4F6F-94D5-50D4E73FCF38}"/>
    <cellStyle name="Normal 4 7 20 4 2" xfId="38378" xr:uid="{136B6CD0-1C6B-4056-8744-429885C148EC}"/>
    <cellStyle name="Normal 4 7 20 4 2 2" xfId="38379" xr:uid="{2E5EC96F-14DE-4351-B2AA-D3638E9978F5}"/>
    <cellStyle name="Normal 4 7 20 4 3" xfId="38380" xr:uid="{C2DB0ADF-7ABE-40CC-8752-269E39DD4BE2}"/>
    <cellStyle name="Normal 4 7 20 5" xfId="38381" xr:uid="{621925B8-E6BC-4EF9-8D78-C7315D4ADB06}"/>
    <cellStyle name="Normal 4 7 20 5 2" xfId="38382" xr:uid="{CE0567F8-0F01-46C8-9ED8-DD7DB74BE19C}"/>
    <cellStyle name="Normal 4 7 20 6" xfId="38383" xr:uid="{A0636CC1-C11C-4774-A67C-8DA309D978D0}"/>
    <cellStyle name="Normal 4 7 21" xfId="38384" xr:uid="{54902793-589E-4F73-AEF9-A30C5C518AED}"/>
    <cellStyle name="Normal 4 7 21 2" xfId="38385" xr:uid="{FE34F6E0-8AE7-439E-B6C5-7F32A54EF5AC}"/>
    <cellStyle name="Normal 4 7 21 2 2" xfId="38386" xr:uid="{92940EB3-729B-438B-9F71-09567619923F}"/>
    <cellStyle name="Normal 4 7 21 2 2 2" xfId="38387" xr:uid="{FC705A48-1693-4D7E-8E82-B12988E55E70}"/>
    <cellStyle name="Normal 4 7 21 2 2 2 2" xfId="38388" xr:uid="{A9967C8E-F53C-48BE-AE59-329D6EE5CD17}"/>
    <cellStyle name="Normal 4 7 21 2 2 3" xfId="38389" xr:uid="{7E1FD80F-F746-4D81-AD9D-3A389C32BE8E}"/>
    <cellStyle name="Normal 4 7 21 2 3" xfId="38390" xr:uid="{9DF97C84-5DBA-4524-B122-44614CCCBC04}"/>
    <cellStyle name="Normal 4 7 21 2 3 2" xfId="38391" xr:uid="{67D1D829-7D32-4BD8-BC5A-2DFFA7ABE1FC}"/>
    <cellStyle name="Normal 4 7 21 2 3 2 2" xfId="38392" xr:uid="{DE0EBE60-642D-4561-B732-69EC3734A6F1}"/>
    <cellStyle name="Normal 4 7 21 2 3 3" xfId="38393" xr:uid="{F9D482AB-FC9C-48D1-B365-F735B45E6384}"/>
    <cellStyle name="Normal 4 7 21 2 4" xfId="38394" xr:uid="{7ED7189D-D75C-46CE-918E-3B262FA7BEE6}"/>
    <cellStyle name="Normal 4 7 21 2 4 2" xfId="38395" xr:uid="{2DF4D6E5-BF7A-4CC4-810F-CDF63F97F315}"/>
    <cellStyle name="Normal 4 7 21 2 5" xfId="38396" xr:uid="{B8FCC3E1-6037-4FB6-A66A-993DA18B8B6B}"/>
    <cellStyle name="Normal 4 7 21 3" xfId="38397" xr:uid="{6D01F6E2-D7F6-46FE-AD8F-9D7DCA7A05EF}"/>
    <cellStyle name="Normal 4 7 21 3 2" xfId="38398" xr:uid="{9235AB65-0B16-4894-A003-ADFC508F0B55}"/>
    <cellStyle name="Normal 4 7 21 3 2 2" xfId="38399" xr:uid="{D9407600-A4E0-4A1B-8744-190F23B21C12}"/>
    <cellStyle name="Normal 4 7 21 3 3" xfId="38400" xr:uid="{D165A4D6-62D0-4F93-B9E0-786A0A8F995C}"/>
    <cellStyle name="Normal 4 7 21 4" xfId="38401" xr:uid="{0C87031E-4111-481C-980B-B07C24F616BE}"/>
    <cellStyle name="Normal 4 7 21 4 2" xfId="38402" xr:uid="{19F6431D-370B-4D54-999A-478EBF907AAA}"/>
    <cellStyle name="Normal 4 7 21 4 2 2" xfId="38403" xr:uid="{914E49FE-884E-4E3F-A1D4-C258720629C4}"/>
    <cellStyle name="Normal 4 7 21 4 3" xfId="38404" xr:uid="{5314EDD2-F789-4F60-B37C-0B5960949792}"/>
    <cellStyle name="Normal 4 7 21 5" xfId="38405" xr:uid="{7673CEB9-058B-45C0-BB5D-0EC1EF53454B}"/>
    <cellStyle name="Normal 4 7 21 5 2" xfId="38406" xr:uid="{AB66BC24-0B50-4DBA-8E06-FEB9EE959407}"/>
    <cellStyle name="Normal 4 7 21 6" xfId="38407" xr:uid="{17F9B626-5B49-4022-8E20-C8FB1E4A1FF2}"/>
    <cellStyle name="Normal 4 7 22" xfId="38408" xr:uid="{FFB011E3-552E-4F89-ABEC-89C9FBA8A00C}"/>
    <cellStyle name="Normal 4 7 22 2" xfId="38409" xr:uid="{DDA60DA7-9091-41FE-809D-9ED4ADCE8D1B}"/>
    <cellStyle name="Normal 4 7 22 2 2" xfId="38410" xr:uid="{8B234F31-42DB-4DA8-82C2-C4C04CB23357}"/>
    <cellStyle name="Normal 4 7 22 2 2 2" xfId="38411" xr:uid="{A5BD82E6-034B-4504-8F02-B6C7C5C28144}"/>
    <cellStyle name="Normal 4 7 22 2 3" xfId="38412" xr:uid="{A1E065EC-CC1C-4990-B418-B2B403443491}"/>
    <cellStyle name="Normal 4 7 22 3" xfId="38413" xr:uid="{7D4959A7-EB8B-452F-87EB-E3ED7B58A2DF}"/>
    <cellStyle name="Normal 4 7 22 3 2" xfId="38414" xr:uid="{7E724DB9-1E24-4AB9-812E-4DD5D1085C90}"/>
    <cellStyle name="Normal 4 7 22 3 2 2" xfId="38415" xr:uid="{730D9D1F-B16C-496A-9D78-51F9DECAC970}"/>
    <cellStyle name="Normal 4 7 22 3 3" xfId="38416" xr:uid="{DF5A90D7-EB02-465B-BD7A-AE7BA6E3A56E}"/>
    <cellStyle name="Normal 4 7 22 4" xfId="38417" xr:uid="{6A0B7946-5C3C-4F66-BE34-3A300A3686DA}"/>
    <cellStyle name="Normal 4 7 22 4 2" xfId="38418" xr:uid="{657F0794-6E15-4484-AD18-7F10FC9B3768}"/>
    <cellStyle name="Normal 4 7 22 5" xfId="38419" xr:uid="{CA6195EF-4175-40A0-8333-902DEEF9B92A}"/>
    <cellStyle name="Normal 4 7 23" xfId="38420" xr:uid="{6DD5A5D1-0057-4B8A-955E-FA0F7BA66EC9}"/>
    <cellStyle name="Normal 4 7 23 2" xfId="38421" xr:uid="{973B20B6-AD54-4F67-9A1C-65FA2287953A}"/>
    <cellStyle name="Normal 4 7 23 2 2" xfId="38422" xr:uid="{BCD83F8D-5D88-42D6-9530-ACD71DF93D40}"/>
    <cellStyle name="Normal 4 7 23 3" xfId="38423" xr:uid="{9506C973-E623-455E-BA9E-423A32AC55C3}"/>
    <cellStyle name="Normal 4 7 24" xfId="38424" xr:uid="{0E3ED055-A6EF-4B65-802C-538E5F090734}"/>
    <cellStyle name="Normal 4 7 24 2" xfId="38425" xr:uid="{8709E468-9A36-4A5D-BCD9-BB5881141746}"/>
    <cellStyle name="Normal 4 7 24 2 2" xfId="38426" xr:uid="{B1063B6A-84BB-4CCD-A807-CE219F48D6EB}"/>
    <cellStyle name="Normal 4 7 24 3" xfId="38427" xr:uid="{BD6BBA06-27B8-4A00-BC9F-6FAAD90B2BF9}"/>
    <cellStyle name="Normal 4 7 25" xfId="38428" xr:uid="{89887409-DA7C-4E90-A6B6-F711BA1D1D2B}"/>
    <cellStyle name="Normal 4 7 25 2" xfId="38429" xr:uid="{E9B61152-46E8-4ED4-A44D-E9953C4B820E}"/>
    <cellStyle name="Normal 4 7 25 2 2" xfId="38430" xr:uid="{7A9C53FE-AD80-45F1-9512-0E0824F650D1}"/>
    <cellStyle name="Normal 4 7 25 3" xfId="38431" xr:uid="{D887A856-544C-4763-A7E5-D2563EF1900B}"/>
    <cellStyle name="Normal 4 7 26" xfId="38432" xr:uid="{7628D5F5-D0E8-48DE-A11C-446AAE52B378}"/>
    <cellStyle name="Normal 4 7 26 2" xfId="38433" xr:uid="{03FA0BD4-FC11-49A5-A36F-4AA7D6282372}"/>
    <cellStyle name="Normal 4 7 27" xfId="38434" xr:uid="{3B4EEBA3-9FB3-4DA7-9808-3D803C167043}"/>
    <cellStyle name="Normal 4 7 28" xfId="51469" xr:uid="{DF742B92-63D7-4202-8F13-D17C53B5D75A}"/>
    <cellStyle name="Normal 4 7 3" xfId="38435" xr:uid="{0F486C89-9418-4258-9D7C-13C2511A660B}"/>
    <cellStyle name="Normal 4 7 3 10" xfId="38436" xr:uid="{A6645483-8157-46FB-B724-8215D33B601A}"/>
    <cellStyle name="Normal 4 7 3 10 2" xfId="38437" xr:uid="{E91CA183-D156-4C7D-9D49-FAD681CDC4D4}"/>
    <cellStyle name="Normal 4 7 3 11" xfId="38438" xr:uid="{6E64DBD6-55F7-4E69-ABB4-7A5DA0EFFE2C}"/>
    <cellStyle name="Normal 4 7 3 2" xfId="38439" xr:uid="{4151354B-8BAD-4819-AD71-CB155A2B4281}"/>
    <cellStyle name="Normal 4 7 3 2 2" xfId="38440" xr:uid="{FA68D185-F045-4CF7-9CBC-136DA0F67073}"/>
    <cellStyle name="Normal 4 7 3 2 2 2" xfId="38441" xr:uid="{B636CD67-78BC-4BC6-B72A-9BF089A20802}"/>
    <cellStyle name="Normal 4 7 3 2 2 2 2" xfId="38442" xr:uid="{768251FA-6FD0-422C-8EB2-DF7CE24707D1}"/>
    <cellStyle name="Normal 4 7 3 2 2 2 2 2" xfId="38443" xr:uid="{2C96DB93-3DF2-42E3-B5B1-F19876122315}"/>
    <cellStyle name="Normal 4 7 3 2 2 2 2 2 2" xfId="38444" xr:uid="{AA9213D4-6215-4195-9845-13D4F5FF82EE}"/>
    <cellStyle name="Normal 4 7 3 2 2 2 2 3" xfId="38445" xr:uid="{08FD9220-1B5B-408E-BFA8-C9770AC36C56}"/>
    <cellStyle name="Normal 4 7 3 2 2 2 3" xfId="38446" xr:uid="{72CF2157-04E6-463B-9931-9D25269E1D0F}"/>
    <cellStyle name="Normal 4 7 3 2 2 2 3 2" xfId="38447" xr:uid="{FF40F041-4AE0-461E-995A-48A5B6ECBA57}"/>
    <cellStyle name="Normal 4 7 3 2 2 2 3 2 2" xfId="38448" xr:uid="{F91F6A70-CB9A-4A85-BB74-E7F4ABF52594}"/>
    <cellStyle name="Normal 4 7 3 2 2 2 3 3" xfId="38449" xr:uid="{61559970-D019-434B-BC9D-B0086EF6E9B9}"/>
    <cellStyle name="Normal 4 7 3 2 2 2 4" xfId="38450" xr:uid="{5FF37D96-6EDD-413E-9D80-ABAA01B41E00}"/>
    <cellStyle name="Normal 4 7 3 2 2 2 4 2" xfId="38451" xr:uid="{C2D65FCE-66E9-45DD-963C-2E3325DF152B}"/>
    <cellStyle name="Normal 4 7 3 2 2 2 5" xfId="38452" xr:uid="{21E52746-9A40-4D9E-89BD-6369F1C4F46D}"/>
    <cellStyle name="Normal 4 7 3 2 2 3" xfId="38453" xr:uid="{948C8C49-4E99-4E86-9197-97D6CD29B4A8}"/>
    <cellStyle name="Normal 4 7 3 2 2 3 2" xfId="38454" xr:uid="{9FE7F87D-7169-458F-8DAB-8523D8929D18}"/>
    <cellStyle name="Normal 4 7 3 2 2 3 2 2" xfId="38455" xr:uid="{99F372F6-298F-4046-A9DD-F394FF1323E2}"/>
    <cellStyle name="Normal 4 7 3 2 2 3 3" xfId="38456" xr:uid="{233415AC-5F62-4215-968C-C8A201156076}"/>
    <cellStyle name="Normal 4 7 3 2 2 4" xfId="38457" xr:uid="{F52FE2FD-2DB7-4F57-85EF-836508C3DD81}"/>
    <cellStyle name="Normal 4 7 3 2 2 4 2" xfId="38458" xr:uid="{DD27A681-1483-4C4B-BA77-B4843594B9D0}"/>
    <cellStyle name="Normal 4 7 3 2 2 4 2 2" xfId="38459" xr:uid="{880F7066-DBDC-4AC0-9B4C-4AA0606704AE}"/>
    <cellStyle name="Normal 4 7 3 2 2 4 3" xfId="38460" xr:uid="{26DDB4A0-684B-4ADD-AA66-AC7AE821D2E3}"/>
    <cellStyle name="Normal 4 7 3 2 2 5" xfId="38461" xr:uid="{5BFDA7A3-C67F-4E84-9C95-D5E417E102A8}"/>
    <cellStyle name="Normal 4 7 3 2 2 5 2" xfId="38462" xr:uid="{1171C1E7-35AF-4E41-87A8-E5A683FB79F6}"/>
    <cellStyle name="Normal 4 7 3 2 2 6" xfId="38463" xr:uid="{521D4A86-2B95-4C86-9263-BCC23626583A}"/>
    <cellStyle name="Normal 4 7 3 2 3" xfId="38464" xr:uid="{2679F299-0D19-48F4-8094-6BB07D21EC10}"/>
    <cellStyle name="Normal 4 7 3 2 3 2" xfId="38465" xr:uid="{520169CE-8D0F-46EB-9C3A-D372D008EDE3}"/>
    <cellStyle name="Normal 4 7 3 2 3 2 2" xfId="38466" xr:uid="{B8ABA4B0-56DF-4AB1-8100-CD19182B748D}"/>
    <cellStyle name="Normal 4 7 3 2 3 2 2 2" xfId="38467" xr:uid="{AFD3DFEA-55B0-459D-B997-F060422F42C6}"/>
    <cellStyle name="Normal 4 7 3 2 3 2 2 2 2" xfId="38468" xr:uid="{75A4F9A2-6F15-44B7-A76C-BE699598D108}"/>
    <cellStyle name="Normal 4 7 3 2 3 2 2 3" xfId="38469" xr:uid="{18AF5EA8-B948-4C29-ACC2-BA2B07076A8A}"/>
    <cellStyle name="Normal 4 7 3 2 3 2 3" xfId="38470" xr:uid="{F743D3D7-60DB-437E-98CC-C0F9A7F835C3}"/>
    <cellStyle name="Normal 4 7 3 2 3 2 3 2" xfId="38471" xr:uid="{543FF72C-58A1-4D7E-A438-CBB9311A3E44}"/>
    <cellStyle name="Normal 4 7 3 2 3 2 3 2 2" xfId="38472" xr:uid="{02C739E0-5B05-45D8-8917-F939C1A09654}"/>
    <cellStyle name="Normal 4 7 3 2 3 2 3 3" xfId="38473" xr:uid="{E38507D2-994E-4FF1-A08E-EE2428F5A3A0}"/>
    <cellStyle name="Normal 4 7 3 2 3 2 4" xfId="38474" xr:uid="{D6CD6A2C-3C6C-46A5-B159-4ADB3E06CCF7}"/>
    <cellStyle name="Normal 4 7 3 2 3 2 4 2" xfId="38475" xr:uid="{C4AC33D3-C41A-4277-8433-013381518966}"/>
    <cellStyle name="Normal 4 7 3 2 3 2 5" xfId="38476" xr:uid="{6C83AE1C-5EB9-42E1-9EAF-2D43872F2E47}"/>
    <cellStyle name="Normal 4 7 3 2 3 3" xfId="38477" xr:uid="{2A9122A8-C609-4F05-858E-49C30242F9E2}"/>
    <cellStyle name="Normal 4 7 3 2 3 3 2" xfId="38478" xr:uid="{8B37E774-934F-4A2A-8F0B-B48844FD6383}"/>
    <cellStyle name="Normal 4 7 3 2 3 3 2 2" xfId="38479" xr:uid="{72090CAA-4319-4987-A05B-BC1082151FBF}"/>
    <cellStyle name="Normal 4 7 3 2 3 3 3" xfId="38480" xr:uid="{AFBD5AB6-B4CF-4487-899F-2A9767916967}"/>
    <cellStyle name="Normal 4 7 3 2 3 4" xfId="38481" xr:uid="{1774FF50-B66F-4B0F-B026-259EA650A9DC}"/>
    <cellStyle name="Normal 4 7 3 2 3 4 2" xfId="38482" xr:uid="{FE06E5A5-2931-4767-86AB-55154921A57C}"/>
    <cellStyle name="Normal 4 7 3 2 3 4 2 2" xfId="38483" xr:uid="{61076CB0-51C7-49C8-B766-FFB378A08EFB}"/>
    <cellStyle name="Normal 4 7 3 2 3 4 3" xfId="38484" xr:uid="{90664505-FE50-4772-8086-D8403D9ADD7A}"/>
    <cellStyle name="Normal 4 7 3 2 3 5" xfId="38485" xr:uid="{12629077-AAE0-4E60-8BCA-A6363641422C}"/>
    <cellStyle name="Normal 4 7 3 2 3 5 2" xfId="38486" xr:uid="{11D7B96D-B5A2-48FE-91A6-83EA70B61588}"/>
    <cellStyle name="Normal 4 7 3 2 3 6" xfId="38487" xr:uid="{14ACDA92-7E47-4C33-A7AF-DCA0EE7BB990}"/>
    <cellStyle name="Normal 4 7 3 2 4" xfId="38488" xr:uid="{F9BE2441-6A51-4E60-AA48-05592C490144}"/>
    <cellStyle name="Normal 4 7 3 2 4 2" xfId="38489" xr:uid="{4D847529-3BF2-4AA6-AE73-37B882A85F2F}"/>
    <cellStyle name="Normal 4 7 3 2 4 2 2" xfId="38490" xr:uid="{6026A2FE-5A9B-4EB3-85FF-89039ACE3387}"/>
    <cellStyle name="Normal 4 7 3 2 4 2 2 2" xfId="38491" xr:uid="{6C20BAF0-375F-407A-8BC6-1135B66098AE}"/>
    <cellStyle name="Normal 4 7 3 2 4 2 3" xfId="38492" xr:uid="{EB8B155C-2110-4902-BEB2-6A4DA47B1F11}"/>
    <cellStyle name="Normal 4 7 3 2 4 3" xfId="38493" xr:uid="{B40E350A-C061-4EE1-AD6F-5CBE9D43C69B}"/>
    <cellStyle name="Normal 4 7 3 2 4 3 2" xfId="38494" xr:uid="{4DBB5FDF-550F-4EEB-AF78-6186011CE0D8}"/>
    <cellStyle name="Normal 4 7 3 2 4 3 2 2" xfId="38495" xr:uid="{73E280F1-CD40-44A2-B3FC-1ECC0FBACD70}"/>
    <cellStyle name="Normal 4 7 3 2 4 3 3" xfId="38496" xr:uid="{A736ADEE-001A-4EDC-A064-89ED247E7591}"/>
    <cellStyle name="Normal 4 7 3 2 4 4" xfId="38497" xr:uid="{32D57261-E587-4CB1-A5E2-7DCEECD92490}"/>
    <cellStyle name="Normal 4 7 3 2 4 4 2" xfId="38498" xr:uid="{1EDE1C8B-09A1-4285-8866-3515E02CC933}"/>
    <cellStyle name="Normal 4 7 3 2 4 5" xfId="38499" xr:uid="{0C2D33F0-EC1C-40BE-A593-98EDC9630A6F}"/>
    <cellStyle name="Normal 4 7 3 2 5" xfId="38500" xr:uid="{873E060C-8202-4ED9-9584-DA6A3879FFA7}"/>
    <cellStyle name="Normal 4 7 3 2 5 2" xfId="38501" xr:uid="{0A042777-0CC3-42A8-A1E8-7CFDEFDB4A6C}"/>
    <cellStyle name="Normal 4 7 3 2 5 2 2" xfId="38502" xr:uid="{1E27339A-DEE5-4585-9265-7765A539F742}"/>
    <cellStyle name="Normal 4 7 3 2 5 3" xfId="38503" xr:uid="{402B8E59-849F-4604-963B-A92F9AB7EEBD}"/>
    <cellStyle name="Normal 4 7 3 2 6" xfId="38504" xr:uid="{12C9385C-26D2-4A8F-8D7A-231BA9D86BFF}"/>
    <cellStyle name="Normal 4 7 3 2 6 2" xfId="38505" xr:uid="{88CE176C-5E6F-48DA-A4DD-73837C8D01ED}"/>
    <cellStyle name="Normal 4 7 3 2 6 2 2" xfId="38506" xr:uid="{A2915EEA-E699-4C5C-8598-37BE50C0A13E}"/>
    <cellStyle name="Normal 4 7 3 2 6 3" xfId="38507" xr:uid="{7B961A35-B315-49E4-B74B-CF1F4FE9817E}"/>
    <cellStyle name="Normal 4 7 3 2 7" xfId="38508" xr:uid="{769C73D6-5D39-407B-9704-3DF594E3D286}"/>
    <cellStyle name="Normal 4 7 3 2 7 2" xfId="38509" xr:uid="{8A62F9C6-9BF3-4D40-84BA-E10FD4CF66DA}"/>
    <cellStyle name="Normal 4 7 3 2 7 2 2" xfId="38510" xr:uid="{1E25289D-6D77-4078-A912-EFF6F2A007A8}"/>
    <cellStyle name="Normal 4 7 3 2 7 3" xfId="38511" xr:uid="{345E3BCE-3762-4BCB-A128-616E75A37322}"/>
    <cellStyle name="Normal 4 7 3 2 8" xfId="38512" xr:uid="{DB9D75BB-C454-4A96-8E3F-9FAEA05D875F}"/>
    <cellStyle name="Normal 4 7 3 2 8 2" xfId="38513" xr:uid="{3D4681D3-9295-4F7A-A127-92111AB0D6F7}"/>
    <cellStyle name="Normal 4 7 3 2 9" xfId="38514" xr:uid="{6B0697FD-E69D-4BF7-B3A9-474978213D9D}"/>
    <cellStyle name="Normal 4 7 3 3" xfId="38515" xr:uid="{A465F8BD-BBC7-4E80-B066-30C73573A2D5}"/>
    <cellStyle name="Normal 4 7 3 3 2" xfId="38516" xr:uid="{710C237B-D5D9-4EA4-8C6B-D6E1E31E67EE}"/>
    <cellStyle name="Normal 4 7 3 3 2 2" xfId="38517" xr:uid="{3627EAE2-0169-4767-AFFC-7AEEA1A60A3D}"/>
    <cellStyle name="Normal 4 7 3 3 2 2 2" xfId="38518" xr:uid="{A9EE90FD-A22C-4128-973E-2B1B7F212FB1}"/>
    <cellStyle name="Normal 4 7 3 3 2 2 2 2" xfId="38519" xr:uid="{4812AC92-B154-4739-B262-8E9C04CA9B59}"/>
    <cellStyle name="Normal 4 7 3 3 2 2 2 2 2" xfId="38520" xr:uid="{27041DB0-247F-4A4E-A1C6-2FD1A075BE28}"/>
    <cellStyle name="Normal 4 7 3 3 2 2 2 3" xfId="38521" xr:uid="{0E01289D-DCFD-43AD-A2F8-3FF9A5EE4B9D}"/>
    <cellStyle name="Normal 4 7 3 3 2 2 3" xfId="38522" xr:uid="{DB8928AE-4612-4693-88F7-66FEC88062A2}"/>
    <cellStyle name="Normal 4 7 3 3 2 2 3 2" xfId="38523" xr:uid="{5DDA39E3-219E-4584-91F0-96D00E27A2CD}"/>
    <cellStyle name="Normal 4 7 3 3 2 2 3 2 2" xfId="38524" xr:uid="{DE92D7B8-9CC2-472A-9DB6-1CAE8C40E7D8}"/>
    <cellStyle name="Normal 4 7 3 3 2 2 3 3" xfId="38525" xr:uid="{0779E566-2D2B-4874-A1D8-1EBD9F6D8CE4}"/>
    <cellStyle name="Normal 4 7 3 3 2 2 4" xfId="38526" xr:uid="{DF65C1E8-8766-472B-9233-488C52F890BB}"/>
    <cellStyle name="Normal 4 7 3 3 2 2 4 2" xfId="38527" xr:uid="{CB42CFD2-5B89-459D-94B0-1EA500FC210D}"/>
    <cellStyle name="Normal 4 7 3 3 2 2 5" xfId="38528" xr:uid="{AD7DCE4B-F848-4783-8A31-1475D90C37BC}"/>
    <cellStyle name="Normal 4 7 3 3 2 3" xfId="38529" xr:uid="{FE1EB8EA-FE3C-4997-A4B9-BEC12A5078C9}"/>
    <cellStyle name="Normal 4 7 3 3 2 3 2" xfId="38530" xr:uid="{FEF0E882-F6CD-4BCE-A9AE-6FF9060D4FF3}"/>
    <cellStyle name="Normal 4 7 3 3 2 3 2 2" xfId="38531" xr:uid="{4B7AA092-5716-40F9-A3AE-FB6B821CC4EB}"/>
    <cellStyle name="Normal 4 7 3 3 2 3 3" xfId="38532" xr:uid="{EF346EB2-060A-4184-8DD9-9EFBC4F1B4CD}"/>
    <cellStyle name="Normal 4 7 3 3 2 4" xfId="38533" xr:uid="{4FDF8F56-DAB6-47F9-BB20-343C9EFF124E}"/>
    <cellStyle name="Normal 4 7 3 3 2 4 2" xfId="38534" xr:uid="{556586E2-148C-435E-9255-A6563D0FDC90}"/>
    <cellStyle name="Normal 4 7 3 3 2 4 2 2" xfId="38535" xr:uid="{64168042-E38F-4439-8B48-807BC825B414}"/>
    <cellStyle name="Normal 4 7 3 3 2 4 3" xfId="38536" xr:uid="{D6062111-12B7-40C2-BD8F-FD5F9C4824BF}"/>
    <cellStyle name="Normal 4 7 3 3 2 5" xfId="38537" xr:uid="{3C8570DB-CF7E-434E-BC12-8203E36EFB7F}"/>
    <cellStyle name="Normal 4 7 3 3 2 5 2" xfId="38538" xr:uid="{F97D9325-E15C-458A-8A82-0634F370EC5C}"/>
    <cellStyle name="Normal 4 7 3 3 2 6" xfId="38539" xr:uid="{F51CDB25-2681-4F9B-8A04-E57A09B36A7D}"/>
    <cellStyle name="Normal 4 7 3 3 3" xfId="38540" xr:uid="{7997A25E-025C-4136-93D2-DCA4F4970479}"/>
    <cellStyle name="Normal 4 7 3 3 3 2" xfId="38541" xr:uid="{88E2B0C4-CAB4-4683-B10E-9512C3D1B3EC}"/>
    <cellStyle name="Normal 4 7 3 3 3 2 2" xfId="38542" xr:uid="{1B7E0B6C-4C8F-4E8F-9511-4BAE8B52F5AF}"/>
    <cellStyle name="Normal 4 7 3 3 3 2 2 2" xfId="38543" xr:uid="{D8C2D7C8-2975-4D5E-8084-DFD72C1C4E17}"/>
    <cellStyle name="Normal 4 7 3 3 3 2 2 2 2" xfId="38544" xr:uid="{DDA00B4A-311B-4774-83FE-587DEF5C4CBC}"/>
    <cellStyle name="Normal 4 7 3 3 3 2 2 3" xfId="38545" xr:uid="{6925C2FB-2799-4F4A-BB57-5AE49569471B}"/>
    <cellStyle name="Normal 4 7 3 3 3 2 3" xfId="38546" xr:uid="{45C61B7F-1CCA-4DB6-80F9-F43637E3F4B9}"/>
    <cellStyle name="Normal 4 7 3 3 3 2 3 2" xfId="38547" xr:uid="{3719F96A-5827-48E6-85E3-34D0ABE9C61F}"/>
    <cellStyle name="Normal 4 7 3 3 3 2 3 2 2" xfId="38548" xr:uid="{63A2A8C5-ED5E-4B4F-B571-785265E5BD0E}"/>
    <cellStyle name="Normal 4 7 3 3 3 2 3 3" xfId="38549" xr:uid="{9FB0934A-35F8-4A85-8F15-75C6110E2BD2}"/>
    <cellStyle name="Normal 4 7 3 3 3 2 4" xfId="38550" xr:uid="{E50EDDC8-D777-4A5B-9795-E541F763017C}"/>
    <cellStyle name="Normal 4 7 3 3 3 2 4 2" xfId="38551" xr:uid="{38D9F159-605F-47D2-80B9-6CA41471FD9B}"/>
    <cellStyle name="Normal 4 7 3 3 3 2 5" xfId="38552" xr:uid="{1055D4DC-1BCD-490D-B828-90E185F3B4D4}"/>
    <cellStyle name="Normal 4 7 3 3 3 3" xfId="38553" xr:uid="{D22F74FE-25A2-4E6F-9366-70726C36885C}"/>
    <cellStyle name="Normal 4 7 3 3 3 3 2" xfId="38554" xr:uid="{21FA24F1-DD29-4AF5-A248-C56272052D7A}"/>
    <cellStyle name="Normal 4 7 3 3 3 3 2 2" xfId="38555" xr:uid="{5833CFF5-7800-4C70-8E2A-2B6184C2D01A}"/>
    <cellStyle name="Normal 4 7 3 3 3 3 3" xfId="38556" xr:uid="{B517AC06-321E-467F-B3A7-156182E7780F}"/>
    <cellStyle name="Normal 4 7 3 3 3 4" xfId="38557" xr:uid="{7C615C15-8B73-44DA-B2C5-385F66546C6A}"/>
    <cellStyle name="Normal 4 7 3 3 3 4 2" xfId="38558" xr:uid="{5E02ABB4-60E1-49B8-9BFA-43D0A3C7FAB5}"/>
    <cellStyle name="Normal 4 7 3 3 3 4 2 2" xfId="38559" xr:uid="{7F2EEE7E-925E-4FA9-8285-5362670C41F7}"/>
    <cellStyle name="Normal 4 7 3 3 3 4 3" xfId="38560" xr:uid="{A13E57C6-82F7-4816-B8C8-09DAED01666A}"/>
    <cellStyle name="Normal 4 7 3 3 3 5" xfId="38561" xr:uid="{271AAE7E-0916-4CAF-A4E5-CD6C95E4B4C9}"/>
    <cellStyle name="Normal 4 7 3 3 3 5 2" xfId="38562" xr:uid="{5CF3DC46-8931-4E97-A23A-128864E8B8B3}"/>
    <cellStyle name="Normal 4 7 3 3 3 6" xfId="38563" xr:uid="{E2C31BAB-C799-4E06-B8EA-6E9626948C34}"/>
    <cellStyle name="Normal 4 7 3 3 4" xfId="38564" xr:uid="{0086690C-24B7-4F9E-A6E0-5F8EE922E476}"/>
    <cellStyle name="Normal 4 7 3 3 4 2" xfId="38565" xr:uid="{F1F88CB1-C0D4-4EB3-ACDC-B0D3A33D600F}"/>
    <cellStyle name="Normal 4 7 3 3 4 2 2" xfId="38566" xr:uid="{00C49E08-632B-42E1-91B3-A3B14689A2F9}"/>
    <cellStyle name="Normal 4 7 3 3 4 2 2 2" xfId="38567" xr:uid="{EB61AA40-0A83-41A3-A028-6F29F1814394}"/>
    <cellStyle name="Normal 4 7 3 3 4 2 3" xfId="38568" xr:uid="{508AD794-FF58-4410-A096-2F30E8053F03}"/>
    <cellStyle name="Normal 4 7 3 3 4 3" xfId="38569" xr:uid="{97E0E861-B380-4C54-9572-EA05E4F7633F}"/>
    <cellStyle name="Normal 4 7 3 3 4 3 2" xfId="38570" xr:uid="{4B0C700D-BDD8-4D46-AB08-9DB8B605121D}"/>
    <cellStyle name="Normal 4 7 3 3 4 3 2 2" xfId="38571" xr:uid="{8D7927AF-E111-4DAF-B881-94FD7F1E49F6}"/>
    <cellStyle name="Normal 4 7 3 3 4 3 3" xfId="38572" xr:uid="{ACC9E586-6F60-4103-B43F-48B59EFB943C}"/>
    <cellStyle name="Normal 4 7 3 3 4 4" xfId="38573" xr:uid="{51D30645-F4A0-495F-8E22-18ED9EA38915}"/>
    <cellStyle name="Normal 4 7 3 3 4 4 2" xfId="38574" xr:uid="{E8AAA53A-92CA-4EF5-AF16-A8D058FDC45F}"/>
    <cellStyle name="Normal 4 7 3 3 4 5" xfId="38575" xr:uid="{9A868AFF-FF55-4BBC-822C-9A3E92EC6A25}"/>
    <cellStyle name="Normal 4 7 3 3 5" xfId="38576" xr:uid="{70D9DE73-DDBB-4F2C-B99C-9E8F1AA81D15}"/>
    <cellStyle name="Normal 4 7 3 3 5 2" xfId="38577" xr:uid="{B5AD9B5A-BCE1-4076-8907-1FA00ECA9DD5}"/>
    <cellStyle name="Normal 4 7 3 3 5 2 2" xfId="38578" xr:uid="{627F591E-D366-46B8-84E8-B24165878C55}"/>
    <cellStyle name="Normal 4 7 3 3 5 3" xfId="38579" xr:uid="{EC044020-D734-43B7-AD8F-976728B2D599}"/>
    <cellStyle name="Normal 4 7 3 3 6" xfId="38580" xr:uid="{96BFF6B7-043D-4C6D-A580-ED3514424238}"/>
    <cellStyle name="Normal 4 7 3 3 6 2" xfId="38581" xr:uid="{C624B97B-20EA-4D27-AEB6-518C67BAAEC1}"/>
    <cellStyle name="Normal 4 7 3 3 6 2 2" xfId="38582" xr:uid="{4FF620CE-566D-40A8-8E68-BDD71EE14BAA}"/>
    <cellStyle name="Normal 4 7 3 3 6 3" xfId="38583" xr:uid="{956BB9EA-7D28-4333-BF13-02069A4C760F}"/>
    <cellStyle name="Normal 4 7 3 3 7" xfId="38584" xr:uid="{18C69AAE-C487-4FAB-A536-488C7D9A6A8F}"/>
    <cellStyle name="Normal 4 7 3 3 7 2" xfId="38585" xr:uid="{FF07F7BA-949E-4EA7-BCD4-9320A1FFBB96}"/>
    <cellStyle name="Normal 4 7 3 3 7 2 2" xfId="38586" xr:uid="{BB5119D3-01A8-4152-99C8-24EF5926C558}"/>
    <cellStyle name="Normal 4 7 3 3 7 3" xfId="38587" xr:uid="{79FB0BE3-6E88-4A49-9CDB-379CB146D03E}"/>
    <cellStyle name="Normal 4 7 3 3 8" xfId="38588" xr:uid="{785D0B21-F095-4509-AF71-FCA74FECBA8F}"/>
    <cellStyle name="Normal 4 7 3 3 8 2" xfId="38589" xr:uid="{0A784429-D40B-4A7F-830D-FBC9EE2FABCA}"/>
    <cellStyle name="Normal 4 7 3 3 9" xfId="38590" xr:uid="{E4C514F8-58E9-434D-92D0-4B9A5A385A46}"/>
    <cellStyle name="Normal 4 7 3 4" xfId="38591" xr:uid="{22E5C78A-2045-465C-85FB-7E38EB8672CC}"/>
    <cellStyle name="Normal 4 7 3 4 2" xfId="38592" xr:uid="{A35F47C5-E559-44DB-A403-866F9C6E4AE9}"/>
    <cellStyle name="Normal 4 7 3 4 2 2" xfId="38593" xr:uid="{99C54DCC-3975-4E6D-B62A-385303D7589D}"/>
    <cellStyle name="Normal 4 7 3 4 2 2 2" xfId="38594" xr:uid="{1799D2B2-C9CE-4756-904F-B7962290108B}"/>
    <cellStyle name="Normal 4 7 3 4 2 2 2 2" xfId="38595" xr:uid="{45B07316-41B8-486B-904B-7F7E9FD5DA8D}"/>
    <cellStyle name="Normal 4 7 3 4 2 2 3" xfId="38596" xr:uid="{06F51B53-266D-49FD-8EE2-62C90883884D}"/>
    <cellStyle name="Normal 4 7 3 4 2 3" xfId="38597" xr:uid="{43738808-3EA1-42E1-BF92-3C041B4200E8}"/>
    <cellStyle name="Normal 4 7 3 4 2 3 2" xfId="38598" xr:uid="{0A249FDB-915A-4E57-86F3-46564FB9E838}"/>
    <cellStyle name="Normal 4 7 3 4 2 3 2 2" xfId="38599" xr:uid="{A5854551-2478-4290-A1B9-2B329E4D6F14}"/>
    <cellStyle name="Normal 4 7 3 4 2 3 3" xfId="38600" xr:uid="{1073F7A8-9D24-4E9C-82A9-FB698E00520B}"/>
    <cellStyle name="Normal 4 7 3 4 2 4" xfId="38601" xr:uid="{231AE4F8-C05E-4F28-8EBF-49299113A1E4}"/>
    <cellStyle name="Normal 4 7 3 4 2 4 2" xfId="38602" xr:uid="{6BBE8054-7016-49B3-B8C1-4C1255CBA5E1}"/>
    <cellStyle name="Normal 4 7 3 4 2 5" xfId="38603" xr:uid="{46979F24-C804-46FE-A8A1-FD87CBCBA0CC}"/>
    <cellStyle name="Normal 4 7 3 4 3" xfId="38604" xr:uid="{632DE635-178B-4336-9925-B52A82C18765}"/>
    <cellStyle name="Normal 4 7 3 4 3 2" xfId="38605" xr:uid="{3126E58E-8A35-481A-8337-4F19F854D6B8}"/>
    <cellStyle name="Normal 4 7 3 4 3 2 2" xfId="38606" xr:uid="{3BE46934-49E0-42BD-9B1B-F4D604326F9C}"/>
    <cellStyle name="Normal 4 7 3 4 3 3" xfId="38607" xr:uid="{3D78CF8B-2EBE-40F9-9005-795C1C96D6AE}"/>
    <cellStyle name="Normal 4 7 3 4 4" xfId="38608" xr:uid="{84A6D425-DBE5-4849-A898-B43F0E93BA06}"/>
    <cellStyle name="Normal 4 7 3 4 4 2" xfId="38609" xr:uid="{353939B8-FDC3-4408-B653-36A2409AECC5}"/>
    <cellStyle name="Normal 4 7 3 4 4 2 2" xfId="38610" xr:uid="{D1CE7085-768E-41BA-95C7-C8155CA7D6CC}"/>
    <cellStyle name="Normal 4 7 3 4 4 3" xfId="38611" xr:uid="{30291C0B-4633-4A3A-B8BA-7B293B90F78F}"/>
    <cellStyle name="Normal 4 7 3 4 5" xfId="38612" xr:uid="{0E4684AC-01EE-404D-B129-58E7F3E040AE}"/>
    <cellStyle name="Normal 4 7 3 4 5 2" xfId="38613" xr:uid="{B3E56F0B-777E-4EE2-A9E9-4E5CF5FD8B17}"/>
    <cellStyle name="Normal 4 7 3 4 6" xfId="38614" xr:uid="{FA1E93B3-0CE0-417C-B30E-A63308517847}"/>
    <cellStyle name="Normal 4 7 3 5" xfId="38615" xr:uid="{137CA73B-4E2F-4AAC-A88F-B03164E1CD11}"/>
    <cellStyle name="Normal 4 7 3 5 2" xfId="38616" xr:uid="{005C3F51-EC3D-4DB1-B47C-CFD90E425CE6}"/>
    <cellStyle name="Normal 4 7 3 5 2 2" xfId="38617" xr:uid="{22428FE2-729C-49EA-9056-95E4EA544D85}"/>
    <cellStyle name="Normal 4 7 3 5 2 2 2" xfId="38618" xr:uid="{5DF92A7C-9305-465D-B2D2-AFA4D455A38E}"/>
    <cellStyle name="Normal 4 7 3 5 2 2 2 2" xfId="38619" xr:uid="{4973D129-FDF8-4EE5-97C1-F7A081F44949}"/>
    <cellStyle name="Normal 4 7 3 5 2 2 3" xfId="38620" xr:uid="{47E8A693-73EE-48ED-ABAC-65F79CD27124}"/>
    <cellStyle name="Normal 4 7 3 5 2 3" xfId="38621" xr:uid="{C6A06F5C-0563-4708-8F6A-180B8019DA49}"/>
    <cellStyle name="Normal 4 7 3 5 2 3 2" xfId="38622" xr:uid="{B3958AC4-4292-45E1-BB1A-4DBD938D782C}"/>
    <cellStyle name="Normal 4 7 3 5 2 3 2 2" xfId="38623" xr:uid="{CA49E0C5-EA82-4B70-88EC-302B8895494D}"/>
    <cellStyle name="Normal 4 7 3 5 2 3 3" xfId="38624" xr:uid="{AFB9D03D-C1D2-4918-84D8-6930CE5B05E2}"/>
    <cellStyle name="Normal 4 7 3 5 2 4" xfId="38625" xr:uid="{C8F09B96-9E45-47B6-9CB5-BD15CD4FEAAC}"/>
    <cellStyle name="Normal 4 7 3 5 2 4 2" xfId="38626" xr:uid="{2DAC59D9-4468-467B-B374-5C55A04DE373}"/>
    <cellStyle name="Normal 4 7 3 5 2 5" xfId="38627" xr:uid="{B45EA736-F7ED-44B3-8BFA-0017A38530B6}"/>
    <cellStyle name="Normal 4 7 3 5 3" xfId="38628" xr:uid="{EE7C4B6F-5B59-4C9B-9D86-042DE3640C14}"/>
    <cellStyle name="Normal 4 7 3 5 3 2" xfId="38629" xr:uid="{6C4AAA04-C0F8-4CF0-B0B6-41E212DC1FA0}"/>
    <cellStyle name="Normal 4 7 3 5 3 2 2" xfId="38630" xr:uid="{F01D40B9-C31E-43BF-A730-CE5B11E5F967}"/>
    <cellStyle name="Normal 4 7 3 5 3 3" xfId="38631" xr:uid="{5D32ECDB-AE7E-4ACB-AC8C-1C175C14F8C9}"/>
    <cellStyle name="Normal 4 7 3 5 4" xfId="38632" xr:uid="{CDAD8395-B8D5-4527-82CC-0376515B3B27}"/>
    <cellStyle name="Normal 4 7 3 5 4 2" xfId="38633" xr:uid="{70A74B81-1022-4CB0-8699-47C460752441}"/>
    <cellStyle name="Normal 4 7 3 5 4 2 2" xfId="38634" xr:uid="{FEF93AC0-C1D0-481C-8737-179F78B2CAC6}"/>
    <cellStyle name="Normal 4 7 3 5 4 3" xfId="38635" xr:uid="{C48E3C3A-F5DB-461F-B416-469A0602CB62}"/>
    <cellStyle name="Normal 4 7 3 5 5" xfId="38636" xr:uid="{1038E36D-14F4-4EE5-9800-16DD11774CE4}"/>
    <cellStyle name="Normal 4 7 3 5 5 2" xfId="38637" xr:uid="{F8D90A36-C92E-4322-B913-C1FA581047A6}"/>
    <cellStyle name="Normal 4 7 3 5 6" xfId="38638" xr:uid="{0D995737-F49C-43FA-A2C9-7B907BB2B7AB}"/>
    <cellStyle name="Normal 4 7 3 6" xfId="38639" xr:uid="{0E297986-48AD-49B2-8B8B-3FFCE727FE87}"/>
    <cellStyle name="Normal 4 7 3 6 2" xfId="38640" xr:uid="{FAFC83D6-5D5A-4154-8626-7BE6E57E3167}"/>
    <cellStyle name="Normal 4 7 3 6 2 2" xfId="38641" xr:uid="{B947F68B-6067-4FB5-A03E-EDFBA55AB967}"/>
    <cellStyle name="Normal 4 7 3 6 2 2 2" xfId="38642" xr:uid="{E8FC928A-C61B-4CF6-8E44-64B4075B5B3F}"/>
    <cellStyle name="Normal 4 7 3 6 2 3" xfId="38643" xr:uid="{79809260-93B5-4440-A296-7E5F1FBE5AC4}"/>
    <cellStyle name="Normal 4 7 3 6 3" xfId="38644" xr:uid="{4D8567A1-FAD9-4D73-8097-9BD06C0AFC2A}"/>
    <cellStyle name="Normal 4 7 3 6 3 2" xfId="38645" xr:uid="{C9FD7CAB-9E5C-4416-84DD-AAD8806BD235}"/>
    <cellStyle name="Normal 4 7 3 6 3 2 2" xfId="38646" xr:uid="{2F19C77E-213F-4FA3-A0E9-536E16977473}"/>
    <cellStyle name="Normal 4 7 3 6 3 3" xfId="38647" xr:uid="{E48F9909-9929-4179-BC1F-5C29261BE646}"/>
    <cellStyle name="Normal 4 7 3 6 4" xfId="38648" xr:uid="{4FD26E96-438C-43D0-A7E0-576AFEB88FBC}"/>
    <cellStyle name="Normal 4 7 3 6 4 2" xfId="38649" xr:uid="{9DCD0E82-964C-4223-8338-D3BBA5131CB4}"/>
    <cellStyle name="Normal 4 7 3 6 5" xfId="38650" xr:uid="{07EC57C6-B4D8-4316-BA84-169C79D0F796}"/>
    <cellStyle name="Normal 4 7 3 7" xfId="38651" xr:uid="{7C1375D2-810A-4FEC-8400-6D7A0455D3BA}"/>
    <cellStyle name="Normal 4 7 3 7 2" xfId="38652" xr:uid="{CD0E55E8-4C3C-464F-ABDD-CF16811554FA}"/>
    <cellStyle name="Normal 4 7 3 7 2 2" xfId="38653" xr:uid="{B624A15A-B53A-4918-856D-D867A4C193EE}"/>
    <cellStyle name="Normal 4 7 3 7 3" xfId="38654" xr:uid="{3C2DAE37-24B5-4F72-81AC-EAD52BB62183}"/>
    <cellStyle name="Normal 4 7 3 8" xfId="38655" xr:uid="{1C448DBE-FF2F-4D2B-A8F9-8A5CD72C4773}"/>
    <cellStyle name="Normal 4 7 3 8 2" xfId="38656" xr:uid="{DDD19A62-5B56-4345-BE21-9635D49DA1D0}"/>
    <cellStyle name="Normal 4 7 3 8 2 2" xfId="38657" xr:uid="{454F8621-1D77-4126-B241-F75846234355}"/>
    <cellStyle name="Normal 4 7 3 8 3" xfId="38658" xr:uid="{49BCED51-8037-40A0-BAA7-B2E65034A9CB}"/>
    <cellStyle name="Normal 4 7 3 9" xfId="38659" xr:uid="{FAA57331-09F2-4553-8304-A40BDE80C613}"/>
    <cellStyle name="Normal 4 7 3 9 2" xfId="38660" xr:uid="{CDC8869C-A21B-4F87-B41A-7900C4B34CA6}"/>
    <cellStyle name="Normal 4 7 3 9 2 2" xfId="38661" xr:uid="{B39AE73A-8065-47EE-9E9D-0F198DF65C09}"/>
    <cellStyle name="Normal 4 7 3 9 3" xfId="38662" xr:uid="{0CA794D2-5FB8-481D-AE3A-74B92967871D}"/>
    <cellStyle name="Normal 4 7 4" xfId="38663" xr:uid="{24EA82BF-0406-4E5F-A67B-E9427FEB2816}"/>
    <cellStyle name="Normal 4 7 4 10" xfId="38664" xr:uid="{78327071-37FF-4B07-854F-729BDFE1D53C}"/>
    <cellStyle name="Normal 4 7 4 10 2" xfId="38665" xr:uid="{072A6F69-1E5A-4E8A-A30E-4BDD8D43CF8C}"/>
    <cellStyle name="Normal 4 7 4 11" xfId="38666" xr:uid="{14F601E8-7474-458E-B528-65E741EC0F0C}"/>
    <cellStyle name="Normal 4 7 4 2" xfId="38667" xr:uid="{2EFB4A21-9348-45F9-BA69-DF83A3A8AD3F}"/>
    <cellStyle name="Normal 4 7 4 2 2" xfId="38668" xr:uid="{A6539EE1-4120-4138-9C7A-E797F5A2A6F0}"/>
    <cellStyle name="Normal 4 7 4 2 2 2" xfId="38669" xr:uid="{9487511E-DE2D-47B5-9B3E-9F2962EE1C1D}"/>
    <cellStyle name="Normal 4 7 4 2 2 2 2" xfId="38670" xr:uid="{F016B226-380C-4A2C-967D-38733ACD2535}"/>
    <cellStyle name="Normal 4 7 4 2 2 2 2 2" xfId="38671" xr:uid="{7D527E2C-92AE-408D-893E-CA2309DD3353}"/>
    <cellStyle name="Normal 4 7 4 2 2 2 2 2 2" xfId="38672" xr:uid="{DBB0F856-5965-4593-BBDF-4831499FEC99}"/>
    <cellStyle name="Normal 4 7 4 2 2 2 2 3" xfId="38673" xr:uid="{96B0C078-DA6B-4AA0-A4BF-6A7E6BA31017}"/>
    <cellStyle name="Normal 4 7 4 2 2 2 3" xfId="38674" xr:uid="{676CB75A-97F4-43C8-B059-35532D63D515}"/>
    <cellStyle name="Normal 4 7 4 2 2 2 3 2" xfId="38675" xr:uid="{29275784-6733-4083-8579-254C7F07E814}"/>
    <cellStyle name="Normal 4 7 4 2 2 2 3 2 2" xfId="38676" xr:uid="{C265A953-42CA-40D9-ABA3-DF79404A33B1}"/>
    <cellStyle name="Normal 4 7 4 2 2 2 3 3" xfId="38677" xr:uid="{62EA37E1-FC28-4968-8F57-42A4C78B7F53}"/>
    <cellStyle name="Normal 4 7 4 2 2 2 4" xfId="38678" xr:uid="{927989F7-C200-4286-A4D7-482131A846F6}"/>
    <cellStyle name="Normal 4 7 4 2 2 2 4 2" xfId="38679" xr:uid="{3F661EFE-2B6A-4969-A8B0-B09544F8E816}"/>
    <cellStyle name="Normal 4 7 4 2 2 2 5" xfId="38680" xr:uid="{C5EBD268-782F-4785-9477-7465E4D6C3F8}"/>
    <cellStyle name="Normal 4 7 4 2 2 3" xfId="38681" xr:uid="{0654C1D8-A4F6-49C9-8CD9-2AE4AE2939DE}"/>
    <cellStyle name="Normal 4 7 4 2 2 3 2" xfId="38682" xr:uid="{5E19241B-6417-4273-BDD3-FABAD53848F4}"/>
    <cellStyle name="Normal 4 7 4 2 2 3 2 2" xfId="38683" xr:uid="{F0F11D76-B778-43DF-B92B-D84DC09A0636}"/>
    <cellStyle name="Normal 4 7 4 2 2 3 3" xfId="38684" xr:uid="{E2520F3A-4B1B-4311-83D5-3285D3175A07}"/>
    <cellStyle name="Normal 4 7 4 2 2 4" xfId="38685" xr:uid="{3AF1A5DE-CC36-4F59-BB41-C95C00DFF9C1}"/>
    <cellStyle name="Normal 4 7 4 2 2 4 2" xfId="38686" xr:uid="{5C8C76AF-FFAC-4F55-83C8-81BDE8AED3BE}"/>
    <cellStyle name="Normal 4 7 4 2 2 4 2 2" xfId="38687" xr:uid="{1366C0C4-EEEA-43AC-BBCB-D4379F49D56D}"/>
    <cellStyle name="Normal 4 7 4 2 2 4 3" xfId="38688" xr:uid="{F2346299-2E3D-47A4-9D6A-3AFE4FCCD97A}"/>
    <cellStyle name="Normal 4 7 4 2 2 5" xfId="38689" xr:uid="{735A88B7-9686-4CCD-A221-D7C4AD5258C0}"/>
    <cellStyle name="Normal 4 7 4 2 2 5 2" xfId="38690" xr:uid="{F1667BD7-7DD1-4F81-BA14-78B44E17B57D}"/>
    <cellStyle name="Normal 4 7 4 2 2 6" xfId="38691" xr:uid="{5645EDD9-006C-425A-A983-4F5AB06E69D5}"/>
    <cellStyle name="Normal 4 7 4 2 3" xfId="38692" xr:uid="{2858DA4E-5DAA-4F90-9FFE-F22A83B29484}"/>
    <cellStyle name="Normal 4 7 4 2 3 2" xfId="38693" xr:uid="{37CC9650-C3D4-42F7-91F7-3F051C328738}"/>
    <cellStyle name="Normal 4 7 4 2 3 2 2" xfId="38694" xr:uid="{0C4FFB99-717C-45F1-9EF2-9680EE812018}"/>
    <cellStyle name="Normal 4 7 4 2 3 2 2 2" xfId="38695" xr:uid="{EDC207F8-C139-4BE2-84A1-40736D5F086A}"/>
    <cellStyle name="Normal 4 7 4 2 3 2 2 2 2" xfId="38696" xr:uid="{EDDD1DBE-AF6C-4A76-A761-7B8CE4DF2CA7}"/>
    <cellStyle name="Normal 4 7 4 2 3 2 2 3" xfId="38697" xr:uid="{0E83D3F0-A80A-42B0-9929-BFDB453858B9}"/>
    <cellStyle name="Normal 4 7 4 2 3 2 3" xfId="38698" xr:uid="{22335B9B-117D-43BF-A80F-406C76075B74}"/>
    <cellStyle name="Normal 4 7 4 2 3 2 3 2" xfId="38699" xr:uid="{843B172D-E594-42B5-BFC2-DEC7EEC7038F}"/>
    <cellStyle name="Normal 4 7 4 2 3 2 3 2 2" xfId="38700" xr:uid="{1CCE1E38-A30E-4D81-A89C-AC2A98FAFA32}"/>
    <cellStyle name="Normal 4 7 4 2 3 2 3 3" xfId="38701" xr:uid="{2C37A219-2DF2-414F-8233-C4E0F4B9FD9B}"/>
    <cellStyle name="Normal 4 7 4 2 3 2 4" xfId="38702" xr:uid="{8B3440D6-6BFC-43B7-B705-560E39A83BA4}"/>
    <cellStyle name="Normal 4 7 4 2 3 2 4 2" xfId="38703" xr:uid="{CF419081-A127-4C0C-AE7D-16205BDC784F}"/>
    <cellStyle name="Normal 4 7 4 2 3 2 5" xfId="38704" xr:uid="{597353C9-683F-4FBB-8ABF-B72FEC5458CA}"/>
    <cellStyle name="Normal 4 7 4 2 3 3" xfId="38705" xr:uid="{2C7859F0-2DED-4122-938F-5EF36EEBBFA1}"/>
    <cellStyle name="Normal 4 7 4 2 3 3 2" xfId="38706" xr:uid="{B0908DB8-77BB-47E1-8D5A-2AB16846E86C}"/>
    <cellStyle name="Normal 4 7 4 2 3 3 2 2" xfId="38707" xr:uid="{4963D647-BA0E-4118-B4E6-4EBA5420B5F0}"/>
    <cellStyle name="Normal 4 7 4 2 3 3 3" xfId="38708" xr:uid="{D632DEA6-7A3A-444D-B992-45866EC4E26A}"/>
    <cellStyle name="Normal 4 7 4 2 3 4" xfId="38709" xr:uid="{54528BBD-80DD-43DA-B384-8031A6BD6E2C}"/>
    <cellStyle name="Normal 4 7 4 2 3 4 2" xfId="38710" xr:uid="{91CFF53B-B0D7-448E-9429-A82A08A3B513}"/>
    <cellStyle name="Normal 4 7 4 2 3 4 2 2" xfId="38711" xr:uid="{4B22E923-8284-4817-B3F3-FCFC816779BA}"/>
    <cellStyle name="Normal 4 7 4 2 3 4 3" xfId="38712" xr:uid="{0EA44514-9F37-4964-82A3-8DF48CF90084}"/>
    <cellStyle name="Normal 4 7 4 2 3 5" xfId="38713" xr:uid="{C23B42BC-FC5A-446B-99D3-8D8E09CF6B82}"/>
    <cellStyle name="Normal 4 7 4 2 3 5 2" xfId="38714" xr:uid="{6B5A9F46-0CF3-4437-9031-459D3B4352FB}"/>
    <cellStyle name="Normal 4 7 4 2 3 6" xfId="38715" xr:uid="{4F20486F-8209-4F11-8FBE-BB94BECD32DB}"/>
    <cellStyle name="Normal 4 7 4 2 4" xfId="38716" xr:uid="{51E8A12E-5481-4A5A-AD02-FE9455BE8F4E}"/>
    <cellStyle name="Normal 4 7 4 2 4 2" xfId="38717" xr:uid="{ADFD766F-4DE0-4D83-A535-1D9D734E4087}"/>
    <cellStyle name="Normal 4 7 4 2 4 2 2" xfId="38718" xr:uid="{B628592B-554B-423F-85A2-B8F9490B1082}"/>
    <cellStyle name="Normal 4 7 4 2 4 2 2 2" xfId="38719" xr:uid="{25B8D605-537B-4A71-92FD-9F30FD2706E9}"/>
    <cellStyle name="Normal 4 7 4 2 4 2 3" xfId="38720" xr:uid="{FD046E02-1F60-47A2-86F5-3D83541ACD5B}"/>
    <cellStyle name="Normal 4 7 4 2 4 3" xfId="38721" xr:uid="{0D81039E-92F0-46AC-AF1E-F6CC1C8286F1}"/>
    <cellStyle name="Normal 4 7 4 2 4 3 2" xfId="38722" xr:uid="{7329C595-640C-4CB8-9A4E-4BDF4513FD35}"/>
    <cellStyle name="Normal 4 7 4 2 4 3 2 2" xfId="38723" xr:uid="{D4FF5147-CE3E-4014-938C-985F2A7CB9F9}"/>
    <cellStyle name="Normal 4 7 4 2 4 3 3" xfId="38724" xr:uid="{8F96313F-687A-4FF2-B093-046ABCDEAC11}"/>
    <cellStyle name="Normal 4 7 4 2 4 4" xfId="38725" xr:uid="{0D62F6C2-7247-4090-B5F1-BA4F01D849FC}"/>
    <cellStyle name="Normal 4 7 4 2 4 4 2" xfId="38726" xr:uid="{72B11CF1-161D-4453-858C-6B8460B34D78}"/>
    <cellStyle name="Normal 4 7 4 2 4 5" xfId="38727" xr:uid="{F95F1561-54D7-4C3C-81F1-F1BD267394A2}"/>
    <cellStyle name="Normal 4 7 4 2 5" xfId="38728" xr:uid="{B82ACF60-653E-4248-81AF-73B5D357BB9D}"/>
    <cellStyle name="Normal 4 7 4 2 5 2" xfId="38729" xr:uid="{3DCE07F5-B1A7-48E0-B502-D15F06E9A9C2}"/>
    <cellStyle name="Normal 4 7 4 2 5 2 2" xfId="38730" xr:uid="{07B259F6-509D-4517-A68C-6F2A8919C5E8}"/>
    <cellStyle name="Normal 4 7 4 2 5 3" xfId="38731" xr:uid="{F7466AA4-19C1-43CA-B59E-59623BAF6D59}"/>
    <cellStyle name="Normal 4 7 4 2 6" xfId="38732" xr:uid="{3E0E7407-3B9C-4059-A4D5-3BFF5793E058}"/>
    <cellStyle name="Normal 4 7 4 2 6 2" xfId="38733" xr:uid="{532DD4D9-46BA-4BF1-9630-A2C6F05E33BD}"/>
    <cellStyle name="Normal 4 7 4 2 6 2 2" xfId="38734" xr:uid="{CDD71CD6-F003-4ADF-BCF0-8A12B8AB0265}"/>
    <cellStyle name="Normal 4 7 4 2 6 3" xfId="38735" xr:uid="{BDBF818B-455F-42D5-BCBE-2B22CD07CF43}"/>
    <cellStyle name="Normal 4 7 4 2 7" xfId="38736" xr:uid="{AA10E0EC-6B9A-4CCF-BF3C-4B4C31235B59}"/>
    <cellStyle name="Normal 4 7 4 2 7 2" xfId="38737" xr:uid="{A64EC331-7CB4-4113-A3B6-435D9C8BAA31}"/>
    <cellStyle name="Normal 4 7 4 2 7 2 2" xfId="38738" xr:uid="{99736C58-2C47-436E-B530-1D1A83871CC6}"/>
    <cellStyle name="Normal 4 7 4 2 7 3" xfId="38739" xr:uid="{70083FE0-7D6F-4638-96D8-5BFC1DB3660A}"/>
    <cellStyle name="Normal 4 7 4 2 8" xfId="38740" xr:uid="{D32CF9CC-FA7D-4A87-A504-43559F29EDC4}"/>
    <cellStyle name="Normal 4 7 4 2 8 2" xfId="38741" xr:uid="{68E01AD5-6447-43F1-BD32-6F59501D4EAF}"/>
    <cellStyle name="Normal 4 7 4 2 9" xfId="38742" xr:uid="{FE8A87EB-26DC-430E-8A75-54D059B5BA6B}"/>
    <cellStyle name="Normal 4 7 4 3" xfId="38743" xr:uid="{20DD1E7C-5F21-4052-A9CB-FA22E307FD22}"/>
    <cellStyle name="Normal 4 7 4 3 2" xfId="38744" xr:uid="{2E3B302A-C408-4477-8D6B-0D04BCDA31FD}"/>
    <cellStyle name="Normal 4 7 4 3 2 2" xfId="38745" xr:uid="{F79142E7-77D8-4A99-BFF2-0408199896E0}"/>
    <cellStyle name="Normal 4 7 4 3 2 2 2" xfId="38746" xr:uid="{658FA00E-E6E8-4A45-89DF-AD3399260579}"/>
    <cellStyle name="Normal 4 7 4 3 2 2 2 2" xfId="38747" xr:uid="{FF2713D6-E0A2-4D7C-918E-A909633566D6}"/>
    <cellStyle name="Normal 4 7 4 3 2 2 2 2 2" xfId="38748" xr:uid="{0648797C-95CE-4583-8643-13EA79AE4381}"/>
    <cellStyle name="Normal 4 7 4 3 2 2 2 3" xfId="38749" xr:uid="{23C40406-B03A-445A-BFB6-0689BC95B3C6}"/>
    <cellStyle name="Normal 4 7 4 3 2 2 3" xfId="38750" xr:uid="{7940D222-7FAE-40BF-919B-4C94FAD8A0F2}"/>
    <cellStyle name="Normal 4 7 4 3 2 2 3 2" xfId="38751" xr:uid="{D46C7B68-1B0D-498D-86F2-4ECFA1D3140B}"/>
    <cellStyle name="Normal 4 7 4 3 2 2 3 2 2" xfId="38752" xr:uid="{20FFFB4C-C299-41D3-B26F-8E16AECF6083}"/>
    <cellStyle name="Normal 4 7 4 3 2 2 3 3" xfId="38753" xr:uid="{A1371965-7886-4BC4-8BA1-69A76CDC51BB}"/>
    <cellStyle name="Normal 4 7 4 3 2 2 4" xfId="38754" xr:uid="{737D6171-BCE1-4EF2-A355-DD9796FC30C9}"/>
    <cellStyle name="Normal 4 7 4 3 2 2 4 2" xfId="38755" xr:uid="{9D518E5F-21D5-444F-9A40-7ECF28729EC5}"/>
    <cellStyle name="Normal 4 7 4 3 2 2 5" xfId="38756" xr:uid="{EB280526-860E-469D-865E-F59B8B546189}"/>
    <cellStyle name="Normal 4 7 4 3 2 3" xfId="38757" xr:uid="{8B66745F-2487-4AA9-B739-A238924A0E9A}"/>
    <cellStyle name="Normal 4 7 4 3 2 3 2" xfId="38758" xr:uid="{8B057FA2-191E-41C7-AEA2-2B3E0EBA44FD}"/>
    <cellStyle name="Normal 4 7 4 3 2 3 2 2" xfId="38759" xr:uid="{BDDDE9DB-C5D5-4F52-8421-1EA08AB527C0}"/>
    <cellStyle name="Normal 4 7 4 3 2 3 3" xfId="38760" xr:uid="{C3D32995-1BA3-43D4-98BF-6E82289BBA8B}"/>
    <cellStyle name="Normal 4 7 4 3 2 4" xfId="38761" xr:uid="{6BA649C2-9F1F-4D01-802E-EFAD9A2DC5F0}"/>
    <cellStyle name="Normal 4 7 4 3 2 4 2" xfId="38762" xr:uid="{71C82769-E772-4616-9CDF-13335BAEE705}"/>
    <cellStyle name="Normal 4 7 4 3 2 4 2 2" xfId="38763" xr:uid="{FB7CB255-FCC3-43D6-9893-07A2BB049759}"/>
    <cellStyle name="Normal 4 7 4 3 2 4 3" xfId="38764" xr:uid="{D89BA9AD-11E6-4DBE-8271-7B7D1A152697}"/>
    <cellStyle name="Normal 4 7 4 3 2 5" xfId="38765" xr:uid="{438ACDA2-1DCD-4991-95D2-F8619349BCBC}"/>
    <cellStyle name="Normal 4 7 4 3 2 5 2" xfId="38766" xr:uid="{9E7ACAD1-4EB2-42A9-B576-76370618B756}"/>
    <cellStyle name="Normal 4 7 4 3 2 6" xfId="38767" xr:uid="{5FC0FF12-6BCE-4ABA-951E-32A3EBBBD9C4}"/>
    <cellStyle name="Normal 4 7 4 3 3" xfId="38768" xr:uid="{317B902D-2E25-4B09-A403-3B77AA26E644}"/>
    <cellStyle name="Normal 4 7 4 3 3 2" xfId="38769" xr:uid="{31F7F730-B857-4356-9D40-E9C1B08B6293}"/>
    <cellStyle name="Normal 4 7 4 3 3 2 2" xfId="38770" xr:uid="{C8E45CA3-4CD6-4A75-81FE-BC0364AC75BF}"/>
    <cellStyle name="Normal 4 7 4 3 3 2 2 2" xfId="38771" xr:uid="{064DB1F7-C2DE-4991-AC90-20CD088CE853}"/>
    <cellStyle name="Normal 4 7 4 3 3 2 2 2 2" xfId="38772" xr:uid="{4E895B63-53E3-48F6-9B2C-A7CD48C630E1}"/>
    <cellStyle name="Normal 4 7 4 3 3 2 2 3" xfId="38773" xr:uid="{AAA3E6EB-2385-455F-926F-E9B70D6E5FF1}"/>
    <cellStyle name="Normal 4 7 4 3 3 2 3" xfId="38774" xr:uid="{B7E12722-CDC0-4F97-B18F-5D0C09BA82A7}"/>
    <cellStyle name="Normal 4 7 4 3 3 2 3 2" xfId="38775" xr:uid="{448D474F-4F42-41D2-B0BE-36D6F85D32EA}"/>
    <cellStyle name="Normal 4 7 4 3 3 2 3 2 2" xfId="38776" xr:uid="{7A17C7E6-517C-4284-8051-A528D8005900}"/>
    <cellStyle name="Normal 4 7 4 3 3 2 3 3" xfId="38777" xr:uid="{84D6D201-EC75-4033-88F7-F754E784C154}"/>
    <cellStyle name="Normal 4 7 4 3 3 2 4" xfId="38778" xr:uid="{3DDE55FD-C773-438B-B3A6-C861107A4B08}"/>
    <cellStyle name="Normal 4 7 4 3 3 2 4 2" xfId="38779" xr:uid="{7D439343-3C37-4692-AF79-C75DF74F6651}"/>
    <cellStyle name="Normal 4 7 4 3 3 2 5" xfId="38780" xr:uid="{62CECD68-DFE9-42D0-BB07-10B789DB3876}"/>
    <cellStyle name="Normal 4 7 4 3 3 3" xfId="38781" xr:uid="{1D939B20-55F7-448B-BC8F-176608F16FB3}"/>
    <cellStyle name="Normal 4 7 4 3 3 3 2" xfId="38782" xr:uid="{DA546467-F020-48A6-B069-5F39F56D07AE}"/>
    <cellStyle name="Normal 4 7 4 3 3 3 2 2" xfId="38783" xr:uid="{341DE9FB-C082-41E1-97C3-6DCC89582E67}"/>
    <cellStyle name="Normal 4 7 4 3 3 3 3" xfId="38784" xr:uid="{668679A4-076E-4C0D-AD5B-E31040AB3B87}"/>
    <cellStyle name="Normal 4 7 4 3 3 4" xfId="38785" xr:uid="{610C20DA-BDB9-4D0B-BFD1-FB5DCCA57FFE}"/>
    <cellStyle name="Normal 4 7 4 3 3 4 2" xfId="38786" xr:uid="{9A153162-00DC-404C-A986-CD9887EA61BB}"/>
    <cellStyle name="Normal 4 7 4 3 3 4 2 2" xfId="38787" xr:uid="{9C1B48B2-6E8F-4302-A9E0-F7C84D1A9B0B}"/>
    <cellStyle name="Normal 4 7 4 3 3 4 3" xfId="38788" xr:uid="{E824EE17-0F9A-4003-9961-755249B6EBF5}"/>
    <cellStyle name="Normal 4 7 4 3 3 5" xfId="38789" xr:uid="{76072986-A070-4845-B85C-168E69CA0D55}"/>
    <cellStyle name="Normal 4 7 4 3 3 5 2" xfId="38790" xr:uid="{89C53ABF-536A-4D2A-9665-122AA479C6BF}"/>
    <cellStyle name="Normal 4 7 4 3 3 6" xfId="38791" xr:uid="{0943CDBF-F74B-4634-92A2-2890C285AB39}"/>
    <cellStyle name="Normal 4 7 4 3 4" xfId="38792" xr:uid="{2BBCF752-3CF1-4B97-80DB-58B9F0447E8C}"/>
    <cellStyle name="Normal 4 7 4 3 4 2" xfId="38793" xr:uid="{07AA2412-8890-459E-96C5-FDA0CC32B43C}"/>
    <cellStyle name="Normal 4 7 4 3 4 2 2" xfId="38794" xr:uid="{5E54DCA4-3DB3-4815-889B-5A786D191CEB}"/>
    <cellStyle name="Normal 4 7 4 3 4 2 2 2" xfId="38795" xr:uid="{EB74BC4D-3DCF-4D27-AF9D-3FC649F5CF5F}"/>
    <cellStyle name="Normal 4 7 4 3 4 2 3" xfId="38796" xr:uid="{74D85387-BC36-4FE2-A017-B132AF11BFE4}"/>
    <cellStyle name="Normal 4 7 4 3 4 3" xfId="38797" xr:uid="{AEE36361-BA42-4925-9066-FF5F308245C6}"/>
    <cellStyle name="Normal 4 7 4 3 4 3 2" xfId="38798" xr:uid="{04CD8C7D-A112-49C2-9966-A39765E869B1}"/>
    <cellStyle name="Normal 4 7 4 3 4 3 2 2" xfId="38799" xr:uid="{A4900F6F-5957-464F-8A79-2BF11205B1A6}"/>
    <cellStyle name="Normal 4 7 4 3 4 3 3" xfId="38800" xr:uid="{2BEAF5EF-138C-4AF5-A1BB-E645F91B1A1E}"/>
    <cellStyle name="Normal 4 7 4 3 4 4" xfId="38801" xr:uid="{3B4EDF1F-EE3E-476A-AE0C-9BB1B10D5C4F}"/>
    <cellStyle name="Normal 4 7 4 3 4 4 2" xfId="38802" xr:uid="{6B93B623-64C5-417E-BD98-2D3EE523AD17}"/>
    <cellStyle name="Normal 4 7 4 3 4 5" xfId="38803" xr:uid="{9FBABCDD-96DC-4CF5-85CC-991586AC11E3}"/>
    <cellStyle name="Normal 4 7 4 3 5" xfId="38804" xr:uid="{D6E6E72F-9A56-451E-B91D-FD1C4F9847B1}"/>
    <cellStyle name="Normal 4 7 4 3 5 2" xfId="38805" xr:uid="{5909950D-DD5D-4E81-B184-D3C5332B3647}"/>
    <cellStyle name="Normal 4 7 4 3 5 2 2" xfId="38806" xr:uid="{2FCAB5EA-5785-47DF-9BB4-7514BE8DEC7D}"/>
    <cellStyle name="Normal 4 7 4 3 5 3" xfId="38807" xr:uid="{BB4277F1-C9D5-484E-A977-088B6708AF6E}"/>
    <cellStyle name="Normal 4 7 4 3 6" xfId="38808" xr:uid="{8D7129B0-35E3-4F4D-B563-9579A0C8EB29}"/>
    <cellStyle name="Normal 4 7 4 3 6 2" xfId="38809" xr:uid="{37084CC5-045E-4ED0-B4DF-C5E035CE1714}"/>
    <cellStyle name="Normal 4 7 4 3 6 2 2" xfId="38810" xr:uid="{C117FF38-3193-47BD-B888-AC7B04E6D490}"/>
    <cellStyle name="Normal 4 7 4 3 6 3" xfId="38811" xr:uid="{31AAFEA1-9FCA-4F06-AC33-874CF1979061}"/>
    <cellStyle name="Normal 4 7 4 3 7" xfId="38812" xr:uid="{68E3FA8D-CA15-4720-B79C-054AC7E21CAF}"/>
    <cellStyle name="Normal 4 7 4 3 7 2" xfId="38813" xr:uid="{6EFCE43B-8C6F-44EA-BB31-8B8E89F39F7E}"/>
    <cellStyle name="Normal 4 7 4 3 7 2 2" xfId="38814" xr:uid="{B9B632DA-EA64-402A-8A9C-99FDF0113E5D}"/>
    <cellStyle name="Normal 4 7 4 3 7 3" xfId="38815" xr:uid="{652ADC9C-79E1-4866-9025-3FBC0376B0F7}"/>
    <cellStyle name="Normal 4 7 4 3 8" xfId="38816" xr:uid="{2C0D89DE-81E2-491F-825C-954239A1078A}"/>
    <cellStyle name="Normal 4 7 4 3 8 2" xfId="38817" xr:uid="{7A22E081-866E-4237-A1F0-F702DFC2C0F0}"/>
    <cellStyle name="Normal 4 7 4 3 9" xfId="38818" xr:uid="{F48C7D66-9C11-4DCB-B4AB-A7D369F08A4F}"/>
    <cellStyle name="Normal 4 7 4 4" xfId="38819" xr:uid="{4BAC2D6E-CF7E-4D92-BF7B-F828E9F95470}"/>
    <cellStyle name="Normal 4 7 4 4 2" xfId="38820" xr:uid="{A104493B-BDF9-48A8-9F9C-843F92C363A8}"/>
    <cellStyle name="Normal 4 7 4 4 2 2" xfId="38821" xr:uid="{307B7800-846E-4EBB-B06E-51DB45F5A13C}"/>
    <cellStyle name="Normal 4 7 4 4 2 2 2" xfId="38822" xr:uid="{5BFE0CAB-D8F9-4B34-8569-C8D26334B939}"/>
    <cellStyle name="Normal 4 7 4 4 2 2 2 2" xfId="38823" xr:uid="{69EF2BE8-78B7-4DE5-8816-7F9C7B93AB87}"/>
    <cellStyle name="Normal 4 7 4 4 2 2 3" xfId="38824" xr:uid="{B9F53142-AF32-4A18-840E-DA179AA805C2}"/>
    <cellStyle name="Normal 4 7 4 4 2 3" xfId="38825" xr:uid="{78C79AB6-06B3-455C-AF04-F4BD58EA4240}"/>
    <cellStyle name="Normal 4 7 4 4 2 3 2" xfId="38826" xr:uid="{C9F3402F-E140-4783-9540-1A726A63A1AA}"/>
    <cellStyle name="Normal 4 7 4 4 2 3 2 2" xfId="38827" xr:uid="{22F7A71A-BE01-48B1-B801-D6CF9F202D6A}"/>
    <cellStyle name="Normal 4 7 4 4 2 3 3" xfId="38828" xr:uid="{55A9F8E7-2E4F-48CE-A821-87734F69E8E4}"/>
    <cellStyle name="Normal 4 7 4 4 2 4" xfId="38829" xr:uid="{9AA09589-6EA5-4EE1-B401-BC520552EB1D}"/>
    <cellStyle name="Normal 4 7 4 4 2 4 2" xfId="38830" xr:uid="{9E49AD37-5BBB-44FD-AFFB-75900F631857}"/>
    <cellStyle name="Normal 4 7 4 4 2 5" xfId="38831" xr:uid="{8A7216EA-D191-414C-9399-D2B291A64D85}"/>
    <cellStyle name="Normal 4 7 4 4 3" xfId="38832" xr:uid="{ECB34F67-CEA0-4567-99E9-E644524A683C}"/>
    <cellStyle name="Normal 4 7 4 4 3 2" xfId="38833" xr:uid="{0F0604EC-A099-4FB9-9A0E-BB51C2FB7F3E}"/>
    <cellStyle name="Normal 4 7 4 4 3 2 2" xfId="38834" xr:uid="{4B0B824F-0BE1-4CD4-9358-3CF09C54521E}"/>
    <cellStyle name="Normal 4 7 4 4 3 3" xfId="38835" xr:uid="{3EE430C9-CE54-4D9E-8540-E0F46D1BE049}"/>
    <cellStyle name="Normal 4 7 4 4 4" xfId="38836" xr:uid="{FD34D90D-A217-4D35-8EB2-70ADDC1B6889}"/>
    <cellStyle name="Normal 4 7 4 4 4 2" xfId="38837" xr:uid="{E036F44F-F776-46DB-8101-76A3E4B2B47A}"/>
    <cellStyle name="Normal 4 7 4 4 4 2 2" xfId="38838" xr:uid="{8E6C3ABA-2A16-4C46-82C6-33CFB3BD0CFE}"/>
    <cellStyle name="Normal 4 7 4 4 4 3" xfId="38839" xr:uid="{5C4CE71A-DFF5-44AF-8B4E-183DA073B011}"/>
    <cellStyle name="Normal 4 7 4 4 5" xfId="38840" xr:uid="{6CEF9782-3E59-42AE-B598-E96DA56DF2D6}"/>
    <cellStyle name="Normal 4 7 4 4 5 2" xfId="38841" xr:uid="{ECF61E71-7EE0-47DA-8045-B5B47D54D2B3}"/>
    <cellStyle name="Normal 4 7 4 4 6" xfId="38842" xr:uid="{411FAF10-297A-439E-A428-05495E14B058}"/>
    <cellStyle name="Normal 4 7 4 5" xfId="38843" xr:uid="{C0B1B3E5-7ACC-4244-9A8B-FBCF0310E319}"/>
    <cellStyle name="Normal 4 7 4 5 2" xfId="38844" xr:uid="{DB52AE16-0E28-485F-BD30-A2A2DB99AB51}"/>
    <cellStyle name="Normal 4 7 4 5 2 2" xfId="38845" xr:uid="{F8A7CC31-D4DE-4366-BA86-4883DDD236A6}"/>
    <cellStyle name="Normal 4 7 4 5 2 2 2" xfId="38846" xr:uid="{62AA289E-C779-4AC8-996C-00FEB0113B26}"/>
    <cellStyle name="Normal 4 7 4 5 2 2 2 2" xfId="38847" xr:uid="{8CD6ECBB-180B-4A8F-A387-3EFFA8001CA0}"/>
    <cellStyle name="Normal 4 7 4 5 2 2 3" xfId="38848" xr:uid="{A38838DE-80D5-4CA5-816A-63A0D6A03A47}"/>
    <cellStyle name="Normal 4 7 4 5 2 3" xfId="38849" xr:uid="{0CB0FA3E-6360-4410-B9A9-42D3AE12FD2B}"/>
    <cellStyle name="Normal 4 7 4 5 2 3 2" xfId="38850" xr:uid="{60E682C0-CDB5-465D-A36A-3003F00511C0}"/>
    <cellStyle name="Normal 4 7 4 5 2 3 2 2" xfId="38851" xr:uid="{845D5A35-A730-48EC-AACC-DADD7E5EB798}"/>
    <cellStyle name="Normal 4 7 4 5 2 3 3" xfId="38852" xr:uid="{FD0AA166-8F3F-4857-A2E3-26B6547875F3}"/>
    <cellStyle name="Normal 4 7 4 5 2 4" xfId="38853" xr:uid="{3888A33C-7E81-41ED-B512-696D30FB773C}"/>
    <cellStyle name="Normal 4 7 4 5 2 4 2" xfId="38854" xr:uid="{607B1307-9831-4A7B-9373-4048BD848CC0}"/>
    <cellStyle name="Normal 4 7 4 5 2 5" xfId="38855" xr:uid="{0685934B-F308-44F1-BE66-A782D7CD448F}"/>
    <cellStyle name="Normal 4 7 4 5 3" xfId="38856" xr:uid="{4E8EA69E-E67A-49DB-B312-A8BC07F61FFB}"/>
    <cellStyle name="Normal 4 7 4 5 3 2" xfId="38857" xr:uid="{B1A62668-7CBB-4BC8-AE63-F8CB36DB28E8}"/>
    <cellStyle name="Normal 4 7 4 5 3 2 2" xfId="38858" xr:uid="{5E6260CE-5FEA-47D2-B483-005F4EE13ED8}"/>
    <cellStyle name="Normal 4 7 4 5 3 3" xfId="38859" xr:uid="{0FE0269B-DE4E-4CE0-B432-3827EC468D72}"/>
    <cellStyle name="Normal 4 7 4 5 4" xfId="38860" xr:uid="{E8DB9A08-6436-41D5-840F-9A74A9BC4753}"/>
    <cellStyle name="Normal 4 7 4 5 4 2" xfId="38861" xr:uid="{BEF7D8D9-A088-4048-9A86-41FD0AFCF927}"/>
    <cellStyle name="Normal 4 7 4 5 4 2 2" xfId="38862" xr:uid="{16A2AA8D-4FE1-4A36-9DBA-EF713BAECFA7}"/>
    <cellStyle name="Normal 4 7 4 5 4 3" xfId="38863" xr:uid="{44BB07EC-19EB-4620-A66C-7B11E85CF81F}"/>
    <cellStyle name="Normal 4 7 4 5 5" xfId="38864" xr:uid="{8FF75AF4-E1A8-4929-8994-735F2F22F474}"/>
    <cellStyle name="Normal 4 7 4 5 5 2" xfId="38865" xr:uid="{DB42498D-2B3E-4F86-8E38-E2F3AB7BBA8D}"/>
    <cellStyle name="Normal 4 7 4 5 6" xfId="38866" xr:uid="{E6703EFF-6B70-4CBA-8B57-F7CCFC3FA6E2}"/>
    <cellStyle name="Normal 4 7 4 6" xfId="38867" xr:uid="{2329E013-6D86-4BDF-99FB-ED57B9C34EF4}"/>
    <cellStyle name="Normal 4 7 4 6 2" xfId="38868" xr:uid="{493ACA75-9850-49D0-9973-0536851B4249}"/>
    <cellStyle name="Normal 4 7 4 6 2 2" xfId="38869" xr:uid="{4059C6A6-6051-499C-BF54-EC7A367CC2C0}"/>
    <cellStyle name="Normal 4 7 4 6 2 2 2" xfId="38870" xr:uid="{0501D1A7-36FD-48F2-BAF7-7C1A804BBBD8}"/>
    <cellStyle name="Normal 4 7 4 6 2 3" xfId="38871" xr:uid="{335DA897-266F-4DEF-A63B-F37A407CF288}"/>
    <cellStyle name="Normal 4 7 4 6 3" xfId="38872" xr:uid="{96C28009-3F4B-4BE5-AEA5-5F54FA1B8A95}"/>
    <cellStyle name="Normal 4 7 4 6 3 2" xfId="38873" xr:uid="{8728812A-1425-4783-95FB-F9B7E409003B}"/>
    <cellStyle name="Normal 4 7 4 6 3 2 2" xfId="38874" xr:uid="{CA06B0BC-3570-40E6-9840-770EA77B57F9}"/>
    <cellStyle name="Normal 4 7 4 6 3 3" xfId="38875" xr:uid="{DB004667-4C59-47E9-93DA-21AD41FF76DD}"/>
    <cellStyle name="Normal 4 7 4 6 4" xfId="38876" xr:uid="{7BD89ACA-AB1F-4516-8F5B-F1105B47CD8C}"/>
    <cellStyle name="Normal 4 7 4 6 4 2" xfId="38877" xr:uid="{4E71C886-8079-4A0F-815A-45A60E11FE0A}"/>
    <cellStyle name="Normal 4 7 4 6 5" xfId="38878" xr:uid="{5EA1EDA8-BD3C-48BA-90BE-230BBB43397E}"/>
    <cellStyle name="Normal 4 7 4 7" xfId="38879" xr:uid="{19E8EDB4-B939-4856-844F-2473CEFA3F8C}"/>
    <cellStyle name="Normal 4 7 4 7 2" xfId="38880" xr:uid="{B68DE397-4106-4DED-828C-559D1A111CE6}"/>
    <cellStyle name="Normal 4 7 4 7 2 2" xfId="38881" xr:uid="{737A71EA-E1C4-4E09-9FF9-BCC082E3874F}"/>
    <cellStyle name="Normal 4 7 4 7 3" xfId="38882" xr:uid="{96DA8F0E-1A48-43AD-A0BC-7F9008515FD8}"/>
    <cellStyle name="Normal 4 7 4 8" xfId="38883" xr:uid="{DD749620-BBA4-4EFB-B484-7AE658663F02}"/>
    <cellStyle name="Normal 4 7 4 8 2" xfId="38884" xr:uid="{ECE76ED4-0899-4E7A-A9EA-3B01ACFE3069}"/>
    <cellStyle name="Normal 4 7 4 8 2 2" xfId="38885" xr:uid="{F9D341D5-7E8F-4933-BDB8-95544C2E42AB}"/>
    <cellStyle name="Normal 4 7 4 8 3" xfId="38886" xr:uid="{44828D36-B8A9-4B94-9468-341C6FABFA40}"/>
    <cellStyle name="Normal 4 7 4 9" xfId="38887" xr:uid="{3ECE2280-E17C-4443-AD00-554C6B70D7B3}"/>
    <cellStyle name="Normal 4 7 4 9 2" xfId="38888" xr:uid="{1477ACA6-A503-4F40-BAA8-E31605FCED22}"/>
    <cellStyle name="Normal 4 7 4 9 2 2" xfId="38889" xr:uid="{41771BCB-9CE9-45E3-BD27-65F54F6A59CD}"/>
    <cellStyle name="Normal 4 7 4 9 3" xfId="38890" xr:uid="{64547AF3-7350-4E9E-91EC-6A34CE03D7D9}"/>
    <cellStyle name="Normal 4 7 5" xfId="38891" xr:uid="{236D419F-ED20-4C07-B850-3B326C31037C}"/>
    <cellStyle name="Normal 4 7 5 10" xfId="38892" xr:uid="{B44B4AE3-4302-469A-A6D0-53B54935F94D}"/>
    <cellStyle name="Normal 4 7 5 10 2" xfId="38893" xr:uid="{9C433705-7216-4AB6-887D-5D15E0BC0CB7}"/>
    <cellStyle name="Normal 4 7 5 11" xfId="38894" xr:uid="{4AF82C6D-EACE-4794-BFF6-8F7E24640040}"/>
    <cellStyle name="Normal 4 7 5 2" xfId="38895" xr:uid="{F5F044E1-3C8B-4446-8C90-CF08FEE662A8}"/>
    <cellStyle name="Normal 4 7 5 2 2" xfId="38896" xr:uid="{1817EBD2-B843-49D9-AFD8-493B7D0AC1EB}"/>
    <cellStyle name="Normal 4 7 5 2 2 2" xfId="38897" xr:uid="{59C40D61-D062-428C-BA1E-2E79CB0E9443}"/>
    <cellStyle name="Normal 4 7 5 2 2 2 2" xfId="38898" xr:uid="{0ED16300-FA5E-47D6-9456-265EAA0B7516}"/>
    <cellStyle name="Normal 4 7 5 2 2 2 2 2" xfId="38899" xr:uid="{BDAAA978-105E-4DD0-BA92-F892E83B8828}"/>
    <cellStyle name="Normal 4 7 5 2 2 2 2 2 2" xfId="38900" xr:uid="{3E218676-DAC6-4E71-8BEA-FCC5992C2CFB}"/>
    <cellStyle name="Normal 4 7 5 2 2 2 2 3" xfId="38901" xr:uid="{B092DC7C-996B-41FB-B007-9C8D9942638B}"/>
    <cellStyle name="Normal 4 7 5 2 2 2 3" xfId="38902" xr:uid="{396B0C36-9396-48EC-9788-57CE53185B04}"/>
    <cellStyle name="Normal 4 7 5 2 2 2 3 2" xfId="38903" xr:uid="{AC9192A1-A661-43CB-924A-5C7C538DC126}"/>
    <cellStyle name="Normal 4 7 5 2 2 2 3 2 2" xfId="38904" xr:uid="{B7551EC0-23FF-48FB-8024-139A11F377B7}"/>
    <cellStyle name="Normal 4 7 5 2 2 2 3 3" xfId="38905" xr:uid="{0E17046E-1E37-4E18-94C5-D88EB9101545}"/>
    <cellStyle name="Normal 4 7 5 2 2 2 4" xfId="38906" xr:uid="{6C4B4A54-9E0A-49C0-AB1E-E35E1A652694}"/>
    <cellStyle name="Normal 4 7 5 2 2 2 4 2" xfId="38907" xr:uid="{8D816EB3-9DA9-443D-9B53-239095D42EC1}"/>
    <cellStyle name="Normal 4 7 5 2 2 2 5" xfId="38908" xr:uid="{FBF8C9E8-3554-465E-9E7A-25301A2F0276}"/>
    <cellStyle name="Normal 4 7 5 2 2 3" xfId="38909" xr:uid="{1DBACB00-45C4-49E8-8155-2B6A9B2A12F8}"/>
    <cellStyle name="Normal 4 7 5 2 2 3 2" xfId="38910" xr:uid="{1605E54D-D1E6-4323-A6D8-F2F240178E47}"/>
    <cellStyle name="Normal 4 7 5 2 2 3 2 2" xfId="38911" xr:uid="{5DE5D2EF-B64E-427C-AADA-96EA3AE9DA55}"/>
    <cellStyle name="Normal 4 7 5 2 2 3 3" xfId="38912" xr:uid="{615C0FA4-39C4-4CA4-93B9-3CF0DBB26385}"/>
    <cellStyle name="Normal 4 7 5 2 2 4" xfId="38913" xr:uid="{1F39A0F4-859C-4C09-8100-C732777CB3F1}"/>
    <cellStyle name="Normal 4 7 5 2 2 4 2" xfId="38914" xr:uid="{943E2E0D-206E-4476-9DF3-AABF73549053}"/>
    <cellStyle name="Normal 4 7 5 2 2 4 2 2" xfId="38915" xr:uid="{6D38CFE3-6318-4C8A-A05F-74FCF693037A}"/>
    <cellStyle name="Normal 4 7 5 2 2 4 3" xfId="38916" xr:uid="{4DA43502-B851-4AE9-A075-D47838ADF9B7}"/>
    <cellStyle name="Normal 4 7 5 2 2 5" xfId="38917" xr:uid="{292A8F45-3671-4598-B01E-F863095B5CE6}"/>
    <cellStyle name="Normal 4 7 5 2 2 5 2" xfId="38918" xr:uid="{554FD9A8-59DC-4E9A-8438-B866F5A7598C}"/>
    <cellStyle name="Normal 4 7 5 2 2 6" xfId="38919" xr:uid="{ADA576AD-398D-4CD9-A5F5-7327BC2EDF99}"/>
    <cellStyle name="Normal 4 7 5 2 3" xfId="38920" xr:uid="{77B8DE17-72C8-44FB-BEDB-32A0C2290190}"/>
    <cellStyle name="Normal 4 7 5 2 3 2" xfId="38921" xr:uid="{80028327-32BA-473F-92D4-2D5CCE8C7E2C}"/>
    <cellStyle name="Normal 4 7 5 2 3 2 2" xfId="38922" xr:uid="{CB21C941-0771-4C20-81C5-27A73F30E7A6}"/>
    <cellStyle name="Normal 4 7 5 2 3 2 2 2" xfId="38923" xr:uid="{F4BC1070-5F07-41F8-A1ED-11080250AA4D}"/>
    <cellStyle name="Normal 4 7 5 2 3 2 2 2 2" xfId="38924" xr:uid="{822E6E3B-C550-46AD-97DB-591CB73161D3}"/>
    <cellStyle name="Normal 4 7 5 2 3 2 2 3" xfId="38925" xr:uid="{B2F45CC4-10EF-4095-898E-E29F60DC7D36}"/>
    <cellStyle name="Normal 4 7 5 2 3 2 3" xfId="38926" xr:uid="{C886C277-C954-4EAB-8ACE-0FAF941EF1C4}"/>
    <cellStyle name="Normal 4 7 5 2 3 2 3 2" xfId="38927" xr:uid="{84E99B0D-D52C-4560-89EB-79B0AB3B4712}"/>
    <cellStyle name="Normal 4 7 5 2 3 2 3 2 2" xfId="38928" xr:uid="{23CA5E11-B8A4-4D69-A873-3BFC51B55665}"/>
    <cellStyle name="Normal 4 7 5 2 3 2 3 3" xfId="38929" xr:uid="{4B8BED3A-A9EA-45B2-B2FF-649D6B8162CF}"/>
    <cellStyle name="Normal 4 7 5 2 3 2 4" xfId="38930" xr:uid="{49DBD3DC-E605-4224-BFCB-0ECC44CFEF94}"/>
    <cellStyle name="Normal 4 7 5 2 3 2 4 2" xfId="38931" xr:uid="{62857821-49A8-421D-8091-9EAF066BF927}"/>
    <cellStyle name="Normal 4 7 5 2 3 2 5" xfId="38932" xr:uid="{C2C79140-D332-4D16-AD34-7476937EE9E5}"/>
    <cellStyle name="Normal 4 7 5 2 3 3" xfId="38933" xr:uid="{A23FD32B-7FFD-4005-84DC-2F9677FFDFBA}"/>
    <cellStyle name="Normal 4 7 5 2 3 3 2" xfId="38934" xr:uid="{58336C3F-3D29-433B-B5EA-128DF041E991}"/>
    <cellStyle name="Normal 4 7 5 2 3 3 2 2" xfId="38935" xr:uid="{8A395A67-9C33-40E6-9EBB-73F002D35267}"/>
    <cellStyle name="Normal 4 7 5 2 3 3 3" xfId="38936" xr:uid="{5635A416-7655-4111-B78C-6F7491A13D96}"/>
    <cellStyle name="Normal 4 7 5 2 3 4" xfId="38937" xr:uid="{A3283E7C-5BBD-4F58-A669-B82CF51600BC}"/>
    <cellStyle name="Normal 4 7 5 2 3 4 2" xfId="38938" xr:uid="{FBB24C73-19BC-4BF1-BA7E-17FC803FDAD7}"/>
    <cellStyle name="Normal 4 7 5 2 3 4 2 2" xfId="38939" xr:uid="{1E819054-307D-42A7-89EC-17DF69E455A6}"/>
    <cellStyle name="Normal 4 7 5 2 3 4 3" xfId="38940" xr:uid="{D135B432-A11A-442D-83D9-ED113DD57C41}"/>
    <cellStyle name="Normal 4 7 5 2 3 5" xfId="38941" xr:uid="{AA43BE42-89DA-4535-B5BB-505A6396B628}"/>
    <cellStyle name="Normal 4 7 5 2 3 5 2" xfId="38942" xr:uid="{96380BEF-7910-4D6C-9677-EDCEF97D7C01}"/>
    <cellStyle name="Normal 4 7 5 2 3 6" xfId="38943" xr:uid="{CB8DA157-E77A-44C1-9752-DE3CC2F0B5D7}"/>
    <cellStyle name="Normal 4 7 5 2 4" xfId="38944" xr:uid="{5117A063-678E-4266-806E-8E534C73B1C8}"/>
    <cellStyle name="Normal 4 7 5 2 4 2" xfId="38945" xr:uid="{9421D225-2DC6-45D8-A3CA-2ACEB0653EA2}"/>
    <cellStyle name="Normal 4 7 5 2 4 2 2" xfId="38946" xr:uid="{1F827D91-F317-4DED-80FD-27F003ABA2B0}"/>
    <cellStyle name="Normal 4 7 5 2 4 2 2 2" xfId="38947" xr:uid="{C00C777B-E2A6-4170-810B-967EE1E88639}"/>
    <cellStyle name="Normal 4 7 5 2 4 2 3" xfId="38948" xr:uid="{A226C9CF-D741-4290-8A4A-A495B8AACE57}"/>
    <cellStyle name="Normal 4 7 5 2 4 3" xfId="38949" xr:uid="{53AB6C4E-A102-46CD-8223-9860574FAAAE}"/>
    <cellStyle name="Normal 4 7 5 2 4 3 2" xfId="38950" xr:uid="{3EC4DAB7-2C18-4995-80FB-80C0C93FC214}"/>
    <cellStyle name="Normal 4 7 5 2 4 3 2 2" xfId="38951" xr:uid="{A562C289-FB8B-4867-BF09-84C599A0627A}"/>
    <cellStyle name="Normal 4 7 5 2 4 3 3" xfId="38952" xr:uid="{FF13B7CE-6AB7-4F36-A501-F8166FDC7C82}"/>
    <cellStyle name="Normal 4 7 5 2 4 4" xfId="38953" xr:uid="{790D837C-0C81-4C54-84AC-155CA6F87107}"/>
    <cellStyle name="Normal 4 7 5 2 4 4 2" xfId="38954" xr:uid="{1C144B23-55C2-4919-9C04-A49624F5B518}"/>
    <cellStyle name="Normal 4 7 5 2 4 5" xfId="38955" xr:uid="{D989327F-767B-466C-8EB1-11B04A0E0A0F}"/>
    <cellStyle name="Normal 4 7 5 2 5" xfId="38956" xr:uid="{451AF828-ADF0-4310-9B6B-D0789AAB2995}"/>
    <cellStyle name="Normal 4 7 5 2 5 2" xfId="38957" xr:uid="{D02C9078-2D16-4A50-8DB8-F7446BA74C56}"/>
    <cellStyle name="Normal 4 7 5 2 5 2 2" xfId="38958" xr:uid="{F658E889-18AE-4832-8BBF-AD1834CF41CB}"/>
    <cellStyle name="Normal 4 7 5 2 5 3" xfId="38959" xr:uid="{A634C991-E670-4771-A852-73415DDFD5BE}"/>
    <cellStyle name="Normal 4 7 5 2 6" xfId="38960" xr:uid="{2B475F9E-F51D-4EEB-9402-A1986F6AFE9F}"/>
    <cellStyle name="Normal 4 7 5 2 6 2" xfId="38961" xr:uid="{357D356A-D8C5-473B-9C66-D6F9EF1A0B75}"/>
    <cellStyle name="Normal 4 7 5 2 6 2 2" xfId="38962" xr:uid="{1EA2445A-DC4C-4E9A-A072-8000BDC583FF}"/>
    <cellStyle name="Normal 4 7 5 2 6 3" xfId="38963" xr:uid="{5AD453C8-892D-4131-9729-C1F4D60EEEFB}"/>
    <cellStyle name="Normal 4 7 5 2 7" xfId="38964" xr:uid="{BE976F6D-1335-4FB4-B75A-F586C17D5669}"/>
    <cellStyle name="Normal 4 7 5 2 7 2" xfId="38965" xr:uid="{B6AFE9E9-8FAB-49CC-80BA-9CEF5457E021}"/>
    <cellStyle name="Normal 4 7 5 2 7 2 2" xfId="38966" xr:uid="{58084DC4-9DDC-453B-8207-1DBBDDBE8538}"/>
    <cellStyle name="Normal 4 7 5 2 7 3" xfId="38967" xr:uid="{B0BC4E00-3810-4A21-8855-B0FD7CB4036A}"/>
    <cellStyle name="Normal 4 7 5 2 8" xfId="38968" xr:uid="{E037E67A-3069-459C-81CB-992FB1D73EF2}"/>
    <cellStyle name="Normal 4 7 5 2 8 2" xfId="38969" xr:uid="{BE60CE08-22F1-4FAE-9FC8-6E6301A51832}"/>
    <cellStyle name="Normal 4 7 5 2 9" xfId="38970" xr:uid="{D9D4DD73-6A23-49C5-BD6A-0750338933E4}"/>
    <cellStyle name="Normal 4 7 5 3" xfId="38971" xr:uid="{54AA5550-5EAE-4516-B09C-932EA476863A}"/>
    <cellStyle name="Normal 4 7 5 3 2" xfId="38972" xr:uid="{CFE28E36-AAAE-416D-99ED-1956A01DF54E}"/>
    <cellStyle name="Normal 4 7 5 3 2 2" xfId="38973" xr:uid="{0ECE6E35-2CFE-47FC-9BA7-82442912ED2B}"/>
    <cellStyle name="Normal 4 7 5 3 2 2 2" xfId="38974" xr:uid="{17AD2D41-70E4-426B-B995-0D68941C8A42}"/>
    <cellStyle name="Normal 4 7 5 3 2 2 2 2" xfId="38975" xr:uid="{0E8421FE-C4F6-44F4-964F-34B57D35609B}"/>
    <cellStyle name="Normal 4 7 5 3 2 2 2 2 2" xfId="38976" xr:uid="{02D0D9A2-13E6-41CF-B321-331B1FC29817}"/>
    <cellStyle name="Normal 4 7 5 3 2 2 2 3" xfId="38977" xr:uid="{56C59666-67B8-4C12-A7F0-5BAFFE6D9BAE}"/>
    <cellStyle name="Normal 4 7 5 3 2 2 3" xfId="38978" xr:uid="{97F70A74-9DBA-4C26-B097-E4244A587650}"/>
    <cellStyle name="Normal 4 7 5 3 2 2 3 2" xfId="38979" xr:uid="{BC0C41A7-6BB2-4067-9F55-0566A868463A}"/>
    <cellStyle name="Normal 4 7 5 3 2 2 3 2 2" xfId="38980" xr:uid="{2A0D4183-CB10-4FB2-84AA-FADF28785993}"/>
    <cellStyle name="Normal 4 7 5 3 2 2 3 3" xfId="38981" xr:uid="{B31DB6AD-88BF-4F65-B8F3-FDDEB46541B0}"/>
    <cellStyle name="Normal 4 7 5 3 2 2 4" xfId="38982" xr:uid="{F0C73E25-BFF6-40BF-BF43-59B71F562046}"/>
    <cellStyle name="Normal 4 7 5 3 2 2 4 2" xfId="38983" xr:uid="{D9FEF634-EDF5-4FCE-AA56-4BF76C7F3D86}"/>
    <cellStyle name="Normal 4 7 5 3 2 2 5" xfId="38984" xr:uid="{CA033EFD-2BE6-460E-AB17-A3A043D05F0F}"/>
    <cellStyle name="Normal 4 7 5 3 2 3" xfId="38985" xr:uid="{4F71994D-2260-4631-8359-E0560F800BC0}"/>
    <cellStyle name="Normal 4 7 5 3 2 3 2" xfId="38986" xr:uid="{404F5C7D-A448-49AA-B86D-737D96EA3BFB}"/>
    <cellStyle name="Normal 4 7 5 3 2 3 2 2" xfId="38987" xr:uid="{5B46D3D0-D4E7-435E-9307-F3E83F205F0B}"/>
    <cellStyle name="Normal 4 7 5 3 2 3 3" xfId="38988" xr:uid="{8B894EEE-7E72-4B2B-9009-316C394F4227}"/>
    <cellStyle name="Normal 4 7 5 3 2 4" xfId="38989" xr:uid="{46C557C7-3899-453A-ACB4-543214EFE16D}"/>
    <cellStyle name="Normal 4 7 5 3 2 4 2" xfId="38990" xr:uid="{A89BF071-580F-4083-909C-6538763C22C4}"/>
    <cellStyle name="Normal 4 7 5 3 2 4 2 2" xfId="38991" xr:uid="{9ED6DDB4-E25A-4C17-91B9-FB41E3BF093C}"/>
    <cellStyle name="Normal 4 7 5 3 2 4 3" xfId="38992" xr:uid="{24655551-B696-415D-8082-90BB9B1C3B30}"/>
    <cellStyle name="Normal 4 7 5 3 2 5" xfId="38993" xr:uid="{7C33525E-E91E-4A53-BB5E-AC44B3A6D188}"/>
    <cellStyle name="Normal 4 7 5 3 2 5 2" xfId="38994" xr:uid="{31420F9B-DD2E-469D-8E8E-9BA0CB966736}"/>
    <cellStyle name="Normal 4 7 5 3 2 6" xfId="38995" xr:uid="{A67F1FD9-738F-44A9-B612-2C66A5434762}"/>
    <cellStyle name="Normal 4 7 5 3 3" xfId="38996" xr:uid="{402696FB-84EC-4B3D-8C13-1D417D3BC4DA}"/>
    <cellStyle name="Normal 4 7 5 3 3 2" xfId="38997" xr:uid="{0A639D4E-9E04-4B92-B879-773FEAC8B2CD}"/>
    <cellStyle name="Normal 4 7 5 3 3 2 2" xfId="38998" xr:uid="{886FD3F3-CA5C-4E25-8FC0-4A9232905C79}"/>
    <cellStyle name="Normal 4 7 5 3 3 2 2 2" xfId="38999" xr:uid="{FED48E3E-ADAF-45A6-93C1-0E31B07E000F}"/>
    <cellStyle name="Normal 4 7 5 3 3 2 2 2 2" xfId="39000" xr:uid="{93271C2C-0601-4999-ABC2-D0B7D998B8D1}"/>
    <cellStyle name="Normal 4 7 5 3 3 2 2 3" xfId="39001" xr:uid="{4BBCF029-752D-4184-9DAC-336BC2BBDEE2}"/>
    <cellStyle name="Normal 4 7 5 3 3 2 3" xfId="39002" xr:uid="{3617CA86-C6E9-40D2-B49D-6308C22C5251}"/>
    <cellStyle name="Normal 4 7 5 3 3 2 3 2" xfId="39003" xr:uid="{2B07CB5D-36FD-40C4-8F3A-C6C335BCC364}"/>
    <cellStyle name="Normal 4 7 5 3 3 2 3 2 2" xfId="39004" xr:uid="{C4B3D59C-2E0B-4BB3-9972-2B2BF3D0325E}"/>
    <cellStyle name="Normal 4 7 5 3 3 2 3 3" xfId="39005" xr:uid="{754481A3-9DD9-4456-8CD8-191025CF7F68}"/>
    <cellStyle name="Normal 4 7 5 3 3 2 4" xfId="39006" xr:uid="{D2226844-2A0A-4B9A-B4FF-6CB44F53CB23}"/>
    <cellStyle name="Normal 4 7 5 3 3 2 4 2" xfId="39007" xr:uid="{29425E66-9725-451E-88D0-42D2A4D4732B}"/>
    <cellStyle name="Normal 4 7 5 3 3 2 5" xfId="39008" xr:uid="{01CBEC5C-A923-4AA2-BBCF-791D15D2D5BB}"/>
    <cellStyle name="Normal 4 7 5 3 3 3" xfId="39009" xr:uid="{4387D48B-0816-4B17-9AB5-9F920048A4AE}"/>
    <cellStyle name="Normal 4 7 5 3 3 3 2" xfId="39010" xr:uid="{2AF9044A-D454-4C2E-905F-63587325F880}"/>
    <cellStyle name="Normal 4 7 5 3 3 3 2 2" xfId="39011" xr:uid="{D9555FD9-23C8-43B5-9E9C-48A84C562C6D}"/>
    <cellStyle name="Normal 4 7 5 3 3 3 3" xfId="39012" xr:uid="{1069B1FE-C93A-4071-8F13-52AA365966A6}"/>
    <cellStyle name="Normal 4 7 5 3 3 4" xfId="39013" xr:uid="{9F6EFC1D-061C-4F66-9601-B53D2F0B258F}"/>
    <cellStyle name="Normal 4 7 5 3 3 4 2" xfId="39014" xr:uid="{31C0B3AF-FB2F-45CA-9F1D-D0EE92AF852F}"/>
    <cellStyle name="Normal 4 7 5 3 3 4 2 2" xfId="39015" xr:uid="{979FC26B-F0C7-4BA0-8530-80324D573ED1}"/>
    <cellStyle name="Normal 4 7 5 3 3 4 3" xfId="39016" xr:uid="{4D95C07C-4902-4DF2-8599-1A759A6F9361}"/>
    <cellStyle name="Normal 4 7 5 3 3 5" xfId="39017" xr:uid="{E86A559A-AEAA-4964-9054-8301C55FA75A}"/>
    <cellStyle name="Normal 4 7 5 3 3 5 2" xfId="39018" xr:uid="{A1F17FB8-8D1B-4BBF-B398-A28840AAD19E}"/>
    <cellStyle name="Normal 4 7 5 3 3 6" xfId="39019" xr:uid="{8BAC870A-E04F-4DE4-A378-136A8D311E38}"/>
    <cellStyle name="Normal 4 7 5 3 4" xfId="39020" xr:uid="{2F470D9F-D21B-4A0C-9266-1117895BCBCE}"/>
    <cellStyle name="Normal 4 7 5 3 4 2" xfId="39021" xr:uid="{BDD10860-A3C9-4144-B952-2C69C3035D19}"/>
    <cellStyle name="Normal 4 7 5 3 4 2 2" xfId="39022" xr:uid="{B514BF61-8175-4472-808F-E0FFCC58178F}"/>
    <cellStyle name="Normal 4 7 5 3 4 2 2 2" xfId="39023" xr:uid="{34F1F184-69FF-457F-B1D6-AECE04EE1CF7}"/>
    <cellStyle name="Normal 4 7 5 3 4 2 3" xfId="39024" xr:uid="{7A1312F6-A585-4497-B160-EDBC02D69B8E}"/>
    <cellStyle name="Normal 4 7 5 3 4 3" xfId="39025" xr:uid="{E9B8926F-B9A2-4C70-AE41-287E0C7F2468}"/>
    <cellStyle name="Normal 4 7 5 3 4 3 2" xfId="39026" xr:uid="{74D573AF-A6D1-4238-BF42-29FE1FAF8020}"/>
    <cellStyle name="Normal 4 7 5 3 4 3 2 2" xfId="39027" xr:uid="{379255C8-E4F6-4CE8-969B-8042694746D3}"/>
    <cellStyle name="Normal 4 7 5 3 4 3 3" xfId="39028" xr:uid="{0A5666BA-2C14-425F-B4D5-0482F501F210}"/>
    <cellStyle name="Normal 4 7 5 3 4 4" xfId="39029" xr:uid="{E1D3630C-9EB9-4ED4-A346-17AA2DFC5C4D}"/>
    <cellStyle name="Normal 4 7 5 3 4 4 2" xfId="39030" xr:uid="{F2E2D90F-46DF-4B8F-A8C9-8365F1EBF88F}"/>
    <cellStyle name="Normal 4 7 5 3 4 5" xfId="39031" xr:uid="{052191D1-114D-450B-8A72-E359F92EB366}"/>
    <cellStyle name="Normal 4 7 5 3 5" xfId="39032" xr:uid="{036A5A7B-3648-45F4-AA8E-7F2063471B49}"/>
    <cellStyle name="Normal 4 7 5 3 5 2" xfId="39033" xr:uid="{6A658ADE-CB37-412A-9AB7-3629C55C254C}"/>
    <cellStyle name="Normal 4 7 5 3 5 2 2" xfId="39034" xr:uid="{D4AD06DA-060D-4D1A-86A1-C9BA26BB3696}"/>
    <cellStyle name="Normal 4 7 5 3 5 3" xfId="39035" xr:uid="{21A5200D-7964-4222-A50B-21B8F988E443}"/>
    <cellStyle name="Normal 4 7 5 3 6" xfId="39036" xr:uid="{2EC71B53-FB11-4E61-976E-38A23A876963}"/>
    <cellStyle name="Normal 4 7 5 3 6 2" xfId="39037" xr:uid="{51414E47-14B9-4B54-82E2-6CCCFBD05D95}"/>
    <cellStyle name="Normal 4 7 5 3 6 2 2" xfId="39038" xr:uid="{45E28976-55DB-4207-8034-11FB3DC6381B}"/>
    <cellStyle name="Normal 4 7 5 3 6 3" xfId="39039" xr:uid="{D19E28B2-52A3-4D6C-8759-A9AC24297859}"/>
    <cellStyle name="Normal 4 7 5 3 7" xfId="39040" xr:uid="{5B0BACAF-CBD0-4202-909C-BB8A7285EA68}"/>
    <cellStyle name="Normal 4 7 5 3 7 2" xfId="39041" xr:uid="{BB276BE5-8957-4B0C-802C-136046EEE43F}"/>
    <cellStyle name="Normal 4 7 5 3 7 2 2" xfId="39042" xr:uid="{B91EE31C-6763-4C05-8CB8-46A7175E8D9C}"/>
    <cellStyle name="Normal 4 7 5 3 7 3" xfId="39043" xr:uid="{EA95274C-82F9-4BA1-B865-C62B407E07E1}"/>
    <cellStyle name="Normal 4 7 5 3 8" xfId="39044" xr:uid="{55924825-B678-49D8-86A1-D104873174E9}"/>
    <cellStyle name="Normal 4 7 5 3 8 2" xfId="39045" xr:uid="{E1B9B9B1-8ECB-4200-8C81-099DF6DFFBE7}"/>
    <cellStyle name="Normal 4 7 5 3 9" xfId="39046" xr:uid="{67AF3BA4-487E-4B78-BB3B-FB8F23DCFACF}"/>
    <cellStyle name="Normal 4 7 5 4" xfId="39047" xr:uid="{2DFE77F2-432C-4A51-A01A-7B9A2FE017D1}"/>
    <cellStyle name="Normal 4 7 5 4 2" xfId="39048" xr:uid="{821AA9E8-B317-459B-8440-505FB32BB665}"/>
    <cellStyle name="Normal 4 7 5 4 2 2" xfId="39049" xr:uid="{98A2A974-0344-408C-B291-4742891AB5EB}"/>
    <cellStyle name="Normal 4 7 5 4 2 2 2" xfId="39050" xr:uid="{F5D83EDE-A05B-4343-A314-0D9C3029CBAB}"/>
    <cellStyle name="Normal 4 7 5 4 2 2 2 2" xfId="39051" xr:uid="{229C0B16-40C5-44C4-AD4F-4C84F47BB270}"/>
    <cellStyle name="Normal 4 7 5 4 2 2 3" xfId="39052" xr:uid="{4C5CCD92-96DE-4E84-81F7-0A352E541DB6}"/>
    <cellStyle name="Normal 4 7 5 4 2 3" xfId="39053" xr:uid="{35AB93F2-D1F0-4C70-83EE-3DB6D305718D}"/>
    <cellStyle name="Normal 4 7 5 4 2 3 2" xfId="39054" xr:uid="{68A7251F-F0A1-48AF-A012-8BE63C1A8782}"/>
    <cellStyle name="Normal 4 7 5 4 2 3 2 2" xfId="39055" xr:uid="{7AFBBFBA-5CB6-4537-A7D4-67DCCD580E10}"/>
    <cellStyle name="Normal 4 7 5 4 2 3 3" xfId="39056" xr:uid="{43D9C39F-089B-4F2E-B152-BF0B5301F2EA}"/>
    <cellStyle name="Normal 4 7 5 4 2 4" xfId="39057" xr:uid="{87AE43B0-DCF8-45D7-8CBC-7D2069BC39D0}"/>
    <cellStyle name="Normal 4 7 5 4 2 4 2" xfId="39058" xr:uid="{A74C4048-4529-4BCE-805E-0B7F0822854A}"/>
    <cellStyle name="Normal 4 7 5 4 2 5" xfId="39059" xr:uid="{D8192D8C-AACE-41A8-8848-AC7FC8459F86}"/>
    <cellStyle name="Normal 4 7 5 4 3" xfId="39060" xr:uid="{F522A70D-D4E1-46C1-A353-3E3DF213909C}"/>
    <cellStyle name="Normal 4 7 5 4 3 2" xfId="39061" xr:uid="{1D25085B-F6AD-41C5-810F-85A134D20830}"/>
    <cellStyle name="Normal 4 7 5 4 3 2 2" xfId="39062" xr:uid="{7E4573E4-6163-4477-BAE6-26B1FCC35A9A}"/>
    <cellStyle name="Normal 4 7 5 4 3 3" xfId="39063" xr:uid="{2EBA8E24-3506-4005-AB8C-829AD6683AAF}"/>
    <cellStyle name="Normal 4 7 5 4 4" xfId="39064" xr:uid="{6E783F69-AC91-4C68-AF3B-AFB799057D6E}"/>
    <cellStyle name="Normal 4 7 5 4 4 2" xfId="39065" xr:uid="{1EFA4B99-F393-4200-828F-180120CE6603}"/>
    <cellStyle name="Normal 4 7 5 4 4 2 2" xfId="39066" xr:uid="{CF841199-4B9B-4C78-AC29-78505C8B7766}"/>
    <cellStyle name="Normal 4 7 5 4 4 3" xfId="39067" xr:uid="{DBE1C132-B273-47D2-8396-70F0EDA331BD}"/>
    <cellStyle name="Normal 4 7 5 4 5" xfId="39068" xr:uid="{0DEA95D5-4F9A-4A48-8799-02C313E48AB0}"/>
    <cellStyle name="Normal 4 7 5 4 5 2" xfId="39069" xr:uid="{7CE2197C-DDD3-46CD-A81A-F1D757571FF7}"/>
    <cellStyle name="Normal 4 7 5 4 6" xfId="39070" xr:uid="{DBCEC8C6-27EB-46EB-8F70-0A3D833A4239}"/>
    <cellStyle name="Normal 4 7 5 5" xfId="39071" xr:uid="{F060689B-3A30-49C7-8609-48AB718992C2}"/>
    <cellStyle name="Normal 4 7 5 5 2" xfId="39072" xr:uid="{5905C89F-A0F0-4590-BE66-F0B83358F296}"/>
    <cellStyle name="Normal 4 7 5 5 2 2" xfId="39073" xr:uid="{CBB19422-BFB8-4816-A69B-3DA192E54277}"/>
    <cellStyle name="Normal 4 7 5 5 2 2 2" xfId="39074" xr:uid="{DD26F807-62E2-4861-98A0-3BCB967C25C6}"/>
    <cellStyle name="Normal 4 7 5 5 2 2 2 2" xfId="39075" xr:uid="{1948F1C7-C6A6-43C1-8B8E-30930790E43C}"/>
    <cellStyle name="Normal 4 7 5 5 2 2 3" xfId="39076" xr:uid="{65521831-2161-438A-A90A-395C447EBD58}"/>
    <cellStyle name="Normal 4 7 5 5 2 3" xfId="39077" xr:uid="{16191B6F-7FA5-483D-9CA0-34234FBE940A}"/>
    <cellStyle name="Normal 4 7 5 5 2 3 2" xfId="39078" xr:uid="{D59B8736-1E3B-4FC3-83B2-A4A5539DD98E}"/>
    <cellStyle name="Normal 4 7 5 5 2 3 2 2" xfId="39079" xr:uid="{FA6B95FF-4F3F-482F-A6FA-F4B6F1FB20CD}"/>
    <cellStyle name="Normal 4 7 5 5 2 3 3" xfId="39080" xr:uid="{35055407-54D6-47B7-9692-6A8005B6B38F}"/>
    <cellStyle name="Normal 4 7 5 5 2 4" xfId="39081" xr:uid="{07488C1F-444B-467B-888B-408AA521B0A6}"/>
    <cellStyle name="Normal 4 7 5 5 2 4 2" xfId="39082" xr:uid="{1496D12D-0333-4B82-AD0D-DEA415402E1A}"/>
    <cellStyle name="Normal 4 7 5 5 2 5" xfId="39083" xr:uid="{E0074B82-3850-4335-822E-F8432F5B811E}"/>
    <cellStyle name="Normal 4 7 5 5 3" xfId="39084" xr:uid="{79DDB313-68EF-42F7-994B-94875928EC66}"/>
    <cellStyle name="Normal 4 7 5 5 3 2" xfId="39085" xr:uid="{49E6F3A2-B90A-40F5-AF9D-7884E2BDA4AA}"/>
    <cellStyle name="Normal 4 7 5 5 3 2 2" xfId="39086" xr:uid="{B02E7664-1B2C-4F92-A124-FB9854B765E0}"/>
    <cellStyle name="Normal 4 7 5 5 3 3" xfId="39087" xr:uid="{2EB8D7CE-555E-42AE-A303-F4704C1A8E5A}"/>
    <cellStyle name="Normal 4 7 5 5 4" xfId="39088" xr:uid="{C2C9A729-66A9-42A1-9084-89163381C220}"/>
    <cellStyle name="Normal 4 7 5 5 4 2" xfId="39089" xr:uid="{96EB68AB-416B-40E4-A0DB-0FA902A686B8}"/>
    <cellStyle name="Normal 4 7 5 5 4 2 2" xfId="39090" xr:uid="{BC16D050-D300-43FE-9026-F7A7FD2E1A1F}"/>
    <cellStyle name="Normal 4 7 5 5 4 3" xfId="39091" xr:uid="{9A092ABB-A7AA-4376-92A7-8899A9FC9CB5}"/>
    <cellStyle name="Normal 4 7 5 5 5" xfId="39092" xr:uid="{503947CC-33F0-456D-A921-6DB1D766DDE8}"/>
    <cellStyle name="Normal 4 7 5 5 5 2" xfId="39093" xr:uid="{C86C3AA6-40FF-41E7-93D0-BD5F9DA54062}"/>
    <cellStyle name="Normal 4 7 5 5 6" xfId="39094" xr:uid="{18C40FEC-0471-4802-A72B-E5E711CE314C}"/>
    <cellStyle name="Normal 4 7 5 6" xfId="39095" xr:uid="{AB1F0A1F-78B0-4535-87C5-C3038FAC78FE}"/>
    <cellStyle name="Normal 4 7 5 6 2" xfId="39096" xr:uid="{320E41FC-6648-4C5B-8605-36AFC816F5B4}"/>
    <cellStyle name="Normal 4 7 5 6 2 2" xfId="39097" xr:uid="{65B8D94C-7110-4AC4-98BD-6AD8E09D1DFB}"/>
    <cellStyle name="Normal 4 7 5 6 2 2 2" xfId="39098" xr:uid="{4C79F58B-B773-4517-8853-8CB83470EBA7}"/>
    <cellStyle name="Normal 4 7 5 6 2 3" xfId="39099" xr:uid="{0B4812B5-4531-4050-8106-3B35624F622F}"/>
    <cellStyle name="Normal 4 7 5 6 3" xfId="39100" xr:uid="{B007FBA4-C0D1-4AEA-8C3F-95EECB98114E}"/>
    <cellStyle name="Normal 4 7 5 6 3 2" xfId="39101" xr:uid="{362D42F0-6C29-452A-BBE0-18B7E50486D5}"/>
    <cellStyle name="Normal 4 7 5 6 3 2 2" xfId="39102" xr:uid="{9465E0A9-32B4-44C3-BAFB-A92D50A110DB}"/>
    <cellStyle name="Normal 4 7 5 6 3 3" xfId="39103" xr:uid="{0BA084DC-20FF-41C6-84E1-BA8B429E5CA8}"/>
    <cellStyle name="Normal 4 7 5 6 4" xfId="39104" xr:uid="{00DBC521-E753-4819-9472-E480E6D9305D}"/>
    <cellStyle name="Normal 4 7 5 6 4 2" xfId="39105" xr:uid="{0BFA86E1-BC3D-470E-8241-98D62BD3A312}"/>
    <cellStyle name="Normal 4 7 5 6 5" xfId="39106" xr:uid="{D3DA3D6A-B788-48D4-B957-3ED8068BA0EA}"/>
    <cellStyle name="Normal 4 7 5 7" xfId="39107" xr:uid="{E5804422-87A8-48E2-9FC6-5FD3B2D24A04}"/>
    <cellStyle name="Normal 4 7 5 7 2" xfId="39108" xr:uid="{890F228B-F8D4-4990-975E-F8D0E8BB9BCC}"/>
    <cellStyle name="Normal 4 7 5 7 2 2" xfId="39109" xr:uid="{D800D71C-6614-4210-A4EE-D98259B7091B}"/>
    <cellStyle name="Normal 4 7 5 7 3" xfId="39110" xr:uid="{2C14D88F-39BE-4031-9F26-D2DBDBB652AF}"/>
    <cellStyle name="Normal 4 7 5 8" xfId="39111" xr:uid="{895D9CDA-3B39-4BAC-A57F-30E5C80D25F1}"/>
    <cellStyle name="Normal 4 7 5 8 2" xfId="39112" xr:uid="{F4ED9039-53E8-49AC-AA8C-26D6F796AE89}"/>
    <cellStyle name="Normal 4 7 5 8 2 2" xfId="39113" xr:uid="{D708A825-B5DB-4385-AC39-4644A37EDA6D}"/>
    <cellStyle name="Normal 4 7 5 8 3" xfId="39114" xr:uid="{179B3AB0-44A7-4BB8-A15A-052917871132}"/>
    <cellStyle name="Normal 4 7 5 9" xfId="39115" xr:uid="{527ACEF2-9522-4B30-8E80-8AAC228501C9}"/>
    <cellStyle name="Normal 4 7 5 9 2" xfId="39116" xr:uid="{0DA1AE74-3D59-4ECE-9C30-115BCA1E6EC3}"/>
    <cellStyle name="Normal 4 7 5 9 2 2" xfId="39117" xr:uid="{44A5049F-F738-4EFE-8B8E-AE8ABAB73FC7}"/>
    <cellStyle name="Normal 4 7 5 9 3" xfId="39118" xr:uid="{3672F23D-1CEA-4243-B063-64C095DCF843}"/>
    <cellStyle name="Normal 4 7 6" xfId="39119" xr:uid="{6E115B82-47A3-4AB7-A635-A72A8A4CDF88}"/>
    <cellStyle name="Normal 4 7 6 10" xfId="39120" xr:uid="{545DC61E-4723-40FA-A86A-86C62210D120}"/>
    <cellStyle name="Normal 4 7 6 10 2" xfId="39121" xr:uid="{42A37EF1-2EAC-4E55-B15F-0B45A64284F0}"/>
    <cellStyle name="Normal 4 7 6 11" xfId="39122" xr:uid="{91115F37-0016-4C65-92F4-E91437787C8E}"/>
    <cellStyle name="Normal 4 7 6 2" xfId="39123" xr:uid="{E6CB4C74-438A-4C97-ACA2-5C25283601A2}"/>
    <cellStyle name="Normal 4 7 6 2 2" xfId="39124" xr:uid="{BC9328D0-08AE-4CA3-99D3-17BC715F3B6A}"/>
    <cellStyle name="Normal 4 7 6 2 2 2" xfId="39125" xr:uid="{9E78AAAF-F368-4793-A192-6DBFA5356814}"/>
    <cellStyle name="Normal 4 7 6 2 2 2 2" xfId="39126" xr:uid="{1A8B8A7B-B58E-4517-9226-AC0631B2A9A0}"/>
    <cellStyle name="Normal 4 7 6 2 2 2 2 2" xfId="39127" xr:uid="{67CED0F0-9CFE-486B-A8A7-BBEF907E772B}"/>
    <cellStyle name="Normal 4 7 6 2 2 2 2 2 2" xfId="39128" xr:uid="{10469460-6412-41E0-95BA-76255C6893C9}"/>
    <cellStyle name="Normal 4 7 6 2 2 2 2 3" xfId="39129" xr:uid="{14909432-76B7-41BD-A9D1-A0A10A4D7496}"/>
    <cellStyle name="Normal 4 7 6 2 2 2 3" xfId="39130" xr:uid="{91214DB9-13B0-475D-9AAF-0C45D4FA5E23}"/>
    <cellStyle name="Normal 4 7 6 2 2 2 3 2" xfId="39131" xr:uid="{4740DDEA-6515-47F7-AB61-E9DB7DC9F358}"/>
    <cellStyle name="Normal 4 7 6 2 2 2 3 2 2" xfId="39132" xr:uid="{A3EF4A9B-8FE6-43CB-9CCF-7F4BC525A395}"/>
    <cellStyle name="Normal 4 7 6 2 2 2 3 3" xfId="39133" xr:uid="{4106E870-5628-42BA-9562-214EEB7CAD24}"/>
    <cellStyle name="Normal 4 7 6 2 2 2 4" xfId="39134" xr:uid="{2208969E-3B15-4D96-87A5-930F60C92E85}"/>
    <cellStyle name="Normal 4 7 6 2 2 2 4 2" xfId="39135" xr:uid="{56693D26-6228-4FD1-B403-347C537025CF}"/>
    <cellStyle name="Normal 4 7 6 2 2 2 5" xfId="39136" xr:uid="{6437A791-89BF-4396-8DBE-18D28811A09A}"/>
    <cellStyle name="Normal 4 7 6 2 2 3" xfId="39137" xr:uid="{983E513A-F3CE-43D0-8629-FD08D7D2E89D}"/>
    <cellStyle name="Normal 4 7 6 2 2 3 2" xfId="39138" xr:uid="{59352EC6-8DEE-4D23-ACC6-EF85FB5F05CC}"/>
    <cellStyle name="Normal 4 7 6 2 2 3 2 2" xfId="39139" xr:uid="{9508D548-F7F4-4F20-A548-522A1905642F}"/>
    <cellStyle name="Normal 4 7 6 2 2 3 3" xfId="39140" xr:uid="{3102ED31-F31B-43E7-82CE-C7925281AE59}"/>
    <cellStyle name="Normal 4 7 6 2 2 4" xfId="39141" xr:uid="{7578F8FD-EF32-424D-A30A-40E373DBDE50}"/>
    <cellStyle name="Normal 4 7 6 2 2 4 2" xfId="39142" xr:uid="{D2E1887D-4D5F-4C1D-B202-9806EDD5351D}"/>
    <cellStyle name="Normal 4 7 6 2 2 4 2 2" xfId="39143" xr:uid="{6DE0C791-A391-4880-A0A4-48A05A65354A}"/>
    <cellStyle name="Normal 4 7 6 2 2 4 3" xfId="39144" xr:uid="{33E2F9C6-D49B-4938-AC4D-B6BDBBF92140}"/>
    <cellStyle name="Normal 4 7 6 2 2 5" xfId="39145" xr:uid="{11885C0F-C03D-4FAA-BE91-638A2805DBE5}"/>
    <cellStyle name="Normal 4 7 6 2 2 5 2" xfId="39146" xr:uid="{BA494D3C-F84B-47BD-90B5-A5FC1CB29133}"/>
    <cellStyle name="Normal 4 7 6 2 2 6" xfId="39147" xr:uid="{906E62CF-64E2-46BE-B89A-122B1C55F81D}"/>
    <cellStyle name="Normal 4 7 6 2 3" xfId="39148" xr:uid="{8756B19B-5757-45B6-A0E2-602DFC4C8997}"/>
    <cellStyle name="Normal 4 7 6 2 3 2" xfId="39149" xr:uid="{9A79E4BA-8E96-4460-BE6C-39684FA96024}"/>
    <cellStyle name="Normal 4 7 6 2 3 2 2" xfId="39150" xr:uid="{504204A8-6821-4E46-B9A4-D7EEC4D80131}"/>
    <cellStyle name="Normal 4 7 6 2 3 2 2 2" xfId="39151" xr:uid="{17C52A89-A198-4434-80FA-6852FBD75978}"/>
    <cellStyle name="Normal 4 7 6 2 3 2 2 2 2" xfId="39152" xr:uid="{13F251AE-C0B9-4AA1-AD86-1D65BFA298A8}"/>
    <cellStyle name="Normal 4 7 6 2 3 2 2 3" xfId="39153" xr:uid="{1B3D2BE6-6AE0-4152-9814-B0A4FC154821}"/>
    <cellStyle name="Normal 4 7 6 2 3 2 3" xfId="39154" xr:uid="{E725840B-299D-4EA6-808B-807A0039CD25}"/>
    <cellStyle name="Normal 4 7 6 2 3 2 3 2" xfId="39155" xr:uid="{587F1E71-954E-49C6-B9B3-BEB749C4A0AF}"/>
    <cellStyle name="Normal 4 7 6 2 3 2 3 2 2" xfId="39156" xr:uid="{E8D2BF06-1192-40AD-A315-24B1EE6F95E7}"/>
    <cellStyle name="Normal 4 7 6 2 3 2 3 3" xfId="39157" xr:uid="{9BC0CD91-5F76-443E-9879-3119E7F1B5F6}"/>
    <cellStyle name="Normal 4 7 6 2 3 2 4" xfId="39158" xr:uid="{39987CDD-57B5-4A8D-9D74-AA181A502A48}"/>
    <cellStyle name="Normal 4 7 6 2 3 2 4 2" xfId="39159" xr:uid="{2881484D-E465-4126-9803-44654A91ED70}"/>
    <cellStyle name="Normal 4 7 6 2 3 2 5" xfId="39160" xr:uid="{01954E09-78DD-4FF0-8020-7575438342C5}"/>
    <cellStyle name="Normal 4 7 6 2 3 3" xfId="39161" xr:uid="{D67B282F-274F-4868-BCF8-CE24B76F9BB9}"/>
    <cellStyle name="Normal 4 7 6 2 3 3 2" xfId="39162" xr:uid="{719027E1-07AD-43BC-98C5-A19B8618277E}"/>
    <cellStyle name="Normal 4 7 6 2 3 3 2 2" xfId="39163" xr:uid="{19230E75-5EE3-43CA-B243-63FFFB258AF8}"/>
    <cellStyle name="Normal 4 7 6 2 3 3 3" xfId="39164" xr:uid="{0723E4F2-0B61-415B-926C-351C3DC2002C}"/>
    <cellStyle name="Normal 4 7 6 2 3 4" xfId="39165" xr:uid="{8682002A-8098-465F-A1F6-EF48E5ACFCA8}"/>
    <cellStyle name="Normal 4 7 6 2 3 4 2" xfId="39166" xr:uid="{0F77ED75-9026-4762-9CE1-D8504084FD7F}"/>
    <cellStyle name="Normal 4 7 6 2 3 4 2 2" xfId="39167" xr:uid="{19B085D6-D30D-43E7-B407-057F0E97C0D2}"/>
    <cellStyle name="Normal 4 7 6 2 3 4 3" xfId="39168" xr:uid="{A0910B6A-0F70-4749-819F-9B0936F2B0A5}"/>
    <cellStyle name="Normal 4 7 6 2 3 5" xfId="39169" xr:uid="{2A768D3D-DACD-4C2B-9321-AE668DABEFE2}"/>
    <cellStyle name="Normal 4 7 6 2 3 5 2" xfId="39170" xr:uid="{18B9243C-C296-4947-9A79-46B29EE8A87C}"/>
    <cellStyle name="Normal 4 7 6 2 3 6" xfId="39171" xr:uid="{EC74C894-A661-423D-A6F4-264A18A22830}"/>
    <cellStyle name="Normal 4 7 6 2 4" xfId="39172" xr:uid="{D1978995-0BCD-41B0-B2CF-E50DEEB6BD32}"/>
    <cellStyle name="Normal 4 7 6 2 4 2" xfId="39173" xr:uid="{0613F477-FE5F-4AA0-B5DC-CD73CE4DDF50}"/>
    <cellStyle name="Normal 4 7 6 2 4 2 2" xfId="39174" xr:uid="{8494B87C-8D22-46DF-ACE9-04960F0C0AFF}"/>
    <cellStyle name="Normal 4 7 6 2 4 2 2 2" xfId="39175" xr:uid="{71DE651D-07E0-463D-81C3-82071DCE559B}"/>
    <cellStyle name="Normal 4 7 6 2 4 2 3" xfId="39176" xr:uid="{088432DE-796C-4093-A3BA-94B46964F132}"/>
    <cellStyle name="Normal 4 7 6 2 4 3" xfId="39177" xr:uid="{3B26C86C-04C1-4647-BEDA-F56AF61235B9}"/>
    <cellStyle name="Normal 4 7 6 2 4 3 2" xfId="39178" xr:uid="{35F3902F-73AD-4D3D-A12C-2A9A0B7CD089}"/>
    <cellStyle name="Normal 4 7 6 2 4 3 2 2" xfId="39179" xr:uid="{DEA6AD76-36E6-45AD-BF5B-888D4242DDED}"/>
    <cellStyle name="Normal 4 7 6 2 4 3 3" xfId="39180" xr:uid="{D12A8B2D-51FA-4DB8-8D5A-4835A9F4E1A4}"/>
    <cellStyle name="Normal 4 7 6 2 4 4" xfId="39181" xr:uid="{AFA0A2CC-3036-48E3-867E-D10994D9E8A8}"/>
    <cellStyle name="Normal 4 7 6 2 4 4 2" xfId="39182" xr:uid="{0FEB56D8-A741-44AC-BEC7-345B18DABA46}"/>
    <cellStyle name="Normal 4 7 6 2 4 5" xfId="39183" xr:uid="{B4BD8E2A-1585-4EC1-9BCF-0B15EA842CF2}"/>
    <cellStyle name="Normal 4 7 6 2 5" xfId="39184" xr:uid="{80CD3878-63F0-43D7-804D-40A5FDB5E91F}"/>
    <cellStyle name="Normal 4 7 6 2 5 2" xfId="39185" xr:uid="{489DB98A-A9F6-45BE-92D7-DCC3CA212064}"/>
    <cellStyle name="Normal 4 7 6 2 5 2 2" xfId="39186" xr:uid="{E1230F4E-3D93-4DA9-AD70-36D206C58D69}"/>
    <cellStyle name="Normal 4 7 6 2 5 3" xfId="39187" xr:uid="{9C691A44-4A88-47B9-8D0A-A3919371DF60}"/>
    <cellStyle name="Normal 4 7 6 2 6" xfId="39188" xr:uid="{798F9C7E-D811-4C9E-B251-952D0CA4AA58}"/>
    <cellStyle name="Normal 4 7 6 2 6 2" xfId="39189" xr:uid="{B3EB28E7-1A9F-481B-A2C6-5E448B0F718E}"/>
    <cellStyle name="Normal 4 7 6 2 6 2 2" xfId="39190" xr:uid="{84EF2352-004B-44DE-9ABA-580A309860DE}"/>
    <cellStyle name="Normal 4 7 6 2 6 3" xfId="39191" xr:uid="{67BDD165-1AEB-43CE-8B28-24854842FB54}"/>
    <cellStyle name="Normal 4 7 6 2 7" xfId="39192" xr:uid="{BC5675EF-C4F3-4902-8E08-F4F3B9348852}"/>
    <cellStyle name="Normal 4 7 6 2 7 2" xfId="39193" xr:uid="{E42B6384-6EBB-4D23-9B02-C3A186AD7A72}"/>
    <cellStyle name="Normal 4 7 6 2 7 2 2" xfId="39194" xr:uid="{9AFBABF0-6173-4DCC-9096-56388B3E6313}"/>
    <cellStyle name="Normal 4 7 6 2 7 3" xfId="39195" xr:uid="{D8D27196-F846-4B65-A908-CC15F551FA85}"/>
    <cellStyle name="Normal 4 7 6 2 8" xfId="39196" xr:uid="{B4A389D2-4CBE-4FCD-A28B-3E9F7180ED17}"/>
    <cellStyle name="Normal 4 7 6 2 8 2" xfId="39197" xr:uid="{1674EF34-1B2A-4A80-9BC9-F5CA5B52B6EB}"/>
    <cellStyle name="Normal 4 7 6 2 9" xfId="39198" xr:uid="{7FDC8069-59F5-445D-A0DA-3E782AB569B5}"/>
    <cellStyle name="Normal 4 7 6 3" xfId="39199" xr:uid="{510A362F-CF8B-4561-AB14-D955E0B3CEE4}"/>
    <cellStyle name="Normal 4 7 6 3 2" xfId="39200" xr:uid="{BD2EC334-D5B8-49EC-B36F-6D75B1DD31BC}"/>
    <cellStyle name="Normal 4 7 6 3 2 2" xfId="39201" xr:uid="{B31B5C1B-17D1-4222-9CD5-F43B41132C7D}"/>
    <cellStyle name="Normal 4 7 6 3 2 2 2" xfId="39202" xr:uid="{DA0A04E7-D3EA-462A-81C9-31DA954453A3}"/>
    <cellStyle name="Normal 4 7 6 3 2 2 2 2" xfId="39203" xr:uid="{04B6CF58-CF8A-4783-9F0D-5F92A558A0C1}"/>
    <cellStyle name="Normal 4 7 6 3 2 2 2 2 2" xfId="39204" xr:uid="{0664AD89-C65E-472C-A536-E5A258395EEC}"/>
    <cellStyle name="Normal 4 7 6 3 2 2 2 3" xfId="39205" xr:uid="{11E00018-5A6C-4E3B-AEAE-3957CBA163F2}"/>
    <cellStyle name="Normal 4 7 6 3 2 2 3" xfId="39206" xr:uid="{28BC5606-9B98-442E-B44C-134ACDA569CA}"/>
    <cellStyle name="Normal 4 7 6 3 2 2 3 2" xfId="39207" xr:uid="{71ACE879-6CAA-4B02-AE1C-75302C69218A}"/>
    <cellStyle name="Normal 4 7 6 3 2 2 3 2 2" xfId="39208" xr:uid="{ABBCE4E3-D20A-4B64-8733-164D7CC9892C}"/>
    <cellStyle name="Normal 4 7 6 3 2 2 3 3" xfId="39209" xr:uid="{EECDF1DD-BD22-4335-B493-2423434AA917}"/>
    <cellStyle name="Normal 4 7 6 3 2 2 4" xfId="39210" xr:uid="{4B26C8AE-83FC-4F78-825B-952D9013020C}"/>
    <cellStyle name="Normal 4 7 6 3 2 2 4 2" xfId="39211" xr:uid="{9F683EB1-1A2E-40F7-8D6E-5F8FE1FAC08C}"/>
    <cellStyle name="Normal 4 7 6 3 2 2 5" xfId="39212" xr:uid="{D2627B95-558C-4B0A-AD9A-B1F254695D75}"/>
    <cellStyle name="Normal 4 7 6 3 2 3" xfId="39213" xr:uid="{9E1AE483-8E95-4E2A-8758-5E2656DD8F8C}"/>
    <cellStyle name="Normal 4 7 6 3 2 3 2" xfId="39214" xr:uid="{629B3156-28FC-4133-B854-5FE2B23E654B}"/>
    <cellStyle name="Normal 4 7 6 3 2 3 2 2" xfId="39215" xr:uid="{6F6C0F47-9ADF-47AA-99A3-97D957132021}"/>
    <cellStyle name="Normal 4 7 6 3 2 3 3" xfId="39216" xr:uid="{F44FDC28-ACA4-4F68-AA58-DFE35373A078}"/>
    <cellStyle name="Normal 4 7 6 3 2 4" xfId="39217" xr:uid="{0924213F-210B-483D-A461-75BD9C7EDE24}"/>
    <cellStyle name="Normal 4 7 6 3 2 4 2" xfId="39218" xr:uid="{A00344CE-C82B-48B5-806A-E5DB0BFBD329}"/>
    <cellStyle name="Normal 4 7 6 3 2 4 2 2" xfId="39219" xr:uid="{181F83D4-21F2-4054-9EE4-B46F49D6808A}"/>
    <cellStyle name="Normal 4 7 6 3 2 4 3" xfId="39220" xr:uid="{9FEAF463-72C2-4AF8-A210-47E9F8B6881D}"/>
    <cellStyle name="Normal 4 7 6 3 2 5" xfId="39221" xr:uid="{AF362B13-E32E-4720-A557-B3B5320413EB}"/>
    <cellStyle name="Normal 4 7 6 3 2 5 2" xfId="39222" xr:uid="{AF9A8175-938F-4C38-AE61-96E40C18CD3A}"/>
    <cellStyle name="Normal 4 7 6 3 2 6" xfId="39223" xr:uid="{756CEFCA-C9AE-419A-BE0E-F1AD156FC920}"/>
    <cellStyle name="Normal 4 7 6 3 3" xfId="39224" xr:uid="{10ECD4A1-341C-4C29-A2D5-CD83C4F4A6DB}"/>
    <cellStyle name="Normal 4 7 6 3 3 2" xfId="39225" xr:uid="{A2A665AF-1073-4351-962A-DE4D8F068FEF}"/>
    <cellStyle name="Normal 4 7 6 3 3 2 2" xfId="39226" xr:uid="{CBAC3E42-9D75-41F6-ADE2-74B13F1BE333}"/>
    <cellStyle name="Normal 4 7 6 3 3 2 2 2" xfId="39227" xr:uid="{9684C6B0-500D-40EA-A0EE-5175D2549663}"/>
    <cellStyle name="Normal 4 7 6 3 3 2 2 2 2" xfId="39228" xr:uid="{B9523B53-5B17-4BC1-AD83-C756BD5AD1DA}"/>
    <cellStyle name="Normal 4 7 6 3 3 2 2 3" xfId="39229" xr:uid="{E3F2BFA1-2605-4943-8969-242A32136D43}"/>
    <cellStyle name="Normal 4 7 6 3 3 2 3" xfId="39230" xr:uid="{2FF27B12-D578-4948-914F-BCCC7E079320}"/>
    <cellStyle name="Normal 4 7 6 3 3 2 3 2" xfId="39231" xr:uid="{FA8BD0D2-3AF9-41B5-9CE6-152E876CE6E1}"/>
    <cellStyle name="Normal 4 7 6 3 3 2 3 2 2" xfId="39232" xr:uid="{54C08B74-1A8C-4D7A-A503-0174F73C35F0}"/>
    <cellStyle name="Normal 4 7 6 3 3 2 3 3" xfId="39233" xr:uid="{BE97AC5B-9408-4D62-8C31-C0580EDB4C3F}"/>
    <cellStyle name="Normal 4 7 6 3 3 2 4" xfId="39234" xr:uid="{ED9173E2-8A2F-419A-A49B-EBE82BA2A198}"/>
    <cellStyle name="Normal 4 7 6 3 3 2 4 2" xfId="39235" xr:uid="{FBB576BA-6385-4D85-AF9C-9653BB696ADE}"/>
    <cellStyle name="Normal 4 7 6 3 3 2 5" xfId="39236" xr:uid="{3197F2A3-BE18-46C4-8896-AE20F9CD9BD5}"/>
    <cellStyle name="Normal 4 7 6 3 3 3" xfId="39237" xr:uid="{4B1112FC-EE84-405F-A68A-8CDE64B57567}"/>
    <cellStyle name="Normal 4 7 6 3 3 3 2" xfId="39238" xr:uid="{18F7B573-F7EE-47CF-893E-3BBFE368A8F9}"/>
    <cellStyle name="Normal 4 7 6 3 3 3 2 2" xfId="39239" xr:uid="{BEE5F942-CE6B-4244-B2A3-FBB0DED2DB8C}"/>
    <cellStyle name="Normal 4 7 6 3 3 3 3" xfId="39240" xr:uid="{874E801A-4035-4FF2-8004-0F38E25DE24E}"/>
    <cellStyle name="Normal 4 7 6 3 3 4" xfId="39241" xr:uid="{F2EF79DE-60ED-4FF3-8530-EA23E7DB9A30}"/>
    <cellStyle name="Normal 4 7 6 3 3 4 2" xfId="39242" xr:uid="{F2E9EC8F-78D0-4932-9BDF-705BD425BC0F}"/>
    <cellStyle name="Normal 4 7 6 3 3 4 2 2" xfId="39243" xr:uid="{EEB619C5-0C34-475A-B83F-70DAB46AA3D8}"/>
    <cellStyle name="Normal 4 7 6 3 3 4 3" xfId="39244" xr:uid="{44E9245A-1639-4197-AC91-5414BF4C11EB}"/>
    <cellStyle name="Normal 4 7 6 3 3 5" xfId="39245" xr:uid="{FE9C8185-9B7C-4823-BE39-687A1DD3F945}"/>
    <cellStyle name="Normal 4 7 6 3 3 5 2" xfId="39246" xr:uid="{718474BE-0248-4006-867D-C6D33D5B8A01}"/>
    <cellStyle name="Normal 4 7 6 3 3 6" xfId="39247" xr:uid="{2FA29CB3-B94A-4C26-887E-D47C4C1BADBE}"/>
    <cellStyle name="Normal 4 7 6 3 4" xfId="39248" xr:uid="{E78AA0A3-8759-4E02-BC1B-5F09314B1639}"/>
    <cellStyle name="Normal 4 7 6 3 4 2" xfId="39249" xr:uid="{86CFE28A-04CC-44B7-BB78-6ACC493A07C5}"/>
    <cellStyle name="Normal 4 7 6 3 4 2 2" xfId="39250" xr:uid="{25803160-A654-4554-BFE0-613F327AF4EF}"/>
    <cellStyle name="Normal 4 7 6 3 4 2 2 2" xfId="39251" xr:uid="{4E71F6BB-66D5-4A32-BE64-17D7840C662E}"/>
    <cellStyle name="Normal 4 7 6 3 4 2 3" xfId="39252" xr:uid="{28E1C3F9-F3BC-454A-B63B-6B631CA9845F}"/>
    <cellStyle name="Normal 4 7 6 3 4 3" xfId="39253" xr:uid="{78450D1F-949D-4D95-828E-0CED59BD0E7B}"/>
    <cellStyle name="Normal 4 7 6 3 4 3 2" xfId="39254" xr:uid="{1BAA8310-6EDC-47CB-AEE1-F5C4DC87C26F}"/>
    <cellStyle name="Normal 4 7 6 3 4 3 2 2" xfId="39255" xr:uid="{F8CB7527-6DBE-4611-8DF0-270AF8F3B23E}"/>
    <cellStyle name="Normal 4 7 6 3 4 3 3" xfId="39256" xr:uid="{89202688-526C-4153-92DE-6A507C874817}"/>
    <cellStyle name="Normal 4 7 6 3 4 4" xfId="39257" xr:uid="{F41B9EFE-14CD-4B02-896E-471F42E0947F}"/>
    <cellStyle name="Normal 4 7 6 3 4 4 2" xfId="39258" xr:uid="{03506B66-895C-461D-ABAC-3280D776F71A}"/>
    <cellStyle name="Normal 4 7 6 3 4 5" xfId="39259" xr:uid="{912E5CA7-92C5-4026-87EC-087458485185}"/>
    <cellStyle name="Normal 4 7 6 3 5" xfId="39260" xr:uid="{32BDDF57-F9C6-42FA-915E-30FDCF2A7A10}"/>
    <cellStyle name="Normal 4 7 6 3 5 2" xfId="39261" xr:uid="{47DA47BE-9FE1-47FF-B1F9-94F21BDACB5A}"/>
    <cellStyle name="Normal 4 7 6 3 5 2 2" xfId="39262" xr:uid="{E9E3357F-7B2B-4BD3-AB68-E13F0F75CA61}"/>
    <cellStyle name="Normal 4 7 6 3 5 3" xfId="39263" xr:uid="{F6804C3D-4ED6-48C8-93EC-950C90EC0DCE}"/>
    <cellStyle name="Normal 4 7 6 3 6" xfId="39264" xr:uid="{6572C25C-F78E-4B2F-A7CD-5CBA4A23AD60}"/>
    <cellStyle name="Normal 4 7 6 3 6 2" xfId="39265" xr:uid="{8722F947-3D6A-4A2A-82E4-4BC78665EC98}"/>
    <cellStyle name="Normal 4 7 6 3 6 2 2" xfId="39266" xr:uid="{17B2DBFB-1AD4-4824-B1E6-07CEAE8329C9}"/>
    <cellStyle name="Normal 4 7 6 3 6 3" xfId="39267" xr:uid="{AE7CD719-035A-47E3-8FCB-E2A4BE0F4C2F}"/>
    <cellStyle name="Normal 4 7 6 3 7" xfId="39268" xr:uid="{72BB6612-4C6D-448A-90FC-41BEC729EEF9}"/>
    <cellStyle name="Normal 4 7 6 3 7 2" xfId="39269" xr:uid="{18AC497E-0A8B-41A3-8404-8E65E3DC8FAC}"/>
    <cellStyle name="Normal 4 7 6 3 7 2 2" xfId="39270" xr:uid="{04D4E0AD-F012-4337-B54F-E51D338D46AC}"/>
    <cellStyle name="Normal 4 7 6 3 7 3" xfId="39271" xr:uid="{34D2384A-26DE-4944-BC9B-F0FC4C6A9B76}"/>
    <cellStyle name="Normal 4 7 6 3 8" xfId="39272" xr:uid="{B7801ACC-D7B1-4F43-8025-D153E10A921C}"/>
    <cellStyle name="Normal 4 7 6 3 8 2" xfId="39273" xr:uid="{6C0074DC-460A-46FB-BE4B-61147E6FF663}"/>
    <cellStyle name="Normal 4 7 6 3 9" xfId="39274" xr:uid="{C95D88EE-098E-41A0-A1F5-2AFD7DEDEEF9}"/>
    <cellStyle name="Normal 4 7 6 4" xfId="39275" xr:uid="{E08A935D-C7B6-47F7-BF59-1CB21E043F1C}"/>
    <cellStyle name="Normal 4 7 6 4 2" xfId="39276" xr:uid="{BA4A92FD-A5BD-4FAA-9A44-DB850C263DF6}"/>
    <cellStyle name="Normal 4 7 6 4 2 2" xfId="39277" xr:uid="{7D171979-774C-4AC8-9A59-749DBD0865D6}"/>
    <cellStyle name="Normal 4 7 6 4 2 2 2" xfId="39278" xr:uid="{BAF28728-5DD0-4937-A9A4-84ACE65ECEFD}"/>
    <cellStyle name="Normal 4 7 6 4 2 2 2 2" xfId="39279" xr:uid="{89563DDD-36D0-4DD0-8939-0586D307F192}"/>
    <cellStyle name="Normal 4 7 6 4 2 2 3" xfId="39280" xr:uid="{42A39CAC-C39C-4811-9520-EA73505BD9E9}"/>
    <cellStyle name="Normal 4 7 6 4 2 3" xfId="39281" xr:uid="{D68E3DED-019E-48D5-8BA1-74ABAB3649C5}"/>
    <cellStyle name="Normal 4 7 6 4 2 3 2" xfId="39282" xr:uid="{7B4E98B9-AEE0-4321-AF1D-8792693DC166}"/>
    <cellStyle name="Normal 4 7 6 4 2 3 2 2" xfId="39283" xr:uid="{25DB284B-D46C-4D93-B389-25E78B25BA9D}"/>
    <cellStyle name="Normal 4 7 6 4 2 3 3" xfId="39284" xr:uid="{BFA63125-9D5B-4660-8668-EC04094A04B7}"/>
    <cellStyle name="Normal 4 7 6 4 2 4" xfId="39285" xr:uid="{2F3C6E1C-EEA0-43C0-B2C6-216EA59644DD}"/>
    <cellStyle name="Normal 4 7 6 4 2 4 2" xfId="39286" xr:uid="{AF3E9C75-A29E-4DCF-9C36-AD1A054D02AE}"/>
    <cellStyle name="Normal 4 7 6 4 2 5" xfId="39287" xr:uid="{AB11A51F-A87D-46CF-A073-865B405FC453}"/>
    <cellStyle name="Normal 4 7 6 4 3" xfId="39288" xr:uid="{A41EB8DF-4D29-4433-AF14-56EACA4466E1}"/>
    <cellStyle name="Normal 4 7 6 4 3 2" xfId="39289" xr:uid="{40F2EA9C-7455-4676-AC47-61AD9D39595A}"/>
    <cellStyle name="Normal 4 7 6 4 3 2 2" xfId="39290" xr:uid="{873B3357-4CE4-4729-A7F4-373B62A0A610}"/>
    <cellStyle name="Normal 4 7 6 4 3 3" xfId="39291" xr:uid="{2E4E28DD-EA66-441B-9209-7CF9550326F5}"/>
    <cellStyle name="Normal 4 7 6 4 4" xfId="39292" xr:uid="{0A664DBD-162A-4145-987A-B15911670B9F}"/>
    <cellStyle name="Normal 4 7 6 4 4 2" xfId="39293" xr:uid="{EB029C36-C772-427D-91D0-640EFA348D95}"/>
    <cellStyle name="Normal 4 7 6 4 4 2 2" xfId="39294" xr:uid="{66716FDF-F879-4165-9D68-C793BC65A97F}"/>
    <cellStyle name="Normal 4 7 6 4 4 3" xfId="39295" xr:uid="{4F6D5BB9-C774-468A-BA2B-BAFBF5A5B086}"/>
    <cellStyle name="Normal 4 7 6 4 5" xfId="39296" xr:uid="{08AA11FB-D7FB-4379-86C7-8A40096AB208}"/>
    <cellStyle name="Normal 4 7 6 4 5 2" xfId="39297" xr:uid="{1D3AB32A-A366-4E9D-A1E4-3AB8D0B9F82B}"/>
    <cellStyle name="Normal 4 7 6 4 6" xfId="39298" xr:uid="{88BC1271-E49B-4F85-8576-EFC3F126C978}"/>
    <cellStyle name="Normal 4 7 6 5" xfId="39299" xr:uid="{975E979F-6D2E-440D-B1BC-07F78C616424}"/>
    <cellStyle name="Normal 4 7 6 5 2" xfId="39300" xr:uid="{42C7F942-B2DB-4A9B-A989-558AEABA1319}"/>
    <cellStyle name="Normal 4 7 6 5 2 2" xfId="39301" xr:uid="{DBF20FDD-5AE4-4CF0-98CA-5B78A42A94A0}"/>
    <cellStyle name="Normal 4 7 6 5 2 2 2" xfId="39302" xr:uid="{1016AA50-0A30-43FE-8FCF-3C08BE645FF0}"/>
    <cellStyle name="Normal 4 7 6 5 2 2 2 2" xfId="39303" xr:uid="{3E2AE88C-B27E-4B7E-BF07-C0994CF14283}"/>
    <cellStyle name="Normal 4 7 6 5 2 2 3" xfId="39304" xr:uid="{66B3C1D0-06BB-4103-9D0E-FC7FAD684AE6}"/>
    <cellStyle name="Normal 4 7 6 5 2 3" xfId="39305" xr:uid="{1691DDEF-C133-45E1-A8DB-8BB9F52D44D8}"/>
    <cellStyle name="Normal 4 7 6 5 2 3 2" xfId="39306" xr:uid="{CBF3D49D-E110-41BE-B89B-32ED0AC91A17}"/>
    <cellStyle name="Normal 4 7 6 5 2 3 2 2" xfId="39307" xr:uid="{374AD894-7D1E-48E3-9AF5-C66056C27270}"/>
    <cellStyle name="Normal 4 7 6 5 2 3 3" xfId="39308" xr:uid="{7FFB1206-156C-4C80-B79B-B5FB6D9A8975}"/>
    <cellStyle name="Normal 4 7 6 5 2 4" xfId="39309" xr:uid="{E4342733-711F-4CDB-8459-6A4024CEBEE0}"/>
    <cellStyle name="Normal 4 7 6 5 2 4 2" xfId="39310" xr:uid="{9CEE735F-B8DE-45B9-AC40-AA55B700A230}"/>
    <cellStyle name="Normal 4 7 6 5 2 5" xfId="39311" xr:uid="{E575CF8D-58BD-4598-A3CB-8891AAE3BB79}"/>
    <cellStyle name="Normal 4 7 6 5 3" xfId="39312" xr:uid="{F10E2306-4AFB-48D5-9F85-C81BC239F897}"/>
    <cellStyle name="Normal 4 7 6 5 3 2" xfId="39313" xr:uid="{5E4739A9-ED15-45FA-B93A-39D4DA899496}"/>
    <cellStyle name="Normal 4 7 6 5 3 2 2" xfId="39314" xr:uid="{C526A4A6-D27C-4E42-BD99-9D130ABF6642}"/>
    <cellStyle name="Normal 4 7 6 5 3 3" xfId="39315" xr:uid="{24F3B3B1-D2FA-4289-BE92-4895628302D8}"/>
    <cellStyle name="Normal 4 7 6 5 4" xfId="39316" xr:uid="{CAEEBD11-527F-4307-A279-B3C630254162}"/>
    <cellStyle name="Normal 4 7 6 5 4 2" xfId="39317" xr:uid="{EA04275B-D283-497B-8F0D-5DD4DCCAFB0F}"/>
    <cellStyle name="Normal 4 7 6 5 4 2 2" xfId="39318" xr:uid="{130AA9BE-765B-4502-9FE5-BA61045C6983}"/>
    <cellStyle name="Normal 4 7 6 5 4 3" xfId="39319" xr:uid="{D4C582A5-4A48-4DF2-919E-FA2AB1683EEB}"/>
    <cellStyle name="Normal 4 7 6 5 5" xfId="39320" xr:uid="{C97ED71F-CB0F-4A9F-A1D0-464EB19AEA2C}"/>
    <cellStyle name="Normal 4 7 6 5 5 2" xfId="39321" xr:uid="{2A91E7D2-50F5-4583-8177-9C4E68310D20}"/>
    <cellStyle name="Normal 4 7 6 5 6" xfId="39322" xr:uid="{3CEB0AB3-A9FF-41A4-969B-BAC579B1D5DA}"/>
    <cellStyle name="Normal 4 7 6 6" xfId="39323" xr:uid="{E6B50D7C-8A4E-45A0-890F-FE54AF259AD6}"/>
    <cellStyle name="Normal 4 7 6 6 2" xfId="39324" xr:uid="{E8F65022-BB8D-4EAC-8319-36FDF0979F98}"/>
    <cellStyle name="Normal 4 7 6 6 2 2" xfId="39325" xr:uid="{DEDC4CB2-CC91-4ACF-9F76-5338FA94CA9A}"/>
    <cellStyle name="Normal 4 7 6 6 2 2 2" xfId="39326" xr:uid="{D867F45B-BE9B-42CF-837F-ED9A11BBB0E7}"/>
    <cellStyle name="Normal 4 7 6 6 2 3" xfId="39327" xr:uid="{E481DFCF-56C1-4EC0-B43C-CD77F92B843B}"/>
    <cellStyle name="Normal 4 7 6 6 3" xfId="39328" xr:uid="{DA30CDBD-A986-4FEA-BFB0-5DE1C5F83E76}"/>
    <cellStyle name="Normal 4 7 6 6 3 2" xfId="39329" xr:uid="{0CE11152-333D-4333-AE88-C9167D9A3812}"/>
    <cellStyle name="Normal 4 7 6 6 3 2 2" xfId="39330" xr:uid="{7F267080-59F9-401A-B7F7-089DADA5B4AB}"/>
    <cellStyle name="Normal 4 7 6 6 3 3" xfId="39331" xr:uid="{A4A4DBF8-192A-4C6B-8FC3-C4782C251725}"/>
    <cellStyle name="Normal 4 7 6 6 4" xfId="39332" xr:uid="{94E7DAE2-A496-493E-8C3B-350F81D09385}"/>
    <cellStyle name="Normal 4 7 6 6 4 2" xfId="39333" xr:uid="{17A5E637-A51C-4A6C-8928-4CF95F38450A}"/>
    <cellStyle name="Normal 4 7 6 6 5" xfId="39334" xr:uid="{67130CA4-26BF-4BBF-8181-EA24AD5DC19D}"/>
    <cellStyle name="Normal 4 7 6 7" xfId="39335" xr:uid="{4D578D7E-0733-4460-A193-15658665E4A7}"/>
    <cellStyle name="Normal 4 7 6 7 2" xfId="39336" xr:uid="{FEBF44BD-4348-43C9-97EA-BAFDE96BAC1A}"/>
    <cellStyle name="Normal 4 7 6 7 2 2" xfId="39337" xr:uid="{B325D4BC-DC8C-47AF-9870-B83A4B938D5C}"/>
    <cellStyle name="Normal 4 7 6 7 3" xfId="39338" xr:uid="{1CCB8CE2-AA24-4293-8076-DDBB04D4B369}"/>
    <cellStyle name="Normal 4 7 6 8" xfId="39339" xr:uid="{8F0ED3F1-72CE-4A92-B635-0909A9BC21A1}"/>
    <cellStyle name="Normal 4 7 6 8 2" xfId="39340" xr:uid="{314CC60B-9F86-48B9-9D66-730602FB3924}"/>
    <cellStyle name="Normal 4 7 6 8 2 2" xfId="39341" xr:uid="{170DA74E-D2B0-4153-9186-50E98AAEF263}"/>
    <cellStyle name="Normal 4 7 6 8 3" xfId="39342" xr:uid="{15E0791A-0663-48B0-AC05-F403BD8DCCF0}"/>
    <cellStyle name="Normal 4 7 6 9" xfId="39343" xr:uid="{9C9C24DF-DB72-43CE-8D3E-727966D025BD}"/>
    <cellStyle name="Normal 4 7 6 9 2" xfId="39344" xr:uid="{7442B0B9-3E8E-4991-8415-3E97F9BE0F8A}"/>
    <cellStyle name="Normal 4 7 6 9 2 2" xfId="39345" xr:uid="{C20E063B-D2EF-414B-A3C2-D838A5285B52}"/>
    <cellStyle name="Normal 4 7 6 9 3" xfId="39346" xr:uid="{70D0490F-5513-4A12-9879-34972B4D273E}"/>
    <cellStyle name="Normal 4 7 7" xfId="39347" xr:uid="{0856DD12-8A98-4E6E-8AF2-AB3BBEA73333}"/>
    <cellStyle name="Normal 4 7 7 10" xfId="39348" xr:uid="{C627C3B7-9111-400A-87E5-5A3E10BDFFBB}"/>
    <cellStyle name="Normal 4 7 7 10 2" xfId="39349" xr:uid="{D0BFFA4B-BA66-4869-A689-847C243D0B37}"/>
    <cellStyle name="Normal 4 7 7 11" xfId="39350" xr:uid="{751E3B62-187B-40F1-806D-0EE048E1331E}"/>
    <cellStyle name="Normal 4 7 7 2" xfId="39351" xr:uid="{1E7408C6-B49A-4BD9-AFD3-E8A14DF39CD7}"/>
    <cellStyle name="Normal 4 7 7 2 2" xfId="39352" xr:uid="{4A267DA7-4C31-43BB-9C2B-054D26832ED4}"/>
    <cellStyle name="Normal 4 7 7 2 2 2" xfId="39353" xr:uid="{8226DBE4-28F6-4105-B898-FBF34E6A27EB}"/>
    <cellStyle name="Normal 4 7 7 2 2 2 2" xfId="39354" xr:uid="{B63B7E02-42FF-46E1-BF1F-DCDF3C3F81E4}"/>
    <cellStyle name="Normal 4 7 7 2 2 2 2 2" xfId="39355" xr:uid="{688177E4-4BCB-4CDC-90CF-8D1D21FEF95B}"/>
    <cellStyle name="Normal 4 7 7 2 2 2 2 2 2" xfId="39356" xr:uid="{CCAF5A00-2327-4B66-A351-E7CA38BD6007}"/>
    <cellStyle name="Normal 4 7 7 2 2 2 2 3" xfId="39357" xr:uid="{CFEDA116-5886-4333-B64F-05C8D5519CF0}"/>
    <cellStyle name="Normal 4 7 7 2 2 2 3" xfId="39358" xr:uid="{322A24BC-4E6D-4B0A-93F4-88F1F4C69AA0}"/>
    <cellStyle name="Normal 4 7 7 2 2 2 3 2" xfId="39359" xr:uid="{82F9D51B-AD4F-4685-8AD7-6C63072157BA}"/>
    <cellStyle name="Normal 4 7 7 2 2 2 3 2 2" xfId="39360" xr:uid="{DC85DC43-C376-43B9-BA7A-CA8938C6EE48}"/>
    <cellStyle name="Normal 4 7 7 2 2 2 3 3" xfId="39361" xr:uid="{FE8CBBE0-217A-49BE-9530-D461461EDD8F}"/>
    <cellStyle name="Normal 4 7 7 2 2 2 4" xfId="39362" xr:uid="{803DB33F-9AED-4D50-BC68-A7E7D144CF2D}"/>
    <cellStyle name="Normal 4 7 7 2 2 2 4 2" xfId="39363" xr:uid="{ECD4B149-F87F-4AD8-8FD3-3655B6A9D167}"/>
    <cellStyle name="Normal 4 7 7 2 2 2 5" xfId="39364" xr:uid="{20EABF8D-B2A5-4E95-9AD4-7768F9CEBB53}"/>
    <cellStyle name="Normal 4 7 7 2 2 3" xfId="39365" xr:uid="{826D36CA-181F-4EB7-8DFB-980E57D2EB20}"/>
    <cellStyle name="Normal 4 7 7 2 2 3 2" xfId="39366" xr:uid="{066B1CB9-A082-4250-AE22-D27067154C61}"/>
    <cellStyle name="Normal 4 7 7 2 2 3 2 2" xfId="39367" xr:uid="{43695F8E-576A-4A9A-8DB0-31CC27F65045}"/>
    <cellStyle name="Normal 4 7 7 2 2 3 3" xfId="39368" xr:uid="{7ED38BD9-05AB-4B27-9584-9613EC846B2E}"/>
    <cellStyle name="Normal 4 7 7 2 2 4" xfId="39369" xr:uid="{C432F466-5741-41ED-9697-39395F984C25}"/>
    <cellStyle name="Normal 4 7 7 2 2 4 2" xfId="39370" xr:uid="{AFDB9010-5528-4C05-B1AB-3F18156D394F}"/>
    <cellStyle name="Normal 4 7 7 2 2 4 2 2" xfId="39371" xr:uid="{CDA1828E-033C-4CDE-9BEE-009A94B01936}"/>
    <cellStyle name="Normal 4 7 7 2 2 4 3" xfId="39372" xr:uid="{BF3E9C35-B4F0-4DCB-A511-12CB0E75F4F5}"/>
    <cellStyle name="Normal 4 7 7 2 2 5" xfId="39373" xr:uid="{62F3467E-05F7-4032-B370-D5D6C24251A4}"/>
    <cellStyle name="Normal 4 7 7 2 2 5 2" xfId="39374" xr:uid="{C6B4327A-40DD-44DB-A86D-055F22CF4C3B}"/>
    <cellStyle name="Normal 4 7 7 2 2 6" xfId="39375" xr:uid="{D51E7264-A70A-477B-A61E-41C69C43DACC}"/>
    <cellStyle name="Normal 4 7 7 2 3" xfId="39376" xr:uid="{9877488B-D4CF-43B6-AD36-F74576BF914E}"/>
    <cellStyle name="Normal 4 7 7 2 3 2" xfId="39377" xr:uid="{6E383A7B-0A72-4740-945E-FFCC032966BB}"/>
    <cellStyle name="Normal 4 7 7 2 3 2 2" xfId="39378" xr:uid="{638A3D8A-C26E-4BAC-8FEF-8119C2EF6074}"/>
    <cellStyle name="Normal 4 7 7 2 3 2 2 2" xfId="39379" xr:uid="{38CE6A58-4531-4FA9-B58C-A9CAB419D4B6}"/>
    <cellStyle name="Normal 4 7 7 2 3 2 2 2 2" xfId="39380" xr:uid="{6E81A926-26F9-4C52-A5C7-03AAC75F28EC}"/>
    <cellStyle name="Normal 4 7 7 2 3 2 2 3" xfId="39381" xr:uid="{3559C448-2AA5-42C8-B942-0B16F9A45779}"/>
    <cellStyle name="Normal 4 7 7 2 3 2 3" xfId="39382" xr:uid="{18511B76-F01C-4402-967F-931BCDBA22F1}"/>
    <cellStyle name="Normal 4 7 7 2 3 2 3 2" xfId="39383" xr:uid="{E6DB1F60-A53E-491A-96D5-F896647F7B13}"/>
    <cellStyle name="Normal 4 7 7 2 3 2 3 2 2" xfId="39384" xr:uid="{C3405564-5561-4724-94A4-EC6A74E6E485}"/>
    <cellStyle name="Normal 4 7 7 2 3 2 3 3" xfId="39385" xr:uid="{C94618A3-8BD7-42D9-A306-0F96E198A04D}"/>
    <cellStyle name="Normal 4 7 7 2 3 2 4" xfId="39386" xr:uid="{25F24141-E834-4188-B92C-738E1DF997FC}"/>
    <cellStyle name="Normal 4 7 7 2 3 2 4 2" xfId="39387" xr:uid="{2D90630F-C8F9-44A1-B27A-1D8ECF2BAC61}"/>
    <cellStyle name="Normal 4 7 7 2 3 2 5" xfId="39388" xr:uid="{CE2F14D3-9E59-4C6F-8C77-B18EBC2E43D8}"/>
    <cellStyle name="Normal 4 7 7 2 3 3" xfId="39389" xr:uid="{D40F55D1-79B8-4BAB-B0D3-DAC7BBE3E036}"/>
    <cellStyle name="Normal 4 7 7 2 3 3 2" xfId="39390" xr:uid="{D9BD054E-C8EF-4F81-866D-73994441FC8B}"/>
    <cellStyle name="Normal 4 7 7 2 3 3 2 2" xfId="39391" xr:uid="{D281F3FC-C84A-444F-B021-D5E4D9FAE0F6}"/>
    <cellStyle name="Normal 4 7 7 2 3 3 3" xfId="39392" xr:uid="{A316382D-DBB1-4B5E-9B17-1ED1057D77D5}"/>
    <cellStyle name="Normal 4 7 7 2 3 4" xfId="39393" xr:uid="{5E426B93-6BCC-4C4F-9913-97DA9C7A3B8B}"/>
    <cellStyle name="Normal 4 7 7 2 3 4 2" xfId="39394" xr:uid="{967A33F5-8702-431F-8C37-A25F5DC14733}"/>
    <cellStyle name="Normal 4 7 7 2 3 4 2 2" xfId="39395" xr:uid="{D0E166B7-3AA9-43D8-9F25-EDE0B70F8DF3}"/>
    <cellStyle name="Normal 4 7 7 2 3 4 3" xfId="39396" xr:uid="{2D89AEFC-D86A-401F-8D99-3C216E7A729D}"/>
    <cellStyle name="Normal 4 7 7 2 3 5" xfId="39397" xr:uid="{7305BE69-E9FE-450B-AF4E-A7652DDD88FB}"/>
    <cellStyle name="Normal 4 7 7 2 3 5 2" xfId="39398" xr:uid="{0B0EF7E1-096D-478C-AD37-6B47AF64931C}"/>
    <cellStyle name="Normal 4 7 7 2 3 6" xfId="39399" xr:uid="{2EFC125F-B3FE-4246-B972-67EE0901D3B7}"/>
    <cellStyle name="Normal 4 7 7 2 4" xfId="39400" xr:uid="{41306911-BA7D-4E80-83B3-AC77CF0DE833}"/>
    <cellStyle name="Normal 4 7 7 2 4 2" xfId="39401" xr:uid="{EDEB3479-595E-4994-A466-1D46C04C6FBB}"/>
    <cellStyle name="Normal 4 7 7 2 4 2 2" xfId="39402" xr:uid="{925B016F-BD93-40F8-99ED-97088B4FE3F7}"/>
    <cellStyle name="Normal 4 7 7 2 4 2 2 2" xfId="39403" xr:uid="{4AE26A0C-3D14-4D09-BC75-703948AC894E}"/>
    <cellStyle name="Normal 4 7 7 2 4 2 3" xfId="39404" xr:uid="{B3FA88E9-FE36-41CA-983F-D6F00FFC0A8C}"/>
    <cellStyle name="Normal 4 7 7 2 4 3" xfId="39405" xr:uid="{ABD439AA-B889-4C6E-98FE-8D2FDBA78BC4}"/>
    <cellStyle name="Normal 4 7 7 2 4 3 2" xfId="39406" xr:uid="{5C25AB48-FEAA-45ED-A0F5-CB74F11409D0}"/>
    <cellStyle name="Normal 4 7 7 2 4 3 2 2" xfId="39407" xr:uid="{761A3EB7-7CC7-465A-8CD3-BF570F2348EF}"/>
    <cellStyle name="Normal 4 7 7 2 4 3 3" xfId="39408" xr:uid="{D90129C6-1330-4DAF-9048-2B25DCDA6F91}"/>
    <cellStyle name="Normal 4 7 7 2 4 4" xfId="39409" xr:uid="{81DADEB9-DC5D-448E-8019-F2DB0EA31B20}"/>
    <cellStyle name="Normal 4 7 7 2 4 4 2" xfId="39410" xr:uid="{5D88D732-50E5-4839-B996-E76EC96E7D36}"/>
    <cellStyle name="Normal 4 7 7 2 4 5" xfId="39411" xr:uid="{A85EAB1D-CDC5-4EA9-9F77-11623AC2C3E7}"/>
    <cellStyle name="Normal 4 7 7 2 5" xfId="39412" xr:uid="{1FE87E14-F127-4FB8-BFC5-ACA271A678C4}"/>
    <cellStyle name="Normal 4 7 7 2 5 2" xfId="39413" xr:uid="{8C3F1DD0-E974-48A2-9615-15BDDB3B1154}"/>
    <cellStyle name="Normal 4 7 7 2 5 2 2" xfId="39414" xr:uid="{994EC068-2692-40D8-A2D0-77B87BED78A3}"/>
    <cellStyle name="Normal 4 7 7 2 5 3" xfId="39415" xr:uid="{0832C0C2-EF46-4334-BCC4-9D8558EC1AC3}"/>
    <cellStyle name="Normal 4 7 7 2 6" xfId="39416" xr:uid="{841FAC26-42FC-4C1F-9E8F-52A79F33572D}"/>
    <cellStyle name="Normal 4 7 7 2 6 2" xfId="39417" xr:uid="{2D4C15B0-E894-47AD-8DFD-F2D2D402553D}"/>
    <cellStyle name="Normal 4 7 7 2 6 2 2" xfId="39418" xr:uid="{F2CE3023-24DB-4038-AF1C-22FA8124F8F9}"/>
    <cellStyle name="Normal 4 7 7 2 6 3" xfId="39419" xr:uid="{D1540F17-F771-4FC5-A4BF-D4F593E2353C}"/>
    <cellStyle name="Normal 4 7 7 2 7" xfId="39420" xr:uid="{5A9DFA96-1038-4704-AFBB-6A939B5D9B90}"/>
    <cellStyle name="Normal 4 7 7 2 7 2" xfId="39421" xr:uid="{3CA8EDB6-FACF-4533-A902-5801EDA612FA}"/>
    <cellStyle name="Normal 4 7 7 2 7 2 2" xfId="39422" xr:uid="{8674B71B-F39D-4CCC-88C3-53A197E86D11}"/>
    <cellStyle name="Normal 4 7 7 2 7 3" xfId="39423" xr:uid="{072D68E3-3BC3-4B99-A82C-3FDC913AC4E1}"/>
    <cellStyle name="Normal 4 7 7 2 8" xfId="39424" xr:uid="{E73DC589-A5D9-4505-956C-1A1A34BD9244}"/>
    <cellStyle name="Normal 4 7 7 2 8 2" xfId="39425" xr:uid="{D68853DB-4DF3-4724-821A-49FE0F2E0202}"/>
    <cellStyle name="Normal 4 7 7 2 9" xfId="39426" xr:uid="{FE92E4DC-B33C-4B84-99F1-0ADDD7416702}"/>
    <cellStyle name="Normal 4 7 7 3" xfId="39427" xr:uid="{E04924F0-D866-47DB-8772-92E31A0C8B80}"/>
    <cellStyle name="Normal 4 7 7 3 2" xfId="39428" xr:uid="{42362EDD-EC53-4F1D-8888-D5E5A0FB9C30}"/>
    <cellStyle name="Normal 4 7 7 3 2 2" xfId="39429" xr:uid="{C8E1E0BA-4822-4C3C-9316-5236A72EA1A4}"/>
    <cellStyle name="Normal 4 7 7 3 2 2 2" xfId="39430" xr:uid="{582F3BDE-D03B-410A-A4BC-0979100AFB0C}"/>
    <cellStyle name="Normal 4 7 7 3 2 2 2 2" xfId="39431" xr:uid="{C768E429-0A94-4223-83C2-AB30244ED1D7}"/>
    <cellStyle name="Normal 4 7 7 3 2 2 2 2 2" xfId="39432" xr:uid="{1D7DC285-73E3-45D4-B48A-96244EAFBEF3}"/>
    <cellStyle name="Normal 4 7 7 3 2 2 2 3" xfId="39433" xr:uid="{A9634B84-4AAA-4A0B-A120-7F4E7A7E0F54}"/>
    <cellStyle name="Normal 4 7 7 3 2 2 3" xfId="39434" xr:uid="{35E23A8F-F5DF-4523-B9E3-1CA94F2353F3}"/>
    <cellStyle name="Normal 4 7 7 3 2 2 3 2" xfId="39435" xr:uid="{6912129E-7CC6-41A4-A406-60C715A674BD}"/>
    <cellStyle name="Normal 4 7 7 3 2 2 3 2 2" xfId="39436" xr:uid="{0F2DA0D0-1698-44D0-B56B-565791BC8476}"/>
    <cellStyle name="Normal 4 7 7 3 2 2 3 3" xfId="39437" xr:uid="{04D17B6B-BFC7-40DC-B5F6-589BFEF1DE42}"/>
    <cellStyle name="Normal 4 7 7 3 2 2 4" xfId="39438" xr:uid="{762CC70D-29F4-4470-82B3-3ADA768679DE}"/>
    <cellStyle name="Normal 4 7 7 3 2 2 4 2" xfId="39439" xr:uid="{A2110C31-E098-4D7F-93F9-DDE85BF0BBE3}"/>
    <cellStyle name="Normal 4 7 7 3 2 2 5" xfId="39440" xr:uid="{2A02B0EF-C3A0-4236-BC6B-833734BB2867}"/>
    <cellStyle name="Normal 4 7 7 3 2 3" xfId="39441" xr:uid="{E22639E0-520A-4E6A-BD46-69CFC2F5DF42}"/>
    <cellStyle name="Normal 4 7 7 3 2 3 2" xfId="39442" xr:uid="{6A13BF48-BB64-4F5D-BBDE-F420907A287F}"/>
    <cellStyle name="Normal 4 7 7 3 2 3 2 2" xfId="39443" xr:uid="{34A74918-ABC2-4F0D-A4D0-4CC20AA6A108}"/>
    <cellStyle name="Normal 4 7 7 3 2 3 3" xfId="39444" xr:uid="{839F6876-E6FD-4F20-84FB-930B8A249519}"/>
    <cellStyle name="Normal 4 7 7 3 2 4" xfId="39445" xr:uid="{B6FFC2C4-C266-4ED4-91F8-67DEE4780724}"/>
    <cellStyle name="Normal 4 7 7 3 2 4 2" xfId="39446" xr:uid="{6BB1662A-E90F-4389-880F-D2225915C183}"/>
    <cellStyle name="Normal 4 7 7 3 2 4 2 2" xfId="39447" xr:uid="{DD54D43B-5B91-4A25-B697-F587D837CD0D}"/>
    <cellStyle name="Normal 4 7 7 3 2 4 3" xfId="39448" xr:uid="{6ED8EBDA-7E6A-4AE6-8AA4-901B3B4BB2E4}"/>
    <cellStyle name="Normal 4 7 7 3 2 5" xfId="39449" xr:uid="{F5C8043D-A485-4859-B67B-7CAACBA548C2}"/>
    <cellStyle name="Normal 4 7 7 3 2 5 2" xfId="39450" xr:uid="{8F647A11-4F01-485A-A5DE-99B21A69739D}"/>
    <cellStyle name="Normal 4 7 7 3 2 6" xfId="39451" xr:uid="{64394FE2-DFB7-41BB-8B12-963AB16B24A5}"/>
    <cellStyle name="Normal 4 7 7 3 3" xfId="39452" xr:uid="{CBB67D00-E137-414E-A468-438C0E180338}"/>
    <cellStyle name="Normal 4 7 7 3 3 2" xfId="39453" xr:uid="{2925B14B-B848-466A-A3DA-FEE8C6B65D36}"/>
    <cellStyle name="Normal 4 7 7 3 3 2 2" xfId="39454" xr:uid="{03E12151-1E9E-4A65-8422-98EAA74385E6}"/>
    <cellStyle name="Normal 4 7 7 3 3 2 2 2" xfId="39455" xr:uid="{DA963072-94F9-44ED-A78E-9A5CED2B7E75}"/>
    <cellStyle name="Normal 4 7 7 3 3 2 2 2 2" xfId="39456" xr:uid="{18AA7F17-DE61-4758-BC98-F0A3286F1F03}"/>
    <cellStyle name="Normal 4 7 7 3 3 2 2 3" xfId="39457" xr:uid="{E57F187E-8402-4D66-B3CC-AA6E9BFE69FA}"/>
    <cellStyle name="Normal 4 7 7 3 3 2 3" xfId="39458" xr:uid="{8D2FB011-4E6E-435D-97AC-6D778BB83BBB}"/>
    <cellStyle name="Normal 4 7 7 3 3 2 3 2" xfId="39459" xr:uid="{D176CE77-D68B-47B3-BFA5-3E5B75F272A6}"/>
    <cellStyle name="Normal 4 7 7 3 3 2 3 2 2" xfId="39460" xr:uid="{B201A8DC-BD4E-4110-BD85-A7336101995D}"/>
    <cellStyle name="Normal 4 7 7 3 3 2 3 3" xfId="39461" xr:uid="{CCE59E76-4935-490A-9E8F-7D4AED7AFB9B}"/>
    <cellStyle name="Normal 4 7 7 3 3 2 4" xfId="39462" xr:uid="{661B72D5-AE0E-4DA9-AD9F-B28B7392AE05}"/>
    <cellStyle name="Normal 4 7 7 3 3 2 4 2" xfId="39463" xr:uid="{FC3782DA-6E0C-428F-91D2-B6BA2BCDC6E2}"/>
    <cellStyle name="Normal 4 7 7 3 3 2 5" xfId="39464" xr:uid="{E1B43602-E531-4ED5-A1F4-FDFCEC61F7EC}"/>
    <cellStyle name="Normal 4 7 7 3 3 3" xfId="39465" xr:uid="{00F3E7EB-1341-4C1F-A56E-C5A5A555683A}"/>
    <cellStyle name="Normal 4 7 7 3 3 3 2" xfId="39466" xr:uid="{D7990175-1498-4822-A378-2285A4F36EBD}"/>
    <cellStyle name="Normal 4 7 7 3 3 3 2 2" xfId="39467" xr:uid="{84D91164-51AC-4CDC-847A-33DFC0E98EDB}"/>
    <cellStyle name="Normal 4 7 7 3 3 3 3" xfId="39468" xr:uid="{944E3901-AB53-4DA8-A2B6-B05C9E129535}"/>
    <cellStyle name="Normal 4 7 7 3 3 4" xfId="39469" xr:uid="{5759B179-6B47-41C3-AE1B-3799197BAF9B}"/>
    <cellStyle name="Normal 4 7 7 3 3 4 2" xfId="39470" xr:uid="{5016426F-39AC-4CE8-BB8A-199676DBD1CE}"/>
    <cellStyle name="Normal 4 7 7 3 3 4 2 2" xfId="39471" xr:uid="{53C311BB-18DB-4836-994E-F8AF744F4793}"/>
    <cellStyle name="Normal 4 7 7 3 3 4 3" xfId="39472" xr:uid="{47B675CD-D082-4CAB-97FE-2273CC14DD41}"/>
    <cellStyle name="Normal 4 7 7 3 3 5" xfId="39473" xr:uid="{13DDFD22-749B-452F-91FE-0D1B190FAC20}"/>
    <cellStyle name="Normal 4 7 7 3 3 5 2" xfId="39474" xr:uid="{789D2EBC-8329-48B4-86F6-CDD624D56A89}"/>
    <cellStyle name="Normal 4 7 7 3 3 6" xfId="39475" xr:uid="{998CE290-C285-46EA-B808-EAC5B3328159}"/>
    <cellStyle name="Normal 4 7 7 3 4" xfId="39476" xr:uid="{E1E11520-B638-456C-857B-7064FF68153B}"/>
    <cellStyle name="Normal 4 7 7 3 4 2" xfId="39477" xr:uid="{E970FAF9-ED5E-4075-BE47-20B6B354E445}"/>
    <cellStyle name="Normal 4 7 7 3 4 2 2" xfId="39478" xr:uid="{17CEBC89-E02D-42E4-970E-7C2555A07FB1}"/>
    <cellStyle name="Normal 4 7 7 3 4 2 2 2" xfId="39479" xr:uid="{C1560D8D-5F72-4197-920A-B2993436C7C3}"/>
    <cellStyle name="Normal 4 7 7 3 4 2 3" xfId="39480" xr:uid="{D8FC1182-2C77-46FA-9068-04AA10533B4C}"/>
    <cellStyle name="Normal 4 7 7 3 4 3" xfId="39481" xr:uid="{4508D225-802E-46EA-BB98-5FEAD6B1B92C}"/>
    <cellStyle name="Normal 4 7 7 3 4 3 2" xfId="39482" xr:uid="{EE4DD95C-EF63-4F69-81AF-16A6FE37AF74}"/>
    <cellStyle name="Normal 4 7 7 3 4 3 2 2" xfId="39483" xr:uid="{D19916A2-05A3-4421-BE2C-982E7FAAA5AA}"/>
    <cellStyle name="Normal 4 7 7 3 4 3 3" xfId="39484" xr:uid="{573605C3-12BD-4C76-BF81-030BB69C763A}"/>
    <cellStyle name="Normal 4 7 7 3 4 4" xfId="39485" xr:uid="{66BE4CED-7E7B-42B1-8EEB-618801710CF7}"/>
    <cellStyle name="Normal 4 7 7 3 4 4 2" xfId="39486" xr:uid="{F0567AF7-CA83-4DC4-899F-3FC7785D909D}"/>
    <cellStyle name="Normal 4 7 7 3 4 5" xfId="39487" xr:uid="{FA916294-CE0A-4DF8-8048-9C3FE9CFC6D5}"/>
    <cellStyle name="Normal 4 7 7 3 5" xfId="39488" xr:uid="{8FD13422-92DE-4741-9D74-88C3B9977773}"/>
    <cellStyle name="Normal 4 7 7 3 5 2" xfId="39489" xr:uid="{268F8ED8-3D57-4BE3-AF07-42C031FFAE4C}"/>
    <cellStyle name="Normal 4 7 7 3 5 2 2" xfId="39490" xr:uid="{C61856F4-1463-40A1-B102-F5C5CC66A969}"/>
    <cellStyle name="Normal 4 7 7 3 5 3" xfId="39491" xr:uid="{C76F88E5-2B07-4625-A900-6118FAE2061A}"/>
    <cellStyle name="Normal 4 7 7 3 6" xfId="39492" xr:uid="{FCFDF2A9-52ED-4912-903A-F20B97A3DBC2}"/>
    <cellStyle name="Normal 4 7 7 3 6 2" xfId="39493" xr:uid="{8C0BF7FF-DB29-4851-B357-23D64D4D1B97}"/>
    <cellStyle name="Normal 4 7 7 3 6 2 2" xfId="39494" xr:uid="{16F9FA7D-0CC4-4F50-A9F9-D8B79E9ED4BA}"/>
    <cellStyle name="Normal 4 7 7 3 6 3" xfId="39495" xr:uid="{46C7BCE6-8068-4EED-A40D-ED348FD6B743}"/>
    <cellStyle name="Normal 4 7 7 3 7" xfId="39496" xr:uid="{5E88DD70-0CFA-47D4-82A8-A0FDF07B1AC2}"/>
    <cellStyle name="Normal 4 7 7 3 7 2" xfId="39497" xr:uid="{B3B255A7-B718-4EDA-B768-53D7A584B98C}"/>
    <cellStyle name="Normal 4 7 7 3 7 2 2" xfId="39498" xr:uid="{1ADD1FFC-A697-4AAF-BE14-6EA753FBA88D}"/>
    <cellStyle name="Normal 4 7 7 3 7 3" xfId="39499" xr:uid="{54868E50-6B70-4373-A81D-C566AE1CA4EE}"/>
    <cellStyle name="Normal 4 7 7 3 8" xfId="39500" xr:uid="{F99A6CDF-3142-4450-856B-9FA0775CC38C}"/>
    <cellStyle name="Normal 4 7 7 3 8 2" xfId="39501" xr:uid="{6C1D6831-89FD-441F-9809-12BD62FEFFA3}"/>
    <cellStyle name="Normal 4 7 7 3 9" xfId="39502" xr:uid="{7693C869-9BB1-459D-90D9-0A4EED30B9CB}"/>
    <cellStyle name="Normal 4 7 7 4" xfId="39503" xr:uid="{B16330BD-0DF1-4DB0-98A8-7115B3F8EC22}"/>
    <cellStyle name="Normal 4 7 7 4 2" xfId="39504" xr:uid="{762613AB-8875-4EAB-B81B-1E45115D2E49}"/>
    <cellStyle name="Normal 4 7 7 4 2 2" xfId="39505" xr:uid="{03C487F1-5004-4824-988E-E8C4D630308C}"/>
    <cellStyle name="Normal 4 7 7 4 2 2 2" xfId="39506" xr:uid="{4663473A-3AAD-49CA-B99A-93D4AA2E31A1}"/>
    <cellStyle name="Normal 4 7 7 4 2 2 2 2" xfId="39507" xr:uid="{EA11204E-B639-41D3-B68D-FCAB5544DB94}"/>
    <cellStyle name="Normal 4 7 7 4 2 2 3" xfId="39508" xr:uid="{76254AD3-BA21-4DCA-8CBB-0CCD5E77FDCE}"/>
    <cellStyle name="Normal 4 7 7 4 2 3" xfId="39509" xr:uid="{DB0E0A62-52E6-4916-9A5C-14623E032F3B}"/>
    <cellStyle name="Normal 4 7 7 4 2 3 2" xfId="39510" xr:uid="{03391E66-C485-4013-A063-2B5ED86F0362}"/>
    <cellStyle name="Normal 4 7 7 4 2 3 2 2" xfId="39511" xr:uid="{901E3B9C-0729-4A82-84BF-3641AE8AAC7E}"/>
    <cellStyle name="Normal 4 7 7 4 2 3 3" xfId="39512" xr:uid="{B2A94462-18D6-4B2C-B75D-F37FD5D9ABBB}"/>
    <cellStyle name="Normal 4 7 7 4 2 4" xfId="39513" xr:uid="{3D176C27-DF28-403A-BF1D-414AA4010C62}"/>
    <cellStyle name="Normal 4 7 7 4 2 4 2" xfId="39514" xr:uid="{A1291A84-8C88-465F-A916-37A8A39C02F6}"/>
    <cellStyle name="Normal 4 7 7 4 2 5" xfId="39515" xr:uid="{5A8B84B4-733C-405A-A4DC-A4629886E64D}"/>
    <cellStyle name="Normal 4 7 7 4 3" xfId="39516" xr:uid="{80D8F81C-22EE-4562-B0FB-3E53DCBF3D67}"/>
    <cellStyle name="Normal 4 7 7 4 3 2" xfId="39517" xr:uid="{48B5B87C-A378-48FF-B1A6-F237B10DC1D3}"/>
    <cellStyle name="Normal 4 7 7 4 3 2 2" xfId="39518" xr:uid="{55728BA8-5278-4803-AA94-7361D9A994CA}"/>
    <cellStyle name="Normal 4 7 7 4 3 3" xfId="39519" xr:uid="{D887120A-20F0-424C-8FE7-4EC270792F91}"/>
    <cellStyle name="Normal 4 7 7 4 4" xfId="39520" xr:uid="{C756442C-973C-49AA-BCA9-477A1F6F326A}"/>
    <cellStyle name="Normal 4 7 7 4 4 2" xfId="39521" xr:uid="{DCC1822F-CE40-4702-AEF7-294FA2CC638E}"/>
    <cellStyle name="Normal 4 7 7 4 4 2 2" xfId="39522" xr:uid="{180D44DA-5815-47F1-B418-535CB99906A7}"/>
    <cellStyle name="Normal 4 7 7 4 4 3" xfId="39523" xr:uid="{10889AA6-9F01-4086-B954-38CC455C7893}"/>
    <cellStyle name="Normal 4 7 7 4 5" xfId="39524" xr:uid="{CCBE7175-A9EA-431F-A562-DCE9B63F2CDC}"/>
    <cellStyle name="Normal 4 7 7 4 5 2" xfId="39525" xr:uid="{B787D373-41CF-4EAA-9E65-63B6E2AFB748}"/>
    <cellStyle name="Normal 4 7 7 4 6" xfId="39526" xr:uid="{96131108-DB42-4433-AF6C-19E000262B38}"/>
    <cellStyle name="Normal 4 7 7 5" xfId="39527" xr:uid="{29645ECF-F1F1-487E-A278-71250B31B678}"/>
    <cellStyle name="Normal 4 7 7 5 2" xfId="39528" xr:uid="{A36503EA-1078-4DEA-ADE0-CF1BB739CCEE}"/>
    <cellStyle name="Normal 4 7 7 5 2 2" xfId="39529" xr:uid="{639A6A4D-6E76-4944-A5E2-E9CA3E498D88}"/>
    <cellStyle name="Normal 4 7 7 5 2 2 2" xfId="39530" xr:uid="{16F93A20-4E6B-4E24-BC85-5DC491070925}"/>
    <cellStyle name="Normal 4 7 7 5 2 2 2 2" xfId="39531" xr:uid="{339650B2-FE29-4BC5-B665-CED063B4B376}"/>
    <cellStyle name="Normal 4 7 7 5 2 2 3" xfId="39532" xr:uid="{341190B7-D53B-416B-8753-E6254AC88E98}"/>
    <cellStyle name="Normal 4 7 7 5 2 3" xfId="39533" xr:uid="{911F1CF9-99E3-497C-B95F-5D2DFB8005B2}"/>
    <cellStyle name="Normal 4 7 7 5 2 3 2" xfId="39534" xr:uid="{105CAB8A-0B70-4459-9E2B-56115A887808}"/>
    <cellStyle name="Normal 4 7 7 5 2 3 2 2" xfId="39535" xr:uid="{3FDDC379-F743-4658-BC03-E7C716791A9F}"/>
    <cellStyle name="Normal 4 7 7 5 2 3 3" xfId="39536" xr:uid="{60407D38-8BBC-43AD-A467-3A7A6D4C45B9}"/>
    <cellStyle name="Normal 4 7 7 5 2 4" xfId="39537" xr:uid="{76856866-B58A-4291-ACCD-F3E2F05A9F5A}"/>
    <cellStyle name="Normal 4 7 7 5 2 4 2" xfId="39538" xr:uid="{75D8E56A-C8D4-4EA5-92AD-ED5025CDF006}"/>
    <cellStyle name="Normal 4 7 7 5 2 5" xfId="39539" xr:uid="{4ACFB4A5-9FF0-4546-A1CE-42139027885B}"/>
    <cellStyle name="Normal 4 7 7 5 3" xfId="39540" xr:uid="{93DF8FC9-3D36-433D-9C0C-01318455F995}"/>
    <cellStyle name="Normal 4 7 7 5 3 2" xfId="39541" xr:uid="{96CB7510-768B-4EE3-B96C-C00319072E0A}"/>
    <cellStyle name="Normal 4 7 7 5 3 2 2" xfId="39542" xr:uid="{F3B064E3-1D91-4E1F-8C23-BA1372B84FD2}"/>
    <cellStyle name="Normal 4 7 7 5 3 3" xfId="39543" xr:uid="{69703BD7-0D14-460A-B99F-1365476C21DE}"/>
    <cellStyle name="Normal 4 7 7 5 4" xfId="39544" xr:uid="{8692B560-4E92-43E2-8D5C-431EEAA922D5}"/>
    <cellStyle name="Normal 4 7 7 5 4 2" xfId="39545" xr:uid="{C7E11F67-3EDA-4F28-9F08-90470818328B}"/>
    <cellStyle name="Normal 4 7 7 5 4 2 2" xfId="39546" xr:uid="{ADEAEE1F-D34A-4837-81C2-8EFA7CF99013}"/>
    <cellStyle name="Normal 4 7 7 5 4 3" xfId="39547" xr:uid="{7D366AE5-711A-4D7B-A279-8F44B92CB990}"/>
    <cellStyle name="Normal 4 7 7 5 5" xfId="39548" xr:uid="{9D1CE094-F614-4FA4-83CA-CCE907E89FB4}"/>
    <cellStyle name="Normal 4 7 7 5 5 2" xfId="39549" xr:uid="{7CB9542C-2CD5-4E9B-B879-34E24BA5160B}"/>
    <cellStyle name="Normal 4 7 7 5 6" xfId="39550" xr:uid="{95E23E30-A4B4-44DB-8009-2E9461C69ED2}"/>
    <cellStyle name="Normal 4 7 7 6" xfId="39551" xr:uid="{A2555CD2-8671-472A-A79E-4C1E3386E916}"/>
    <cellStyle name="Normal 4 7 7 6 2" xfId="39552" xr:uid="{7C73BEA0-0F03-46C4-B9DF-9E48870065B5}"/>
    <cellStyle name="Normal 4 7 7 6 2 2" xfId="39553" xr:uid="{F97D3C49-9C3A-4DED-838D-FA10883046E1}"/>
    <cellStyle name="Normal 4 7 7 6 2 2 2" xfId="39554" xr:uid="{04B1AC4B-E49E-4664-BABC-36B98AA3CDED}"/>
    <cellStyle name="Normal 4 7 7 6 2 3" xfId="39555" xr:uid="{12E27D3E-F760-4147-9868-6B32C46DBCD8}"/>
    <cellStyle name="Normal 4 7 7 6 3" xfId="39556" xr:uid="{192F2BE3-0226-4865-AA59-D659B1F61E56}"/>
    <cellStyle name="Normal 4 7 7 6 3 2" xfId="39557" xr:uid="{C5AFF017-ABE5-4537-8923-DDE98881EC6A}"/>
    <cellStyle name="Normal 4 7 7 6 3 2 2" xfId="39558" xr:uid="{F4B2F5B1-843D-4EF6-BD84-F221ECFE5769}"/>
    <cellStyle name="Normal 4 7 7 6 3 3" xfId="39559" xr:uid="{397A2977-C099-43EC-9E32-02947C1E391E}"/>
    <cellStyle name="Normal 4 7 7 6 4" xfId="39560" xr:uid="{25615987-3E6C-4BE7-98C0-1E38D35B2A04}"/>
    <cellStyle name="Normal 4 7 7 6 4 2" xfId="39561" xr:uid="{48B8C6FD-9F95-49E2-90FE-2BA551DC0710}"/>
    <cellStyle name="Normal 4 7 7 6 5" xfId="39562" xr:uid="{968DAA7E-A8FB-484D-AE83-47B6689676B2}"/>
    <cellStyle name="Normal 4 7 7 7" xfId="39563" xr:uid="{47BB24A5-C063-4919-9F3B-8E6361DDECF6}"/>
    <cellStyle name="Normal 4 7 7 7 2" xfId="39564" xr:uid="{317ABB35-859C-43C3-901C-CACDFCCEFD2E}"/>
    <cellStyle name="Normal 4 7 7 7 2 2" xfId="39565" xr:uid="{A4942F13-BCBD-4295-AE1A-8EE975B0BB73}"/>
    <cellStyle name="Normal 4 7 7 7 3" xfId="39566" xr:uid="{98D6828A-2F7F-4325-896C-1885AD6690EE}"/>
    <cellStyle name="Normal 4 7 7 8" xfId="39567" xr:uid="{E793E8A3-20C7-4E19-9597-70FBE0393ABE}"/>
    <cellStyle name="Normal 4 7 7 8 2" xfId="39568" xr:uid="{96BE69B9-B518-4EE7-A8EF-1B8B75B4119B}"/>
    <cellStyle name="Normal 4 7 7 8 2 2" xfId="39569" xr:uid="{3CB61036-1411-43A6-A52F-ADFB1B953494}"/>
    <cellStyle name="Normal 4 7 7 8 3" xfId="39570" xr:uid="{C91D3AC5-2741-4789-996B-440E75CD7E18}"/>
    <cellStyle name="Normal 4 7 7 9" xfId="39571" xr:uid="{41658A90-9EBA-4109-A5AF-50DA11F3C0BC}"/>
    <cellStyle name="Normal 4 7 7 9 2" xfId="39572" xr:uid="{675CB1D9-FFEF-471F-951A-D5F51E0312D8}"/>
    <cellStyle name="Normal 4 7 7 9 2 2" xfId="39573" xr:uid="{2815F9F5-6A22-4C7E-A093-3121C121BC49}"/>
    <cellStyle name="Normal 4 7 7 9 3" xfId="39574" xr:uid="{7ED2EA88-C384-4153-862C-EA1275A7C843}"/>
    <cellStyle name="Normal 4 7 8" xfId="39575" xr:uid="{C8DFD476-9EED-4F5C-BEF5-A0117E592217}"/>
    <cellStyle name="Normal 4 7 8 10" xfId="39576" xr:uid="{47435D15-F10D-41EF-8E51-84C12B8935E6}"/>
    <cellStyle name="Normal 4 7 8 10 2" xfId="39577" xr:uid="{95E5A292-7AEB-49A8-A2A1-7880B5C9CD0F}"/>
    <cellStyle name="Normal 4 7 8 11" xfId="39578" xr:uid="{61C05519-1ED4-42AD-B9F9-F8AB85B17A26}"/>
    <cellStyle name="Normal 4 7 8 2" xfId="39579" xr:uid="{47DAE8AD-5AC9-48E5-A11D-3E9B9D29715F}"/>
    <cellStyle name="Normal 4 7 8 2 2" xfId="39580" xr:uid="{6E043A1B-995F-4812-AFD5-B0CED1C09700}"/>
    <cellStyle name="Normal 4 7 8 2 2 2" xfId="39581" xr:uid="{2E0EFEC5-79A6-43BB-8EBA-0BEB15B921A0}"/>
    <cellStyle name="Normal 4 7 8 2 2 2 2" xfId="39582" xr:uid="{BAF55A2B-9EBB-4FE6-9D67-4D4B7CCE3381}"/>
    <cellStyle name="Normal 4 7 8 2 2 2 2 2" xfId="39583" xr:uid="{01AFB515-6B9A-4581-B9D4-6ED5048C3062}"/>
    <cellStyle name="Normal 4 7 8 2 2 2 2 2 2" xfId="39584" xr:uid="{7D6799C9-6D6A-486D-BA67-282033EF8B56}"/>
    <cellStyle name="Normal 4 7 8 2 2 2 2 3" xfId="39585" xr:uid="{19C28DFA-4682-4D73-BECF-1642DA2CC81D}"/>
    <cellStyle name="Normal 4 7 8 2 2 2 3" xfId="39586" xr:uid="{1FF04CCB-3C42-4BD1-B302-2C08DA98D24B}"/>
    <cellStyle name="Normal 4 7 8 2 2 2 3 2" xfId="39587" xr:uid="{82952F2C-D47B-436D-BF65-77B6D60D874C}"/>
    <cellStyle name="Normal 4 7 8 2 2 2 3 2 2" xfId="39588" xr:uid="{126BE85D-9490-4BA2-8BD6-A723B0B8194B}"/>
    <cellStyle name="Normal 4 7 8 2 2 2 3 3" xfId="39589" xr:uid="{09CA3646-DC09-4409-B822-52E6418C2550}"/>
    <cellStyle name="Normal 4 7 8 2 2 2 4" xfId="39590" xr:uid="{D1331034-7A11-4831-8688-B39BBFB909D8}"/>
    <cellStyle name="Normal 4 7 8 2 2 2 4 2" xfId="39591" xr:uid="{1E03E845-AC99-4986-AF7B-001D07B176C4}"/>
    <cellStyle name="Normal 4 7 8 2 2 2 5" xfId="39592" xr:uid="{60FAD9CE-F8A3-460F-8892-C34ED5703EE7}"/>
    <cellStyle name="Normal 4 7 8 2 2 3" xfId="39593" xr:uid="{70CE60F8-9054-4007-B0F6-8A8E39001C4C}"/>
    <cellStyle name="Normal 4 7 8 2 2 3 2" xfId="39594" xr:uid="{AD5BC798-D097-4876-B760-8CF713C18584}"/>
    <cellStyle name="Normal 4 7 8 2 2 3 2 2" xfId="39595" xr:uid="{31CDFA1B-1E63-42E9-BB23-0D16BCA32B60}"/>
    <cellStyle name="Normal 4 7 8 2 2 3 3" xfId="39596" xr:uid="{C6E0A40B-C1C1-41C0-9C3C-887F00291280}"/>
    <cellStyle name="Normal 4 7 8 2 2 4" xfId="39597" xr:uid="{A262EA99-3174-4744-953C-BC195BBA5402}"/>
    <cellStyle name="Normal 4 7 8 2 2 4 2" xfId="39598" xr:uid="{85D4F2F0-8B23-4ED9-9557-1467BCA5B01B}"/>
    <cellStyle name="Normal 4 7 8 2 2 4 2 2" xfId="39599" xr:uid="{7E5DF70F-9E24-4910-9A87-0782281EB9CD}"/>
    <cellStyle name="Normal 4 7 8 2 2 4 3" xfId="39600" xr:uid="{E8D5D9B7-4C7C-4424-9E7F-CCFE7F8AF54B}"/>
    <cellStyle name="Normal 4 7 8 2 2 5" xfId="39601" xr:uid="{597542A1-D00E-444B-838B-7AAC766338D2}"/>
    <cellStyle name="Normal 4 7 8 2 2 5 2" xfId="39602" xr:uid="{4E2618A0-CB61-49C0-9228-6EC22059B1C7}"/>
    <cellStyle name="Normal 4 7 8 2 2 6" xfId="39603" xr:uid="{78CD2C5F-4F3C-4C58-AA45-B24623B43421}"/>
    <cellStyle name="Normal 4 7 8 2 3" xfId="39604" xr:uid="{B596F839-A6CC-4648-84AC-523D174248A8}"/>
    <cellStyle name="Normal 4 7 8 2 3 2" xfId="39605" xr:uid="{7566339D-B083-4C0A-B176-C5E4DECBA6E6}"/>
    <cellStyle name="Normal 4 7 8 2 3 2 2" xfId="39606" xr:uid="{A5E46D29-1B21-4CE1-BEC0-24FD632B3AE2}"/>
    <cellStyle name="Normal 4 7 8 2 3 2 2 2" xfId="39607" xr:uid="{933B3A6F-581C-4BDA-837A-3BDAFBFC0788}"/>
    <cellStyle name="Normal 4 7 8 2 3 2 2 2 2" xfId="39608" xr:uid="{922BBFAC-0C8A-4433-BD28-3D1AD4D2D14F}"/>
    <cellStyle name="Normal 4 7 8 2 3 2 2 3" xfId="39609" xr:uid="{3C962232-50FB-4C1C-8487-03F26C06CF55}"/>
    <cellStyle name="Normal 4 7 8 2 3 2 3" xfId="39610" xr:uid="{C2818707-D032-4FF4-83E9-A80BED177E42}"/>
    <cellStyle name="Normal 4 7 8 2 3 2 3 2" xfId="39611" xr:uid="{86A3E30F-2E9C-4430-97B8-E0C37A426AEB}"/>
    <cellStyle name="Normal 4 7 8 2 3 2 3 2 2" xfId="39612" xr:uid="{2FC02843-9BA0-43BD-BEB1-878F30F8BE7A}"/>
    <cellStyle name="Normal 4 7 8 2 3 2 3 3" xfId="39613" xr:uid="{212B9B2A-DC4D-4644-88FD-A4BE66534C04}"/>
    <cellStyle name="Normal 4 7 8 2 3 2 4" xfId="39614" xr:uid="{D8DAADB1-BBB5-4C5F-BC33-59861A9E853A}"/>
    <cellStyle name="Normal 4 7 8 2 3 2 4 2" xfId="39615" xr:uid="{CB796DF5-B04D-4926-A9C4-367BA89BF049}"/>
    <cellStyle name="Normal 4 7 8 2 3 2 5" xfId="39616" xr:uid="{2271E230-BE05-4CBA-8647-53B681838B31}"/>
    <cellStyle name="Normal 4 7 8 2 3 3" xfId="39617" xr:uid="{6986BB4D-F54C-463D-9310-1FEB5CBC77FB}"/>
    <cellStyle name="Normal 4 7 8 2 3 3 2" xfId="39618" xr:uid="{D61BE92E-0F44-4B76-AF69-F17016808979}"/>
    <cellStyle name="Normal 4 7 8 2 3 3 2 2" xfId="39619" xr:uid="{E7A98777-8CE4-48B9-89E4-BFE5E28D7AD1}"/>
    <cellStyle name="Normal 4 7 8 2 3 3 3" xfId="39620" xr:uid="{98472520-78C1-414A-B6E5-91764C2383C7}"/>
    <cellStyle name="Normal 4 7 8 2 3 4" xfId="39621" xr:uid="{37CDAF16-23DF-4EDF-AFAC-38AB976DBA72}"/>
    <cellStyle name="Normal 4 7 8 2 3 4 2" xfId="39622" xr:uid="{4882CF6F-20F5-4445-AF63-E12D081A66AC}"/>
    <cellStyle name="Normal 4 7 8 2 3 4 2 2" xfId="39623" xr:uid="{BD54B81B-D4A1-4D4F-BDBD-925E02207B4C}"/>
    <cellStyle name="Normal 4 7 8 2 3 4 3" xfId="39624" xr:uid="{7D02C600-4F0D-4707-8D55-09AA0BB2B6EE}"/>
    <cellStyle name="Normal 4 7 8 2 3 5" xfId="39625" xr:uid="{AEC3C1C5-A291-4081-B789-E3CC4581CBAF}"/>
    <cellStyle name="Normal 4 7 8 2 3 5 2" xfId="39626" xr:uid="{E55470BB-63A0-42B2-B108-975ED2E559D2}"/>
    <cellStyle name="Normal 4 7 8 2 3 6" xfId="39627" xr:uid="{0AC83B82-74A7-4B50-A7EB-392207113A92}"/>
    <cellStyle name="Normal 4 7 8 2 4" xfId="39628" xr:uid="{A841250F-1103-416E-9FA9-642080D3D878}"/>
    <cellStyle name="Normal 4 7 8 2 4 2" xfId="39629" xr:uid="{E97C6172-A9C4-4B78-8800-87F880614BBF}"/>
    <cellStyle name="Normal 4 7 8 2 4 2 2" xfId="39630" xr:uid="{2B8F830A-3B8C-40A7-B9C6-ADAC5EED7C04}"/>
    <cellStyle name="Normal 4 7 8 2 4 2 2 2" xfId="39631" xr:uid="{3524BD49-735F-4A64-9CA5-C0B072A56C28}"/>
    <cellStyle name="Normal 4 7 8 2 4 2 3" xfId="39632" xr:uid="{75AC6535-F948-4EC0-933E-5AC3683559F9}"/>
    <cellStyle name="Normal 4 7 8 2 4 3" xfId="39633" xr:uid="{DB6C6FA7-2EE2-40B5-BE1D-A6B8B9F12898}"/>
    <cellStyle name="Normal 4 7 8 2 4 3 2" xfId="39634" xr:uid="{29236EA7-8854-4A36-A869-875BD27B4515}"/>
    <cellStyle name="Normal 4 7 8 2 4 3 2 2" xfId="39635" xr:uid="{10AED5D0-4B24-4544-ABA9-C4EBC6758655}"/>
    <cellStyle name="Normal 4 7 8 2 4 3 3" xfId="39636" xr:uid="{694C205C-A1AA-4828-AB0C-F20107F80149}"/>
    <cellStyle name="Normal 4 7 8 2 4 4" xfId="39637" xr:uid="{EBA21815-7C96-447F-AE29-D1265F7FE046}"/>
    <cellStyle name="Normal 4 7 8 2 4 4 2" xfId="39638" xr:uid="{9AF49031-17D3-4C78-BA27-5E03D3E9DC80}"/>
    <cellStyle name="Normal 4 7 8 2 4 5" xfId="39639" xr:uid="{533BD7AB-B948-442A-A8C9-DC5E7F517F5B}"/>
    <cellStyle name="Normal 4 7 8 2 5" xfId="39640" xr:uid="{65FE6F41-3610-48B3-AF47-C9A778FA0E22}"/>
    <cellStyle name="Normal 4 7 8 2 5 2" xfId="39641" xr:uid="{631B0202-0677-474B-BD27-CFF91524D306}"/>
    <cellStyle name="Normal 4 7 8 2 5 2 2" xfId="39642" xr:uid="{8B8366E1-E4CA-469F-B0F3-818901F21536}"/>
    <cellStyle name="Normal 4 7 8 2 5 3" xfId="39643" xr:uid="{B8D1F749-A77F-45D1-AA0A-69331F8C9775}"/>
    <cellStyle name="Normal 4 7 8 2 6" xfId="39644" xr:uid="{386E1C48-D416-4C3E-AE06-9133CD9B1C04}"/>
    <cellStyle name="Normal 4 7 8 2 6 2" xfId="39645" xr:uid="{0618CD88-CA3E-4927-941B-CC768B094D87}"/>
    <cellStyle name="Normal 4 7 8 2 6 2 2" xfId="39646" xr:uid="{7FD82D59-7FF6-4F6F-9998-C49A9D66F2B3}"/>
    <cellStyle name="Normal 4 7 8 2 6 3" xfId="39647" xr:uid="{D0FDCC31-E472-4EFB-A68A-CC293F22703D}"/>
    <cellStyle name="Normal 4 7 8 2 7" xfId="39648" xr:uid="{011B9015-E245-4B79-9508-224C414DB518}"/>
    <cellStyle name="Normal 4 7 8 2 7 2" xfId="39649" xr:uid="{4D144E97-89D8-48D0-A161-58EA99D376AC}"/>
    <cellStyle name="Normal 4 7 8 2 7 2 2" xfId="39650" xr:uid="{AD56DCBF-3809-4193-BFB8-6C0D5A2A6F4A}"/>
    <cellStyle name="Normal 4 7 8 2 7 3" xfId="39651" xr:uid="{4DDC16DC-BD49-4D10-B92A-B70A39BDCE4F}"/>
    <cellStyle name="Normal 4 7 8 2 8" xfId="39652" xr:uid="{920ED36F-9AEE-43EF-8B91-FABDCBF86F55}"/>
    <cellStyle name="Normal 4 7 8 2 8 2" xfId="39653" xr:uid="{F0EE4D4E-D278-45BC-922D-B5AB92151181}"/>
    <cellStyle name="Normal 4 7 8 2 9" xfId="39654" xr:uid="{68CD97C0-5AF3-4555-9615-790BD35C998E}"/>
    <cellStyle name="Normal 4 7 8 3" xfId="39655" xr:uid="{800AB336-8E4E-4BBE-8A77-7A1CCF5AA665}"/>
    <cellStyle name="Normal 4 7 8 3 2" xfId="39656" xr:uid="{5CE5179D-B576-4877-817A-4234BE5D136D}"/>
    <cellStyle name="Normal 4 7 8 3 2 2" xfId="39657" xr:uid="{40DF31CD-A5A1-40FE-9A1F-5CA7CD4F55BD}"/>
    <cellStyle name="Normal 4 7 8 3 2 2 2" xfId="39658" xr:uid="{34B8E8E3-205A-4FBE-92A7-2B97E728B29B}"/>
    <cellStyle name="Normal 4 7 8 3 2 2 2 2" xfId="39659" xr:uid="{77388916-334D-4535-BACE-C7697EB5BF07}"/>
    <cellStyle name="Normal 4 7 8 3 2 2 2 2 2" xfId="39660" xr:uid="{54937961-F8F0-4C56-AF38-C95ED1FC8BF1}"/>
    <cellStyle name="Normal 4 7 8 3 2 2 2 3" xfId="39661" xr:uid="{2D3A226D-C3D3-43F1-A880-9AFDEE7BCF72}"/>
    <cellStyle name="Normal 4 7 8 3 2 2 3" xfId="39662" xr:uid="{C2DB8C47-F13A-42A1-A654-5D42A9513229}"/>
    <cellStyle name="Normal 4 7 8 3 2 2 3 2" xfId="39663" xr:uid="{CD41083D-44DE-4D07-8510-982ED75C5062}"/>
    <cellStyle name="Normal 4 7 8 3 2 2 3 2 2" xfId="39664" xr:uid="{E65CC101-CD75-4D5F-B150-BB8972B693DF}"/>
    <cellStyle name="Normal 4 7 8 3 2 2 3 3" xfId="39665" xr:uid="{1FD3EB08-CFB6-4D37-8E86-A9CA3489A6EC}"/>
    <cellStyle name="Normal 4 7 8 3 2 2 4" xfId="39666" xr:uid="{A4C339E4-830D-4CFC-A44D-782A4D1209B9}"/>
    <cellStyle name="Normal 4 7 8 3 2 2 4 2" xfId="39667" xr:uid="{351974A4-A024-4C5B-A8C6-A6C0BBA059C5}"/>
    <cellStyle name="Normal 4 7 8 3 2 2 5" xfId="39668" xr:uid="{C323C568-F812-46DF-B1D0-2E9EB72A7E92}"/>
    <cellStyle name="Normal 4 7 8 3 2 3" xfId="39669" xr:uid="{8E7D99B8-B464-48CB-B5D0-179C3DDF355C}"/>
    <cellStyle name="Normal 4 7 8 3 2 3 2" xfId="39670" xr:uid="{7CCAA208-53C9-4A03-A732-B2EB8F615247}"/>
    <cellStyle name="Normal 4 7 8 3 2 3 2 2" xfId="39671" xr:uid="{4A91C2B9-0C6A-4C93-A9B0-529B4E33BD5B}"/>
    <cellStyle name="Normal 4 7 8 3 2 3 3" xfId="39672" xr:uid="{982F2477-51C9-4D87-8254-97398DB31828}"/>
    <cellStyle name="Normal 4 7 8 3 2 4" xfId="39673" xr:uid="{ACC4BB29-CEA5-4E97-BEC7-1EAC6893BE4F}"/>
    <cellStyle name="Normal 4 7 8 3 2 4 2" xfId="39674" xr:uid="{21DEF973-6373-4CB3-9534-7318338F930A}"/>
    <cellStyle name="Normal 4 7 8 3 2 4 2 2" xfId="39675" xr:uid="{34756C51-184F-4CF5-8430-6CE0CB1A629C}"/>
    <cellStyle name="Normal 4 7 8 3 2 4 3" xfId="39676" xr:uid="{E1B5269E-71DE-4485-A8B3-BDE4F1AAB4DA}"/>
    <cellStyle name="Normal 4 7 8 3 2 5" xfId="39677" xr:uid="{98BA86BB-51DA-46D6-B711-FCB09BBEBAFC}"/>
    <cellStyle name="Normal 4 7 8 3 2 5 2" xfId="39678" xr:uid="{6F475039-74DA-46FB-BD94-6FEE7265F217}"/>
    <cellStyle name="Normal 4 7 8 3 2 6" xfId="39679" xr:uid="{827C42D7-DD51-48B0-9F4D-3BE57D4CF49B}"/>
    <cellStyle name="Normal 4 7 8 3 3" xfId="39680" xr:uid="{D8C7790D-E377-4AD0-B855-B98DCFD36632}"/>
    <cellStyle name="Normal 4 7 8 3 3 2" xfId="39681" xr:uid="{E74F6D37-C08F-4719-B81E-4258CB388E71}"/>
    <cellStyle name="Normal 4 7 8 3 3 2 2" xfId="39682" xr:uid="{794ED2A6-74B2-418A-AA7B-4CD18538E168}"/>
    <cellStyle name="Normal 4 7 8 3 3 2 2 2" xfId="39683" xr:uid="{7E03C234-65B0-43B2-B193-6FE9A9A183EB}"/>
    <cellStyle name="Normal 4 7 8 3 3 2 2 2 2" xfId="39684" xr:uid="{0369DB56-DB54-4ABA-9148-0C7711ABDF3E}"/>
    <cellStyle name="Normal 4 7 8 3 3 2 2 3" xfId="39685" xr:uid="{CC836E99-FF51-4E74-B6E3-ECCC088405A2}"/>
    <cellStyle name="Normal 4 7 8 3 3 2 3" xfId="39686" xr:uid="{79F9CA80-C832-49D7-A78D-5317DCE3CCB7}"/>
    <cellStyle name="Normal 4 7 8 3 3 2 3 2" xfId="39687" xr:uid="{0B2934E8-8AFD-4630-91D8-4F748B6DE547}"/>
    <cellStyle name="Normal 4 7 8 3 3 2 3 2 2" xfId="39688" xr:uid="{A0B4320F-168B-4181-B440-E762E9CC3FE5}"/>
    <cellStyle name="Normal 4 7 8 3 3 2 3 3" xfId="39689" xr:uid="{6B4408DD-4ADA-4E88-861D-09087851C728}"/>
    <cellStyle name="Normal 4 7 8 3 3 2 4" xfId="39690" xr:uid="{6246ED84-BC7F-44AE-B12C-4E5F50E322DF}"/>
    <cellStyle name="Normal 4 7 8 3 3 2 4 2" xfId="39691" xr:uid="{88346BD6-B9F1-4ED6-B665-6D3AE3E8725D}"/>
    <cellStyle name="Normal 4 7 8 3 3 2 5" xfId="39692" xr:uid="{ECB81DD3-31B3-446D-A6D0-88550194ADDF}"/>
    <cellStyle name="Normal 4 7 8 3 3 3" xfId="39693" xr:uid="{5D46C0A3-E2A5-447C-AE42-5D928C1EF308}"/>
    <cellStyle name="Normal 4 7 8 3 3 3 2" xfId="39694" xr:uid="{ED178531-87A9-40A1-AC90-BB7FC6D4D674}"/>
    <cellStyle name="Normal 4 7 8 3 3 3 2 2" xfId="39695" xr:uid="{442B0434-E6AF-49A0-BE23-534889925D9C}"/>
    <cellStyle name="Normal 4 7 8 3 3 3 3" xfId="39696" xr:uid="{452953C2-4C44-41C9-8108-7D06D4B473D3}"/>
    <cellStyle name="Normal 4 7 8 3 3 4" xfId="39697" xr:uid="{19A13B81-B5FB-4891-A541-448ED3AADB24}"/>
    <cellStyle name="Normal 4 7 8 3 3 4 2" xfId="39698" xr:uid="{6D2A7F42-13D8-4FE5-A972-4AFBAAF99559}"/>
    <cellStyle name="Normal 4 7 8 3 3 4 2 2" xfId="39699" xr:uid="{94A9D774-DEB9-4373-87F8-1B412EA060D1}"/>
    <cellStyle name="Normal 4 7 8 3 3 4 3" xfId="39700" xr:uid="{7AE764FD-4672-453A-8745-C42628FD17A3}"/>
    <cellStyle name="Normal 4 7 8 3 3 5" xfId="39701" xr:uid="{0B4EB318-A19F-4D67-AD9F-1553C1006C06}"/>
    <cellStyle name="Normal 4 7 8 3 3 5 2" xfId="39702" xr:uid="{2EE8C8E9-9033-49FB-8492-D0C5582E4E1F}"/>
    <cellStyle name="Normal 4 7 8 3 3 6" xfId="39703" xr:uid="{4BEF3CC6-207D-45CE-8EE2-3C219A9B83EE}"/>
    <cellStyle name="Normal 4 7 8 3 4" xfId="39704" xr:uid="{E3F35A03-F33D-44E0-9FCC-B46F5DAE72CB}"/>
    <cellStyle name="Normal 4 7 8 3 4 2" xfId="39705" xr:uid="{D3651C60-5444-4C83-B4C0-E162DA5B6C49}"/>
    <cellStyle name="Normal 4 7 8 3 4 2 2" xfId="39706" xr:uid="{8069F1BF-2C08-4DD4-AC79-E3ED826CC125}"/>
    <cellStyle name="Normal 4 7 8 3 4 2 2 2" xfId="39707" xr:uid="{B49653B4-D849-4583-ADF9-B00ABFE00E2E}"/>
    <cellStyle name="Normal 4 7 8 3 4 2 3" xfId="39708" xr:uid="{339E2B62-0D6E-4C93-928D-7F06F5D30E48}"/>
    <cellStyle name="Normal 4 7 8 3 4 3" xfId="39709" xr:uid="{C4414E1E-764D-4C84-AA0F-B0C1549E465E}"/>
    <cellStyle name="Normal 4 7 8 3 4 3 2" xfId="39710" xr:uid="{52AB09CE-4E79-4C75-8AA8-28EDAFE610C5}"/>
    <cellStyle name="Normal 4 7 8 3 4 3 2 2" xfId="39711" xr:uid="{B2BDC032-A890-42FA-A58A-2BBF1C084B73}"/>
    <cellStyle name="Normal 4 7 8 3 4 3 3" xfId="39712" xr:uid="{4650D1FC-3549-4B27-AED9-CD5FB18708A3}"/>
    <cellStyle name="Normal 4 7 8 3 4 4" xfId="39713" xr:uid="{91AD862B-1A43-41E8-8B0A-4693640D6543}"/>
    <cellStyle name="Normal 4 7 8 3 4 4 2" xfId="39714" xr:uid="{A11316B9-F689-42F2-B3EB-FC09F3C0436B}"/>
    <cellStyle name="Normal 4 7 8 3 4 5" xfId="39715" xr:uid="{A3D14AF8-5245-4CB3-B513-AA2ABC488B98}"/>
    <cellStyle name="Normal 4 7 8 3 5" xfId="39716" xr:uid="{E36466AA-4CFD-4885-A580-BA1847AECFA7}"/>
    <cellStyle name="Normal 4 7 8 3 5 2" xfId="39717" xr:uid="{CD34A3D5-57A5-470F-A71B-232E914C18BE}"/>
    <cellStyle name="Normal 4 7 8 3 5 2 2" xfId="39718" xr:uid="{22870105-1C2C-4BBC-AC73-A899028FB51A}"/>
    <cellStyle name="Normal 4 7 8 3 5 3" xfId="39719" xr:uid="{65840E9A-1B94-4965-B98E-FC5DE78C9A65}"/>
    <cellStyle name="Normal 4 7 8 3 6" xfId="39720" xr:uid="{A75EC9DD-7C9F-49C8-86A8-A0D75DD9A14F}"/>
    <cellStyle name="Normal 4 7 8 3 6 2" xfId="39721" xr:uid="{BF7E1AE4-EE3B-4AEB-BBD1-3C814D7E3181}"/>
    <cellStyle name="Normal 4 7 8 3 6 2 2" xfId="39722" xr:uid="{57937410-32AD-4557-8D23-EEB9BBDE44D4}"/>
    <cellStyle name="Normal 4 7 8 3 6 3" xfId="39723" xr:uid="{FCFAB7F9-AEAD-483B-8CD9-571E1C5A1E20}"/>
    <cellStyle name="Normal 4 7 8 3 7" xfId="39724" xr:uid="{36CB6081-FE35-4DCD-A4C6-199236A6CAF1}"/>
    <cellStyle name="Normal 4 7 8 3 7 2" xfId="39725" xr:uid="{99121AB3-FA37-468E-BD9C-11448C67A93E}"/>
    <cellStyle name="Normal 4 7 8 3 7 2 2" xfId="39726" xr:uid="{B2A37A57-4908-47D9-A199-58D126021591}"/>
    <cellStyle name="Normal 4 7 8 3 7 3" xfId="39727" xr:uid="{FFD4E1B2-65FB-4C7C-B582-74BA2BE15F27}"/>
    <cellStyle name="Normal 4 7 8 3 8" xfId="39728" xr:uid="{B9A468A0-B0D3-4705-BAF5-E0AF95C7DDA8}"/>
    <cellStyle name="Normal 4 7 8 3 8 2" xfId="39729" xr:uid="{417294A4-7D21-4114-9A37-B9164880A93C}"/>
    <cellStyle name="Normal 4 7 8 3 9" xfId="39730" xr:uid="{2DD12C3A-35A4-44F7-A45D-32FA787C9C9F}"/>
    <cellStyle name="Normal 4 7 8 4" xfId="39731" xr:uid="{186C67DA-7495-432D-9175-2E36267830B3}"/>
    <cellStyle name="Normal 4 7 8 4 2" xfId="39732" xr:uid="{A5978F57-18B0-4CEE-9EEB-3F62556E0E23}"/>
    <cellStyle name="Normal 4 7 8 4 2 2" xfId="39733" xr:uid="{160BE8FD-5F64-4E61-95B0-6F5A0A0AA9E4}"/>
    <cellStyle name="Normal 4 7 8 4 2 2 2" xfId="39734" xr:uid="{9AA0C7F9-E129-473E-8645-58C2B4BCF262}"/>
    <cellStyle name="Normal 4 7 8 4 2 2 2 2" xfId="39735" xr:uid="{7081C47C-6A06-4008-8A84-36C47809EB39}"/>
    <cellStyle name="Normal 4 7 8 4 2 2 3" xfId="39736" xr:uid="{8E04A587-8AF5-471E-BB8A-6DC26045DAF3}"/>
    <cellStyle name="Normal 4 7 8 4 2 3" xfId="39737" xr:uid="{198076B3-9C5E-416E-B34B-D425645F2715}"/>
    <cellStyle name="Normal 4 7 8 4 2 3 2" xfId="39738" xr:uid="{62A69E37-B1E7-40DA-A2BC-D100135A3F29}"/>
    <cellStyle name="Normal 4 7 8 4 2 3 2 2" xfId="39739" xr:uid="{BA24A262-43C2-4A7B-8281-19C67D135E61}"/>
    <cellStyle name="Normal 4 7 8 4 2 3 3" xfId="39740" xr:uid="{A103D9BE-316F-4ECF-A6CE-7B560E5C297D}"/>
    <cellStyle name="Normal 4 7 8 4 2 4" xfId="39741" xr:uid="{C303BB4E-E56F-4BA2-8A3D-DA828ABB00B1}"/>
    <cellStyle name="Normal 4 7 8 4 2 4 2" xfId="39742" xr:uid="{7B98AF63-D581-479C-B924-81CCAE0120DE}"/>
    <cellStyle name="Normal 4 7 8 4 2 5" xfId="39743" xr:uid="{818FD9E6-824C-4EB5-8381-7FBFAD931395}"/>
    <cellStyle name="Normal 4 7 8 4 3" xfId="39744" xr:uid="{CC2177BD-CEAC-4F06-982E-1A22C42C033D}"/>
    <cellStyle name="Normal 4 7 8 4 3 2" xfId="39745" xr:uid="{9FC7E3E9-472F-426D-A11A-FA864E0E27E9}"/>
    <cellStyle name="Normal 4 7 8 4 3 2 2" xfId="39746" xr:uid="{92AFE05B-DC59-41EC-A4CD-691FA453C06B}"/>
    <cellStyle name="Normal 4 7 8 4 3 3" xfId="39747" xr:uid="{9C7F13F2-9EE8-4D95-B145-5EFB650FAFB2}"/>
    <cellStyle name="Normal 4 7 8 4 4" xfId="39748" xr:uid="{03DD500D-680B-4F2A-9EED-E7CB80183DFC}"/>
    <cellStyle name="Normal 4 7 8 4 4 2" xfId="39749" xr:uid="{93B5150D-918F-4435-8A3A-439BD3260B9B}"/>
    <cellStyle name="Normal 4 7 8 4 4 2 2" xfId="39750" xr:uid="{94EB9B83-2AE9-4769-B3C6-D38CF43936CB}"/>
    <cellStyle name="Normal 4 7 8 4 4 3" xfId="39751" xr:uid="{C47FB7A1-63C1-451C-A4D5-5EBA69B910FB}"/>
    <cellStyle name="Normal 4 7 8 4 5" xfId="39752" xr:uid="{F72EBBA0-9F5F-4618-969B-5C673520ACDB}"/>
    <cellStyle name="Normal 4 7 8 4 5 2" xfId="39753" xr:uid="{D48C40E0-A326-4398-9472-454CFE1ABBC9}"/>
    <cellStyle name="Normal 4 7 8 4 6" xfId="39754" xr:uid="{D73AA3A3-3267-4359-BB09-DD1F7CA2C4B0}"/>
    <cellStyle name="Normal 4 7 8 5" xfId="39755" xr:uid="{DC135A94-DDB5-4140-BC87-C3A47EFEDCCD}"/>
    <cellStyle name="Normal 4 7 8 5 2" xfId="39756" xr:uid="{2F670C2B-F82C-489C-89ED-4710E08D60F2}"/>
    <cellStyle name="Normal 4 7 8 5 2 2" xfId="39757" xr:uid="{6AA94890-DB2E-40D0-88DA-F0763D3BDA69}"/>
    <cellStyle name="Normal 4 7 8 5 2 2 2" xfId="39758" xr:uid="{860E826D-0A16-4F73-A576-479F9E520FAA}"/>
    <cellStyle name="Normal 4 7 8 5 2 2 2 2" xfId="39759" xr:uid="{D8F6ED9C-69AD-496F-BDD1-24EE865E9C6E}"/>
    <cellStyle name="Normal 4 7 8 5 2 2 3" xfId="39760" xr:uid="{9F55A9F9-0D34-4F52-A421-B8D12CC8D476}"/>
    <cellStyle name="Normal 4 7 8 5 2 3" xfId="39761" xr:uid="{8E5BCE7E-DB87-4E1E-8049-C81422E00E82}"/>
    <cellStyle name="Normal 4 7 8 5 2 3 2" xfId="39762" xr:uid="{7CAA95DF-A04A-4CE0-92D5-45A7CEA9D0A3}"/>
    <cellStyle name="Normal 4 7 8 5 2 3 2 2" xfId="39763" xr:uid="{04970D8C-006B-4D64-9675-BAABEB7F6E3A}"/>
    <cellStyle name="Normal 4 7 8 5 2 3 3" xfId="39764" xr:uid="{860B5394-BF82-459E-8107-FD1C31055E29}"/>
    <cellStyle name="Normal 4 7 8 5 2 4" xfId="39765" xr:uid="{7F041784-BE64-4086-89B0-40F8C476C7D3}"/>
    <cellStyle name="Normal 4 7 8 5 2 4 2" xfId="39766" xr:uid="{603D1E04-CF99-4A9B-99B4-5A308785CC0C}"/>
    <cellStyle name="Normal 4 7 8 5 2 5" xfId="39767" xr:uid="{5544DE9E-C27F-4CAD-BE3D-E37C6C525BB3}"/>
    <cellStyle name="Normal 4 7 8 5 3" xfId="39768" xr:uid="{3B7E9BED-E107-4A53-BF1A-4D9E7A492DD1}"/>
    <cellStyle name="Normal 4 7 8 5 3 2" xfId="39769" xr:uid="{D55A3D5D-6854-4215-920F-9A07366111BB}"/>
    <cellStyle name="Normal 4 7 8 5 3 2 2" xfId="39770" xr:uid="{59634143-F673-41C2-ABA2-B0ABB9DAC8C2}"/>
    <cellStyle name="Normal 4 7 8 5 3 3" xfId="39771" xr:uid="{FACEAD34-0B25-45C9-BAA3-9719FAD46C6D}"/>
    <cellStyle name="Normal 4 7 8 5 4" xfId="39772" xr:uid="{462BC273-48AF-4344-97C8-B39CB955A4DE}"/>
    <cellStyle name="Normal 4 7 8 5 4 2" xfId="39773" xr:uid="{F8CCB185-2002-4CEE-A1BE-D7AB55003982}"/>
    <cellStyle name="Normal 4 7 8 5 4 2 2" xfId="39774" xr:uid="{132C6837-6E9D-4297-833C-2D0F47C58E43}"/>
    <cellStyle name="Normal 4 7 8 5 4 3" xfId="39775" xr:uid="{E9A7C375-B8AC-4C2F-AEFA-F2B63EE82D66}"/>
    <cellStyle name="Normal 4 7 8 5 5" xfId="39776" xr:uid="{445EF4C1-5BBB-44C9-A7E8-49C107B8DB53}"/>
    <cellStyle name="Normal 4 7 8 5 5 2" xfId="39777" xr:uid="{9844945B-A3E4-4E46-8848-7F95C5A84116}"/>
    <cellStyle name="Normal 4 7 8 5 6" xfId="39778" xr:uid="{0DE1EF95-6DEA-4E15-B0B9-0F21A0D19BAA}"/>
    <cellStyle name="Normal 4 7 8 6" xfId="39779" xr:uid="{526732ED-1F46-4A3D-A9E4-8E5FEDD742FB}"/>
    <cellStyle name="Normal 4 7 8 6 2" xfId="39780" xr:uid="{0EB81949-89F3-41A8-9A16-F9FEBAA6E962}"/>
    <cellStyle name="Normal 4 7 8 6 2 2" xfId="39781" xr:uid="{F95EEA8F-643C-4C12-8E0C-1E68C3C21CEA}"/>
    <cellStyle name="Normal 4 7 8 6 2 2 2" xfId="39782" xr:uid="{D7B7B737-DF02-45E2-A83F-906AC909916A}"/>
    <cellStyle name="Normal 4 7 8 6 2 3" xfId="39783" xr:uid="{23DEAF8C-C3AF-4EE5-B374-900AE8898AFC}"/>
    <cellStyle name="Normal 4 7 8 6 3" xfId="39784" xr:uid="{735BBAEB-108C-452E-BAD6-A62E2565F8D7}"/>
    <cellStyle name="Normal 4 7 8 6 3 2" xfId="39785" xr:uid="{B79426C0-DA73-4CD1-8D8C-3AA0933EC267}"/>
    <cellStyle name="Normal 4 7 8 6 3 2 2" xfId="39786" xr:uid="{9787901B-CB78-491D-A912-28B031DAF116}"/>
    <cellStyle name="Normal 4 7 8 6 3 3" xfId="39787" xr:uid="{ECBF0DD7-E7A7-4856-99A2-411C0FDC8D25}"/>
    <cellStyle name="Normal 4 7 8 6 4" xfId="39788" xr:uid="{119576F9-1AF3-423D-BF22-B15A0A9D304B}"/>
    <cellStyle name="Normal 4 7 8 6 4 2" xfId="39789" xr:uid="{F5144AAE-16CC-44C2-929F-216B04CD0C16}"/>
    <cellStyle name="Normal 4 7 8 6 5" xfId="39790" xr:uid="{EC938290-9DDE-421D-97C8-859A7A818C1B}"/>
    <cellStyle name="Normal 4 7 8 7" xfId="39791" xr:uid="{B6E279FF-0D95-4FC2-8F87-49B02D47B38F}"/>
    <cellStyle name="Normal 4 7 8 7 2" xfId="39792" xr:uid="{BAAA4970-164C-4144-A07A-23FD0AFAC1E6}"/>
    <cellStyle name="Normal 4 7 8 7 2 2" xfId="39793" xr:uid="{06535677-F2FC-4D93-B06D-45B616010376}"/>
    <cellStyle name="Normal 4 7 8 7 3" xfId="39794" xr:uid="{6CC9F07D-5208-48A0-81A8-F89F3876F9AE}"/>
    <cellStyle name="Normal 4 7 8 8" xfId="39795" xr:uid="{068E897E-3A0A-460A-AF57-39842F47E48B}"/>
    <cellStyle name="Normal 4 7 8 8 2" xfId="39796" xr:uid="{289308B1-6F00-4598-888D-43238D03836A}"/>
    <cellStyle name="Normal 4 7 8 8 2 2" xfId="39797" xr:uid="{B19DFA6E-71A0-4BA0-9C59-6037E06B08F4}"/>
    <cellStyle name="Normal 4 7 8 8 3" xfId="39798" xr:uid="{A7ACE43B-2CE9-4790-88B3-98796269E8C1}"/>
    <cellStyle name="Normal 4 7 8 9" xfId="39799" xr:uid="{1807F244-81BA-45B5-89A9-8F54A752FBE5}"/>
    <cellStyle name="Normal 4 7 8 9 2" xfId="39800" xr:uid="{250BE5F2-7D39-4782-ADBF-EDACD1067FDA}"/>
    <cellStyle name="Normal 4 7 8 9 2 2" xfId="39801" xr:uid="{D65F3A6D-35AF-4511-B153-4AFA597F001C}"/>
    <cellStyle name="Normal 4 7 8 9 3" xfId="39802" xr:uid="{A3DD207C-84A7-4876-82E4-CD3DC94E652B}"/>
    <cellStyle name="Normal 4 7 9" xfId="39803" xr:uid="{38AD1B86-0652-47FA-903D-E063508F58E4}"/>
    <cellStyle name="Normal 4 7 9 10" xfId="39804" xr:uid="{5E02C263-FFC7-462E-B436-93EA9DB86174}"/>
    <cellStyle name="Normal 4 7 9 10 2" xfId="39805" xr:uid="{9311C286-C9DA-4CEC-8089-DEDA8A52DB21}"/>
    <cellStyle name="Normal 4 7 9 11" xfId="39806" xr:uid="{11CD21EB-FDD2-4860-B7EE-61A18B588C54}"/>
    <cellStyle name="Normal 4 7 9 2" xfId="39807" xr:uid="{2F6C1819-F491-460C-AA89-8CD6F56F570C}"/>
    <cellStyle name="Normal 4 7 9 2 2" xfId="39808" xr:uid="{3EE2656C-BE80-4F15-8150-E9D5C9FC7965}"/>
    <cellStyle name="Normal 4 7 9 2 2 2" xfId="39809" xr:uid="{98B47D1D-F492-4FA1-8AFC-21D0B74DCF70}"/>
    <cellStyle name="Normal 4 7 9 2 2 2 2" xfId="39810" xr:uid="{89A0BC0F-4AFF-4D99-918A-9C0C94F449F1}"/>
    <cellStyle name="Normal 4 7 9 2 2 2 2 2" xfId="39811" xr:uid="{47125871-1136-4591-9C2D-427ABBE9893C}"/>
    <cellStyle name="Normal 4 7 9 2 2 2 2 2 2" xfId="39812" xr:uid="{FF83C8DA-882A-4B5C-A931-F380DBB5C4D2}"/>
    <cellStyle name="Normal 4 7 9 2 2 2 2 3" xfId="39813" xr:uid="{63A2EF38-7432-4244-B3E1-F28E15518D98}"/>
    <cellStyle name="Normal 4 7 9 2 2 2 3" xfId="39814" xr:uid="{29B1C868-3499-4F60-98BB-C9C66DA5CFEC}"/>
    <cellStyle name="Normal 4 7 9 2 2 2 3 2" xfId="39815" xr:uid="{80BF8136-E1C6-4C50-8276-B0CBE61F960D}"/>
    <cellStyle name="Normal 4 7 9 2 2 2 3 2 2" xfId="39816" xr:uid="{46227AAB-6F36-439D-8132-F317542031C3}"/>
    <cellStyle name="Normal 4 7 9 2 2 2 3 3" xfId="39817" xr:uid="{D8EA4371-3BC5-4C39-B3C1-D756053E7AAC}"/>
    <cellStyle name="Normal 4 7 9 2 2 2 4" xfId="39818" xr:uid="{FB6D0B0B-F851-45CC-885E-84AE9BA9B309}"/>
    <cellStyle name="Normal 4 7 9 2 2 2 4 2" xfId="39819" xr:uid="{BB2B3759-7518-483E-B433-16A53F70C112}"/>
    <cellStyle name="Normal 4 7 9 2 2 2 5" xfId="39820" xr:uid="{DC601C7C-A3D9-4331-AA72-CADCDD893F29}"/>
    <cellStyle name="Normal 4 7 9 2 2 3" xfId="39821" xr:uid="{D99A2BE5-341E-46AB-99DE-13AA5100E7EC}"/>
    <cellStyle name="Normal 4 7 9 2 2 3 2" xfId="39822" xr:uid="{606ECE00-1ACF-47D7-9642-7A9A842C31BD}"/>
    <cellStyle name="Normal 4 7 9 2 2 3 2 2" xfId="39823" xr:uid="{7F5DD1C2-115D-4A30-9556-35334A19C597}"/>
    <cellStyle name="Normal 4 7 9 2 2 3 3" xfId="39824" xr:uid="{C42ABD59-5D19-441E-848B-DD47B5A9FBED}"/>
    <cellStyle name="Normal 4 7 9 2 2 4" xfId="39825" xr:uid="{304E2893-3275-4453-AE0F-5961F91062BA}"/>
    <cellStyle name="Normal 4 7 9 2 2 4 2" xfId="39826" xr:uid="{84B3CA34-04A4-4F28-B345-94C74E402C7E}"/>
    <cellStyle name="Normal 4 7 9 2 2 4 2 2" xfId="39827" xr:uid="{C2E451C5-F7F4-4D99-817E-B910CB5FADC4}"/>
    <cellStyle name="Normal 4 7 9 2 2 4 3" xfId="39828" xr:uid="{0BF32F4F-3674-4958-A0FA-6ED2C4EB70FD}"/>
    <cellStyle name="Normal 4 7 9 2 2 5" xfId="39829" xr:uid="{D559E66C-105C-412A-AD3D-BDACED57B6A0}"/>
    <cellStyle name="Normal 4 7 9 2 2 5 2" xfId="39830" xr:uid="{CF571C6D-9390-4250-A2DF-CEEEC30AB3BE}"/>
    <cellStyle name="Normal 4 7 9 2 2 6" xfId="39831" xr:uid="{178AC7C6-190A-48BA-8239-469AD724195B}"/>
    <cellStyle name="Normal 4 7 9 2 3" xfId="39832" xr:uid="{61266C32-7F05-468A-91DE-E39C62462515}"/>
    <cellStyle name="Normal 4 7 9 2 3 2" xfId="39833" xr:uid="{C40852FA-D715-4409-A1C3-604DC0C50DE0}"/>
    <cellStyle name="Normal 4 7 9 2 3 2 2" xfId="39834" xr:uid="{5600A805-4C16-4A94-BBBA-BDBC7CFFC1FC}"/>
    <cellStyle name="Normal 4 7 9 2 3 2 2 2" xfId="39835" xr:uid="{38F102EC-A919-451F-A5FE-2F0F0DFE3D5F}"/>
    <cellStyle name="Normal 4 7 9 2 3 2 2 2 2" xfId="39836" xr:uid="{718AB100-9197-484C-A064-42376E9312C8}"/>
    <cellStyle name="Normal 4 7 9 2 3 2 2 3" xfId="39837" xr:uid="{A228B103-D802-48E8-9C1D-E291D76C271C}"/>
    <cellStyle name="Normal 4 7 9 2 3 2 3" xfId="39838" xr:uid="{EEB8BE76-A1E9-48A6-909A-2D192C4A57C1}"/>
    <cellStyle name="Normal 4 7 9 2 3 2 3 2" xfId="39839" xr:uid="{B5D63A6F-3AAA-467A-B092-510BE51882A9}"/>
    <cellStyle name="Normal 4 7 9 2 3 2 3 2 2" xfId="39840" xr:uid="{5491B5A8-F333-47FB-8834-DB45C1529DED}"/>
    <cellStyle name="Normal 4 7 9 2 3 2 3 3" xfId="39841" xr:uid="{EEB01CF2-C0B9-4EAD-AAFF-10080BF6097F}"/>
    <cellStyle name="Normal 4 7 9 2 3 2 4" xfId="39842" xr:uid="{532EE890-22E5-45C1-85E2-CEA014D2AEE7}"/>
    <cellStyle name="Normal 4 7 9 2 3 2 4 2" xfId="39843" xr:uid="{0D5307C8-C0F6-4FD5-8E32-10425CCC41CB}"/>
    <cellStyle name="Normal 4 7 9 2 3 2 5" xfId="39844" xr:uid="{F4DCE384-C8D0-4277-9959-865C8D634571}"/>
    <cellStyle name="Normal 4 7 9 2 3 3" xfId="39845" xr:uid="{0B09F7C6-9868-4B7E-8E03-87C7CDA37C3E}"/>
    <cellStyle name="Normal 4 7 9 2 3 3 2" xfId="39846" xr:uid="{9A9B4ACF-A9AA-449D-A469-BD8F36D72F88}"/>
    <cellStyle name="Normal 4 7 9 2 3 3 2 2" xfId="39847" xr:uid="{96000F50-4864-4BCB-8FA6-8D4A127D5B43}"/>
    <cellStyle name="Normal 4 7 9 2 3 3 3" xfId="39848" xr:uid="{57CD38AA-D223-4E8D-B44E-01BC10904007}"/>
    <cellStyle name="Normal 4 7 9 2 3 4" xfId="39849" xr:uid="{2A787A1C-8C17-46DA-89DB-A2A91424D00D}"/>
    <cellStyle name="Normal 4 7 9 2 3 4 2" xfId="39850" xr:uid="{4FFA4FF9-F3FB-479C-865F-AD9ED3553A31}"/>
    <cellStyle name="Normal 4 7 9 2 3 4 2 2" xfId="39851" xr:uid="{DDBE7F4A-69E9-4044-9EBC-6C3B7A0CDF45}"/>
    <cellStyle name="Normal 4 7 9 2 3 4 3" xfId="39852" xr:uid="{5E09E47C-2028-4BBF-8B97-2BA5B9585D6A}"/>
    <cellStyle name="Normal 4 7 9 2 3 5" xfId="39853" xr:uid="{23575A43-25E9-4CE2-9DF2-CCE80718C296}"/>
    <cellStyle name="Normal 4 7 9 2 3 5 2" xfId="39854" xr:uid="{A7DEDBB9-F453-4B45-9977-368A703AD529}"/>
    <cellStyle name="Normal 4 7 9 2 3 6" xfId="39855" xr:uid="{CE1FBAF1-1675-4B8D-94E0-CD115A2B4EF7}"/>
    <cellStyle name="Normal 4 7 9 2 4" xfId="39856" xr:uid="{6C9619EF-C95D-44A4-AB07-A25D148EEEE7}"/>
    <cellStyle name="Normal 4 7 9 2 4 2" xfId="39857" xr:uid="{ED9DB29C-8D51-4144-BCBE-D7C92D6FFF06}"/>
    <cellStyle name="Normal 4 7 9 2 4 2 2" xfId="39858" xr:uid="{69B39DBD-393E-4AFE-8D1A-AA7145985EBA}"/>
    <cellStyle name="Normal 4 7 9 2 4 2 2 2" xfId="39859" xr:uid="{585DADC2-0041-4270-A00C-1619F328CB04}"/>
    <cellStyle name="Normal 4 7 9 2 4 2 3" xfId="39860" xr:uid="{27678763-9B29-4C94-B9DA-53CCE6222F61}"/>
    <cellStyle name="Normal 4 7 9 2 4 3" xfId="39861" xr:uid="{8EA14611-8620-41D5-8E75-A41A801C9871}"/>
    <cellStyle name="Normal 4 7 9 2 4 3 2" xfId="39862" xr:uid="{9418F73B-4905-4570-B71D-885B2B0CDD05}"/>
    <cellStyle name="Normal 4 7 9 2 4 3 2 2" xfId="39863" xr:uid="{AD512ACD-9142-4CA2-A8C2-CE7012F385B6}"/>
    <cellStyle name="Normal 4 7 9 2 4 3 3" xfId="39864" xr:uid="{9801A4E7-22D9-4A66-B051-86ED0D694ECD}"/>
    <cellStyle name="Normal 4 7 9 2 4 4" xfId="39865" xr:uid="{4E006655-5EB2-4092-BCC7-D3021FE43E04}"/>
    <cellStyle name="Normal 4 7 9 2 4 4 2" xfId="39866" xr:uid="{EC206FA8-63A9-4467-89BC-8E03D2B41998}"/>
    <cellStyle name="Normal 4 7 9 2 4 5" xfId="39867" xr:uid="{A9DABC37-E0C1-4E04-93F8-7E45CDE35879}"/>
    <cellStyle name="Normal 4 7 9 2 5" xfId="39868" xr:uid="{CB6818AF-1D32-4DA0-A158-218823E71B7B}"/>
    <cellStyle name="Normal 4 7 9 2 5 2" xfId="39869" xr:uid="{93A8D148-066E-4A78-B3FE-4FD66D78CB9D}"/>
    <cellStyle name="Normal 4 7 9 2 5 2 2" xfId="39870" xr:uid="{9CDD98E7-DB3E-4241-8562-3290480421BD}"/>
    <cellStyle name="Normal 4 7 9 2 5 3" xfId="39871" xr:uid="{CC835D61-DEC8-4E24-8F41-24149A76878A}"/>
    <cellStyle name="Normal 4 7 9 2 6" xfId="39872" xr:uid="{93080916-5F11-4B20-AE70-8E60BD0A7EB2}"/>
    <cellStyle name="Normal 4 7 9 2 6 2" xfId="39873" xr:uid="{E10D95AD-672D-4478-8FDA-40642F4D6291}"/>
    <cellStyle name="Normal 4 7 9 2 6 2 2" xfId="39874" xr:uid="{0C131C66-845C-4482-8747-403C66978A7D}"/>
    <cellStyle name="Normal 4 7 9 2 6 3" xfId="39875" xr:uid="{B2832702-0E33-441A-BFA7-50B021454702}"/>
    <cellStyle name="Normal 4 7 9 2 7" xfId="39876" xr:uid="{905C3634-282A-4E13-8028-E33459C9593E}"/>
    <cellStyle name="Normal 4 7 9 2 7 2" xfId="39877" xr:uid="{C500F139-FE23-4E8E-9D13-6CA3A1CE2A76}"/>
    <cellStyle name="Normal 4 7 9 2 7 2 2" xfId="39878" xr:uid="{C890FE58-6429-4BF2-9300-DD470A65CEA5}"/>
    <cellStyle name="Normal 4 7 9 2 7 3" xfId="39879" xr:uid="{D6915C21-C522-42C4-8B1F-A73DE6EE00DB}"/>
    <cellStyle name="Normal 4 7 9 2 8" xfId="39880" xr:uid="{A3BB1F04-F58C-43EB-95FE-470585B0F7AD}"/>
    <cellStyle name="Normal 4 7 9 2 8 2" xfId="39881" xr:uid="{7F25F523-A1AE-4F4D-AA8F-F1AE584493A9}"/>
    <cellStyle name="Normal 4 7 9 2 9" xfId="39882" xr:uid="{38DAA8FD-0784-4244-8C3D-7C3A6FFAF857}"/>
    <cellStyle name="Normal 4 7 9 3" xfId="39883" xr:uid="{B18BA727-4351-4C4D-AB54-792295E8D9F2}"/>
    <cellStyle name="Normal 4 7 9 3 2" xfId="39884" xr:uid="{11AD8335-2337-47C0-8C77-C1DB11C0F757}"/>
    <cellStyle name="Normal 4 7 9 3 2 2" xfId="39885" xr:uid="{2D441779-DF59-4FE9-B2FD-187BD5FD63F1}"/>
    <cellStyle name="Normal 4 7 9 3 2 2 2" xfId="39886" xr:uid="{2937C043-4606-4EF9-9244-71D34918164F}"/>
    <cellStyle name="Normal 4 7 9 3 2 2 2 2" xfId="39887" xr:uid="{5B92B352-B8D0-447D-BB9D-F595706C1D19}"/>
    <cellStyle name="Normal 4 7 9 3 2 2 2 2 2" xfId="39888" xr:uid="{C77F75C4-CECF-43C1-BEDE-24537ADD2B0D}"/>
    <cellStyle name="Normal 4 7 9 3 2 2 2 3" xfId="39889" xr:uid="{0713C9A3-D1D2-4079-9A22-695091AA5936}"/>
    <cellStyle name="Normal 4 7 9 3 2 2 3" xfId="39890" xr:uid="{938DECEF-CAEC-41CD-898F-EA708099DD38}"/>
    <cellStyle name="Normal 4 7 9 3 2 2 3 2" xfId="39891" xr:uid="{6B5C306E-B229-482C-BD76-BDA6382CBC99}"/>
    <cellStyle name="Normal 4 7 9 3 2 2 3 2 2" xfId="39892" xr:uid="{7AB9150F-116E-49EA-83AB-3147BAC30658}"/>
    <cellStyle name="Normal 4 7 9 3 2 2 3 3" xfId="39893" xr:uid="{7F50736F-5C27-4B1A-8A76-6CEB08399DE8}"/>
    <cellStyle name="Normal 4 7 9 3 2 2 4" xfId="39894" xr:uid="{AB2715DE-2B81-42A1-A076-6DCFE8D83EE0}"/>
    <cellStyle name="Normal 4 7 9 3 2 2 4 2" xfId="39895" xr:uid="{F39B881E-AC97-4BB2-80EE-B7957072A4DC}"/>
    <cellStyle name="Normal 4 7 9 3 2 2 5" xfId="39896" xr:uid="{EEF41313-7816-4EE2-8CC2-0DB3F9ECF70E}"/>
    <cellStyle name="Normal 4 7 9 3 2 3" xfId="39897" xr:uid="{4816103F-A406-4E3A-B9C1-BC0DEECD6055}"/>
    <cellStyle name="Normal 4 7 9 3 2 3 2" xfId="39898" xr:uid="{46A9A0E7-C035-4379-B38C-C07ABB559E64}"/>
    <cellStyle name="Normal 4 7 9 3 2 3 2 2" xfId="39899" xr:uid="{0040353A-A699-4A73-A85B-AB6A0C19E19D}"/>
    <cellStyle name="Normal 4 7 9 3 2 3 3" xfId="39900" xr:uid="{CEAC2FEE-984C-4266-80CC-8E09FD26488F}"/>
    <cellStyle name="Normal 4 7 9 3 2 4" xfId="39901" xr:uid="{501C9F62-FE96-4942-94C8-B9B5D048AE12}"/>
    <cellStyle name="Normal 4 7 9 3 2 4 2" xfId="39902" xr:uid="{B6393AC1-144F-4C94-9A44-13A6A6E14402}"/>
    <cellStyle name="Normal 4 7 9 3 2 4 2 2" xfId="39903" xr:uid="{E9500A26-5F3B-44E1-93ED-03B6BA2D83D2}"/>
    <cellStyle name="Normal 4 7 9 3 2 4 3" xfId="39904" xr:uid="{CABAE68E-6349-4AD3-AB31-E3978E5DED43}"/>
    <cellStyle name="Normal 4 7 9 3 2 5" xfId="39905" xr:uid="{31C78ADF-8AA1-448C-9CA9-F9C8F042DD7F}"/>
    <cellStyle name="Normal 4 7 9 3 2 5 2" xfId="39906" xr:uid="{C192299B-3E12-4883-8E0F-85F9A05AB2E2}"/>
    <cellStyle name="Normal 4 7 9 3 2 6" xfId="39907" xr:uid="{14075A23-B981-49C1-AD11-CB08DE68C25D}"/>
    <cellStyle name="Normal 4 7 9 3 3" xfId="39908" xr:uid="{3A62B0A2-32D8-466F-97E7-BFCDCBA395FF}"/>
    <cellStyle name="Normal 4 7 9 3 3 2" xfId="39909" xr:uid="{AC03A485-9C64-4719-83B5-B2271DFE1BC9}"/>
    <cellStyle name="Normal 4 7 9 3 3 2 2" xfId="39910" xr:uid="{1B0E2624-3BDA-4BD1-9C98-D7F7F95996C9}"/>
    <cellStyle name="Normal 4 7 9 3 3 2 2 2" xfId="39911" xr:uid="{A2DD5A89-642C-4D5F-869F-D565A17D58C9}"/>
    <cellStyle name="Normal 4 7 9 3 3 2 2 2 2" xfId="39912" xr:uid="{192D9D92-875A-4C19-A34F-B4292E1F9CB7}"/>
    <cellStyle name="Normal 4 7 9 3 3 2 2 3" xfId="39913" xr:uid="{9E3BB3DD-A536-4689-8908-9E9FADFBE7B4}"/>
    <cellStyle name="Normal 4 7 9 3 3 2 3" xfId="39914" xr:uid="{091F6748-48FE-4FF0-895D-7B782EF7D366}"/>
    <cellStyle name="Normal 4 7 9 3 3 2 3 2" xfId="39915" xr:uid="{BC678F18-E02B-4F66-B879-3CABEE90D791}"/>
    <cellStyle name="Normal 4 7 9 3 3 2 3 2 2" xfId="39916" xr:uid="{DCA2E67C-1676-4400-AB68-87591EFD6176}"/>
    <cellStyle name="Normal 4 7 9 3 3 2 3 3" xfId="39917" xr:uid="{92F5A1C8-F133-4C63-B410-3FAEE3F2166D}"/>
    <cellStyle name="Normal 4 7 9 3 3 2 4" xfId="39918" xr:uid="{52C2B94F-D453-4410-9425-558C4A207D69}"/>
    <cellStyle name="Normal 4 7 9 3 3 2 4 2" xfId="39919" xr:uid="{F8816652-A859-4125-ABFF-A85045E9075E}"/>
    <cellStyle name="Normal 4 7 9 3 3 2 5" xfId="39920" xr:uid="{ABF9C2A1-17B5-4729-A4D7-207B78BFF223}"/>
    <cellStyle name="Normal 4 7 9 3 3 3" xfId="39921" xr:uid="{CEF02783-F8C6-40E8-AB79-A00227792FB3}"/>
    <cellStyle name="Normal 4 7 9 3 3 3 2" xfId="39922" xr:uid="{D967D77C-5C24-46E2-9436-F64463212BE3}"/>
    <cellStyle name="Normal 4 7 9 3 3 3 2 2" xfId="39923" xr:uid="{7AA5B351-6D9A-42B9-99FF-08DEFECED45C}"/>
    <cellStyle name="Normal 4 7 9 3 3 3 3" xfId="39924" xr:uid="{CBC662CB-8375-43B9-AECE-78D9F101CD5B}"/>
    <cellStyle name="Normal 4 7 9 3 3 4" xfId="39925" xr:uid="{AC9FB3C6-EB62-4F27-9D31-400AC561A49B}"/>
    <cellStyle name="Normal 4 7 9 3 3 4 2" xfId="39926" xr:uid="{7965BB76-A642-477E-8B6A-5604CEC29E12}"/>
    <cellStyle name="Normal 4 7 9 3 3 4 2 2" xfId="39927" xr:uid="{34C66317-26CD-4F20-BA06-2A2002527945}"/>
    <cellStyle name="Normal 4 7 9 3 3 4 3" xfId="39928" xr:uid="{9AC92F52-FF80-4C14-AE9C-8EBCA02DA2C0}"/>
    <cellStyle name="Normal 4 7 9 3 3 5" xfId="39929" xr:uid="{B99B90DB-F103-4974-BACB-D4EEB18BACDA}"/>
    <cellStyle name="Normal 4 7 9 3 3 5 2" xfId="39930" xr:uid="{58F0FF39-1F54-4008-8BC3-8EA046B422ED}"/>
    <cellStyle name="Normal 4 7 9 3 3 6" xfId="39931" xr:uid="{CB1A5F76-6C95-42AB-A122-3BD078F8A58D}"/>
    <cellStyle name="Normal 4 7 9 3 4" xfId="39932" xr:uid="{947F8887-8737-420F-9FB7-C7275296AEC6}"/>
    <cellStyle name="Normal 4 7 9 3 4 2" xfId="39933" xr:uid="{53CF9771-5515-483A-B99D-70FB4B170B23}"/>
    <cellStyle name="Normal 4 7 9 3 4 2 2" xfId="39934" xr:uid="{34ACA8D3-339F-47E0-B9EC-63124AEF81B9}"/>
    <cellStyle name="Normal 4 7 9 3 4 2 2 2" xfId="39935" xr:uid="{61590F2D-D48B-4EB1-B3DD-321BAFA279C6}"/>
    <cellStyle name="Normal 4 7 9 3 4 2 3" xfId="39936" xr:uid="{936A6854-72BA-43F7-9301-F0C1E8A09AD4}"/>
    <cellStyle name="Normal 4 7 9 3 4 3" xfId="39937" xr:uid="{E0594A22-BB58-4D68-9213-646035FC1A89}"/>
    <cellStyle name="Normal 4 7 9 3 4 3 2" xfId="39938" xr:uid="{7BC12B2E-6478-42A9-8E7E-E93367B7D9BE}"/>
    <cellStyle name="Normal 4 7 9 3 4 3 2 2" xfId="39939" xr:uid="{27FD92B5-2520-4E42-9AA3-1768008A48EA}"/>
    <cellStyle name="Normal 4 7 9 3 4 3 3" xfId="39940" xr:uid="{DA2A1E64-FD44-4870-8FC1-072D2DF46F1E}"/>
    <cellStyle name="Normal 4 7 9 3 4 4" xfId="39941" xr:uid="{8B5A3B2C-F1E7-4259-846A-2F8C88A71F2B}"/>
    <cellStyle name="Normal 4 7 9 3 4 4 2" xfId="39942" xr:uid="{A145B9CD-F9A8-4904-A42D-F5946F4B4A40}"/>
    <cellStyle name="Normal 4 7 9 3 4 5" xfId="39943" xr:uid="{4F61B352-6660-4A2E-9B7D-FB24D355C1F1}"/>
    <cellStyle name="Normal 4 7 9 3 5" xfId="39944" xr:uid="{A36F022A-D0E2-492B-836E-4D12CA731505}"/>
    <cellStyle name="Normal 4 7 9 3 5 2" xfId="39945" xr:uid="{224B9735-D8D7-4BB6-8621-F24BA2BBDD8C}"/>
    <cellStyle name="Normal 4 7 9 3 5 2 2" xfId="39946" xr:uid="{DF71F0F2-F038-4BE4-A626-16CFBCFF8760}"/>
    <cellStyle name="Normal 4 7 9 3 5 3" xfId="39947" xr:uid="{3B3FCC89-AE73-406A-8930-FF8B708E57C5}"/>
    <cellStyle name="Normal 4 7 9 3 6" xfId="39948" xr:uid="{B0D2A4BD-EB4E-4694-A5FA-4CDD72B06931}"/>
    <cellStyle name="Normal 4 7 9 3 6 2" xfId="39949" xr:uid="{1743D0C5-5917-4468-99CC-5F83D1AB1637}"/>
    <cellStyle name="Normal 4 7 9 3 6 2 2" xfId="39950" xr:uid="{F61C888C-CBB9-42B6-8DEC-5256D6F73F80}"/>
    <cellStyle name="Normal 4 7 9 3 6 3" xfId="39951" xr:uid="{DCE373B0-F1EF-494D-AE80-36A392CFAAA4}"/>
    <cellStyle name="Normal 4 7 9 3 7" xfId="39952" xr:uid="{4403CC98-CE52-4081-A150-F47CEEB44581}"/>
    <cellStyle name="Normal 4 7 9 3 7 2" xfId="39953" xr:uid="{C40156CD-74A9-4647-A256-3677E120A4FA}"/>
    <cellStyle name="Normal 4 7 9 3 7 2 2" xfId="39954" xr:uid="{9F8EF95C-8925-4081-BE1B-37139D83D290}"/>
    <cellStyle name="Normal 4 7 9 3 7 3" xfId="39955" xr:uid="{97D72587-92EB-4FC2-961C-76C080BABCD4}"/>
    <cellStyle name="Normal 4 7 9 3 8" xfId="39956" xr:uid="{A27E81A6-2638-4367-AFA4-3F931CD0FED3}"/>
    <cellStyle name="Normal 4 7 9 3 8 2" xfId="39957" xr:uid="{AF683073-1B66-4E02-9441-61F1F3D735FC}"/>
    <cellStyle name="Normal 4 7 9 3 9" xfId="39958" xr:uid="{C219BFF2-112D-4E40-8BFA-8CE4F837F3FD}"/>
    <cellStyle name="Normal 4 7 9 4" xfId="39959" xr:uid="{74DB9E8D-0D6D-438D-97DF-E3701B572E29}"/>
    <cellStyle name="Normal 4 7 9 4 2" xfId="39960" xr:uid="{8DCA54B2-6C79-4AEE-8FF8-BE4C30588818}"/>
    <cellStyle name="Normal 4 7 9 4 2 2" xfId="39961" xr:uid="{2DF10F63-A5C7-42C2-B2EF-3A1F7701BDCE}"/>
    <cellStyle name="Normal 4 7 9 4 2 2 2" xfId="39962" xr:uid="{050B29AC-57AC-4B26-8ED5-747969B7456E}"/>
    <cellStyle name="Normal 4 7 9 4 2 2 2 2" xfId="39963" xr:uid="{1617DD3E-C8FD-41E5-BFC4-1EB8843058C0}"/>
    <cellStyle name="Normal 4 7 9 4 2 2 3" xfId="39964" xr:uid="{A8CC9C7E-62F7-4EEE-A52D-0C9166E824D5}"/>
    <cellStyle name="Normal 4 7 9 4 2 3" xfId="39965" xr:uid="{2AE7F243-C1E2-4375-9C0F-D9998B0685B5}"/>
    <cellStyle name="Normal 4 7 9 4 2 3 2" xfId="39966" xr:uid="{55604556-9D45-4600-83AA-9629FABB33FA}"/>
    <cellStyle name="Normal 4 7 9 4 2 3 2 2" xfId="39967" xr:uid="{643C278A-409F-4AEA-B683-4ACEF7FA159A}"/>
    <cellStyle name="Normal 4 7 9 4 2 3 3" xfId="39968" xr:uid="{6DC7FA10-AE30-4E61-B864-E834B24BBA29}"/>
    <cellStyle name="Normal 4 7 9 4 2 4" xfId="39969" xr:uid="{328A6D57-ECAA-4727-AE07-6DE9040F4B0C}"/>
    <cellStyle name="Normal 4 7 9 4 2 4 2" xfId="39970" xr:uid="{411C72BB-D342-4343-96ED-1B9B47C452FF}"/>
    <cellStyle name="Normal 4 7 9 4 2 5" xfId="39971" xr:uid="{D8014095-9104-4716-89E2-96078119AC54}"/>
    <cellStyle name="Normal 4 7 9 4 3" xfId="39972" xr:uid="{5C403CBF-8159-4D29-8107-AF7814F29314}"/>
    <cellStyle name="Normal 4 7 9 4 3 2" xfId="39973" xr:uid="{DAE45BBD-B64D-4A2B-B31C-A24A1BFD6CB5}"/>
    <cellStyle name="Normal 4 7 9 4 3 2 2" xfId="39974" xr:uid="{47335542-9286-47E3-BF36-E377C30F632E}"/>
    <cellStyle name="Normal 4 7 9 4 3 3" xfId="39975" xr:uid="{39F4CD21-6364-4BAC-9859-EC24A5ADFD93}"/>
    <cellStyle name="Normal 4 7 9 4 4" xfId="39976" xr:uid="{1D12F4BC-E302-4E73-BC20-74971D84F281}"/>
    <cellStyle name="Normal 4 7 9 4 4 2" xfId="39977" xr:uid="{E839C8DE-2C3E-4296-8D62-C07CD8260D50}"/>
    <cellStyle name="Normal 4 7 9 4 4 2 2" xfId="39978" xr:uid="{F1E7BA24-F37F-4CDC-A5FE-C8F05EB28B4A}"/>
    <cellStyle name="Normal 4 7 9 4 4 3" xfId="39979" xr:uid="{E1298755-0766-43F8-86A1-E4E5FAE32FBF}"/>
    <cellStyle name="Normal 4 7 9 4 5" xfId="39980" xr:uid="{84170469-E632-4441-B12B-8FF80CEE62A0}"/>
    <cellStyle name="Normal 4 7 9 4 5 2" xfId="39981" xr:uid="{801F6573-BB1D-434A-94E9-41A75CCC9CDE}"/>
    <cellStyle name="Normal 4 7 9 4 6" xfId="39982" xr:uid="{34ED85C6-C022-4611-87E6-25AF98757EE8}"/>
    <cellStyle name="Normal 4 7 9 5" xfId="39983" xr:uid="{83B07E4C-59B9-413B-9EE4-DD6ADCCE76AD}"/>
    <cellStyle name="Normal 4 7 9 5 2" xfId="39984" xr:uid="{EDBBBFFB-B58E-43A4-B539-41035654A3C5}"/>
    <cellStyle name="Normal 4 7 9 5 2 2" xfId="39985" xr:uid="{34EF2138-7A47-48A6-9A8A-AFF3289CD7AB}"/>
    <cellStyle name="Normal 4 7 9 5 2 2 2" xfId="39986" xr:uid="{C0DC5850-EDD4-408E-8CE0-262D0AC0525C}"/>
    <cellStyle name="Normal 4 7 9 5 2 2 2 2" xfId="39987" xr:uid="{12AB4CF7-EB50-4F7C-BF28-497AEE4E16B1}"/>
    <cellStyle name="Normal 4 7 9 5 2 2 3" xfId="39988" xr:uid="{DB9D2DBA-7FAD-4F06-9F6C-9317925ED2CB}"/>
    <cellStyle name="Normal 4 7 9 5 2 3" xfId="39989" xr:uid="{5288356B-E397-4124-BA90-02929FF161B6}"/>
    <cellStyle name="Normal 4 7 9 5 2 3 2" xfId="39990" xr:uid="{6D093E6B-A883-4B24-8EA7-B7071E60140B}"/>
    <cellStyle name="Normal 4 7 9 5 2 3 2 2" xfId="39991" xr:uid="{F265432E-53C4-42AE-BAD9-D43B23334C3B}"/>
    <cellStyle name="Normal 4 7 9 5 2 3 3" xfId="39992" xr:uid="{7C873FDD-BDC5-413A-AA46-9DBB6ECEFE62}"/>
    <cellStyle name="Normal 4 7 9 5 2 4" xfId="39993" xr:uid="{44A0F570-5CE2-4719-B5EA-3C46B2E01560}"/>
    <cellStyle name="Normal 4 7 9 5 2 4 2" xfId="39994" xr:uid="{9604FDEB-573E-4602-BDEB-4B68CE16B2F1}"/>
    <cellStyle name="Normal 4 7 9 5 2 5" xfId="39995" xr:uid="{2F0660EC-7499-45D2-8CB7-290C89505B13}"/>
    <cellStyle name="Normal 4 7 9 5 3" xfId="39996" xr:uid="{264F2D70-3C2C-47B3-A1B7-AE35BC294CCE}"/>
    <cellStyle name="Normal 4 7 9 5 3 2" xfId="39997" xr:uid="{B691201B-5BF6-4008-9679-E097032A2439}"/>
    <cellStyle name="Normal 4 7 9 5 3 2 2" xfId="39998" xr:uid="{4E053913-96BC-4E8A-96C9-B5E1F61606AD}"/>
    <cellStyle name="Normal 4 7 9 5 3 3" xfId="39999" xr:uid="{F71D6C98-7105-4AE1-9C20-A7267E2E0251}"/>
    <cellStyle name="Normal 4 7 9 5 4" xfId="40000" xr:uid="{019CA466-8EC1-4C6A-BD28-1E6514FEECC0}"/>
    <cellStyle name="Normal 4 7 9 5 4 2" xfId="40001" xr:uid="{49B7634B-DC58-4478-8C67-69B4B5BB5BEC}"/>
    <cellStyle name="Normal 4 7 9 5 4 2 2" xfId="40002" xr:uid="{649F8BE2-217B-47E0-B0B5-352816AB2232}"/>
    <cellStyle name="Normal 4 7 9 5 4 3" xfId="40003" xr:uid="{835F897F-3FF0-446C-8D5E-E7A1F371A6D1}"/>
    <cellStyle name="Normal 4 7 9 5 5" xfId="40004" xr:uid="{A6FFE039-B921-4776-9B9E-AC93EB414F39}"/>
    <cellStyle name="Normal 4 7 9 5 5 2" xfId="40005" xr:uid="{652C4AFE-D81B-43FB-9D4E-E02985A4F769}"/>
    <cellStyle name="Normal 4 7 9 5 6" xfId="40006" xr:uid="{ECC2374E-2C56-4CE8-BD3C-04F157C1A669}"/>
    <cellStyle name="Normal 4 7 9 6" xfId="40007" xr:uid="{F3C7851F-66C4-467A-AAAD-7FC2B9B280C0}"/>
    <cellStyle name="Normal 4 7 9 6 2" xfId="40008" xr:uid="{93BBAAED-5D08-49D3-84AC-B799D796F748}"/>
    <cellStyle name="Normal 4 7 9 6 2 2" xfId="40009" xr:uid="{088D157B-1E8F-46DA-A92C-FD70AB18A626}"/>
    <cellStyle name="Normal 4 7 9 6 2 2 2" xfId="40010" xr:uid="{11CBBABD-2796-484F-B52C-2FED5B310F6D}"/>
    <cellStyle name="Normal 4 7 9 6 2 3" xfId="40011" xr:uid="{FC8E0BC9-1CD5-4F6C-841A-8CA252D6B434}"/>
    <cellStyle name="Normal 4 7 9 6 3" xfId="40012" xr:uid="{583B4412-F7EF-45FC-9B4C-16F3640300DE}"/>
    <cellStyle name="Normal 4 7 9 6 3 2" xfId="40013" xr:uid="{B2FC7B79-D336-4B08-A048-85AED204EE0F}"/>
    <cellStyle name="Normal 4 7 9 6 3 2 2" xfId="40014" xr:uid="{989E5E30-3B41-4216-B778-FFAC19878F5E}"/>
    <cellStyle name="Normal 4 7 9 6 3 3" xfId="40015" xr:uid="{72FC696D-8BDE-4C3F-BC67-F3E9D125247A}"/>
    <cellStyle name="Normal 4 7 9 6 4" xfId="40016" xr:uid="{9267C34F-2A38-4532-8CDC-A952E7BF645B}"/>
    <cellStyle name="Normal 4 7 9 6 4 2" xfId="40017" xr:uid="{F08A0DC3-9A8B-47D2-86D2-31BD3FBA7BF2}"/>
    <cellStyle name="Normal 4 7 9 6 5" xfId="40018" xr:uid="{E3AAEECD-2CC0-4716-BDBF-D9A3E2001624}"/>
    <cellStyle name="Normal 4 7 9 7" xfId="40019" xr:uid="{5633D6AE-ED74-46EB-9AD4-DFB2147C1907}"/>
    <cellStyle name="Normal 4 7 9 7 2" xfId="40020" xr:uid="{CEE6F1FE-9B6A-406E-A703-0EB91104F686}"/>
    <cellStyle name="Normal 4 7 9 7 2 2" xfId="40021" xr:uid="{4A0644F6-EAE1-46DF-83D0-8686D50D51E1}"/>
    <cellStyle name="Normal 4 7 9 7 3" xfId="40022" xr:uid="{01F67A6B-B8FB-4BF4-AF34-81623DDC9B42}"/>
    <cellStyle name="Normal 4 7 9 8" xfId="40023" xr:uid="{22777713-EE85-4F55-AEA4-BE26A909BE2F}"/>
    <cellStyle name="Normal 4 7 9 8 2" xfId="40024" xr:uid="{1B0EACA1-A579-495C-B6E3-0A820533BF96}"/>
    <cellStyle name="Normal 4 7 9 8 2 2" xfId="40025" xr:uid="{463B12D3-8459-40DE-978E-FAA62290273C}"/>
    <cellStyle name="Normal 4 7 9 8 3" xfId="40026" xr:uid="{0F36C7A3-4FA6-46F0-9E11-BC414B804F6A}"/>
    <cellStyle name="Normal 4 7 9 9" xfId="40027" xr:uid="{CFFDF880-003D-402D-BA4B-784AA8D66E18}"/>
    <cellStyle name="Normal 4 7 9 9 2" xfId="40028" xr:uid="{BD7F9231-8CD0-45D8-B6C9-DDC52B789B1B}"/>
    <cellStyle name="Normal 4 7 9 9 2 2" xfId="40029" xr:uid="{1383C4CA-2386-47E0-BC0E-7634A6A71A21}"/>
    <cellStyle name="Normal 4 7 9 9 3" xfId="40030" xr:uid="{58EF8964-DD54-4B18-A585-6C5069FB7CB1}"/>
    <cellStyle name="Normal 4 8" xfId="2187" xr:uid="{F7B88AF9-28C6-4B3D-A72D-F62B648B425F}"/>
    <cellStyle name="Normal 4 8 10" xfId="40031" xr:uid="{B7DB7BAA-E829-475D-847E-F0395B30EE65}"/>
    <cellStyle name="Normal 4 8 10 10" xfId="40032" xr:uid="{A3A6746D-2334-4095-B38C-2BC051936EAB}"/>
    <cellStyle name="Normal 4 8 10 10 2" xfId="40033" xr:uid="{257AB6B3-B551-4DD4-B2B4-E99AD14F34C5}"/>
    <cellStyle name="Normal 4 8 10 11" xfId="40034" xr:uid="{74D2F56E-64EC-4664-AB82-C1DCDB908A94}"/>
    <cellStyle name="Normal 4 8 10 2" xfId="40035" xr:uid="{759FDB3E-4F18-4EB7-BA75-75F5D9F319A8}"/>
    <cellStyle name="Normal 4 8 10 2 2" xfId="40036" xr:uid="{A00393C0-0CD9-4DDA-87FD-546EE9EFE567}"/>
    <cellStyle name="Normal 4 8 10 2 2 2" xfId="40037" xr:uid="{49316D58-120E-4099-9AB4-ACAC73E41191}"/>
    <cellStyle name="Normal 4 8 10 2 2 2 2" xfId="40038" xr:uid="{F0D9B4E8-E882-4C15-8B02-7AE0E664915B}"/>
    <cellStyle name="Normal 4 8 10 2 2 2 2 2" xfId="40039" xr:uid="{AA353BA1-463D-4313-B6AD-745F81AEFB47}"/>
    <cellStyle name="Normal 4 8 10 2 2 2 2 2 2" xfId="40040" xr:uid="{D32E1763-C975-4AF4-9557-ECA0F1128774}"/>
    <cellStyle name="Normal 4 8 10 2 2 2 2 3" xfId="40041" xr:uid="{A078F3C5-616E-4A81-8651-C3C6B6454CAD}"/>
    <cellStyle name="Normal 4 8 10 2 2 2 3" xfId="40042" xr:uid="{7EDC0998-07AD-4790-AF0E-4F5B7578AC19}"/>
    <cellStyle name="Normal 4 8 10 2 2 2 3 2" xfId="40043" xr:uid="{E91F86F4-7734-4972-9C0D-CF2FE916737D}"/>
    <cellStyle name="Normal 4 8 10 2 2 2 3 2 2" xfId="40044" xr:uid="{AA2744C8-431E-4038-A632-C81D89E9C1E3}"/>
    <cellStyle name="Normal 4 8 10 2 2 2 3 3" xfId="40045" xr:uid="{46C7D662-3FB6-4923-8473-75B3DE6C0511}"/>
    <cellStyle name="Normal 4 8 10 2 2 2 4" xfId="40046" xr:uid="{C4CCDAD3-F5B5-428C-9593-D15DCB9CAEAD}"/>
    <cellStyle name="Normal 4 8 10 2 2 2 4 2" xfId="40047" xr:uid="{3ADBD11A-D0C5-454B-8B7E-37D090C9E119}"/>
    <cellStyle name="Normal 4 8 10 2 2 2 5" xfId="40048" xr:uid="{78C311D3-3124-40B4-9543-4E0DEB4F3B15}"/>
    <cellStyle name="Normal 4 8 10 2 2 3" xfId="40049" xr:uid="{BF6BBBF8-F489-4C37-950E-C943EDB20DEF}"/>
    <cellStyle name="Normal 4 8 10 2 2 3 2" xfId="40050" xr:uid="{08E27CC8-98EE-4BB8-BB9E-85BC3F1811AB}"/>
    <cellStyle name="Normal 4 8 10 2 2 3 2 2" xfId="40051" xr:uid="{22749917-9829-470C-9FE3-DEAF01DA1FBC}"/>
    <cellStyle name="Normal 4 8 10 2 2 3 3" xfId="40052" xr:uid="{8C9F8A51-5A94-4C4E-A247-DFF9DDE80A00}"/>
    <cellStyle name="Normal 4 8 10 2 2 4" xfId="40053" xr:uid="{686FF795-9C28-4628-9255-C10144A94A33}"/>
    <cellStyle name="Normal 4 8 10 2 2 4 2" xfId="40054" xr:uid="{6F87A0E0-0EF0-4865-AF7B-EA0537CB7A8C}"/>
    <cellStyle name="Normal 4 8 10 2 2 4 2 2" xfId="40055" xr:uid="{28D17923-F68E-42CE-8728-6F9255C84DD3}"/>
    <cellStyle name="Normal 4 8 10 2 2 4 3" xfId="40056" xr:uid="{CE121CD7-9415-4051-A37B-3811CF140628}"/>
    <cellStyle name="Normal 4 8 10 2 2 5" xfId="40057" xr:uid="{ABEFE6A9-A449-47AC-B504-E72163629ED9}"/>
    <cellStyle name="Normal 4 8 10 2 2 5 2" xfId="40058" xr:uid="{4C7C5D78-A0E8-4ED8-BD05-DBE1D793E0E8}"/>
    <cellStyle name="Normal 4 8 10 2 2 6" xfId="40059" xr:uid="{166256EC-36FE-4FAC-B81D-8F9CBC591908}"/>
    <cellStyle name="Normal 4 8 10 2 3" xfId="40060" xr:uid="{D1DF6594-79F2-4FE8-B2F8-19E13C75FFAD}"/>
    <cellStyle name="Normal 4 8 10 2 3 2" xfId="40061" xr:uid="{938A53B2-8B13-4AE7-9272-F3CE704D63DA}"/>
    <cellStyle name="Normal 4 8 10 2 3 2 2" xfId="40062" xr:uid="{8AB90397-678A-417B-A80A-B6CB5C882A61}"/>
    <cellStyle name="Normal 4 8 10 2 3 2 2 2" xfId="40063" xr:uid="{D571E2D3-05F9-43AE-BD19-AA51A1D6374A}"/>
    <cellStyle name="Normal 4 8 10 2 3 2 2 2 2" xfId="40064" xr:uid="{F97B8115-9E03-4ED0-B3F8-93F9B374DD5D}"/>
    <cellStyle name="Normal 4 8 10 2 3 2 2 3" xfId="40065" xr:uid="{CBF72AB3-423E-4AA4-8AB6-E3239164F22A}"/>
    <cellStyle name="Normal 4 8 10 2 3 2 3" xfId="40066" xr:uid="{D8F4100C-DDBC-4AA6-B456-071F7B687BBE}"/>
    <cellStyle name="Normal 4 8 10 2 3 2 3 2" xfId="40067" xr:uid="{A4158234-4720-41BB-8ECC-1C4B46BDED41}"/>
    <cellStyle name="Normal 4 8 10 2 3 2 3 2 2" xfId="40068" xr:uid="{F15311A2-9783-4497-90A8-5604ED53B8DC}"/>
    <cellStyle name="Normal 4 8 10 2 3 2 3 3" xfId="40069" xr:uid="{2FA428DF-4727-4896-BE4A-306779B3388D}"/>
    <cellStyle name="Normal 4 8 10 2 3 2 4" xfId="40070" xr:uid="{8497D21F-EFA7-4C85-B896-4B39042B4D66}"/>
    <cellStyle name="Normal 4 8 10 2 3 2 4 2" xfId="40071" xr:uid="{5A0F6981-A751-4F0B-B6C4-9D00437DBA14}"/>
    <cellStyle name="Normal 4 8 10 2 3 2 5" xfId="40072" xr:uid="{98A62A1B-7291-4D4C-ABA8-405C4EF34938}"/>
    <cellStyle name="Normal 4 8 10 2 3 3" xfId="40073" xr:uid="{A19A01E6-8229-4494-8FAF-B52CBBD294B8}"/>
    <cellStyle name="Normal 4 8 10 2 3 3 2" xfId="40074" xr:uid="{81DC5470-8BCF-49AF-886C-26AF60444FE8}"/>
    <cellStyle name="Normal 4 8 10 2 3 3 2 2" xfId="40075" xr:uid="{6D177297-4485-4B4F-B88E-B9307D8C1037}"/>
    <cellStyle name="Normal 4 8 10 2 3 3 3" xfId="40076" xr:uid="{74387DF1-32CD-461A-8C9C-F2A072310AA5}"/>
    <cellStyle name="Normal 4 8 10 2 3 4" xfId="40077" xr:uid="{574298C3-4E49-4FD3-AD75-62151BF2B32A}"/>
    <cellStyle name="Normal 4 8 10 2 3 4 2" xfId="40078" xr:uid="{700145A2-346E-47AC-94AE-7CCAE9203E4D}"/>
    <cellStyle name="Normal 4 8 10 2 3 4 2 2" xfId="40079" xr:uid="{59E9D439-0AA8-41D4-AF4C-9A08F813338F}"/>
    <cellStyle name="Normal 4 8 10 2 3 4 3" xfId="40080" xr:uid="{94D1E9A6-A11B-4F3F-A2F2-2AB8414B60C9}"/>
    <cellStyle name="Normal 4 8 10 2 3 5" xfId="40081" xr:uid="{FD4900B1-A6C4-4DDA-9151-24AA3544A004}"/>
    <cellStyle name="Normal 4 8 10 2 3 5 2" xfId="40082" xr:uid="{64FD064A-1ED1-4575-AE79-B08E0310FFB1}"/>
    <cellStyle name="Normal 4 8 10 2 3 6" xfId="40083" xr:uid="{6768928A-9612-4826-96B0-5465E37DB44F}"/>
    <cellStyle name="Normal 4 8 10 2 4" xfId="40084" xr:uid="{72AAE994-3347-4B8F-83C7-0E90E9CF8261}"/>
    <cellStyle name="Normal 4 8 10 2 4 2" xfId="40085" xr:uid="{81078D6A-83B1-445C-8AE2-BC44C6EDF9AE}"/>
    <cellStyle name="Normal 4 8 10 2 4 2 2" xfId="40086" xr:uid="{28F2E3E9-9F8F-403E-B4B2-E0794C383F98}"/>
    <cellStyle name="Normal 4 8 10 2 4 2 2 2" xfId="40087" xr:uid="{694A959C-0155-4721-9907-6F9A684924BE}"/>
    <cellStyle name="Normal 4 8 10 2 4 2 3" xfId="40088" xr:uid="{CAF93FF6-A908-41A9-8591-0D9826325D45}"/>
    <cellStyle name="Normal 4 8 10 2 4 3" xfId="40089" xr:uid="{24A27618-0BC5-4791-8C37-1DC76975FE04}"/>
    <cellStyle name="Normal 4 8 10 2 4 3 2" xfId="40090" xr:uid="{53140A4A-91B4-4406-8F47-6DB961EB7AA3}"/>
    <cellStyle name="Normal 4 8 10 2 4 3 2 2" xfId="40091" xr:uid="{FF6E4F01-B9A1-4D52-91F2-75ED066DFA39}"/>
    <cellStyle name="Normal 4 8 10 2 4 3 3" xfId="40092" xr:uid="{521D6840-4B34-4506-BAD8-D2F77943DE77}"/>
    <cellStyle name="Normal 4 8 10 2 4 4" xfId="40093" xr:uid="{4FDB8B08-872C-4A33-8E57-027C61A15E70}"/>
    <cellStyle name="Normal 4 8 10 2 4 4 2" xfId="40094" xr:uid="{06818EC4-6CD9-4D7D-A7EF-5A2ED941252A}"/>
    <cellStyle name="Normal 4 8 10 2 4 5" xfId="40095" xr:uid="{2B663005-BC45-4031-9B48-B27F5224E4E4}"/>
    <cellStyle name="Normal 4 8 10 2 5" xfId="40096" xr:uid="{2FDF4EF3-57A7-4400-A7CE-1A4555931666}"/>
    <cellStyle name="Normal 4 8 10 2 5 2" xfId="40097" xr:uid="{6EBDB3EE-33D5-446C-A315-7837B3863243}"/>
    <cellStyle name="Normal 4 8 10 2 5 2 2" xfId="40098" xr:uid="{D66B1A46-2F22-4274-A58A-633E5E46C1F8}"/>
    <cellStyle name="Normal 4 8 10 2 5 3" xfId="40099" xr:uid="{03591AA0-3D6F-4666-B915-50B23791D65E}"/>
    <cellStyle name="Normal 4 8 10 2 6" xfId="40100" xr:uid="{074FBA88-4AC4-48FD-AD4B-8F78A1168EC9}"/>
    <cellStyle name="Normal 4 8 10 2 6 2" xfId="40101" xr:uid="{BD113ABA-5824-4CAF-8485-BAB5C1A00A7C}"/>
    <cellStyle name="Normal 4 8 10 2 6 2 2" xfId="40102" xr:uid="{31C692FD-0173-4BDF-B82B-ADB93A1CF42D}"/>
    <cellStyle name="Normal 4 8 10 2 6 3" xfId="40103" xr:uid="{421E4F7B-01C7-4980-86F0-FF36280B5B0F}"/>
    <cellStyle name="Normal 4 8 10 2 7" xfId="40104" xr:uid="{57865098-B2ED-453C-AB30-77025B20F30C}"/>
    <cellStyle name="Normal 4 8 10 2 7 2" xfId="40105" xr:uid="{ED591940-B456-40AF-8DB5-A610351A0896}"/>
    <cellStyle name="Normal 4 8 10 2 7 2 2" xfId="40106" xr:uid="{6EC0173B-DC7E-43D7-920D-912494DBC5FB}"/>
    <cellStyle name="Normal 4 8 10 2 7 3" xfId="40107" xr:uid="{08C8EFED-5B7E-4562-AF99-691770F35659}"/>
    <cellStyle name="Normal 4 8 10 2 8" xfId="40108" xr:uid="{8A6C5C0C-D6A2-45E9-A679-566489A5EB37}"/>
    <cellStyle name="Normal 4 8 10 2 8 2" xfId="40109" xr:uid="{02DE20D0-5494-447C-83BF-55CA2B29E54B}"/>
    <cellStyle name="Normal 4 8 10 2 9" xfId="40110" xr:uid="{2FD36F4F-124C-4310-8995-A3DB2950C22C}"/>
    <cellStyle name="Normal 4 8 10 3" xfId="40111" xr:uid="{B951C763-5F7E-44D5-96D3-69ED52D6AF40}"/>
    <cellStyle name="Normal 4 8 10 3 2" xfId="40112" xr:uid="{9566AC49-0DFF-444F-A01E-DE547492B7F5}"/>
    <cellStyle name="Normal 4 8 10 3 2 2" xfId="40113" xr:uid="{EFC69285-1CB3-432E-BF8D-2AD6AD3C85EB}"/>
    <cellStyle name="Normal 4 8 10 3 2 2 2" xfId="40114" xr:uid="{2ADA2F1C-1B56-47E5-AAAE-BFFE38A2F4AC}"/>
    <cellStyle name="Normal 4 8 10 3 2 2 2 2" xfId="40115" xr:uid="{71D01FF8-52BC-4D96-BE86-5B41190D2F71}"/>
    <cellStyle name="Normal 4 8 10 3 2 2 2 2 2" xfId="40116" xr:uid="{F7DF93F3-45D1-46C8-84C0-F9782074F2EC}"/>
    <cellStyle name="Normal 4 8 10 3 2 2 2 3" xfId="40117" xr:uid="{40F9658C-0821-49E1-AA27-74CDFE3A2EAF}"/>
    <cellStyle name="Normal 4 8 10 3 2 2 3" xfId="40118" xr:uid="{A6FD1811-069C-41CC-8436-060211B98B60}"/>
    <cellStyle name="Normal 4 8 10 3 2 2 3 2" xfId="40119" xr:uid="{A9769231-86A9-41CB-9689-07DD4CF390A7}"/>
    <cellStyle name="Normal 4 8 10 3 2 2 3 2 2" xfId="40120" xr:uid="{96FA24EE-CEAA-4A8B-B35B-AFB1FD5D0820}"/>
    <cellStyle name="Normal 4 8 10 3 2 2 3 3" xfId="40121" xr:uid="{60478F2E-BD10-4D86-876F-342AEB165879}"/>
    <cellStyle name="Normal 4 8 10 3 2 2 4" xfId="40122" xr:uid="{972480F8-046F-49F5-A44A-20BAEA9B2540}"/>
    <cellStyle name="Normal 4 8 10 3 2 2 4 2" xfId="40123" xr:uid="{C3D37AD7-9155-4E30-9D72-A3B57F361152}"/>
    <cellStyle name="Normal 4 8 10 3 2 2 5" xfId="40124" xr:uid="{C91F865E-0BAA-41A2-84D6-92815E7011E2}"/>
    <cellStyle name="Normal 4 8 10 3 2 3" xfId="40125" xr:uid="{9C2FA4B7-A757-4278-B70D-0C219A0F2400}"/>
    <cellStyle name="Normal 4 8 10 3 2 3 2" xfId="40126" xr:uid="{183F8FB8-EBAF-4B4B-B63E-23FAEB5409F9}"/>
    <cellStyle name="Normal 4 8 10 3 2 3 2 2" xfId="40127" xr:uid="{84188615-F825-468D-8CFA-176658A5DE54}"/>
    <cellStyle name="Normal 4 8 10 3 2 3 3" xfId="40128" xr:uid="{00998AA8-B219-42C8-BF1F-7E78620CF659}"/>
    <cellStyle name="Normal 4 8 10 3 2 4" xfId="40129" xr:uid="{477516F9-CF4C-4E80-979A-7B9141880EA8}"/>
    <cellStyle name="Normal 4 8 10 3 2 4 2" xfId="40130" xr:uid="{D9891066-130E-4CC3-970F-B288015DC04E}"/>
    <cellStyle name="Normal 4 8 10 3 2 4 2 2" xfId="40131" xr:uid="{83D2DEFD-D764-4019-87AA-16B72F02B845}"/>
    <cellStyle name="Normal 4 8 10 3 2 4 3" xfId="40132" xr:uid="{6C4BF1FF-A23E-42B4-8B49-50D9E2FD7ECA}"/>
    <cellStyle name="Normal 4 8 10 3 2 5" xfId="40133" xr:uid="{DD33D742-CED4-4FA7-8676-66A51EF38BFD}"/>
    <cellStyle name="Normal 4 8 10 3 2 5 2" xfId="40134" xr:uid="{EF12D40D-FB38-4681-8F80-9233F84A9022}"/>
    <cellStyle name="Normal 4 8 10 3 2 6" xfId="40135" xr:uid="{6087CE7C-A727-4749-BDCF-FC6BEC000E06}"/>
    <cellStyle name="Normal 4 8 10 3 3" xfId="40136" xr:uid="{AEA5AA02-0E41-4503-9B2A-E972114A7B5D}"/>
    <cellStyle name="Normal 4 8 10 3 3 2" xfId="40137" xr:uid="{797F6274-E922-4B91-9F6E-BDB7C72279BE}"/>
    <cellStyle name="Normal 4 8 10 3 3 2 2" xfId="40138" xr:uid="{B588B92C-3C17-44A3-880B-314487FE4B73}"/>
    <cellStyle name="Normal 4 8 10 3 3 2 2 2" xfId="40139" xr:uid="{A1AB1D50-0338-4B73-AC2F-B5262FF7D43A}"/>
    <cellStyle name="Normal 4 8 10 3 3 2 2 2 2" xfId="40140" xr:uid="{F36CF568-0E0B-4113-97D9-CFDC29070E05}"/>
    <cellStyle name="Normal 4 8 10 3 3 2 2 3" xfId="40141" xr:uid="{8F7AA101-1D6F-443B-AFDA-F8480B1A9AF4}"/>
    <cellStyle name="Normal 4 8 10 3 3 2 3" xfId="40142" xr:uid="{6B66B431-6958-4365-AB4D-757E69A0092B}"/>
    <cellStyle name="Normal 4 8 10 3 3 2 3 2" xfId="40143" xr:uid="{220BFAB3-8642-4210-9820-AF77965CF36F}"/>
    <cellStyle name="Normal 4 8 10 3 3 2 3 2 2" xfId="40144" xr:uid="{7FD0C790-A338-4B95-BA15-79527420B135}"/>
    <cellStyle name="Normal 4 8 10 3 3 2 3 3" xfId="40145" xr:uid="{0680C973-2FBF-4433-B2F6-E16925CEA508}"/>
    <cellStyle name="Normal 4 8 10 3 3 2 4" xfId="40146" xr:uid="{628C727D-12FC-4055-A3F8-EF1EC2C39386}"/>
    <cellStyle name="Normal 4 8 10 3 3 2 4 2" xfId="40147" xr:uid="{B53F3778-A406-4207-8663-6B09B2F16719}"/>
    <cellStyle name="Normal 4 8 10 3 3 2 5" xfId="40148" xr:uid="{D8880D90-2804-4497-8DD4-98F68808B78A}"/>
    <cellStyle name="Normal 4 8 10 3 3 3" xfId="40149" xr:uid="{6844D87A-365D-4D84-A617-74B793E7A601}"/>
    <cellStyle name="Normal 4 8 10 3 3 3 2" xfId="40150" xr:uid="{ED1CE074-8AAD-4D1B-99CE-DC2D1B0FC66C}"/>
    <cellStyle name="Normal 4 8 10 3 3 3 2 2" xfId="40151" xr:uid="{80A15805-648A-4AE6-9C2B-BD89466BAB1A}"/>
    <cellStyle name="Normal 4 8 10 3 3 3 3" xfId="40152" xr:uid="{B80363D9-0EE5-43DB-8F42-7233D6EBF832}"/>
    <cellStyle name="Normal 4 8 10 3 3 4" xfId="40153" xr:uid="{EDDF6D2C-CC01-4105-AEAF-3F8CB0E2E7CB}"/>
    <cellStyle name="Normal 4 8 10 3 3 4 2" xfId="40154" xr:uid="{259BE70D-21C1-492B-9050-3820AA025472}"/>
    <cellStyle name="Normal 4 8 10 3 3 4 2 2" xfId="40155" xr:uid="{63350F53-C4FE-40F7-966A-0841F4807F17}"/>
    <cellStyle name="Normal 4 8 10 3 3 4 3" xfId="40156" xr:uid="{07C3CD1C-3546-4A6D-BF9F-BE77C80855D1}"/>
    <cellStyle name="Normal 4 8 10 3 3 5" xfId="40157" xr:uid="{EF7B9B5C-17AE-4E52-ABA5-7C2A2E577508}"/>
    <cellStyle name="Normal 4 8 10 3 3 5 2" xfId="40158" xr:uid="{2ADC1838-F115-4760-AA7C-9E25E0C4BBA5}"/>
    <cellStyle name="Normal 4 8 10 3 3 6" xfId="40159" xr:uid="{9322584C-97DF-4A3C-8698-CD79BF90FB70}"/>
    <cellStyle name="Normal 4 8 10 3 4" xfId="40160" xr:uid="{EB012590-A3FF-4132-91E1-45FA6C0D0E8B}"/>
    <cellStyle name="Normal 4 8 10 3 4 2" xfId="40161" xr:uid="{30C27FA8-3C8C-446C-97C1-64CB997263A3}"/>
    <cellStyle name="Normal 4 8 10 3 4 2 2" xfId="40162" xr:uid="{35A6934E-7EA5-4780-8A90-BE031C935601}"/>
    <cellStyle name="Normal 4 8 10 3 4 2 2 2" xfId="40163" xr:uid="{63FB5EEF-3A90-46A8-9DE6-4201037BE211}"/>
    <cellStyle name="Normal 4 8 10 3 4 2 3" xfId="40164" xr:uid="{7E4F6252-E59B-4BAB-8589-370A6E66C1EB}"/>
    <cellStyle name="Normal 4 8 10 3 4 3" xfId="40165" xr:uid="{3C59FC4E-9C41-45FE-8636-A471878A4D4C}"/>
    <cellStyle name="Normal 4 8 10 3 4 3 2" xfId="40166" xr:uid="{027288BA-6E88-4FD9-B55D-88EAF018D96A}"/>
    <cellStyle name="Normal 4 8 10 3 4 3 2 2" xfId="40167" xr:uid="{953DAAA9-0128-470D-9C6D-D029D265018F}"/>
    <cellStyle name="Normal 4 8 10 3 4 3 3" xfId="40168" xr:uid="{D985C70C-1F6C-4819-AAA2-7120529163DF}"/>
    <cellStyle name="Normal 4 8 10 3 4 4" xfId="40169" xr:uid="{901557AE-F270-4443-9E2A-A5DECF5FEA43}"/>
    <cellStyle name="Normal 4 8 10 3 4 4 2" xfId="40170" xr:uid="{1FF785AD-6654-4D64-899E-05C17D616E69}"/>
    <cellStyle name="Normal 4 8 10 3 4 5" xfId="40171" xr:uid="{83A9E8A8-16C4-4615-9400-1D8812CB1B09}"/>
    <cellStyle name="Normal 4 8 10 3 5" xfId="40172" xr:uid="{542A9E83-5E61-4474-9D29-77A734433F1B}"/>
    <cellStyle name="Normal 4 8 10 3 5 2" xfId="40173" xr:uid="{5C1B0921-566F-4B60-B71D-FC54AB6C3751}"/>
    <cellStyle name="Normal 4 8 10 3 5 2 2" xfId="40174" xr:uid="{A5A2949F-CBF7-4693-BB3E-1E5FA9AC2D24}"/>
    <cellStyle name="Normal 4 8 10 3 5 3" xfId="40175" xr:uid="{5A0F48E5-219A-40A2-BBE0-0D909DB04D69}"/>
    <cellStyle name="Normal 4 8 10 3 6" xfId="40176" xr:uid="{4D9827FD-26DB-4DCB-9195-BDB99D0A86C1}"/>
    <cellStyle name="Normal 4 8 10 3 6 2" xfId="40177" xr:uid="{FFA84027-A409-4221-A714-C8F448415242}"/>
    <cellStyle name="Normal 4 8 10 3 6 2 2" xfId="40178" xr:uid="{9AFE1D5C-EB87-47F8-9709-D1D4A9A2B4D5}"/>
    <cellStyle name="Normal 4 8 10 3 6 3" xfId="40179" xr:uid="{6DFDC3EB-AF79-4CEB-A1FF-8F974476C2FB}"/>
    <cellStyle name="Normal 4 8 10 3 7" xfId="40180" xr:uid="{3432F74F-ED5A-4ACC-889A-D26DBCBCB104}"/>
    <cellStyle name="Normal 4 8 10 3 7 2" xfId="40181" xr:uid="{E633048C-A601-444E-8548-26E2BD5BB073}"/>
    <cellStyle name="Normal 4 8 10 3 7 2 2" xfId="40182" xr:uid="{1AD45E10-FF98-4B4B-A378-7F9D1EDA05FD}"/>
    <cellStyle name="Normal 4 8 10 3 7 3" xfId="40183" xr:uid="{D49BA1C6-E522-41E6-8A33-079FBC3D1A21}"/>
    <cellStyle name="Normal 4 8 10 3 8" xfId="40184" xr:uid="{169CCB30-6A35-4493-8170-0302E5DDE5CA}"/>
    <cellStyle name="Normal 4 8 10 3 8 2" xfId="40185" xr:uid="{357EC63B-EBA1-47ED-9E00-7C11ABA71305}"/>
    <cellStyle name="Normal 4 8 10 3 9" xfId="40186" xr:uid="{885FFC3E-EF20-42C0-BA11-5AD9797AB007}"/>
    <cellStyle name="Normal 4 8 10 4" xfId="40187" xr:uid="{D841642C-B048-458C-A524-B87370B92CED}"/>
    <cellStyle name="Normal 4 8 10 4 2" xfId="40188" xr:uid="{C81951E0-F529-4EC8-8615-566B41BAE9B3}"/>
    <cellStyle name="Normal 4 8 10 4 2 2" xfId="40189" xr:uid="{EF66630E-3E22-4DE7-8A7E-73960B6C06CC}"/>
    <cellStyle name="Normal 4 8 10 4 2 2 2" xfId="40190" xr:uid="{4BE9CAB3-D59E-4684-80F9-C2236D20CE63}"/>
    <cellStyle name="Normal 4 8 10 4 2 2 2 2" xfId="40191" xr:uid="{C12EC0B7-05F7-4C08-8DD5-9E506F0E2704}"/>
    <cellStyle name="Normal 4 8 10 4 2 2 3" xfId="40192" xr:uid="{FAF13A90-D5EF-40F7-ABB7-4D2D97720980}"/>
    <cellStyle name="Normal 4 8 10 4 2 3" xfId="40193" xr:uid="{390B63DA-F4FB-4A60-8A40-B34DAA56A375}"/>
    <cellStyle name="Normal 4 8 10 4 2 3 2" xfId="40194" xr:uid="{51F735B7-0195-45AC-A7E2-3FADADE5FC4C}"/>
    <cellStyle name="Normal 4 8 10 4 2 3 2 2" xfId="40195" xr:uid="{903A2831-5F9D-4E38-9251-DB1A335C2C65}"/>
    <cellStyle name="Normal 4 8 10 4 2 3 3" xfId="40196" xr:uid="{9C53CEF8-F322-450A-846B-662F565DA29E}"/>
    <cellStyle name="Normal 4 8 10 4 2 4" xfId="40197" xr:uid="{94532371-0B28-4716-8981-F66CBFECC2E2}"/>
    <cellStyle name="Normal 4 8 10 4 2 4 2" xfId="40198" xr:uid="{28399F5E-9DE2-4232-9541-CB835E0EAF08}"/>
    <cellStyle name="Normal 4 8 10 4 2 5" xfId="40199" xr:uid="{72B26B83-565F-457F-AE50-8ED393809829}"/>
    <cellStyle name="Normal 4 8 10 4 3" xfId="40200" xr:uid="{34DA455A-D47C-41B9-9CCB-4CB2D2823782}"/>
    <cellStyle name="Normal 4 8 10 4 3 2" xfId="40201" xr:uid="{D178BD73-BA0C-45C4-A167-9225609D89BF}"/>
    <cellStyle name="Normal 4 8 10 4 3 2 2" xfId="40202" xr:uid="{43C71C4B-4773-4D23-BABA-B3B0FF259669}"/>
    <cellStyle name="Normal 4 8 10 4 3 3" xfId="40203" xr:uid="{602477EC-CAA6-47CC-AFC2-9EFFD4350CCA}"/>
    <cellStyle name="Normal 4 8 10 4 4" xfId="40204" xr:uid="{CFD429BA-AE3F-4633-95A4-1328FBB62CE9}"/>
    <cellStyle name="Normal 4 8 10 4 4 2" xfId="40205" xr:uid="{D2ADB47E-F9AC-4B4C-9D49-BB9FE3AEEA10}"/>
    <cellStyle name="Normal 4 8 10 4 4 2 2" xfId="40206" xr:uid="{2E2C8B83-7B96-4144-B34A-6E1C58725421}"/>
    <cellStyle name="Normal 4 8 10 4 4 3" xfId="40207" xr:uid="{D229A9FD-BF86-44E8-B1C3-9C789698AFC3}"/>
    <cellStyle name="Normal 4 8 10 4 5" xfId="40208" xr:uid="{917A670B-1A56-4200-AD3C-59DB0AFCD366}"/>
    <cellStyle name="Normal 4 8 10 4 5 2" xfId="40209" xr:uid="{D6BE62AE-AE26-4885-91B5-1BF264D27298}"/>
    <cellStyle name="Normal 4 8 10 4 6" xfId="40210" xr:uid="{D0C28DED-0002-47BA-8BE7-3B4671109B12}"/>
    <cellStyle name="Normal 4 8 10 5" xfId="40211" xr:uid="{089B40E7-ED59-497C-A05D-31A3E8999D85}"/>
    <cellStyle name="Normal 4 8 10 5 2" xfId="40212" xr:uid="{4A3958D7-8701-42CE-B84A-A1ECB14EED82}"/>
    <cellStyle name="Normal 4 8 10 5 2 2" xfId="40213" xr:uid="{13E69F4D-E7D1-42EA-99B7-7CCDEADD8780}"/>
    <cellStyle name="Normal 4 8 10 5 2 2 2" xfId="40214" xr:uid="{046AF5B0-C201-4FA0-92CC-F95AD5EA7116}"/>
    <cellStyle name="Normal 4 8 10 5 2 2 2 2" xfId="40215" xr:uid="{16295D16-3D69-432C-9B62-B95C2BC2A865}"/>
    <cellStyle name="Normal 4 8 10 5 2 2 3" xfId="40216" xr:uid="{8C5C7A6E-493B-42C3-A186-536015439907}"/>
    <cellStyle name="Normal 4 8 10 5 2 3" xfId="40217" xr:uid="{8F05047A-13F9-4B42-B5E5-C5EED88293C2}"/>
    <cellStyle name="Normal 4 8 10 5 2 3 2" xfId="40218" xr:uid="{7062B2E7-ADBF-467C-9FC0-5A27DF79F1CA}"/>
    <cellStyle name="Normal 4 8 10 5 2 3 2 2" xfId="40219" xr:uid="{AD9711CC-FA14-4CF6-9F74-3D2DBB4A1CEB}"/>
    <cellStyle name="Normal 4 8 10 5 2 3 3" xfId="40220" xr:uid="{4C1DE49B-70EF-4430-862B-0AC2BAB5164C}"/>
    <cellStyle name="Normal 4 8 10 5 2 4" xfId="40221" xr:uid="{A4C8EFB5-A57C-43BD-BE15-7357B1BD7C52}"/>
    <cellStyle name="Normal 4 8 10 5 2 4 2" xfId="40222" xr:uid="{36FC051A-AB7C-4237-A724-31EE7970D3BE}"/>
    <cellStyle name="Normal 4 8 10 5 2 5" xfId="40223" xr:uid="{7BA52CC7-87E6-40F1-91CD-F30915793C62}"/>
    <cellStyle name="Normal 4 8 10 5 3" xfId="40224" xr:uid="{214A9CAF-8E89-4AE1-9CD9-DCAC512B16E1}"/>
    <cellStyle name="Normal 4 8 10 5 3 2" xfId="40225" xr:uid="{2CD3DA34-BC7E-45FB-A5C9-0B754B34A80B}"/>
    <cellStyle name="Normal 4 8 10 5 3 2 2" xfId="40226" xr:uid="{B35EB623-E872-43E3-B7E0-2C1D798D2BA2}"/>
    <cellStyle name="Normal 4 8 10 5 3 3" xfId="40227" xr:uid="{6BC96B29-7A9C-4B1A-82AA-9CAC6E7DC15E}"/>
    <cellStyle name="Normal 4 8 10 5 4" xfId="40228" xr:uid="{E33AB4C0-0EF1-4FB0-BC78-F19C32E37FC8}"/>
    <cellStyle name="Normal 4 8 10 5 4 2" xfId="40229" xr:uid="{39FA6F94-043A-48ED-8F15-72F61B4E4DAE}"/>
    <cellStyle name="Normal 4 8 10 5 4 2 2" xfId="40230" xr:uid="{A3AD9D28-D36F-488D-AE77-FDF392CFFFA4}"/>
    <cellStyle name="Normal 4 8 10 5 4 3" xfId="40231" xr:uid="{B49D8DCD-56F3-4601-BCE2-F19AE621D799}"/>
    <cellStyle name="Normal 4 8 10 5 5" xfId="40232" xr:uid="{32968A49-D158-4849-9C5B-60F0AC971061}"/>
    <cellStyle name="Normal 4 8 10 5 5 2" xfId="40233" xr:uid="{F8BBE3EC-6877-4F5A-9B96-6E6BAA4AEB6F}"/>
    <cellStyle name="Normal 4 8 10 5 6" xfId="40234" xr:uid="{6FFAD6CF-8C05-40F3-97F0-336552B046A5}"/>
    <cellStyle name="Normal 4 8 10 6" xfId="40235" xr:uid="{A1CA5B82-079F-47D2-8A10-F639B68EDD89}"/>
    <cellStyle name="Normal 4 8 10 6 2" xfId="40236" xr:uid="{77B7AB80-844D-47D7-9748-C1C74E26878D}"/>
    <cellStyle name="Normal 4 8 10 6 2 2" xfId="40237" xr:uid="{ED02045B-1B92-4FE7-9B68-28EE896B410F}"/>
    <cellStyle name="Normal 4 8 10 6 2 2 2" xfId="40238" xr:uid="{C58C0B0D-C172-4005-8A6E-1F4FA8D9ACA8}"/>
    <cellStyle name="Normal 4 8 10 6 2 3" xfId="40239" xr:uid="{F6FA7A1C-4B0F-4F2E-BB61-24F716E327A5}"/>
    <cellStyle name="Normal 4 8 10 6 3" xfId="40240" xr:uid="{380EA06F-5276-41BD-AF3B-9991B3B32135}"/>
    <cellStyle name="Normal 4 8 10 6 3 2" xfId="40241" xr:uid="{F0CB9714-FC78-416A-9B5C-C54B67C4E744}"/>
    <cellStyle name="Normal 4 8 10 6 3 2 2" xfId="40242" xr:uid="{CDB9C7C6-D80D-458E-9D89-16FFF820CEAB}"/>
    <cellStyle name="Normal 4 8 10 6 3 3" xfId="40243" xr:uid="{C3906805-7368-4486-9453-49DFC5E27FBC}"/>
    <cellStyle name="Normal 4 8 10 6 4" xfId="40244" xr:uid="{1CA4F6CD-C1F8-4CC9-B18C-4B4BEBDBB7B4}"/>
    <cellStyle name="Normal 4 8 10 6 4 2" xfId="40245" xr:uid="{F19ABBD0-DE46-4006-8B9D-85925BEEEF07}"/>
    <cellStyle name="Normal 4 8 10 6 5" xfId="40246" xr:uid="{61B8E967-DCBE-474B-AAEC-2F71EDB2832B}"/>
    <cellStyle name="Normal 4 8 10 7" xfId="40247" xr:uid="{AA4C2B2B-1BC5-418F-A56C-45BC74183D7C}"/>
    <cellStyle name="Normal 4 8 10 7 2" xfId="40248" xr:uid="{7E9B44E2-9133-48BE-8735-4F9D6F76920B}"/>
    <cellStyle name="Normal 4 8 10 7 2 2" xfId="40249" xr:uid="{43430516-3BDE-4B58-BE52-DE417D6577C9}"/>
    <cellStyle name="Normal 4 8 10 7 3" xfId="40250" xr:uid="{82004F59-F431-4AAD-A49E-8FB6D054915E}"/>
    <cellStyle name="Normal 4 8 10 8" xfId="40251" xr:uid="{1F09DB8C-3ED6-41C5-A86C-EA5C30241B20}"/>
    <cellStyle name="Normal 4 8 10 8 2" xfId="40252" xr:uid="{D1A744C9-F536-4695-AE52-70B2F9AF2CF6}"/>
    <cellStyle name="Normal 4 8 10 8 2 2" xfId="40253" xr:uid="{39480814-3765-4998-988A-B8B5AF3244B9}"/>
    <cellStyle name="Normal 4 8 10 8 3" xfId="40254" xr:uid="{D397AE3A-B3C7-4F1A-B433-7CAD139E159E}"/>
    <cellStyle name="Normal 4 8 10 9" xfId="40255" xr:uid="{C7BE8221-8811-402C-85C6-D4CC9EA86C78}"/>
    <cellStyle name="Normal 4 8 10 9 2" xfId="40256" xr:uid="{835A7CB7-4A2A-47B4-AAE9-52416297D20E}"/>
    <cellStyle name="Normal 4 8 10 9 2 2" xfId="40257" xr:uid="{D0184D82-293B-490C-927F-4FB45B667CE4}"/>
    <cellStyle name="Normal 4 8 10 9 3" xfId="40258" xr:uid="{72ED87D5-25BD-41C9-80DD-A3DA19E27429}"/>
    <cellStyle name="Normal 4 8 11" xfId="40259" xr:uid="{21AECF8D-23D0-4AC1-A333-7E2C37B55995}"/>
    <cellStyle name="Normal 4 8 11 10" xfId="40260" xr:uid="{78B67B91-FA72-4F53-8BA1-A63094950B34}"/>
    <cellStyle name="Normal 4 8 11 10 2" xfId="40261" xr:uid="{AE9575A5-AA4E-470F-98A0-D838A25521DB}"/>
    <cellStyle name="Normal 4 8 11 11" xfId="40262" xr:uid="{BC6ABA9E-1CA2-48D3-ABCA-58D66F0733CE}"/>
    <cellStyle name="Normal 4 8 11 2" xfId="40263" xr:uid="{DB4AFF73-6631-4655-86B8-7C6EC50D280E}"/>
    <cellStyle name="Normal 4 8 11 2 2" xfId="40264" xr:uid="{FE32E608-D8BA-47A5-B96D-BD732273868F}"/>
    <cellStyle name="Normal 4 8 11 2 2 2" xfId="40265" xr:uid="{A0089045-8133-4699-8967-9864D91749F4}"/>
    <cellStyle name="Normal 4 8 11 2 2 2 2" xfId="40266" xr:uid="{BDB7175F-AA52-4AF4-97CE-AC669D418042}"/>
    <cellStyle name="Normal 4 8 11 2 2 2 2 2" xfId="40267" xr:uid="{6598E2A3-D75D-44BD-9768-9E595860587D}"/>
    <cellStyle name="Normal 4 8 11 2 2 2 2 2 2" xfId="40268" xr:uid="{9CEB25D4-C3A8-4437-A127-B824BF4B4FFB}"/>
    <cellStyle name="Normal 4 8 11 2 2 2 2 3" xfId="40269" xr:uid="{A1DAB6D2-CEDB-4E49-897D-14C2B08C4A1A}"/>
    <cellStyle name="Normal 4 8 11 2 2 2 3" xfId="40270" xr:uid="{CD06BA9D-F431-47EE-B7EF-A0F072087356}"/>
    <cellStyle name="Normal 4 8 11 2 2 2 3 2" xfId="40271" xr:uid="{19DC32FE-B42A-406A-B756-3AE597CDBD25}"/>
    <cellStyle name="Normal 4 8 11 2 2 2 3 2 2" xfId="40272" xr:uid="{CA250FF0-1F5E-4AA2-ACEE-BB27A6D1BD74}"/>
    <cellStyle name="Normal 4 8 11 2 2 2 3 3" xfId="40273" xr:uid="{7D38E71A-95D9-4493-AA0D-E33FAE57F002}"/>
    <cellStyle name="Normal 4 8 11 2 2 2 4" xfId="40274" xr:uid="{0D9D4302-63D5-46A6-84D3-932F72BD3E30}"/>
    <cellStyle name="Normal 4 8 11 2 2 2 4 2" xfId="40275" xr:uid="{6934BE73-4BAE-4C0A-BBF9-6F2ACF3666A9}"/>
    <cellStyle name="Normal 4 8 11 2 2 2 5" xfId="40276" xr:uid="{293A4395-0437-458A-8241-F3F4071B31DF}"/>
    <cellStyle name="Normal 4 8 11 2 2 3" xfId="40277" xr:uid="{6EEE9467-53F4-4566-9601-C5F178B139F1}"/>
    <cellStyle name="Normal 4 8 11 2 2 3 2" xfId="40278" xr:uid="{ED91769C-71C5-427F-BE62-A69BA3C70A90}"/>
    <cellStyle name="Normal 4 8 11 2 2 3 2 2" xfId="40279" xr:uid="{1456BB87-67A1-4587-8139-EE366B974183}"/>
    <cellStyle name="Normal 4 8 11 2 2 3 3" xfId="40280" xr:uid="{BC5E17D8-ACC1-4131-9479-E53CEE836844}"/>
    <cellStyle name="Normal 4 8 11 2 2 4" xfId="40281" xr:uid="{429D0710-3BF8-4AC5-B8C2-0D0E1264A949}"/>
    <cellStyle name="Normal 4 8 11 2 2 4 2" xfId="40282" xr:uid="{6F7011D1-B9E9-434A-967E-6EEAAD907007}"/>
    <cellStyle name="Normal 4 8 11 2 2 4 2 2" xfId="40283" xr:uid="{A851A177-EA03-4128-8D6A-A2C31A47631C}"/>
    <cellStyle name="Normal 4 8 11 2 2 4 3" xfId="40284" xr:uid="{2673165D-2579-494C-9475-494AEF1D3B59}"/>
    <cellStyle name="Normal 4 8 11 2 2 5" xfId="40285" xr:uid="{17D6895F-A5BF-45B2-9108-A84D65CD888B}"/>
    <cellStyle name="Normal 4 8 11 2 2 5 2" xfId="40286" xr:uid="{2E66B4C6-9D49-4BF8-8E93-E083FC873D4D}"/>
    <cellStyle name="Normal 4 8 11 2 2 6" xfId="40287" xr:uid="{4D46AD86-0D93-4EA6-899E-2328496D5A25}"/>
    <cellStyle name="Normal 4 8 11 2 3" xfId="40288" xr:uid="{D1DECEF8-90C9-4F75-B72D-D22F2F2DB7A5}"/>
    <cellStyle name="Normal 4 8 11 2 3 2" xfId="40289" xr:uid="{07B383F6-8CA4-44F1-B80A-EBDF41268E5B}"/>
    <cellStyle name="Normal 4 8 11 2 3 2 2" xfId="40290" xr:uid="{A67A62C5-0B04-415F-87EC-07E0F848EA8F}"/>
    <cellStyle name="Normal 4 8 11 2 3 2 2 2" xfId="40291" xr:uid="{55E4F701-93B1-4807-81E1-D913D27043A5}"/>
    <cellStyle name="Normal 4 8 11 2 3 2 2 2 2" xfId="40292" xr:uid="{1C8AAA7E-9CA9-469E-8138-DC02B53301F4}"/>
    <cellStyle name="Normal 4 8 11 2 3 2 2 3" xfId="40293" xr:uid="{1AF08F95-012E-49E3-B327-B09914493DC2}"/>
    <cellStyle name="Normal 4 8 11 2 3 2 3" xfId="40294" xr:uid="{BD499B13-2043-4A70-A4F5-32F6CE9625C6}"/>
    <cellStyle name="Normal 4 8 11 2 3 2 3 2" xfId="40295" xr:uid="{C6E4D972-F371-4105-BA64-7F785E1F7761}"/>
    <cellStyle name="Normal 4 8 11 2 3 2 3 2 2" xfId="40296" xr:uid="{5FFB9E1C-EDD0-4672-A87E-2E7A3127B54E}"/>
    <cellStyle name="Normal 4 8 11 2 3 2 3 3" xfId="40297" xr:uid="{FB377025-AA54-460C-A62A-45959D32BC62}"/>
    <cellStyle name="Normal 4 8 11 2 3 2 4" xfId="40298" xr:uid="{0EB2B18A-6E79-45F5-981E-6A406A3AAD9C}"/>
    <cellStyle name="Normal 4 8 11 2 3 2 4 2" xfId="40299" xr:uid="{779CD637-8E47-499C-A127-E137F06AB92A}"/>
    <cellStyle name="Normal 4 8 11 2 3 2 5" xfId="40300" xr:uid="{0C1ED99F-F328-46F9-A9A0-89C04E4A3E58}"/>
    <cellStyle name="Normal 4 8 11 2 3 3" xfId="40301" xr:uid="{285B61FD-3102-47CF-A3FF-43F6D23F1F23}"/>
    <cellStyle name="Normal 4 8 11 2 3 3 2" xfId="40302" xr:uid="{B1FAE14A-C6B3-47E7-8248-814751501CE4}"/>
    <cellStyle name="Normal 4 8 11 2 3 3 2 2" xfId="40303" xr:uid="{5824E6C8-5717-42BD-8577-2549E0BDF579}"/>
    <cellStyle name="Normal 4 8 11 2 3 3 3" xfId="40304" xr:uid="{A6C2F326-0156-4C90-BFCB-8624FD68A248}"/>
    <cellStyle name="Normal 4 8 11 2 3 4" xfId="40305" xr:uid="{2012C7E2-2915-4F01-A68D-47E48CD3BAEB}"/>
    <cellStyle name="Normal 4 8 11 2 3 4 2" xfId="40306" xr:uid="{D068B083-6112-4F9C-A2F3-77B1F3507444}"/>
    <cellStyle name="Normal 4 8 11 2 3 4 2 2" xfId="40307" xr:uid="{9EA0D746-3B89-4DA1-BD07-90982027D627}"/>
    <cellStyle name="Normal 4 8 11 2 3 4 3" xfId="40308" xr:uid="{3A79B573-558B-48B2-9993-02E3E5A289DF}"/>
    <cellStyle name="Normal 4 8 11 2 3 5" xfId="40309" xr:uid="{67751010-343B-483A-B12F-1FB03CA21356}"/>
    <cellStyle name="Normal 4 8 11 2 3 5 2" xfId="40310" xr:uid="{C9B3C890-B84A-4C94-A83B-57E018DD26D7}"/>
    <cellStyle name="Normal 4 8 11 2 3 6" xfId="40311" xr:uid="{F19A5B55-1AA2-46B7-B32C-DC8141775323}"/>
    <cellStyle name="Normal 4 8 11 2 4" xfId="40312" xr:uid="{022C72D0-46AF-4C26-B3FC-B3A6DF0EE56C}"/>
    <cellStyle name="Normal 4 8 11 2 4 2" xfId="40313" xr:uid="{3B1A8DAE-9C41-4CB8-8189-212D2C24CAA3}"/>
    <cellStyle name="Normal 4 8 11 2 4 2 2" xfId="40314" xr:uid="{0DC48383-5683-45F7-B9DB-50F8C1C46B0A}"/>
    <cellStyle name="Normal 4 8 11 2 4 2 2 2" xfId="40315" xr:uid="{0311375F-7071-4873-B524-14E54A2927E9}"/>
    <cellStyle name="Normal 4 8 11 2 4 2 3" xfId="40316" xr:uid="{191E3EBA-3598-45DA-9A09-78A52AF4707C}"/>
    <cellStyle name="Normal 4 8 11 2 4 3" xfId="40317" xr:uid="{07E2F747-1D0A-4DC3-9334-DC159CB5EDC6}"/>
    <cellStyle name="Normal 4 8 11 2 4 3 2" xfId="40318" xr:uid="{733CF966-A4A8-4705-8F72-F8DCD2DE8110}"/>
    <cellStyle name="Normal 4 8 11 2 4 3 2 2" xfId="40319" xr:uid="{CF175C3C-4000-423F-90DD-8289F670C79F}"/>
    <cellStyle name="Normal 4 8 11 2 4 3 3" xfId="40320" xr:uid="{B30EB122-D990-494F-953B-AB8C4E456860}"/>
    <cellStyle name="Normal 4 8 11 2 4 4" xfId="40321" xr:uid="{6FE36732-942E-4E8E-8C7D-5094DB8F5A87}"/>
    <cellStyle name="Normal 4 8 11 2 4 4 2" xfId="40322" xr:uid="{897700F2-7F85-4B69-B2E5-60C145942BCF}"/>
    <cellStyle name="Normal 4 8 11 2 4 5" xfId="40323" xr:uid="{55E77216-7BEA-4CE3-B8FA-8F04672495FA}"/>
    <cellStyle name="Normal 4 8 11 2 5" xfId="40324" xr:uid="{6D7A923F-92B0-4A62-A43F-634D0E1AC9A9}"/>
    <cellStyle name="Normal 4 8 11 2 5 2" xfId="40325" xr:uid="{34E61A9D-1851-4197-A9AC-62788B1D8B30}"/>
    <cellStyle name="Normal 4 8 11 2 5 2 2" xfId="40326" xr:uid="{3390EF38-9855-477A-B01A-E8FAF71B03BC}"/>
    <cellStyle name="Normal 4 8 11 2 5 3" xfId="40327" xr:uid="{9F41A837-DCAE-4923-AEC6-76FDEAE8C5FA}"/>
    <cellStyle name="Normal 4 8 11 2 6" xfId="40328" xr:uid="{B47E1109-E44B-44B4-9D42-C1051EE905BA}"/>
    <cellStyle name="Normal 4 8 11 2 6 2" xfId="40329" xr:uid="{AB1D37B2-FA81-4C82-A73B-6BC2385AC41A}"/>
    <cellStyle name="Normal 4 8 11 2 6 2 2" xfId="40330" xr:uid="{EA772FBB-6E8F-4E1E-A9BE-58F0AF19693E}"/>
    <cellStyle name="Normal 4 8 11 2 6 3" xfId="40331" xr:uid="{DF24580F-BB03-4736-8945-CA3C3CF4DD98}"/>
    <cellStyle name="Normal 4 8 11 2 7" xfId="40332" xr:uid="{BA1F3D96-5BD2-4E63-B6CD-CE4AE9397725}"/>
    <cellStyle name="Normal 4 8 11 2 7 2" xfId="40333" xr:uid="{9CA48589-8302-4B74-A705-8B461A91C48D}"/>
    <cellStyle name="Normal 4 8 11 2 7 2 2" xfId="40334" xr:uid="{DFAE6F1C-D539-4DB9-B491-2A90EB7F5583}"/>
    <cellStyle name="Normal 4 8 11 2 7 3" xfId="40335" xr:uid="{ED6FA023-2B3A-45AB-BC22-01E8DB00A5D3}"/>
    <cellStyle name="Normal 4 8 11 2 8" xfId="40336" xr:uid="{130D9986-FE3E-41BB-903F-0B738054FB49}"/>
    <cellStyle name="Normal 4 8 11 2 8 2" xfId="40337" xr:uid="{B31A3321-619B-4A3F-B7BF-119C768CC685}"/>
    <cellStyle name="Normal 4 8 11 2 9" xfId="40338" xr:uid="{9120C990-C052-4059-89F5-141E50F79D10}"/>
    <cellStyle name="Normal 4 8 11 3" xfId="40339" xr:uid="{FB268FB3-F281-4B44-9894-3D6F02B29955}"/>
    <cellStyle name="Normal 4 8 11 3 2" xfId="40340" xr:uid="{F2CC03BB-9B85-4EDE-A1F3-F4BFFB0C167B}"/>
    <cellStyle name="Normal 4 8 11 3 2 2" xfId="40341" xr:uid="{3F87222D-E9CC-4A31-9C11-1986B712D0D0}"/>
    <cellStyle name="Normal 4 8 11 3 2 2 2" xfId="40342" xr:uid="{B8EA73E7-3F37-4DB1-8C9B-430F78ADD93D}"/>
    <cellStyle name="Normal 4 8 11 3 2 2 2 2" xfId="40343" xr:uid="{67405BA1-E05C-4FA4-8C49-0198FA1B58E4}"/>
    <cellStyle name="Normal 4 8 11 3 2 2 2 2 2" xfId="40344" xr:uid="{46B5177A-6096-4C8B-9943-B2B4F229BD50}"/>
    <cellStyle name="Normal 4 8 11 3 2 2 2 3" xfId="40345" xr:uid="{8B6F1EEE-7126-47AF-8D84-30CEEC950985}"/>
    <cellStyle name="Normal 4 8 11 3 2 2 3" xfId="40346" xr:uid="{808A4728-B191-407B-9FAB-169B241AA625}"/>
    <cellStyle name="Normal 4 8 11 3 2 2 3 2" xfId="40347" xr:uid="{A723FFD1-C17E-48BD-B2BA-43F525004D67}"/>
    <cellStyle name="Normal 4 8 11 3 2 2 3 2 2" xfId="40348" xr:uid="{6A271112-6116-47F0-9B58-16AAAB19BE8E}"/>
    <cellStyle name="Normal 4 8 11 3 2 2 3 3" xfId="40349" xr:uid="{62258105-6392-4A2D-A54A-99AD5493838A}"/>
    <cellStyle name="Normal 4 8 11 3 2 2 4" xfId="40350" xr:uid="{1CB33EF5-0BD5-4CC6-8CD0-EB2B33864C5F}"/>
    <cellStyle name="Normal 4 8 11 3 2 2 4 2" xfId="40351" xr:uid="{7CC32F80-25BD-4B69-B1BF-9D1B52F7EA0C}"/>
    <cellStyle name="Normal 4 8 11 3 2 2 5" xfId="40352" xr:uid="{61F83DA4-C745-4122-BB08-14D8F9241C5C}"/>
    <cellStyle name="Normal 4 8 11 3 2 3" xfId="40353" xr:uid="{44F52C8F-04C1-4208-806E-24D6CDEFBCA5}"/>
    <cellStyle name="Normal 4 8 11 3 2 3 2" xfId="40354" xr:uid="{723DBC8B-1D30-4B30-825B-D367473E781A}"/>
    <cellStyle name="Normal 4 8 11 3 2 3 2 2" xfId="40355" xr:uid="{3EB6E281-B59A-47E0-86C0-F333110909F2}"/>
    <cellStyle name="Normal 4 8 11 3 2 3 3" xfId="40356" xr:uid="{59028494-F65B-4F39-80B8-61B08BACC0F2}"/>
    <cellStyle name="Normal 4 8 11 3 2 4" xfId="40357" xr:uid="{60897050-E068-4B64-8B95-D0DB49E94BB3}"/>
    <cellStyle name="Normal 4 8 11 3 2 4 2" xfId="40358" xr:uid="{DB7E8398-DD5E-4BCC-ADF6-008A874A8B78}"/>
    <cellStyle name="Normal 4 8 11 3 2 4 2 2" xfId="40359" xr:uid="{3C1FF3A7-4932-4144-B06D-6C02E1FD4628}"/>
    <cellStyle name="Normal 4 8 11 3 2 4 3" xfId="40360" xr:uid="{EA4EA7A2-36CE-4185-88FC-64EEB934D034}"/>
    <cellStyle name="Normal 4 8 11 3 2 5" xfId="40361" xr:uid="{F27CA7A1-1DF0-4E7B-B9C8-28AF0FBA34AF}"/>
    <cellStyle name="Normal 4 8 11 3 2 5 2" xfId="40362" xr:uid="{04F996EB-ED21-408A-A278-C31CF3FEB675}"/>
    <cellStyle name="Normal 4 8 11 3 2 6" xfId="40363" xr:uid="{06BBF7DF-800A-4A15-8988-0FB884139DEF}"/>
    <cellStyle name="Normal 4 8 11 3 3" xfId="40364" xr:uid="{886C7E4D-C9A7-4D54-8AA0-348593C3FC5E}"/>
    <cellStyle name="Normal 4 8 11 3 3 2" xfId="40365" xr:uid="{FC587899-239A-4F1C-B58A-76AB71D6D7DC}"/>
    <cellStyle name="Normal 4 8 11 3 3 2 2" xfId="40366" xr:uid="{2103C164-906C-4E19-A422-A71CFCF70C28}"/>
    <cellStyle name="Normal 4 8 11 3 3 2 2 2" xfId="40367" xr:uid="{8BC51BE2-CA23-4C98-B0C7-B455D1CE1AC6}"/>
    <cellStyle name="Normal 4 8 11 3 3 2 2 2 2" xfId="40368" xr:uid="{AA9CDC9A-6A3D-4863-97B2-50BE13694839}"/>
    <cellStyle name="Normal 4 8 11 3 3 2 2 3" xfId="40369" xr:uid="{58FA3464-1186-4578-AC06-3F711477EE51}"/>
    <cellStyle name="Normal 4 8 11 3 3 2 3" xfId="40370" xr:uid="{A9483807-50AC-4097-B746-EBE551E0A18C}"/>
    <cellStyle name="Normal 4 8 11 3 3 2 3 2" xfId="40371" xr:uid="{6521A0EC-B1A1-40EF-9D88-DA7B85A9E8B4}"/>
    <cellStyle name="Normal 4 8 11 3 3 2 3 2 2" xfId="40372" xr:uid="{BAE6AA69-932D-453D-BA00-004A34AB87CC}"/>
    <cellStyle name="Normal 4 8 11 3 3 2 3 3" xfId="40373" xr:uid="{E75D3958-6D91-47F5-952D-C2F3608DF094}"/>
    <cellStyle name="Normal 4 8 11 3 3 2 4" xfId="40374" xr:uid="{7F5AE74B-70F7-460D-BE11-791E33118FB5}"/>
    <cellStyle name="Normal 4 8 11 3 3 2 4 2" xfId="40375" xr:uid="{423F7B1D-05D4-4667-8F0D-5DF9C8F395F1}"/>
    <cellStyle name="Normal 4 8 11 3 3 2 5" xfId="40376" xr:uid="{A6CF7907-4FC2-406F-8043-0FBB8FF11E53}"/>
    <cellStyle name="Normal 4 8 11 3 3 3" xfId="40377" xr:uid="{EBF9123D-DD7A-4D45-8357-56EE9E5156A3}"/>
    <cellStyle name="Normal 4 8 11 3 3 3 2" xfId="40378" xr:uid="{2B84EA90-C756-4744-8005-9F075D7B78A2}"/>
    <cellStyle name="Normal 4 8 11 3 3 3 2 2" xfId="40379" xr:uid="{96306886-3094-42FF-935B-B4BBDE9B0B7E}"/>
    <cellStyle name="Normal 4 8 11 3 3 3 3" xfId="40380" xr:uid="{C3A05793-C2C3-414E-847C-BB4C29B9B8E5}"/>
    <cellStyle name="Normal 4 8 11 3 3 4" xfId="40381" xr:uid="{530830BB-7FA5-410C-82D6-743A73E159FE}"/>
    <cellStyle name="Normal 4 8 11 3 3 4 2" xfId="40382" xr:uid="{5DB34C86-6F84-4931-8657-3AF0DD388D93}"/>
    <cellStyle name="Normal 4 8 11 3 3 4 2 2" xfId="40383" xr:uid="{8C901110-5E47-42A7-8914-4FDBE12859B3}"/>
    <cellStyle name="Normal 4 8 11 3 3 4 3" xfId="40384" xr:uid="{BF6A1AA1-FB4B-4FA6-B88C-371B71B7EB71}"/>
    <cellStyle name="Normal 4 8 11 3 3 5" xfId="40385" xr:uid="{447D5E63-2CAE-4A10-A621-9D4D601F1D55}"/>
    <cellStyle name="Normal 4 8 11 3 3 5 2" xfId="40386" xr:uid="{4BE7B80E-6479-48A3-93AE-629904E4243C}"/>
    <cellStyle name="Normal 4 8 11 3 3 6" xfId="40387" xr:uid="{2281844F-4F02-4AA9-89B2-A63728B5E526}"/>
    <cellStyle name="Normal 4 8 11 3 4" xfId="40388" xr:uid="{8B16AFCB-C8CA-4A99-9A9C-F7A9779287B4}"/>
    <cellStyle name="Normal 4 8 11 3 4 2" xfId="40389" xr:uid="{E200FB4A-6A22-4CD5-A9F8-2ECEC468BD15}"/>
    <cellStyle name="Normal 4 8 11 3 4 2 2" xfId="40390" xr:uid="{01CF5109-0085-4571-8E46-BCA4302D5AC7}"/>
    <cellStyle name="Normal 4 8 11 3 4 2 2 2" xfId="40391" xr:uid="{EA3560D2-6182-4D05-8E24-B093C88CFE3A}"/>
    <cellStyle name="Normal 4 8 11 3 4 2 3" xfId="40392" xr:uid="{3027BEEA-5DB7-4EF0-881B-71C475353C37}"/>
    <cellStyle name="Normal 4 8 11 3 4 3" xfId="40393" xr:uid="{FC1ECE58-1E13-41CF-B49B-93AE425EC491}"/>
    <cellStyle name="Normal 4 8 11 3 4 3 2" xfId="40394" xr:uid="{F8875F1F-3ED5-4DF5-A975-B29C777DABFC}"/>
    <cellStyle name="Normal 4 8 11 3 4 3 2 2" xfId="40395" xr:uid="{95465A02-3054-4171-8868-8902E3DF8D77}"/>
    <cellStyle name="Normal 4 8 11 3 4 3 3" xfId="40396" xr:uid="{6D7C2B4C-AEC7-4D7B-A863-6D2F8FA2121B}"/>
    <cellStyle name="Normal 4 8 11 3 4 4" xfId="40397" xr:uid="{07448661-3594-4344-9390-49EF4A5F632E}"/>
    <cellStyle name="Normal 4 8 11 3 4 4 2" xfId="40398" xr:uid="{1BD51C60-4740-41B8-A5AA-97276288225B}"/>
    <cellStyle name="Normal 4 8 11 3 4 5" xfId="40399" xr:uid="{308F8EC5-BF2E-4B78-8FCD-CF978AF67859}"/>
    <cellStyle name="Normal 4 8 11 3 5" xfId="40400" xr:uid="{CF992388-1E3F-4FDD-AD01-916CB38084DF}"/>
    <cellStyle name="Normal 4 8 11 3 5 2" xfId="40401" xr:uid="{21CF1DEB-11A0-40B6-AD0F-742A9112FAA6}"/>
    <cellStyle name="Normal 4 8 11 3 5 2 2" xfId="40402" xr:uid="{F6C5DC05-4F45-47DC-ABE3-47F55AD4F786}"/>
    <cellStyle name="Normal 4 8 11 3 5 3" xfId="40403" xr:uid="{FE836938-CF1F-4654-8096-B1E3606831F4}"/>
    <cellStyle name="Normal 4 8 11 3 6" xfId="40404" xr:uid="{68CA72D6-D0F2-48A8-B2DB-561722DC2347}"/>
    <cellStyle name="Normal 4 8 11 3 6 2" xfId="40405" xr:uid="{5DA8E274-B754-4CD0-B329-C464AD017153}"/>
    <cellStyle name="Normal 4 8 11 3 6 2 2" xfId="40406" xr:uid="{36BE936D-E1CD-43DA-BA3E-79B42761C694}"/>
    <cellStyle name="Normal 4 8 11 3 6 3" xfId="40407" xr:uid="{B2D5772E-D68E-4E0B-AFAF-2303251BCC6C}"/>
    <cellStyle name="Normal 4 8 11 3 7" xfId="40408" xr:uid="{826D096F-4E5E-43B8-8E3E-92728DF2F110}"/>
    <cellStyle name="Normal 4 8 11 3 7 2" xfId="40409" xr:uid="{DC8F120E-D685-4A01-B9A6-D5DD1BDB5537}"/>
    <cellStyle name="Normal 4 8 11 3 7 2 2" xfId="40410" xr:uid="{F310B4A7-FB36-4FF2-8D1E-0A7DEBFFD443}"/>
    <cellStyle name="Normal 4 8 11 3 7 3" xfId="40411" xr:uid="{282FF336-0B07-4701-A5DD-CAC71ACFC6FB}"/>
    <cellStyle name="Normal 4 8 11 3 8" xfId="40412" xr:uid="{67A29E98-8557-4EE4-AC74-7115409590F3}"/>
    <cellStyle name="Normal 4 8 11 3 8 2" xfId="40413" xr:uid="{279A3FEF-D6AB-4982-A9B1-E072C9885FBF}"/>
    <cellStyle name="Normal 4 8 11 3 9" xfId="40414" xr:uid="{6E65D246-924F-4880-87CD-5351483241FF}"/>
    <cellStyle name="Normal 4 8 11 4" xfId="40415" xr:uid="{D398ED2F-C4B9-4F39-BBF8-C49B11FA3761}"/>
    <cellStyle name="Normal 4 8 11 4 2" xfId="40416" xr:uid="{0EC4E225-C256-4683-A636-0A8F3589B9A6}"/>
    <cellStyle name="Normal 4 8 11 4 2 2" xfId="40417" xr:uid="{7928753B-0B63-4564-ACA4-414FC50E6E30}"/>
    <cellStyle name="Normal 4 8 11 4 2 2 2" xfId="40418" xr:uid="{675AFEB1-8050-407D-B318-ECD0CB5CB3CC}"/>
    <cellStyle name="Normal 4 8 11 4 2 2 2 2" xfId="40419" xr:uid="{BF2B88B1-5C6C-4207-85D6-4064EA88FFB3}"/>
    <cellStyle name="Normal 4 8 11 4 2 2 3" xfId="40420" xr:uid="{9804881B-FD07-4030-B7EE-8A8E773A7AB9}"/>
    <cellStyle name="Normal 4 8 11 4 2 3" xfId="40421" xr:uid="{BD69AE0B-CC9F-48D0-961B-A6AACC625EB3}"/>
    <cellStyle name="Normal 4 8 11 4 2 3 2" xfId="40422" xr:uid="{3F4E2E8E-84D7-4080-BF84-122E2AFB61BD}"/>
    <cellStyle name="Normal 4 8 11 4 2 3 2 2" xfId="40423" xr:uid="{1EB680F5-8403-4306-9A08-14C2FEF24230}"/>
    <cellStyle name="Normal 4 8 11 4 2 3 3" xfId="40424" xr:uid="{B9DF7A09-6752-4B07-B22C-921A9F058B88}"/>
    <cellStyle name="Normal 4 8 11 4 2 4" xfId="40425" xr:uid="{2D7C799A-C5D8-4C07-B432-F42CE7879FB2}"/>
    <cellStyle name="Normal 4 8 11 4 2 4 2" xfId="40426" xr:uid="{F62BB4E5-A90C-49F1-A511-628A29ECAA0E}"/>
    <cellStyle name="Normal 4 8 11 4 2 5" xfId="40427" xr:uid="{D9032142-A599-4FB8-A2CC-BABD501D3BAE}"/>
    <cellStyle name="Normal 4 8 11 4 3" xfId="40428" xr:uid="{7C398D0A-69F1-4B0C-BADD-157FC4C746E5}"/>
    <cellStyle name="Normal 4 8 11 4 3 2" xfId="40429" xr:uid="{6FFA0038-375A-4136-B92F-7771EB3F308E}"/>
    <cellStyle name="Normal 4 8 11 4 3 2 2" xfId="40430" xr:uid="{35A4C85B-DEDB-404F-A386-62C574CE5E0D}"/>
    <cellStyle name="Normal 4 8 11 4 3 3" xfId="40431" xr:uid="{9E713B92-362E-47F9-8AAC-165A1F7E7A1D}"/>
    <cellStyle name="Normal 4 8 11 4 4" xfId="40432" xr:uid="{F754F53B-100C-46C7-961B-B149B6E13BE9}"/>
    <cellStyle name="Normal 4 8 11 4 4 2" xfId="40433" xr:uid="{731C642D-E1AC-4733-9FEE-1FEA9884F33B}"/>
    <cellStyle name="Normal 4 8 11 4 4 2 2" xfId="40434" xr:uid="{AC3FAC21-5BBD-4427-B506-D702929B2DD1}"/>
    <cellStyle name="Normal 4 8 11 4 4 3" xfId="40435" xr:uid="{49E0FC6C-159E-451E-841E-3D251B4736D3}"/>
    <cellStyle name="Normal 4 8 11 4 5" xfId="40436" xr:uid="{9BA5FE95-A588-47E5-A080-DA77D4F00240}"/>
    <cellStyle name="Normal 4 8 11 4 5 2" xfId="40437" xr:uid="{8620026C-9378-4ADA-9C75-4BFB581D4877}"/>
    <cellStyle name="Normal 4 8 11 4 6" xfId="40438" xr:uid="{D00C38A8-93DC-4C34-AFC0-1EFC1E74CCD6}"/>
    <cellStyle name="Normal 4 8 11 5" xfId="40439" xr:uid="{4E8C4F40-70D5-4F7E-AA0D-62B15DE8EFC9}"/>
    <cellStyle name="Normal 4 8 11 5 2" xfId="40440" xr:uid="{670016B7-1C3B-4D0C-AC07-912578DE0CE8}"/>
    <cellStyle name="Normal 4 8 11 5 2 2" xfId="40441" xr:uid="{09453CF6-42C0-499F-B368-32802F00FCE5}"/>
    <cellStyle name="Normal 4 8 11 5 2 2 2" xfId="40442" xr:uid="{2A36292F-DD72-4748-8F11-5ABA4E08F3F1}"/>
    <cellStyle name="Normal 4 8 11 5 2 2 2 2" xfId="40443" xr:uid="{0742AC20-0013-43F4-8AEF-A11807BA3F31}"/>
    <cellStyle name="Normal 4 8 11 5 2 2 3" xfId="40444" xr:uid="{9BE44F05-B750-4EDD-994B-C686D48034D0}"/>
    <cellStyle name="Normal 4 8 11 5 2 3" xfId="40445" xr:uid="{A2572B20-E76A-45D0-893F-B6299D1C7A69}"/>
    <cellStyle name="Normal 4 8 11 5 2 3 2" xfId="40446" xr:uid="{B943E382-06D8-405F-A2EA-9D5CEC1E0340}"/>
    <cellStyle name="Normal 4 8 11 5 2 3 2 2" xfId="40447" xr:uid="{931AF0C1-C374-4256-A3C3-7FE2E31D6099}"/>
    <cellStyle name="Normal 4 8 11 5 2 3 3" xfId="40448" xr:uid="{2F2C79B5-F049-4AAA-B06F-5882E0319792}"/>
    <cellStyle name="Normal 4 8 11 5 2 4" xfId="40449" xr:uid="{CC26460C-59A5-4C90-9ECD-F9B483AEAE75}"/>
    <cellStyle name="Normal 4 8 11 5 2 4 2" xfId="40450" xr:uid="{3C909DB1-010B-44C4-8396-D0974DE98423}"/>
    <cellStyle name="Normal 4 8 11 5 2 5" xfId="40451" xr:uid="{A129BBC3-E6FD-47D9-8645-7B6901E095E0}"/>
    <cellStyle name="Normal 4 8 11 5 3" xfId="40452" xr:uid="{F534680F-2366-481E-82C5-168F57752998}"/>
    <cellStyle name="Normal 4 8 11 5 3 2" xfId="40453" xr:uid="{1960E454-AB46-4181-B628-710D839D4455}"/>
    <cellStyle name="Normal 4 8 11 5 3 2 2" xfId="40454" xr:uid="{42C61E7C-2112-4867-97A2-0C683C27A47E}"/>
    <cellStyle name="Normal 4 8 11 5 3 3" xfId="40455" xr:uid="{20C2A21E-9777-4A75-8C45-0B1527EF65DC}"/>
    <cellStyle name="Normal 4 8 11 5 4" xfId="40456" xr:uid="{A6FBE60A-AC97-4E31-A748-E70B8C2F4BC1}"/>
    <cellStyle name="Normal 4 8 11 5 4 2" xfId="40457" xr:uid="{78C50E2A-61B4-479B-9121-0AA70B555F92}"/>
    <cellStyle name="Normal 4 8 11 5 4 2 2" xfId="40458" xr:uid="{D181EEC0-C51C-4B97-9A94-6493AC8A1F79}"/>
    <cellStyle name="Normal 4 8 11 5 4 3" xfId="40459" xr:uid="{2D8E11EE-CD83-457E-8CF2-61166B5B9024}"/>
    <cellStyle name="Normal 4 8 11 5 5" xfId="40460" xr:uid="{6E1030C3-51B3-4458-9B0D-9FA500458CDB}"/>
    <cellStyle name="Normal 4 8 11 5 5 2" xfId="40461" xr:uid="{BCE25645-3847-449E-8671-655D0AD091A9}"/>
    <cellStyle name="Normal 4 8 11 5 6" xfId="40462" xr:uid="{577F1D54-59D2-4022-828C-6895E7136724}"/>
    <cellStyle name="Normal 4 8 11 6" xfId="40463" xr:uid="{EA42F7E9-9C05-48D7-A92F-6A5EEFCC1648}"/>
    <cellStyle name="Normal 4 8 11 6 2" xfId="40464" xr:uid="{A17FCB22-E21C-4DBB-86C9-BE9423735B38}"/>
    <cellStyle name="Normal 4 8 11 6 2 2" xfId="40465" xr:uid="{2A80D703-681D-475C-A7CA-85215A748A54}"/>
    <cellStyle name="Normal 4 8 11 6 2 2 2" xfId="40466" xr:uid="{9D6B3E7C-9F1A-4EF8-95BB-A6931DF9A415}"/>
    <cellStyle name="Normal 4 8 11 6 2 3" xfId="40467" xr:uid="{88A9F7D4-D517-4599-9487-F3CF4915E8A6}"/>
    <cellStyle name="Normal 4 8 11 6 3" xfId="40468" xr:uid="{73BA0F86-FD59-4D08-BBA0-BADCE686D048}"/>
    <cellStyle name="Normal 4 8 11 6 3 2" xfId="40469" xr:uid="{998BAF70-A127-4CFD-A094-107BE3873B05}"/>
    <cellStyle name="Normal 4 8 11 6 3 2 2" xfId="40470" xr:uid="{8BD23BD1-8A62-4DA5-8363-7EE4DB81BA37}"/>
    <cellStyle name="Normal 4 8 11 6 3 3" xfId="40471" xr:uid="{00F95067-8731-4688-A823-AC974DE52649}"/>
    <cellStyle name="Normal 4 8 11 6 4" xfId="40472" xr:uid="{111B2BE5-103C-49E6-A5E0-EEA0FB523138}"/>
    <cellStyle name="Normal 4 8 11 6 4 2" xfId="40473" xr:uid="{9D6F1426-BD69-4157-889E-0E50C08503F8}"/>
    <cellStyle name="Normal 4 8 11 6 5" xfId="40474" xr:uid="{7EE463B7-D407-46A6-81A3-C7137E2E0E8E}"/>
    <cellStyle name="Normal 4 8 11 7" xfId="40475" xr:uid="{B197D2F2-545D-49C9-A365-A8A87E80261D}"/>
    <cellStyle name="Normal 4 8 11 7 2" xfId="40476" xr:uid="{3036FADD-DD84-48F3-8CC1-0027F3C99743}"/>
    <cellStyle name="Normal 4 8 11 7 2 2" xfId="40477" xr:uid="{A09EF344-28F2-4436-A300-51F2AAACDD2B}"/>
    <cellStyle name="Normal 4 8 11 7 3" xfId="40478" xr:uid="{E8D4D1AD-BB9C-4802-AB89-FAFE73DA1747}"/>
    <cellStyle name="Normal 4 8 11 8" xfId="40479" xr:uid="{798C5FDC-A183-4443-81A9-66E1102C23C0}"/>
    <cellStyle name="Normal 4 8 11 8 2" xfId="40480" xr:uid="{697051E3-AC08-4D99-B09E-E934C88EA4D2}"/>
    <cellStyle name="Normal 4 8 11 8 2 2" xfId="40481" xr:uid="{4C66F9BE-925A-479B-9BC7-8F50A45DB801}"/>
    <cellStyle name="Normal 4 8 11 8 3" xfId="40482" xr:uid="{8E46BA51-9AE4-423A-BC73-3D571EF9A928}"/>
    <cellStyle name="Normal 4 8 11 9" xfId="40483" xr:uid="{7B3A2DD4-945E-45E5-ADB0-20C156ADE95E}"/>
    <cellStyle name="Normal 4 8 11 9 2" xfId="40484" xr:uid="{09D2CC18-006A-4D49-835F-C3E290197C7B}"/>
    <cellStyle name="Normal 4 8 11 9 2 2" xfId="40485" xr:uid="{C9853D0B-6172-40F5-969E-0B05620EF9EB}"/>
    <cellStyle name="Normal 4 8 11 9 3" xfId="40486" xr:uid="{0BBBFB05-0361-4E72-8CB5-E6BD055C19AF}"/>
    <cellStyle name="Normal 4 8 12" xfId="40487" xr:uid="{C147E0B2-3FAD-4226-AEA1-9A8ABC42AE71}"/>
    <cellStyle name="Normal 4 8 12 10" xfId="40488" xr:uid="{6DBFF28C-3684-4E0C-B04F-A8A365AD4B87}"/>
    <cellStyle name="Normal 4 8 12 10 2" xfId="40489" xr:uid="{DB41767B-89F0-488A-AF54-E42872124016}"/>
    <cellStyle name="Normal 4 8 12 11" xfId="40490" xr:uid="{3479AF5B-81E4-4822-AE12-6C2F526C8072}"/>
    <cellStyle name="Normal 4 8 12 2" xfId="40491" xr:uid="{773C10D9-632E-4BF5-895E-62F9107AD33E}"/>
    <cellStyle name="Normal 4 8 12 2 2" xfId="40492" xr:uid="{24F6DADE-6855-47EF-8257-BCA0608A1518}"/>
    <cellStyle name="Normal 4 8 12 2 2 2" xfId="40493" xr:uid="{20A3C6D0-F4C1-40ED-AA28-FB67B6EAC412}"/>
    <cellStyle name="Normal 4 8 12 2 2 2 2" xfId="40494" xr:uid="{FE26817B-B338-481F-A9BB-BEEFA1720923}"/>
    <cellStyle name="Normal 4 8 12 2 2 2 2 2" xfId="40495" xr:uid="{BFD01C04-746E-4724-98B6-29C079ABEC2A}"/>
    <cellStyle name="Normal 4 8 12 2 2 2 2 2 2" xfId="40496" xr:uid="{D0C5B77C-322E-4026-A132-D386A73F0CBF}"/>
    <cellStyle name="Normal 4 8 12 2 2 2 2 3" xfId="40497" xr:uid="{D827B16E-3A54-4612-A981-9ABA6AB3B574}"/>
    <cellStyle name="Normal 4 8 12 2 2 2 3" xfId="40498" xr:uid="{36D6EF52-6C7A-445A-B287-4D4E6E3A8221}"/>
    <cellStyle name="Normal 4 8 12 2 2 2 3 2" xfId="40499" xr:uid="{ED4462B6-92D5-4932-A0DC-FCA252D41F6F}"/>
    <cellStyle name="Normal 4 8 12 2 2 2 3 2 2" xfId="40500" xr:uid="{82FDCB7A-E3A7-43A1-8F6D-357F0AFCEAB0}"/>
    <cellStyle name="Normal 4 8 12 2 2 2 3 3" xfId="40501" xr:uid="{94093401-B23B-4AA3-AAB6-FF653BACA42C}"/>
    <cellStyle name="Normal 4 8 12 2 2 2 4" xfId="40502" xr:uid="{54EBBA57-28D3-4F3C-9B60-4CB383518B9A}"/>
    <cellStyle name="Normal 4 8 12 2 2 2 4 2" xfId="40503" xr:uid="{9EC8A247-7EDE-4627-BE23-E5A8CD82A547}"/>
    <cellStyle name="Normal 4 8 12 2 2 2 5" xfId="40504" xr:uid="{92E060D9-DAD1-48DF-942B-E8728E103C27}"/>
    <cellStyle name="Normal 4 8 12 2 2 3" xfId="40505" xr:uid="{8E49B672-3DD7-455C-9C44-7032ED4EE6E6}"/>
    <cellStyle name="Normal 4 8 12 2 2 3 2" xfId="40506" xr:uid="{BCDA9ED7-5586-4F17-87BC-0EFB8E91A3E4}"/>
    <cellStyle name="Normal 4 8 12 2 2 3 2 2" xfId="40507" xr:uid="{53CCAEEF-D701-4D26-8111-717ED85A9A4F}"/>
    <cellStyle name="Normal 4 8 12 2 2 3 3" xfId="40508" xr:uid="{EBB2F9BA-19CD-4036-BB97-163D123419B9}"/>
    <cellStyle name="Normal 4 8 12 2 2 4" xfId="40509" xr:uid="{DF534135-2CEC-4DF5-84D6-791593C2F437}"/>
    <cellStyle name="Normal 4 8 12 2 2 4 2" xfId="40510" xr:uid="{EB3EAFAB-3CF3-41F9-8A6C-4A2A0209B3DE}"/>
    <cellStyle name="Normal 4 8 12 2 2 4 2 2" xfId="40511" xr:uid="{5BD3A91D-CAE4-4DDC-A154-EEDBBE48B032}"/>
    <cellStyle name="Normal 4 8 12 2 2 4 3" xfId="40512" xr:uid="{79D815CA-7378-4153-A8D7-A24893A7C235}"/>
    <cellStyle name="Normal 4 8 12 2 2 5" xfId="40513" xr:uid="{61000478-7BDF-43F5-A56D-BCC0D2C64A8E}"/>
    <cellStyle name="Normal 4 8 12 2 2 5 2" xfId="40514" xr:uid="{7F3DF9D4-3D79-4013-A9DF-E5789869C95A}"/>
    <cellStyle name="Normal 4 8 12 2 2 6" xfId="40515" xr:uid="{F6631752-9558-413E-8325-5A3FEB46D9B8}"/>
    <cellStyle name="Normal 4 8 12 2 3" xfId="40516" xr:uid="{41DA9450-4BC1-4E1F-8C47-7A1CF0DAD641}"/>
    <cellStyle name="Normal 4 8 12 2 3 2" xfId="40517" xr:uid="{FDFD7390-7CEB-4E43-BC73-DDB796EAEA02}"/>
    <cellStyle name="Normal 4 8 12 2 3 2 2" xfId="40518" xr:uid="{046A88FF-AE52-4EC9-BEE8-6DD1ACF8807B}"/>
    <cellStyle name="Normal 4 8 12 2 3 2 2 2" xfId="40519" xr:uid="{0692A827-294D-425A-A7C0-5FA5998D9D03}"/>
    <cellStyle name="Normal 4 8 12 2 3 2 2 2 2" xfId="40520" xr:uid="{8FCB6834-169D-494A-9ED1-50B6276427FA}"/>
    <cellStyle name="Normal 4 8 12 2 3 2 2 3" xfId="40521" xr:uid="{3A2938C3-E230-40DF-8902-A2495BCF1F5D}"/>
    <cellStyle name="Normal 4 8 12 2 3 2 3" xfId="40522" xr:uid="{D2809FAF-926E-4989-94E2-1B96C4E3C957}"/>
    <cellStyle name="Normal 4 8 12 2 3 2 3 2" xfId="40523" xr:uid="{1D10A66D-D5DC-4B91-9508-312D00FD1E83}"/>
    <cellStyle name="Normal 4 8 12 2 3 2 3 2 2" xfId="40524" xr:uid="{A76F9968-783B-44A2-8207-7761869C425B}"/>
    <cellStyle name="Normal 4 8 12 2 3 2 3 3" xfId="40525" xr:uid="{E6E5B75E-E4CF-4D01-9FEC-DCD88A2AF9F2}"/>
    <cellStyle name="Normal 4 8 12 2 3 2 4" xfId="40526" xr:uid="{7611D942-5725-490C-B56B-15B33D2447AF}"/>
    <cellStyle name="Normal 4 8 12 2 3 2 4 2" xfId="40527" xr:uid="{47D73C9B-8F94-4F75-B807-22B2ABE4053A}"/>
    <cellStyle name="Normal 4 8 12 2 3 2 5" xfId="40528" xr:uid="{95D1E358-471E-4F74-AD5E-9BFD6E856DA3}"/>
    <cellStyle name="Normal 4 8 12 2 3 3" xfId="40529" xr:uid="{99D0FC82-A1BB-4BB3-951B-C0B03106CBFE}"/>
    <cellStyle name="Normal 4 8 12 2 3 3 2" xfId="40530" xr:uid="{CCE89CAF-579D-45DC-A146-FC3D8E4798FD}"/>
    <cellStyle name="Normal 4 8 12 2 3 3 2 2" xfId="40531" xr:uid="{06B1D1EE-0A71-4534-AFE9-EE539109D271}"/>
    <cellStyle name="Normal 4 8 12 2 3 3 3" xfId="40532" xr:uid="{BFA601CC-8BF4-4D63-8F24-42D95B7A9126}"/>
    <cellStyle name="Normal 4 8 12 2 3 4" xfId="40533" xr:uid="{24A82A45-133A-474E-9662-4BDD223CC9A7}"/>
    <cellStyle name="Normal 4 8 12 2 3 4 2" xfId="40534" xr:uid="{7DB626D2-CB71-46E7-8816-772564391826}"/>
    <cellStyle name="Normal 4 8 12 2 3 4 2 2" xfId="40535" xr:uid="{40DAFA5D-F484-43BF-B5B2-0617122EA177}"/>
    <cellStyle name="Normal 4 8 12 2 3 4 3" xfId="40536" xr:uid="{0C386ACF-52E6-463F-AC78-638AC00847E1}"/>
    <cellStyle name="Normal 4 8 12 2 3 5" xfId="40537" xr:uid="{758E044D-F39C-40F0-9B46-840D7A0D287E}"/>
    <cellStyle name="Normal 4 8 12 2 3 5 2" xfId="40538" xr:uid="{921D8605-ED67-4BBB-A8DB-C74652BA4F53}"/>
    <cellStyle name="Normal 4 8 12 2 3 6" xfId="40539" xr:uid="{2C477C8C-B30D-42C5-9DB3-C368CF958A16}"/>
    <cellStyle name="Normal 4 8 12 2 4" xfId="40540" xr:uid="{65687A1E-58EE-4CB5-B5ED-11A3DDC9E448}"/>
    <cellStyle name="Normal 4 8 12 2 4 2" xfId="40541" xr:uid="{5DB41C30-5F4F-42D0-BB50-F62BE243D7FD}"/>
    <cellStyle name="Normal 4 8 12 2 4 2 2" xfId="40542" xr:uid="{C82D0D1A-AFBA-4111-A8FA-4FF0497A1862}"/>
    <cellStyle name="Normal 4 8 12 2 4 2 2 2" xfId="40543" xr:uid="{51B175B6-7D50-45B6-91AF-98BFE6D30972}"/>
    <cellStyle name="Normal 4 8 12 2 4 2 3" xfId="40544" xr:uid="{39F54B87-B6EF-486E-B748-46181EF45606}"/>
    <cellStyle name="Normal 4 8 12 2 4 3" xfId="40545" xr:uid="{8CD0C8A6-22AE-4264-87C2-E3E57B064FB7}"/>
    <cellStyle name="Normal 4 8 12 2 4 3 2" xfId="40546" xr:uid="{41605F59-B6A2-4A0A-ACC7-9F25D365FA4D}"/>
    <cellStyle name="Normal 4 8 12 2 4 3 2 2" xfId="40547" xr:uid="{18FAD1EC-E272-474C-A124-C5F5C23CDF9E}"/>
    <cellStyle name="Normal 4 8 12 2 4 3 3" xfId="40548" xr:uid="{A9D0FD5B-915B-4BFD-BE68-8B1FC22B52E7}"/>
    <cellStyle name="Normal 4 8 12 2 4 4" xfId="40549" xr:uid="{FCCB85E9-0F5E-4F05-873D-BCDA866FBFE0}"/>
    <cellStyle name="Normal 4 8 12 2 4 4 2" xfId="40550" xr:uid="{AAC3FA4B-F140-4D94-AB4D-38012F712389}"/>
    <cellStyle name="Normal 4 8 12 2 4 5" xfId="40551" xr:uid="{3F2FED2E-35AF-4BBB-88D0-D10C6109CA44}"/>
    <cellStyle name="Normal 4 8 12 2 5" xfId="40552" xr:uid="{4078D27A-E208-4812-B9E7-5221C043C699}"/>
    <cellStyle name="Normal 4 8 12 2 5 2" xfId="40553" xr:uid="{172FA856-1B84-4286-8856-A4066484371C}"/>
    <cellStyle name="Normal 4 8 12 2 5 2 2" xfId="40554" xr:uid="{FCC572B4-45FC-4095-8386-23EB5D679A81}"/>
    <cellStyle name="Normal 4 8 12 2 5 3" xfId="40555" xr:uid="{4DD35730-3987-4726-BB35-B0A1BD653430}"/>
    <cellStyle name="Normal 4 8 12 2 6" xfId="40556" xr:uid="{416B3483-A880-4897-8283-1BD14D4BF918}"/>
    <cellStyle name="Normal 4 8 12 2 6 2" xfId="40557" xr:uid="{709D97BD-4049-429E-8963-431B1069299D}"/>
    <cellStyle name="Normal 4 8 12 2 6 2 2" xfId="40558" xr:uid="{0CE26FCB-9951-4ABB-8E0A-D697E47C13BF}"/>
    <cellStyle name="Normal 4 8 12 2 6 3" xfId="40559" xr:uid="{91A72E83-6DB7-4345-A148-6C56D6B10721}"/>
    <cellStyle name="Normal 4 8 12 2 7" xfId="40560" xr:uid="{DB7B80CE-ADF3-42E7-90DF-C73C982FC0DF}"/>
    <cellStyle name="Normal 4 8 12 2 7 2" xfId="40561" xr:uid="{8933100E-D3B3-49D7-853D-1F8A3E113B76}"/>
    <cellStyle name="Normal 4 8 12 2 7 2 2" xfId="40562" xr:uid="{F8E07E55-B5FF-45E6-8133-D63D22045C54}"/>
    <cellStyle name="Normal 4 8 12 2 7 3" xfId="40563" xr:uid="{0ECC7643-D287-4593-9E04-6A2FE8645DA9}"/>
    <cellStyle name="Normal 4 8 12 2 8" xfId="40564" xr:uid="{9AADC250-7123-4FA3-9F03-25B8B2B7F596}"/>
    <cellStyle name="Normal 4 8 12 2 8 2" xfId="40565" xr:uid="{BCA47088-57CD-403B-90A9-3957281EB289}"/>
    <cellStyle name="Normal 4 8 12 2 9" xfId="40566" xr:uid="{3DFFEF1D-21C7-4DFC-81A8-2AFC01DB2F4E}"/>
    <cellStyle name="Normal 4 8 12 3" xfId="40567" xr:uid="{8DB16C52-9604-4B2C-ACE7-94CA84A02694}"/>
    <cellStyle name="Normal 4 8 12 3 2" xfId="40568" xr:uid="{95EE4190-E570-4804-BB58-8C993FE49120}"/>
    <cellStyle name="Normal 4 8 12 3 2 2" xfId="40569" xr:uid="{93E141BA-A8D6-4411-B13B-B9E2BF5DCB4C}"/>
    <cellStyle name="Normal 4 8 12 3 2 2 2" xfId="40570" xr:uid="{4718C060-0FB8-4854-9268-FB9CF6E56AE9}"/>
    <cellStyle name="Normal 4 8 12 3 2 2 2 2" xfId="40571" xr:uid="{DBB92FFC-13B7-4D2A-9BA1-CC4222CCAC2D}"/>
    <cellStyle name="Normal 4 8 12 3 2 2 2 2 2" xfId="40572" xr:uid="{2B37FE26-AD10-41E4-A44D-2C4CE6B0CBDB}"/>
    <cellStyle name="Normal 4 8 12 3 2 2 2 3" xfId="40573" xr:uid="{CBB824CB-0A5A-4F17-A67E-814A4D970C07}"/>
    <cellStyle name="Normal 4 8 12 3 2 2 3" xfId="40574" xr:uid="{E44D89E3-F769-40B1-973B-B41DE96A7F2D}"/>
    <cellStyle name="Normal 4 8 12 3 2 2 3 2" xfId="40575" xr:uid="{66588F18-DBBC-46A9-AEFF-42E8C45D12E7}"/>
    <cellStyle name="Normal 4 8 12 3 2 2 3 2 2" xfId="40576" xr:uid="{66C89E17-F486-46B8-BA86-3D6AF7B7C94D}"/>
    <cellStyle name="Normal 4 8 12 3 2 2 3 3" xfId="40577" xr:uid="{54E247A7-762A-41EE-B735-4CD4F97D2112}"/>
    <cellStyle name="Normal 4 8 12 3 2 2 4" xfId="40578" xr:uid="{432EE919-7038-4770-9DBD-11AE258B87D0}"/>
    <cellStyle name="Normal 4 8 12 3 2 2 4 2" xfId="40579" xr:uid="{BFF44AB9-B234-4367-881B-9B2C1BC5CB52}"/>
    <cellStyle name="Normal 4 8 12 3 2 2 5" xfId="40580" xr:uid="{99C2C07C-A44C-4D8C-8BBF-42E23C8DC1D3}"/>
    <cellStyle name="Normal 4 8 12 3 2 3" xfId="40581" xr:uid="{DF9111B2-3DC8-44B5-BE84-EEFC594EE090}"/>
    <cellStyle name="Normal 4 8 12 3 2 3 2" xfId="40582" xr:uid="{A17AB7F3-837E-48FB-BA0A-016EFC574BF4}"/>
    <cellStyle name="Normal 4 8 12 3 2 3 2 2" xfId="40583" xr:uid="{BBD69054-AB67-46DE-B05F-3B567B4B0E43}"/>
    <cellStyle name="Normal 4 8 12 3 2 3 3" xfId="40584" xr:uid="{E6A99E7F-967E-451A-9333-7B35F64E845A}"/>
    <cellStyle name="Normal 4 8 12 3 2 4" xfId="40585" xr:uid="{548BAA72-F225-4EDF-B6D9-CC9E12ADC979}"/>
    <cellStyle name="Normal 4 8 12 3 2 4 2" xfId="40586" xr:uid="{6D64E2DA-78CF-45E8-B313-37F5491360DD}"/>
    <cellStyle name="Normal 4 8 12 3 2 4 2 2" xfId="40587" xr:uid="{A2E6E44B-3109-4D2B-AE6A-88D6FA888C94}"/>
    <cellStyle name="Normal 4 8 12 3 2 4 3" xfId="40588" xr:uid="{771F49FF-0B42-41B6-817D-F6F7D7AE201F}"/>
    <cellStyle name="Normal 4 8 12 3 2 5" xfId="40589" xr:uid="{D7FB3827-1702-4CC8-88EA-193E5386C1EE}"/>
    <cellStyle name="Normal 4 8 12 3 2 5 2" xfId="40590" xr:uid="{7717EC11-6585-4EBF-91CF-BE2507B64B85}"/>
    <cellStyle name="Normal 4 8 12 3 2 6" xfId="40591" xr:uid="{24C5D33F-40C2-46F7-A8E6-51995BF3EA58}"/>
    <cellStyle name="Normal 4 8 12 3 3" xfId="40592" xr:uid="{ED7D98FE-6CC0-4454-A905-91F4D470E5AD}"/>
    <cellStyle name="Normal 4 8 12 3 3 2" xfId="40593" xr:uid="{84BABF3B-1A3B-480A-86D2-9111A72AFEAF}"/>
    <cellStyle name="Normal 4 8 12 3 3 2 2" xfId="40594" xr:uid="{57EF9748-B734-4807-8EB4-0F2939DBBBEB}"/>
    <cellStyle name="Normal 4 8 12 3 3 2 2 2" xfId="40595" xr:uid="{080869D5-8CCE-47DD-8D53-A0DCCE225BA2}"/>
    <cellStyle name="Normal 4 8 12 3 3 2 2 2 2" xfId="40596" xr:uid="{B52380CA-2FED-4CAB-9D31-9222FA357734}"/>
    <cellStyle name="Normal 4 8 12 3 3 2 2 3" xfId="40597" xr:uid="{A11C6F38-7B3B-4C87-BBCF-A4E8FFF56958}"/>
    <cellStyle name="Normal 4 8 12 3 3 2 3" xfId="40598" xr:uid="{B1859FD9-6188-4A19-A13E-54045CFFA92D}"/>
    <cellStyle name="Normal 4 8 12 3 3 2 3 2" xfId="40599" xr:uid="{4F9EBB5F-47F0-4360-8704-7EFD8613190B}"/>
    <cellStyle name="Normal 4 8 12 3 3 2 3 2 2" xfId="40600" xr:uid="{387C2FBA-000D-4ACD-ABEC-61BE28CCE9B7}"/>
    <cellStyle name="Normal 4 8 12 3 3 2 3 3" xfId="40601" xr:uid="{B619B924-3E0E-45B6-8072-8D844420CE90}"/>
    <cellStyle name="Normal 4 8 12 3 3 2 4" xfId="40602" xr:uid="{5EF75791-EEC3-463A-A932-59978608326F}"/>
    <cellStyle name="Normal 4 8 12 3 3 2 4 2" xfId="40603" xr:uid="{4451479A-39D8-4375-8926-D319F576BA7F}"/>
    <cellStyle name="Normal 4 8 12 3 3 2 5" xfId="40604" xr:uid="{FFBE5D2A-D0A6-494C-A335-434AB5B7471C}"/>
    <cellStyle name="Normal 4 8 12 3 3 3" xfId="40605" xr:uid="{AFAFA2E6-F7EF-4EBF-9F3F-25CC264A6D68}"/>
    <cellStyle name="Normal 4 8 12 3 3 3 2" xfId="40606" xr:uid="{55888A5B-A448-492C-B63E-218774818BA6}"/>
    <cellStyle name="Normal 4 8 12 3 3 3 2 2" xfId="40607" xr:uid="{B11EF957-8D76-4B6C-9F80-318D40EFB483}"/>
    <cellStyle name="Normal 4 8 12 3 3 3 3" xfId="40608" xr:uid="{B497A55F-F2CC-40C4-985B-7384404D1E21}"/>
    <cellStyle name="Normal 4 8 12 3 3 4" xfId="40609" xr:uid="{64ED1C69-FC06-4061-B675-5E11714DC422}"/>
    <cellStyle name="Normal 4 8 12 3 3 4 2" xfId="40610" xr:uid="{F02F93F8-F1E1-4CA1-951F-577C078F219C}"/>
    <cellStyle name="Normal 4 8 12 3 3 4 2 2" xfId="40611" xr:uid="{E16D424C-BED7-4964-8977-8CAB5744B1DE}"/>
    <cellStyle name="Normal 4 8 12 3 3 4 3" xfId="40612" xr:uid="{9DF1F1BC-F1EA-4BA4-A8DA-9B640C3512F7}"/>
    <cellStyle name="Normal 4 8 12 3 3 5" xfId="40613" xr:uid="{C8893B17-E09C-48E0-9B08-F98B3B338A25}"/>
    <cellStyle name="Normal 4 8 12 3 3 5 2" xfId="40614" xr:uid="{B028E7AC-9DAA-47D3-9641-4C2A918688A2}"/>
    <cellStyle name="Normal 4 8 12 3 3 6" xfId="40615" xr:uid="{4D4C92C1-A246-483E-9A9E-46C821C6222B}"/>
    <cellStyle name="Normal 4 8 12 3 4" xfId="40616" xr:uid="{CA672FA7-0F7B-49BE-A83D-04751E367A89}"/>
    <cellStyle name="Normal 4 8 12 3 4 2" xfId="40617" xr:uid="{EEC27D1D-120D-43E8-A77F-FFF40F69F0D2}"/>
    <cellStyle name="Normal 4 8 12 3 4 2 2" xfId="40618" xr:uid="{8B79D0FA-28FA-4443-8A34-42541B6AFD99}"/>
    <cellStyle name="Normal 4 8 12 3 4 2 2 2" xfId="40619" xr:uid="{B8EB3D9C-6E61-459C-A789-626FEC7F638E}"/>
    <cellStyle name="Normal 4 8 12 3 4 2 3" xfId="40620" xr:uid="{AB38CC81-3DCD-4BDC-A6C4-CC709210E0C7}"/>
    <cellStyle name="Normal 4 8 12 3 4 3" xfId="40621" xr:uid="{A33FE706-11EF-48EC-823F-5606B2FCB14F}"/>
    <cellStyle name="Normal 4 8 12 3 4 3 2" xfId="40622" xr:uid="{1EF83ACF-2806-462A-9B6A-244467C81AB4}"/>
    <cellStyle name="Normal 4 8 12 3 4 3 2 2" xfId="40623" xr:uid="{8969BF55-191B-4683-975E-57893F7CC260}"/>
    <cellStyle name="Normal 4 8 12 3 4 3 3" xfId="40624" xr:uid="{A1AFB921-C27F-4666-9F1A-542C96CDFFEF}"/>
    <cellStyle name="Normal 4 8 12 3 4 4" xfId="40625" xr:uid="{5C6EC130-24DF-4BAD-AF47-FAFFD0614C50}"/>
    <cellStyle name="Normal 4 8 12 3 4 4 2" xfId="40626" xr:uid="{FCC1816B-9C2E-4F41-8A58-49B3DDAB77F3}"/>
    <cellStyle name="Normal 4 8 12 3 4 5" xfId="40627" xr:uid="{E417D6FB-0A41-4882-93A6-41BE28FE1EDF}"/>
    <cellStyle name="Normal 4 8 12 3 5" xfId="40628" xr:uid="{3E3CC935-5199-471F-B1A6-08C76677E67E}"/>
    <cellStyle name="Normal 4 8 12 3 5 2" xfId="40629" xr:uid="{F309B7D1-3429-4487-A814-E79BBBD590F4}"/>
    <cellStyle name="Normal 4 8 12 3 5 2 2" xfId="40630" xr:uid="{E50D106B-0823-4D0A-9D3A-430DD4178614}"/>
    <cellStyle name="Normal 4 8 12 3 5 3" xfId="40631" xr:uid="{49ADC186-71C0-4FA9-B9B9-E0E38DE10DD8}"/>
    <cellStyle name="Normal 4 8 12 3 6" xfId="40632" xr:uid="{0CFF21B0-761B-4547-A345-384BAE3DAB2E}"/>
    <cellStyle name="Normal 4 8 12 3 6 2" xfId="40633" xr:uid="{51438E76-3D4B-40C9-A98F-E846AE7199C1}"/>
    <cellStyle name="Normal 4 8 12 3 6 2 2" xfId="40634" xr:uid="{9C26F16E-5CEF-420D-86ED-7EC68A70D007}"/>
    <cellStyle name="Normal 4 8 12 3 6 3" xfId="40635" xr:uid="{BB1EDE90-6D58-4D66-841E-18E63F19AAB9}"/>
    <cellStyle name="Normal 4 8 12 3 7" xfId="40636" xr:uid="{DC4579C1-B992-4150-9F91-7ED5EB749FAC}"/>
    <cellStyle name="Normal 4 8 12 3 7 2" xfId="40637" xr:uid="{56A00588-638E-404A-90E2-4837D47ED807}"/>
    <cellStyle name="Normal 4 8 12 3 7 2 2" xfId="40638" xr:uid="{5E53733C-B6EE-4C92-AAF7-A9DDCAEC125E}"/>
    <cellStyle name="Normal 4 8 12 3 7 3" xfId="40639" xr:uid="{2D0FB601-F62B-41C8-9B82-801081072F35}"/>
    <cellStyle name="Normal 4 8 12 3 8" xfId="40640" xr:uid="{885A5521-C96B-45DF-AB85-E00F59E2EC31}"/>
    <cellStyle name="Normal 4 8 12 3 8 2" xfId="40641" xr:uid="{8A581C77-237D-4AA4-9F16-15C2A2F71145}"/>
    <cellStyle name="Normal 4 8 12 3 9" xfId="40642" xr:uid="{C42325A7-C68E-481D-9557-C540D41D76F3}"/>
    <cellStyle name="Normal 4 8 12 4" xfId="40643" xr:uid="{0045358E-6B29-48D4-AE0A-945B2A1FE8D1}"/>
    <cellStyle name="Normal 4 8 12 4 2" xfId="40644" xr:uid="{8C08A697-AC22-4E2B-A890-B97417374ECA}"/>
    <cellStyle name="Normal 4 8 12 4 2 2" xfId="40645" xr:uid="{3F453D77-326B-4DE9-A457-A82FB13F6411}"/>
    <cellStyle name="Normal 4 8 12 4 2 2 2" xfId="40646" xr:uid="{CBF8FA9D-6697-4450-ACB9-A1D24F0B5631}"/>
    <cellStyle name="Normal 4 8 12 4 2 2 2 2" xfId="40647" xr:uid="{24928637-5529-46F7-876C-FB533737E642}"/>
    <cellStyle name="Normal 4 8 12 4 2 2 3" xfId="40648" xr:uid="{9C5FE5EC-3E91-4D42-B259-9FFE65362A96}"/>
    <cellStyle name="Normal 4 8 12 4 2 3" xfId="40649" xr:uid="{7DFB6D67-8914-4869-98E0-B8E7210A3A12}"/>
    <cellStyle name="Normal 4 8 12 4 2 3 2" xfId="40650" xr:uid="{E7AEC83C-B0A6-46DD-BADF-2081D0C8EF22}"/>
    <cellStyle name="Normal 4 8 12 4 2 3 2 2" xfId="40651" xr:uid="{C57C7648-EA17-4506-9DD6-B9F21E0B8FE5}"/>
    <cellStyle name="Normal 4 8 12 4 2 3 3" xfId="40652" xr:uid="{00B83169-DDB7-4D10-8632-41F22FBDC758}"/>
    <cellStyle name="Normal 4 8 12 4 2 4" xfId="40653" xr:uid="{03FC6CE0-6193-4D46-B3DB-BB526A342E15}"/>
    <cellStyle name="Normal 4 8 12 4 2 4 2" xfId="40654" xr:uid="{61AA8987-6A97-449E-B88D-6DFC501F3CD5}"/>
    <cellStyle name="Normal 4 8 12 4 2 5" xfId="40655" xr:uid="{1EE85C75-DF61-496A-A861-87A94B40EC52}"/>
    <cellStyle name="Normal 4 8 12 4 3" xfId="40656" xr:uid="{BD4C8F04-BBB4-47B4-B4A0-6B976D1BD2E0}"/>
    <cellStyle name="Normal 4 8 12 4 3 2" xfId="40657" xr:uid="{F6B7AFB9-2F67-48E7-98A2-C6A7D98AB31E}"/>
    <cellStyle name="Normal 4 8 12 4 3 2 2" xfId="40658" xr:uid="{7A3BAFA6-6E0E-4BBB-B4B4-A46A89FBCEF2}"/>
    <cellStyle name="Normal 4 8 12 4 3 3" xfId="40659" xr:uid="{EECE2405-F7BB-4932-B220-7C3FCDEDA5B4}"/>
    <cellStyle name="Normal 4 8 12 4 4" xfId="40660" xr:uid="{6CE2CB30-45A3-49EB-82BC-327C06A0DD29}"/>
    <cellStyle name="Normal 4 8 12 4 4 2" xfId="40661" xr:uid="{DAE53AAC-C146-4DD6-89E5-CD6D200A3C7E}"/>
    <cellStyle name="Normal 4 8 12 4 4 2 2" xfId="40662" xr:uid="{01B2AA56-8F4E-437A-9D9D-0D6058B87E68}"/>
    <cellStyle name="Normal 4 8 12 4 4 3" xfId="40663" xr:uid="{D8785405-7137-480C-8E83-FF88CC496CF2}"/>
    <cellStyle name="Normal 4 8 12 4 5" xfId="40664" xr:uid="{6FB07440-5B58-4DAA-BE68-2A72C80732CE}"/>
    <cellStyle name="Normal 4 8 12 4 5 2" xfId="40665" xr:uid="{511DEFE7-00FC-4025-BF57-7AC8327A1A23}"/>
    <cellStyle name="Normal 4 8 12 4 6" xfId="40666" xr:uid="{7486F3A8-2A68-4D13-88C7-2BBEEAAA7ADA}"/>
    <cellStyle name="Normal 4 8 12 5" xfId="40667" xr:uid="{E4B1657B-3FB3-476A-8EFC-5000C3F5127C}"/>
    <cellStyle name="Normal 4 8 12 5 2" xfId="40668" xr:uid="{DE33D198-35C2-4FC8-936D-ABDC1C0347C6}"/>
    <cellStyle name="Normal 4 8 12 5 2 2" xfId="40669" xr:uid="{C0E56B5A-AC41-4A87-A65B-429045D4A54C}"/>
    <cellStyle name="Normal 4 8 12 5 2 2 2" xfId="40670" xr:uid="{1EB862C9-59CD-4360-A434-62A8227737B8}"/>
    <cellStyle name="Normal 4 8 12 5 2 2 2 2" xfId="40671" xr:uid="{9CAE6506-721F-4841-AACB-60F4E0919B86}"/>
    <cellStyle name="Normal 4 8 12 5 2 2 3" xfId="40672" xr:uid="{EFA2736F-C956-4F55-B020-036F58218187}"/>
    <cellStyle name="Normal 4 8 12 5 2 3" xfId="40673" xr:uid="{210743BE-1E6D-4D30-8DD3-CE9C7153E25D}"/>
    <cellStyle name="Normal 4 8 12 5 2 3 2" xfId="40674" xr:uid="{94A0D3FA-C6FB-433F-8DE5-C6E3FD179905}"/>
    <cellStyle name="Normal 4 8 12 5 2 3 2 2" xfId="40675" xr:uid="{AACBA8DE-8E9D-4311-96F8-5163AAF0EC7D}"/>
    <cellStyle name="Normal 4 8 12 5 2 3 3" xfId="40676" xr:uid="{82EA7898-BAA8-45B4-BFFF-BA7398BAB394}"/>
    <cellStyle name="Normal 4 8 12 5 2 4" xfId="40677" xr:uid="{6B8C058E-23D3-4CAF-A2DA-53B35A912B71}"/>
    <cellStyle name="Normal 4 8 12 5 2 4 2" xfId="40678" xr:uid="{5FC6E94B-19EF-4725-99AA-2067DB66543E}"/>
    <cellStyle name="Normal 4 8 12 5 2 5" xfId="40679" xr:uid="{93A433CD-E265-4490-BB93-0F560D872E70}"/>
    <cellStyle name="Normal 4 8 12 5 3" xfId="40680" xr:uid="{D1345E5A-D10E-4EF0-B770-EA401ED0CC41}"/>
    <cellStyle name="Normal 4 8 12 5 3 2" xfId="40681" xr:uid="{B5D8884A-759C-4FAF-BB27-AE906B461F6B}"/>
    <cellStyle name="Normal 4 8 12 5 3 2 2" xfId="40682" xr:uid="{5E728975-7CF9-4031-AF0D-B10752C890B0}"/>
    <cellStyle name="Normal 4 8 12 5 3 3" xfId="40683" xr:uid="{954309CC-0CC5-42EB-A21F-AF2AC4367C62}"/>
    <cellStyle name="Normal 4 8 12 5 4" xfId="40684" xr:uid="{6B9B5C72-95D5-422E-B2DD-E45CDEBD43C1}"/>
    <cellStyle name="Normal 4 8 12 5 4 2" xfId="40685" xr:uid="{5C5F32B9-A32A-48B1-A868-ADD65DEC8BDE}"/>
    <cellStyle name="Normal 4 8 12 5 4 2 2" xfId="40686" xr:uid="{BD19FE77-B0B7-468F-B89D-7D3707041FD9}"/>
    <cellStyle name="Normal 4 8 12 5 4 3" xfId="40687" xr:uid="{06261081-98CB-4CD7-8782-AD3F3D2DE211}"/>
    <cellStyle name="Normal 4 8 12 5 5" xfId="40688" xr:uid="{007E502E-172A-4FBA-B950-C32089CF2733}"/>
    <cellStyle name="Normal 4 8 12 5 5 2" xfId="40689" xr:uid="{B11F1560-0657-4B43-AF07-AA84344FB0F3}"/>
    <cellStyle name="Normal 4 8 12 5 6" xfId="40690" xr:uid="{5BF48CC6-A246-4757-BF9B-EA121777A6C8}"/>
    <cellStyle name="Normal 4 8 12 6" xfId="40691" xr:uid="{CF8C2604-9F95-4A65-94CA-96D816EE1182}"/>
    <cellStyle name="Normal 4 8 12 6 2" xfId="40692" xr:uid="{E229EB69-651E-4210-90A8-D5369BC46A10}"/>
    <cellStyle name="Normal 4 8 12 6 2 2" xfId="40693" xr:uid="{3EF5A1C1-1B84-4177-BF18-7989DC71568F}"/>
    <cellStyle name="Normal 4 8 12 6 2 2 2" xfId="40694" xr:uid="{824C5F6C-0A34-47B0-BFD3-5ABC04B24954}"/>
    <cellStyle name="Normal 4 8 12 6 2 3" xfId="40695" xr:uid="{2F6E8F10-7343-47EE-958F-5E34ECDD154F}"/>
    <cellStyle name="Normal 4 8 12 6 3" xfId="40696" xr:uid="{40F813D4-2585-4A99-87D1-5E27BA35BFB0}"/>
    <cellStyle name="Normal 4 8 12 6 3 2" xfId="40697" xr:uid="{C6618846-5C05-4572-8AFF-808D0914E686}"/>
    <cellStyle name="Normal 4 8 12 6 3 2 2" xfId="40698" xr:uid="{A61E5638-F46B-4F7C-9E6E-CB8CC884D326}"/>
    <cellStyle name="Normal 4 8 12 6 3 3" xfId="40699" xr:uid="{07A0F5B0-E7FB-4EA6-9B03-AC8A862B45AE}"/>
    <cellStyle name="Normal 4 8 12 6 4" xfId="40700" xr:uid="{47270739-E0AA-4454-BABC-C045465EAA08}"/>
    <cellStyle name="Normal 4 8 12 6 4 2" xfId="40701" xr:uid="{64DBA7CA-D246-4A3A-BC8A-68A5557C295E}"/>
    <cellStyle name="Normal 4 8 12 6 5" xfId="40702" xr:uid="{886AE6AE-1320-46ED-9907-B6CAF3DEEF0F}"/>
    <cellStyle name="Normal 4 8 12 7" xfId="40703" xr:uid="{D0B065C1-669F-4744-8CB8-62012D04B718}"/>
    <cellStyle name="Normal 4 8 12 7 2" xfId="40704" xr:uid="{77501BBB-3A07-44FB-9EAC-12F7BB6E7791}"/>
    <cellStyle name="Normal 4 8 12 7 2 2" xfId="40705" xr:uid="{34534D07-6684-4C1F-8005-D3C587CE4BAB}"/>
    <cellStyle name="Normal 4 8 12 7 3" xfId="40706" xr:uid="{3AD99459-173A-43E1-B8CF-7BF29B25B13E}"/>
    <cellStyle name="Normal 4 8 12 8" xfId="40707" xr:uid="{EB92D4AA-D0C8-4C4E-A4F6-48D27B781492}"/>
    <cellStyle name="Normal 4 8 12 8 2" xfId="40708" xr:uid="{19E2E003-1EA2-4970-81DE-CA6D24C3A0AC}"/>
    <cellStyle name="Normal 4 8 12 8 2 2" xfId="40709" xr:uid="{A1E533CC-FD52-41EE-994B-8CE3FFCAA143}"/>
    <cellStyle name="Normal 4 8 12 8 3" xfId="40710" xr:uid="{427137A7-C139-46B2-B804-D3D359D29109}"/>
    <cellStyle name="Normal 4 8 12 9" xfId="40711" xr:uid="{D4A5CAE8-4369-443D-99CA-87A516FC8053}"/>
    <cellStyle name="Normal 4 8 12 9 2" xfId="40712" xr:uid="{ACBD8F33-FCC6-472B-A6C8-AC0A21989EE3}"/>
    <cellStyle name="Normal 4 8 12 9 2 2" xfId="40713" xr:uid="{66850EA2-EEA7-465B-B49C-1495564136DB}"/>
    <cellStyle name="Normal 4 8 12 9 3" xfId="40714" xr:uid="{EF4C5C62-B6DC-4E72-A073-BF6634BC1236}"/>
    <cellStyle name="Normal 4 8 13" xfId="40715" xr:uid="{4B2A8FF2-2223-4F12-B9DF-3DA0C26950C8}"/>
    <cellStyle name="Normal 4 8 13 10" xfId="40716" xr:uid="{0909DF48-4499-42E2-B736-2041B50099D5}"/>
    <cellStyle name="Normal 4 8 13 10 2" xfId="40717" xr:uid="{3CF5865A-D6BC-4EE8-9082-DFCFF2CEE441}"/>
    <cellStyle name="Normal 4 8 13 11" xfId="40718" xr:uid="{C038135E-64A5-4864-A409-51503EFDCD26}"/>
    <cellStyle name="Normal 4 8 13 2" xfId="40719" xr:uid="{66C0E5DB-B7B5-40C7-BE23-FB1A7BA26A12}"/>
    <cellStyle name="Normal 4 8 13 2 2" xfId="40720" xr:uid="{D605A2C3-C881-49D0-B3AB-CE8B782A081B}"/>
    <cellStyle name="Normal 4 8 13 2 2 2" xfId="40721" xr:uid="{3D3C2C57-0CB6-4B71-BB19-B472E8BE5A4D}"/>
    <cellStyle name="Normal 4 8 13 2 2 2 2" xfId="40722" xr:uid="{0E2B1793-1EE5-48FF-8AE0-3ADAE5AC7415}"/>
    <cellStyle name="Normal 4 8 13 2 2 2 2 2" xfId="40723" xr:uid="{D0C95C3A-2783-4408-AE8A-C97CB213B57B}"/>
    <cellStyle name="Normal 4 8 13 2 2 2 2 2 2" xfId="40724" xr:uid="{6DE7E2D9-6F48-428C-8222-4778469674C9}"/>
    <cellStyle name="Normal 4 8 13 2 2 2 2 3" xfId="40725" xr:uid="{B95983E9-B201-47E8-B351-4CE41747DAEB}"/>
    <cellStyle name="Normal 4 8 13 2 2 2 3" xfId="40726" xr:uid="{A620A612-F83D-47AD-BFEE-441819C24A4D}"/>
    <cellStyle name="Normal 4 8 13 2 2 2 3 2" xfId="40727" xr:uid="{36E4673F-8096-4DCB-812B-7CAD63EB124D}"/>
    <cellStyle name="Normal 4 8 13 2 2 2 3 2 2" xfId="40728" xr:uid="{9843A135-2972-4EFF-B634-5793225D5C63}"/>
    <cellStyle name="Normal 4 8 13 2 2 2 3 3" xfId="40729" xr:uid="{A955345E-66CD-4025-8456-DEC7DDA7DD4C}"/>
    <cellStyle name="Normal 4 8 13 2 2 2 4" xfId="40730" xr:uid="{C623B78E-0C9D-44A4-A9E6-F70EC3542CEF}"/>
    <cellStyle name="Normal 4 8 13 2 2 2 4 2" xfId="40731" xr:uid="{29F085C3-8580-4E0E-A697-1186466A3388}"/>
    <cellStyle name="Normal 4 8 13 2 2 2 5" xfId="40732" xr:uid="{59EF91DB-5564-480C-97A6-932D64CB48AE}"/>
    <cellStyle name="Normal 4 8 13 2 2 3" xfId="40733" xr:uid="{F5FFE3CE-2BF4-4B96-A20D-E6C9C8E9DFAF}"/>
    <cellStyle name="Normal 4 8 13 2 2 3 2" xfId="40734" xr:uid="{8BF3008E-9895-40EE-BCB9-AD8CF5638C42}"/>
    <cellStyle name="Normal 4 8 13 2 2 3 2 2" xfId="40735" xr:uid="{C7FB3E06-57E0-4506-BE73-61681EB8F134}"/>
    <cellStyle name="Normal 4 8 13 2 2 3 3" xfId="40736" xr:uid="{C5B0B05B-07C6-4628-B544-53347CE1D175}"/>
    <cellStyle name="Normal 4 8 13 2 2 4" xfId="40737" xr:uid="{4BED143B-8135-4B96-88F2-DD45F01C9E2A}"/>
    <cellStyle name="Normal 4 8 13 2 2 4 2" xfId="40738" xr:uid="{B71AD6C1-7E09-43D8-96D3-CB0C841285EA}"/>
    <cellStyle name="Normal 4 8 13 2 2 4 2 2" xfId="40739" xr:uid="{8E070E7A-6DE7-4084-B557-91B1D7637320}"/>
    <cellStyle name="Normal 4 8 13 2 2 4 3" xfId="40740" xr:uid="{B9916B4E-6FFD-40D0-AEB4-5C365F447090}"/>
    <cellStyle name="Normal 4 8 13 2 2 5" xfId="40741" xr:uid="{8B3E965A-ADDA-4631-ACFC-4235E9E87D5E}"/>
    <cellStyle name="Normal 4 8 13 2 2 5 2" xfId="40742" xr:uid="{3382890E-7F64-4FD1-9C54-EC0C500905AB}"/>
    <cellStyle name="Normal 4 8 13 2 2 6" xfId="40743" xr:uid="{C21A95EA-4871-4E3A-8B8A-C76C4B7F8A72}"/>
    <cellStyle name="Normal 4 8 13 2 3" xfId="40744" xr:uid="{305CAB82-8F04-4834-A1A9-C1C540D87173}"/>
    <cellStyle name="Normal 4 8 13 2 3 2" xfId="40745" xr:uid="{E302E6FB-B592-485C-BD06-56A85EB9AE4D}"/>
    <cellStyle name="Normal 4 8 13 2 3 2 2" xfId="40746" xr:uid="{7C989B70-88E8-4A15-8031-DA295B6FAF67}"/>
    <cellStyle name="Normal 4 8 13 2 3 2 2 2" xfId="40747" xr:uid="{B961700C-CCDC-4896-B3C2-B807858EFCB2}"/>
    <cellStyle name="Normal 4 8 13 2 3 2 2 2 2" xfId="40748" xr:uid="{07BDC11A-FC11-4436-9076-44A33E28F78D}"/>
    <cellStyle name="Normal 4 8 13 2 3 2 2 3" xfId="40749" xr:uid="{0486D0F0-6CEB-4DFD-AD69-7B5CAD90625D}"/>
    <cellStyle name="Normal 4 8 13 2 3 2 3" xfId="40750" xr:uid="{26D6B4AE-5DC8-4928-9298-DFDB7DDB4D45}"/>
    <cellStyle name="Normal 4 8 13 2 3 2 3 2" xfId="40751" xr:uid="{44C2AFDA-3584-47F1-B2D6-53AFC0ED371D}"/>
    <cellStyle name="Normal 4 8 13 2 3 2 3 2 2" xfId="40752" xr:uid="{CF3C4766-1C43-4078-8C6F-93E896C51E26}"/>
    <cellStyle name="Normal 4 8 13 2 3 2 3 3" xfId="40753" xr:uid="{C69AB7C1-93E4-4826-80E5-7A123C434127}"/>
    <cellStyle name="Normal 4 8 13 2 3 2 4" xfId="40754" xr:uid="{E39DF912-F711-497A-B710-33160EBD6485}"/>
    <cellStyle name="Normal 4 8 13 2 3 2 4 2" xfId="40755" xr:uid="{A742A18A-E385-4B5B-A79C-21460B32BD06}"/>
    <cellStyle name="Normal 4 8 13 2 3 2 5" xfId="40756" xr:uid="{24176AD6-1A25-4FF4-95FB-2BDD2A97CFB2}"/>
    <cellStyle name="Normal 4 8 13 2 3 3" xfId="40757" xr:uid="{4D2C31FD-0F88-4087-B9E7-CD49930B8293}"/>
    <cellStyle name="Normal 4 8 13 2 3 3 2" xfId="40758" xr:uid="{817BDD67-2A4A-4CDB-90D1-C0306E70D2A0}"/>
    <cellStyle name="Normal 4 8 13 2 3 3 2 2" xfId="40759" xr:uid="{3FD08529-C1A0-4827-A82B-D1DEC48D6413}"/>
    <cellStyle name="Normal 4 8 13 2 3 3 3" xfId="40760" xr:uid="{5B7D2907-90A3-4E82-9A87-8447CBF0B132}"/>
    <cellStyle name="Normal 4 8 13 2 3 4" xfId="40761" xr:uid="{EB201099-D6EA-41A1-B758-EC2098ABBED8}"/>
    <cellStyle name="Normal 4 8 13 2 3 4 2" xfId="40762" xr:uid="{C798E540-C52F-471A-A3BC-787AA391DAE4}"/>
    <cellStyle name="Normal 4 8 13 2 3 4 2 2" xfId="40763" xr:uid="{A6869980-AF66-49D9-B3F1-7E54A92D4FC2}"/>
    <cellStyle name="Normal 4 8 13 2 3 4 3" xfId="40764" xr:uid="{A6FE5935-75FB-45AF-A690-762846B91549}"/>
    <cellStyle name="Normal 4 8 13 2 3 5" xfId="40765" xr:uid="{90709497-2931-478E-957A-FF99D0CEE92A}"/>
    <cellStyle name="Normal 4 8 13 2 3 5 2" xfId="40766" xr:uid="{1E61F9D6-76D9-4DCD-B3FD-5165BB76224E}"/>
    <cellStyle name="Normal 4 8 13 2 3 6" xfId="40767" xr:uid="{6FFD01CE-5B33-48BB-91D8-C43B812B87CE}"/>
    <cellStyle name="Normal 4 8 13 2 4" xfId="40768" xr:uid="{4A4CDAE1-3B89-4A58-AAC6-1E006EA2A53E}"/>
    <cellStyle name="Normal 4 8 13 2 4 2" xfId="40769" xr:uid="{49DEB25F-2991-45B3-AD08-E7ACB86069C2}"/>
    <cellStyle name="Normal 4 8 13 2 4 2 2" xfId="40770" xr:uid="{5E35E654-80F3-4D7C-8F11-0CF62240F161}"/>
    <cellStyle name="Normal 4 8 13 2 4 2 2 2" xfId="40771" xr:uid="{5D795081-3B7E-4CF1-B212-157FCEAE439E}"/>
    <cellStyle name="Normal 4 8 13 2 4 2 3" xfId="40772" xr:uid="{58309F7E-81DF-495A-81D7-B239D97BB724}"/>
    <cellStyle name="Normal 4 8 13 2 4 3" xfId="40773" xr:uid="{70B64F36-E83F-48CA-B77E-BF543AAE6C11}"/>
    <cellStyle name="Normal 4 8 13 2 4 3 2" xfId="40774" xr:uid="{24B4F54F-BAFB-48BD-8287-82CFAC6F6838}"/>
    <cellStyle name="Normal 4 8 13 2 4 3 2 2" xfId="40775" xr:uid="{DCBEAE01-7969-4BD0-82CD-AAEBAC257D3D}"/>
    <cellStyle name="Normal 4 8 13 2 4 3 3" xfId="40776" xr:uid="{12AD21C4-5C0E-4C82-A887-0F43348F13C3}"/>
    <cellStyle name="Normal 4 8 13 2 4 4" xfId="40777" xr:uid="{86E4E9D3-94DC-4F70-8FBF-5D395E2BA448}"/>
    <cellStyle name="Normal 4 8 13 2 4 4 2" xfId="40778" xr:uid="{0286B9D7-27A3-4A43-8BE3-710385DB7DC0}"/>
    <cellStyle name="Normal 4 8 13 2 4 5" xfId="40779" xr:uid="{A6584264-72EA-430E-BACA-37204D8C46AC}"/>
    <cellStyle name="Normal 4 8 13 2 5" xfId="40780" xr:uid="{DC5F72A3-A112-4784-B6AB-97F37A2D6B95}"/>
    <cellStyle name="Normal 4 8 13 2 5 2" xfId="40781" xr:uid="{0A9726E6-466E-46C4-BC97-64228CF14943}"/>
    <cellStyle name="Normal 4 8 13 2 5 2 2" xfId="40782" xr:uid="{A2126235-9C2E-44F5-9E9F-E33504370FB7}"/>
    <cellStyle name="Normal 4 8 13 2 5 3" xfId="40783" xr:uid="{8935E8F9-5CC3-47CF-A686-6947E787A21E}"/>
    <cellStyle name="Normal 4 8 13 2 6" xfId="40784" xr:uid="{C7456C19-C337-4799-B144-8CA209875F9B}"/>
    <cellStyle name="Normal 4 8 13 2 6 2" xfId="40785" xr:uid="{C6947D3C-0045-40BE-AC55-25C1C672CB88}"/>
    <cellStyle name="Normal 4 8 13 2 6 2 2" xfId="40786" xr:uid="{12BB6D82-5A25-44C6-8AB3-FDE54345D2B6}"/>
    <cellStyle name="Normal 4 8 13 2 6 3" xfId="40787" xr:uid="{9E09098D-B72D-4663-81AC-86EAE1718E7B}"/>
    <cellStyle name="Normal 4 8 13 2 7" xfId="40788" xr:uid="{A22ABE54-CF35-44EA-88A1-B81FF236FE5C}"/>
    <cellStyle name="Normal 4 8 13 2 7 2" xfId="40789" xr:uid="{2ADF229C-8BD6-4068-97E9-B5F49C2F9E6E}"/>
    <cellStyle name="Normal 4 8 13 2 7 2 2" xfId="40790" xr:uid="{986F4875-827C-4DB5-9CC7-325B298189E2}"/>
    <cellStyle name="Normal 4 8 13 2 7 3" xfId="40791" xr:uid="{CE54BEC2-DD34-4A27-AEE6-1352E36C1FC4}"/>
    <cellStyle name="Normal 4 8 13 2 8" xfId="40792" xr:uid="{E89BE22F-75A6-4FEE-B53B-B8AA3CB2AD26}"/>
    <cellStyle name="Normal 4 8 13 2 8 2" xfId="40793" xr:uid="{52C9CF15-ABC9-4E66-8962-F9F10B14E2C9}"/>
    <cellStyle name="Normal 4 8 13 2 9" xfId="40794" xr:uid="{8724DCB8-F018-4758-8C07-B137D4FFF09A}"/>
    <cellStyle name="Normal 4 8 13 3" xfId="40795" xr:uid="{BAB5764F-15E8-478D-A44A-9D5A47ACAC37}"/>
    <cellStyle name="Normal 4 8 13 3 2" xfId="40796" xr:uid="{75BC2692-694E-4B8F-AB5D-33B3A7572A8B}"/>
    <cellStyle name="Normal 4 8 13 3 2 2" xfId="40797" xr:uid="{3380E518-2D43-42B0-B2AF-883DF3E27507}"/>
    <cellStyle name="Normal 4 8 13 3 2 2 2" xfId="40798" xr:uid="{1F44588A-503F-4BB4-8831-B3FB8638672B}"/>
    <cellStyle name="Normal 4 8 13 3 2 2 2 2" xfId="40799" xr:uid="{0BEB6D7E-8AF2-4D06-86FC-601119CE9594}"/>
    <cellStyle name="Normal 4 8 13 3 2 2 2 2 2" xfId="40800" xr:uid="{AFE0C7C5-FAAD-4B4C-B77B-B713765312B9}"/>
    <cellStyle name="Normal 4 8 13 3 2 2 2 3" xfId="40801" xr:uid="{31966D12-EBD1-46BB-B495-5CC5562209A1}"/>
    <cellStyle name="Normal 4 8 13 3 2 2 3" xfId="40802" xr:uid="{E9CEFEC2-084C-4D74-8773-7E179876FD49}"/>
    <cellStyle name="Normal 4 8 13 3 2 2 3 2" xfId="40803" xr:uid="{02CECE6A-DA44-4A58-9016-2D8F0BB297EB}"/>
    <cellStyle name="Normal 4 8 13 3 2 2 3 2 2" xfId="40804" xr:uid="{39359790-269B-456C-A17B-1E6E59B3D468}"/>
    <cellStyle name="Normal 4 8 13 3 2 2 3 3" xfId="40805" xr:uid="{2DBD5866-86A8-4D60-A911-1EDC9F322983}"/>
    <cellStyle name="Normal 4 8 13 3 2 2 4" xfId="40806" xr:uid="{5271988F-D5FC-49C3-9A68-638EE230A1E5}"/>
    <cellStyle name="Normal 4 8 13 3 2 2 4 2" xfId="40807" xr:uid="{3CF4A410-94AF-4FEA-9041-EC6BB26CF2CA}"/>
    <cellStyle name="Normal 4 8 13 3 2 2 5" xfId="40808" xr:uid="{8926EE9F-B306-4B78-B2C1-E607B03F6331}"/>
    <cellStyle name="Normal 4 8 13 3 2 3" xfId="40809" xr:uid="{9311E59C-CCE7-4883-BF2C-122724393402}"/>
    <cellStyle name="Normal 4 8 13 3 2 3 2" xfId="40810" xr:uid="{34874F7A-9971-430F-B988-FE975901FFFF}"/>
    <cellStyle name="Normal 4 8 13 3 2 3 2 2" xfId="40811" xr:uid="{28300923-BD6D-4DF8-8F56-019C31DCD8E7}"/>
    <cellStyle name="Normal 4 8 13 3 2 3 3" xfId="40812" xr:uid="{D10011B3-F907-44B8-A72A-11A34DE26218}"/>
    <cellStyle name="Normal 4 8 13 3 2 4" xfId="40813" xr:uid="{745BAD46-1D20-45B7-BFD5-0E7EE3A54C93}"/>
    <cellStyle name="Normal 4 8 13 3 2 4 2" xfId="40814" xr:uid="{CD5878D4-C2F1-44CE-A9AF-634D0F7864CC}"/>
    <cellStyle name="Normal 4 8 13 3 2 4 2 2" xfId="40815" xr:uid="{EE0E05BB-15CA-4768-8D76-D1C334209752}"/>
    <cellStyle name="Normal 4 8 13 3 2 4 3" xfId="40816" xr:uid="{FEB145D0-EC56-4F57-944B-E536C8661A3B}"/>
    <cellStyle name="Normal 4 8 13 3 2 5" xfId="40817" xr:uid="{1A65AA74-3059-4AC9-8F6F-3A783A0302E7}"/>
    <cellStyle name="Normal 4 8 13 3 2 5 2" xfId="40818" xr:uid="{2A84B05A-F02E-4EA2-910C-4FAF24912A78}"/>
    <cellStyle name="Normal 4 8 13 3 2 6" xfId="40819" xr:uid="{B4EEDFD4-39FF-4D34-BFD6-746CC2EB2594}"/>
    <cellStyle name="Normal 4 8 13 3 3" xfId="40820" xr:uid="{6ED37B3C-B896-4A6D-9821-2919CA45E3B5}"/>
    <cellStyle name="Normal 4 8 13 3 3 2" xfId="40821" xr:uid="{5CEC107C-8C4C-4223-BEF0-02E57F209FCF}"/>
    <cellStyle name="Normal 4 8 13 3 3 2 2" xfId="40822" xr:uid="{25E4AE81-A10B-4116-837B-9F012B3CF127}"/>
    <cellStyle name="Normal 4 8 13 3 3 2 2 2" xfId="40823" xr:uid="{D300E8AF-AD4B-41E2-B2DE-6FD89FD46A45}"/>
    <cellStyle name="Normal 4 8 13 3 3 2 2 2 2" xfId="40824" xr:uid="{36252690-D03F-4D81-A6E7-76AD29B4C5C7}"/>
    <cellStyle name="Normal 4 8 13 3 3 2 2 3" xfId="40825" xr:uid="{E2F43EE3-E367-41F4-B1CF-E473C018B7F8}"/>
    <cellStyle name="Normal 4 8 13 3 3 2 3" xfId="40826" xr:uid="{C5E7242A-4A60-43D6-B647-F997C148C471}"/>
    <cellStyle name="Normal 4 8 13 3 3 2 3 2" xfId="40827" xr:uid="{F9DEFD62-0F12-43B8-91A4-DFB44D762083}"/>
    <cellStyle name="Normal 4 8 13 3 3 2 3 2 2" xfId="40828" xr:uid="{A8AC75B9-A532-454A-8E59-D0B41519F549}"/>
    <cellStyle name="Normal 4 8 13 3 3 2 3 3" xfId="40829" xr:uid="{F6D1568F-2221-4540-B09E-989EE68F0EC4}"/>
    <cellStyle name="Normal 4 8 13 3 3 2 4" xfId="40830" xr:uid="{729780D9-8E46-49F7-AB02-11B72804ADC8}"/>
    <cellStyle name="Normal 4 8 13 3 3 2 4 2" xfId="40831" xr:uid="{22C78EA5-F82C-4E5E-89E2-F3E6271AA327}"/>
    <cellStyle name="Normal 4 8 13 3 3 2 5" xfId="40832" xr:uid="{22D80520-9DBD-4614-8677-8BA580A8253C}"/>
    <cellStyle name="Normal 4 8 13 3 3 3" xfId="40833" xr:uid="{5D96C027-FA2A-4136-9956-C1C8ED165BAB}"/>
    <cellStyle name="Normal 4 8 13 3 3 3 2" xfId="40834" xr:uid="{819AA9E0-5367-4CF4-9928-2AC492D950F1}"/>
    <cellStyle name="Normal 4 8 13 3 3 3 2 2" xfId="40835" xr:uid="{4553DB7C-DF9B-4BD0-8185-5335382A4BEE}"/>
    <cellStyle name="Normal 4 8 13 3 3 3 3" xfId="40836" xr:uid="{31943A33-819E-48BD-A8E0-4DAAAFBE158C}"/>
    <cellStyle name="Normal 4 8 13 3 3 4" xfId="40837" xr:uid="{BB327759-9086-417F-8493-6E31783CC2FD}"/>
    <cellStyle name="Normal 4 8 13 3 3 4 2" xfId="40838" xr:uid="{4915E181-AFD0-4E5B-9820-DF6AC4F00C19}"/>
    <cellStyle name="Normal 4 8 13 3 3 4 2 2" xfId="40839" xr:uid="{A218F5B0-C533-48FE-BA7E-5AAEF0864D3A}"/>
    <cellStyle name="Normal 4 8 13 3 3 4 3" xfId="40840" xr:uid="{E44F52CA-FEFE-46F8-A485-E27396F41024}"/>
    <cellStyle name="Normal 4 8 13 3 3 5" xfId="40841" xr:uid="{EDC5E170-966E-49D9-9827-FC87D7108FAC}"/>
    <cellStyle name="Normal 4 8 13 3 3 5 2" xfId="40842" xr:uid="{885B5872-C001-4AAD-BC64-19DA0FF8B37E}"/>
    <cellStyle name="Normal 4 8 13 3 3 6" xfId="40843" xr:uid="{52BCCD31-77CF-40C0-870F-272785F651C8}"/>
    <cellStyle name="Normal 4 8 13 3 4" xfId="40844" xr:uid="{32BD513E-4E8E-41D0-B05E-654618A3E2BD}"/>
    <cellStyle name="Normal 4 8 13 3 4 2" xfId="40845" xr:uid="{E0CD1319-CFA6-4AB9-8B6F-498752F73467}"/>
    <cellStyle name="Normal 4 8 13 3 4 2 2" xfId="40846" xr:uid="{AF983E1D-1C59-4CCB-8D12-46CD292EBFC0}"/>
    <cellStyle name="Normal 4 8 13 3 4 2 2 2" xfId="40847" xr:uid="{F245F5AF-364B-46B4-8E7A-705325FCB089}"/>
    <cellStyle name="Normal 4 8 13 3 4 2 3" xfId="40848" xr:uid="{BEB3E133-445A-42E1-BB5A-164672CAE48D}"/>
    <cellStyle name="Normal 4 8 13 3 4 3" xfId="40849" xr:uid="{D46AAEBD-9601-4A61-B10C-21D8FDE64BAB}"/>
    <cellStyle name="Normal 4 8 13 3 4 3 2" xfId="40850" xr:uid="{F8B7BB30-D088-4293-98FC-6480D24B3FF2}"/>
    <cellStyle name="Normal 4 8 13 3 4 3 2 2" xfId="40851" xr:uid="{0CAF6F01-F5E1-4B56-BF24-1EBDDD30FBD4}"/>
    <cellStyle name="Normal 4 8 13 3 4 3 3" xfId="40852" xr:uid="{3DE85012-B8D6-4A9D-9181-2C9AA9714862}"/>
    <cellStyle name="Normal 4 8 13 3 4 4" xfId="40853" xr:uid="{6807D7DF-4615-4525-AD00-5D4ECFCB3304}"/>
    <cellStyle name="Normal 4 8 13 3 4 4 2" xfId="40854" xr:uid="{9D138343-0EBB-448D-9E56-562E286C50BE}"/>
    <cellStyle name="Normal 4 8 13 3 4 5" xfId="40855" xr:uid="{BC342AF9-AE05-4BF8-98D9-6D6EACCE3115}"/>
    <cellStyle name="Normal 4 8 13 3 5" xfId="40856" xr:uid="{EFFAAC41-6BC2-4B11-9D4C-6D3221FDABC7}"/>
    <cellStyle name="Normal 4 8 13 3 5 2" xfId="40857" xr:uid="{C1F97DA7-078B-4C09-938C-3EE304023F9A}"/>
    <cellStyle name="Normal 4 8 13 3 5 2 2" xfId="40858" xr:uid="{AB0E2B03-FC43-424F-8913-C178FA532902}"/>
    <cellStyle name="Normal 4 8 13 3 5 3" xfId="40859" xr:uid="{AC316BEE-FECF-4B08-931B-307DA922C322}"/>
    <cellStyle name="Normal 4 8 13 3 6" xfId="40860" xr:uid="{4CE0F7E1-CC60-42E6-BF52-A8A5FECA68C2}"/>
    <cellStyle name="Normal 4 8 13 3 6 2" xfId="40861" xr:uid="{60B6BC3E-BE74-4310-9C40-AC436959526A}"/>
    <cellStyle name="Normal 4 8 13 3 6 2 2" xfId="40862" xr:uid="{C8E81846-2A3D-48E1-97B9-25203425FF03}"/>
    <cellStyle name="Normal 4 8 13 3 6 3" xfId="40863" xr:uid="{4320F1FA-E9EE-4791-982A-3CD5213A3BFA}"/>
    <cellStyle name="Normal 4 8 13 3 7" xfId="40864" xr:uid="{A318A9ED-51E6-493D-B9A9-DA25A79D93E8}"/>
    <cellStyle name="Normal 4 8 13 3 7 2" xfId="40865" xr:uid="{7C8894F6-D461-4FDB-B5D4-879A979C7CBA}"/>
    <cellStyle name="Normal 4 8 13 3 7 2 2" xfId="40866" xr:uid="{D266C512-CEF7-4B82-AF35-D4CD15CD1404}"/>
    <cellStyle name="Normal 4 8 13 3 7 3" xfId="40867" xr:uid="{37FA65BA-B256-44BC-8017-76DD5A035AEA}"/>
    <cellStyle name="Normal 4 8 13 3 8" xfId="40868" xr:uid="{B9F9E011-6EF8-48B5-9425-10855175B506}"/>
    <cellStyle name="Normal 4 8 13 3 8 2" xfId="40869" xr:uid="{A9782A08-D7CC-4BE1-8C97-E8D6BA56215A}"/>
    <cellStyle name="Normal 4 8 13 3 9" xfId="40870" xr:uid="{DDF1989A-6E53-43E4-9F59-CFDEBA8A0E4F}"/>
    <cellStyle name="Normal 4 8 13 4" xfId="40871" xr:uid="{EDE58041-B795-4421-A987-7B743C3A7B0B}"/>
    <cellStyle name="Normal 4 8 13 4 2" xfId="40872" xr:uid="{6C080E8D-5BFC-45AA-ABB2-D268FC260D81}"/>
    <cellStyle name="Normal 4 8 13 4 2 2" xfId="40873" xr:uid="{4FF29BFD-5443-4FDE-B71E-CF71B758A9A2}"/>
    <cellStyle name="Normal 4 8 13 4 2 2 2" xfId="40874" xr:uid="{875A67B2-2EA1-4A2D-A63B-115468D1A20A}"/>
    <cellStyle name="Normal 4 8 13 4 2 2 2 2" xfId="40875" xr:uid="{79098EED-99B9-4713-BCDB-92E88D26667F}"/>
    <cellStyle name="Normal 4 8 13 4 2 2 3" xfId="40876" xr:uid="{ADBF8CC2-4EE7-415B-8169-75ADBBAA8CA6}"/>
    <cellStyle name="Normal 4 8 13 4 2 3" xfId="40877" xr:uid="{6CF7710A-F5A1-4264-9EC7-19B3BC4A8CB2}"/>
    <cellStyle name="Normal 4 8 13 4 2 3 2" xfId="40878" xr:uid="{7DC5A4B5-1160-4E38-B06D-FEFA559E585F}"/>
    <cellStyle name="Normal 4 8 13 4 2 3 2 2" xfId="40879" xr:uid="{2EB4221A-2E8A-4CB9-A58C-BF7FB265B8C6}"/>
    <cellStyle name="Normal 4 8 13 4 2 3 3" xfId="40880" xr:uid="{FC11CE7D-F336-4CA1-BFB9-E0B901C83872}"/>
    <cellStyle name="Normal 4 8 13 4 2 4" xfId="40881" xr:uid="{65BE85AC-CBDA-4A82-9D94-FF7B4981953E}"/>
    <cellStyle name="Normal 4 8 13 4 2 4 2" xfId="40882" xr:uid="{5F889A52-476F-422F-BF9C-BE5B08A8C5FC}"/>
    <cellStyle name="Normal 4 8 13 4 2 5" xfId="40883" xr:uid="{86DC60EF-D797-47C9-A7EF-B567A228AE37}"/>
    <cellStyle name="Normal 4 8 13 4 3" xfId="40884" xr:uid="{E4380985-B0BF-4E06-A223-2072114D04B9}"/>
    <cellStyle name="Normal 4 8 13 4 3 2" xfId="40885" xr:uid="{483A0E0D-287F-4CDE-85DF-36034846A89C}"/>
    <cellStyle name="Normal 4 8 13 4 3 2 2" xfId="40886" xr:uid="{3992AA87-51AF-4598-93AF-1AF97824063B}"/>
    <cellStyle name="Normal 4 8 13 4 3 3" xfId="40887" xr:uid="{59DBFE3E-3746-4F7A-B583-482D56868711}"/>
    <cellStyle name="Normal 4 8 13 4 4" xfId="40888" xr:uid="{746EC3CB-617B-4DC0-8A13-0FB68A8FC02F}"/>
    <cellStyle name="Normal 4 8 13 4 4 2" xfId="40889" xr:uid="{0253C149-BAB8-4B49-B481-497992C611B0}"/>
    <cellStyle name="Normal 4 8 13 4 4 2 2" xfId="40890" xr:uid="{D8344761-FF0D-4E7E-9773-C0C4EA50E89B}"/>
    <cellStyle name="Normal 4 8 13 4 4 3" xfId="40891" xr:uid="{8C97EDB2-009C-4C41-851B-0A490142E1E8}"/>
    <cellStyle name="Normal 4 8 13 4 5" xfId="40892" xr:uid="{F567CE53-4A58-4540-A869-8F3B298E36B8}"/>
    <cellStyle name="Normal 4 8 13 4 5 2" xfId="40893" xr:uid="{1BC63EC5-5F0E-4F20-A028-A5CF7A0FAD15}"/>
    <cellStyle name="Normal 4 8 13 4 6" xfId="40894" xr:uid="{B49A7E43-0209-432A-A5EC-8D8AA605DB46}"/>
    <cellStyle name="Normal 4 8 13 5" xfId="40895" xr:uid="{26949CA6-1091-4765-97EC-E802B94A8ACB}"/>
    <cellStyle name="Normal 4 8 13 5 2" xfId="40896" xr:uid="{EAEE61E2-F0BA-4EF9-81DB-0CF00E3B01C5}"/>
    <cellStyle name="Normal 4 8 13 5 2 2" xfId="40897" xr:uid="{E3ADB01F-B826-40BE-83DF-61D91AADDF13}"/>
    <cellStyle name="Normal 4 8 13 5 2 2 2" xfId="40898" xr:uid="{C76DFABD-1511-4F04-8426-AE5447508761}"/>
    <cellStyle name="Normal 4 8 13 5 2 2 2 2" xfId="40899" xr:uid="{5B98F425-9E6A-4C6B-81F4-7E5F2307063A}"/>
    <cellStyle name="Normal 4 8 13 5 2 2 3" xfId="40900" xr:uid="{918F86A1-3B63-4FAE-8081-8A6FF0242493}"/>
    <cellStyle name="Normal 4 8 13 5 2 3" xfId="40901" xr:uid="{64289499-4086-4882-8F19-99933920B9EB}"/>
    <cellStyle name="Normal 4 8 13 5 2 3 2" xfId="40902" xr:uid="{260CEF20-9110-4599-9F2D-F8BAA11512C1}"/>
    <cellStyle name="Normal 4 8 13 5 2 3 2 2" xfId="40903" xr:uid="{959BA734-DF9C-4611-81B7-38AD1FF28169}"/>
    <cellStyle name="Normal 4 8 13 5 2 3 3" xfId="40904" xr:uid="{ADE0E050-684D-4F86-B5A9-C6CD15D7F2EC}"/>
    <cellStyle name="Normal 4 8 13 5 2 4" xfId="40905" xr:uid="{D7DFE012-368C-48D6-8269-8C6627288FA0}"/>
    <cellStyle name="Normal 4 8 13 5 2 4 2" xfId="40906" xr:uid="{BEF879D8-DD69-4D59-875A-2610E0957827}"/>
    <cellStyle name="Normal 4 8 13 5 2 5" xfId="40907" xr:uid="{597A1F4A-C1E3-4912-829E-517A993556A1}"/>
    <cellStyle name="Normal 4 8 13 5 3" xfId="40908" xr:uid="{00FFC3CD-25A5-4331-ABC9-7B6F7BF1C9C8}"/>
    <cellStyle name="Normal 4 8 13 5 3 2" xfId="40909" xr:uid="{E02AF36D-F637-41E1-AB28-3EE18DFC6352}"/>
    <cellStyle name="Normal 4 8 13 5 3 2 2" xfId="40910" xr:uid="{873DBFF1-F6BA-4447-BCF5-E860A27958B0}"/>
    <cellStyle name="Normal 4 8 13 5 3 3" xfId="40911" xr:uid="{099A6B56-3FDD-434E-9987-F1FB9A578329}"/>
    <cellStyle name="Normal 4 8 13 5 4" xfId="40912" xr:uid="{8348D1EB-3CD6-49D3-8CCF-DA61DE0BEBD6}"/>
    <cellStyle name="Normal 4 8 13 5 4 2" xfId="40913" xr:uid="{05A050E3-1BAF-4773-AF4B-659EFA25B1BE}"/>
    <cellStyle name="Normal 4 8 13 5 4 2 2" xfId="40914" xr:uid="{80284873-01C9-41E2-B53F-C4D09157D095}"/>
    <cellStyle name="Normal 4 8 13 5 4 3" xfId="40915" xr:uid="{C0CD8AF4-0BFC-4DDE-9152-63F3E30C54F2}"/>
    <cellStyle name="Normal 4 8 13 5 5" xfId="40916" xr:uid="{488A9B2B-2143-456C-8F8C-3EB03290B176}"/>
    <cellStyle name="Normal 4 8 13 5 5 2" xfId="40917" xr:uid="{4FE248DF-50A1-4629-A073-935E9E94B070}"/>
    <cellStyle name="Normal 4 8 13 5 6" xfId="40918" xr:uid="{12787FC9-0288-40A1-9411-DE9AED5B7E61}"/>
    <cellStyle name="Normal 4 8 13 6" xfId="40919" xr:uid="{44D02F73-D170-46FA-8EA1-34A8854A341B}"/>
    <cellStyle name="Normal 4 8 13 6 2" xfId="40920" xr:uid="{0681080D-82AB-4AA1-A8ED-6D15FEC86092}"/>
    <cellStyle name="Normal 4 8 13 6 2 2" xfId="40921" xr:uid="{CCD6FD45-B7DA-4CD3-BB9C-D7A8169335D3}"/>
    <cellStyle name="Normal 4 8 13 6 2 2 2" xfId="40922" xr:uid="{DC9D6166-2439-493C-8CC3-274F523D1181}"/>
    <cellStyle name="Normal 4 8 13 6 2 3" xfId="40923" xr:uid="{FCD04FEF-5D8E-4BEF-A610-6F7B5AEF14A2}"/>
    <cellStyle name="Normal 4 8 13 6 3" xfId="40924" xr:uid="{EF80E45C-743F-411D-968D-BAD64E4B6116}"/>
    <cellStyle name="Normal 4 8 13 6 3 2" xfId="40925" xr:uid="{87E4E4DB-32AF-4A8B-8A1D-2BD6570DC006}"/>
    <cellStyle name="Normal 4 8 13 6 3 2 2" xfId="40926" xr:uid="{8D45C6D6-3EED-41C3-A26E-59F787D6A8A2}"/>
    <cellStyle name="Normal 4 8 13 6 3 3" xfId="40927" xr:uid="{A5F5C373-64E9-4037-AF30-205567C26D92}"/>
    <cellStyle name="Normal 4 8 13 6 4" xfId="40928" xr:uid="{27A254BE-749F-4B44-9B86-4A009F633F40}"/>
    <cellStyle name="Normal 4 8 13 6 4 2" xfId="40929" xr:uid="{DE4D6D05-E5A6-485E-8E84-48B6DA7F45E6}"/>
    <cellStyle name="Normal 4 8 13 6 5" xfId="40930" xr:uid="{7862B40E-9898-4F44-849B-05D7DAC80A84}"/>
    <cellStyle name="Normal 4 8 13 7" xfId="40931" xr:uid="{E38643F2-C651-4D28-AF74-39EAACF292F4}"/>
    <cellStyle name="Normal 4 8 13 7 2" xfId="40932" xr:uid="{C26F223C-9F62-4274-BF97-0F93A88ACD35}"/>
    <cellStyle name="Normal 4 8 13 7 2 2" xfId="40933" xr:uid="{3C808193-548E-44F3-85B7-50669D1BD734}"/>
    <cellStyle name="Normal 4 8 13 7 3" xfId="40934" xr:uid="{0F05894D-19F7-4434-B672-95947291FDEB}"/>
    <cellStyle name="Normal 4 8 13 8" xfId="40935" xr:uid="{6495823D-F802-417C-A02E-6293967FD334}"/>
    <cellStyle name="Normal 4 8 13 8 2" xfId="40936" xr:uid="{31FD42CB-5E00-4850-BF97-9D5FFE3D39F6}"/>
    <cellStyle name="Normal 4 8 13 8 2 2" xfId="40937" xr:uid="{B7AB3DA8-CF56-445B-9EA0-1097A9DBD4B8}"/>
    <cellStyle name="Normal 4 8 13 8 3" xfId="40938" xr:uid="{834B4B6D-4D47-49B8-8F3C-337CE92004C6}"/>
    <cellStyle name="Normal 4 8 13 9" xfId="40939" xr:uid="{84388A63-DD0D-4E97-B9CD-CC388412A7DE}"/>
    <cellStyle name="Normal 4 8 13 9 2" xfId="40940" xr:uid="{AAA013EA-43D8-4D52-B05E-747361DA2DA9}"/>
    <cellStyle name="Normal 4 8 13 9 2 2" xfId="40941" xr:uid="{63EBB786-A9BA-4F40-A692-24A8E69013E4}"/>
    <cellStyle name="Normal 4 8 13 9 3" xfId="40942" xr:uid="{205A5515-B07E-404C-B635-F672538BF546}"/>
    <cellStyle name="Normal 4 8 14" xfId="40943" xr:uid="{F8122714-D9C5-4D00-94C4-77F311324A95}"/>
    <cellStyle name="Normal 4 8 14 10" xfId="40944" xr:uid="{F8542563-BC1F-42F5-A0F4-981E579C71F7}"/>
    <cellStyle name="Normal 4 8 14 10 2" xfId="40945" xr:uid="{9BB43DDB-6E32-4F91-98E3-3B40D2F3352B}"/>
    <cellStyle name="Normal 4 8 14 11" xfId="40946" xr:uid="{E72EAA8D-F34E-41DA-AB92-3AF2C23A70D2}"/>
    <cellStyle name="Normal 4 8 14 2" xfId="40947" xr:uid="{C3C05252-FE23-48E9-92E5-0F5F29B27705}"/>
    <cellStyle name="Normal 4 8 14 2 2" xfId="40948" xr:uid="{05363B71-CB66-4733-923E-EAF6F4522402}"/>
    <cellStyle name="Normal 4 8 14 2 2 2" xfId="40949" xr:uid="{9EDA72F9-0453-4CAD-9D9E-DE7301F18D65}"/>
    <cellStyle name="Normal 4 8 14 2 2 2 2" xfId="40950" xr:uid="{01D27CF9-502C-4121-9207-1756DD185FD4}"/>
    <cellStyle name="Normal 4 8 14 2 2 2 2 2" xfId="40951" xr:uid="{E706857B-AC8D-4419-81B8-0DFC324AD067}"/>
    <cellStyle name="Normal 4 8 14 2 2 2 2 2 2" xfId="40952" xr:uid="{5CDE6D33-1554-4605-BDF5-E00CA91403FD}"/>
    <cellStyle name="Normal 4 8 14 2 2 2 2 3" xfId="40953" xr:uid="{7A536C45-87F8-47C9-92D7-764A05075359}"/>
    <cellStyle name="Normal 4 8 14 2 2 2 3" xfId="40954" xr:uid="{70348C0B-59DA-4191-AE5C-107387E1BB92}"/>
    <cellStyle name="Normal 4 8 14 2 2 2 3 2" xfId="40955" xr:uid="{5DCE5413-6AE6-4246-8E23-BC38DEFD3A70}"/>
    <cellStyle name="Normal 4 8 14 2 2 2 3 2 2" xfId="40956" xr:uid="{1DC1BAD4-6307-4D85-854C-23BEE8773A2F}"/>
    <cellStyle name="Normal 4 8 14 2 2 2 3 3" xfId="40957" xr:uid="{87D8E911-3C1A-4398-BBD8-90B6C943F1AB}"/>
    <cellStyle name="Normal 4 8 14 2 2 2 4" xfId="40958" xr:uid="{1D786781-7766-4F6A-9CEB-AF96F7E6DCDE}"/>
    <cellStyle name="Normal 4 8 14 2 2 2 4 2" xfId="40959" xr:uid="{17A5119C-8687-43A1-A3C0-9F0BEB4B4D29}"/>
    <cellStyle name="Normal 4 8 14 2 2 2 5" xfId="40960" xr:uid="{34F9D120-0FD4-4C07-91A9-258DA7422ED0}"/>
    <cellStyle name="Normal 4 8 14 2 2 3" xfId="40961" xr:uid="{479FC3FC-FBE1-45E8-AC2A-8B559EC350A1}"/>
    <cellStyle name="Normal 4 8 14 2 2 3 2" xfId="40962" xr:uid="{B2C39556-09FE-4022-AEA3-2AB11B1C6384}"/>
    <cellStyle name="Normal 4 8 14 2 2 3 2 2" xfId="40963" xr:uid="{AE89AE89-F6B7-4E6D-B5F9-09A6AF89D6DF}"/>
    <cellStyle name="Normal 4 8 14 2 2 3 3" xfId="40964" xr:uid="{0C1E88C8-BFAB-4ACF-84F8-58E0472E2E68}"/>
    <cellStyle name="Normal 4 8 14 2 2 4" xfId="40965" xr:uid="{38F22BD2-B4D7-43D7-80BD-83942552B7D3}"/>
    <cellStyle name="Normal 4 8 14 2 2 4 2" xfId="40966" xr:uid="{A45EC066-CDDE-4FAD-852A-073F60E92F0B}"/>
    <cellStyle name="Normal 4 8 14 2 2 4 2 2" xfId="40967" xr:uid="{6C5760FF-879B-432B-ADD6-2E03428E8DB5}"/>
    <cellStyle name="Normal 4 8 14 2 2 4 3" xfId="40968" xr:uid="{BFEF12D5-51D5-4D1D-93D6-4318204DC4A8}"/>
    <cellStyle name="Normal 4 8 14 2 2 5" xfId="40969" xr:uid="{ACA359CF-8080-4B96-9D27-418C6035517E}"/>
    <cellStyle name="Normal 4 8 14 2 2 5 2" xfId="40970" xr:uid="{D140E9A2-8834-484A-BC25-273AD1499BFC}"/>
    <cellStyle name="Normal 4 8 14 2 2 6" xfId="40971" xr:uid="{E3CFD35A-CCFE-4023-A1D1-C0AC3200F1F5}"/>
    <cellStyle name="Normal 4 8 14 2 3" xfId="40972" xr:uid="{122D55E3-5FF2-4415-A8E1-36E2254DCEE9}"/>
    <cellStyle name="Normal 4 8 14 2 3 2" xfId="40973" xr:uid="{EB1A3137-ACD1-4072-A54A-B1F8E40DCEE3}"/>
    <cellStyle name="Normal 4 8 14 2 3 2 2" xfId="40974" xr:uid="{4767D118-DB41-4E53-A8E0-519524E57249}"/>
    <cellStyle name="Normal 4 8 14 2 3 2 2 2" xfId="40975" xr:uid="{1D1BAF2F-79A5-4BAC-BE01-F5BEE91E9341}"/>
    <cellStyle name="Normal 4 8 14 2 3 2 2 2 2" xfId="40976" xr:uid="{00820077-9BA0-4D96-9B87-D6339BCE16FE}"/>
    <cellStyle name="Normal 4 8 14 2 3 2 2 3" xfId="40977" xr:uid="{E134324F-5CEF-42DB-A1FC-5685B0C2FE80}"/>
    <cellStyle name="Normal 4 8 14 2 3 2 3" xfId="40978" xr:uid="{CE7546BF-C8D4-4818-9EFB-09328B3B01E9}"/>
    <cellStyle name="Normal 4 8 14 2 3 2 3 2" xfId="40979" xr:uid="{6CE159CF-0C02-4D1E-9F64-F3544A388E41}"/>
    <cellStyle name="Normal 4 8 14 2 3 2 3 2 2" xfId="40980" xr:uid="{49B94C9E-9513-4C5F-B07A-0F1C2361D2BA}"/>
    <cellStyle name="Normal 4 8 14 2 3 2 3 3" xfId="40981" xr:uid="{9C03040F-BB11-4EF8-96AF-2F44E5674791}"/>
    <cellStyle name="Normal 4 8 14 2 3 2 4" xfId="40982" xr:uid="{97DBA978-4C17-4547-AF9C-95428D150234}"/>
    <cellStyle name="Normal 4 8 14 2 3 2 4 2" xfId="40983" xr:uid="{7490423E-EBB8-4051-85C1-770F7BFE43EA}"/>
    <cellStyle name="Normal 4 8 14 2 3 2 5" xfId="40984" xr:uid="{61D6A314-327D-4E74-BC3C-F2CB3E752210}"/>
    <cellStyle name="Normal 4 8 14 2 3 3" xfId="40985" xr:uid="{D5BF8554-6BD2-48D0-8CDA-8458F53400A1}"/>
    <cellStyle name="Normal 4 8 14 2 3 3 2" xfId="40986" xr:uid="{A7F952B7-6FFD-4B39-86C0-88A5CB07C1E5}"/>
    <cellStyle name="Normal 4 8 14 2 3 3 2 2" xfId="40987" xr:uid="{CF66A809-73EE-47FC-B618-C5B23A407993}"/>
    <cellStyle name="Normal 4 8 14 2 3 3 3" xfId="40988" xr:uid="{D0F31BC9-D847-42DD-8272-9DAFFB439735}"/>
    <cellStyle name="Normal 4 8 14 2 3 4" xfId="40989" xr:uid="{B783C2DD-A02B-461B-A091-EFE126CA3C8F}"/>
    <cellStyle name="Normal 4 8 14 2 3 4 2" xfId="40990" xr:uid="{9C76C8B4-14C8-4D11-B06A-73FCD5C3E426}"/>
    <cellStyle name="Normal 4 8 14 2 3 4 2 2" xfId="40991" xr:uid="{7B706B9D-F55C-4ABD-BB48-80AE1B45C804}"/>
    <cellStyle name="Normal 4 8 14 2 3 4 3" xfId="40992" xr:uid="{0545F4AD-4E3D-4A93-A693-7EFEB1819598}"/>
    <cellStyle name="Normal 4 8 14 2 3 5" xfId="40993" xr:uid="{A6C618B6-F7DD-4990-82C4-797427143966}"/>
    <cellStyle name="Normal 4 8 14 2 3 5 2" xfId="40994" xr:uid="{7DD3C5A0-2030-4D1D-A8E2-BD4A9E187818}"/>
    <cellStyle name="Normal 4 8 14 2 3 6" xfId="40995" xr:uid="{5B9FA5A6-F133-4DC3-B717-3D5E06A14511}"/>
    <cellStyle name="Normal 4 8 14 2 4" xfId="40996" xr:uid="{91ACB53D-119B-44B9-99DB-F97563A3CF98}"/>
    <cellStyle name="Normal 4 8 14 2 4 2" xfId="40997" xr:uid="{DCD14C46-6480-43F2-97F2-91EE612E607E}"/>
    <cellStyle name="Normal 4 8 14 2 4 2 2" xfId="40998" xr:uid="{C0F906F6-6C89-4294-A6DD-6522466A9F6A}"/>
    <cellStyle name="Normal 4 8 14 2 4 2 2 2" xfId="40999" xr:uid="{06951B8B-AE63-40F9-822E-F8F0A7DE77C4}"/>
    <cellStyle name="Normal 4 8 14 2 4 2 3" xfId="41000" xr:uid="{DDC0599E-DE13-413E-AB8F-34713C180BBF}"/>
    <cellStyle name="Normal 4 8 14 2 4 3" xfId="41001" xr:uid="{09627732-DB4D-429B-A7C9-6CB2719F5503}"/>
    <cellStyle name="Normal 4 8 14 2 4 3 2" xfId="41002" xr:uid="{297CA71A-8357-4275-8145-FEEC4D3AE852}"/>
    <cellStyle name="Normal 4 8 14 2 4 3 2 2" xfId="41003" xr:uid="{993C59EA-567F-45E5-817A-5836F94315EA}"/>
    <cellStyle name="Normal 4 8 14 2 4 3 3" xfId="41004" xr:uid="{F4A743AC-03B6-4F31-85C1-F98AAB4B770C}"/>
    <cellStyle name="Normal 4 8 14 2 4 4" xfId="41005" xr:uid="{68A7FD62-001C-49E4-9EB3-9BDCF87D12A0}"/>
    <cellStyle name="Normal 4 8 14 2 4 4 2" xfId="41006" xr:uid="{0EEF05A8-F1A5-4D4F-A4E9-AB2865057B47}"/>
    <cellStyle name="Normal 4 8 14 2 4 5" xfId="41007" xr:uid="{B3BEFD4D-9D8E-427A-A687-17C6487C53F3}"/>
    <cellStyle name="Normal 4 8 14 2 5" xfId="41008" xr:uid="{21CB9C0A-D27E-4E21-A1DE-253B5C852875}"/>
    <cellStyle name="Normal 4 8 14 2 5 2" xfId="41009" xr:uid="{EF775FDA-BB29-4F92-B6C7-2BE882572B9D}"/>
    <cellStyle name="Normal 4 8 14 2 5 2 2" xfId="41010" xr:uid="{94F0CC37-4F3E-46DD-9C57-13E7452DA054}"/>
    <cellStyle name="Normal 4 8 14 2 5 3" xfId="41011" xr:uid="{6E55CCA6-5CB8-4714-8CAA-929C09F2C805}"/>
    <cellStyle name="Normal 4 8 14 2 6" xfId="41012" xr:uid="{F6F991E7-1716-4FF0-AE7D-BC6956C8344E}"/>
    <cellStyle name="Normal 4 8 14 2 6 2" xfId="41013" xr:uid="{988090B2-D877-4410-9666-A0EC6F1CA648}"/>
    <cellStyle name="Normal 4 8 14 2 6 2 2" xfId="41014" xr:uid="{78EE828A-9B94-4501-BBA3-2E8A6A00B20F}"/>
    <cellStyle name="Normal 4 8 14 2 6 3" xfId="41015" xr:uid="{9846A476-ED44-423C-85FD-4C4856159846}"/>
    <cellStyle name="Normal 4 8 14 2 7" xfId="41016" xr:uid="{EB97BBA0-1931-47EC-A8DB-7792AD8891A0}"/>
    <cellStyle name="Normal 4 8 14 2 7 2" xfId="41017" xr:uid="{8A553255-444A-40F3-8C46-EEACC1367412}"/>
    <cellStyle name="Normal 4 8 14 2 7 2 2" xfId="41018" xr:uid="{E8AED2C7-48B7-442A-8E0C-9AB8033A093B}"/>
    <cellStyle name="Normal 4 8 14 2 7 3" xfId="41019" xr:uid="{AFA50B93-0A1F-4233-A8E2-E14D7203B3F5}"/>
    <cellStyle name="Normal 4 8 14 2 8" xfId="41020" xr:uid="{995C8F20-81EB-4E1A-98DD-F91DA7A04B79}"/>
    <cellStyle name="Normal 4 8 14 2 8 2" xfId="41021" xr:uid="{3F171553-7B80-4C9E-86C8-7197F83A74F6}"/>
    <cellStyle name="Normal 4 8 14 2 9" xfId="41022" xr:uid="{A1B7AFD8-CFBE-4312-8840-57A28873231A}"/>
    <cellStyle name="Normal 4 8 14 3" xfId="41023" xr:uid="{A4C05D9F-BB3E-4AF9-A03F-5482902F3CEF}"/>
    <cellStyle name="Normal 4 8 14 3 2" xfId="41024" xr:uid="{BA1B9F67-BE16-4CE5-AFF5-CC6515B84BA4}"/>
    <cellStyle name="Normal 4 8 14 3 2 2" xfId="41025" xr:uid="{F0D2C650-4816-451F-AB56-E0313C662D75}"/>
    <cellStyle name="Normal 4 8 14 3 2 2 2" xfId="41026" xr:uid="{0D6B3A19-E572-450F-A5A0-EB039317A3C6}"/>
    <cellStyle name="Normal 4 8 14 3 2 2 2 2" xfId="41027" xr:uid="{40047D09-F822-46BB-976F-0D17D7C89AED}"/>
    <cellStyle name="Normal 4 8 14 3 2 2 2 2 2" xfId="41028" xr:uid="{97F16029-46EA-40D5-AE2B-02B995BB483F}"/>
    <cellStyle name="Normal 4 8 14 3 2 2 2 3" xfId="41029" xr:uid="{7B8CC27A-2440-4E0B-80B3-70607D54B2FA}"/>
    <cellStyle name="Normal 4 8 14 3 2 2 3" xfId="41030" xr:uid="{C91587F5-4105-4123-91A4-01E6D64F7DF8}"/>
    <cellStyle name="Normal 4 8 14 3 2 2 3 2" xfId="41031" xr:uid="{0E1905B8-F09A-47CD-A19D-C9E3AC791F99}"/>
    <cellStyle name="Normal 4 8 14 3 2 2 3 2 2" xfId="41032" xr:uid="{7C709EAB-6B45-4A06-B4C3-C7E6733B4013}"/>
    <cellStyle name="Normal 4 8 14 3 2 2 3 3" xfId="41033" xr:uid="{789284BA-5EF7-4442-9A27-65AC95EC84E7}"/>
    <cellStyle name="Normal 4 8 14 3 2 2 4" xfId="41034" xr:uid="{3460BE9B-C8ED-4E5B-B7CF-7F1F492727D7}"/>
    <cellStyle name="Normal 4 8 14 3 2 2 4 2" xfId="41035" xr:uid="{27C1DF5E-DA69-4224-B4FE-DB9636612735}"/>
    <cellStyle name="Normal 4 8 14 3 2 2 5" xfId="41036" xr:uid="{B01EBEB7-E200-4997-BBF4-2CEDA157A31F}"/>
    <cellStyle name="Normal 4 8 14 3 2 3" xfId="41037" xr:uid="{F1878D96-A32E-49BD-8D86-894A9804DB9E}"/>
    <cellStyle name="Normal 4 8 14 3 2 3 2" xfId="41038" xr:uid="{501CF6FC-7073-47F3-A443-872156C8ECEB}"/>
    <cellStyle name="Normal 4 8 14 3 2 3 2 2" xfId="41039" xr:uid="{3CB2FFD5-13A7-4C97-8B85-1EA4033074EB}"/>
    <cellStyle name="Normal 4 8 14 3 2 3 3" xfId="41040" xr:uid="{64A15DE5-3F9B-4B1D-8D6E-C3DFBC20355F}"/>
    <cellStyle name="Normal 4 8 14 3 2 4" xfId="41041" xr:uid="{8EC89907-3D19-4EB2-A47C-6DEFBC1BD030}"/>
    <cellStyle name="Normal 4 8 14 3 2 4 2" xfId="41042" xr:uid="{FB0257E4-347B-4970-ADAD-89F71F6BB721}"/>
    <cellStyle name="Normal 4 8 14 3 2 4 2 2" xfId="41043" xr:uid="{6912125F-D2FC-4331-A28E-B98DE5BCE1FC}"/>
    <cellStyle name="Normal 4 8 14 3 2 4 3" xfId="41044" xr:uid="{FC2EBDC7-F675-42EC-9297-CB2DBDED9B14}"/>
    <cellStyle name="Normal 4 8 14 3 2 5" xfId="41045" xr:uid="{3A4300F1-DC16-4324-A51E-6263C5842477}"/>
    <cellStyle name="Normal 4 8 14 3 2 5 2" xfId="41046" xr:uid="{771EC2E0-247A-4ADA-97F5-AECD4CFBE621}"/>
    <cellStyle name="Normal 4 8 14 3 2 6" xfId="41047" xr:uid="{9A87A937-3D69-4259-AF27-157872EDF0FB}"/>
    <cellStyle name="Normal 4 8 14 3 3" xfId="41048" xr:uid="{62011BB9-7275-4781-B4DA-C012D5895E82}"/>
    <cellStyle name="Normal 4 8 14 3 3 2" xfId="41049" xr:uid="{09F6C5D4-BE5B-48A1-A291-763A7E910486}"/>
    <cellStyle name="Normal 4 8 14 3 3 2 2" xfId="41050" xr:uid="{57BA15C1-59BA-4D04-B775-15B7A6FF10BB}"/>
    <cellStyle name="Normal 4 8 14 3 3 2 2 2" xfId="41051" xr:uid="{DB369687-7FA5-438C-B564-F205577285AF}"/>
    <cellStyle name="Normal 4 8 14 3 3 2 2 2 2" xfId="41052" xr:uid="{2A3451B4-9A35-4DFA-8B21-1591241A284A}"/>
    <cellStyle name="Normal 4 8 14 3 3 2 2 3" xfId="41053" xr:uid="{CCC27F8D-2CB8-4B56-B077-AB8B616F4DD5}"/>
    <cellStyle name="Normal 4 8 14 3 3 2 3" xfId="41054" xr:uid="{370FFFB1-9CEC-441D-A227-5BB0C029B685}"/>
    <cellStyle name="Normal 4 8 14 3 3 2 3 2" xfId="41055" xr:uid="{646813F7-B816-4906-91C9-D3D4C7060402}"/>
    <cellStyle name="Normal 4 8 14 3 3 2 3 2 2" xfId="41056" xr:uid="{941E2E85-BAF2-49E7-9537-AB49DBE495B6}"/>
    <cellStyle name="Normal 4 8 14 3 3 2 3 3" xfId="41057" xr:uid="{9134991C-385D-48C0-AF78-A9AC577B63B6}"/>
    <cellStyle name="Normal 4 8 14 3 3 2 4" xfId="41058" xr:uid="{FD347FA9-1CD6-4448-8AC1-61482D638AED}"/>
    <cellStyle name="Normal 4 8 14 3 3 2 4 2" xfId="41059" xr:uid="{5E09F4EA-730F-4F2D-A31B-56D82C2D03F2}"/>
    <cellStyle name="Normal 4 8 14 3 3 2 5" xfId="41060" xr:uid="{1F00CC41-1249-497C-8482-A84E756B43FE}"/>
    <cellStyle name="Normal 4 8 14 3 3 3" xfId="41061" xr:uid="{24FF7E85-205A-42B4-9C85-29C80089B05A}"/>
    <cellStyle name="Normal 4 8 14 3 3 3 2" xfId="41062" xr:uid="{16024E50-4F1F-45B4-AAEE-CCBE0CCD186A}"/>
    <cellStyle name="Normal 4 8 14 3 3 3 2 2" xfId="41063" xr:uid="{F9C97A2A-C99E-4975-9E51-58F0A533D881}"/>
    <cellStyle name="Normal 4 8 14 3 3 3 3" xfId="41064" xr:uid="{5007056E-D060-47E4-9211-167A674C123C}"/>
    <cellStyle name="Normal 4 8 14 3 3 4" xfId="41065" xr:uid="{5FF19533-0BA3-4F40-B137-24B96123B44F}"/>
    <cellStyle name="Normal 4 8 14 3 3 4 2" xfId="41066" xr:uid="{F4371398-FCD6-4D33-BA71-7101250BFBCB}"/>
    <cellStyle name="Normal 4 8 14 3 3 4 2 2" xfId="41067" xr:uid="{E1EEFFC0-BFBE-427C-8FAC-EB6B18CADFCC}"/>
    <cellStyle name="Normal 4 8 14 3 3 4 3" xfId="41068" xr:uid="{F2CB7100-B4AF-4D3B-826A-BA3D1F8E5973}"/>
    <cellStyle name="Normal 4 8 14 3 3 5" xfId="41069" xr:uid="{392AB38E-C6C9-4F45-8E01-A5E2E2FDC1A0}"/>
    <cellStyle name="Normal 4 8 14 3 3 5 2" xfId="41070" xr:uid="{3C493070-364C-48E4-B811-F192B33483EC}"/>
    <cellStyle name="Normal 4 8 14 3 3 6" xfId="41071" xr:uid="{EA525F38-3858-4AF9-B70A-5F77C8A0A4CF}"/>
    <cellStyle name="Normal 4 8 14 3 4" xfId="41072" xr:uid="{772F78EA-5E16-486B-9843-0374EC1C2ABA}"/>
    <cellStyle name="Normal 4 8 14 3 4 2" xfId="41073" xr:uid="{749A314D-A3B0-4752-A7BF-97833AF7A949}"/>
    <cellStyle name="Normal 4 8 14 3 4 2 2" xfId="41074" xr:uid="{215FF31F-A509-41A6-BBBC-03EB67DAEC8C}"/>
    <cellStyle name="Normal 4 8 14 3 4 2 2 2" xfId="41075" xr:uid="{2A425AA2-0342-4170-9BE3-4C25EC9DB17F}"/>
    <cellStyle name="Normal 4 8 14 3 4 2 3" xfId="41076" xr:uid="{4E3060B0-ECBD-4271-B064-5484FFA0D3E2}"/>
    <cellStyle name="Normal 4 8 14 3 4 3" xfId="41077" xr:uid="{2D24F3D9-EE3E-4790-B188-D779199168AD}"/>
    <cellStyle name="Normal 4 8 14 3 4 3 2" xfId="41078" xr:uid="{BA180B3F-EE94-4CEB-B57C-7F4239028262}"/>
    <cellStyle name="Normal 4 8 14 3 4 3 2 2" xfId="41079" xr:uid="{4AC3DE9A-9879-4DCF-870B-FA4D58DEA743}"/>
    <cellStyle name="Normal 4 8 14 3 4 3 3" xfId="41080" xr:uid="{1662B5C1-C1E0-4E5B-942F-68E96C3DEE2F}"/>
    <cellStyle name="Normal 4 8 14 3 4 4" xfId="41081" xr:uid="{A4E1FE32-A690-4BBC-9A4B-E08E93DC42C0}"/>
    <cellStyle name="Normal 4 8 14 3 4 4 2" xfId="41082" xr:uid="{90296536-9AC1-4A1C-BAFA-122B980C8156}"/>
    <cellStyle name="Normal 4 8 14 3 4 5" xfId="41083" xr:uid="{6E770C08-B292-46A8-9996-210252ED2838}"/>
    <cellStyle name="Normal 4 8 14 3 5" xfId="41084" xr:uid="{F3306C69-DC68-43D3-9F6B-B2CFA6B563A3}"/>
    <cellStyle name="Normal 4 8 14 3 5 2" xfId="41085" xr:uid="{28191D54-E717-4F96-893D-10A28031BBFB}"/>
    <cellStyle name="Normal 4 8 14 3 5 2 2" xfId="41086" xr:uid="{8124DDA4-8C42-4DD6-A4BE-B5E51BA972B1}"/>
    <cellStyle name="Normal 4 8 14 3 5 3" xfId="41087" xr:uid="{9BFD371D-73CC-4D37-9BA2-53B4ACCEE658}"/>
    <cellStyle name="Normal 4 8 14 3 6" xfId="41088" xr:uid="{F0EDF162-E14F-426F-8EA5-2FA4329D93D6}"/>
    <cellStyle name="Normal 4 8 14 3 6 2" xfId="41089" xr:uid="{6D3F23DE-F318-4758-980C-0E1EC12AC886}"/>
    <cellStyle name="Normal 4 8 14 3 6 2 2" xfId="41090" xr:uid="{BFAEDE9D-403A-4012-BAC9-4EC53A9D9F39}"/>
    <cellStyle name="Normal 4 8 14 3 6 3" xfId="41091" xr:uid="{B72457D2-A46B-4D59-8483-6D6ECDC2D9C0}"/>
    <cellStyle name="Normal 4 8 14 3 7" xfId="41092" xr:uid="{F8F2892C-E8DA-4109-85B2-E2212DBD6BAE}"/>
    <cellStyle name="Normal 4 8 14 3 7 2" xfId="41093" xr:uid="{2E4F432D-1734-4162-AFBB-A84920993857}"/>
    <cellStyle name="Normal 4 8 14 3 7 2 2" xfId="41094" xr:uid="{27DCC2FF-7246-4AD7-891D-58FD440407E4}"/>
    <cellStyle name="Normal 4 8 14 3 7 3" xfId="41095" xr:uid="{771F90E5-5479-4F40-99CE-1A7BA831983E}"/>
    <cellStyle name="Normal 4 8 14 3 8" xfId="41096" xr:uid="{AA9D5F2B-8144-4125-9071-3BCA141CBF68}"/>
    <cellStyle name="Normal 4 8 14 3 8 2" xfId="41097" xr:uid="{A349256A-129D-49ED-8224-7EBF1ED66822}"/>
    <cellStyle name="Normal 4 8 14 3 9" xfId="41098" xr:uid="{17FC23D6-1517-483E-8DB7-2F679B85568A}"/>
    <cellStyle name="Normal 4 8 14 4" xfId="41099" xr:uid="{3E5D8327-57FF-4BC5-B088-B3BF197688CD}"/>
    <cellStyle name="Normal 4 8 14 4 2" xfId="41100" xr:uid="{B54D319C-C38A-4A97-A5B1-B505ADE8C4D5}"/>
    <cellStyle name="Normal 4 8 14 4 2 2" xfId="41101" xr:uid="{BD414892-732F-4572-BE1C-2870584A7B15}"/>
    <cellStyle name="Normal 4 8 14 4 2 2 2" xfId="41102" xr:uid="{122BB555-47D3-451C-8CE0-B9E42A515F47}"/>
    <cellStyle name="Normal 4 8 14 4 2 2 2 2" xfId="41103" xr:uid="{BB304535-D6F6-416C-B306-501D75035803}"/>
    <cellStyle name="Normal 4 8 14 4 2 2 3" xfId="41104" xr:uid="{60D8DF86-856D-4C91-8BA2-0E7F0AAC2D9B}"/>
    <cellStyle name="Normal 4 8 14 4 2 3" xfId="41105" xr:uid="{7DE38C46-8CB4-4ABB-8B53-6BE44B43EB00}"/>
    <cellStyle name="Normal 4 8 14 4 2 3 2" xfId="41106" xr:uid="{5520C963-065C-4BD4-B715-6D557B178958}"/>
    <cellStyle name="Normal 4 8 14 4 2 3 2 2" xfId="41107" xr:uid="{E4552DE4-1569-4AD3-AAF7-80904F339232}"/>
    <cellStyle name="Normal 4 8 14 4 2 3 3" xfId="41108" xr:uid="{46C0C166-C3AA-46C4-84D3-25979FDE0DEF}"/>
    <cellStyle name="Normal 4 8 14 4 2 4" xfId="41109" xr:uid="{D5B699DF-EDFD-45E3-8A32-EF61B6B2089D}"/>
    <cellStyle name="Normal 4 8 14 4 2 4 2" xfId="41110" xr:uid="{DBD1C86B-6F9E-4779-A2E5-DFDC43DFEF10}"/>
    <cellStyle name="Normal 4 8 14 4 2 5" xfId="41111" xr:uid="{40700080-BA67-46AB-B2EE-D11E99E73D32}"/>
    <cellStyle name="Normal 4 8 14 4 3" xfId="41112" xr:uid="{4DA44869-EAA0-44DD-A5E4-114E312C6435}"/>
    <cellStyle name="Normal 4 8 14 4 3 2" xfId="41113" xr:uid="{8D0A131E-A9DC-4207-B4BE-755797E33879}"/>
    <cellStyle name="Normal 4 8 14 4 3 2 2" xfId="41114" xr:uid="{1F5058E4-7227-404F-BF17-E0D47E3A5BB4}"/>
    <cellStyle name="Normal 4 8 14 4 3 3" xfId="41115" xr:uid="{6C2077CB-C5AE-4996-A9B2-B20A324AEEBC}"/>
    <cellStyle name="Normal 4 8 14 4 4" xfId="41116" xr:uid="{49F76439-8889-4A89-A10B-134EA6CB18CA}"/>
    <cellStyle name="Normal 4 8 14 4 4 2" xfId="41117" xr:uid="{A14330F0-2C68-4FB4-9462-4D34A31498A3}"/>
    <cellStyle name="Normal 4 8 14 4 4 2 2" xfId="41118" xr:uid="{2F5C4220-B848-4421-8B40-B2635F5AD020}"/>
    <cellStyle name="Normal 4 8 14 4 4 3" xfId="41119" xr:uid="{E86A804F-ED27-45C4-91BD-413BE890BF60}"/>
    <cellStyle name="Normal 4 8 14 4 5" xfId="41120" xr:uid="{478FBB14-0D00-4103-83BB-7A3AEE6D3F00}"/>
    <cellStyle name="Normal 4 8 14 4 5 2" xfId="41121" xr:uid="{732E5C91-B02E-4BD5-8DE1-374299AE19CC}"/>
    <cellStyle name="Normal 4 8 14 4 6" xfId="41122" xr:uid="{713BD81F-DE8F-4282-9AB9-07CF6BFE88CE}"/>
    <cellStyle name="Normal 4 8 14 5" xfId="41123" xr:uid="{11451F86-32C4-4EC7-917F-D96F7706324F}"/>
    <cellStyle name="Normal 4 8 14 5 2" xfId="41124" xr:uid="{0C139AEA-80B4-4C8D-B454-5F5EC00C9FEF}"/>
    <cellStyle name="Normal 4 8 14 5 2 2" xfId="41125" xr:uid="{8BF598AA-CC0B-4D39-BEC6-8EBD934C843A}"/>
    <cellStyle name="Normal 4 8 14 5 2 2 2" xfId="41126" xr:uid="{6ACABD39-CA8B-43B3-B916-3B494C45D067}"/>
    <cellStyle name="Normal 4 8 14 5 2 2 2 2" xfId="41127" xr:uid="{8566F3D4-3F1C-4239-A618-B4C7027F21F9}"/>
    <cellStyle name="Normal 4 8 14 5 2 2 3" xfId="41128" xr:uid="{212297B5-3BA4-4478-9096-44B47E033E3E}"/>
    <cellStyle name="Normal 4 8 14 5 2 3" xfId="41129" xr:uid="{42735E24-6D58-491A-9F70-740B3A1535F9}"/>
    <cellStyle name="Normal 4 8 14 5 2 3 2" xfId="41130" xr:uid="{B54611AA-8074-43B0-B38A-4C9B802F4FED}"/>
    <cellStyle name="Normal 4 8 14 5 2 3 2 2" xfId="41131" xr:uid="{61F7F37C-488D-437C-96AE-4F09884B513F}"/>
    <cellStyle name="Normal 4 8 14 5 2 3 3" xfId="41132" xr:uid="{4D5D4F64-C226-4921-8626-7598E1F44F75}"/>
    <cellStyle name="Normal 4 8 14 5 2 4" xfId="41133" xr:uid="{173E4064-523B-4CB5-AB2D-D7D3063B3462}"/>
    <cellStyle name="Normal 4 8 14 5 2 4 2" xfId="41134" xr:uid="{FAEA2CE1-C544-4961-858C-8D1A64BD683C}"/>
    <cellStyle name="Normal 4 8 14 5 2 5" xfId="41135" xr:uid="{1B7A257E-7B19-431E-8085-4233BE5D2927}"/>
    <cellStyle name="Normal 4 8 14 5 3" xfId="41136" xr:uid="{4F580F59-9D10-40BB-9E8E-F8D7DB569864}"/>
    <cellStyle name="Normal 4 8 14 5 3 2" xfId="41137" xr:uid="{64E04FD9-34C0-440C-A421-37E7E6567328}"/>
    <cellStyle name="Normal 4 8 14 5 3 2 2" xfId="41138" xr:uid="{98610D27-B129-4E41-800D-8733E61E055F}"/>
    <cellStyle name="Normal 4 8 14 5 3 3" xfId="41139" xr:uid="{32F7087E-3BD6-4CCF-B3F9-46E361862473}"/>
    <cellStyle name="Normal 4 8 14 5 4" xfId="41140" xr:uid="{10641CFD-153F-474B-A718-4A253B2C27DA}"/>
    <cellStyle name="Normal 4 8 14 5 4 2" xfId="41141" xr:uid="{05F8A7D6-2A07-4ECA-B098-038D26BEC7DC}"/>
    <cellStyle name="Normal 4 8 14 5 4 2 2" xfId="41142" xr:uid="{EE8ED4FD-8D87-495E-8FED-368F502F4699}"/>
    <cellStyle name="Normal 4 8 14 5 4 3" xfId="41143" xr:uid="{EB8AA4D8-C4F4-4B7F-A2B7-5CFFA790A3F2}"/>
    <cellStyle name="Normal 4 8 14 5 5" xfId="41144" xr:uid="{138F0D27-BBB2-47C6-B6CC-C64CF677A9CC}"/>
    <cellStyle name="Normal 4 8 14 5 5 2" xfId="41145" xr:uid="{B25617B6-88E2-4F0B-88C8-C4373C3F0920}"/>
    <cellStyle name="Normal 4 8 14 5 6" xfId="41146" xr:uid="{D2C6571F-323E-4903-8E81-03A41EF61E58}"/>
    <cellStyle name="Normal 4 8 14 6" xfId="41147" xr:uid="{7806AEE7-6E71-4504-8388-41E006F84C81}"/>
    <cellStyle name="Normal 4 8 14 6 2" xfId="41148" xr:uid="{4A1C25C6-8B27-4825-B123-0FCEB3476E74}"/>
    <cellStyle name="Normal 4 8 14 6 2 2" xfId="41149" xr:uid="{E657A711-82E6-4FD4-A750-ADAFA0AA7F94}"/>
    <cellStyle name="Normal 4 8 14 6 2 2 2" xfId="41150" xr:uid="{674A5427-5837-415B-B72E-B1BCF56B18D1}"/>
    <cellStyle name="Normal 4 8 14 6 2 3" xfId="41151" xr:uid="{E40088F5-5093-4921-8C87-FDA7B6162548}"/>
    <cellStyle name="Normal 4 8 14 6 3" xfId="41152" xr:uid="{7F4A4DFD-97B1-47C5-9F11-B192B0E92FCF}"/>
    <cellStyle name="Normal 4 8 14 6 3 2" xfId="41153" xr:uid="{A2609BFA-B262-4A1B-BF8B-7A1425FB83D6}"/>
    <cellStyle name="Normal 4 8 14 6 3 2 2" xfId="41154" xr:uid="{71204D38-6FE8-4F69-9FAC-86D212B63B68}"/>
    <cellStyle name="Normal 4 8 14 6 3 3" xfId="41155" xr:uid="{595BD374-02EC-4AA3-ACC5-AF2BC28D7C2A}"/>
    <cellStyle name="Normal 4 8 14 6 4" xfId="41156" xr:uid="{DA85A60E-C78C-4323-B20D-B1840E013DB7}"/>
    <cellStyle name="Normal 4 8 14 6 4 2" xfId="41157" xr:uid="{9EA7AE5F-1906-45AA-8AA8-141A00E5A5AE}"/>
    <cellStyle name="Normal 4 8 14 6 5" xfId="41158" xr:uid="{C70568E5-5720-475A-81A5-F7C9200AAF58}"/>
    <cellStyle name="Normal 4 8 14 7" xfId="41159" xr:uid="{97DBE625-3BCD-43B4-B0A9-AA3E536114F7}"/>
    <cellStyle name="Normal 4 8 14 7 2" xfId="41160" xr:uid="{905130A4-5132-42BA-B3A9-BF98ED71345E}"/>
    <cellStyle name="Normal 4 8 14 7 2 2" xfId="41161" xr:uid="{A8E9DC80-6A22-40F2-B686-414BF1E69F7F}"/>
    <cellStyle name="Normal 4 8 14 7 3" xfId="41162" xr:uid="{0FB6C5B7-526E-4C4F-A9BC-C90551CA73B4}"/>
    <cellStyle name="Normal 4 8 14 8" xfId="41163" xr:uid="{F9778298-6955-4C10-B273-E101CC9FDF1A}"/>
    <cellStyle name="Normal 4 8 14 8 2" xfId="41164" xr:uid="{EB188937-5A03-44E1-92CA-249E8FD0942D}"/>
    <cellStyle name="Normal 4 8 14 8 2 2" xfId="41165" xr:uid="{B92FAA09-E22F-474B-A4CC-B91F47CB9F46}"/>
    <cellStyle name="Normal 4 8 14 8 3" xfId="41166" xr:uid="{71BDB2AD-2194-469A-B6C1-389D6DBD7C25}"/>
    <cellStyle name="Normal 4 8 14 9" xfId="41167" xr:uid="{E22EDF3B-0A2E-4D9F-9E28-4E5D5086CD8D}"/>
    <cellStyle name="Normal 4 8 14 9 2" xfId="41168" xr:uid="{33288146-02BA-4EFB-A594-88FEBAD2B436}"/>
    <cellStyle name="Normal 4 8 14 9 2 2" xfId="41169" xr:uid="{CDDE2885-54EA-4FDA-9DBB-FFFFEEDEDE01}"/>
    <cellStyle name="Normal 4 8 14 9 3" xfId="41170" xr:uid="{AFEBFC1C-7045-46B8-B567-3DC4226729AE}"/>
    <cellStyle name="Normal 4 8 15" xfId="41171" xr:uid="{F5C15D3E-951F-46D5-B2E7-98BB579BE012}"/>
    <cellStyle name="Normal 4 8 15 10" xfId="41172" xr:uid="{DB5BEC41-EFE5-40E4-95CD-97ACB6366532}"/>
    <cellStyle name="Normal 4 8 15 10 2" xfId="41173" xr:uid="{0604F4EA-4881-4AB4-AC22-784D45F0F194}"/>
    <cellStyle name="Normal 4 8 15 11" xfId="41174" xr:uid="{C0C35542-7C95-43AA-AF8F-BFAEB196DD46}"/>
    <cellStyle name="Normal 4 8 15 2" xfId="41175" xr:uid="{DC8CBC70-1326-4D34-9B64-7E606BC7EA4A}"/>
    <cellStyle name="Normal 4 8 15 2 2" xfId="41176" xr:uid="{DCAA63AB-4CE6-4C9E-9617-1CAD5317FA62}"/>
    <cellStyle name="Normal 4 8 15 2 2 2" xfId="41177" xr:uid="{CD4EE4A5-8FA8-422F-A132-FD03D936EB6A}"/>
    <cellStyle name="Normal 4 8 15 2 2 2 2" xfId="41178" xr:uid="{F962FB8A-B455-4C6C-835D-29088734D6FC}"/>
    <cellStyle name="Normal 4 8 15 2 2 2 2 2" xfId="41179" xr:uid="{417132C0-F812-45EC-8E88-211B99937F76}"/>
    <cellStyle name="Normal 4 8 15 2 2 2 2 2 2" xfId="41180" xr:uid="{9A248E3D-4615-42D6-98F7-21F8460949ED}"/>
    <cellStyle name="Normal 4 8 15 2 2 2 2 3" xfId="41181" xr:uid="{F9B0B33C-23EE-4BBD-A5C4-D47601F22448}"/>
    <cellStyle name="Normal 4 8 15 2 2 2 3" xfId="41182" xr:uid="{36DD3FA8-E842-4930-A5CF-2C31F31EDCF5}"/>
    <cellStyle name="Normal 4 8 15 2 2 2 3 2" xfId="41183" xr:uid="{58CF85F4-61FC-4B51-959A-250EA5524450}"/>
    <cellStyle name="Normal 4 8 15 2 2 2 3 2 2" xfId="41184" xr:uid="{8741D0E1-484B-40E9-B3EA-311ED39F0921}"/>
    <cellStyle name="Normal 4 8 15 2 2 2 3 3" xfId="41185" xr:uid="{78410B22-8E18-4CCC-B38F-221F1D5BF7DB}"/>
    <cellStyle name="Normal 4 8 15 2 2 2 4" xfId="41186" xr:uid="{623DEA26-E34E-45F3-B365-47AA46C68871}"/>
    <cellStyle name="Normal 4 8 15 2 2 2 4 2" xfId="41187" xr:uid="{D777C0A5-9293-4D99-96D2-3E53682436BB}"/>
    <cellStyle name="Normal 4 8 15 2 2 2 5" xfId="41188" xr:uid="{F9D1F301-5F27-4CB3-BA8A-4713DAC290BD}"/>
    <cellStyle name="Normal 4 8 15 2 2 3" xfId="41189" xr:uid="{47ED39A7-38E2-4330-9226-52559FD75C8E}"/>
    <cellStyle name="Normal 4 8 15 2 2 3 2" xfId="41190" xr:uid="{923AFE4A-00C5-43D3-A603-6032ADE221F2}"/>
    <cellStyle name="Normal 4 8 15 2 2 3 2 2" xfId="41191" xr:uid="{6D92598D-9B63-4410-886D-D975D42CB0B4}"/>
    <cellStyle name="Normal 4 8 15 2 2 3 3" xfId="41192" xr:uid="{6C733A18-8E91-4228-AEAC-8FF6705662DA}"/>
    <cellStyle name="Normal 4 8 15 2 2 4" xfId="41193" xr:uid="{9CEA7779-1BE1-419B-9B06-E55AF36C5683}"/>
    <cellStyle name="Normal 4 8 15 2 2 4 2" xfId="41194" xr:uid="{4C73F738-C941-4C0A-8B55-34A6E6ECAC4D}"/>
    <cellStyle name="Normal 4 8 15 2 2 4 2 2" xfId="41195" xr:uid="{714C73DF-F08B-4EEE-BB2C-C9891D35A963}"/>
    <cellStyle name="Normal 4 8 15 2 2 4 3" xfId="41196" xr:uid="{0A9DAB11-8A7D-4CAB-9C34-B5E27D13E1D0}"/>
    <cellStyle name="Normal 4 8 15 2 2 5" xfId="41197" xr:uid="{4C61069B-1FDB-496E-8B2D-DEE7954126AC}"/>
    <cellStyle name="Normal 4 8 15 2 2 5 2" xfId="41198" xr:uid="{9B384442-D6A0-47F4-84C9-13CEE6753F89}"/>
    <cellStyle name="Normal 4 8 15 2 2 6" xfId="41199" xr:uid="{15627880-2630-475D-84CB-71FE4DE0FA2B}"/>
    <cellStyle name="Normal 4 8 15 2 3" xfId="41200" xr:uid="{E49BB27F-B909-46A1-911A-2D96EB61F634}"/>
    <cellStyle name="Normal 4 8 15 2 3 2" xfId="41201" xr:uid="{C4EC5D03-8BDE-4223-B0C4-C52A84E71AA5}"/>
    <cellStyle name="Normal 4 8 15 2 3 2 2" xfId="41202" xr:uid="{D0E0E50A-6979-49E2-B801-20C33F61B5FC}"/>
    <cellStyle name="Normal 4 8 15 2 3 2 2 2" xfId="41203" xr:uid="{8FDE27D4-E399-40D5-BBEE-1956EBD680DE}"/>
    <cellStyle name="Normal 4 8 15 2 3 2 2 2 2" xfId="41204" xr:uid="{17D550D4-C464-482B-A242-9DA0E2137A95}"/>
    <cellStyle name="Normal 4 8 15 2 3 2 2 3" xfId="41205" xr:uid="{D0D0DDCB-E6E9-4917-B864-3F99A9D78BE0}"/>
    <cellStyle name="Normal 4 8 15 2 3 2 3" xfId="41206" xr:uid="{61D1684B-885C-4DB5-BB19-51FFFDFFF7CF}"/>
    <cellStyle name="Normal 4 8 15 2 3 2 3 2" xfId="41207" xr:uid="{FA74752D-7EE9-4D06-998C-1A69795263D6}"/>
    <cellStyle name="Normal 4 8 15 2 3 2 3 2 2" xfId="41208" xr:uid="{5596D3EC-4D40-434D-A0E0-2BBEC8297E49}"/>
    <cellStyle name="Normal 4 8 15 2 3 2 3 3" xfId="41209" xr:uid="{F8BB75F8-7AA6-4547-9714-6EFA9CEDB130}"/>
    <cellStyle name="Normal 4 8 15 2 3 2 4" xfId="41210" xr:uid="{CF40C3F6-6EB9-4163-839D-F5A05D1CF59F}"/>
    <cellStyle name="Normal 4 8 15 2 3 2 4 2" xfId="41211" xr:uid="{9A43C1E7-87DA-476A-BDE4-F5A5C9AB97FE}"/>
    <cellStyle name="Normal 4 8 15 2 3 2 5" xfId="41212" xr:uid="{D4F6A761-E3FB-45CD-B2C9-8F3880ABF6DD}"/>
    <cellStyle name="Normal 4 8 15 2 3 3" xfId="41213" xr:uid="{5C89C164-4B48-4FE2-9F04-C2DDFD1A540E}"/>
    <cellStyle name="Normal 4 8 15 2 3 3 2" xfId="41214" xr:uid="{679D0E96-12AF-41A6-B827-2C3364B7600C}"/>
    <cellStyle name="Normal 4 8 15 2 3 3 2 2" xfId="41215" xr:uid="{4405C303-E14D-4624-81A0-52DB82476BFB}"/>
    <cellStyle name="Normal 4 8 15 2 3 3 3" xfId="41216" xr:uid="{389FE26B-0628-4A30-9B96-D1E682D25D16}"/>
    <cellStyle name="Normal 4 8 15 2 3 4" xfId="41217" xr:uid="{886ECBB6-2D9C-49ED-9D25-34EC48312174}"/>
    <cellStyle name="Normal 4 8 15 2 3 4 2" xfId="41218" xr:uid="{AC722CAE-03CE-4EB3-A543-9764C481F92E}"/>
    <cellStyle name="Normal 4 8 15 2 3 4 2 2" xfId="41219" xr:uid="{AAEA1479-8291-412F-A998-67EE999A5252}"/>
    <cellStyle name="Normal 4 8 15 2 3 4 3" xfId="41220" xr:uid="{8817D342-9EC9-462E-BC0B-FC9E91697147}"/>
    <cellStyle name="Normal 4 8 15 2 3 5" xfId="41221" xr:uid="{16912C15-FAE9-4481-AF60-49295F0C4572}"/>
    <cellStyle name="Normal 4 8 15 2 3 5 2" xfId="41222" xr:uid="{E670ECD6-C29D-4963-9704-DDDCF11870CD}"/>
    <cellStyle name="Normal 4 8 15 2 3 6" xfId="41223" xr:uid="{DC5EC655-B932-48C1-96E8-4165F1420AFC}"/>
    <cellStyle name="Normal 4 8 15 2 4" xfId="41224" xr:uid="{57CB1EB6-AAD5-4FE7-810D-9BDB014E6795}"/>
    <cellStyle name="Normal 4 8 15 2 4 2" xfId="41225" xr:uid="{0FCFC8B0-C94A-4AFD-9FF4-F199D8ADD029}"/>
    <cellStyle name="Normal 4 8 15 2 4 2 2" xfId="41226" xr:uid="{3D749AB4-D2FC-463B-A430-1C2652CC5B91}"/>
    <cellStyle name="Normal 4 8 15 2 4 2 2 2" xfId="41227" xr:uid="{DE8059B5-D25D-48F4-B3E1-E8D97618C2A5}"/>
    <cellStyle name="Normal 4 8 15 2 4 2 3" xfId="41228" xr:uid="{A3844C0C-363D-4AC3-A6BF-D68CCE65A086}"/>
    <cellStyle name="Normal 4 8 15 2 4 3" xfId="41229" xr:uid="{C1E33DF6-1FFA-494E-9DC6-642FFDE7748A}"/>
    <cellStyle name="Normal 4 8 15 2 4 3 2" xfId="41230" xr:uid="{2BDD95EA-3670-4432-834F-6881D3B45C8E}"/>
    <cellStyle name="Normal 4 8 15 2 4 3 2 2" xfId="41231" xr:uid="{86DCF187-92D1-4459-BFAE-C671EE0E5956}"/>
    <cellStyle name="Normal 4 8 15 2 4 3 3" xfId="41232" xr:uid="{B0C13E47-690F-4547-B5A6-9B8B41E17EA6}"/>
    <cellStyle name="Normal 4 8 15 2 4 4" xfId="41233" xr:uid="{B8D6A4CA-4D16-4AFE-B133-4D4AFA68E81B}"/>
    <cellStyle name="Normal 4 8 15 2 4 4 2" xfId="41234" xr:uid="{04572510-C168-451B-994B-8BF062B4E045}"/>
    <cellStyle name="Normal 4 8 15 2 4 5" xfId="41235" xr:uid="{21C949AF-51F3-4E0C-A02A-CD4E29E26A7F}"/>
    <cellStyle name="Normal 4 8 15 2 5" xfId="41236" xr:uid="{0260B9FC-FAD2-40FF-8392-81E67CC63292}"/>
    <cellStyle name="Normal 4 8 15 2 5 2" xfId="41237" xr:uid="{9EC57837-D775-4EF3-8DA2-A1BB64F5DB16}"/>
    <cellStyle name="Normal 4 8 15 2 5 2 2" xfId="41238" xr:uid="{182148B9-86AE-4EBB-AF5F-21EDA1FDBC19}"/>
    <cellStyle name="Normal 4 8 15 2 5 3" xfId="41239" xr:uid="{09C0EB21-A619-4E9E-A7E6-69A6630E1E48}"/>
    <cellStyle name="Normal 4 8 15 2 6" xfId="41240" xr:uid="{363D3041-40F0-40E4-9F15-E35D2F22A436}"/>
    <cellStyle name="Normal 4 8 15 2 6 2" xfId="41241" xr:uid="{B8B25B6A-D598-45D7-BB48-C85C5639FB91}"/>
    <cellStyle name="Normal 4 8 15 2 6 2 2" xfId="41242" xr:uid="{D5098375-D608-4FBD-9BFD-85D5F074D535}"/>
    <cellStyle name="Normal 4 8 15 2 6 3" xfId="41243" xr:uid="{3940FB78-797C-465E-BD92-69A28B638D02}"/>
    <cellStyle name="Normal 4 8 15 2 7" xfId="41244" xr:uid="{94D503A0-C426-4A0C-BC5E-147ECFE42F01}"/>
    <cellStyle name="Normal 4 8 15 2 7 2" xfId="41245" xr:uid="{2A456A75-984E-4FEF-B410-E0E20DC09E45}"/>
    <cellStyle name="Normal 4 8 15 2 7 2 2" xfId="41246" xr:uid="{1CD09EDA-E2B5-45C5-9661-E1E3A6C83F51}"/>
    <cellStyle name="Normal 4 8 15 2 7 3" xfId="41247" xr:uid="{D38B857F-FFDD-4748-8B71-DFDD3D45C23B}"/>
    <cellStyle name="Normal 4 8 15 2 8" xfId="41248" xr:uid="{F8BCE3CD-A39C-44C8-87CF-EEEE9BCA65F8}"/>
    <cellStyle name="Normal 4 8 15 2 8 2" xfId="41249" xr:uid="{68CC3F60-5FF1-47E8-A690-A67A3EDDE3C0}"/>
    <cellStyle name="Normal 4 8 15 2 9" xfId="41250" xr:uid="{0BD37125-1042-419F-A486-6AA8766A55DE}"/>
    <cellStyle name="Normal 4 8 15 3" xfId="41251" xr:uid="{A5CF2E67-B653-4E28-AAB2-E7A0FFDC1430}"/>
    <cellStyle name="Normal 4 8 15 3 2" xfId="41252" xr:uid="{1F8EFDB4-B021-46F5-B6BD-6B52C98BC76B}"/>
    <cellStyle name="Normal 4 8 15 3 2 2" xfId="41253" xr:uid="{72A1C6C5-94BF-4BDA-8CF8-759C1E2556D4}"/>
    <cellStyle name="Normal 4 8 15 3 2 2 2" xfId="41254" xr:uid="{50320BF1-6C5A-4BFF-8CD2-FAE65C21717E}"/>
    <cellStyle name="Normal 4 8 15 3 2 2 2 2" xfId="41255" xr:uid="{454180F4-38AE-4552-859B-7A30088BB3C5}"/>
    <cellStyle name="Normal 4 8 15 3 2 2 2 2 2" xfId="41256" xr:uid="{63AED352-CADB-4D10-A760-46C01EFA59AF}"/>
    <cellStyle name="Normal 4 8 15 3 2 2 2 3" xfId="41257" xr:uid="{4B8DBA46-1BF4-4E69-B832-F01DBC5E86D1}"/>
    <cellStyle name="Normal 4 8 15 3 2 2 3" xfId="41258" xr:uid="{E50A6945-D094-45F4-8C77-6D18B0A9B240}"/>
    <cellStyle name="Normal 4 8 15 3 2 2 3 2" xfId="41259" xr:uid="{CEDE7A79-C31A-4B8B-BFC8-C6B964576D94}"/>
    <cellStyle name="Normal 4 8 15 3 2 2 3 2 2" xfId="41260" xr:uid="{B3C64627-C73D-4427-ABD7-E64D057BE7D3}"/>
    <cellStyle name="Normal 4 8 15 3 2 2 3 3" xfId="41261" xr:uid="{97911E14-5F39-4852-AD93-1BA787869F4F}"/>
    <cellStyle name="Normal 4 8 15 3 2 2 4" xfId="41262" xr:uid="{537D7DC8-64C7-4B38-BCAC-3B5EA710BA39}"/>
    <cellStyle name="Normal 4 8 15 3 2 2 4 2" xfId="41263" xr:uid="{CE6299CC-7E47-4BE9-BD75-35797F39D4A3}"/>
    <cellStyle name="Normal 4 8 15 3 2 2 5" xfId="41264" xr:uid="{D09B2716-7E5E-4520-850D-E32469475601}"/>
    <cellStyle name="Normal 4 8 15 3 2 3" xfId="41265" xr:uid="{5337E784-A7D3-4C37-906B-3839F2904BD8}"/>
    <cellStyle name="Normal 4 8 15 3 2 3 2" xfId="41266" xr:uid="{F7B6731B-C87E-4427-B532-FFE1FCD452A3}"/>
    <cellStyle name="Normal 4 8 15 3 2 3 2 2" xfId="41267" xr:uid="{3FFECCAD-C0B7-47C8-8588-64485005544E}"/>
    <cellStyle name="Normal 4 8 15 3 2 3 3" xfId="41268" xr:uid="{23989565-126F-4019-97AA-B3773F23EAB4}"/>
    <cellStyle name="Normal 4 8 15 3 2 4" xfId="41269" xr:uid="{4E05F9FC-D7A1-4DCC-AC9E-E2D0D5EEE5CF}"/>
    <cellStyle name="Normal 4 8 15 3 2 4 2" xfId="41270" xr:uid="{3E4B1610-B971-4460-93A3-DDD097C50056}"/>
    <cellStyle name="Normal 4 8 15 3 2 4 2 2" xfId="41271" xr:uid="{99556DA8-E69E-4892-9DC7-1848DF4EE3A7}"/>
    <cellStyle name="Normal 4 8 15 3 2 4 3" xfId="41272" xr:uid="{6EC1F6B7-A779-4A28-A5E5-A8ADB95FA9BD}"/>
    <cellStyle name="Normal 4 8 15 3 2 5" xfId="41273" xr:uid="{86459DD4-D5AE-4DC9-AB47-8799E6828A04}"/>
    <cellStyle name="Normal 4 8 15 3 2 5 2" xfId="41274" xr:uid="{44AF110A-24E0-40CD-B2BA-3F7A31D3B01A}"/>
    <cellStyle name="Normal 4 8 15 3 2 6" xfId="41275" xr:uid="{8D24ED54-8C67-4503-84BA-6414DDBCC451}"/>
    <cellStyle name="Normal 4 8 15 3 3" xfId="41276" xr:uid="{4FE4A4DA-FCC6-4A32-958F-1B7E6D3E33FD}"/>
    <cellStyle name="Normal 4 8 15 3 3 2" xfId="41277" xr:uid="{342BDE8B-44CA-46E0-8798-7B16147C6337}"/>
    <cellStyle name="Normal 4 8 15 3 3 2 2" xfId="41278" xr:uid="{85109E62-DB7B-4F4F-9FCC-4DF91EF2E815}"/>
    <cellStyle name="Normal 4 8 15 3 3 2 2 2" xfId="41279" xr:uid="{D13FD8DA-330D-4820-95B4-1948DB525983}"/>
    <cellStyle name="Normal 4 8 15 3 3 2 2 2 2" xfId="41280" xr:uid="{E2D98D27-B1DA-4719-8BD6-6E3BB30FBC06}"/>
    <cellStyle name="Normal 4 8 15 3 3 2 2 3" xfId="41281" xr:uid="{186ABB44-E85F-4DF1-A0BD-75F5A8510994}"/>
    <cellStyle name="Normal 4 8 15 3 3 2 3" xfId="41282" xr:uid="{6A8DEB51-B0CE-4B39-A5A0-813A83FF5903}"/>
    <cellStyle name="Normal 4 8 15 3 3 2 3 2" xfId="41283" xr:uid="{18F2D665-A114-4D9C-A9DC-1925599F1802}"/>
    <cellStyle name="Normal 4 8 15 3 3 2 3 2 2" xfId="41284" xr:uid="{0B004C26-24D0-465D-9329-BC88B25865DF}"/>
    <cellStyle name="Normal 4 8 15 3 3 2 3 3" xfId="41285" xr:uid="{34031A7B-B4B9-45F8-9954-B4D62AD8626C}"/>
    <cellStyle name="Normal 4 8 15 3 3 2 4" xfId="41286" xr:uid="{DCB18F52-E476-4076-B7D1-0A84C56B048F}"/>
    <cellStyle name="Normal 4 8 15 3 3 2 4 2" xfId="41287" xr:uid="{210FA15C-ED25-44D8-9CFE-E049C9A87AB0}"/>
    <cellStyle name="Normal 4 8 15 3 3 2 5" xfId="41288" xr:uid="{ECFA707B-C004-4D90-9860-0A234AE23C48}"/>
    <cellStyle name="Normal 4 8 15 3 3 3" xfId="41289" xr:uid="{86F97B79-47D2-4B63-B8CE-01208364C1CD}"/>
    <cellStyle name="Normal 4 8 15 3 3 3 2" xfId="41290" xr:uid="{9823D386-E08C-4069-AF24-6632918A3D3C}"/>
    <cellStyle name="Normal 4 8 15 3 3 3 2 2" xfId="41291" xr:uid="{3F9D9A57-11AB-4EFC-B9E3-7D0059970274}"/>
    <cellStyle name="Normal 4 8 15 3 3 3 3" xfId="41292" xr:uid="{143D8F5B-54B3-4BF1-9641-0773F5A2E14F}"/>
    <cellStyle name="Normal 4 8 15 3 3 4" xfId="41293" xr:uid="{5DCDEBB0-6507-4606-B484-E414A3949441}"/>
    <cellStyle name="Normal 4 8 15 3 3 4 2" xfId="41294" xr:uid="{8923F3E7-1C1B-4DED-BFCA-4A384F105915}"/>
    <cellStyle name="Normal 4 8 15 3 3 4 2 2" xfId="41295" xr:uid="{BDD2D1D4-7E99-4798-8129-BAED33C480CD}"/>
    <cellStyle name="Normal 4 8 15 3 3 4 3" xfId="41296" xr:uid="{B75AC535-D12B-4036-93B7-23D0763C67C0}"/>
    <cellStyle name="Normal 4 8 15 3 3 5" xfId="41297" xr:uid="{0DD71181-E4BE-47C0-BA15-5700E568C447}"/>
    <cellStyle name="Normal 4 8 15 3 3 5 2" xfId="41298" xr:uid="{2E1DE072-FDEA-41B5-B4A7-58B332C117C9}"/>
    <cellStyle name="Normal 4 8 15 3 3 6" xfId="41299" xr:uid="{8355443B-D681-49CB-8601-B4D51231A4B5}"/>
    <cellStyle name="Normal 4 8 15 3 4" xfId="41300" xr:uid="{B3B5CBC4-E0E9-40C0-8151-FD93CA70B7E5}"/>
    <cellStyle name="Normal 4 8 15 3 4 2" xfId="41301" xr:uid="{9F68CD04-531B-4BC1-B80B-0E5F6850683F}"/>
    <cellStyle name="Normal 4 8 15 3 4 2 2" xfId="41302" xr:uid="{46E9FC4A-0C0A-494A-84CF-36D12EE46E29}"/>
    <cellStyle name="Normal 4 8 15 3 4 2 2 2" xfId="41303" xr:uid="{8240094B-D8EC-495D-8C50-ACC700E5FC56}"/>
    <cellStyle name="Normal 4 8 15 3 4 2 3" xfId="41304" xr:uid="{AA7418AF-1B30-4CF2-93BE-DBA6BB3C64C1}"/>
    <cellStyle name="Normal 4 8 15 3 4 3" xfId="41305" xr:uid="{511DF111-D791-4856-874E-A7D8A2D81796}"/>
    <cellStyle name="Normal 4 8 15 3 4 3 2" xfId="41306" xr:uid="{AA68CCC7-A8AA-445C-B5F4-20E1F92CD11A}"/>
    <cellStyle name="Normal 4 8 15 3 4 3 2 2" xfId="41307" xr:uid="{D1C506C2-A5A1-4474-A056-38E093386D2B}"/>
    <cellStyle name="Normal 4 8 15 3 4 3 3" xfId="41308" xr:uid="{96CAFD4A-D680-4EE4-A3FE-57588F62C9B7}"/>
    <cellStyle name="Normal 4 8 15 3 4 4" xfId="41309" xr:uid="{14E5A47F-C1EF-41B6-AF49-1D984465BFD2}"/>
    <cellStyle name="Normal 4 8 15 3 4 4 2" xfId="41310" xr:uid="{EFDB9A2C-F9D6-4140-9F48-F54140AC288F}"/>
    <cellStyle name="Normal 4 8 15 3 4 5" xfId="41311" xr:uid="{D7F90EE0-AA81-4094-9F5F-02921F4166A4}"/>
    <cellStyle name="Normal 4 8 15 3 5" xfId="41312" xr:uid="{C015782A-D2DF-439F-9608-647E51AE9B61}"/>
    <cellStyle name="Normal 4 8 15 3 5 2" xfId="41313" xr:uid="{624D8878-B2D6-4632-BDE4-A8DFC032A905}"/>
    <cellStyle name="Normal 4 8 15 3 5 2 2" xfId="41314" xr:uid="{E5AA0BB9-3D7D-478F-AB5B-1A70A311D0A5}"/>
    <cellStyle name="Normal 4 8 15 3 5 3" xfId="41315" xr:uid="{7385425D-D9ED-413E-AF86-022D8A7B3961}"/>
    <cellStyle name="Normal 4 8 15 3 6" xfId="41316" xr:uid="{76C9A57F-CED9-4318-9AF5-EF83CFED6390}"/>
    <cellStyle name="Normal 4 8 15 3 6 2" xfId="41317" xr:uid="{C97E79D6-7595-4711-A01F-3620E7463FE1}"/>
    <cellStyle name="Normal 4 8 15 3 6 2 2" xfId="41318" xr:uid="{C3458B17-61D8-4D5B-8A9C-273CAAD9C857}"/>
    <cellStyle name="Normal 4 8 15 3 6 3" xfId="41319" xr:uid="{5966F778-DC0D-44E6-99CF-798E92583D1B}"/>
    <cellStyle name="Normal 4 8 15 3 7" xfId="41320" xr:uid="{DFEE2F93-4BA8-4E6E-8BFA-5883F2F77D6B}"/>
    <cellStyle name="Normal 4 8 15 3 7 2" xfId="41321" xr:uid="{AEB28957-50F0-441C-9832-23D11867E921}"/>
    <cellStyle name="Normal 4 8 15 3 7 2 2" xfId="41322" xr:uid="{BA803481-5ACB-47E7-A206-8EF5F2F419C8}"/>
    <cellStyle name="Normal 4 8 15 3 7 3" xfId="41323" xr:uid="{202548C6-864F-40F5-B0D3-E4740598E0FB}"/>
    <cellStyle name="Normal 4 8 15 3 8" xfId="41324" xr:uid="{99A0A778-D32F-4C8A-AE55-F9ADEFC44522}"/>
    <cellStyle name="Normal 4 8 15 3 8 2" xfId="41325" xr:uid="{FFC7EE44-D246-47CF-981E-6E691A7DCE79}"/>
    <cellStyle name="Normal 4 8 15 3 9" xfId="41326" xr:uid="{B1BE4CD6-B176-4B54-B6A0-00440C8DF59B}"/>
    <cellStyle name="Normal 4 8 15 4" xfId="41327" xr:uid="{B269A45D-FD4E-4361-9C7D-F90B6CDDF877}"/>
    <cellStyle name="Normal 4 8 15 4 2" xfId="41328" xr:uid="{E424474B-3BD5-494F-A2AD-D53A4BBC5AEB}"/>
    <cellStyle name="Normal 4 8 15 4 2 2" xfId="41329" xr:uid="{AC15693E-4F03-4F98-A25D-658113AB0417}"/>
    <cellStyle name="Normal 4 8 15 4 2 2 2" xfId="41330" xr:uid="{5BF6C6F0-7144-4DA1-BC5C-CE2A8D95869B}"/>
    <cellStyle name="Normal 4 8 15 4 2 2 2 2" xfId="41331" xr:uid="{CC7B25DA-14AA-4071-8DB0-DCF54D459B12}"/>
    <cellStyle name="Normal 4 8 15 4 2 2 3" xfId="41332" xr:uid="{E578D12B-A7A2-4E74-B7E4-8A602E7EC38B}"/>
    <cellStyle name="Normal 4 8 15 4 2 3" xfId="41333" xr:uid="{8F5EBF95-934A-4572-B6A5-CB8CA35A9C3F}"/>
    <cellStyle name="Normal 4 8 15 4 2 3 2" xfId="41334" xr:uid="{2DB22AA8-D6B9-45DD-8CF7-A400AE88ACDB}"/>
    <cellStyle name="Normal 4 8 15 4 2 3 2 2" xfId="41335" xr:uid="{CAAF15BB-A3AA-4E92-B26A-CC0A461D7076}"/>
    <cellStyle name="Normal 4 8 15 4 2 3 3" xfId="41336" xr:uid="{6190186B-2074-49F5-8948-5124D347C37F}"/>
    <cellStyle name="Normal 4 8 15 4 2 4" xfId="41337" xr:uid="{0835A192-B6B3-4CA7-BF6B-7600C21D8573}"/>
    <cellStyle name="Normal 4 8 15 4 2 4 2" xfId="41338" xr:uid="{9B5479EC-1C8E-4104-AD1E-1C5A097FF633}"/>
    <cellStyle name="Normal 4 8 15 4 2 5" xfId="41339" xr:uid="{F902E89A-22B5-4645-93B7-A40E1891BBFF}"/>
    <cellStyle name="Normal 4 8 15 4 3" xfId="41340" xr:uid="{EEBEDA39-A05A-4162-A5CD-C4A4F76FDDCA}"/>
    <cellStyle name="Normal 4 8 15 4 3 2" xfId="41341" xr:uid="{FB16AC5C-8F75-4CF7-B48E-8CD253214930}"/>
    <cellStyle name="Normal 4 8 15 4 3 2 2" xfId="41342" xr:uid="{0012CAF6-0E99-4DC5-B190-228F0306C761}"/>
    <cellStyle name="Normal 4 8 15 4 3 3" xfId="41343" xr:uid="{B07BE297-AA96-46B2-843A-35552C9CD0DA}"/>
    <cellStyle name="Normal 4 8 15 4 4" xfId="41344" xr:uid="{51A159E4-85F4-46B3-926A-347E0ED8C7DB}"/>
    <cellStyle name="Normal 4 8 15 4 4 2" xfId="41345" xr:uid="{0088B027-2FF5-4F39-A923-1E0343626476}"/>
    <cellStyle name="Normal 4 8 15 4 4 2 2" xfId="41346" xr:uid="{85354E88-2F00-4FEE-90AA-E8D80A444EEE}"/>
    <cellStyle name="Normal 4 8 15 4 4 3" xfId="41347" xr:uid="{6F8D7B79-7407-47A6-9386-ABAAE8A87415}"/>
    <cellStyle name="Normal 4 8 15 4 5" xfId="41348" xr:uid="{C3864872-13DC-44E3-A7E8-A7A0B02B0BE5}"/>
    <cellStyle name="Normal 4 8 15 4 5 2" xfId="41349" xr:uid="{81AE01D2-67E2-4A27-8090-DC0A0326BA49}"/>
    <cellStyle name="Normal 4 8 15 4 6" xfId="41350" xr:uid="{13B48954-60ED-47AD-8F11-F9F1DD3B4420}"/>
    <cellStyle name="Normal 4 8 15 5" xfId="41351" xr:uid="{B84335A9-9326-4109-8D48-70AF4F9D1DF1}"/>
    <cellStyle name="Normal 4 8 15 5 2" xfId="41352" xr:uid="{F3519193-FA92-4A3F-AEEF-9257C92B656F}"/>
    <cellStyle name="Normal 4 8 15 5 2 2" xfId="41353" xr:uid="{9381D17C-90C7-42D5-9BF6-F7D8D456A980}"/>
    <cellStyle name="Normal 4 8 15 5 2 2 2" xfId="41354" xr:uid="{E0CFC86E-FC40-4DC8-8FEA-456932F7201E}"/>
    <cellStyle name="Normal 4 8 15 5 2 2 2 2" xfId="41355" xr:uid="{0CB8A7E3-B3F9-43FA-84E0-2FDEF8B880DA}"/>
    <cellStyle name="Normal 4 8 15 5 2 2 3" xfId="41356" xr:uid="{30FCDEE8-CB3F-4811-A818-3D4EA8AB96EC}"/>
    <cellStyle name="Normal 4 8 15 5 2 3" xfId="41357" xr:uid="{521978CE-E62D-4DD6-8D7B-493653861F6B}"/>
    <cellStyle name="Normal 4 8 15 5 2 3 2" xfId="41358" xr:uid="{C6057618-8B19-4B2F-910B-5D10BFC2816B}"/>
    <cellStyle name="Normal 4 8 15 5 2 3 2 2" xfId="41359" xr:uid="{74F7E126-F03D-4E26-9485-562CBCAE05B9}"/>
    <cellStyle name="Normal 4 8 15 5 2 3 3" xfId="41360" xr:uid="{1287A41E-324A-4856-A57C-0C292407DAA4}"/>
    <cellStyle name="Normal 4 8 15 5 2 4" xfId="41361" xr:uid="{20E62929-2E07-4AD9-B9BB-BF8DF12B12E7}"/>
    <cellStyle name="Normal 4 8 15 5 2 4 2" xfId="41362" xr:uid="{0D2A416F-56D2-4D3C-859C-A3EC42F3B9E7}"/>
    <cellStyle name="Normal 4 8 15 5 2 5" xfId="41363" xr:uid="{DBCDBBC6-2E3C-4A9C-851D-A26F2FA62F88}"/>
    <cellStyle name="Normal 4 8 15 5 3" xfId="41364" xr:uid="{02C93FBC-416E-45A3-8FC3-1CE3078CB928}"/>
    <cellStyle name="Normal 4 8 15 5 3 2" xfId="41365" xr:uid="{F8B79CD2-4F16-486A-82E3-265F784D2A34}"/>
    <cellStyle name="Normal 4 8 15 5 3 2 2" xfId="41366" xr:uid="{013BEB70-BABC-4F99-A526-7807F678C2CC}"/>
    <cellStyle name="Normal 4 8 15 5 3 3" xfId="41367" xr:uid="{D6574165-E947-4E7C-813A-F78E4AD2261D}"/>
    <cellStyle name="Normal 4 8 15 5 4" xfId="41368" xr:uid="{13673506-56F7-4228-9988-329FAD911A20}"/>
    <cellStyle name="Normal 4 8 15 5 4 2" xfId="41369" xr:uid="{6C03A187-851A-426C-A676-5E52CD82CEE7}"/>
    <cellStyle name="Normal 4 8 15 5 4 2 2" xfId="41370" xr:uid="{47CF0896-94ED-4BE5-AC5B-DFF194C81003}"/>
    <cellStyle name="Normal 4 8 15 5 4 3" xfId="41371" xr:uid="{28B491BA-539E-4631-9D70-411D68591232}"/>
    <cellStyle name="Normal 4 8 15 5 5" xfId="41372" xr:uid="{18FFF459-6D84-4233-B1B8-8F04AE0B7F6E}"/>
    <cellStyle name="Normal 4 8 15 5 5 2" xfId="41373" xr:uid="{A4AD5D6B-DEF4-427E-AC8D-052D48C49394}"/>
    <cellStyle name="Normal 4 8 15 5 6" xfId="41374" xr:uid="{25507561-05E4-47BF-A3C3-F08ACC2444AF}"/>
    <cellStyle name="Normal 4 8 15 6" xfId="41375" xr:uid="{A7AE3380-D967-4677-98AF-6BA22B4ACF65}"/>
    <cellStyle name="Normal 4 8 15 6 2" xfId="41376" xr:uid="{AB7AE9EC-7A81-49C6-A50D-445276CD806B}"/>
    <cellStyle name="Normal 4 8 15 6 2 2" xfId="41377" xr:uid="{69BA34BF-3539-4A4B-888E-198C4050B872}"/>
    <cellStyle name="Normal 4 8 15 6 2 2 2" xfId="41378" xr:uid="{EFE165D6-9CD6-49E0-8ED0-1347214E0F68}"/>
    <cellStyle name="Normal 4 8 15 6 2 3" xfId="41379" xr:uid="{4342A6FB-FCF8-468C-B850-14B80CB55FD5}"/>
    <cellStyle name="Normal 4 8 15 6 3" xfId="41380" xr:uid="{0162CB11-64A1-4F43-8A1E-AF03E5CF81F3}"/>
    <cellStyle name="Normal 4 8 15 6 3 2" xfId="41381" xr:uid="{45579204-A3EA-44E3-84E8-766562D86DF0}"/>
    <cellStyle name="Normal 4 8 15 6 3 2 2" xfId="41382" xr:uid="{6E182B33-327B-4B34-A151-7D0F9E4AC3E9}"/>
    <cellStyle name="Normal 4 8 15 6 3 3" xfId="41383" xr:uid="{078FE580-6962-4ED9-8909-471822F1270C}"/>
    <cellStyle name="Normal 4 8 15 6 4" xfId="41384" xr:uid="{6464FD38-47F3-4018-8BAB-EF7E1D54CDC4}"/>
    <cellStyle name="Normal 4 8 15 6 4 2" xfId="41385" xr:uid="{B230722B-016A-441A-9ABC-7BA18F67015A}"/>
    <cellStyle name="Normal 4 8 15 6 5" xfId="41386" xr:uid="{45BD925B-92F2-491F-9748-3D2126848832}"/>
    <cellStyle name="Normal 4 8 15 7" xfId="41387" xr:uid="{150EB204-8A59-41BB-8420-F4A2A0B8C730}"/>
    <cellStyle name="Normal 4 8 15 7 2" xfId="41388" xr:uid="{6A0A912A-A33D-4104-A862-43C723C9D636}"/>
    <cellStyle name="Normal 4 8 15 7 2 2" xfId="41389" xr:uid="{53BCE952-9A86-42D2-8899-B2C3822D32A7}"/>
    <cellStyle name="Normal 4 8 15 7 3" xfId="41390" xr:uid="{1D30039C-32D4-40CA-9427-3A08B0C71FBD}"/>
    <cellStyle name="Normal 4 8 15 8" xfId="41391" xr:uid="{5ED20719-CB81-49FC-988F-6C84BF0A22B7}"/>
    <cellStyle name="Normal 4 8 15 8 2" xfId="41392" xr:uid="{3070DB25-9FD7-460F-819D-C39CF891B60D}"/>
    <cellStyle name="Normal 4 8 15 8 2 2" xfId="41393" xr:uid="{43D8D0E0-CFEE-41B2-81E0-545BEA746296}"/>
    <cellStyle name="Normal 4 8 15 8 3" xfId="41394" xr:uid="{C593B395-7246-4B9E-9ACA-29C0D0257261}"/>
    <cellStyle name="Normal 4 8 15 9" xfId="41395" xr:uid="{19D452A0-2C8D-468A-BE4F-C61C83941FE1}"/>
    <cellStyle name="Normal 4 8 15 9 2" xfId="41396" xr:uid="{E2126972-F1ED-4CE9-A039-EA504FF02B84}"/>
    <cellStyle name="Normal 4 8 15 9 2 2" xfId="41397" xr:uid="{A811C119-15C9-47CA-8BD3-68F937488302}"/>
    <cellStyle name="Normal 4 8 15 9 3" xfId="41398" xr:uid="{385275B5-C7C1-4BD7-8AAE-03A498EE9F8B}"/>
    <cellStyle name="Normal 4 8 16" xfId="41399" xr:uid="{FF545913-02DB-479F-8241-266E8EF34F88}"/>
    <cellStyle name="Normal 4 8 16 10" xfId="41400" xr:uid="{889B1F1D-DAF8-4C6C-8F24-5D23B244D195}"/>
    <cellStyle name="Normal 4 8 16 10 2" xfId="41401" xr:uid="{075B57AE-D8C3-466A-8300-1F21747F7440}"/>
    <cellStyle name="Normal 4 8 16 11" xfId="41402" xr:uid="{FDCE969D-188E-4109-A473-676D33BE110D}"/>
    <cellStyle name="Normal 4 8 16 2" xfId="41403" xr:uid="{29914A3B-E250-4C7B-8D40-0A99A732DD7F}"/>
    <cellStyle name="Normal 4 8 16 2 2" xfId="41404" xr:uid="{16699E47-3254-475C-BDF1-77A72CC9E314}"/>
    <cellStyle name="Normal 4 8 16 2 2 2" xfId="41405" xr:uid="{A1ABF721-CD1B-4BE5-91A9-7DD474F0C024}"/>
    <cellStyle name="Normal 4 8 16 2 2 2 2" xfId="41406" xr:uid="{5E23A234-DA18-448C-89C8-7666B5D4E208}"/>
    <cellStyle name="Normal 4 8 16 2 2 2 2 2" xfId="41407" xr:uid="{BABF8BE1-D5FA-47F7-8084-5E38C35F84B9}"/>
    <cellStyle name="Normal 4 8 16 2 2 2 2 2 2" xfId="41408" xr:uid="{DEF64B71-7E28-4C11-8721-E3548C47D7DB}"/>
    <cellStyle name="Normal 4 8 16 2 2 2 2 3" xfId="41409" xr:uid="{1A8E2D79-D5F2-4205-8DDA-5AEAC27B80F9}"/>
    <cellStyle name="Normal 4 8 16 2 2 2 3" xfId="41410" xr:uid="{351B8BE4-2AA6-492D-AF16-2F1334AA12F8}"/>
    <cellStyle name="Normal 4 8 16 2 2 2 3 2" xfId="41411" xr:uid="{BD8A0ECA-6D13-4B29-AD17-A7A2BD0D99E7}"/>
    <cellStyle name="Normal 4 8 16 2 2 2 3 2 2" xfId="41412" xr:uid="{A43C55FD-B4C4-4C93-B81F-E04BA207298A}"/>
    <cellStyle name="Normal 4 8 16 2 2 2 3 3" xfId="41413" xr:uid="{C0B573A0-8665-4E7B-A03B-2D956D65CE8B}"/>
    <cellStyle name="Normal 4 8 16 2 2 2 4" xfId="41414" xr:uid="{1384BEDA-09E5-40D4-AB8B-03F3E4DCF861}"/>
    <cellStyle name="Normal 4 8 16 2 2 2 4 2" xfId="41415" xr:uid="{7B53F2CA-59DD-4158-A5EB-85C313802BD3}"/>
    <cellStyle name="Normal 4 8 16 2 2 2 5" xfId="41416" xr:uid="{8FC1FBF7-BFA8-40A5-B1F2-186446AEBD1F}"/>
    <cellStyle name="Normal 4 8 16 2 2 3" xfId="41417" xr:uid="{2645FBE1-222D-4598-AE1A-05B5DA8902B2}"/>
    <cellStyle name="Normal 4 8 16 2 2 3 2" xfId="41418" xr:uid="{8B2891FC-5763-428D-A6A9-538DF74CB301}"/>
    <cellStyle name="Normal 4 8 16 2 2 3 2 2" xfId="41419" xr:uid="{E634177D-477E-49D9-A78A-A8C1C428C997}"/>
    <cellStyle name="Normal 4 8 16 2 2 3 3" xfId="41420" xr:uid="{0500307F-030A-45F8-89C6-AA58B81721B5}"/>
    <cellStyle name="Normal 4 8 16 2 2 4" xfId="41421" xr:uid="{23277554-0FA4-478C-8641-03238314A4E8}"/>
    <cellStyle name="Normal 4 8 16 2 2 4 2" xfId="41422" xr:uid="{F45BD0C6-D530-4C21-A4CD-AAF7784217F5}"/>
    <cellStyle name="Normal 4 8 16 2 2 4 2 2" xfId="41423" xr:uid="{C3285E64-E41C-4D42-AAE9-5BDB00C0D4BF}"/>
    <cellStyle name="Normal 4 8 16 2 2 4 3" xfId="41424" xr:uid="{625E3DC0-6E30-4559-88FE-A4F2837AE55C}"/>
    <cellStyle name="Normal 4 8 16 2 2 5" xfId="41425" xr:uid="{814E8109-0DD6-4CBE-BF05-024C1840EC32}"/>
    <cellStyle name="Normal 4 8 16 2 2 5 2" xfId="41426" xr:uid="{268F29B3-AFA0-4D2A-8287-815FEE88C48A}"/>
    <cellStyle name="Normal 4 8 16 2 2 6" xfId="41427" xr:uid="{672CA491-2BCD-4B7F-BD6C-0A0AD424B447}"/>
    <cellStyle name="Normal 4 8 16 2 3" xfId="41428" xr:uid="{B006A1CF-FE9B-4225-A747-BBEB03B28FDB}"/>
    <cellStyle name="Normal 4 8 16 2 3 2" xfId="41429" xr:uid="{9977FC34-3295-4E30-AD4D-BAFF6CA0FA57}"/>
    <cellStyle name="Normal 4 8 16 2 3 2 2" xfId="41430" xr:uid="{C4753F55-590D-4FBF-AD8C-4EEC71868334}"/>
    <cellStyle name="Normal 4 8 16 2 3 2 2 2" xfId="41431" xr:uid="{8FD003BD-CEEA-4FC9-ACCD-77C4B9B651B8}"/>
    <cellStyle name="Normal 4 8 16 2 3 2 2 2 2" xfId="41432" xr:uid="{56C7D76C-E35D-4D2E-A2F5-E5F01254739D}"/>
    <cellStyle name="Normal 4 8 16 2 3 2 2 3" xfId="41433" xr:uid="{CB85B75F-BF88-4447-BB7A-E5557C9F6ED7}"/>
    <cellStyle name="Normal 4 8 16 2 3 2 3" xfId="41434" xr:uid="{13046AF1-ABE2-4875-BAD1-4C0B3E37B9A9}"/>
    <cellStyle name="Normal 4 8 16 2 3 2 3 2" xfId="41435" xr:uid="{21AC7823-72E1-489C-86CD-CD43EC76566B}"/>
    <cellStyle name="Normal 4 8 16 2 3 2 3 2 2" xfId="41436" xr:uid="{74EFDE59-0200-4763-B2A1-7A1EC76E69AB}"/>
    <cellStyle name="Normal 4 8 16 2 3 2 3 3" xfId="41437" xr:uid="{0D0E9C23-3EB5-4603-A734-E8A13E55E3A6}"/>
    <cellStyle name="Normal 4 8 16 2 3 2 4" xfId="41438" xr:uid="{C669F1D4-0F96-4BA8-BFA4-2AF1D36A6F91}"/>
    <cellStyle name="Normal 4 8 16 2 3 2 4 2" xfId="41439" xr:uid="{C3042D5E-3AC9-476B-BD87-128A0BBE114D}"/>
    <cellStyle name="Normal 4 8 16 2 3 2 5" xfId="41440" xr:uid="{3E951B65-8B80-435E-AA62-264C35AE80C5}"/>
    <cellStyle name="Normal 4 8 16 2 3 3" xfId="41441" xr:uid="{F04F2D89-8FE6-42A7-8536-87631B2726B5}"/>
    <cellStyle name="Normal 4 8 16 2 3 3 2" xfId="41442" xr:uid="{D3627F15-7B60-4647-A5D1-7B52623CCE14}"/>
    <cellStyle name="Normal 4 8 16 2 3 3 2 2" xfId="41443" xr:uid="{9DFF91BC-B4C6-4BEC-BD42-B59D024F0FC3}"/>
    <cellStyle name="Normal 4 8 16 2 3 3 3" xfId="41444" xr:uid="{1E957CDA-1A21-4DC2-AB50-5397214B96B1}"/>
    <cellStyle name="Normal 4 8 16 2 3 4" xfId="41445" xr:uid="{37FC5461-D272-46BA-9CF3-1DFC946D25D9}"/>
    <cellStyle name="Normal 4 8 16 2 3 4 2" xfId="41446" xr:uid="{41314E98-6FA9-4582-8DD5-C5F91B5F4C60}"/>
    <cellStyle name="Normal 4 8 16 2 3 4 2 2" xfId="41447" xr:uid="{1AFC490A-E5D9-4586-A20E-6EFE23300A5F}"/>
    <cellStyle name="Normal 4 8 16 2 3 4 3" xfId="41448" xr:uid="{3E1CDFDD-EC2F-4F1F-B08C-D01784581C94}"/>
    <cellStyle name="Normal 4 8 16 2 3 5" xfId="41449" xr:uid="{1D8EBBFE-FBDD-4998-AB70-672722CCB051}"/>
    <cellStyle name="Normal 4 8 16 2 3 5 2" xfId="41450" xr:uid="{FE588207-6EF9-4A58-8117-DD4CA7FA93FA}"/>
    <cellStyle name="Normal 4 8 16 2 3 6" xfId="41451" xr:uid="{B4B07B1F-360E-40DB-B6EE-6420F9078A95}"/>
    <cellStyle name="Normal 4 8 16 2 4" xfId="41452" xr:uid="{2EC8C9CC-3E64-46E7-AA2B-153A430855B7}"/>
    <cellStyle name="Normal 4 8 16 2 4 2" xfId="41453" xr:uid="{437B5521-2123-4F44-BB44-1401C1C9CB99}"/>
    <cellStyle name="Normal 4 8 16 2 4 2 2" xfId="41454" xr:uid="{C0D56789-B113-4C25-9A31-46EC831A27E7}"/>
    <cellStyle name="Normal 4 8 16 2 4 2 2 2" xfId="41455" xr:uid="{10A801A3-25A0-4BD2-979F-D3038651B554}"/>
    <cellStyle name="Normal 4 8 16 2 4 2 3" xfId="41456" xr:uid="{5897EC98-6DBD-477C-BAE1-DAD090E2DC30}"/>
    <cellStyle name="Normal 4 8 16 2 4 3" xfId="41457" xr:uid="{1BB505E3-5A68-46A3-9A5B-DE2A40DC87CD}"/>
    <cellStyle name="Normal 4 8 16 2 4 3 2" xfId="41458" xr:uid="{5D3D401D-822D-44FF-8447-58753AC5A90E}"/>
    <cellStyle name="Normal 4 8 16 2 4 3 2 2" xfId="41459" xr:uid="{65DBDD35-61F9-438C-918B-F604723E6D67}"/>
    <cellStyle name="Normal 4 8 16 2 4 3 3" xfId="41460" xr:uid="{CCE5A080-DDF9-4392-85EF-F3F31BA7BB10}"/>
    <cellStyle name="Normal 4 8 16 2 4 4" xfId="41461" xr:uid="{7C5CF78D-DD4F-4D6B-8044-8AD6484077F9}"/>
    <cellStyle name="Normal 4 8 16 2 4 4 2" xfId="41462" xr:uid="{2F7AADE2-6149-413C-A22B-E0643C34B9E6}"/>
    <cellStyle name="Normal 4 8 16 2 4 5" xfId="41463" xr:uid="{49FA86C0-B73A-425B-BB1D-8209A164FB47}"/>
    <cellStyle name="Normal 4 8 16 2 5" xfId="41464" xr:uid="{FA315B6D-BBBC-4111-8227-BD482C187B71}"/>
    <cellStyle name="Normal 4 8 16 2 5 2" xfId="41465" xr:uid="{E3A483D0-5958-4B3C-9F9B-CF2038A18CF3}"/>
    <cellStyle name="Normal 4 8 16 2 5 2 2" xfId="41466" xr:uid="{9A617662-0034-490A-8190-6CC7D429E168}"/>
    <cellStyle name="Normal 4 8 16 2 5 3" xfId="41467" xr:uid="{D5C32FE1-92F1-4288-9B5A-FF25C646E895}"/>
    <cellStyle name="Normal 4 8 16 2 6" xfId="41468" xr:uid="{741C9321-F526-4DB1-8251-6D8F9696194B}"/>
    <cellStyle name="Normal 4 8 16 2 6 2" xfId="41469" xr:uid="{E1BE624F-832A-4436-9721-A1214D926A42}"/>
    <cellStyle name="Normal 4 8 16 2 6 2 2" xfId="41470" xr:uid="{7E434733-589D-4FA4-9910-2CFE2481C04E}"/>
    <cellStyle name="Normal 4 8 16 2 6 3" xfId="41471" xr:uid="{BABDF75F-3B44-4657-9BDF-AE65FC068D06}"/>
    <cellStyle name="Normal 4 8 16 2 7" xfId="41472" xr:uid="{75B13519-8D8A-4BBC-AA4A-18927493FEB7}"/>
    <cellStyle name="Normal 4 8 16 2 7 2" xfId="41473" xr:uid="{2D844957-C39D-456F-8373-218FAE1BECF5}"/>
    <cellStyle name="Normal 4 8 16 2 7 2 2" xfId="41474" xr:uid="{023621EA-17D1-4D4A-9BC5-7B9C9DB67D63}"/>
    <cellStyle name="Normal 4 8 16 2 7 3" xfId="41475" xr:uid="{2E48B7A5-67EE-447C-B22A-20A8A6051B8E}"/>
    <cellStyle name="Normal 4 8 16 2 8" xfId="41476" xr:uid="{503685B5-8CEB-467F-95F2-CAE2455CEF76}"/>
    <cellStyle name="Normal 4 8 16 2 8 2" xfId="41477" xr:uid="{4B54E737-A7FC-4F05-8940-296DB83CE2E6}"/>
    <cellStyle name="Normal 4 8 16 2 9" xfId="41478" xr:uid="{FE178D7D-C738-443F-AA27-2A74C17CE8E8}"/>
    <cellStyle name="Normal 4 8 16 3" xfId="41479" xr:uid="{8A7930A8-316C-4379-935B-A8E502F09FA4}"/>
    <cellStyle name="Normal 4 8 16 3 2" xfId="41480" xr:uid="{1BF6567C-93A4-453F-AD9E-887ECF66B246}"/>
    <cellStyle name="Normal 4 8 16 3 2 2" xfId="41481" xr:uid="{60FA3CC8-52C1-4966-83E0-FBB59439C314}"/>
    <cellStyle name="Normal 4 8 16 3 2 2 2" xfId="41482" xr:uid="{1945E1A7-E9EB-4DF3-927A-F0FFF56DDE01}"/>
    <cellStyle name="Normal 4 8 16 3 2 2 2 2" xfId="41483" xr:uid="{90478A50-228D-4148-B4A3-8287586168BF}"/>
    <cellStyle name="Normal 4 8 16 3 2 2 2 2 2" xfId="41484" xr:uid="{110EE2EE-FCE8-47F0-B15C-B6F122169E51}"/>
    <cellStyle name="Normal 4 8 16 3 2 2 2 3" xfId="41485" xr:uid="{8650CE08-8447-4E2C-AF57-2328E2D2A1D6}"/>
    <cellStyle name="Normal 4 8 16 3 2 2 3" xfId="41486" xr:uid="{D297A8CD-EAA7-495E-9668-CFE61C395730}"/>
    <cellStyle name="Normal 4 8 16 3 2 2 3 2" xfId="41487" xr:uid="{B02A8164-F219-4FE6-88F1-B59B4AF949A5}"/>
    <cellStyle name="Normal 4 8 16 3 2 2 3 2 2" xfId="41488" xr:uid="{F052EC56-5FBC-4765-A03C-4DC59255AC1A}"/>
    <cellStyle name="Normal 4 8 16 3 2 2 3 3" xfId="41489" xr:uid="{7BF4ED07-2A7F-4AC3-BAC4-4561C6C72D11}"/>
    <cellStyle name="Normal 4 8 16 3 2 2 4" xfId="41490" xr:uid="{DB274013-9B35-4F8E-8179-9B51D0AE27AB}"/>
    <cellStyle name="Normal 4 8 16 3 2 2 4 2" xfId="41491" xr:uid="{D957BFA6-ADFB-4834-9A4B-46B1EA680F10}"/>
    <cellStyle name="Normal 4 8 16 3 2 2 5" xfId="41492" xr:uid="{1953F8E9-6521-4ADD-85EA-20CB084C7CEE}"/>
    <cellStyle name="Normal 4 8 16 3 2 3" xfId="41493" xr:uid="{CB99639A-1A4B-46EC-9379-156DD16A3CFA}"/>
    <cellStyle name="Normal 4 8 16 3 2 3 2" xfId="41494" xr:uid="{D437C537-71DF-429B-A214-E0A6F9F60096}"/>
    <cellStyle name="Normal 4 8 16 3 2 3 2 2" xfId="41495" xr:uid="{AEA09C57-6FB4-4114-A989-FEA57C44B3EC}"/>
    <cellStyle name="Normal 4 8 16 3 2 3 3" xfId="41496" xr:uid="{E9DD0726-9109-43D9-81A1-2FA0583A6917}"/>
    <cellStyle name="Normal 4 8 16 3 2 4" xfId="41497" xr:uid="{8CF8B27D-9D5D-41AC-94E2-B445D7204850}"/>
    <cellStyle name="Normal 4 8 16 3 2 4 2" xfId="41498" xr:uid="{56B14C6B-9C2C-4F51-9DCF-7105287F5D59}"/>
    <cellStyle name="Normal 4 8 16 3 2 4 2 2" xfId="41499" xr:uid="{1DA0026A-24E3-44FF-8CCD-9D6438E74325}"/>
    <cellStyle name="Normal 4 8 16 3 2 4 3" xfId="41500" xr:uid="{AF49BD2F-1633-47BE-A7A7-6A6CA9B47AE7}"/>
    <cellStyle name="Normal 4 8 16 3 2 5" xfId="41501" xr:uid="{D48FB2DF-16EA-404F-BE6B-9434571CC26A}"/>
    <cellStyle name="Normal 4 8 16 3 2 5 2" xfId="41502" xr:uid="{2D85C0EC-5C28-463B-9D86-8A43C65ADB62}"/>
    <cellStyle name="Normal 4 8 16 3 2 6" xfId="41503" xr:uid="{A0314577-ECFA-4FF6-93A8-1FCE72F28D1F}"/>
    <cellStyle name="Normal 4 8 16 3 3" xfId="41504" xr:uid="{DBBD3181-9434-459B-B310-A79E3F118DD7}"/>
    <cellStyle name="Normal 4 8 16 3 3 2" xfId="41505" xr:uid="{F0ED8B40-9CE1-4AA2-ACD9-500BFC20FE93}"/>
    <cellStyle name="Normal 4 8 16 3 3 2 2" xfId="41506" xr:uid="{DE2D7789-9DDD-4459-B262-F3E97932F013}"/>
    <cellStyle name="Normal 4 8 16 3 3 2 2 2" xfId="41507" xr:uid="{E500E15D-7937-4B3E-934A-1653D1AD9D21}"/>
    <cellStyle name="Normal 4 8 16 3 3 2 2 2 2" xfId="41508" xr:uid="{EF5255A4-2DB9-4BA5-AAD7-7238586514AD}"/>
    <cellStyle name="Normal 4 8 16 3 3 2 2 3" xfId="41509" xr:uid="{495493CE-D5A7-4337-B484-8AA1626651E3}"/>
    <cellStyle name="Normal 4 8 16 3 3 2 3" xfId="41510" xr:uid="{29F2D6E3-0958-4DA7-A49C-FB71B1774C61}"/>
    <cellStyle name="Normal 4 8 16 3 3 2 3 2" xfId="41511" xr:uid="{D539F2F2-F6B9-4FBB-AF29-1B29E580F90A}"/>
    <cellStyle name="Normal 4 8 16 3 3 2 3 2 2" xfId="41512" xr:uid="{A244C667-F92F-455D-BD7E-4DFE103D99F3}"/>
    <cellStyle name="Normal 4 8 16 3 3 2 3 3" xfId="41513" xr:uid="{FB155B52-B96F-4139-8D9B-66B701F2620F}"/>
    <cellStyle name="Normal 4 8 16 3 3 2 4" xfId="41514" xr:uid="{B5432C4F-A49E-4C76-9D71-322F7A6BDE69}"/>
    <cellStyle name="Normal 4 8 16 3 3 2 4 2" xfId="41515" xr:uid="{0DBC79F4-4A63-446B-9A3A-0D4FFB769F4A}"/>
    <cellStyle name="Normal 4 8 16 3 3 2 5" xfId="41516" xr:uid="{5FD7FC6E-1455-4A58-AB18-C80928049629}"/>
    <cellStyle name="Normal 4 8 16 3 3 3" xfId="41517" xr:uid="{42B898CA-9449-4652-AC38-6C8FA8EAA5CB}"/>
    <cellStyle name="Normal 4 8 16 3 3 3 2" xfId="41518" xr:uid="{641CC574-27DA-4C5E-8166-DA092DBD861E}"/>
    <cellStyle name="Normal 4 8 16 3 3 3 2 2" xfId="41519" xr:uid="{93459ECA-1E74-4333-8C8F-034B362940E5}"/>
    <cellStyle name="Normal 4 8 16 3 3 3 3" xfId="41520" xr:uid="{6EC517BF-A496-4FDA-AA1D-7D72C0B23E71}"/>
    <cellStyle name="Normal 4 8 16 3 3 4" xfId="41521" xr:uid="{D9912D1C-7A78-40BC-B3EE-2B36F93C7C6E}"/>
    <cellStyle name="Normal 4 8 16 3 3 4 2" xfId="41522" xr:uid="{154E16AE-E332-4233-8E97-242F72885041}"/>
    <cellStyle name="Normal 4 8 16 3 3 4 2 2" xfId="41523" xr:uid="{A5DCF89E-A00E-4023-9954-34C6A1360831}"/>
    <cellStyle name="Normal 4 8 16 3 3 4 3" xfId="41524" xr:uid="{F137C3EF-FCDD-41A2-B1C7-BB3F4D2F9B5C}"/>
    <cellStyle name="Normal 4 8 16 3 3 5" xfId="41525" xr:uid="{7C79997D-446D-46F2-AE01-4C7E863C8B60}"/>
    <cellStyle name="Normal 4 8 16 3 3 5 2" xfId="41526" xr:uid="{3C09F858-1957-4F0A-98DE-87964298A957}"/>
    <cellStyle name="Normal 4 8 16 3 3 6" xfId="41527" xr:uid="{67F811F2-1CF8-441C-84A1-EE4E9CC12759}"/>
    <cellStyle name="Normal 4 8 16 3 4" xfId="41528" xr:uid="{8B6A5604-5CF2-4731-8F19-1C01485966DD}"/>
    <cellStyle name="Normal 4 8 16 3 4 2" xfId="41529" xr:uid="{880693C9-66F7-4E7C-8FD4-4A6EE438FFBC}"/>
    <cellStyle name="Normal 4 8 16 3 4 2 2" xfId="41530" xr:uid="{5D5FD8C1-1E6E-4796-AE56-A73823901FD1}"/>
    <cellStyle name="Normal 4 8 16 3 4 2 2 2" xfId="41531" xr:uid="{00F70D35-1DAE-4C03-B553-D87640A4D8C8}"/>
    <cellStyle name="Normal 4 8 16 3 4 2 3" xfId="41532" xr:uid="{1C844B7E-F13E-45BA-9CB4-6592F66D3FAD}"/>
    <cellStyle name="Normal 4 8 16 3 4 3" xfId="41533" xr:uid="{C76FE59A-4888-44FE-AFF8-8B1604B793AF}"/>
    <cellStyle name="Normal 4 8 16 3 4 3 2" xfId="41534" xr:uid="{B039664D-4444-493B-9D69-62A6CE70803C}"/>
    <cellStyle name="Normal 4 8 16 3 4 3 2 2" xfId="41535" xr:uid="{FBD0AC36-3E7D-4AC0-9DAC-1917779F5B5B}"/>
    <cellStyle name="Normal 4 8 16 3 4 3 3" xfId="41536" xr:uid="{389F93BF-DFBE-4F52-8B88-CA0E63ECD417}"/>
    <cellStyle name="Normal 4 8 16 3 4 4" xfId="41537" xr:uid="{4F93F747-24F6-47F9-81BB-DB8C8467527B}"/>
    <cellStyle name="Normal 4 8 16 3 4 4 2" xfId="41538" xr:uid="{D8B4112F-AD27-4DBB-AA43-5F17636E3A06}"/>
    <cellStyle name="Normal 4 8 16 3 4 5" xfId="41539" xr:uid="{AFFB1CC5-40DD-41DC-896A-181BE63FDC90}"/>
    <cellStyle name="Normal 4 8 16 3 5" xfId="41540" xr:uid="{8D9AC603-3B4B-4F40-8BE3-A323AA2CB2C3}"/>
    <cellStyle name="Normal 4 8 16 3 5 2" xfId="41541" xr:uid="{5FC251FD-C97B-4FB5-A128-5E45AC2E8D50}"/>
    <cellStyle name="Normal 4 8 16 3 5 2 2" xfId="41542" xr:uid="{0AB0BC08-E8B6-4EC8-8159-9EB8088C8953}"/>
    <cellStyle name="Normal 4 8 16 3 5 3" xfId="41543" xr:uid="{954560E2-B2EE-4DF7-959B-25AAEF0CDA4F}"/>
    <cellStyle name="Normal 4 8 16 3 6" xfId="41544" xr:uid="{248FB23F-596E-4289-B594-E3AB9D8B988B}"/>
    <cellStyle name="Normal 4 8 16 3 6 2" xfId="41545" xr:uid="{3AFB3E27-93C0-40BD-8749-327D5352C28A}"/>
    <cellStyle name="Normal 4 8 16 3 6 2 2" xfId="41546" xr:uid="{15B18B60-B2B1-409B-9CB3-FF96D34903A0}"/>
    <cellStyle name="Normal 4 8 16 3 6 3" xfId="41547" xr:uid="{43C4E329-6099-4D9C-A593-E4BBEF6B324A}"/>
    <cellStyle name="Normal 4 8 16 3 7" xfId="41548" xr:uid="{48B90593-61AF-422A-9870-E2D503CD50C6}"/>
    <cellStyle name="Normal 4 8 16 3 7 2" xfId="41549" xr:uid="{96B4F116-6574-4653-A1F7-CE3020B0D4BB}"/>
    <cellStyle name="Normal 4 8 16 3 7 2 2" xfId="41550" xr:uid="{D76CB213-2E22-4A7E-9D2D-34589C3FE1D2}"/>
    <cellStyle name="Normal 4 8 16 3 7 3" xfId="41551" xr:uid="{CB909DC0-5B97-4063-9169-7D7B14A65910}"/>
    <cellStyle name="Normal 4 8 16 3 8" xfId="41552" xr:uid="{E5F2373D-8D99-4E83-8796-F3E7DE30018F}"/>
    <cellStyle name="Normal 4 8 16 3 8 2" xfId="41553" xr:uid="{130F271D-B94A-4316-9A68-2D3661BA7934}"/>
    <cellStyle name="Normal 4 8 16 3 9" xfId="41554" xr:uid="{F0B287BA-F490-4B19-89B9-6C0D48C18A32}"/>
    <cellStyle name="Normal 4 8 16 4" xfId="41555" xr:uid="{4D537CF6-734F-412E-A3CA-53161DE12571}"/>
    <cellStyle name="Normal 4 8 16 4 2" xfId="41556" xr:uid="{47D01220-8A2C-4962-890F-66F548D71F7D}"/>
    <cellStyle name="Normal 4 8 16 4 2 2" xfId="41557" xr:uid="{272F1CBA-9A85-492A-AFDC-FDAAF900F2C7}"/>
    <cellStyle name="Normal 4 8 16 4 2 2 2" xfId="41558" xr:uid="{D9A91232-2985-41C3-933C-4E360D67B36B}"/>
    <cellStyle name="Normal 4 8 16 4 2 2 2 2" xfId="41559" xr:uid="{D912C3DB-F643-45AB-9925-63D57A12DFF0}"/>
    <cellStyle name="Normal 4 8 16 4 2 2 3" xfId="41560" xr:uid="{27FD5EC1-FBE5-4895-B4F3-CCBFDEC269A8}"/>
    <cellStyle name="Normal 4 8 16 4 2 3" xfId="41561" xr:uid="{EC8FB7FC-4B41-4896-9BE3-183F9E3FEE67}"/>
    <cellStyle name="Normal 4 8 16 4 2 3 2" xfId="41562" xr:uid="{78CBB07B-7D36-4380-B6B1-C214EDC78505}"/>
    <cellStyle name="Normal 4 8 16 4 2 3 2 2" xfId="41563" xr:uid="{4DCDD9DA-6881-4F85-8582-03986E266354}"/>
    <cellStyle name="Normal 4 8 16 4 2 3 3" xfId="41564" xr:uid="{E8DC1004-102A-4157-BB14-BB48AC09AFA2}"/>
    <cellStyle name="Normal 4 8 16 4 2 4" xfId="41565" xr:uid="{33877893-180C-4CE6-A143-68D134B7B17C}"/>
    <cellStyle name="Normal 4 8 16 4 2 4 2" xfId="41566" xr:uid="{F4B03761-2C59-4198-A3BF-2A146ADEADA2}"/>
    <cellStyle name="Normal 4 8 16 4 2 5" xfId="41567" xr:uid="{7FF7E4F5-1259-4EAC-81A5-25C650063B18}"/>
    <cellStyle name="Normal 4 8 16 4 3" xfId="41568" xr:uid="{979FA3ED-4423-46D0-8D60-9D41B09C5B8F}"/>
    <cellStyle name="Normal 4 8 16 4 3 2" xfId="41569" xr:uid="{330303E7-6399-4218-AA0D-FF9936161F36}"/>
    <cellStyle name="Normal 4 8 16 4 3 2 2" xfId="41570" xr:uid="{2E350743-1F8D-4DDB-87B6-578D607DA0D3}"/>
    <cellStyle name="Normal 4 8 16 4 3 3" xfId="41571" xr:uid="{4DD3580A-26A5-4EF4-B7AF-D42A10C8A34F}"/>
    <cellStyle name="Normal 4 8 16 4 4" xfId="41572" xr:uid="{BC0E5DD6-77F4-4215-A9F5-E180CBFD9DB7}"/>
    <cellStyle name="Normal 4 8 16 4 4 2" xfId="41573" xr:uid="{1D09F349-8010-4A57-B269-9B2F7953CDB5}"/>
    <cellStyle name="Normal 4 8 16 4 4 2 2" xfId="41574" xr:uid="{8AF2754B-7DE1-4414-B8BA-D4B98951B2E7}"/>
    <cellStyle name="Normal 4 8 16 4 4 3" xfId="41575" xr:uid="{C3377640-F960-4508-818F-0FFE5B3A6780}"/>
    <cellStyle name="Normal 4 8 16 4 5" xfId="41576" xr:uid="{57B44720-8E89-44AA-88A1-59FC18CD6FB5}"/>
    <cellStyle name="Normal 4 8 16 4 5 2" xfId="41577" xr:uid="{FC2EFEC4-AA1F-4FCE-BEE2-BE4376B1B743}"/>
    <cellStyle name="Normal 4 8 16 4 6" xfId="41578" xr:uid="{E665598A-E3BB-405A-AA02-D68F1E789651}"/>
    <cellStyle name="Normal 4 8 16 5" xfId="41579" xr:uid="{A0FF0FC8-1826-4BA3-A7BE-F8F5D5B6235B}"/>
    <cellStyle name="Normal 4 8 16 5 2" xfId="41580" xr:uid="{607770A4-E749-450D-B180-3395343810D3}"/>
    <cellStyle name="Normal 4 8 16 5 2 2" xfId="41581" xr:uid="{B5FB1C4C-8565-4CD8-BCE7-B22DDF6F82B7}"/>
    <cellStyle name="Normal 4 8 16 5 2 2 2" xfId="41582" xr:uid="{A30061E7-ECD6-4D3F-8A23-4659D59FA01D}"/>
    <cellStyle name="Normal 4 8 16 5 2 2 2 2" xfId="41583" xr:uid="{6B9BA2AA-C875-480E-80DA-42B04A42312A}"/>
    <cellStyle name="Normal 4 8 16 5 2 2 3" xfId="41584" xr:uid="{A797FA25-67B1-474D-A1D5-A13A0F70004B}"/>
    <cellStyle name="Normal 4 8 16 5 2 3" xfId="41585" xr:uid="{BCD95869-C336-49D3-BB4F-2736522877D2}"/>
    <cellStyle name="Normal 4 8 16 5 2 3 2" xfId="41586" xr:uid="{40259577-4570-4AF0-80FB-5A5DD5ADD08F}"/>
    <cellStyle name="Normal 4 8 16 5 2 3 2 2" xfId="41587" xr:uid="{AAD53E7D-1D09-4C68-A220-44F48682F911}"/>
    <cellStyle name="Normal 4 8 16 5 2 3 3" xfId="41588" xr:uid="{038C2E1C-11C1-4B48-892D-C0EEC6DE3878}"/>
    <cellStyle name="Normal 4 8 16 5 2 4" xfId="41589" xr:uid="{AE81B8BD-38E5-4765-ADD4-FE66741E798C}"/>
    <cellStyle name="Normal 4 8 16 5 2 4 2" xfId="41590" xr:uid="{2129F4DE-35ED-40CD-9675-E3D934AF0B6F}"/>
    <cellStyle name="Normal 4 8 16 5 2 5" xfId="41591" xr:uid="{0744B90B-D28E-4C6E-8745-901AED055949}"/>
    <cellStyle name="Normal 4 8 16 5 3" xfId="41592" xr:uid="{3E44BECF-9561-4E4D-8D73-CF1A6BD13D38}"/>
    <cellStyle name="Normal 4 8 16 5 3 2" xfId="41593" xr:uid="{9FDD4750-4D73-4A78-9248-2E6497C1579A}"/>
    <cellStyle name="Normal 4 8 16 5 3 2 2" xfId="41594" xr:uid="{542F2960-D391-4516-80C9-0ED19CD86B4F}"/>
    <cellStyle name="Normal 4 8 16 5 3 3" xfId="41595" xr:uid="{8470566A-5E57-443B-8DB3-A5C6A29FFE4D}"/>
    <cellStyle name="Normal 4 8 16 5 4" xfId="41596" xr:uid="{86EBC193-41CA-42EE-A845-6147D055A0C5}"/>
    <cellStyle name="Normal 4 8 16 5 4 2" xfId="41597" xr:uid="{3EE3F14D-AD95-4500-888D-E8655B128363}"/>
    <cellStyle name="Normal 4 8 16 5 4 2 2" xfId="41598" xr:uid="{D9343D62-EEF4-4E5B-840B-B1738CD61574}"/>
    <cellStyle name="Normal 4 8 16 5 4 3" xfId="41599" xr:uid="{A942D2CB-CC49-41E4-833B-C4DED30457E1}"/>
    <cellStyle name="Normal 4 8 16 5 5" xfId="41600" xr:uid="{35ACEAD2-FCAC-4B69-8BF9-617D13C11657}"/>
    <cellStyle name="Normal 4 8 16 5 5 2" xfId="41601" xr:uid="{25C95163-6648-447B-8F3A-2649E444B7BE}"/>
    <cellStyle name="Normal 4 8 16 5 6" xfId="41602" xr:uid="{4B5D8CC6-0821-4D18-BCEE-8211FA929404}"/>
    <cellStyle name="Normal 4 8 16 6" xfId="41603" xr:uid="{364159FE-6EF2-4F53-BF1B-176B33C5D88F}"/>
    <cellStyle name="Normal 4 8 16 6 2" xfId="41604" xr:uid="{6F1C62EF-1815-49A2-A085-B30CE54229FB}"/>
    <cellStyle name="Normal 4 8 16 6 2 2" xfId="41605" xr:uid="{57BBA092-15F7-4D92-83E6-2F0F3C4916B3}"/>
    <cellStyle name="Normal 4 8 16 6 2 2 2" xfId="41606" xr:uid="{465AB90B-BC9D-4781-BCA1-4504BBE7A065}"/>
    <cellStyle name="Normal 4 8 16 6 2 3" xfId="41607" xr:uid="{93C3C36F-A2AC-4B5C-A64C-2EED21EA7436}"/>
    <cellStyle name="Normal 4 8 16 6 3" xfId="41608" xr:uid="{50395F93-6DB4-4C66-A6CC-CA50CAC30F88}"/>
    <cellStyle name="Normal 4 8 16 6 3 2" xfId="41609" xr:uid="{290DF071-B46E-411A-9F50-57668E282DC2}"/>
    <cellStyle name="Normal 4 8 16 6 3 2 2" xfId="41610" xr:uid="{A77F3C65-2E70-4D5C-BA45-B30A67C1069B}"/>
    <cellStyle name="Normal 4 8 16 6 3 3" xfId="41611" xr:uid="{6CD04957-484B-470E-BC06-101F74E6AA9F}"/>
    <cellStyle name="Normal 4 8 16 6 4" xfId="41612" xr:uid="{5360AE16-D5EB-4EEC-9847-FCFD6FE107C6}"/>
    <cellStyle name="Normal 4 8 16 6 4 2" xfId="41613" xr:uid="{D53BDD96-8D42-42E1-98FC-A541A36A45FD}"/>
    <cellStyle name="Normal 4 8 16 6 5" xfId="41614" xr:uid="{8C1AD7C1-3E99-4B02-8DA8-FB8D35D371CD}"/>
    <cellStyle name="Normal 4 8 16 7" xfId="41615" xr:uid="{EF2768B4-E3EF-4C59-9ABC-F1420A9FAC49}"/>
    <cellStyle name="Normal 4 8 16 7 2" xfId="41616" xr:uid="{13100713-4EE5-412E-9D54-162ACE127FEF}"/>
    <cellStyle name="Normal 4 8 16 7 2 2" xfId="41617" xr:uid="{5D9EA7DF-7530-4CE6-AED7-AFD91C41249F}"/>
    <cellStyle name="Normal 4 8 16 7 3" xfId="41618" xr:uid="{75157356-41AA-4B3D-9891-F5B6C5F59FCE}"/>
    <cellStyle name="Normal 4 8 16 8" xfId="41619" xr:uid="{8F8D375E-AB0A-45C9-8A31-0E7DEEAF386A}"/>
    <cellStyle name="Normal 4 8 16 8 2" xfId="41620" xr:uid="{99C096BB-7B4D-4B81-B955-887418E630BB}"/>
    <cellStyle name="Normal 4 8 16 8 2 2" xfId="41621" xr:uid="{83F539C2-F4D6-475E-BB09-418ABB216504}"/>
    <cellStyle name="Normal 4 8 16 8 3" xfId="41622" xr:uid="{B2467271-2FF5-4E26-9093-EA703E045091}"/>
    <cellStyle name="Normal 4 8 16 9" xfId="41623" xr:uid="{EACFB5CF-390D-43E7-99B7-3C96B2ADC14A}"/>
    <cellStyle name="Normal 4 8 16 9 2" xfId="41624" xr:uid="{8A742DC2-41F4-4476-B33E-4FEBF43E574D}"/>
    <cellStyle name="Normal 4 8 16 9 2 2" xfId="41625" xr:uid="{D3FCF0FE-6BCB-4199-AFE6-E6B0396E9A20}"/>
    <cellStyle name="Normal 4 8 16 9 3" xfId="41626" xr:uid="{B7E61A56-C432-4841-8E25-662B2D28C414}"/>
    <cellStyle name="Normal 4 8 17" xfId="41627" xr:uid="{DDEE226C-9311-4F84-B85F-E15C450BD477}"/>
    <cellStyle name="Normal 4 8 17 10" xfId="41628" xr:uid="{7A3BD7A0-A608-49A2-A00C-0758970947D8}"/>
    <cellStyle name="Normal 4 8 17 10 2" xfId="41629" xr:uid="{1E54F599-7D77-41FD-A8EE-DBA0EA670236}"/>
    <cellStyle name="Normal 4 8 17 11" xfId="41630" xr:uid="{B9C1F883-724A-404D-8470-DCEE317358CF}"/>
    <cellStyle name="Normal 4 8 17 2" xfId="41631" xr:uid="{5272F2C6-BB78-40D4-B9C4-B1D8BCC5EA2F}"/>
    <cellStyle name="Normal 4 8 17 2 2" xfId="41632" xr:uid="{76610CA4-7C28-467E-B957-6FC384BFEE1C}"/>
    <cellStyle name="Normal 4 8 17 2 2 2" xfId="41633" xr:uid="{E5FEF122-B994-4710-B923-A01CFD31D04C}"/>
    <cellStyle name="Normal 4 8 17 2 2 2 2" xfId="41634" xr:uid="{361F8FD2-672E-474A-82D9-43C42069959F}"/>
    <cellStyle name="Normal 4 8 17 2 2 2 2 2" xfId="41635" xr:uid="{E0CBCBD4-A796-4970-838C-AB4FFC66847A}"/>
    <cellStyle name="Normal 4 8 17 2 2 2 2 2 2" xfId="41636" xr:uid="{65D5F26A-7398-4A89-AF18-DB685467BACF}"/>
    <cellStyle name="Normal 4 8 17 2 2 2 2 3" xfId="41637" xr:uid="{8FA3C9A6-3A7A-49F9-AE47-23709545053A}"/>
    <cellStyle name="Normal 4 8 17 2 2 2 3" xfId="41638" xr:uid="{E2C10CD5-05C1-4762-A552-D0F80EF8DF9A}"/>
    <cellStyle name="Normal 4 8 17 2 2 2 3 2" xfId="41639" xr:uid="{A70A98C5-0DEB-4CD1-A111-B55255FEE5A5}"/>
    <cellStyle name="Normal 4 8 17 2 2 2 3 2 2" xfId="41640" xr:uid="{21A33955-B189-4704-886B-0556AD17EEDC}"/>
    <cellStyle name="Normal 4 8 17 2 2 2 3 3" xfId="41641" xr:uid="{59A2A526-C03E-47DC-AB44-0AA468AAFAE5}"/>
    <cellStyle name="Normal 4 8 17 2 2 2 4" xfId="41642" xr:uid="{6D136509-623E-4E57-8F80-1F48DE4E77F6}"/>
    <cellStyle name="Normal 4 8 17 2 2 2 4 2" xfId="41643" xr:uid="{04B68532-9CDA-49DD-8DE3-367357842CE4}"/>
    <cellStyle name="Normal 4 8 17 2 2 2 5" xfId="41644" xr:uid="{F53008DC-F7FE-405D-940E-BDA4927F13C3}"/>
    <cellStyle name="Normal 4 8 17 2 2 3" xfId="41645" xr:uid="{7D9DADCC-6EF9-4DC2-AAB8-4180F83348DA}"/>
    <cellStyle name="Normal 4 8 17 2 2 3 2" xfId="41646" xr:uid="{29AA194A-08B3-4264-B53A-C154A10C722E}"/>
    <cellStyle name="Normal 4 8 17 2 2 3 2 2" xfId="41647" xr:uid="{FEA39EAA-59C5-4D8C-8578-CB37493BE7DC}"/>
    <cellStyle name="Normal 4 8 17 2 2 3 3" xfId="41648" xr:uid="{6CD8D138-4B4A-4031-ADD0-66985016D749}"/>
    <cellStyle name="Normal 4 8 17 2 2 4" xfId="41649" xr:uid="{E0FE8056-D94A-4F4F-AD9F-8B373917A0D0}"/>
    <cellStyle name="Normal 4 8 17 2 2 4 2" xfId="41650" xr:uid="{EE7C7F7E-6CCE-4261-974C-1FCC0069A384}"/>
    <cellStyle name="Normal 4 8 17 2 2 4 2 2" xfId="41651" xr:uid="{97816899-0D78-4792-A46A-733A4E5656EF}"/>
    <cellStyle name="Normal 4 8 17 2 2 4 3" xfId="41652" xr:uid="{A360E760-8280-4D32-BEEC-4DA9B4D3E04B}"/>
    <cellStyle name="Normal 4 8 17 2 2 5" xfId="41653" xr:uid="{ACE90FA2-D9FC-492F-B077-DD1BE75DB1A0}"/>
    <cellStyle name="Normal 4 8 17 2 2 5 2" xfId="41654" xr:uid="{9B276202-1AAB-44FA-B1D0-BE093987EE30}"/>
    <cellStyle name="Normal 4 8 17 2 2 6" xfId="41655" xr:uid="{640EE42C-B5C3-4491-998D-01460E21F6DC}"/>
    <cellStyle name="Normal 4 8 17 2 3" xfId="41656" xr:uid="{74A7A587-6B7D-49E3-B210-089A49ACA19A}"/>
    <cellStyle name="Normal 4 8 17 2 3 2" xfId="41657" xr:uid="{B75141DC-449C-42FE-9A43-7C8CDE1ECCAF}"/>
    <cellStyle name="Normal 4 8 17 2 3 2 2" xfId="41658" xr:uid="{0AACFA1B-F64A-4147-A1BE-F305B27C94A5}"/>
    <cellStyle name="Normal 4 8 17 2 3 2 2 2" xfId="41659" xr:uid="{C0EA54E6-E110-4E33-81ED-DA8AAAF0E37D}"/>
    <cellStyle name="Normal 4 8 17 2 3 2 2 2 2" xfId="41660" xr:uid="{3AB526E5-3207-4F5C-9C3A-125E0CE6106A}"/>
    <cellStyle name="Normal 4 8 17 2 3 2 2 3" xfId="41661" xr:uid="{8A492439-4BDC-4580-B29D-259DA9EAC053}"/>
    <cellStyle name="Normal 4 8 17 2 3 2 3" xfId="41662" xr:uid="{05B9EB65-657A-4030-904D-8879497B0CF9}"/>
    <cellStyle name="Normal 4 8 17 2 3 2 3 2" xfId="41663" xr:uid="{556EEDD8-2F4F-4BE1-A02C-67C5D580DF14}"/>
    <cellStyle name="Normal 4 8 17 2 3 2 3 2 2" xfId="41664" xr:uid="{F3A704DD-0A47-4B43-8841-BE3AF83E2523}"/>
    <cellStyle name="Normal 4 8 17 2 3 2 3 3" xfId="41665" xr:uid="{A4E0F6CA-A5F6-4D77-BBAD-3A4E467E1A11}"/>
    <cellStyle name="Normal 4 8 17 2 3 2 4" xfId="41666" xr:uid="{6248CF7A-0AAA-40C8-9653-5BE38F399ED8}"/>
    <cellStyle name="Normal 4 8 17 2 3 2 4 2" xfId="41667" xr:uid="{841808A6-3761-427B-8984-09AA770EBB94}"/>
    <cellStyle name="Normal 4 8 17 2 3 2 5" xfId="41668" xr:uid="{16104A46-9ADD-4F3E-93C6-E447BE8BAA8D}"/>
    <cellStyle name="Normal 4 8 17 2 3 3" xfId="41669" xr:uid="{854CC886-CFBE-433E-BB4A-ABA1D8E6B3B5}"/>
    <cellStyle name="Normal 4 8 17 2 3 3 2" xfId="41670" xr:uid="{4F3923AB-4E0E-49A6-A159-9406D68CF61E}"/>
    <cellStyle name="Normal 4 8 17 2 3 3 2 2" xfId="41671" xr:uid="{34748D2F-5A10-46A0-B4D3-F02337392DBB}"/>
    <cellStyle name="Normal 4 8 17 2 3 3 3" xfId="41672" xr:uid="{27AFD2F2-959B-4A40-AA7E-4AAF3C2D1277}"/>
    <cellStyle name="Normal 4 8 17 2 3 4" xfId="41673" xr:uid="{7E0DD1D8-B20C-4D78-81CC-A9DDF09571BD}"/>
    <cellStyle name="Normal 4 8 17 2 3 4 2" xfId="41674" xr:uid="{FC0778B5-83EE-408A-A79F-8474D6026577}"/>
    <cellStyle name="Normal 4 8 17 2 3 4 2 2" xfId="41675" xr:uid="{BD77DCE4-5A91-4060-850A-CB46B5AB62B2}"/>
    <cellStyle name="Normal 4 8 17 2 3 4 3" xfId="41676" xr:uid="{1C78C790-F5C8-4B83-A229-8C2FBB09EF46}"/>
    <cellStyle name="Normal 4 8 17 2 3 5" xfId="41677" xr:uid="{AEEC097F-CDDD-4EA1-BC73-722D9FE02668}"/>
    <cellStyle name="Normal 4 8 17 2 3 5 2" xfId="41678" xr:uid="{8A502B09-08A9-4EAC-BCAE-8C281F837B99}"/>
    <cellStyle name="Normal 4 8 17 2 3 6" xfId="41679" xr:uid="{40179F46-4F5A-4385-B2A4-4010358611C2}"/>
    <cellStyle name="Normal 4 8 17 2 4" xfId="41680" xr:uid="{85E934C1-39BE-4ECD-AE9E-A842165E95B6}"/>
    <cellStyle name="Normal 4 8 17 2 4 2" xfId="41681" xr:uid="{7978A542-ACAE-4968-B691-562979787289}"/>
    <cellStyle name="Normal 4 8 17 2 4 2 2" xfId="41682" xr:uid="{09335A04-ADD7-4C88-95F3-2A364ABAFD5A}"/>
    <cellStyle name="Normal 4 8 17 2 4 2 2 2" xfId="41683" xr:uid="{54A946CC-F029-4D28-BE51-C8B7E5A2C75F}"/>
    <cellStyle name="Normal 4 8 17 2 4 2 3" xfId="41684" xr:uid="{885306E0-7FED-4C56-8051-CD5E8CF87AEB}"/>
    <cellStyle name="Normal 4 8 17 2 4 3" xfId="41685" xr:uid="{38916011-79BF-4381-87CB-D6D7B0A55BCE}"/>
    <cellStyle name="Normal 4 8 17 2 4 3 2" xfId="41686" xr:uid="{230DA8A3-A990-48AC-A0E2-B7CB2D3030B4}"/>
    <cellStyle name="Normal 4 8 17 2 4 3 2 2" xfId="41687" xr:uid="{F613877F-1749-4925-BB12-AD081DB45CDE}"/>
    <cellStyle name="Normal 4 8 17 2 4 3 3" xfId="41688" xr:uid="{4BFD7623-AF4F-4DC0-A3A6-6B8FFA6F2A8E}"/>
    <cellStyle name="Normal 4 8 17 2 4 4" xfId="41689" xr:uid="{B8BABCCE-E21A-4521-986E-6C2D5C362DA0}"/>
    <cellStyle name="Normal 4 8 17 2 4 4 2" xfId="41690" xr:uid="{7E4B3869-1791-4ED2-AB7A-75CC5567E8FC}"/>
    <cellStyle name="Normal 4 8 17 2 4 5" xfId="41691" xr:uid="{CAA1761F-A411-4404-A8F6-F2E047BF15EB}"/>
    <cellStyle name="Normal 4 8 17 2 5" xfId="41692" xr:uid="{838F6929-9894-4B99-ACBB-12543BCEC209}"/>
    <cellStyle name="Normal 4 8 17 2 5 2" xfId="41693" xr:uid="{845112E4-0732-4360-BB93-DF0F868453A4}"/>
    <cellStyle name="Normal 4 8 17 2 5 2 2" xfId="41694" xr:uid="{7CF4E202-5892-48E6-A8AD-C070457E9F32}"/>
    <cellStyle name="Normal 4 8 17 2 5 3" xfId="41695" xr:uid="{4B51C25D-7212-4275-A5F8-16455510A948}"/>
    <cellStyle name="Normal 4 8 17 2 6" xfId="41696" xr:uid="{B2336836-EB00-4B58-A604-327B761C8E1B}"/>
    <cellStyle name="Normal 4 8 17 2 6 2" xfId="41697" xr:uid="{FFB3915E-D3A0-4EEA-9717-3345C02568E0}"/>
    <cellStyle name="Normal 4 8 17 2 6 2 2" xfId="41698" xr:uid="{CA2135E6-72AB-4D0D-B234-4FA2CD6E96C9}"/>
    <cellStyle name="Normal 4 8 17 2 6 3" xfId="41699" xr:uid="{1E49F0D9-E743-4704-BA07-062B85A6B08F}"/>
    <cellStyle name="Normal 4 8 17 2 7" xfId="41700" xr:uid="{4AA4F4F1-41EC-44DD-830A-0AE9E52C25C8}"/>
    <cellStyle name="Normal 4 8 17 2 7 2" xfId="41701" xr:uid="{0A0D54ED-1FA5-4969-9F17-B0662A4F62B6}"/>
    <cellStyle name="Normal 4 8 17 2 7 2 2" xfId="41702" xr:uid="{1D9528E9-5040-41EC-BDB3-28A01FC23E2F}"/>
    <cellStyle name="Normal 4 8 17 2 7 3" xfId="41703" xr:uid="{4ED34DF1-1BA0-4291-80E0-2808781D0F8C}"/>
    <cellStyle name="Normal 4 8 17 2 8" xfId="41704" xr:uid="{8CFE236A-BF3B-428B-B18F-C55329925A37}"/>
    <cellStyle name="Normal 4 8 17 2 8 2" xfId="41705" xr:uid="{E8C74B51-AC0E-49DA-ADD9-5C00A1D3BBB0}"/>
    <cellStyle name="Normal 4 8 17 2 9" xfId="41706" xr:uid="{C6C5D1CB-7A19-4709-A0F8-3D2B646243D6}"/>
    <cellStyle name="Normal 4 8 17 3" xfId="41707" xr:uid="{F311A687-B7CC-41B3-AEF7-8616DFE291C2}"/>
    <cellStyle name="Normal 4 8 17 3 2" xfId="41708" xr:uid="{2660D9DA-95A4-47BF-AAF9-7EAF6EEA6A56}"/>
    <cellStyle name="Normal 4 8 17 3 2 2" xfId="41709" xr:uid="{8A9648F1-5681-4EF3-BCC1-5DE364BABCCE}"/>
    <cellStyle name="Normal 4 8 17 3 2 2 2" xfId="41710" xr:uid="{220666E9-6AF6-40F1-8D68-EF58292AB3A9}"/>
    <cellStyle name="Normal 4 8 17 3 2 2 2 2" xfId="41711" xr:uid="{EF4463C5-6A17-4D49-A5D1-9148602DC57F}"/>
    <cellStyle name="Normal 4 8 17 3 2 2 2 2 2" xfId="41712" xr:uid="{1051A645-40E6-4D9B-B7D8-F55338781CA1}"/>
    <cellStyle name="Normal 4 8 17 3 2 2 2 3" xfId="41713" xr:uid="{0BD301E5-1F0A-4471-9C53-826762227585}"/>
    <cellStyle name="Normal 4 8 17 3 2 2 3" xfId="41714" xr:uid="{0516AB07-15FA-477D-BBA9-79C4A85A3A16}"/>
    <cellStyle name="Normal 4 8 17 3 2 2 3 2" xfId="41715" xr:uid="{7EE664F4-7253-4C35-8004-B5B5FFE362F1}"/>
    <cellStyle name="Normal 4 8 17 3 2 2 3 2 2" xfId="41716" xr:uid="{2740FF25-1740-4395-A0C1-1B919FCCADC6}"/>
    <cellStyle name="Normal 4 8 17 3 2 2 3 3" xfId="41717" xr:uid="{84F4FB3C-3B28-4EEB-8BC3-88DC8E1B3F0B}"/>
    <cellStyle name="Normal 4 8 17 3 2 2 4" xfId="41718" xr:uid="{A376147F-2E98-4CBF-A950-B7C9C15AC24A}"/>
    <cellStyle name="Normal 4 8 17 3 2 2 4 2" xfId="41719" xr:uid="{ED649147-C138-4A95-B2F2-6489398700D5}"/>
    <cellStyle name="Normal 4 8 17 3 2 2 5" xfId="41720" xr:uid="{4E523076-61C0-4E87-9E88-6C95B1E8B516}"/>
    <cellStyle name="Normal 4 8 17 3 2 3" xfId="41721" xr:uid="{486816BA-49EB-4225-A204-D69D6C9DBE11}"/>
    <cellStyle name="Normal 4 8 17 3 2 3 2" xfId="41722" xr:uid="{86F191A7-4F82-442E-9376-5E4C1AA7B101}"/>
    <cellStyle name="Normal 4 8 17 3 2 3 2 2" xfId="41723" xr:uid="{3B55691E-84AA-41DE-8E50-EEFF95AB986C}"/>
    <cellStyle name="Normal 4 8 17 3 2 3 3" xfId="41724" xr:uid="{24B0FD1B-7B97-4BB0-8613-D35FEC618D67}"/>
    <cellStyle name="Normal 4 8 17 3 2 4" xfId="41725" xr:uid="{C6D7B879-E5A3-428E-9450-3A04D7ABA4AA}"/>
    <cellStyle name="Normal 4 8 17 3 2 4 2" xfId="41726" xr:uid="{D601483A-B2AD-4922-9697-67EC21A7280E}"/>
    <cellStyle name="Normal 4 8 17 3 2 4 2 2" xfId="41727" xr:uid="{C4422992-2EFA-4B8F-B2A6-733A043A172F}"/>
    <cellStyle name="Normal 4 8 17 3 2 4 3" xfId="41728" xr:uid="{BB59E299-0099-46F4-936D-D6ED8000422A}"/>
    <cellStyle name="Normal 4 8 17 3 2 5" xfId="41729" xr:uid="{136C1D4D-4834-4AF3-92B2-A0454400DB31}"/>
    <cellStyle name="Normal 4 8 17 3 2 5 2" xfId="41730" xr:uid="{2B13785E-CB34-4C81-9543-2F50FAAE51D8}"/>
    <cellStyle name="Normal 4 8 17 3 2 6" xfId="41731" xr:uid="{B1FCA4E7-3EF9-4CE6-8C86-83D0F7052D7F}"/>
    <cellStyle name="Normal 4 8 17 3 3" xfId="41732" xr:uid="{6FBEF6F8-3403-4D42-B836-A2B6F9C8E648}"/>
    <cellStyle name="Normal 4 8 17 3 3 2" xfId="41733" xr:uid="{90409B80-860E-4602-A662-FB6DE24C3B50}"/>
    <cellStyle name="Normal 4 8 17 3 3 2 2" xfId="41734" xr:uid="{2D9EA1B0-441E-4FE1-A31B-517229FE7473}"/>
    <cellStyle name="Normal 4 8 17 3 3 2 2 2" xfId="41735" xr:uid="{555C68AC-65AA-4CD1-84FE-34A1FB4EA591}"/>
    <cellStyle name="Normal 4 8 17 3 3 2 2 2 2" xfId="41736" xr:uid="{E84A5639-CE90-402B-A429-D489D95B9283}"/>
    <cellStyle name="Normal 4 8 17 3 3 2 2 3" xfId="41737" xr:uid="{D5A63991-0C04-4E84-AE93-2DF9EDABB900}"/>
    <cellStyle name="Normal 4 8 17 3 3 2 3" xfId="41738" xr:uid="{998B2F83-0D06-4AEF-A46D-C9C6108AB057}"/>
    <cellStyle name="Normal 4 8 17 3 3 2 3 2" xfId="41739" xr:uid="{33933D3C-B7E0-4824-93D6-30D9CA09D0B2}"/>
    <cellStyle name="Normal 4 8 17 3 3 2 3 2 2" xfId="41740" xr:uid="{85D68151-98CE-4C27-948F-D2106A01A202}"/>
    <cellStyle name="Normal 4 8 17 3 3 2 3 3" xfId="41741" xr:uid="{3B8E6F20-88D9-4F3E-B60A-94D2CFD7F753}"/>
    <cellStyle name="Normal 4 8 17 3 3 2 4" xfId="41742" xr:uid="{FF503DD9-61BA-4FAB-846E-233468BB5857}"/>
    <cellStyle name="Normal 4 8 17 3 3 2 4 2" xfId="41743" xr:uid="{19A6796E-645D-435B-B8D0-1DC76BDB3967}"/>
    <cellStyle name="Normal 4 8 17 3 3 2 5" xfId="41744" xr:uid="{58C74D36-58B0-468E-BB71-3DFB88EB1B91}"/>
    <cellStyle name="Normal 4 8 17 3 3 3" xfId="41745" xr:uid="{0892EE1D-9EDE-4C42-93FE-0F31C28AED49}"/>
    <cellStyle name="Normal 4 8 17 3 3 3 2" xfId="41746" xr:uid="{BA48FC5B-B765-4771-8D84-2FB07F52930B}"/>
    <cellStyle name="Normal 4 8 17 3 3 3 2 2" xfId="41747" xr:uid="{7163A14A-3CC5-4A97-AF42-D7E714E2D03A}"/>
    <cellStyle name="Normal 4 8 17 3 3 3 3" xfId="41748" xr:uid="{B8853091-B9B1-4AF9-969F-8F91231BB863}"/>
    <cellStyle name="Normal 4 8 17 3 3 4" xfId="41749" xr:uid="{B54C1084-456D-4A16-9D71-1A82A360C72D}"/>
    <cellStyle name="Normal 4 8 17 3 3 4 2" xfId="41750" xr:uid="{9822E0FE-9D51-4508-A75D-7809E0BB916F}"/>
    <cellStyle name="Normal 4 8 17 3 3 4 2 2" xfId="41751" xr:uid="{D612A183-1F50-4F01-A01D-D03F736DCAF4}"/>
    <cellStyle name="Normal 4 8 17 3 3 4 3" xfId="41752" xr:uid="{A01D0A55-E054-404E-A622-A30B14B3A766}"/>
    <cellStyle name="Normal 4 8 17 3 3 5" xfId="41753" xr:uid="{D5867C78-3171-4E4A-80B7-418157263A9A}"/>
    <cellStyle name="Normal 4 8 17 3 3 5 2" xfId="41754" xr:uid="{7417D3CD-2EF6-44F4-8318-610BBB5F8BF1}"/>
    <cellStyle name="Normal 4 8 17 3 3 6" xfId="41755" xr:uid="{7B4A230D-DBC9-4476-ACA6-B59C09A36278}"/>
    <cellStyle name="Normal 4 8 17 3 4" xfId="41756" xr:uid="{87B40274-8A28-429F-BBBE-C854CCADA10C}"/>
    <cellStyle name="Normal 4 8 17 3 4 2" xfId="41757" xr:uid="{7B001493-8FA8-4FF1-854D-9C089F4CAA71}"/>
    <cellStyle name="Normal 4 8 17 3 4 2 2" xfId="41758" xr:uid="{BC7EF19B-55ED-4061-89D6-9B7C3EB167AB}"/>
    <cellStyle name="Normal 4 8 17 3 4 2 2 2" xfId="41759" xr:uid="{6328594F-D58A-47F7-A7DD-56B7A1063B8E}"/>
    <cellStyle name="Normal 4 8 17 3 4 2 3" xfId="41760" xr:uid="{A45D2E07-77BB-458F-A318-E7BBF45B0889}"/>
    <cellStyle name="Normal 4 8 17 3 4 3" xfId="41761" xr:uid="{2B08E505-43BF-488E-A38A-4F1D2D757EFF}"/>
    <cellStyle name="Normal 4 8 17 3 4 3 2" xfId="41762" xr:uid="{DC83AFA8-16D9-4F6F-84AB-DF40CCF4BBEA}"/>
    <cellStyle name="Normal 4 8 17 3 4 3 2 2" xfId="41763" xr:uid="{C1CD4B21-233C-4202-8CCA-897463E792CA}"/>
    <cellStyle name="Normal 4 8 17 3 4 3 3" xfId="41764" xr:uid="{1C5F1E4B-1BD7-48C6-98A6-83662C79224E}"/>
    <cellStyle name="Normal 4 8 17 3 4 4" xfId="41765" xr:uid="{F6CD479F-2ADB-493D-9FEF-A65376632107}"/>
    <cellStyle name="Normal 4 8 17 3 4 4 2" xfId="41766" xr:uid="{334C88F8-8EF7-40F6-9E98-7DB7C096DB1A}"/>
    <cellStyle name="Normal 4 8 17 3 4 5" xfId="41767" xr:uid="{BBC13D17-277B-4330-A300-090B589F4AB6}"/>
    <cellStyle name="Normal 4 8 17 3 5" xfId="41768" xr:uid="{0A08218A-F15D-4458-B346-01068C7351E0}"/>
    <cellStyle name="Normal 4 8 17 3 5 2" xfId="41769" xr:uid="{C91C0C17-34C2-4857-9A56-A93CB3975F18}"/>
    <cellStyle name="Normal 4 8 17 3 5 2 2" xfId="41770" xr:uid="{9BBF4885-DC8C-48BE-AC44-4B70704D76A5}"/>
    <cellStyle name="Normal 4 8 17 3 5 3" xfId="41771" xr:uid="{6B6B1248-C05D-4141-888C-808777EACA12}"/>
    <cellStyle name="Normal 4 8 17 3 6" xfId="41772" xr:uid="{5123D003-2AB9-421E-BFF9-990BA8BA1AA9}"/>
    <cellStyle name="Normal 4 8 17 3 6 2" xfId="41773" xr:uid="{997B8F24-9E7D-4108-AD99-51B2C16B7EEB}"/>
    <cellStyle name="Normal 4 8 17 3 6 2 2" xfId="41774" xr:uid="{25BD0DB1-461B-4FAB-B0CC-20FDA7F77964}"/>
    <cellStyle name="Normal 4 8 17 3 6 3" xfId="41775" xr:uid="{A60F6A91-E738-4094-8A9E-002C202324E0}"/>
    <cellStyle name="Normal 4 8 17 3 7" xfId="41776" xr:uid="{A4790293-942F-4B65-B6DE-0451D164DD1E}"/>
    <cellStyle name="Normal 4 8 17 3 7 2" xfId="41777" xr:uid="{A9C263B0-3FAF-4513-B366-6C9B497C18E8}"/>
    <cellStyle name="Normal 4 8 17 3 7 2 2" xfId="41778" xr:uid="{E415A9D0-5CEF-4694-ADA3-4E8CB42DACBF}"/>
    <cellStyle name="Normal 4 8 17 3 7 3" xfId="41779" xr:uid="{8CDA811A-0F5B-4F05-A72F-6EFD249FD35D}"/>
    <cellStyle name="Normal 4 8 17 3 8" xfId="41780" xr:uid="{C3E7EF9A-E58F-4248-9C92-C37B599C9720}"/>
    <cellStyle name="Normal 4 8 17 3 8 2" xfId="41781" xr:uid="{FA9D9BDD-D39B-4ADC-8F17-B9B8D35F8414}"/>
    <cellStyle name="Normal 4 8 17 3 9" xfId="41782" xr:uid="{7BAE8565-610C-4C0D-8B56-8E36A5B70CC8}"/>
    <cellStyle name="Normal 4 8 17 4" xfId="41783" xr:uid="{39138B0D-96D7-4587-BC1D-70A0F27C7C12}"/>
    <cellStyle name="Normal 4 8 17 4 2" xfId="41784" xr:uid="{AE22FB7D-BE6E-44D9-8D44-04011CBC951E}"/>
    <cellStyle name="Normal 4 8 17 4 2 2" xfId="41785" xr:uid="{C033D96D-A3D2-4566-A124-B7D752D6DB57}"/>
    <cellStyle name="Normal 4 8 17 4 2 2 2" xfId="41786" xr:uid="{0B622CF8-AC94-4CB5-B09E-BA59892A0FB3}"/>
    <cellStyle name="Normal 4 8 17 4 2 2 2 2" xfId="41787" xr:uid="{D26F4210-1AB4-42BB-A774-FBC7C43C5AF5}"/>
    <cellStyle name="Normal 4 8 17 4 2 2 3" xfId="41788" xr:uid="{04E54861-7EEC-4342-A0CC-2988D357059D}"/>
    <cellStyle name="Normal 4 8 17 4 2 3" xfId="41789" xr:uid="{78EF2382-CE0D-49B6-9575-E7770CBEF94B}"/>
    <cellStyle name="Normal 4 8 17 4 2 3 2" xfId="41790" xr:uid="{E83ED306-4BBD-4DAF-9DDD-1A813F88E26E}"/>
    <cellStyle name="Normal 4 8 17 4 2 3 2 2" xfId="41791" xr:uid="{2F7330CE-4030-44DA-BDC8-F3ACA252D2BB}"/>
    <cellStyle name="Normal 4 8 17 4 2 3 3" xfId="41792" xr:uid="{F93B04F9-F0FD-4695-8649-19D9549DBA78}"/>
    <cellStyle name="Normal 4 8 17 4 2 4" xfId="41793" xr:uid="{0CB41D28-CCFB-4986-81F6-C537CB38E597}"/>
    <cellStyle name="Normal 4 8 17 4 2 4 2" xfId="41794" xr:uid="{2FF1CE7F-317C-4C99-8B38-311C22FB4DDA}"/>
    <cellStyle name="Normal 4 8 17 4 2 5" xfId="41795" xr:uid="{3DE12C3F-AA65-4BA8-A269-3A71FF59E5DA}"/>
    <cellStyle name="Normal 4 8 17 4 3" xfId="41796" xr:uid="{FBD9CAF0-E026-4ED2-9E76-49C93556BA83}"/>
    <cellStyle name="Normal 4 8 17 4 3 2" xfId="41797" xr:uid="{1809B3F0-43C8-42F6-B93E-6FD53C9979EF}"/>
    <cellStyle name="Normal 4 8 17 4 3 2 2" xfId="41798" xr:uid="{5418B831-E1C1-491F-87F4-B05FF1DB4F2E}"/>
    <cellStyle name="Normal 4 8 17 4 3 3" xfId="41799" xr:uid="{F0522171-2DF2-4022-A8B6-F8E3130D4DDB}"/>
    <cellStyle name="Normal 4 8 17 4 4" xfId="41800" xr:uid="{E33C683D-7A71-4E7F-8ABB-7E568239200B}"/>
    <cellStyle name="Normal 4 8 17 4 4 2" xfId="41801" xr:uid="{56C92ED9-EE53-4D67-B44E-0C208A6EB2B0}"/>
    <cellStyle name="Normal 4 8 17 4 4 2 2" xfId="41802" xr:uid="{63B9CCE2-8654-4084-B44D-E9754F5E70F2}"/>
    <cellStyle name="Normal 4 8 17 4 4 3" xfId="41803" xr:uid="{66350FFA-C25B-4380-B757-BFF342B6BA5A}"/>
    <cellStyle name="Normal 4 8 17 4 5" xfId="41804" xr:uid="{10FF84B9-48FD-426B-A929-B86DCD3B6041}"/>
    <cellStyle name="Normal 4 8 17 4 5 2" xfId="41805" xr:uid="{AF68C45E-0B6E-4B1A-8DA7-F3376525154C}"/>
    <cellStyle name="Normal 4 8 17 4 6" xfId="41806" xr:uid="{EA03B3C6-22D9-42E9-B1DC-33C0F3B36A91}"/>
    <cellStyle name="Normal 4 8 17 5" xfId="41807" xr:uid="{957BE77F-161A-4617-BAC9-0D98D67BB2B3}"/>
    <cellStyle name="Normal 4 8 17 5 2" xfId="41808" xr:uid="{2A7BC037-664B-4402-9B07-CDB6E557484D}"/>
    <cellStyle name="Normal 4 8 17 5 2 2" xfId="41809" xr:uid="{640DB682-45FB-4E14-9D20-A3AF5F280559}"/>
    <cellStyle name="Normal 4 8 17 5 2 2 2" xfId="41810" xr:uid="{6D836A17-EDC3-4B20-B47A-DCF88742D80E}"/>
    <cellStyle name="Normal 4 8 17 5 2 2 2 2" xfId="41811" xr:uid="{23E2CC3B-C2BD-4BC9-A368-57B0C2520EA2}"/>
    <cellStyle name="Normal 4 8 17 5 2 2 3" xfId="41812" xr:uid="{71931ED2-A5A2-49CF-9D06-C0B8188425D2}"/>
    <cellStyle name="Normal 4 8 17 5 2 3" xfId="41813" xr:uid="{AF8D0685-C285-44B3-B3D8-2D6F105ECAFE}"/>
    <cellStyle name="Normal 4 8 17 5 2 3 2" xfId="41814" xr:uid="{BD6FBAEB-02BA-4EBE-92AB-9FE210DAA718}"/>
    <cellStyle name="Normal 4 8 17 5 2 3 2 2" xfId="41815" xr:uid="{44981CB8-5AB3-4E97-B4E6-8D12AE2910C3}"/>
    <cellStyle name="Normal 4 8 17 5 2 3 3" xfId="41816" xr:uid="{DDC5F789-F8F5-487A-87E4-69A09FE6B2CC}"/>
    <cellStyle name="Normal 4 8 17 5 2 4" xfId="41817" xr:uid="{6EC835A1-C908-4B46-BBB9-1C5C7F08858C}"/>
    <cellStyle name="Normal 4 8 17 5 2 4 2" xfId="41818" xr:uid="{ADE3DF9A-EAAC-485F-8703-57137F8C9FDF}"/>
    <cellStyle name="Normal 4 8 17 5 2 5" xfId="41819" xr:uid="{377EFD0E-DE65-4BC0-B3C8-E22832D3FBCF}"/>
    <cellStyle name="Normal 4 8 17 5 3" xfId="41820" xr:uid="{1A04BCBE-A12B-472F-B908-544C06241264}"/>
    <cellStyle name="Normal 4 8 17 5 3 2" xfId="41821" xr:uid="{1CCB961C-2FAA-464A-B2F0-023312488E9E}"/>
    <cellStyle name="Normal 4 8 17 5 3 2 2" xfId="41822" xr:uid="{E902E379-51F3-441B-89F9-3D4B9FC8CCD6}"/>
    <cellStyle name="Normal 4 8 17 5 3 3" xfId="41823" xr:uid="{5892355D-24FD-468F-A15B-858DBA067A31}"/>
    <cellStyle name="Normal 4 8 17 5 4" xfId="41824" xr:uid="{07A0F7B9-AACF-4EAF-BFB2-4C001769EF3D}"/>
    <cellStyle name="Normal 4 8 17 5 4 2" xfId="41825" xr:uid="{A1F28EF2-30A1-4BBF-B4A1-D11E75BF0B07}"/>
    <cellStyle name="Normal 4 8 17 5 4 2 2" xfId="41826" xr:uid="{11EAB032-CD75-4C89-98FA-A866FE32B2E6}"/>
    <cellStyle name="Normal 4 8 17 5 4 3" xfId="41827" xr:uid="{04AED0CA-540D-490A-8489-4F71B1549575}"/>
    <cellStyle name="Normal 4 8 17 5 5" xfId="41828" xr:uid="{31E5C7AD-9425-401B-98B1-AAD1ABFC504B}"/>
    <cellStyle name="Normal 4 8 17 5 5 2" xfId="41829" xr:uid="{0C17694C-BC6C-4E87-9A35-9B233F1A9870}"/>
    <cellStyle name="Normal 4 8 17 5 6" xfId="41830" xr:uid="{D9E09FD3-EE5C-4260-A7FD-9FFB0DD65CA8}"/>
    <cellStyle name="Normal 4 8 17 6" xfId="41831" xr:uid="{B662F67F-8270-4B64-B25E-165DF0BD0E89}"/>
    <cellStyle name="Normal 4 8 17 6 2" xfId="41832" xr:uid="{6FF0FC1E-E765-4770-B050-40195D5B35DC}"/>
    <cellStyle name="Normal 4 8 17 6 2 2" xfId="41833" xr:uid="{7CAD298C-BFCF-4FD7-9F48-4E35516F0879}"/>
    <cellStyle name="Normal 4 8 17 6 2 2 2" xfId="41834" xr:uid="{A227F596-4B00-403A-9CB1-E660F4E238AF}"/>
    <cellStyle name="Normal 4 8 17 6 2 3" xfId="41835" xr:uid="{91E8CF33-5DFF-4BD5-AA02-EA1457085E00}"/>
    <cellStyle name="Normal 4 8 17 6 3" xfId="41836" xr:uid="{9F836001-2B15-432F-84CD-15F20D9BF389}"/>
    <cellStyle name="Normal 4 8 17 6 3 2" xfId="41837" xr:uid="{72F8CB57-088A-4CCC-9DDA-72E9374EEC74}"/>
    <cellStyle name="Normal 4 8 17 6 3 2 2" xfId="41838" xr:uid="{E090E43F-6070-422E-9B3D-FCF33FFF7A7F}"/>
    <cellStyle name="Normal 4 8 17 6 3 3" xfId="41839" xr:uid="{B375AAFD-190F-443D-A35D-41A475CD33DB}"/>
    <cellStyle name="Normal 4 8 17 6 4" xfId="41840" xr:uid="{684A78E9-71DC-499D-9AB6-7071DBA90666}"/>
    <cellStyle name="Normal 4 8 17 6 4 2" xfId="41841" xr:uid="{A9363796-7D8A-4172-9AD8-835A927C20A2}"/>
    <cellStyle name="Normal 4 8 17 6 5" xfId="41842" xr:uid="{76EA8C11-A56E-414E-BB97-5A10273B7324}"/>
    <cellStyle name="Normal 4 8 17 7" xfId="41843" xr:uid="{7C9ADE0A-A4C3-496D-B51F-6E0B9C964AB2}"/>
    <cellStyle name="Normal 4 8 17 7 2" xfId="41844" xr:uid="{B6EA1C99-D1E9-47DE-A79F-1B2D3428EF24}"/>
    <cellStyle name="Normal 4 8 17 7 2 2" xfId="41845" xr:uid="{26E0A68D-46AC-44C3-BEB0-D00E5A1A4DB8}"/>
    <cellStyle name="Normal 4 8 17 7 3" xfId="41846" xr:uid="{297B5A91-FA2C-45ED-9C25-C72346065D70}"/>
    <cellStyle name="Normal 4 8 17 8" xfId="41847" xr:uid="{4A63D3A8-31EE-4102-A3CA-9B597B1C77CC}"/>
    <cellStyle name="Normal 4 8 17 8 2" xfId="41848" xr:uid="{87805652-8307-435E-BEE9-61D343386474}"/>
    <cellStyle name="Normal 4 8 17 8 2 2" xfId="41849" xr:uid="{F20EDE54-A7FE-466D-ACFE-470DD44063A6}"/>
    <cellStyle name="Normal 4 8 17 8 3" xfId="41850" xr:uid="{98908519-BBD2-4970-B6C9-01A6F061F741}"/>
    <cellStyle name="Normal 4 8 17 9" xfId="41851" xr:uid="{CB180BF8-7496-499B-8709-50672F7BD4F1}"/>
    <cellStyle name="Normal 4 8 17 9 2" xfId="41852" xr:uid="{2AF94913-1279-41D1-A309-70153A044582}"/>
    <cellStyle name="Normal 4 8 17 9 2 2" xfId="41853" xr:uid="{FB8F4908-9C1B-468B-BCF8-250C9D4E2329}"/>
    <cellStyle name="Normal 4 8 17 9 3" xfId="41854" xr:uid="{4989D140-1220-4D49-B8D2-DFA91F8D70C5}"/>
    <cellStyle name="Normal 4 8 18" xfId="41855" xr:uid="{86A202AF-B90F-429C-8B9C-74E23E04293C}"/>
    <cellStyle name="Normal 4 8 18 2" xfId="41856" xr:uid="{C5C36A29-6F70-446A-8532-F259BD0B0873}"/>
    <cellStyle name="Normal 4 8 18 2 2" xfId="41857" xr:uid="{2C9A5687-5C3C-4DB4-A1FA-B01A15FB3558}"/>
    <cellStyle name="Normal 4 8 18 2 2 2" xfId="41858" xr:uid="{B77A4563-5F60-476E-B4D5-E20DD3A5B926}"/>
    <cellStyle name="Normal 4 8 18 2 2 2 2" xfId="41859" xr:uid="{E7577184-701F-40D5-806C-1336B545CFB0}"/>
    <cellStyle name="Normal 4 8 18 2 2 2 2 2" xfId="41860" xr:uid="{1988A622-E7B2-4B26-8AD0-CA397C4DAB3C}"/>
    <cellStyle name="Normal 4 8 18 2 2 2 3" xfId="41861" xr:uid="{E38AE8F7-F87D-4108-889F-8020A356D6F6}"/>
    <cellStyle name="Normal 4 8 18 2 2 3" xfId="41862" xr:uid="{8193CE83-8029-4F5C-B169-370958984100}"/>
    <cellStyle name="Normal 4 8 18 2 2 3 2" xfId="41863" xr:uid="{94229C8A-485B-4312-B1BA-4A874AC61C05}"/>
    <cellStyle name="Normal 4 8 18 2 2 3 2 2" xfId="41864" xr:uid="{E708562D-7E24-4E3F-BAA1-A8C4A73B707D}"/>
    <cellStyle name="Normal 4 8 18 2 2 3 3" xfId="41865" xr:uid="{47519B6E-A45D-42EB-8481-1B320F75ECD1}"/>
    <cellStyle name="Normal 4 8 18 2 2 4" xfId="41866" xr:uid="{F8BCDBE1-2BBE-410A-8B8C-A29130F58705}"/>
    <cellStyle name="Normal 4 8 18 2 2 4 2" xfId="41867" xr:uid="{4E7BFB0D-C60F-461C-B66C-A501ED205BBD}"/>
    <cellStyle name="Normal 4 8 18 2 2 5" xfId="41868" xr:uid="{91152D36-AE90-4001-B484-10A38A74CDC9}"/>
    <cellStyle name="Normal 4 8 18 2 3" xfId="41869" xr:uid="{77567DF7-1C19-4335-AC8A-3DBAC607E954}"/>
    <cellStyle name="Normal 4 8 18 2 3 2" xfId="41870" xr:uid="{77E7826A-A8D3-43C7-8CD8-8E3CCDC8EBC1}"/>
    <cellStyle name="Normal 4 8 18 2 3 2 2" xfId="41871" xr:uid="{619BE4E4-C9D8-4819-8D31-09C090BB2BDE}"/>
    <cellStyle name="Normal 4 8 18 2 3 3" xfId="41872" xr:uid="{098EB94C-DD8A-4893-A207-1D70DF460E7A}"/>
    <cellStyle name="Normal 4 8 18 2 4" xfId="41873" xr:uid="{E043269C-7316-4272-87E1-DFB224D746AA}"/>
    <cellStyle name="Normal 4 8 18 2 4 2" xfId="41874" xr:uid="{489C288E-869A-4E25-828B-3A1420BCAEF6}"/>
    <cellStyle name="Normal 4 8 18 2 4 2 2" xfId="41875" xr:uid="{EF644A14-E957-4B1D-8ECC-4FCA8BFAC8CB}"/>
    <cellStyle name="Normal 4 8 18 2 4 3" xfId="41876" xr:uid="{AAE9A8A3-FC70-43AE-9F89-E81E302AE46B}"/>
    <cellStyle name="Normal 4 8 18 2 5" xfId="41877" xr:uid="{D28BCA3F-A6C8-470E-93F1-8D30E62FC045}"/>
    <cellStyle name="Normal 4 8 18 2 5 2" xfId="41878" xr:uid="{96D21FBF-8369-4B4C-9225-87D721FF92E0}"/>
    <cellStyle name="Normal 4 8 18 2 6" xfId="41879" xr:uid="{3AD36694-5699-4609-81EE-0EA675EB5667}"/>
    <cellStyle name="Normal 4 8 18 3" xfId="41880" xr:uid="{FC3BD2DE-460E-4F33-98B1-DCDC4883D1C3}"/>
    <cellStyle name="Normal 4 8 18 3 2" xfId="41881" xr:uid="{55B8ED42-6312-4BA7-8B78-E288CF3E3B0E}"/>
    <cellStyle name="Normal 4 8 18 3 2 2" xfId="41882" xr:uid="{42A7919F-A2BF-4266-87F7-45AE04966A2C}"/>
    <cellStyle name="Normal 4 8 18 3 2 2 2" xfId="41883" xr:uid="{D41C3C9C-0E3A-45FE-93C0-EB12D46E6726}"/>
    <cellStyle name="Normal 4 8 18 3 2 2 2 2" xfId="41884" xr:uid="{51B3A60A-F629-45BC-AF50-36A70D42C052}"/>
    <cellStyle name="Normal 4 8 18 3 2 2 3" xfId="41885" xr:uid="{8F7E8717-9115-44C9-84A1-381BBA918F89}"/>
    <cellStyle name="Normal 4 8 18 3 2 3" xfId="41886" xr:uid="{A2C6373B-2D80-4FA9-BE7A-580C1FF0CB06}"/>
    <cellStyle name="Normal 4 8 18 3 2 3 2" xfId="41887" xr:uid="{719EEBB5-4D8E-4BBD-863C-9B92D3D1A514}"/>
    <cellStyle name="Normal 4 8 18 3 2 3 2 2" xfId="41888" xr:uid="{721ADCFD-2EFD-4522-919B-2726993CC036}"/>
    <cellStyle name="Normal 4 8 18 3 2 3 3" xfId="41889" xr:uid="{D09727E9-4827-4139-AE9F-A1F4566DC00A}"/>
    <cellStyle name="Normal 4 8 18 3 2 4" xfId="41890" xr:uid="{1E93FB76-81AB-4DD0-B169-55013DEF3132}"/>
    <cellStyle name="Normal 4 8 18 3 2 4 2" xfId="41891" xr:uid="{7CF80CD1-485C-4348-885F-CDF2478E7BD8}"/>
    <cellStyle name="Normal 4 8 18 3 2 5" xfId="41892" xr:uid="{1CB72329-F4FB-430C-AED2-8464C4B9D947}"/>
    <cellStyle name="Normal 4 8 18 3 3" xfId="41893" xr:uid="{3B5B3D18-AFB0-4137-B7B4-4EBAE12AA99D}"/>
    <cellStyle name="Normal 4 8 18 3 3 2" xfId="41894" xr:uid="{D87CAAC4-FA55-4D90-9105-232A02C739BC}"/>
    <cellStyle name="Normal 4 8 18 3 3 2 2" xfId="41895" xr:uid="{190AB23B-E1DB-491C-BB5E-C8B8293C2509}"/>
    <cellStyle name="Normal 4 8 18 3 3 3" xfId="41896" xr:uid="{8E61584D-0A08-453C-8CDA-460DB88DF581}"/>
    <cellStyle name="Normal 4 8 18 3 4" xfId="41897" xr:uid="{56C82FDC-D34C-4DAA-976C-9789B70E4DA3}"/>
    <cellStyle name="Normal 4 8 18 3 4 2" xfId="41898" xr:uid="{BCFAC568-E1AF-478D-BE61-FD4995B11FEF}"/>
    <cellStyle name="Normal 4 8 18 3 4 2 2" xfId="41899" xr:uid="{6779B06D-8135-496A-A08C-34A995F91E58}"/>
    <cellStyle name="Normal 4 8 18 3 4 3" xfId="41900" xr:uid="{A875A78B-57AD-4A7E-9090-5743A7440360}"/>
    <cellStyle name="Normal 4 8 18 3 5" xfId="41901" xr:uid="{81C23A90-9AA4-4A9D-98E3-AE49AE06BCCD}"/>
    <cellStyle name="Normal 4 8 18 3 5 2" xfId="41902" xr:uid="{9DFC8564-D0ED-4A5C-8EE0-5ECEF0ECD7DC}"/>
    <cellStyle name="Normal 4 8 18 3 6" xfId="41903" xr:uid="{685B7433-43D2-4928-BD19-60343E2AA54F}"/>
    <cellStyle name="Normal 4 8 18 4" xfId="41904" xr:uid="{28BD5883-C7B7-4494-B2FE-1013D37BB927}"/>
    <cellStyle name="Normal 4 8 18 4 2" xfId="41905" xr:uid="{B5CECD09-11A4-4FE7-8CB4-65EFE507F6EB}"/>
    <cellStyle name="Normal 4 8 18 4 2 2" xfId="41906" xr:uid="{726697D7-AF36-46E7-945C-C4EA3B1466EA}"/>
    <cellStyle name="Normal 4 8 18 4 2 2 2" xfId="41907" xr:uid="{3908ACAA-E6F1-48B9-BC0E-2325DFA2A2EB}"/>
    <cellStyle name="Normal 4 8 18 4 2 3" xfId="41908" xr:uid="{4FA839FC-AFE9-4788-B81E-A20A2039F929}"/>
    <cellStyle name="Normal 4 8 18 4 3" xfId="41909" xr:uid="{CDD15856-DDD3-454C-A12B-54351B8DC174}"/>
    <cellStyle name="Normal 4 8 18 4 3 2" xfId="41910" xr:uid="{A74B2231-D486-424B-A8C1-7A5DFC817002}"/>
    <cellStyle name="Normal 4 8 18 4 3 2 2" xfId="41911" xr:uid="{70B73EAA-86CD-45DA-919A-EBC00C8BDB91}"/>
    <cellStyle name="Normal 4 8 18 4 3 3" xfId="41912" xr:uid="{AC95FC2F-9A54-4E23-9FE4-981F399CC688}"/>
    <cellStyle name="Normal 4 8 18 4 4" xfId="41913" xr:uid="{077BECD2-3840-40E0-9D81-CEE36A17F8FA}"/>
    <cellStyle name="Normal 4 8 18 4 4 2" xfId="41914" xr:uid="{41ECE3B5-A667-466F-8767-27B22B443A6D}"/>
    <cellStyle name="Normal 4 8 18 4 5" xfId="41915" xr:uid="{B72C9033-0E4E-485C-9312-8819470AA297}"/>
    <cellStyle name="Normal 4 8 18 5" xfId="41916" xr:uid="{667DA3D5-08CA-4721-BFB8-393BAD364FDA}"/>
    <cellStyle name="Normal 4 8 18 5 2" xfId="41917" xr:uid="{AACFD8A8-EB8B-4F15-9111-FCF4422CC504}"/>
    <cellStyle name="Normal 4 8 18 5 2 2" xfId="41918" xr:uid="{935ADD7A-15D1-456F-B9B0-09273DBFDC97}"/>
    <cellStyle name="Normal 4 8 18 5 3" xfId="41919" xr:uid="{62D4F177-3900-4151-A312-39C4B7B1DAFC}"/>
    <cellStyle name="Normal 4 8 18 6" xfId="41920" xr:uid="{FD8847AF-AA8B-465B-B0E1-E2AAB416484A}"/>
    <cellStyle name="Normal 4 8 18 6 2" xfId="41921" xr:uid="{63507A2D-617F-4CEB-8643-E6DAC8387FBF}"/>
    <cellStyle name="Normal 4 8 18 6 2 2" xfId="41922" xr:uid="{3924C229-8CE6-40A0-8F90-7AF80646ADA2}"/>
    <cellStyle name="Normal 4 8 18 6 3" xfId="41923" xr:uid="{0A3A15C1-FAF9-4605-91F1-FF8F2541F9B8}"/>
    <cellStyle name="Normal 4 8 18 7" xfId="41924" xr:uid="{26B48E18-E53F-4477-B4D0-64F97C525549}"/>
    <cellStyle name="Normal 4 8 18 7 2" xfId="41925" xr:uid="{CF4BE936-1402-4611-B9D5-D14D35AB0F7B}"/>
    <cellStyle name="Normal 4 8 18 7 2 2" xfId="41926" xr:uid="{A016B875-E9B2-4E54-9E1F-FB1B837EBBAF}"/>
    <cellStyle name="Normal 4 8 18 7 3" xfId="41927" xr:uid="{8F528C6F-0CD5-4002-9740-E70910345E12}"/>
    <cellStyle name="Normal 4 8 18 8" xfId="41928" xr:uid="{027550E2-48CF-4563-8CED-98288B6B538C}"/>
    <cellStyle name="Normal 4 8 18 8 2" xfId="41929" xr:uid="{FFEEEF93-D7AC-4A4F-8524-BA60D7C38424}"/>
    <cellStyle name="Normal 4 8 18 9" xfId="41930" xr:uid="{8F14740F-02D3-41D5-BD69-8AABBF3CF73C}"/>
    <cellStyle name="Normal 4 8 19" xfId="41931" xr:uid="{7241D2EF-1876-4F35-A2C2-365E8D3AED80}"/>
    <cellStyle name="Normal 4 8 19 2" xfId="41932" xr:uid="{3171870F-0256-4EFA-9CC2-79F9468DBD6F}"/>
    <cellStyle name="Normal 4 8 19 2 2" xfId="41933" xr:uid="{96DCC05F-2230-4F34-980E-4B8AFA3FA040}"/>
    <cellStyle name="Normal 4 8 19 2 2 2" xfId="41934" xr:uid="{EE9C2492-9632-441A-8FE8-8D8E8AE7D040}"/>
    <cellStyle name="Normal 4 8 19 2 2 2 2" xfId="41935" xr:uid="{C8AB75E9-5570-457F-8098-83EAE58507D2}"/>
    <cellStyle name="Normal 4 8 19 2 2 2 2 2" xfId="41936" xr:uid="{F06AA090-3C90-4D4B-A642-AC394EBDD2FB}"/>
    <cellStyle name="Normal 4 8 19 2 2 2 3" xfId="41937" xr:uid="{2F80D41E-2AFE-4A86-ABCA-0F834768B2D9}"/>
    <cellStyle name="Normal 4 8 19 2 2 3" xfId="41938" xr:uid="{C9ADD76F-342E-4D35-8E01-5EFE2573F303}"/>
    <cellStyle name="Normal 4 8 19 2 2 3 2" xfId="41939" xr:uid="{59130E73-1EC7-41BF-BFA2-501407478D20}"/>
    <cellStyle name="Normal 4 8 19 2 2 3 2 2" xfId="41940" xr:uid="{5BD58EC2-10EF-4CD2-8011-B61B2AA4C5A8}"/>
    <cellStyle name="Normal 4 8 19 2 2 3 3" xfId="41941" xr:uid="{83FD5F48-28AE-42EE-BC35-76C1398F3724}"/>
    <cellStyle name="Normal 4 8 19 2 2 4" xfId="41942" xr:uid="{B1244622-0895-4C68-ADE2-55126CE97B2F}"/>
    <cellStyle name="Normal 4 8 19 2 2 4 2" xfId="41943" xr:uid="{650D574C-7400-425A-AA31-EF1CEC8BB6A9}"/>
    <cellStyle name="Normal 4 8 19 2 2 5" xfId="41944" xr:uid="{4BE32A1F-3A21-4A78-A318-4550BF49408A}"/>
    <cellStyle name="Normal 4 8 19 2 3" xfId="41945" xr:uid="{18F7EE14-2C0F-402D-BB42-0B2E84745AD8}"/>
    <cellStyle name="Normal 4 8 19 2 3 2" xfId="41946" xr:uid="{9D601730-F80E-4B3D-B51C-A3A707862102}"/>
    <cellStyle name="Normal 4 8 19 2 3 2 2" xfId="41947" xr:uid="{238F507D-82AF-4E61-87FA-228CABCD3E13}"/>
    <cellStyle name="Normal 4 8 19 2 3 3" xfId="41948" xr:uid="{56F580CB-9B62-41A9-800A-E161DC560F01}"/>
    <cellStyle name="Normal 4 8 19 2 4" xfId="41949" xr:uid="{73D9A851-D9B6-45CF-B51A-0F9B723A1875}"/>
    <cellStyle name="Normal 4 8 19 2 4 2" xfId="41950" xr:uid="{4AA4B507-F2FB-4438-B543-3F7BF82B37F7}"/>
    <cellStyle name="Normal 4 8 19 2 4 2 2" xfId="41951" xr:uid="{F5CF0654-2600-4BFF-865D-67165D77E44F}"/>
    <cellStyle name="Normal 4 8 19 2 4 3" xfId="41952" xr:uid="{6A181078-066B-4928-B522-7CC82767AE72}"/>
    <cellStyle name="Normal 4 8 19 2 5" xfId="41953" xr:uid="{7C20E98B-538E-4B10-ADA7-0FA376878497}"/>
    <cellStyle name="Normal 4 8 19 2 5 2" xfId="41954" xr:uid="{E463DE55-E817-4DFC-B798-68FCF88A4FEC}"/>
    <cellStyle name="Normal 4 8 19 2 6" xfId="41955" xr:uid="{F473562C-D60D-4EAE-9485-0EA46CE14AF1}"/>
    <cellStyle name="Normal 4 8 19 3" xfId="41956" xr:uid="{02F4F338-6489-49DC-BE37-2AFB59A3BD8A}"/>
    <cellStyle name="Normal 4 8 19 3 2" xfId="41957" xr:uid="{7F99BF06-1B7D-4830-A824-964958F20C5C}"/>
    <cellStyle name="Normal 4 8 19 3 2 2" xfId="41958" xr:uid="{C79F33D9-A7F9-4B01-AD4D-28AA12C284A6}"/>
    <cellStyle name="Normal 4 8 19 3 2 2 2" xfId="41959" xr:uid="{467D7BA7-C841-48F6-BF6A-A805D031D6D0}"/>
    <cellStyle name="Normal 4 8 19 3 2 2 2 2" xfId="41960" xr:uid="{9B9189C7-F6B7-4FD7-A8B8-077D1FFEC314}"/>
    <cellStyle name="Normal 4 8 19 3 2 2 3" xfId="41961" xr:uid="{27A5F0C7-D709-415E-8E56-8959FA2752F4}"/>
    <cellStyle name="Normal 4 8 19 3 2 3" xfId="41962" xr:uid="{9A882454-7A67-4940-A892-7132FBE86056}"/>
    <cellStyle name="Normal 4 8 19 3 2 3 2" xfId="41963" xr:uid="{03A847A3-1D39-41ED-AD50-AF497EB83114}"/>
    <cellStyle name="Normal 4 8 19 3 2 3 2 2" xfId="41964" xr:uid="{C1899176-1878-4DCA-8630-F39EB34198F3}"/>
    <cellStyle name="Normal 4 8 19 3 2 3 3" xfId="41965" xr:uid="{B3D1F6CD-9BF7-4A19-BB58-229D47296A8E}"/>
    <cellStyle name="Normal 4 8 19 3 2 4" xfId="41966" xr:uid="{2DD47BCE-C015-49E2-AB52-A991ABE508E8}"/>
    <cellStyle name="Normal 4 8 19 3 2 4 2" xfId="41967" xr:uid="{E957684C-7A65-4461-9288-BA6285E3C287}"/>
    <cellStyle name="Normal 4 8 19 3 2 5" xfId="41968" xr:uid="{270E8E53-C6A5-43D3-800A-D9BFA416B1E6}"/>
    <cellStyle name="Normal 4 8 19 3 3" xfId="41969" xr:uid="{77DBF532-2587-4DA9-A556-F85A6BED041F}"/>
    <cellStyle name="Normal 4 8 19 3 3 2" xfId="41970" xr:uid="{130CDDC3-79FA-418B-B162-0C64FB0BC61E}"/>
    <cellStyle name="Normal 4 8 19 3 3 2 2" xfId="41971" xr:uid="{42EE2896-6063-4066-9337-28DA24AB1B87}"/>
    <cellStyle name="Normal 4 8 19 3 3 3" xfId="41972" xr:uid="{872AC93D-828B-421F-8AE5-A33805C6AB95}"/>
    <cellStyle name="Normal 4 8 19 3 4" xfId="41973" xr:uid="{336F7BED-3505-463D-9D8B-1CD781B119AD}"/>
    <cellStyle name="Normal 4 8 19 3 4 2" xfId="41974" xr:uid="{B967F0E9-2651-41E5-9DE4-310ECDEEEC21}"/>
    <cellStyle name="Normal 4 8 19 3 4 2 2" xfId="41975" xr:uid="{E62707D6-14EF-4FD0-87F2-431C437670B3}"/>
    <cellStyle name="Normal 4 8 19 3 4 3" xfId="41976" xr:uid="{051B30DF-4E19-45FE-8A9A-2460B6AB73BD}"/>
    <cellStyle name="Normal 4 8 19 3 5" xfId="41977" xr:uid="{0513B657-4236-4675-9C69-4095EA9031A0}"/>
    <cellStyle name="Normal 4 8 19 3 5 2" xfId="41978" xr:uid="{52963D68-8A9F-4C7B-AB1C-692E09C4C4EB}"/>
    <cellStyle name="Normal 4 8 19 3 6" xfId="41979" xr:uid="{C6A13E40-7E4E-495D-820C-9A74A86BAEA8}"/>
    <cellStyle name="Normal 4 8 19 4" xfId="41980" xr:uid="{EF2771A2-D876-4508-A886-C78C8CE58E93}"/>
    <cellStyle name="Normal 4 8 19 4 2" xfId="41981" xr:uid="{1AC15B4E-9AFC-445B-9F3F-F096B13DFEFA}"/>
    <cellStyle name="Normal 4 8 19 4 2 2" xfId="41982" xr:uid="{1E04B378-3B2E-4677-9CAE-F3E120928A95}"/>
    <cellStyle name="Normal 4 8 19 4 2 2 2" xfId="41983" xr:uid="{170663BA-7230-4A43-90CF-18DA94E982F5}"/>
    <cellStyle name="Normal 4 8 19 4 2 3" xfId="41984" xr:uid="{79E20D96-F6BC-4593-952E-57854B5D7E51}"/>
    <cellStyle name="Normal 4 8 19 4 3" xfId="41985" xr:uid="{F1D454C3-F238-4083-9EC3-911E49598585}"/>
    <cellStyle name="Normal 4 8 19 4 3 2" xfId="41986" xr:uid="{43ADB1B3-94F9-425B-A6EE-9EFC8DB54418}"/>
    <cellStyle name="Normal 4 8 19 4 3 2 2" xfId="41987" xr:uid="{B992501C-8A1A-40DD-AEBF-F3EF56376992}"/>
    <cellStyle name="Normal 4 8 19 4 3 3" xfId="41988" xr:uid="{18854950-C6BC-4F3E-AF2B-28B713162628}"/>
    <cellStyle name="Normal 4 8 19 4 4" xfId="41989" xr:uid="{08DC3350-D51E-4528-B040-2831A4D16C1D}"/>
    <cellStyle name="Normal 4 8 19 4 4 2" xfId="41990" xr:uid="{CD5E22EC-9B59-47C7-B7AD-8EFFC48EE29A}"/>
    <cellStyle name="Normal 4 8 19 4 5" xfId="41991" xr:uid="{154A6B16-3695-47CA-99EA-73BF8F678F77}"/>
    <cellStyle name="Normal 4 8 19 5" xfId="41992" xr:uid="{CEB07553-AE37-4F79-AC6D-22408D494159}"/>
    <cellStyle name="Normal 4 8 19 5 2" xfId="41993" xr:uid="{0B71A8F2-A450-4B78-B1BF-627E49788A88}"/>
    <cellStyle name="Normal 4 8 19 5 2 2" xfId="41994" xr:uid="{F90C1000-795C-4F12-ADDE-8E37FC91A043}"/>
    <cellStyle name="Normal 4 8 19 5 3" xfId="41995" xr:uid="{B729CE28-5C14-43A5-935B-A32E280DF9EC}"/>
    <cellStyle name="Normal 4 8 19 6" xfId="41996" xr:uid="{59BF0ACD-4DAB-4172-A0C8-748338620B92}"/>
    <cellStyle name="Normal 4 8 19 6 2" xfId="41997" xr:uid="{847C6E1E-3A24-4E1A-BB5F-987147501B66}"/>
    <cellStyle name="Normal 4 8 19 6 2 2" xfId="41998" xr:uid="{7B776EEA-6A0C-45B0-B944-D2D58D9F8ACA}"/>
    <cellStyle name="Normal 4 8 19 6 3" xfId="41999" xr:uid="{FFD793F3-D646-4762-A654-8E1EEACA1A72}"/>
    <cellStyle name="Normal 4 8 19 7" xfId="42000" xr:uid="{DFDDDEBA-086E-46C3-9289-46BCD14CD9B8}"/>
    <cellStyle name="Normal 4 8 19 7 2" xfId="42001" xr:uid="{B0EF71E5-4EF5-418C-84C4-D6ED29A08D43}"/>
    <cellStyle name="Normal 4 8 19 7 2 2" xfId="42002" xr:uid="{8F29091F-E22E-406F-8BD4-D713D53DB2ED}"/>
    <cellStyle name="Normal 4 8 19 7 3" xfId="42003" xr:uid="{2034C6C3-AD5B-47CB-AFC0-A2FAA59E371A}"/>
    <cellStyle name="Normal 4 8 19 8" xfId="42004" xr:uid="{6CC3CA9A-B269-49C7-AF24-8EE93A457AA2}"/>
    <cellStyle name="Normal 4 8 19 8 2" xfId="42005" xr:uid="{4B693E44-810C-4994-AFB9-0767586B7EE2}"/>
    <cellStyle name="Normal 4 8 19 9" xfId="42006" xr:uid="{AB60B24B-1642-47E9-BE44-83E46C818A98}"/>
    <cellStyle name="Normal 4 8 2" xfId="42007" xr:uid="{161C5DD6-F106-4686-ABB2-E0DF967D6AB3}"/>
    <cellStyle name="Normal 4 8 2 10" xfId="42008" xr:uid="{9FAA9254-7D0D-4CA4-A55B-39B752995906}"/>
    <cellStyle name="Normal 4 8 2 10 2" xfId="42009" xr:uid="{65E924BC-7E9E-402A-B92F-F1F5B727F7E2}"/>
    <cellStyle name="Normal 4 8 2 11" xfId="42010" xr:uid="{82331BC7-EC03-4F80-A064-0EF3FADA097D}"/>
    <cellStyle name="Normal 4 8 2 12" xfId="51772" xr:uid="{E44CEC64-8938-457C-94C2-8AD58F6735A1}"/>
    <cellStyle name="Normal 4 8 2 2" xfId="42011" xr:uid="{A268F3E5-AD69-4E15-8520-F199A93DB238}"/>
    <cellStyle name="Normal 4 8 2 2 10" xfId="52528" xr:uid="{5320D4E0-C02E-46D7-AE61-080DD7CE5D8C}"/>
    <cellStyle name="Normal 4 8 2 2 2" xfId="42012" xr:uid="{91299C83-3D94-46B8-AAE3-9617CD144290}"/>
    <cellStyle name="Normal 4 8 2 2 2 2" xfId="42013" xr:uid="{45A81116-8804-4391-A053-30B1DE4117ED}"/>
    <cellStyle name="Normal 4 8 2 2 2 2 2" xfId="42014" xr:uid="{7683C383-3424-4F08-90CF-90D4D87F853E}"/>
    <cellStyle name="Normal 4 8 2 2 2 2 2 2" xfId="42015" xr:uid="{0CA7BBED-8E42-42A0-B46F-5961649CF95B}"/>
    <cellStyle name="Normal 4 8 2 2 2 2 2 2 2" xfId="42016" xr:uid="{09F56DC6-67B9-4EAA-BCDC-C9085E51A413}"/>
    <cellStyle name="Normal 4 8 2 2 2 2 2 3" xfId="42017" xr:uid="{DEE55241-33E9-47D9-999A-A7742644C3F1}"/>
    <cellStyle name="Normal 4 8 2 2 2 2 3" xfId="42018" xr:uid="{91D74E54-DBF4-47ED-8DE7-662C48D7C765}"/>
    <cellStyle name="Normal 4 8 2 2 2 2 3 2" xfId="42019" xr:uid="{C5313B18-80B9-47D9-AE12-406F35A30114}"/>
    <cellStyle name="Normal 4 8 2 2 2 2 3 2 2" xfId="42020" xr:uid="{D9E974CB-D312-401E-B3DC-FA9E2C78483C}"/>
    <cellStyle name="Normal 4 8 2 2 2 2 3 3" xfId="42021" xr:uid="{75BE4FF6-FA9A-4BB1-91E5-867321851024}"/>
    <cellStyle name="Normal 4 8 2 2 2 2 4" xfId="42022" xr:uid="{22B80D43-3BC7-4992-92AB-50385937A961}"/>
    <cellStyle name="Normal 4 8 2 2 2 2 4 2" xfId="42023" xr:uid="{7BD71952-AA51-4116-B3FA-A427BAB1702A}"/>
    <cellStyle name="Normal 4 8 2 2 2 2 5" xfId="42024" xr:uid="{C0C23438-8DE6-40E5-B3FC-7F73EBAF499F}"/>
    <cellStyle name="Normal 4 8 2 2 2 3" xfId="42025" xr:uid="{EE60F3E1-D5FF-4C0C-818C-F393C3E44402}"/>
    <cellStyle name="Normal 4 8 2 2 2 3 2" xfId="42026" xr:uid="{735AB2E7-9283-4919-860B-5E4B7E923A43}"/>
    <cellStyle name="Normal 4 8 2 2 2 3 2 2" xfId="42027" xr:uid="{FC3BED0C-C368-4FB4-9EA2-03583E070ED4}"/>
    <cellStyle name="Normal 4 8 2 2 2 3 3" xfId="42028" xr:uid="{18B27F21-EB82-47A4-BD87-D18D9B8C5E3C}"/>
    <cellStyle name="Normal 4 8 2 2 2 4" xfId="42029" xr:uid="{EF39AF8E-BCC4-4144-A736-6AB39591A643}"/>
    <cellStyle name="Normal 4 8 2 2 2 4 2" xfId="42030" xr:uid="{1A1E26FD-A854-47C9-A14D-15FD847C953F}"/>
    <cellStyle name="Normal 4 8 2 2 2 4 2 2" xfId="42031" xr:uid="{878C12C3-5A08-4043-AD87-3D149406E19A}"/>
    <cellStyle name="Normal 4 8 2 2 2 4 3" xfId="42032" xr:uid="{D1A31E70-931C-493C-A3EF-D71187DC1575}"/>
    <cellStyle name="Normal 4 8 2 2 2 5" xfId="42033" xr:uid="{E312A3B8-A90A-41EB-AEA7-3EDD0E6EA590}"/>
    <cellStyle name="Normal 4 8 2 2 2 5 2" xfId="42034" xr:uid="{E40A084D-331C-4D57-AE52-D25F838FF3CB}"/>
    <cellStyle name="Normal 4 8 2 2 2 6" xfId="42035" xr:uid="{863FE87F-BD9C-4DC6-9156-2C4C4C06EC30}"/>
    <cellStyle name="Normal 4 8 2 2 2 7" xfId="54039" xr:uid="{89E3AD0E-E88B-4F52-B831-78E67B5AFABF}"/>
    <cellStyle name="Normal 4 8 2 2 3" xfId="42036" xr:uid="{8F933E59-DC11-4F6A-B62D-6157FFC4998B}"/>
    <cellStyle name="Normal 4 8 2 2 3 2" xfId="42037" xr:uid="{D9C42B31-032F-45A1-8D08-479A30F9D066}"/>
    <cellStyle name="Normal 4 8 2 2 3 2 2" xfId="42038" xr:uid="{B721E066-9469-4BB7-8F1B-FF06FF4EEB44}"/>
    <cellStyle name="Normal 4 8 2 2 3 2 2 2" xfId="42039" xr:uid="{679289A7-030F-4610-9C7F-51B97A5F29ED}"/>
    <cellStyle name="Normal 4 8 2 2 3 2 2 2 2" xfId="42040" xr:uid="{BCE00BA6-E587-4895-9303-8F7BEF023798}"/>
    <cellStyle name="Normal 4 8 2 2 3 2 2 3" xfId="42041" xr:uid="{F8129583-239C-4182-BE16-9C69D3A22940}"/>
    <cellStyle name="Normal 4 8 2 2 3 2 3" xfId="42042" xr:uid="{19111E01-E4C0-43F6-B63A-431DBB80E1C4}"/>
    <cellStyle name="Normal 4 8 2 2 3 2 3 2" xfId="42043" xr:uid="{291421DD-665D-4408-A4D3-7E0FE443D6DE}"/>
    <cellStyle name="Normal 4 8 2 2 3 2 3 2 2" xfId="42044" xr:uid="{4043429A-F98C-4891-8FD8-5889461C608F}"/>
    <cellStyle name="Normal 4 8 2 2 3 2 3 3" xfId="42045" xr:uid="{8A21E039-5860-434B-B3B7-B0092FCDA43D}"/>
    <cellStyle name="Normal 4 8 2 2 3 2 4" xfId="42046" xr:uid="{95585F89-5DFF-41DD-B7E9-41E656288229}"/>
    <cellStyle name="Normal 4 8 2 2 3 2 4 2" xfId="42047" xr:uid="{714314F9-461B-4E34-AA07-F7957DFEDEF8}"/>
    <cellStyle name="Normal 4 8 2 2 3 2 5" xfId="42048" xr:uid="{CB56082C-0A39-440A-9B4D-2B792816C857}"/>
    <cellStyle name="Normal 4 8 2 2 3 3" xfId="42049" xr:uid="{33782700-B6FE-4102-B584-D3D400002822}"/>
    <cellStyle name="Normal 4 8 2 2 3 3 2" xfId="42050" xr:uid="{B8691F73-29D0-437E-A81B-EA5C6C7EEE35}"/>
    <cellStyle name="Normal 4 8 2 2 3 3 2 2" xfId="42051" xr:uid="{AD06725B-33E5-47AB-B9E2-62DEF4807D5B}"/>
    <cellStyle name="Normal 4 8 2 2 3 3 3" xfId="42052" xr:uid="{25DACFC0-FCBE-412A-B179-22D29C47E2EE}"/>
    <cellStyle name="Normal 4 8 2 2 3 4" xfId="42053" xr:uid="{5F5291A2-1665-4BD4-8838-DB8D08F23AAF}"/>
    <cellStyle name="Normal 4 8 2 2 3 4 2" xfId="42054" xr:uid="{5421CE31-02DF-4648-930C-25DD3DDF06BF}"/>
    <cellStyle name="Normal 4 8 2 2 3 4 2 2" xfId="42055" xr:uid="{28CF897B-BA68-4C7A-B13F-94CF73C9FB7A}"/>
    <cellStyle name="Normal 4 8 2 2 3 4 3" xfId="42056" xr:uid="{EE9AC3C2-79E2-460F-9F72-0927A0864D29}"/>
    <cellStyle name="Normal 4 8 2 2 3 5" xfId="42057" xr:uid="{22159954-F43F-4E12-8B52-7628F61F9CA9}"/>
    <cellStyle name="Normal 4 8 2 2 3 5 2" xfId="42058" xr:uid="{ABABC3DF-7D6A-423C-970B-E116B2BA17A1}"/>
    <cellStyle name="Normal 4 8 2 2 3 6" xfId="42059" xr:uid="{B0B3254C-D28A-411E-BA0A-B2EB4AD954D2}"/>
    <cellStyle name="Normal 4 8 2 2 4" xfId="42060" xr:uid="{51D7F8B8-324E-4EFB-8ECD-5EDB4BFFB3A4}"/>
    <cellStyle name="Normal 4 8 2 2 4 2" xfId="42061" xr:uid="{17CC404A-5374-42DE-80E8-156EDB9E5D8C}"/>
    <cellStyle name="Normal 4 8 2 2 4 2 2" xfId="42062" xr:uid="{BFB96406-5B3F-44DE-8E94-5F757A48D9A2}"/>
    <cellStyle name="Normal 4 8 2 2 4 2 2 2" xfId="42063" xr:uid="{19E08C3C-C03F-4C5C-A7D0-38609C9D2FD1}"/>
    <cellStyle name="Normal 4 8 2 2 4 2 3" xfId="42064" xr:uid="{4AA7F330-6E0C-467B-8EB7-BF443E363D6B}"/>
    <cellStyle name="Normal 4 8 2 2 4 3" xfId="42065" xr:uid="{EDFF197D-0A34-4EAC-918D-CA130F633108}"/>
    <cellStyle name="Normal 4 8 2 2 4 3 2" xfId="42066" xr:uid="{2210F6CB-BAEB-4A51-9398-B929F1403651}"/>
    <cellStyle name="Normal 4 8 2 2 4 3 2 2" xfId="42067" xr:uid="{7A3C65C7-44E7-4273-9572-158C21D3A305}"/>
    <cellStyle name="Normal 4 8 2 2 4 3 3" xfId="42068" xr:uid="{A30B6CD2-6DB3-4CB4-944C-605738DCC406}"/>
    <cellStyle name="Normal 4 8 2 2 4 4" xfId="42069" xr:uid="{939C3E14-9780-412A-9A33-306397E112AD}"/>
    <cellStyle name="Normal 4 8 2 2 4 4 2" xfId="42070" xr:uid="{F840BE63-2254-41F5-9536-6EF70050C52D}"/>
    <cellStyle name="Normal 4 8 2 2 4 5" xfId="42071" xr:uid="{BCC1C940-016B-4233-88EB-C7E906817BE1}"/>
    <cellStyle name="Normal 4 8 2 2 5" xfId="42072" xr:uid="{30E04C76-40F9-49BF-BA63-E8C86E263889}"/>
    <cellStyle name="Normal 4 8 2 2 5 2" xfId="42073" xr:uid="{60620EDA-7A9B-4EA8-8569-3D5320248A0E}"/>
    <cellStyle name="Normal 4 8 2 2 5 2 2" xfId="42074" xr:uid="{A81C276A-5BB3-4504-9F3A-61DE46381237}"/>
    <cellStyle name="Normal 4 8 2 2 5 3" xfId="42075" xr:uid="{80652744-1690-4BEC-9DC2-AE66A6C1098D}"/>
    <cellStyle name="Normal 4 8 2 2 6" xfId="42076" xr:uid="{A3FFCD03-9369-48A4-A513-F30C6E00303E}"/>
    <cellStyle name="Normal 4 8 2 2 6 2" xfId="42077" xr:uid="{A11A26EE-BA6A-4653-9D5D-37B165E97D65}"/>
    <cellStyle name="Normal 4 8 2 2 6 2 2" xfId="42078" xr:uid="{6A2AF327-0C27-4B32-BEB4-70CDBE04B405}"/>
    <cellStyle name="Normal 4 8 2 2 6 3" xfId="42079" xr:uid="{D66741E8-CF66-4EB3-812D-DD4B7E1B0DA8}"/>
    <cellStyle name="Normal 4 8 2 2 7" xfId="42080" xr:uid="{5E895E04-746A-411C-AE63-72A430B6EB01}"/>
    <cellStyle name="Normal 4 8 2 2 7 2" xfId="42081" xr:uid="{3133A48A-B49D-404E-9BB1-90299803FE2D}"/>
    <cellStyle name="Normal 4 8 2 2 7 2 2" xfId="42082" xr:uid="{10904FB7-7E8A-4559-B229-25D2A6FD36A8}"/>
    <cellStyle name="Normal 4 8 2 2 7 3" xfId="42083" xr:uid="{55BE6BAF-6CE8-45B6-92C1-CB6B9ED8C8ED}"/>
    <cellStyle name="Normal 4 8 2 2 8" xfId="42084" xr:uid="{8C82490D-C9F7-4E50-9943-96CD1AFBA051}"/>
    <cellStyle name="Normal 4 8 2 2 8 2" xfId="42085" xr:uid="{3F23D2E9-BA4F-483A-8D60-07FD44F43E3D}"/>
    <cellStyle name="Normal 4 8 2 2 9" xfId="42086" xr:uid="{665A9138-8F51-407B-BFD7-F89F72B0A50A}"/>
    <cellStyle name="Normal 4 8 2 3" xfId="42087" xr:uid="{1073AEF1-CFC4-407B-8439-7AB484D1B2D4}"/>
    <cellStyle name="Normal 4 8 2 3 10" xfId="53290" xr:uid="{779EA125-EA57-4476-869B-64BE5916B8A9}"/>
    <cellStyle name="Normal 4 8 2 3 2" xfId="42088" xr:uid="{5B79A6DE-8F1C-4176-A45D-37EC5F210D5C}"/>
    <cellStyle name="Normal 4 8 2 3 2 2" xfId="42089" xr:uid="{02A5744E-090C-4C02-A179-24A6FE8BF2EE}"/>
    <cellStyle name="Normal 4 8 2 3 2 2 2" xfId="42090" xr:uid="{EC61DF1E-4CA3-48C0-B4BD-FE7D0EEDF881}"/>
    <cellStyle name="Normal 4 8 2 3 2 2 2 2" xfId="42091" xr:uid="{D5942E71-E571-4771-9369-57A3E6502B00}"/>
    <cellStyle name="Normal 4 8 2 3 2 2 2 2 2" xfId="42092" xr:uid="{B7A6316B-1A2B-4968-8A22-B016157CBF70}"/>
    <cellStyle name="Normal 4 8 2 3 2 2 2 3" xfId="42093" xr:uid="{0C1B346A-7DD3-427F-89E9-4F8EEC194547}"/>
    <cellStyle name="Normal 4 8 2 3 2 2 3" xfId="42094" xr:uid="{241B7FD5-7B9B-4FE7-8614-E645BC01BACD}"/>
    <cellStyle name="Normal 4 8 2 3 2 2 3 2" xfId="42095" xr:uid="{6EE2C40F-8BFE-4F29-A542-7096BC9D2AA3}"/>
    <cellStyle name="Normal 4 8 2 3 2 2 3 2 2" xfId="42096" xr:uid="{B9FCE338-7B8F-4754-816D-62DF174A5DA2}"/>
    <cellStyle name="Normal 4 8 2 3 2 2 3 3" xfId="42097" xr:uid="{BE0E87AA-3F21-4BFE-A1FF-21C4390EDC05}"/>
    <cellStyle name="Normal 4 8 2 3 2 2 4" xfId="42098" xr:uid="{7BBF049A-2F9E-4C72-B9BA-B5ACAD61DA88}"/>
    <cellStyle name="Normal 4 8 2 3 2 2 4 2" xfId="42099" xr:uid="{A2EEAD0F-BCFC-4284-BAF4-FD43139C555D}"/>
    <cellStyle name="Normal 4 8 2 3 2 2 5" xfId="42100" xr:uid="{7A199F22-21BB-4EDE-883A-2B043000E7D5}"/>
    <cellStyle name="Normal 4 8 2 3 2 3" xfId="42101" xr:uid="{4B221127-B368-42EF-9E7C-DD8C913FF824}"/>
    <cellStyle name="Normal 4 8 2 3 2 3 2" xfId="42102" xr:uid="{009488D3-6730-4CEF-91AF-F98A959D8173}"/>
    <cellStyle name="Normal 4 8 2 3 2 3 2 2" xfId="42103" xr:uid="{E6A5DCC9-90AE-4FAB-8E21-14D4DC55956E}"/>
    <cellStyle name="Normal 4 8 2 3 2 3 3" xfId="42104" xr:uid="{0C9C48F8-9609-4622-8F26-818EBBFE3676}"/>
    <cellStyle name="Normal 4 8 2 3 2 4" xfId="42105" xr:uid="{E726D75E-B5D5-47FD-B126-1B05FE1155CA}"/>
    <cellStyle name="Normal 4 8 2 3 2 4 2" xfId="42106" xr:uid="{807A3E1B-57E6-434F-AE75-849D53315734}"/>
    <cellStyle name="Normal 4 8 2 3 2 4 2 2" xfId="42107" xr:uid="{28FD2976-9E36-49FE-A96B-EFFBC444C502}"/>
    <cellStyle name="Normal 4 8 2 3 2 4 3" xfId="42108" xr:uid="{40EDA982-88B7-431F-9230-6449BEA562F2}"/>
    <cellStyle name="Normal 4 8 2 3 2 5" xfId="42109" xr:uid="{93AE7C0F-7CA0-4E87-8A36-0B47EB6F49A2}"/>
    <cellStyle name="Normal 4 8 2 3 2 5 2" xfId="42110" xr:uid="{4743E014-CBA6-40E7-B6DF-5819A2833C84}"/>
    <cellStyle name="Normal 4 8 2 3 2 6" xfId="42111" xr:uid="{35DEC64D-79EB-428E-B2D7-79FD6ADB956E}"/>
    <cellStyle name="Normal 4 8 2 3 3" xfId="42112" xr:uid="{10A49834-67DD-4418-B1D6-987516641C05}"/>
    <cellStyle name="Normal 4 8 2 3 3 2" xfId="42113" xr:uid="{3D504E62-977C-45AC-A1CE-F62E4955ED0D}"/>
    <cellStyle name="Normal 4 8 2 3 3 2 2" xfId="42114" xr:uid="{1EAE5519-6941-4109-9736-CA1A073CD5BA}"/>
    <cellStyle name="Normal 4 8 2 3 3 2 2 2" xfId="42115" xr:uid="{9B8CAE15-8B35-413B-A337-132AD9EDEB25}"/>
    <cellStyle name="Normal 4 8 2 3 3 2 2 2 2" xfId="42116" xr:uid="{2BF39724-7EFB-48A5-B321-C385623E1A54}"/>
    <cellStyle name="Normal 4 8 2 3 3 2 2 3" xfId="42117" xr:uid="{338C2E15-29E0-4EAB-A2B6-3664003E1AFF}"/>
    <cellStyle name="Normal 4 8 2 3 3 2 3" xfId="42118" xr:uid="{0D2E35A0-2B47-4D7D-9C5A-BC95BC139A43}"/>
    <cellStyle name="Normal 4 8 2 3 3 2 3 2" xfId="42119" xr:uid="{158ECB2C-9570-4B6B-8944-54474E0EBFD0}"/>
    <cellStyle name="Normal 4 8 2 3 3 2 3 2 2" xfId="42120" xr:uid="{85BF875C-5CC9-4F3A-BEE9-9FEB2E3E42C0}"/>
    <cellStyle name="Normal 4 8 2 3 3 2 3 3" xfId="42121" xr:uid="{13DBCDDC-FD68-4514-B210-9E6779831ABE}"/>
    <cellStyle name="Normal 4 8 2 3 3 2 4" xfId="42122" xr:uid="{D54418FA-8DD2-4126-9DA7-79E9B665DB07}"/>
    <cellStyle name="Normal 4 8 2 3 3 2 4 2" xfId="42123" xr:uid="{1F8DDEB5-5653-48B7-8C92-B036245E053F}"/>
    <cellStyle name="Normal 4 8 2 3 3 2 5" xfId="42124" xr:uid="{A05C36F8-C13F-4ACE-B6C8-0536A4F059B2}"/>
    <cellStyle name="Normal 4 8 2 3 3 3" xfId="42125" xr:uid="{5B3C98EE-15CA-4118-AE63-6224CB551BD5}"/>
    <cellStyle name="Normal 4 8 2 3 3 3 2" xfId="42126" xr:uid="{E0CC11EF-A43C-4166-B0E8-F6E7BF29291E}"/>
    <cellStyle name="Normal 4 8 2 3 3 3 2 2" xfId="42127" xr:uid="{CCED2BF3-17D2-4CD9-BED0-4BE5F41BF3B2}"/>
    <cellStyle name="Normal 4 8 2 3 3 3 3" xfId="42128" xr:uid="{81C3ECA8-918C-4C58-9E1C-D58A4223003A}"/>
    <cellStyle name="Normal 4 8 2 3 3 4" xfId="42129" xr:uid="{5C03CDAD-0137-4924-81A7-3BD796E74D1F}"/>
    <cellStyle name="Normal 4 8 2 3 3 4 2" xfId="42130" xr:uid="{B13657DB-D361-47A3-9A0C-1997127D7239}"/>
    <cellStyle name="Normal 4 8 2 3 3 4 2 2" xfId="42131" xr:uid="{DBB2DF0C-FA26-4E02-8423-9725416C3331}"/>
    <cellStyle name="Normal 4 8 2 3 3 4 3" xfId="42132" xr:uid="{15ED9AA0-454E-4896-8462-F6973155B13D}"/>
    <cellStyle name="Normal 4 8 2 3 3 5" xfId="42133" xr:uid="{EAD0451D-64BF-4A3D-BF06-3812C60B8E44}"/>
    <cellStyle name="Normal 4 8 2 3 3 5 2" xfId="42134" xr:uid="{7F147204-C47D-44FC-A00B-C463D60B635D}"/>
    <cellStyle name="Normal 4 8 2 3 3 6" xfId="42135" xr:uid="{7D8C54A5-442F-4016-9BD2-35903D66BCD6}"/>
    <cellStyle name="Normal 4 8 2 3 4" xfId="42136" xr:uid="{A177F818-9831-4349-97C7-629B956389D6}"/>
    <cellStyle name="Normal 4 8 2 3 4 2" xfId="42137" xr:uid="{B7D7BCD9-354F-4080-8E0F-855DD6B83AAB}"/>
    <cellStyle name="Normal 4 8 2 3 4 2 2" xfId="42138" xr:uid="{B15C7344-5598-460B-AD63-1A9867995A2C}"/>
    <cellStyle name="Normal 4 8 2 3 4 2 2 2" xfId="42139" xr:uid="{87274391-0F33-42E6-9471-5896B22C63A7}"/>
    <cellStyle name="Normal 4 8 2 3 4 2 3" xfId="42140" xr:uid="{2B62C31F-0BF4-4AF7-A4FF-E6AEE72363B7}"/>
    <cellStyle name="Normal 4 8 2 3 4 3" xfId="42141" xr:uid="{BF3C24ED-11A9-4F77-BCF1-AF7D8D0DDD4F}"/>
    <cellStyle name="Normal 4 8 2 3 4 3 2" xfId="42142" xr:uid="{983BAD6B-E344-43E8-BB99-A8D0A4CE035A}"/>
    <cellStyle name="Normal 4 8 2 3 4 3 2 2" xfId="42143" xr:uid="{FE15B0D3-78A3-4B9B-AF07-92B0EBFB6869}"/>
    <cellStyle name="Normal 4 8 2 3 4 3 3" xfId="42144" xr:uid="{48421BA6-171A-447D-BC03-C95503D76BC9}"/>
    <cellStyle name="Normal 4 8 2 3 4 4" xfId="42145" xr:uid="{B9112224-CA2F-42CF-AB6B-4767EBEDFF86}"/>
    <cellStyle name="Normal 4 8 2 3 4 4 2" xfId="42146" xr:uid="{6CDCAA7A-7AD4-4C79-B368-F5003869A15D}"/>
    <cellStyle name="Normal 4 8 2 3 4 5" xfId="42147" xr:uid="{CE552933-6CC4-4167-9EF7-7E09CBEB6FA9}"/>
    <cellStyle name="Normal 4 8 2 3 5" xfId="42148" xr:uid="{1807B96E-80C8-4431-915F-2A320FB23CF6}"/>
    <cellStyle name="Normal 4 8 2 3 5 2" xfId="42149" xr:uid="{ADD57EEF-14EE-463E-905F-F70234B894AF}"/>
    <cellStyle name="Normal 4 8 2 3 5 2 2" xfId="42150" xr:uid="{175E0EA7-0F0C-4E44-A86A-4C2D7E27A1E7}"/>
    <cellStyle name="Normal 4 8 2 3 5 3" xfId="42151" xr:uid="{43EDBC04-6BD5-4A9E-9A05-E56B5165D1F5}"/>
    <cellStyle name="Normal 4 8 2 3 6" xfId="42152" xr:uid="{BC1ED121-F17D-4BF2-BDF5-6C083E002507}"/>
    <cellStyle name="Normal 4 8 2 3 6 2" xfId="42153" xr:uid="{CC1F1E39-B020-4295-A0E4-028FF34D4C43}"/>
    <cellStyle name="Normal 4 8 2 3 6 2 2" xfId="42154" xr:uid="{90B95425-3AFA-4B1F-B128-71F079CAAB9E}"/>
    <cellStyle name="Normal 4 8 2 3 6 3" xfId="42155" xr:uid="{BA08310E-F8CD-40ED-AB56-78A8F4BFB7E6}"/>
    <cellStyle name="Normal 4 8 2 3 7" xfId="42156" xr:uid="{37B166AA-B496-423C-8A92-00AA9E1E2008}"/>
    <cellStyle name="Normal 4 8 2 3 7 2" xfId="42157" xr:uid="{8D01E15E-7B0C-4787-A097-50972B8D22D3}"/>
    <cellStyle name="Normal 4 8 2 3 7 2 2" xfId="42158" xr:uid="{5FD766F9-CB34-4470-A372-0735ADFECA25}"/>
    <cellStyle name="Normal 4 8 2 3 7 3" xfId="42159" xr:uid="{C5D842CD-A505-47EC-B497-8C6D9B48733C}"/>
    <cellStyle name="Normal 4 8 2 3 8" xfId="42160" xr:uid="{CCB12465-9148-4AC4-82C3-BD0ED0AB8100}"/>
    <cellStyle name="Normal 4 8 2 3 8 2" xfId="42161" xr:uid="{DDA34B19-04F3-4CAE-AE55-4C438B3275D5}"/>
    <cellStyle name="Normal 4 8 2 3 9" xfId="42162" xr:uid="{4A120E2A-010C-4C77-9B5E-9185D91530BD}"/>
    <cellStyle name="Normal 4 8 2 4" xfId="42163" xr:uid="{38E8294D-42FB-4BB0-B269-246D0F0FEF09}"/>
    <cellStyle name="Normal 4 8 2 4 2" xfId="42164" xr:uid="{B1EAA70C-9F3E-471E-A9CC-81C0EF356C66}"/>
    <cellStyle name="Normal 4 8 2 4 2 2" xfId="42165" xr:uid="{800C1A45-6B42-46AD-A448-262488EAF274}"/>
    <cellStyle name="Normal 4 8 2 4 2 2 2" xfId="42166" xr:uid="{9F33625A-340B-4EAD-A5B4-4C46FE7BD6E7}"/>
    <cellStyle name="Normal 4 8 2 4 2 2 2 2" xfId="42167" xr:uid="{D91F112B-5BD0-4D3A-B640-4DA8C7F63845}"/>
    <cellStyle name="Normal 4 8 2 4 2 2 3" xfId="42168" xr:uid="{EB8C5C7A-D4F5-412F-8104-0C5E23DE3EAD}"/>
    <cellStyle name="Normal 4 8 2 4 2 3" xfId="42169" xr:uid="{BB14FE31-3877-4D1A-AF20-C1E5B47A5C5D}"/>
    <cellStyle name="Normal 4 8 2 4 2 3 2" xfId="42170" xr:uid="{DB6741F6-81BA-4D77-9B95-6789CB064230}"/>
    <cellStyle name="Normal 4 8 2 4 2 3 2 2" xfId="42171" xr:uid="{EB374A41-DEA6-48BE-902A-932035EC4108}"/>
    <cellStyle name="Normal 4 8 2 4 2 3 3" xfId="42172" xr:uid="{18FB363B-1C78-4C43-9092-19A299619798}"/>
    <cellStyle name="Normal 4 8 2 4 2 4" xfId="42173" xr:uid="{C2DD6E26-22EF-4010-A94A-07F0A8499CE6}"/>
    <cellStyle name="Normal 4 8 2 4 2 4 2" xfId="42174" xr:uid="{58A4B204-CA93-4E3D-AE13-A17DF3AAA740}"/>
    <cellStyle name="Normal 4 8 2 4 2 5" xfId="42175" xr:uid="{CC328C9B-A857-46B3-B261-CC24B2164B77}"/>
    <cellStyle name="Normal 4 8 2 4 3" xfId="42176" xr:uid="{87CD671E-71BF-40B4-995B-D2B0A127C18D}"/>
    <cellStyle name="Normal 4 8 2 4 3 2" xfId="42177" xr:uid="{F79F2D89-A2FF-4AA0-A546-B1CAA618ED08}"/>
    <cellStyle name="Normal 4 8 2 4 3 2 2" xfId="42178" xr:uid="{4341D431-A9F1-4AF0-81BD-E370A703117B}"/>
    <cellStyle name="Normal 4 8 2 4 3 3" xfId="42179" xr:uid="{319DD69A-C2F4-43F6-AE79-68F4CA52B9A3}"/>
    <cellStyle name="Normal 4 8 2 4 4" xfId="42180" xr:uid="{738FA59D-1397-477F-8E45-A9204C7280C1}"/>
    <cellStyle name="Normal 4 8 2 4 4 2" xfId="42181" xr:uid="{3DCC66BF-C49C-4EBA-934E-6DBA22948D10}"/>
    <cellStyle name="Normal 4 8 2 4 4 2 2" xfId="42182" xr:uid="{FC2AE3E1-AB80-4FB3-B219-95F9EFC7E53C}"/>
    <cellStyle name="Normal 4 8 2 4 4 3" xfId="42183" xr:uid="{78BA2E00-6558-47FF-B796-248D6E8DB766}"/>
    <cellStyle name="Normal 4 8 2 4 5" xfId="42184" xr:uid="{91D9F99C-E9AB-491C-8804-4B046D3ED27B}"/>
    <cellStyle name="Normal 4 8 2 4 5 2" xfId="42185" xr:uid="{262DE113-51DC-4E1D-B750-DB28FB71C068}"/>
    <cellStyle name="Normal 4 8 2 4 6" xfId="42186" xr:uid="{8B07A49F-FCB0-48F8-93A1-1A33A9246CCB}"/>
    <cellStyle name="Normal 4 8 2 5" xfId="42187" xr:uid="{3D636AE0-81C3-4C03-89E6-FE539C3E87F8}"/>
    <cellStyle name="Normal 4 8 2 5 2" xfId="42188" xr:uid="{F9089A26-1D39-4756-B58A-7F01CEC6A10E}"/>
    <cellStyle name="Normal 4 8 2 5 2 2" xfId="42189" xr:uid="{82ADF02E-A24A-41B5-8F76-015E541FAEC1}"/>
    <cellStyle name="Normal 4 8 2 5 2 2 2" xfId="42190" xr:uid="{CDE19EF3-2396-4476-B003-65F4069DC868}"/>
    <cellStyle name="Normal 4 8 2 5 2 2 2 2" xfId="42191" xr:uid="{4E17D236-0374-4B3D-A27A-FD8B2D10985A}"/>
    <cellStyle name="Normal 4 8 2 5 2 2 3" xfId="42192" xr:uid="{C4CE4916-FB53-43C7-B4F3-B455465128BE}"/>
    <cellStyle name="Normal 4 8 2 5 2 3" xfId="42193" xr:uid="{CE161A9C-0D80-4B6C-AC02-5346D9367094}"/>
    <cellStyle name="Normal 4 8 2 5 2 3 2" xfId="42194" xr:uid="{F4E65137-02B1-4DAD-A16B-E47F47982DA7}"/>
    <cellStyle name="Normal 4 8 2 5 2 3 2 2" xfId="42195" xr:uid="{0B674F6A-1626-4FE1-9279-C73956410681}"/>
    <cellStyle name="Normal 4 8 2 5 2 3 3" xfId="42196" xr:uid="{B1903EB6-142F-43C8-84AF-F5A35E5FE01D}"/>
    <cellStyle name="Normal 4 8 2 5 2 4" xfId="42197" xr:uid="{6033F531-BBA7-4561-83DB-1079522B4DE6}"/>
    <cellStyle name="Normal 4 8 2 5 2 4 2" xfId="42198" xr:uid="{6636FCA4-E211-47CC-B317-2B8B84C979F2}"/>
    <cellStyle name="Normal 4 8 2 5 2 5" xfId="42199" xr:uid="{8510F0EB-CAD1-4AC0-9AD6-C329A079B082}"/>
    <cellStyle name="Normal 4 8 2 5 3" xfId="42200" xr:uid="{A9CA1DEE-DDB5-4CA7-BBE2-8589AAED0106}"/>
    <cellStyle name="Normal 4 8 2 5 3 2" xfId="42201" xr:uid="{578C6069-B0A6-459F-9D24-BDFDDBDBE206}"/>
    <cellStyle name="Normal 4 8 2 5 3 2 2" xfId="42202" xr:uid="{59B16A7C-27AF-401E-AA79-EC86830A615A}"/>
    <cellStyle name="Normal 4 8 2 5 3 3" xfId="42203" xr:uid="{CE570A8E-9F35-4A2F-9E39-E2BEB29484D9}"/>
    <cellStyle name="Normal 4 8 2 5 4" xfId="42204" xr:uid="{80D87A9E-E0DA-4177-9363-09B7F6596EFB}"/>
    <cellStyle name="Normal 4 8 2 5 4 2" xfId="42205" xr:uid="{4EFC3D0A-EDC7-4FE6-89B7-4E2F7501905F}"/>
    <cellStyle name="Normal 4 8 2 5 4 2 2" xfId="42206" xr:uid="{67408FD5-85D4-41CA-A496-093238A3C1D2}"/>
    <cellStyle name="Normal 4 8 2 5 4 3" xfId="42207" xr:uid="{CE47E546-1C26-4504-80B1-DA1148503106}"/>
    <cellStyle name="Normal 4 8 2 5 5" xfId="42208" xr:uid="{944586F9-CE7D-4CFE-9FD6-2DFCC9FDE004}"/>
    <cellStyle name="Normal 4 8 2 5 5 2" xfId="42209" xr:uid="{BB543FCB-5594-4413-9CDB-2B97A16E19C4}"/>
    <cellStyle name="Normal 4 8 2 5 6" xfId="42210" xr:uid="{1D408A2A-1A24-45BF-A739-E753207C8DCF}"/>
    <cellStyle name="Normal 4 8 2 6" xfId="42211" xr:uid="{6EC910F9-6BB8-48D1-9D04-DF6EE9748E28}"/>
    <cellStyle name="Normal 4 8 2 6 2" xfId="42212" xr:uid="{BEE73261-D477-488B-AF8A-17EB4FC502D2}"/>
    <cellStyle name="Normal 4 8 2 6 2 2" xfId="42213" xr:uid="{8431447D-358F-4D11-9168-54EE821BE344}"/>
    <cellStyle name="Normal 4 8 2 6 2 2 2" xfId="42214" xr:uid="{2F793701-9C86-4E04-9478-D6C311A0AD1F}"/>
    <cellStyle name="Normal 4 8 2 6 2 3" xfId="42215" xr:uid="{01B6905D-266B-4DE7-9867-A250CBE70269}"/>
    <cellStyle name="Normal 4 8 2 6 3" xfId="42216" xr:uid="{947E62E3-FCE7-4A9F-9453-94F16DEECAB0}"/>
    <cellStyle name="Normal 4 8 2 6 3 2" xfId="42217" xr:uid="{FA69E0F8-52AF-49DD-8CF8-2418BA9BD053}"/>
    <cellStyle name="Normal 4 8 2 6 3 2 2" xfId="42218" xr:uid="{E75B00C7-FE08-472F-B8F2-0C67136FB6BF}"/>
    <cellStyle name="Normal 4 8 2 6 3 3" xfId="42219" xr:uid="{04841C42-359C-436C-82B8-DEAF1CA50428}"/>
    <cellStyle name="Normal 4 8 2 6 4" xfId="42220" xr:uid="{24820C4D-AFA8-4172-86EA-F44AD12444BC}"/>
    <cellStyle name="Normal 4 8 2 6 4 2" xfId="42221" xr:uid="{45E1E64C-72E3-4983-B00B-7696FDFE0B99}"/>
    <cellStyle name="Normal 4 8 2 6 5" xfId="42222" xr:uid="{57AC3AC6-05D9-48F1-9FA7-98ECB6F431EE}"/>
    <cellStyle name="Normal 4 8 2 7" xfId="42223" xr:uid="{0656A0A8-9181-429D-987F-475221D8E93C}"/>
    <cellStyle name="Normal 4 8 2 7 2" xfId="42224" xr:uid="{6F95AD67-F239-4A26-AEF6-9476963D8448}"/>
    <cellStyle name="Normal 4 8 2 7 2 2" xfId="42225" xr:uid="{57776F66-2535-4CE0-99B5-44A9C645D29C}"/>
    <cellStyle name="Normal 4 8 2 7 3" xfId="42226" xr:uid="{53B37CD2-5D60-4046-BEC0-BF3AA967FC07}"/>
    <cellStyle name="Normal 4 8 2 8" xfId="42227" xr:uid="{4DA40B10-E1A3-4417-9C81-DBF6DD17D6F5}"/>
    <cellStyle name="Normal 4 8 2 8 2" xfId="42228" xr:uid="{3AA074CF-26B8-41C8-9434-3E6A8A304031}"/>
    <cellStyle name="Normal 4 8 2 8 2 2" xfId="42229" xr:uid="{197195CF-00A2-4A73-8E90-DCF241539889}"/>
    <cellStyle name="Normal 4 8 2 8 3" xfId="42230" xr:uid="{4160757B-CFF3-4280-B278-2D60237317EC}"/>
    <cellStyle name="Normal 4 8 2 9" xfId="42231" xr:uid="{0E1B84D8-6895-4E14-A523-169859CDC783}"/>
    <cellStyle name="Normal 4 8 2 9 2" xfId="42232" xr:uid="{F22769FC-FD57-40B0-942E-C710891FA0A3}"/>
    <cellStyle name="Normal 4 8 2 9 2 2" xfId="42233" xr:uid="{B8321EE6-449A-42B5-B5C9-A159336E39A3}"/>
    <cellStyle name="Normal 4 8 2 9 3" xfId="42234" xr:uid="{A94D0356-C8E4-474B-9CE7-A99C6D46DC3F}"/>
    <cellStyle name="Normal 4 8 20" xfId="42235" xr:uid="{78BF2FA6-9DB1-4715-9E67-B29DCF87D066}"/>
    <cellStyle name="Normal 4 8 20 2" xfId="42236" xr:uid="{CBB00FC8-29A5-4780-8AF7-54A1A1FDBE9E}"/>
    <cellStyle name="Normal 4 8 20 2 2" xfId="42237" xr:uid="{CCB0DD50-901C-46BE-B292-E79FEB7F613D}"/>
    <cellStyle name="Normal 4 8 20 2 2 2" xfId="42238" xr:uid="{9D6DE9E7-084E-46D2-8FF7-D09C9BDF0195}"/>
    <cellStyle name="Normal 4 8 20 2 2 2 2" xfId="42239" xr:uid="{6ABFB62C-E8B8-48F2-B494-C48F36CE7365}"/>
    <cellStyle name="Normal 4 8 20 2 2 3" xfId="42240" xr:uid="{7AF917CE-B0A7-42F3-9C60-9E22EFB923B9}"/>
    <cellStyle name="Normal 4 8 20 2 3" xfId="42241" xr:uid="{4152BA5D-F7C4-4145-BA60-F50CAEA77462}"/>
    <cellStyle name="Normal 4 8 20 2 3 2" xfId="42242" xr:uid="{CEC9A8C6-23F7-4073-9C55-C3E3F72BE13A}"/>
    <cellStyle name="Normal 4 8 20 2 3 2 2" xfId="42243" xr:uid="{6C9106F1-0620-493D-BD97-34EC600BF630}"/>
    <cellStyle name="Normal 4 8 20 2 3 3" xfId="42244" xr:uid="{9BA19CE3-3A50-440F-90E6-002221106FD2}"/>
    <cellStyle name="Normal 4 8 20 2 4" xfId="42245" xr:uid="{36C5F9C6-DC8E-4A1A-9164-503580188735}"/>
    <cellStyle name="Normal 4 8 20 2 4 2" xfId="42246" xr:uid="{1551F14C-C31F-4CCC-8557-335934D7F63B}"/>
    <cellStyle name="Normal 4 8 20 2 5" xfId="42247" xr:uid="{4E81EC5E-42A1-4A12-8F23-9640C355D77B}"/>
    <cellStyle name="Normal 4 8 20 3" xfId="42248" xr:uid="{E71481F2-1413-4877-999A-3C7B79E083AF}"/>
    <cellStyle name="Normal 4 8 20 3 2" xfId="42249" xr:uid="{B395375A-6CE2-4F26-800D-D87F4F2EBC69}"/>
    <cellStyle name="Normal 4 8 20 3 2 2" xfId="42250" xr:uid="{30702E1F-1B9C-46A7-9F07-B84558AFB573}"/>
    <cellStyle name="Normal 4 8 20 3 3" xfId="42251" xr:uid="{83493571-04A7-4AAC-878E-C9CECB4EA753}"/>
    <cellStyle name="Normal 4 8 20 4" xfId="42252" xr:uid="{937195CA-5C5D-4DA0-9774-3784232AD095}"/>
    <cellStyle name="Normal 4 8 20 4 2" xfId="42253" xr:uid="{046D8FEB-3E79-464E-83FB-1146255AB341}"/>
    <cellStyle name="Normal 4 8 20 4 2 2" xfId="42254" xr:uid="{3264FA14-8D35-4C65-BAC8-5A18A704907A}"/>
    <cellStyle name="Normal 4 8 20 4 3" xfId="42255" xr:uid="{602595BF-78AD-4628-AC45-520C75734185}"/>
    <cellStyle name="Normal 4 8 20 5" xfId="42256" xr:uid="{0A2B2D6F-7211-4924-A2E5-9655A2766ACA}"/>
    <cellStyle name="Normal 4 8 20 5 2" xfId="42257" xr:uid="{C03FE03E-853B-47F9-B12A-EF37E2A4E7C0}"/>
    <cellStyle name="Normal 4 8 20 6" xfId="42258" xr:uid="{B3C21E18-0D09-4C55-9246-1FA97984694F}"/>
    <cellStyle name="Normal 4 8 21" xfId="42259" xr:uid="{2178E76D-4A6D-4F6E-8CBF-C3E4C8F08F64}"/>
    <cellStyle name="Normal 4 8 21 2" xfId="42260" xr:uid="{987740C2-C025-4926-9F21-9A664439C2C4}"/>
    <cellStyle name="Normal 4 8 21 2 2" xfId="42261" xr:uid="{80EA8F2D-3924-4FCA-938B-05DA08692D1D}"/>
    <cellStyle name="Normal 4 8 21 2 2 2" xfId="42262" xr:uid="{8CE0244A-8BF9-42D7-AAB1-D5749EA7476B}"/>
    <cellStyle name="Normal 4 8 21 2 2 2 2" xfId="42263" xr:uid="{8B02EC40-0FA1-45AA-B386-64B481D05B67}"/>
    <cellStyle name="Normal 4 8 21 2 2 3" xfId="42264" xr:uid="{C19010C0-F5B1-4646-89EA-F88F97A7FA38}"/>
    <cellStyle name="Normal 4 8 21 2 3" xfId="42265" xr:uid="{C4445758-D853-4E2A-B1FA-D0A73114FA93}"/>
    <cellStyle name="Normal 4 8 21 2 3 2" xfId="42266" xr:uid="{3F022341-AC41-42F0-A147-489CED841FD8}"/>
    <cellStyle name="Normal 4 8 21 2 3 2 2" xfId="42267" xr:uid="{B1A17B61-2FEF-4813-8308-35D6802C0E8A}"/>
    <cellStyle name="Normal 4 8 21 2 3 3" xfId="42268" xr:uid="{C4D842A3-DD14-4C49-9A17-2F22A70F4AA8}"/>
    <cellStyle name="Normal 4 8 21 2 4" xfId="42269" xr:uid="{CA7428D3-03FA-45DF-9EC8-25A37D5C9C27}"/>
    <cellStyle name="Normal 4 8 21 2 4 2" xfId="42270" xr:uid="{F25996B5-AAB9-45B9-A8F7-89A3513DC7DA}"/>
    <cellStyle name="Normal 4 8 21 2 5" xfId="42271" xr:uid="{AB85BD9B-827A-456E-885C-0213FF2800EA}"/>
    <cellStyle name="Normal 4 8 21 3" xfId="42272" xr:uid="{29ACB5F4-835B-4AB4-875A-B2BF8733DD23}"/>
    <cellStyle name="Normal 4 8 21 3 2" xfId="42273" xr:uid="{3E605DFE-242D-4901-B91D-DD2499FF47AD}"/>
    <cellStyle name="Normal 4 8 21 3 2 2" xfId="42274" xr:uid="{492B9383-569F-4374-BA65-40FCE40BF29D}"/>
    <cellStyle name="Normal 4 8 21 3 3" xfId="42275" xr:uid="{0DE0A3D4-ACD1-4209-8235-07212F1C886F}"/>
    <cellStyle name="Normal 4 8 21 4" xfId="42276" xr:uid="{43FD884F-2DA1-404A-B22C-DE8DA801A9A4}"/>
    <cellStyle name="Normal 4 8 21 4 2" xfId="42277" xr:uid="{97E95547-2F99-41D9-AD70-4A4F9E1D576F}"/>
    <cellStyle name="Normal 4 8 21 4 2 2" xfId="42278" xr:uid="{4EBADEDD-58B0-4514-845E-2E67D295A512}"/>
    <cellStyle name="Normal 4 8 21 4 3" xfId="42279" xr:uid="{D82A150E-C866-42CB-9FA9-EC5ECD4E0EB9}"/>
    <cellStyle name="Normal 4 8 21 5" xfId="42280" xr:uid="{8C7D0976-7064-42A2-876D-7D4CDCC1D3C1}"/>
    <cellStyle name="Normal 4 8 21 5 2" xfId="42281" xr:uid="{0482310F-2BEA-4B3A-B0A1-0E0E1A22D84A}"/>
    <cellStyle name="Normal 4 8 21 6" xfId="42282" xr:uid="{CFE483CA-0B5E-42E5-A123-EE4F4B739A5F}"/>
    <cellStyle name="Normal 4 8 22" xfId="42283" xr:uid="{A9F504E4-B1A1-4521-B593-D9DEB8D58D99}"/>
    <cellStyle name="Normal 4 8 22 2" xfId="42284" xr:uid="{01A6B455-CD92-45B8-90A1-ACBAFA14B4DA}"/>
    <cellStyle name="Normal 4 8 22 2 2" xfId="42285" xr:uid="{F013A297-0267-4DC2-A0F0-605FB7467FCE}"/>
    <cellStyle name="Normal 4 8 22 2 2 2" xfId="42286" xr:uid="{0A177335-17A4-47BE-9CA7-438E0185D694}"/>
    <cellStyle name="Normal 4 8 22 2 3" xfId="42287" xr:uid="{1725DFCC-23B8-4930-8B0F-1B435DF52B02}"/>
    <cellStyle name="Normal 4 8 22 3" xfId="42288" xr:uid="{14B84AD4-14AD-477B-8E17-7F921A760A7B}"/>
    <cellStyle name="Normal 4 8 22 3 2" xfId="42289" xr:uid="{3DE0E2EB-2D56-463A-87E5-3556C8475577}"/>
    <cellStyle name="Normal 4 8 22 3 2 2" xfId="42290" xr:uid="{16109C4B-BCEF-415D-9375-141CB7CC3A37}"/>
    <cellStyle name="Normal 4 8 22 3 3" xfId="42291" xr:uid="{FB0EC19E-683C-4160-A994-9BD9E9EED8E2}"/>
    <cellStyle name="Normal 4 8 22 4" xfId="42292" xr:uid="{1E816E2B-10B7-4FE3-8504-1CE3F9D466C9}"/>
    <cellStyle name="Normal 4 8 22 4 2" xfId="42293" xr:uid="{E5E20295-75F2-4705-AA85-3EF685CD4BC0}"/>
    <cellStyle name="Normal 4 8 22 5" xfId="42294" xr:uid="{B413E73A-3FB5-454F-A497-74354F54DF69}"/>
    <cellStyle name="Normal 4 8 23" xfId="42295" xr:uid="{FBB4A410-DC40-414A-89BA-73CBC79221D0}"/>
    <cellStyle name="Normal 4 8 23 2" xfId="42296" xr:uid="{D9682DEA-36A1-48D8-90D3-BA08AF57A433}"/>
    <cellStyle name="Normal 4 8 23 2 2" xfId="42297" xr:uid="{413FBDAD-1DE5-4C9A-8472-E85C31382309}"/>
    <cellStyle name="Normal 4 8 23 3" xfId="42298" xr:uid="{AFD50E88-4B94-4B25-AB85-8B468BE31670}"/>
    <cellStyle name="Normal 4 8 24" xfId="42299" xr:uid="{4BD009DC-01C6-4D1F-B0D1-7A649440C1F5}"/>
    <cellStyle name="Normal 4 8 24 2" xfId="42300" xr:uid="{2F27ADA1-06B6-43E8-B2B8-F9AC5CD3A108}"/>
    <cellStyle name="Normal 4 8 24 2 2" xfId="42301" xr:uid="{2F00D347-B645-4C46-B1D1-334CE60A52DB}"/>
    <cellStyle name="Normal 4 8 24 3" xfId="42302" xr:uid="{77074673-AECC-4553-9CD2-6F311DB6DD21}"/>
    <cellStyle name="Normal 4 8 25" xfId="42303" xr:uid="{E80F2118-3359-4D4A-9476-31208E6F9F4B}"/>
    <cellStyle name="Normal 4 8 25 2" xfId="42304" xr:uid="{1F2AD27B-DD55-483D-BF93-58DA41433B4E}"/>
    <cellStyle name="Normal 4 8 25 2 2" xfId="42305" xr:uid="{DD8F7D4F-6076-4FF2-A06E-1BAD16B6CF8D}"/>
    <cellStyle name="Normal 4 8 25 3" xfId="42306" xr:uid="{0615952B-CBF2-4869-838A-412EF510C639}"/>
    <cellStyle name="Normal 4 8 26" xfId="42307" xr:uid="{AB113C84-8EB9-4E8A-AADF-8827FD8B7486}"/>
    <cellStyle name="Normal 4 8 26 2" xfId="42308" xr:uid="{15B00427-FBD9-466C-BCE2-750BA95C9263}"/>
    <cellStyle name="Normal 4 8 27" xfId="42309" xr:uid="{9744BF1F-A082-421D-8F8E-C80AE4A52CE5}"/>
    <cellStyle name="Normal 4 8 28" xfId="51495" xr:uid="{35334AB1-F943-47E2-AF2B-FCF5D76E79B6}"/>
    <cellStyle name="Normal 4 8 3" xfId="42310" xr:uid="{5A7B983C-00DE-423B-88E8-0CBE9CA7EF99}"/>
    <cellStyle name="Normal 4 8 3 10" xfId="42311" xr:uid="{E52DA61C-3391-4CAC-B7CC-230EDB05688F}"/>
    <cellStyle name="Normal 4 8 3 10 2" xfId="42312" xr:uid="{D0E1015F-55F1-4529-9DB2-E4F4B6CA4849}"/>
    <cellStyle name="Normal 4 8 3 11" xfId="42313" xr:uid="{F2856ABF-6AFC-4CCA-9462-90BA39E92B1E}"/>
    <cellStyle name="Normal 4 8 3 12" xfId="52020" xr:uid="{A8812AD7-5B1C-4945-BF6F-2DEF85F06BEA}"/>
    <cellStyle name="Normal 4 8 3 2" xfId="42314" xr:uid="{870139AE-5367-457E-B141-CFE694C5F1C5}"/>
    <cellStyle name="Normal 4 8 3 2 10" xfId="52772" xr:uid="{1E2575D1-77BF-491E-A579-94C250AA26E3}"/>
    <cellStyle name="Normal 4 8 3 2 2" xfId="42315" xr:uid="{B8FBF4ED-8A35-4FDF-BFD5-193C606126A1}"/>
    <cellStyle name="Normal 4 8 3 2 2 2" xfId="42316" xr:uid="{DDB42F85-4381-4526-B712-4966A4E84521}"/>
    <cellStyle name="Normal 4 8 3 2 2 2 2" xfId="42317" xr:uid="{48EDA848-1A58-4EF7-84D5-AB486444C52D}"/>
    <cellStyle name="Normal 4 8 3 2 2 2 2 2" xfId="42318" xr:uid="{6B09E658-0C94-429F-9AD3-ADABB52F696E}"/>
    <cellStyle name="Normal 4 8 3 2 2 2 2 2 2" xfId="42319" xr:uid="{C96D093E-7E9A-4203-B314-01A2636760D0}"/>
    <cellStyle name="Normal 4 8 3 2 2 2 2 3" xfId="42320" xr:uid="{E1188926-B94A-41F4-866C-D63748000A79}"/>
    <cellStyle name="Normal 4 8 3 2 2 2 3" xfId="42321" xr:uid="{F3FAD54C-F12B-4583-B733-825600A6D9C1}"/>
    <cellStyle name="Normal 4 8 3 2 2 2 3 2" xfId="42322" xr:uid="{BE234166-BC40-4136-8F8E-E75D3B6785D4}"/>
    <cellStyle name="Normal 4 8 3 2 2 2 3 2 2" xfId="42323" xr:uid="{672DEA38-2602-40AF-9B28-8718D7AEF40F}"/>
    <cellStyle name="Normal 4 8 3 2 2 2 3 3" xfId="42324" xr:uid="{C77051BF-600E-47EE-BC5A-3410E91F7E41}"/>
    <cellStyle name="Normal 4 8 3 2 2 2 4" xfId="42325" xr:uid="{49F6ED2F-5EDF-438F-BE80-B30BB8473152}"/>
    <cellStyle name="Normal 4 8 3 2 2 2 4 2" xfId="42326" xr:uid="{DBF63B2D-3113-448D-A35E-7DD8A44BCDB2}"/>
    <cellStyle name="Normal 4 8 3 2 2 2 5" xfId="42327" xr:uid="{481F9665-2462-4854-A324-95DC930D0219}"/>
    <cellStyle name="Normal 4 8 3 2 2 3" xfId="42328" xr:uid="{FEE98E32-3D60-44EB-9CB5-1627D6607545}"/>
    <cellStyle name="Normal 4 8 3 2 2 3 2" xfId="42329" xr:uid="{DC783D02-D4E7-4008-8ED2-FBE4FA4C1191}"/>
    <cellStyle name="Normal 4 8 3 2 2 3 2 2" xfId="42330" xr:uid="{29A632E2-3D77-4D2D-9F33-2EFD0EFCF098}"/>
    <cellStyle name="Normal 4 8 3 2 2 3 3" xfId="42331" xr:uid="{D0B33D5B-DAF6-46DB-B3DF-ED763CECC6DC}"/>
    <cellStyle name="Normal 4 8 3 2 2 4" xfId="42332" xr:uid="{78C69420-DEB8-4AA7-8A81-B9747FC6EE38}"/>
    <cellStyle name="Normal 4 8 3 2 2 4 2" xfId="42333" xr:uid="{754978FD-346D-4631-85A4-18CB4B18E1B5}"/>
    <cellStyle name="Normal 4 8 3 2 2 4 2 2" xfId="42334" xr:uid="{7A9BB36A-89D4-4B0F-A7E5-2CCC721FF6E5}"/>
    <cellStyle name="Normal 4 8 3 2 2 4 3" xfId="42335" xr:uid="{631C674E-CD9C-4B8F-A685-FCBA3BACB13D}"/>
    <cellStyle name="Normal 4 8 3 2 2 5" xfId="42336" xr:uid="{C3BADD22-C8C3-44E2-898D-BE94E3B74436}"/>
    <cellStyle name="Normal 4 8 3 2 2 5 2" xfId="42337" xr:uid="{AC586C06-B2A2-4AA5-AABB-CEFDEBBFCD7F}"/>
    <cellStyle name="Normal 4 8 3 2 2 6" xfId="42338" xr:uid="{4631EAA3-9718-4B80-8615-DAA984DD4C7D}"/>
    <cellStyle name="Normal 4 8 3 2 2 7" xfId="54283" xr:uid="{F69BABC2-49EC-40BC-83C1-A894D29463EC}"/>
    <cellStyle name="Normal 4 8 3 2 3" xfId="42339" xr:uid="{AE4B5E54-7835-4C6B-8D47-FDB6F4E1EF27}"/>
    <cellStyle name="Normal 4 8 3 2 3 2" xfId="42340" xr:uid="{F7D97DEB-3773-4984-AC6F-3895F26924AC}"/>
    <cellStyle name="Normal 4 8 3 2 3 2 2" xfId="42341" xr:uid="{40F295FB-2111-466E-8FC9-398CD6DA8B30}"/>
    <cellStyle name="Normal 4 8 3 2 3 2 2 2" xfId="42342" xr:uid="{97957AE6-3906-4DCF-A9E0-A1A472F6B15A}"/>
    <cellStyle name="Normal 4 8 3 2 3 2 2 2 2" xfId="42343" xr:uid="{19B05345-798A-41E8-99E1-53BADB3EE73A}"/>
    <cellStyle name="Normal 4 8 3 2 3 2 2 3" xfId="42344" xr:uid="{26DAE874-A466-4A36-A78D-901B0F451C05}"/>
    <cellStyle name="Normal 4 8 3 2 3 2 3" xfId="42345" xr:uid="{F1D36468-311B-446E-BD7B-13745E80C10A}"/>
    <cellStyle name="Normal 4 8 3 2 3 2 3 2" xfId="42346" xr:uid="{02770F84-2200-49BF-A938-CA7074D1FC52}"/>
    <cellStyle name="Normal 4 8 3 2 3 2 3 2 2" xfId="42347" xr:uid="{26982E7D-12CD-4C68-B2A7-E31DBC62D4B6}"/>
    <cellStyle name="Normal 4 8 3 2 3 2 3 3" xfId="42348" xr:uid="{D609E5AF-AA36-460A-9AB2-7FB502B8062F}"/>
    <cellStyle name="Normal 4 8 3 2 3 2 4" xfId="42349" xr:uid="{E03E0BAE-7494-465D-AF92-982D001C4444}"/>
    <cellStyle name="Normal 4 8 3 2 3 2 4 2" xfId="42350" xr:uid="{A376DCD2-4F7B-4569-AFDC-1D3B8B8BB751}"/>
    <cellStyle name="Normal 4 8 3 2 3 2 5" xfId="42351" xr:uid="{0ACB5FDF-60F7-4A55-8773-470552FF8056}"/>
    <cellStyle name="Normal 4 8 3 2 3 3" xfId="42352" xr:uid="{F2DAE0E2-6111-4023-AEC8-4657D946201C}"/>
    <cellStyle name="Normal 4 8 3 2 3 3 2" xfId="42353" xr:uid="{68AC229E-4657-4302-A98C-29F4EC67A311}"/>
    <cellStyle name="Normal 4 8 3 2 3 3 2 2" xfId="42354" xr:uid="{D89C12BC-6E29-4509-9777-6E07FC8852B6}"/>
    <cellStyle name="Normal 4 8 3 2 3 3 3" xfId="42355" xr:uid="{FFC9AD27-F381-461A-8D4B-A7FC5849CA7E}"/>
    <cellStyle name="Normal 4 8 3 2 3 4" xfId="42356" xr:uid="{5E586F1F-F63F-46AF-A6E5-5C0A6A880EC9}"/>
    <cellStyle name="Normal 4 8 3 2 3 4 2" xfId="42357" xr:uid="{F29C00BD-DACE-408C-ACB2-4DD3BF11B32E}"/>
    <cellStyle name="Normal 4 8 3 2 3 4 2 2" xfId="42358" xr:uid="{B36CE734-9EEF-4149-82E7-25FFECF5697F}"/>
    <cellStyle name="Normal 4 8 3 2 3 4 3" xfId="42359" xr:uid="{2B39D1C5-EAF5-47C1-8A6B-F2F8EFB8F1BE}"/>
    <cellStyle name="Normal 4 8 3 2 3 5" xfId="42360" xr:uid="{F631F25A-C847-4883-9B9C-60C62EDC7E22}"/>
    <cellStyle name="Normal 4 8 3 2 3 5 2" xfId="42361" xr:uid="{A49845B7-CDD2-480B-BFE5-F369C408A305}"/>
    <cellStyle name="Normal 4 8 3 2 3 6" xfId="42362" xr:uid="{FD1F5B3F-9E49-4F6C-BC6E-35C5BB8CCFCE}"/>
    <cellStyle name="Normal 4 8 3 2 4" xfId="42363" xr:uid="{97DEEADC-E0BC-4601-A6F2-2FB3972FE70D}"/>
    <cellStyle name="Normal 4 8 3 2 4 2" xfId="42364" xr:uid="{636D61DA-74A1-40A4-9892-82E24F9BFEED}"/>
    <cellStyle name="Normal 4 8 3 2 4 2 2" xfId="42365" xr:uid="{50AA82EA-1D21-474F-85CE-F3A577E29149}"/>
    <cellStyle name="Normal 4 8 3 2 4 2 2 2" xfId="42366" xr:uid="{A5E829DA-DDAA-477E-AE8C-FC12CF70629D}"/>
    <cellStyle name="Normal 4 8 3 2 4 2 3" xfId="42367" xr:uid="{5B304F5B-5635-48C5-A7AA-3C4DB9179BDD}"/>
    <cellStyle name="Normal 4 8 3 2 4 3" xfId="42368" xr:uid="{6205239D-628E-443A-A855-75116B662327}"/>
    <cellStyle name="Normal 4 8 3 2 4 3 2" xfId="42369" xr:uid="{D5F5A232-8351-4405-AA5F-A6C594E8A016}"/>
    <cellStyle name="Normal 4 8 3 2 4 3 2 2" xfId="42370" xr:uid="{2E8668DE-4BDE-448B-A1E6-60289F60222C}"/>
    <cellStyle name="Normal 4 8 3 2 4 3 3" xfId="42371" xr:uid="{DC8C0E42-C053-4842-9A90-6F38B79B9E34}"/>
    <cellStyle name="Normal 4 8 3 2 4 4" xfId="42372" xr:uid="{AA5B57C4-5A5E-4189-9500-C7DE78B27720}"/>
    <cellStyle name="Normal 4 8 3 2 4 4 2" xfId="42373" xr:uid="{582D8CB7-3D20-49AF-A170-F3ED57CD827C}"/>
    <cellStyle name="Normal 4 8 3 2 4 5" xfId="42374" xr:uid="{82D38047-AEC2-414F-BD07-384AEEB3C831}"/>
    <cellStyle name="Normal 4 8 3 2 5" xfId="42375" xr:uid="{3A65636C-8C26-4701-8F62-4C928A32F01D}"/>
    <cellStyle name="Normal 4 8 3 2 5 2" xfId="42376" xr:uid="{5E5ADDE0-702C-4AFE-A7F9-327D21D9D3C5}"/>
    <cellStyle name="Normal 4 8 3 2 5 2 2" xfId="42377" xr:uid="{344F8287-83E5-45CD-A64E-F80A3A4B231F}"/>
    <cellStyle name="Normal 4 8 3 2 5 3" xfId="42378" xr:uid="{5F4BFECC-A87C-476B-B82D-BCD6667480C7}"/>
    <cellStyle name="Normal 4 8 3 2 6" xfId="42379" xr:uid="{FA8D8ED5-9E47-455F-AC80-A1EA766DDD16}"/>
    <cellStyle name="Normal 4 8 3 2 6 2" xfId="42380" xr:uid="{D032D08D-2FD6-42AC-AE45-D53702C0C6E0}"/>
    <cellStyle name="Normal 4 8 3 2 6 2 2" xfId="42381" xr:uid="{8FA19109-2DDF-4792-9965-0559755A0177}"/>
    <cellStyle name="Normal 4 8 3 2 6 3" xfId="42382" xr:uid="{D9C2F590-430A-4F9B-B81E-86ABA3484E20}"/>
    <cellStyle name="Normal 4 8 3 2 7" xfId="42383" xr:uid="{BD5773A2-12CA-420D-B8AB-CF4A7BC27FFA}"/>
    <cellStyle name="Normal 4 8 3 2 7 2" xfId="42384" xr:uid="{50D9BFC1-D770-4B4D-BA8A-7AB405F39ED1}"/>
    <cellStyle name="Normal 4 8 3 2 7 2 2" xfId="42385" xr:uid="{58423808-2FD6-485A-8569-E82E51D054AE}"/>
    <cellStyle name="Normal 4 8 3 2 7 3" xfId="42386" xr:uid="{09011200-203F-4654-8619-5BA233A30D34}"/>
    <cellStyle name="Normal 4 8 3 2 8" xfId="42387" xr:uid="{C9F84A30-B694-419D-A556-A75B3EBEE872}"/>
    <cellStyle name="Normal 4 8 3 2 8 2" xfId="42388" xr:uid="{7415EF96-14EB-4157-B311-316F8114B31C}"/>
    <cellStyle name="Normal 4 8 3 2 9" xfId="42389" xr:uid="{B3575EA7-E681-4DC3-8E14-6F4A0856881B}"/>
    <cellStyle name="Normal 4 8 3 3" xfId="42390" xr:uid="{849D156C-9809-4091-9094-5456AF9D60AC}"/>
    <cellStyle name="Normal 4 8 3 3 10" xfId="53534" xr:uid="{17EBE811-25C6-4ABB-B5F7-43D46C8CB1ED}"/>
    <cellStyle name="Normal 4 8 3 3 2" xfId="42391" xr:uid="{834A8C86-7820-4D5D-949C-0012165416CB}"/>
    <cellStyle name="Normal 4 8 3 3 2 2" xfId="42392" xr:uid="{CC6B8A38-5CAC-47C3-8E30-5ADFB9A722BF}"/>
    <cellStyle name="Normal 4 8 3 3 2 2 2" xfId="42393" xr:uid="{1F2B63A8-6A3D-4015-BB0F-E2E763A8754E}"/>
    <cellStyle name="Normal 4 8 3 3 2 2 2 2" xfId="42394" xr:uid="{577BB971-92AE-4103-B11A-C6BF99D1A3A7}"/>
    <cellStyle name="Normal 4 8 3 3 2 2 2 2 2" xfId="42395" xr:uid="{EAFD8A0C-B3E4-4BBB-BFC2-E2B270B1F82E}"/>
    <cellStyle name="Normal 4 8 3 3 2 2 2 3" xfId="42396" xr:uid="{92B5AFE9-8ECE-44D8-8E49-7AFF14CD7601}"/>
    <cellStyle name="Normal 4 8 3 3 2 2 3" xfId="42397" xr:uid="{A84BC1C3-BDED-4099-92EA-D9FAC4C25E47}"/>
    <cellStyle name="Normal 4 8 3 3 2 2 3 2" xfId="42398" xr:uid="{21D4636E-70A5-4102-9EFC-4998D57FD2A7}"/>
    <cellStyle name="Normal 4 8 3 3 2 2 3 2 2" xfId="42399" xr:uid="{0C325C0A-A314-41B0-BB85-1EEDC0861F2D}"/>
    <cellStyle name="Normal 4 8 3 3 2 2 3 3" xfId="42400" xr:uid="{16DED465-19B4-4294-9CF8-96375318A0FB}"/>
    <cellStyle name="Normal 4 8 3 3 2 2 4" xfId="42401" xr:uid="{AEC463DD-903B-499B-99DD-349222E9D5E8}"/>
    <cellStyle name="Normal 4 8 3 3 2 2 4 2" xfId="42402" xr:uid="{8B5DEA11-F109-473E-84B5-BB9022FCC5CA}"/>
    <cellStyle name="Normal 4 8 3 3 2 2 5" xfId="42403" xr:uid="{9367BADE-7341-4941-B0DD-4C92343B083B}"/>
    <cellStyle name="Normal 4 8 3 3 2 3" xfId="42404" xr:uid="{A7E66A91-EC76-40C4-BDE8-E187BFDA29EF}"/>
    <cellStyle name="Normal 4 8 3 3 2 3 2" xfId="42405" xr:uid="{7E1B3B02-687C-4A8C-8BDC-FF16ADA4CDA7}"/>
    <cellStyle name="Normal 4 8 3 3 2 3 2 2" xfId="42406" xr:uid="{2409C733-AB61-4071-9F69-47712BA527D2}"/>
    <cellStyle name="Normal 4 8 3 3 2 3 3" xfId="42407" xr:uid="{6DFB3C71-58FD-4E1F-A0C1-7EF49FE3AB22}"/>
    <cellStyle name="Normal 4 8 3 3 2 4" xfId="42408" xr:uid="{0DD22FD0-F25F-4470-B7D7-4A99B8EC970F}"/>
    <cellStyle name="Normal 4 8 3 3 2 4 2" xfId="42409" xr:uid="{9AE47B65-C55A-41C8-A623-4B92C9359CB3}"/>
    <cellStyle name="Normal 4 8 3 3 2 4 2 2" xfId="42410" xr:uid="{0B527CF9-9F20-483B-A4AB-07C2C44F126E}"/>
    <cellStyle name="Normal 4 8 3 3 2 4 3" xfId="42411" xr:uid="{2A1EBF7F-FB10-414B-BC19-3599E59B2E4A}"/>
    <cellStyle name="Normal 4 8 3 3 2 5" xfId="42412" xr:uid="{9A098826-D9D6-4548-8362-A58D9F11D13E}"/>
    <cellStyle name="Normal 4 8 3 3 2 5 2" xfId="42413" xr:uid="{633C07DC-4667-41C5-ADF2-C577F364A146}"/>
    <cellStyle name="Normal 4 8 3 3 2 6" xfId="42414" xr:uid="{2558BBF4-7AAB-4C73-853A-76E897767CDA}"/>
    <cellStyle name="Normal 4 8 3 3 3" xfId="42415" xr:uid="{A711FA41-6967-4388-9776-7B13EC2FEDEE}"/>
    <cellStyle name="Normal 4 8 3 3 3 2" xfId="42416" xr:uid="{30E2669A-8601-427E-94AE-54514BD70C2D}"/>
    <cellStyle name="Normal 4 8 3 3 3 2 2" xfId="42417" xr:uid="{EF27E60D-3B48-47CE-9FFC-64A95D5346FB}"/>
    <cellStyle name="Normal 4 8 3 3 3 2 2 2" xfId="42418" xr:uid="{FDAC040D-CD51-4E2C-9959-DE75DA798A8A}"/>
    <cellStyle name="Normal 4 8 3 3 3 2 2 2 2" xfId="42419" xr:uid="{97158BFC-7BB5-4793-AACD-DEA4FE5F078C}"/>
    <cellStyle name="Normal 4 8 3 3 3 2 2 3" xfId="42420" xr:uid="{0998A7CA-1832-44D4-8FE2-DB8D4E567D2E}"/>
    <cellStyle name="Normal 4 8 3 3 3 2 3" xfId="42421" xr:uid="{40FD7196-F051-4F7B-A1FA-C73D8B89EC02}"/>
    <cellStyle name="Normal 4 8 3 3 3 2 3 2" xfId="42422" xr:uid="{90D5C579-E087-49A1-B905-E13989679EB7}"/>
    <cellStyle name="Normal 4 8 3 3 3 2 3 2 2" xfId="42423" xr:uid="{8ED0E061-9B7D-40CF-A02B-5EB52790FBE2}"/>
    <cellStyle name="Normal 4 8 3 3 3 2 3 3" xfId="42424" xr:uid="{82B4D099-24FF-4C32-8BFD-E3598A46011F}"/>
    <cellStyle name="Normal 4 8 3 3 3 2 4" xfId="42425" xr:uid="{FBD73142-4E4E-4B4C-BB17-016B4D5B4F8C}"/>
    <cellStyle name="Normal 4 8 3 3 3 2 4 2" xfId="42426" xr:uid="{954592AD-167D-4E2B-9C5D-8AF2F13F7E92}"/>
    <cellStyle name="Normal 4 8 3 3 3 2 5" xfId="42427" xr:uid="{C8A43FC5-AAD3-4808-807D-B8EE7D31D640}"/>
    <cellStyle name="Normal 4 8 3 3 3 3" xfId="42428" xr:uid="{97C45061-848E-4CF6-BA8F-75BF0D00C9DD}"/>
    <cellStyle name="Normal 4 8 3 3 3 3 2" xfId="42429" xr:uid="{4A4CBD8C-9068-4BC3-ADD1-6036FFACBA48}"/>
    <cellStyle name="Normal 4 8 3 3 3 3 2 2" xfId="42430" xr:uid="{4C86C0A0-BBC8-42A8-8F85-1CD32326490E}"/>
    <cellStyle name="Normal 4 8 3 3 3 3 3" xfId="42431" xr:uid="{FD67B920-E95E-42DB-BDF4-472816281992}"/>
    <cellStyle name="Normal 4 8 3 3 3 4" xfId="42432" xr:uid="{F4782A87-0AF0-4C5F-A763-C7DD22FE98CF}"/>
    <cellStyle name="Normal 4 8 3 3 3 4 2" xfId="42433" xr:uid="{65979507-1797-4097-AF73-2890CED99119}"/>
    <cellStyle name="Normal 4 8 3 3 3 4 2 2" xfId="42434" xr:uid="{A29EEF21-55CB-400B-848B-7F55ECD5DBAB}"/>
    <cellStyle name="Normal 4 8 3 3 3 4 3" xfId="42435" xr:uid="{95D8B8EB-0DCE-46FE-8764-646AB16E52FE}"/>
    <cellStyle name="Normal 4 8 3 3 3 5" xfId="42436" xr:uid="{96D58727-B67F-40C0-A590-A86715C2C6C8}"/>
    <cellStyle name="Normal 4 8 3 3 3 5 2" xfId="42437" xr:uid="{742EDDF2-681C-4CFA-99F8-D5701B138AE1}"/>
    <cellStyle name="Normal 4 8 3 3 3 6" xfId="42438" xr:uid="{2667C12B-5BB1-489D-BA43-0D02603FEB33}"/>
    <cellStyle name="Normal 4 8 3 3 4" xfId="42439" xr:uid="{43C0F1EF-F860-4F61-A795-1ED389733648}"/>
    <cellStyle name="Normal 4 8 3 3 4 2" xfId="42440" xr:uid="{CF2E3D1B-EC6B-4F5E-B80D-E674B386C4D2}"/>
    <cellStyle name="Normal 4 8 3 3 4 2 2" xfId="42441" xr:uid="{A33EA44F-EB5D-4CC5-ACED-BD8E26D01234}"/>
    <cellStyle name="Normal 4 8 3 3 4 2 2 2" xfId="42442" xr:uid="{48053EAA-B6A3-4166-AF59-72356669BFCC}"/>
    <cellStyle name="Normal 4 8 3 3 4 2 3" xfId="42443" xr:uid="{F8D6CCEC-632F-4E98-AB9D-4258C300F71D}"/>
    <cellStyle name="Normal 4 8 3 3 4 3" xfId="42444" xr:uid="{FD021773-D748-43DA-97B8-0009BB1DA0E6}"/>
    <cellStyle name="Normal 4 8 3 3 4 3 2" xfId="42445" xr:uid="{D3BA9E9E-E972-4D03-9F20-6B3357904BD8}"/>
    <cellStyle name="Normal 4 8 3 3 4 3 2 2" xfId="42446" xr:uid="{69C0BF2A-6BA9-43D8-AD39-0AB9AC686FE8}"/>
    <cellStyle name="Normal 4 8 3 3 4 3 3" xfId="42447" xr:uid="{CBBDBE80-051A-4480-84FB-3EC4E2FE7114}"/>
    <cellStyle name="Normal 4 8 3 3 4 4" xfId="42448" xr:uid="{F1519E15-3433-43FE-A24F-87D671BBB45B}"/>
    <cellStyle name="Normal 4 8 3 3 4 4 2" xfId="42449" xr:uid="{53D58EEC-6C03-4DFE-801F-C6F1EBFB1A8F}"/>
    <cellStyle name="Normal 4 8 3 3 4 5" xfId="42450" xr:uid="{8087568C-C38C-40F3-A7F7-53DAB480CBD7}"/>
    <cellStyle name="Normal 4 8 3 3 5" xfId="42451" xr:uid="{07CF96DB-2174-488B-8072-E85309DA9701}"/>
    <cellStyle name="Normal 4 8 3 3 5 2" xfId="42452" xr:uid="{04C3F1F2-CDD4-429E-848B-C63EA8B639F6}"/>
    <cellStyle name="Normal 4 8 3 3 5 2 2" xfId="42453" xr:uid="{7A636B22-4B12-4B61-A01A-415E76E13E68}"/>
    <cellStyle name="Normal 4 8 3 3 5 3" xfId="42454" xr:uid="{83D88493-12D4-43F0-9A44-3926925795ED}"/>
    <cellStyle name="Normal 4 8 3 3 6" xfId="42455" xr:uid="{207A2980-3BAC-4C04-86D9-F9E2F5FB45BA}"/>
    <cellStyle name="Normal 4 8 3 3 6 2" xfId="42456" xr:uid="{62D7A83D-2283-41BB-865C-31BB934D11A7}"/>
    <cellStyle name="Normal 4 8 3 3 6 2 2" xfId="42457" xr:uid="{807CBB48-5208-4286-8646-FCD86D2951B0}"/>
    <cellStyle name="Normal 4 8 3 3 6 3" xfId="42458" xr:uid="{73FDDF30-212A-45E9-8932-8750339F6EDF}"/>
    <cellStyle name="Normal 4 8 3 3 7" xfId="42459" xr:uid="{36243F9F-F73A-4E98-8317-7761AC7E1EEF}"/>
    <cellStyle name="Normal 4 8 3 3 7 2" xfId="42460" xr:uid="{BCEA836C-B869-4B66-849E-1F6DA85DD98F}"/>
    <cellStyle name="Normal 4 8 3 3 7 2 2" xfId="42461" xr:uid="{9DF78E82-0BB3-43D0-82D6-64EB9EC68221}"/>
    <cellStyle name="Normal 4 8 3 3 7 3" xfId="42462" xr:uid="{96B87C2D-AD0B-4023-8DAC-B0AEC66F01C1}"/>
    <cellStyle name="Normal 4 8 3 3 8" xfId="42463" xr:uid="{47CF817D-D251-41BE-95BE-F71CCDFDF997}"/>
    <cellStyle name="Normal 4 8 3 3 8 2" xfId="42464" xr:uid="{50E8674E-1315-4FAE-93D7-369917F82FD4}"/>
    <cellStyle name="Normal 4 8 3 3 9" xfId="42465" xr:uid="{7C8032A0-DDF6-4BE0-93D7-9A0A5D536675}"/>
    <cellStyle name="Normal 4 8 3 4" xfId="42466" xr:uid="{5D58D744-E7A8-400B-8B79-55546999E6AF}"/>
    <cellStyle name="Normal 4 8 3 4 2" xfId="42467" xr:uid="{31793FFB-B34B-4ED4-9046-7FD4B638408D}"/>
    <cellStyle name="Normal 4 8 3 4 2 2" xfId="42468" xr:uid="{8EF16BF8-E2E5-473B-93C4-F9C103B447A6}"/>
    <cellStyle name="Normal 4 8 3 4 2 2 2" xfId="42469" xr:uid="{348A1C14-F8E3-43B0-B7EA-7DB0E0FF11A2}"/>
    <cellStyle name="Normal 4 8 3 4 2 2 2 2" xfId="42470" xr:uid="{21D8C46D-0515-4220-9F0A-40BE87DEC053}"/>
    <cellStyle name="Normal 4 8 3 4 2 2 3" xfId="42471" xr:uid="{C096CF14-AF75-4A92-A0A5-8D9D2FDE782B}"/>
    <cellStyle name="Normal 4 8 3 4 2 3" xfId="42472" xr:uid="{E5296CDE-9097-4A6E-B9E7-32971E54F6A1}"/>
    <cellStyle name="Normal 4 8 3 4 2 3 2" xfId="42473" xr:uid="{36009E75-115C-406A-8306-8C8CE211DF33}"/>
    <cellStyle name="Normal 4 8 3 4 2 3 2 2" xfId="42474" xr:uid="{3E5AF81F-F0B8-45B7-A8D5-2035CDA5190F}"/>
    <cellStyle name="Normal 4 8 3 4 2 3 3" xfId="42475" xr:uid="{30132E61-4931-42CA-9E73-1AAB17ED28FE}"/>
    <cellStyle name="Normal 4 8 3 4 2 4" xfId="42476" xr:uid="{EDDEECFD-A654-4317-8881-527F77E01F63}"/>
    <cellStyle name="Normal 4 8 3 4 2 4 2" xfId="42477" xr:uid="{8CDE6E72-FA93-4DE4-B130-CD3129AC59B3}"/>
    <cellStyle name="Normal 4 8 3 4 2 5" xfId="42478" xr:uid="{8D3CF387-D37B-4220-A870-1DA536B09EC3}"/>
    <cellStyle name="Normal 4 8 3 4 3" xfId="42479" xr:uid="{40847BB1-A1F0-437A-B62F-F09811D23B1A}"/>
    <cellStyle name="Normal 4 8 3 4 3 2" xfId="42480" xr:uid="{530D1BCF-B863-41EE-9AC2-69430E3DADC7}"/>
    <cellStyle name="Normal 4 8 3 4 3 2 2" xfId="42481" xr:uid="{4F40D3A4-8A6A-44F8-A1F3-A3110015C337}"/>
    <cellStyle name="Normal 4 8 3 4 3 3" xfId="42482" xr:uid="{E9736DC0-10F9-436B-AA60-603308472893}"/>
    <cellStyle name="Normal 4 8 3 4 4" xfId="42483" xr:uid="{DF756339-64B3-4160-9607-34334F319A79}"/>
    <cellStyle name="Normal 4 8 3 4 4 2" xfId="42484" xr:uid="{BFC8B427-E683-449F-8B7C-238384AB386E}"/>
    <cellStyle name="Normal 4 8 3 4 4 2 2" xfId="42485" xr:uid="{92810838-D749-4649-9920-BD7AD49FEEB8}"/>
    <cellStyle name="Normal 4 8 3 4 4 3" xfId="42486" xr:uid="{60A806B7-CF18-4CD3-9CF6-160748125D39}"/>
    <cellStyle name="Normal 4 8 3 4 5" xfId="42487" xr:uid="{5F7D9030-2D58-49F1-A179-B610B400892A}"/>
    <cellStyle name="Normal 4 8 3 4 5 2" xfId="42488" xr:uid="{5C4657F7-0CE4-4A6E-BE34-C3350225B6C9}"/>
    <cellStyle name="Normal 4 8 3 4 6" xfId="42489" xr:uid="{9FE021D9-F6BD-41AB-8E7A-64FB71E3024A}"/>
    <cellStyle name="Normal 4 8 3 5" xfId="42490" xr:uid="{0E3EA370-1226-47D1-93DF-EE9708B6F252}"/>
    <cellStyle name="Normal 4 8 3 5 2" xfId="42491" xr:uid="{C614D650-5A76-4899-893B-49ED639800D2}"/>
    <cellStyle name="Normal 4 8 3 5 2 2" xfId="42492" xr:uid="{0FB2BFDA-39BD-422A-992E-706F5CE26103}"/>
    <cellStyle name="Normal 4 8 3 5 2 2 2" xfId="42493" xr:uid="{7045661C-B228-45AE-9527-70C37249E6BA}"/>
    <cellStyle name="Normal 4 8 3 5 2 2 2 2" xfId="42494" xr:uid="{880AA049-C51E-4C06-A492-71CF9CBB0904}"/>
    <cellStyle name="Normal 4 8 3 5 2 2 3" xfId="42495" xr:uid="{C19B4E5D-B8F4-40C2-B609-AEC55B540C8D}"/>
    <cellStyle name="Normal 4 8 3 5 2 3" xfId="42496" xr:uid="{4980BD7B-6005-4711-AF7C-762D42A2ACF7}"/>
    <cellStyle name="Normal 4 8 3 5 2 3 2" xfId="42497" xr:uid="{C1B83FC1-3363-4742-9C4D-3758080DD7B1}"/>
    <cellStyle name="Normal 4 8 3 5 2 3 2 2" xfId="42498" xr:uid="{F2690F29-0ED0-4ED5-BA94-E91A32099E02}"/>
    <cellStyle name="Normal 4 8 3 5 2 3 3" xfId="42499" xr:uid="{E63D194F-78C5-4DBC-B887-4D023608A04A}"/>
    <cellStyle name="Normal 4 8 3 5 2 4" xfId="42500" xr:uid="{186F9A75-0F97-4CA6-9B9C-5C5A3103DA5F}"/>
    <cellStyle name="Normal 4 8 3 5 2 4 2" xfId="42501" xr:uid="{D42131FE-F77F-4B6D-921C-CF464D4CDB93}"/>
    <cellStyle name="Normal 4 8 3 5 2 5" xfId="42502" xr:uid="{8DDC357F-D1A3-4CF6-B110-293D0AFCB40A}"/>
    <cellStyle name="Normal 4 8 3 5 3" xfId="42503" xr:uid="{A91131F2-BCC5-45B0-B113-4C5C0AAA14E7}"/>
    <cellStyle name="Normal 4 8 3 5 3 2" xfId="42504" xr:uid="{AF26ADFF-EF3C-4DD8-A79B-12603F487916}"/>
    <cellStyle name="Normal 4 8 3 5 3 2 2" xfId="42505" xr:uid="{468A7D7D-AB96-449C-94D2-75A8589AD098}"/>
    <cellStyle name="Normal 4 8 3 5 3 3" xfId="42506" xr:uid="{97A07730-1308-449E-8435-483AE24A4BE0}"/>
    <cellStyle name="Normal 4 8 3 5 4" xfId="42507" xr:uid="{8D94AA46-C924-4F36-89AB-C8C4C847C478}"/>
    <cellStyle name="Normal 4 8 3 5 4 2" xfId="42508" xr:uid="{1666788A-ED3D-4051-A046-74C16EE32EB6}"/>
    <cellStyle name="Normal 4 8 3 5 4 2 2" xfId="42509" xr:uid="{D38A8DA8-A261-49A7-B6C9-577F6D0548CB}"/>
    <cellStyle name="Normal 4 8 3 5 4 3" xfId="42510" xr:uid="{9AA7AF53-77E5-4BF3-8A85-EB26035CDF20}"/>
    <cellStyle name="Normal 4 8 3 5 5" xfId="42511" xr:uid="{9104FE9F-F0F9-450F-8AA2-1A3C2FF50DD7}"/>
    <cellStyle name="Normal 4 8 3 5 5 2" xfId="42512" xr:uid="{B500F2AB-E9A3-4A90-A097-9BD8A1B74381}"/>
    <cellStyle name="Normal 4 8 3 5 6" xfId="42513" xr:uid="{2E9F9F24-2ECB-4355-9C45-48C7FD7D8AEE}"/>
    <cellStyle name="Normal 4 8 3 6" xfId="42514" xr:uid="{CFF2C669-2CF2-41E0-AB71-436199E1C82E}"/>
    <cellStyle name="Normal 4 8 3 6 2" xfId="42515" xr:uid="{BC9D9AAF-E8FC-40FD-BE21-B5DFDF7D26F5}"/>
    <cellStyle name="Normal 4 8 3 6 2 2" xfId="42516" xr:uid="{B2AC02C9-6461-460D-9732-8F7C3C0521DA}"/>
    <cellStyle name="Normal 4 8 3 6 2 2 2" xfId="42517" xr:uid="{CC1FB1B7-178E-45A0-9C77-BDD2B92FEE66}"/>
    <cellStyle name="Normal 4 8 3 6 2 3" xfId="42518" xr:uid="{3156F70C-5022-4800-9D5F-D22CC4B01D9B}"/>
    <cellStyle name="Normal 4 8 3 6 3" xfId="42519" xr:uid="{5FCE93FE-62DD-49C3-851D-BE7FCF85BE56}"/>
    <cellStyle name="Normal 4 8 3 6 3 2" xfId="42520" xr:uid="{724A8F8D-7DF8-472B-A733-CC07B57F1A54}"/>
    <cellStyle name="Normal 4 8 3 6 3 2 2" xfId="42521" xr:uid="{B84FE626-96A5-428C-AB05-FFBBDFD7AF11}"/>
    <cellStyle name="Normal 4 8 3 6 3 3" xfId="42522" xr:uid="{5A74C048-EA85-481E-A4BE-E1D26807E969}"/>
    <cellStyle name="Normal 4 8 3 6 4" xfId="42523" xr:uid="{1D592280-2759-414A-A858-D6B9BBC62BDD}"/>
    <cellStyle name="Normal 4 8 3 6 4 2" xfId="42524" xr:uid="{52F2AED0-1630-4E02-99ED-01305B682E33}"/>
    <cellStyle name="Normal 4 8 3 6 5" xfId="42525" xr:uid="{4D57FAB5-E3A1-4AC4-95E5-4D4DC53FFB49}"/>
    <cellStyle name="Normal 4 8 3 7" xfId="42526" xr:uid="{795AF97D-E036-4355-8F08-15935B057CA3}"/>
    <cellStyle name="Normal 4 8 3 7 2" xfId="42527" xr:uid="{9F78E4F8-4482-43FC-A686-84AC705D3FE5}"/>
    <cellStyle name="Normal 4 8 3 7 2 2" xfId="42528" xr:uid="{001CBEB6-C516-4A07-9AA3-557398C8A5FD}"/>
    <cellStyle name="Normal 4 8 3 7 3" xfId="42529" xr:uid="{DE4FDF41-45CE-45BE-8AB6-825DD4B7C692}"/>
    <cellStyle name="Normal 4 8 3 8" xfId="42530" xr:uid="{EA55F743-E3E5-4CD6-9C50-4C5FEE7FE950}"/>
    <cellStyle name="Normal 4 8 3 8 2" xfId="42531" xr:uid="{91710968-C41F-4D03-A172-1B4376233C60}"/>
    <cellStyle name="Normal 4 8 3 8 2 2" xfId="42532" xr:uid="{F29F8881-02E8-4201-B194-13A6557BAD42}"/>
    <cellStyle name="Normal 4 8 3 8 3" xfId="42533" xr:uid="{302A1F53-B0F6-4E80-8D3D-BF51F41525D3}"/>
    <cellStyle name="Normal 4 8 3 9" xfId="42534" xr:uid="{80B8C9C1-9B3C-4F39-9EBA-4E6F9F8ADB4A}"/>
    <cellStyle name="Normal 4 8 3 9 2" xfId="42535" xr:uid="{266B1B95-7597-42F2-89EB-74ED2A868A10}"/>
    <cellStyle name="Normal 4 8 3 9 2 2" xfId="42536" xr:uid="{BCD05B5D-553E-45E6-A9F3-2EB9FC2A2A63}"/>
    <cellStyle name="Normal 4 8 3 9 3" xfId="42537" xr:uid="{05E01975-9815-4320-B493-101324E51D23}"/>
    <cellStyle name="Normal 4 8 4" xfId="42538" xr:uid="{BA330F92-0070-4848-AA2D-F87E0971D558}"/>
    <cellStyle name="Normal 4 8 4 10" xfId="42539" xr:uid="{7DFE2985-6862-4BAA-AA38-EE74B207007D}"/>
    <cellStyle name="Normal 4 8 4 10 2" xfId="42540" xr:uid="{CD251893-0B77-430A-8712-F6CC1756414A}"/>
    <cellStyle name="Normal 4 8 4 11" xfId="42541" xr:uid="{0A7ACC5A-734F-4C77-8EED-41E037B37F70}"/>
    <cellStyle name="Normal 4 8 4 12" xfId="52269" xr:uid="{29FE89F8-0A2B-431F-8217-F7BA9E173C4B}"/>
    <cellStyle name="Normal 4 8 4 2" xfId="42542" xr:uid="{5A8888B2-38CB-44E8-8062-8E3375F095FB}"/>
    <cellStyle name="Normal 4 8 4 2 10" xfId="53781" xr:uid="{C7645D8F-4EB9-43DA-A7F7-648DF7E9B5D4}"/>
    <cellStyle name="Normal 4 8 4 2 2" xfId="42543" xr:uid="{597C4E6C-9B39-4DCC-AB7D-B82BEF087838}"/>
    <cellStyle name="Normal 4 8 4 2 2 2" xfId="42544" xr:uid="{78742331-262A-4D27-AE48-CA4DEE870763}"/>
    <cellStyle name="Normal 4 8 4 2 2 2 2" xfId="42545" xr:uid="{E986A6C2-D444-45AD-BD5B-0C3731558E13}"/>
    <cellStyle name="Normal 4 8 4 2 2 2 2 2" xfId="42546" xr:uid="{E9A17C4B-734E-48AA-9C99-D7EFC32A975A}"/>
    <cellStyle name="Normal 4 8 4 2 2 2 2 2 2" xfId="42547" xr:uid="{3E8C6CBF-3C91-44AF-A958-F9C9C8E6E9AF}"/>
    <cellStyle name="Normal 4 8 4 2 2 2 2 3" xfId="42548" xr:uid="{EC2CCC5A-6B92-4E47-AA1F-713D58AC3504}"/>
    <cellStyle name="Normal 4 8 4 2 2 2 3" xfId="42549" xr:uid="{0F7FE5C3-F1CE-46BC-9B57-D4A88968C706}"/>
    <cellStyle name="Normal 4 8 4 2 2 2 3 2" xfId="42550" xr:uid="{94A6934A-FED1-49CF-BEA2-5BA6BADC5CA3}"/>
    <cellStyle name="Normal 4 8 4 2 2 2 3 2 2" xfId="42551" xr:uid="{874BDDB4-BD6B-4232-A8F4-FF0ED6ED00C6}"/>
    <cellStyle name="Normal 4 8 4 2 2 2 3 3" xfId="42552" xr:uid="{37ED2D34-3B4A-4D99-A4E5-07E130C63B49}"/>
    <cellStyle name="Normal 4 8 4 2 2 2 4" xfId="42553" xr:uid="{54290C0C-CDF3-483A-80E8-BFAE812C1A08}"/>
    <cellStyle name="Normal 4 8 4 2 2 2 4 2" xfId="42554" xr:uid="{AEADD5FE-CC5C-43D5-8623-A6892E15AA33}"/>
    <cellStyle name="Normal 4 8 4 2 2 2 5" xfId="42555" xr:uid="{C78A1CA9-00E5-46ED-B182-6EFFA0F4880A}"/>
    <cellStyle name="Normal 4 8 4 2 2 3" xfId="42556" xr:uid="{656127D8-4454-470C-A6E1-550EFC0B6FE6}"/>
    <cellStyle name="Normal 4 8 4 2 2 3 2" xfId="42557" xr:uid="{4509AC32-FC15-44EC-AE43-F7ECB1CC0ED1}"/>
    <cellStyle name="Normal 4 8 4 2 2 3 2 2" xfId="42558" xr:uid="{1E4D1F37-62FC-4633-9B96-A22987A0354D}"/>
    <cellStyle name="Normal 4 8 4 2 2 3 3" xfId="42559" xr:uid="{CD3F32C2-8E7A-4389-8D0F-983BB63E15CD}"/>
    <cellStyle name="Normal 4 8 4 2 2 4" xfId="42560" xr:uid="{2C191926-81CC-406A-B04C-9E60F25D5F69}"/>
    <cellStyle name="Normal 4 8 4 2 2 4 2" xfId="42561" xr:uid="{2F2968B5-59D8-4914-9032-74788D14CDA5}"/>
    <cellStyle name="Normal 4 8 4 2 2 4 2 2" xfId="42562" xr:uid="{80397734-9FC4-4CD7-9B25-4F601C36038D}"/>
    <cellStyle name="Normal 4 8 4 2 2 4 3" xfId="42563" xr:uid="{4C1F5E23-1BE9-4A06-A555-15C633393DE3}"/>
    <cellStyle name="Normal 4 8 4 2 2 5" xfId="42564" xr:uid="{0D1015E6-3489-43D8-ADE9-3FDF8F48EFD7}"/>
    <cellStyle name="Normal 4 8 4 2 2 5 2" xfId="42565" xr:uid="{DC41A224-BCA5-4670-A449-87B4080600A2}"/>
    <cellStyle name="Normal 4 8 4 2 2 6" xfId="42566" xr:uid="{590B8D6F-797D-4A6B-8864-4A214283CDD6}"/>
    <cellStyle name="Normal 4 8 4 2 3" xfId="42567" xr:uid="{14FD11DE-7F70-4C0C-8D78-63460B777731}"/>
    <cellStyle name="Normal 4 8 4 2 3 2" xfId="42568" xr:uid="{429C527D-5B44-4CFD-B924-2A7617611B08}"/>
    <cellStyle name="Normal 4 8 4 2 3 2 2" xfId="42569" xr:uid="{81B43A5E-E7E9-44BA-AB21-A4658398AB1E}"/>
    <cellStyle name="Normal 4 8 4 2 3 2 2 2" xfId="42570" xr:uid="{89CA80EB-91E6-42A3-B044-15736E042E9F}"/>
    <cellStyle name="Normal 4 8 4 2 3 2 2 2 2" xfId="42571" xr:uid="{A759AFC2-D7F4-4FEA-B7E9-B9EF36FFD4B7}"/>
    <cellStyle name="Normal 4 8 4 2 3 2 2 3" xfId="42572" xr:uid="{72AA78A3-CAA9-45C6-A227-F1DF5F86534B}"/>
    <cellStyle name="Normal 4 8 4 2 3 2 3" xfId="42573" xr:uid="{70FBBC44-DE47-4C8C-9426-8920F68B1EBD}"/>
    <cellStyle name="Normal 4 8 4 2 3 2 3 2" xfId="42574" xr:uid="{258971AE-D3F7-43D9-AAA7-7714DC6DB370}"/>
    <cellStyle name="Normal 4 8 4 2 3 2 3 2 2" xfId="42575" xr:uid="{129EBF86-5CE0-44B1-BDEA-B3A2D32F6CE0}"/>
    <cellStyle name="Normal 4 8 4 2 3 2 3 3" xfId="42576" xr:uid="{FA13E8EC-BA2B-4DD7-B9F0-A8908554DE4C}"/>
    <cellStyle name="Normal 4 8 4 2 3 2 4" xfId="42577" xr:uid="{641AE94F-07E1-40BC-8D0B-107D348B0092}"/>
    <cellStyle name="Normal 4 8 4 2 3 2 4 2" xfId="42578" xr:uid="{DCD3F063-E1A8-46C3-AB37-6F6D5E11EE92}"/>
    <cellStyle name="Normal 4 8 4 2 3 2 5" xfId="42579" xr:uid="{58206C6B-F732-49A1-99F8-0886986C5F09}"/>
    <cellStyle name="Normal 4 8 4 2 3 3" xfId="42580" xr:uid="{AC7CC80D-9A02-41EC-BE82-2E649919EC33}"/>
    <cellStyle name="Normal 4 8 4 2 3 3 2" xfId="42581" xr:uid="{7C0EA15A-B944-45B6-A0CC-1E8ECF557EAF}"/>
    <cellStyle name="Normal 4 8 4 2 3 3 2 2" xfId="42582" xr:uid="{C2AAE90E-E1D2-450F-8256-790F038C1860}"/>
    <cellStyle name="Normal 4 8 4 2 3 3 3" xfId="42583" xr:uid="{08CF0FFF-A5CC-4D19-8512-8910C54F3DE9}"/>
    <cellStyle name="Normal 4 8 4 2 3 4" xfId="42584" xr:uid="{3EF881B5-9387-44AD-8C5E-BABEADB75CC6}"/>
    <cellStyle name="Normal 4 8 4 2 3 4 2" xfId="42585" xr:uid="{1AB68D2E-D94E-422F-A57F-97C9802ABDB5}"/>
    <cellStyle name="Normal 4 8 4 2 3 4 2 2" xfId="42586" xr:uid="{B4BBFB04-B353-40F5-A562-66F9801EF229}"/>
    <cellStyle name="Normal 4 8 4 2 3 4 3" xfId="42587" xr:uid="{80B4B329-CD8C-4F33-8BE5-DF6D1309FF76}"/>
    <cellStyle name="Normal 4 8 4 2 3 5" xfId="42588" xr:uid="{A929A81E-E36D-4658-AAF0-0B0EAD707239}"/>
    <cellStyle name="Normal 4 8 4 2 3 5 2" xfId="42589" xr:uid="{425B6858-28AA-4134-88BF-971674337F6B}"/>
    <cellStyle name="Normal 4 8 4 2 3 6" xfId="42590" xr:uid="{90542088-C228-452D-B592-2B7379A5E046}"/>
    <cellStyle name="Normal 4 8 4 2 4" xfId="42591" xr:uid="{BB55ED85-077D-478E-80A6-CB018FA1EDA2}"/>
    <cellStyle name="Normal 4 8 4 2 4 2" xfId="42592" xr:uid="{46EF30CC-F7A7-4589-9269-2954138B65A8}"/>
    <cellStyle name="Normal 4 8 4 2 4 2 2" xfId="42593" xr:uid="{93A87594-F19E-4839-BEE5-0C159FB6A4ED}"/>
    <cellStyle name="Normal 4 8 4 2 4 2 2 2" xfId="42594" xr:uid="{BC48D4F2-6374-4888-8266-B35C07F35B8B}"/>
    <cellStyle name="Normal 4 8 4 2 4 2 3" xfId="42595" xr:uid="{DE374AB0-BDAA-4251-9871-AA764A252137}"/>
    <cellStyle name="Normal 4 8 4 2 4 3" xfId="42596" xr:uid="{0983E76D-5CAA-4306-961D-A1B510FB7830}"/>
    <cellStyle name="Normal 4 8 4 2 4 3 2" xfId="42597" xr:uid="{32D9775F-0938-4DAE-B18C-24B1D3BD0DD1}"/>
    <cellStyle name="Normal 4 8 4 2 4 3 2 2" xfId="42598" xr:uid="{8604638F-F0D8-4DA1-9A26-297D6940D24A}"/>
    <cellStyle name="Normal 4 8 4 2 4 3 3" xfId="42599" xr:uid="{58D9B4C5-2F74-4B80-9573-A1A30AF320EE}"/>
    <cellStyle name="Normal 4 8 4 2 4 4" xfId="42600" xr:uid="{E498C7EC-77D3-42D2-84C3-FDF2FDC381A7}"/>
    <cellStyle name="Normal 4 8 4 2 4 4 2" xfId="42601" xr:uid="{8C26168B-1D22-41BB-8ACF-87047275E327}"/>
    <cellStyle name="Normal 4 8 4 2 4 5" xfId="42602" xr:uid="{82C018B0-BC8C-4614-ACD3-20B88F69481C}"/>
    <cellStyle name="Normal 4 8 4 2 5" xfId="42603" xr:uid="{66A5C296-070F-496C-9C71-0DC6924D8661}"/>
    <cellStyle name="Normal 4 8 4 2 5 2" xfId="42604" xr:uid="{CEBA649E-80E1-4F50-8974-E56D7FE65569}"/>
    <cellStyle name="Normal 4 8 4 2 5 2 2" xfId="42605" xr:uid="{0208921A-50EA-4853-B916-226435B3E828}"/>
    <cellStyle name="Normal 4 8 4 2 5 3" xfId="42606" xr:uid="{A2038EEB-A2C4-4AD5-B1D1-715E10BEEF84}"/>
    <cellStyle name="Normal 4 8 4 2 6" xfId="42607" xr:uid="{C3217435-13D1-454F-90BE-CE09783E0B2C}"/>
    <cellStyle name="Normal 4 8 4 2 6 2" xfId="42608" xr:uid="{03507779-9B92-45FD-9A1C-7CC6CAB0014A}"/>
    <cellStyle name="Normal 4 8 4 2 6 2 2" xfId="42609" xr:uid="{9DC69DA3-9403-4EEF-9DD9-064DBBBA5FB4}"/>
    <cellStyle name="Normal 4 8 4 2 6 3" xfId="42610" xr:uid="{54ADD5C5-B340-4DFA-8D71-139C062FB7D0}"/>
    <cellStyle name="Normal 4 8 4 2 7" xfId="42611" xr:uid="{B5BBD319-C9CF-4EBF-B684-7B55D1BEE7A0}"/>
    <cellStyle name="Normal 4 8 4 2 7 2" xfId="42612" xr:uid="{4408C4D7-C846-45A5-AA72-171C4F45EFB9}"/>
    <cellStyle name="Normal 4 8 4 2 7 2 2" xfId="42613" xr:uid="{FF13608B-89BD-48B3-ABAF-83C6953E25C2}"/>
    <cellStyle name="Normal 4 8 4 2 7 3" xfId="42614" xr:uid="{6F841DBD-5605-4A8A-813C-6B2E8EE67CE7}"/>
    <cellStyle name="Normal 4 8 4 2 8" xfId="42615" xr:uid="{D70A1283-7A99-477D-AFA4-BBA1E4CC7D70}"/>
    <cellStyle name="Normal 4 8 4 2 8 2" xfId="42616" xr:uid="{8973717B-EAAB-45EE-99E5-46CAEC043A8F}"/>
    <cellStyle name="Normal 4 8 4 2 9" xfId="42617" xr:uid="{14D7056E-91A0-4616-921C-94157CD05571}"/>
    <cellStyle name="Normal 4 8 4 3" xfId="42618" xr:uid="{97B3CA02-8682-4877-8824-78654A2A99EC}"/>
    <cellStyle name="Normal 4 8 4 3 2" xfId="42619" xr:uid="{625711D0-D20D-4970-8C1A-3EB629B3D4BA}"/>
    <cellStyle name="Normal 4 8 4 3 2 2" xfId="42620" xr:uid="{5E2F4738-9A89-4C36-BB15-D5B3C8125DC6}"/>
    <cellStyle name="Normal 4 8 4 3 2 2 2" xfId="42621" xr:uid="{588B3855-E15C-459C-8A28-C5F7BA0B9EFB}"/>
    <cellStyle name="Normal 4 8 4 3 2 2 2 2" xfId="42622" xr:uid="{266E056E-F8A7-4C0A-8C56-C1EB98729792}"/>
    <cellStyle name="Normal 4 8 4 3 2 2 2 2 2" xfId="42623" xr:uid="{638588AB-5D07-4E16-A181-F2B9E0137BEA}"/>
    <cellStyle name="Normal 4 8 4 3 2 2 2 3" xfId="42624" xr:uid="{33BA2469-BCF1-4FD3-8195-12CE9DFCD2ED}"/>
    <cellStyle name="Normal 4 8 4 3 2 2 3" xfId="42625" xr:uid="{7B1463A3-C290-4132-A62A-A46028FA0316}"/>
    <cellStyle name="Normal 4 8 4 3 2 2 3 2" xfId="42626" xr:uid="{1E3E63EC-44E1-4844-B03E-477FE39A2289}"/>
    <cellStyle name="Normal 4 8 4 3 2 2 3 2 2" xfId="42627" xr:uid="{1957708B-6A74-4C65-84CE-8EDE0D8876ED}"/>
    <cellStyle name="Normal 4 8 4 3 2 2 3 3" xfId="42628" xr:uid="{693F284B-2222-4277-B97F-5B9186DCDFF9}"/>
    <cellStyle name="Normal 4 8 4 3 2 2 4" xfId="42629" xr:uid="{6391E82A-76B8-49C0-8A77-71D300309F4B}"/>
    <cellStyle name="Normal 4 8 4 3 2 2 4 2" xfId="42630" xr:uid="{0AA00F44-BC7D-438D-AE2C-249AB6DCC280}"/>
    <cellStyle name="Normal 4 8 4 3 2 2 5" xfId="42631" xr:uid="{53786E95-4B0A-4544-A506-3DE931CB4CAA}"/>
    <cellStyle name="Normal 4 8 4 3 2 3" xfId="42632" xr:uid="{42F01BD9-AF97-4E02-9A69-6F60694D180D}"/>
    <cellStyle name="Normal 4 8 4 3 2 3 2" xfId="42633" xr:uid="{9A7E28D4-81A4-49FB-92E1-BDD901C26D08}"/>
    <cellStyle name="Normal 4 8 4 3 2 3 2 2" xfId="42634" xr:uid="{6BBF475B-3B99-4135-BE27-A59B2DF0DB61}"/>
    <cellStyle name="Normal 4 8 4 3 2 3 3" xfId="42635" xr:uid="{41286EE1-3E80-4205-A288-9F70715F678A}"/>
    <cellStyle name="Normal 4 8 4 3 2 4" xfId="42636" xr:uid="{5EA31BDF-9D73-4159-AA7B-F3E2831B67DB}"/>
    <cellStyle name="Normal 4 8 4 3 2 4 2" xfId="42637" xr:uid="{AC6FE4AA-1EC6-47C5-89D9-F06786C7DF42}"/>
    <cellStyle name="Normal 4 8 4 3 2 4 2 2" xfId="42638" xr:uid="{0D06AED5-BA9B-4890-ADC5-611475F51E9B}"/>
    <cellStyle name="Normal 4 8 4 3 2 4 3" xfId="42639" xr:uid="{A8142A90-ACD7-49AE-8DE2-5F109ADD0879}"/>
    <cellStyle name="Normal 4 8 4 3 2 5" xfId="42640" xr:uid="{CF04FFBA-5895-45A7-9F5B-179F6153A0FA}"/>
    <cellStyle name="Normal 4 8 4 3 2 5 2" xfId="42641" xr:uid="{085CD5D6-9CE6-4870-86C7-C1F777AC2DB4}"/>
    <cellStyle name="Normal 4 8 4 3 2 6" xfId="42642" xr:uid="{29CC07A5-D2E3-4F2C-BBEE-E2818980E5B0}"/>
    <cellStyle name="Normal 4 8 4 3 3" xfId="42643" xr:uid="{4A25D2C7-4CC7-4C2C-BEEA-52745E169625}"/>
    <cellStyle name="Normal 4 8 4 3 3 2" xfId="42644" xr:uid="{7699028F-15C0-4AD7-BE0C-A228B4270984}"/>
    <cellStyle name="Normal 4 8 4 3 3 2 2" xfId="42645" xr:uid="{B9EDD12B-5105-4545-AAEF-2C93374A907A}"/>
    <cellStyle name="Normal 4 8 4 3 3 2 2 2" xfId="42646" xr:uid="{A4A1FC38-CE47-4094-BB4D-470A88FE0EA1}"/>
    <cellStyle name="Normal 4 8 4 3 3 2 2 2 2" xfId="42647" xr:uid="{E4FB903D-83C8-4248-802F-70AC79154603}"/>
    <cellStyle name="Normal 4 8 4 3 3 2 2 3" xfId="42648" xr:uid="{855C92CF-273C-43B2-9B3B-BC68616C4615}"/>
    <cellStyle name="Normal 4 8 4 3 3 2 3" xfId="42649" xr:uid="{958E4E87-B532-48C4-994D-8FF5A026146A}"/>
    <cellStyle name="Normal 4 8 4 3 3 2 3 2" xfId="42650" xr:uid="{A5BD0F4E-061A-4EB5-BC5A-950A9564D2E4}"/>
    <cellStyle name="Normal 4 8 4 3 3 2 3 2 2" xfId="42651" xr:uid="{20BFA0C1-0251-4660-9AD1-017DA635C1AC}"/>
    <cellStyle name="Normal 4 8 4 3 3 2 3 3" xfId="42652" xr:uid="{247356D6-D130-4C20-8DD0-9C51A3DD8934}"/>
    <cellStyle name="Normal 4 8 4 3 3 2 4" xfId="42653" xr:uid="{DFD68912-6676-490E-B661-C899FA234D9F}"/>
    <cellStyle name="Normal 4 8 4 3 3 2 4 2" xfId="42654" xr:uid="{9DA7A110-9334-479C-AC21-B2DE966DC642}"/>
    <cellStyle name="Normal 4 8 4 3 3 2 5" xfId="42655" xr:uid="{02F5ECE5-E767-40AA-B764-FDF43AAA98FC}"/>
    <cellStyle name="Normal 4 8 4 3 3 3" xfId="42656" xr:uid="{806BDFD2-B123-4B74-B2C2-1BEC4CF8DB2D}"/>
    <cellStyle name="Normal 4 8 4 3 3 3 2" xfId="42657" xr:uid="{AE7DFF27-7EFD-4FB8-9B48-625995F0D257}"/>
    <cellStyle name="Normal 4 8 4 3 3 3 2 2" xfId="42658" xr:uid="{C08061BA-99EB-44D5-A9EF-DE25E76EFEF2}"/>
    <cellStyle name="Normal 4 8 4 3 3 3 3" xfId="42659" xr:uid="{DAE03056-293D-496A-B0D9-7384ED07E82C}"/>
    <cellStyle name="Normal 4 8 4 3 3 4" xfId="42660" xr:uid="{B42E0447-0A53-49B7-9B5B-1BCF5CD75155}"/>
    <cellStyle name="Normal 4 8 4 3 3 4 2" xfId="42661" xr:uid="{0AB94DC7-9ADE-4DEB-AB30-4079893A7E1D}"/>
    <cellStyle name="Normal 4 8 4 3 3 4 2 2" xfId="42662" xr:uid="{E23CBD66-AC6A-4457-AAD5-341E256CA928}"/>
    <cellStyle name="Normal 4 8 4 3 3 4 3" xfId="42663" xr:uid="{BD097B98-CBFA-4C73-B763-C92696D0A324}"/>
    <cellStyle name="Normal 4 8 4 3 3 5" xfId="42664" xr:uid="{5731BB78-6810-43EF-A979-4E757A8FCA72}"/>
    <cellStyle name="Normal 4 8 4 3 3 5 2" xfId="42665" xr:uid="{9B93639F-98B1-4B3E-8FE0-2875C1A55D91}"/>
    <cellStyle name="Normal 4 8 4 3 3 6" xfId="42666" xr:uid="{CCF02486-93B4-4C6A-80F8-DE1D139BEC83}"/>
    <cellStyle name="Normal 4 8 4 3 4" xfId="42667" xr:uid="{BD2102E2-E136-495C-96BA-DA26C6783B29}"/>
    <cellStyle name="Normal 4 8 4 3 4 2" xfId="42668" xr:uid="{CF7F2177-0580-483B-8345-9664E6AE047A}"/>
    <cellStyle name="Normal 4 8 4 3 4 2 2" xfId="42669" xr:uid="{386109B9-CE87-4010-9EF4-77B447B62DA1}"/>
    <cellStyle name="Normal 4 8 4 3 4 2 2 2" xfId="42670" xr:uid="{4ED40F46-E2CE-4B21-A329-FBA3B891C3A2}"/>
    <cellStyle name="Normal 4 8 4 3 4 2 3" xfId="42671" xr:uid="{D0EF4557-8319-4EB2-9F70-046996F5D230}"/>
    <cellStyle name="Normal 4 8 4 3 4 3" xfId="42672" xr:uid="{63CBD90E-9177-4E22-AD77-DD926123263E}"/>
    <cellStyle name="Normal 4 8 4 3 4 3 2" xfId="42673" xr:uid="{6244DA19-1A7D-4138-9055-B4B9F209CD77}"/>
    <cellStyle name="Normal 4 8 4 3 4 3 2 2" xfId="42674" xr:uid="{5DC1CB6B-B40D-4B8A-8FEF-628A0A978754}"/>
    <cellStyle name="Normal 4 8 4 3 4 3 3" xfId="42675" xr:uid="{B6803633-3434-467D-BEAB-7B1183DD10E1}"/>
    <cellStyle name="Normal 4 8 4 3 4 4" xfId="42676" xr:uid="{919C38F6-19B1-4367-8F0C-FA3DD4AA2485}"/>
    <cellStyle name="Normal 4 8 4 3 4 4 2" xfId="42677" xr:uid="{07932072-8F7E-4944-AF40-1B7E81BCA40C}"/>
    <cellStyle name="Normal 4 8 4 3 4 5" xfId="42678" xr:uid="{8824A65F-933B-4055-B69C-FBA7F0C52452}"/>
    <cellStyle name="Normal 4 8 4 3 5" xfId="42679" xr:uid="{CC7EE6DB-7FAB-46C9-B446-900AD9C26722}"/>
    <cellStyle name="Normal 4 8 4 3 5 2" xfId="42680" xr:uid="{2FDFAB7F-040A-4258-AE73-944B385B02D9}"/>
    <cellStyle name="Normal 4 8 4 3 5 2 2" xfId="42681" xr:uid="{80AB0B3B-DE5D-4302-856F-EA541AD96AC6}"/>
    <cellStyle name="Normal 4 8 4 3 5 3" xfId="42682" xr:uid="{077EB754-91AC-4E85-A99B-677E2684630E}"/>
    <cellStyle name="Normal 4 8 4 3 6" xfId="42683" xr:uid="{CE9A7BD9-C885-4C97-9FC0-3AE6DD3112D1}"/>
    <cellStyle name="Normal 4 8 4 3 6 2" xfId="42684" xr:uid="{35307318-949D-4B2A-8648-194DBEFB11C7}"/>
    <cellStyle name="Normal 4 8 4 3 6 2 2" xfId="42685" xr:uid="{78E3B736-E189-46C1-9F9A-889CB97AFD27}"/>
    <cellStyle name="Normal 4 8 4 3 6 3" xfId="42686" xr:uid="{4080E0AB-DECA-45E8-A30F-D6464D03CE27}"/>
    <cellStyle name="Normal 4 8 4 3 7" xfId="42687" xr:uid="{55CD53DB-6703-4F3B-8467-2DEA4BD00A15}"/>
    <cellStyle name="Normal 4 8 4 3 7 2" xfId="42688" xr:uid="{76504D0C-91B3-4619-8D06-C53CE8C6F9C3}"/>
    <cellStyle name="Normal 4 8 4 3 7 2 2" xfId="42689" xr:uid="{2EFC6733-4925-4EBB-9017-33BFA1BEE01F}"/>
    <cellStyle name="Normal 4 8 4 3 7 3" xfId="42690" xr:uid="{5B75D4C2-CED0-474F-A3D0-C2E568CC9896}"/>
    <cellStyle name="Normal 4 8 4 3 8" xfId="42691" xr:uid="{B60BA3B2-F663-4727-9EFF-1F8A04C6EB8E}"/>
    <cellStyle name="Normal 4 8 4 3 8 2" xfId="42692" xr:uid="{521CE733-7A50-4F1E-9892-0CF1474BC41C}"/>
    <cellStyle name="Normal 4 8 4 3 9" xfId="42693" xr:uid="{B93E5D05-90BC-4DCC-9E9A-876AEC1EF416}"/>
    <cellStyle name="Normal 4 8 4 4" xfId="42694" xr:uid="{B8E149E7-72B0-43C4-9C16-1AE25D2E1146}"/>
    <cellStyle name="Normal 4 8 4 4 2" xfId="42695" xr:uid="{37A9C344-4F27-4A6B-9987-35C3A00B0D56}"/>
    <cellStyle name="Normal 4 8 4 4 2 2" xfId="42696" xr:uid="{84F40071-CA7A-4CC9-9CE3-8396AF97BDAC}"/>
    <cellStyle name="Normal 4 8 4 4 2 2 2" xfId="42697" xr:uid="{4C9C218C-E84D-4D45-A461-A563D506BE75}"/>
    <cellStyle name="Normal 4 8 4 4 2 2 2 2" xfId="42698" xr:uid="{CE4A6B37-B292-4531-B375-6A2F3C4BB115}"/>
    <cellStyle name="Normal 4 8 4 4 2 2 3" xfId="42699" xr:uid="{3A068AEF-1EBB-40AD-868E-A9A202289C1A}"/>
    <cellStyle name="Normal 4 8 4 4 2 3" xfId="42700" xr:uid="{06EA6958-0E66-4264-B39E-80867B3F4D33}"/>
    <cellStyle name="Normal 4 8 4 4 2 3 2" xfId="42701" xr:uid="{4CC32854-A09E-44A0-9738-BAA47A9314B6}"/>
    <cellStyle name="Normal 4 8 4 4 2 3 2 2" xfId="42702" xr:uid="{046E0E55-9359-4754-A29C-F491CFFBA384}"/>
    <cellStyle name="Normal 4 8 4 4 2 3 3" xfId="42703" xr:uid="{37F74A12-794C-4528-BC18-ADF989BAB324}"/>
    <cellStyle name="Normal 4 8 4 4 2 4" xfId="42704" xr:uid="{CA2F56EC-4758-4709-8A6F-E5F6EBDD15AA}"/>
    <cellStyle name="Normal 4 8 4 4 2 4 2" xfId="42705" xr:uid="{3D2A78A9-E55C-427C-BAEB-F27CD40B7E20}"/>
    <cellStyle name="Normal 4 8 4 4 2 5" xfId="42706" xr:uid="{0CEA8E58-5F9A-466E-97F8-1C2437F9719D}"/>
    <cellStyle name="Normal 4 8 4 4 3" xfId="42707" xr:uid="{C36398DC-ED91-4742-8B0F-3CD62D7CAD0E}"/>
    <cellStyle name="Normal 4 8 4 4 3 2" xfId="42708" xr:uid="{B3B19689-C067-4518-826C-173F1B061A88}"/>
    <cellStyle name="Normal 4 8 4 4 3 2 2" xfId="42709" xr:uid="{69899D5E-089D-4FBC-A09D-20D4960F97A4}"/>
    <cellStyle name="Normal 4 8 4 4 3 3" xfId="42710" xr:uid="{9BE4A958-07B4-4FB3-9633-553CABF13410}"/>
    <cellStyle name="Normal 4 8 4 4 4" xfId="42711" xr:uid="{170BD75F-C945-47B1-B925-EE106AD5441A}"/>
    <cellStyle name="Normal 4 8 4 4 4 2" xfId="42712" xr:uid="{197FFC48-A091-4C00-A0B3-A4A5E04E4E03}"/>
    <cellStyle name="Normal 4 8 4 4 4 2 2" xfId="42713" xr:uid="{401B6D33-20EE-41FE-B608-72326F077123}"/>
    <cellStyle name="Normal 4 8 4 4 4 3" xfId="42714" xr:uid="{728EBC85-7004-426E-A8EB-C03781A544D4}"/>
    <cellStyle name="Normal 4 8 4 4 5" xfId="42715" xr:uid="{C3A0E6C2-4870-4BB4-BA6F-EA31EE171576}"/>
    <cellStyle name="Normal 4 8 4 4 5 2" xfId="42716" xr:uid="{CE208208-EC7F-4FB2-833D-070E2421408C}"/>
    <cellStyle name="Normal 4 8 4 4 6" xfId="42717" xr:uid="{86CF0F4F-8886-4D79-8BBA-08DF030EBDF4}"/>
    <cellStyle name="Normal 4 8 4 5" xfId="42718" xr:uid="{8DAEA8CD-E37C-438A-9759-ADF175416595}"/>
    <cellStyle name="Normal 4 8 4 5 2" xfId="42719" xr:uid="{F9F83D96-FE78-49D2-8C7E-81D6B7C752A0}"/>
    <cellStyle name="Normal 4 8 4 5 2 2" xfId="42720" xr:uid="{753C2B71-4014-4075-A8B0-9D709C250FA9}"/>
    <cellStyle name="Normal 4 8 4 5 2 2 2" xfId="42721" xr:uid="{C82179DE-3F58-4D3B-A120-323542BBD656}"/>
    <cellStyle name="Normal 4 8 4 5 2 2 2 2" xfId="42722" xr:uid="{8EF1F090-E518-41A3-B4A7-8CA62B868C19}"/>
    <cellStyle name="Normal 4 8 4 5 2 2 3" xfId="42723" xr:uid="{B2895A84-D21A-44B5-BBE4-FA12D5595829}"/>
    <cellStyle name="Normal 4 8 4 5 2 3" xfId="42724" xr:uid="{80BAD00C-E699-4A64-AC06-5129C04A6DAF}"/>
    <cellStyle name="Normal 4 8 4 5 2 3 2" xfId="42725" xr:uid="{96318E25-3125-4D39-983F-C69189380DAB}"/>
    <cellStyle name="Normal 4 8 4 5 2 3 2 2" xfId="42726" xr:uid="{03343B15-2262-4B32-9339-9D07203FD20C}"/>
    <cellStyle name="Normal 4 8 4 5 2 3 3" xfId="42727" xr:uid="{6938604C-1E80-4B67-A59B-8083DD0A7148}"/>
    <cellStyle name="Normal 4 8 4 5 2 4" xfId="42728" xr:uid="{62BD7F48-D435-4B50-ACBF-A0EF2F963825}"/>
    <cellStyle name="Normal 4 8 4 5 2 4 2" xfId="42729" xr:uid="{37862145-A866-40C5-A7B8-68CF108B97BE}"/>
    <cellStyle name="Normal 4 8 4 5 2 5" xfId="42730" xr:uid="{B7BBDA9D-9202-46D4-ACAB-5F7E0516F3D7}"/>
    <cellStyle name="Normal 4 8 4 5 3" xfId="42731" xr:uid="{63EBCFA8-85FF-4D38-A478-4DCD8CF4736B}"/>
    <cellStyle name="Normal 4 8 4 5 3 2" xfId="42732" xr:uid="{B1EDB9E0-3CF9-4BE9-B08A-A21BE0CD6988}"/>
    <cellStyle name="Normal 4 8 4 5 3 2 2" xfId="42733" xr:uid="{0705CB22-7960-4CE2-AB5C-3BFC4D050A4F}"/>
    <cellStyle name="Normal 4 8 4 5 3 3" xfId="42734" xr:uid="{01D791BE-8127-4A5B-9457-2A4B8E8559D5}"/>
    <cellStyle name="Normal 4 8 4 5 4" xfId="42735" xr:uid="{8193FDD9-6E85-4517-B54D-537C0A977F1B}"/>
    <cellStyle name="Normal 4 8 4 5 4 2" xfId="42736" xr:uid="{C279DBD4-99FE-4C5A-9B22-6F41647BBCA6}"/>
    <cellStyle name="Normal 4 8 4 5 4 2 2" xfId="42737" xr:uid="{7F217A02-D814-45AA-A2C9-529138839E6D}"/>
    <cellStyle name="Normal 4 8 4 5 4 3" xfId="42738" xr:uid="{59CC098B-E92A-4341-83AB-10A4E006351C}"/>
    <cellStyle name="Normal 4 8 4 5 5" xfId="42739" xr:uid="{0FB002B7-DA12-4A09-8262-34850404B1D0}"/>
    <cellStyle name="Normal 4 8 4 5 5 2" xfId="42740" xr:uid="{7675A5C4-3FF4-4A4E-A602-45E04922B09C}"/>
    <cellStyle name="Normal 4 8 4 5 6" xfId="42741" xr:uid="{DC66E678-DE38-4741-987C-1F1453A82315}"/>
    <cellStyle name="Normal 4 8 4 6" xfId="42742" xr:uid="{9F0B837E-FEFF-456E-BE36-AFCDF2B5875F}"/>
    <cellStyle name="Normal 4 8 4 6 2" xfId="42743" xr:uid="{F7174F1B-D8F7-4494-8D66-93F9CBC1D7D6}"/>
    <cellStyle name="Normal 4 8 4 6 2 2" xfId="42744" xr:uid="{6F10DBE1-57E1-4C44-A478-C52B27540060}"/>
    <cellStyle name="Normal 4 8 4 6 2 2 2" xfId="42745" xr:uid="{FC33C21B-BC3B-4674-92AE-012528FEFE8A}"/>
    <cellStyle name="Normal 4 8 4 6 2 3" xfId="42746" xr:uid="{B742CF92-7635-4EDA-9442-E7B97A083057}"/>
    <cellStyle name="Normal 4 8 4 6 3" xfId="42747" xr:uid="{81A2E7CF-DB3B-4777-8263-4A2D6E6DE6BE}"/>
    <cellStyle name="Normal 4 8 4 6 3 2" xfId="42748" xr:uid="{D4371219-60DF-4C02-A8B1-E7CCA02CFDF2}"/>
    <cellStyle name="Normal 4 8 4 6 3 2 2" xfId="42749" xr:uid="{E3808ED3-8187-436A-AD99-E1A283534088}"/>
    <cellStyle name="Normal 4 8 4 6 3 3" xfId="42750" xr:uid="{91ECBEFE-5AE2-4458-A1E5-7BF1EC4B8444}"/>
    <cellStyle name="Normal 4 8 4 6 4" xfId="42751" xr:uid="{926A4907-EABB-488F-AA1C-9EB32E5C85A4}"/>
    <cellStyle name="Normal 4 8 4 6 4 2" xfId="42752" xr:uid="{2A507C28-77D1-4C31-993F-A118115DB27C}"/>
    <cellStyle name="Normal 4 8 4 6 5" xfId="42753" xr:uid="{EF8659FE-5680-41F4-8363-98B4F0AD70D5}"/>
    <cellStyle name="Normal 4 8 4 7" xfId="42754" xr:uid="{072DF42D-8465-4DD8-9B06-1D7A9385E084}"/>
    <cellStyle name="Normal 4 8 4 7 2" xfId="42755" xr:uid="{B8546849-60F8-411F-98C0-2155CC262A63}"/>
    <cellStyle name="Normal 4 8 4 7 2 2" xfId="42756" xr:uid="{104C42B2-E397-4732-8B33-8EC63420C537}"/>
    <cellStyle name="Normal 4 8 4 7 3" xfId="42757" xr:uid="{0A2BF39D-16EB-4AD2-95B7-6457A4C4B2B6}"/>
    <cellStyle name="Normal 4 8 4 8" xfId="42758" xr:uid="{7D5608B8-46FC-448E-BA30-224F2A564C46}"/>
    <cellStyle name="Normal 4 8 4 8 2" xfId="42759" xr:uid="{76F48276-EBE5-4C36-B1BC-E6D47AE84467}"/>
    <cellStyle name="Normal 4 8 4 8 2 2" xfId="42760" xr:uid="{121ACB81-9ABD-4989-A576-7B2A6E07D319}"/>
    <cellStyle name="Normal 4 8 4 8 3" xfId="42761" xr:uid="{ED5C7D20-7D3C-469C-9D28-7EEA3D05BF74}"/>
    <cellStyle name="Normal 4 8 4 9" xfId="42762" xr:uid="{5260B669-42E2-46DD-90F2-1953B945F72B}"/>
    <cellStyle name="Normal 4 8 4 9 2" xfId="42763" xr:uid="{ED115820-4575-4D93-853E-C3005CE2D7DF}"/>
    <cellStyle name="Normal 4 8 4 9 2 2" xfId="42764" xr:uid="{875317A6-C8A2-4BC1-A5B0-3FA71A5EA12D}"/>
    <cellStyle name="Normal 4 8 4 9 3" xfId="42765" xr:uid="{301268D3-FE6C-4E5C-AA2B-9634E7585391}"/>
    <cellStyle name="Normal 4 8 5" xfId="42766" xr:uid="{284F174F-170F-4287-9C89-8F74A4E0D0D1}"/>
    <cellStyle name="Normal 4 8 5 10" xfId="42767" xr:uid="{A656E589-F423-42D5-894B-C5593E4956D2}"/>
    <cellStyle name="Normal 4 8 5 10 2" xfId="42768" xr:uid="{14762450-C799-430B-B2B3-7FB500E247A2}"/>
    <cellStyle name="Normal 4 8 5 11" xfId="42769" xr:uid="{ECA70071-85DA-4261-926E-F1C9B988A668}"/>
    <cellStyle name="Normal 4 8 5 12" xfId="53032" xr:uid="{6EDEC664-2B22-4239-B1A1-5806D721BB74}"/>
    <cellStyle name="Normal 4 8 5 2" xfId="42770" xr:uid="{1226EFA9-4D99-42D3-9F63-E48A5EAE2607}"/>
    <cellStyle name="Normal 4 8 5 2 2" xfId="42771" xr:uid="{39E9ED5C-46E4-4224-8592-3AB6101D48E7}"/>
    <cellStyle name="Normal 4 8 5 2 2 2" xfId="42772" xr:uid="{6AAE90B3-0FF3-43FD-9261-1F157796059F}"/>
    <cellStyle name="Normal 4 8 5 2 2 2 2" xfId="42773" xr:uid="{AC647838-8C58-4347-AED6-074F96C011E8}"/>
    <cellStyle name="Normal 4 8 5 2 2 2 2 2" xfId="42774" xr:uid="{9B8396E0-502E-4022-A50C-7EC59EB7C179}"/>
    <cellStyle name="Normal 4 8 5 2 2 2 2 2 2" xfId="42775" xr:uid="{A15C9A0A-4208-40DA-9FEB-A77A5E99E9AC}"/>
    <cellStyle name="Normal 4 8 5 2 2 2 2 3" xfId="42776" xr:uid="{E88290A0-71F7-435D-98FA-E138410C06F4}"/>
    <cellStyle name="Normal 4 8 5 2 2 2 3" xfId="42777" xr:uid="{AC005BB1-4A1C-4388-B45D-32BF772865C4}"/>
    <cellStyle name="Normal 4 8 5 2 2 2 3 2" xfId="42778" xr:uid="{C26361CF-370A-414B-A827-3216407D1633}"/>
    <cellStyle name="Normal 4 8 5 2 2 2 3 2 2" xfId="42779" xr:uid="{0CBD9CF3-DB4D-4AA6-B4C7-537B29360CBE}"/>
    <cellStyle name="Normal 4 8 5 2 2 2 3 3" xfId="42780" xr:uid="{804AA73D-5397-4062-9289-083E27972659}"/>
    <cellStyle name="Normal 4 8 5 2 2 2 4" xfId="42781" xr:uid="{9A5ACBD5-6D7C-4177-BD90-503F7D6827BE}"/>
    <cellStyle name="Normal 4 8 5 2 2 2 4 2" xfId="42782" xr:uid="{4E359DBB-65F4-4FAE-B5B7-C5764408CB91}"/>
    <cellStyle name="Normal 4 8 5 2 2 2 5" xfId="42783" xr:uid="{7C5C51EC-0B8A-46E3-AED4-0DBB6D8A3332}"/>
    <cellStyle name="Normal 4 8 5 2 2 3" xfId="42784" xr:uid="{FA7169B1-C951-4630-87B2-59D23D58CF79}"/>
    <cellStyle name="Normal 4 8 5 2 2 3 2" xfId="42785" xr:uid="{0D95B666-91FC-45F3-9D34-460AD8F2B006}"/>
    <cellStyle name="Normal 4 8 5 2 2 3 2 2" xfId="42786" xr:uid="{AD52E9D0-DE5A-467D-914C-568B9AD5A04C}"/>
    <cellStyle name="Normal 4 8 5 2 2 3 3" xfId="42787" xr:uid="{8D76888C-3A8F-4EF2-89DA-F1BC75733D49}"/>
    <cellStyle name="Normal 4 8 5 2 2 4" xfId="42788" xr:uid="{62EFB898-0A8D-41B3-B585-D84504F5A386}"/>
    <cellStyle name="Normal 4 8 5 2 2 4 2" xfId="42789" xr:uid="{8438F93B-83B0-4390-AF1C-0786EA936F3F}"/>
    <cellStyle name="Normal 4 8 5 2 2 4 2 2" xfId="42790" xr:uid="{F9777EC1-43C8-4190-A382-EEBC24872338}"/>
    <cellStyle name="Normal 4 8 5 2 2 4 3" xfId="42791" xr:uid="{A770810E-BBBD-412B-AAD5-6715067678CF}"/>
    <cellStyle name="Normal 4 8 5 2 2 5" xfId="42792" xr:uid="{32755713-7CE9-4641-A21E-2A2CF7A9A2C9}"/>
    <cellStyle name="Normal 4 8 5 2 2 5 2" xfId="42793" xr:uid="{B1832950-E950-418A-86F9-27F0CEB58021}"/>
    <cellStyle name="Normal 4 8 5 2 2 6" xfId="42794" xr:uid="{7C39E942-39A0-4E9E-BD4F-171B4ABEE4C4}"/>
    <cellStyle name="Normal 4 8 5 2 3" xfId="42795" xr:uid="{60FFA470-B2FB-4B1F-A19C-AE6161C3C747}"/>
    <cellStyle name="Normal 4 8 5 2 3 2" xfId="42796" xr:uid="{3F05525F-D481-4857-8E7E-F766CDF710D0}"/>
    <cellStyle name="Normal 4 8 5 2 3 2 2" xfId="42797" xr:uid="{8276E050-5087-4A82-8A30-96C259463D6F}"/>
    <cellStyle name="Normal 4 8 5 2 3 2 2 2" xfId="42798" xr:uid="{41C6E29F-994F-46DF-8F80-1BB2FF40EDBA}"/>
    <cellStyle name="Normal 4 8 5 2 3 2 2 2 2" xfId="42799" xr:uid="{EFA3A687-ACB4-4C68-9D80-BF797934A8FD}"/>
    <cellStyle name="Normal 4 8 5 2 3 2 2 3" xfId="42800" xr:uid="{AD589CA6-94A6-468D-9AEA-E2D0E9D0F02D}"/>
    <cellStyle name="Normal 4 8 5 2 3 2 3" xfId="42801" xr:uid="{659CFB8D-AE44-4F21-A8F2-07045377366D}"/>
    <cellStyle name="Normal 4 8 5 2 3 2 3 2" xfId="42802" xr:uid="{45ACF743-0357-4DA0-B08F-77ED5E43E2DC}"/>
    <cellStyle name="Normal 4 8 5 2 3 2 3 2 2" xfId="42803" xr:uid="{FC2D3DAC-8CD8-497A-A9BA-391264B578CB}"/>
    <cellStyle name="Normal 4 8 5 2 3 2 3 3" xfId="42804" xr:uid="{2ECC9EF0-AEC2-454C-BEDC-696E58ECC857}"/>
    <cellStyle name="Normal 4 8 5 2 3 2 4" xfId="42805" xr:uid="{D8D3D2E3-ADFF-4A1A-B732-9E9F735C0340}"/>
    <cellStyle name="Normal 4 8 5 2 3 2 4 2" xfId="42806" xr:uid="{EF2BF828-9C67-4EE2-B000-458AF9CD2976}"/>
    <cellStyle name="Normal 4 8 5 2 3 2 5" xfId="42807" xr:uid="{5442C83E-9527-4815-BF9D-8102F64CDF24}"/>
    <cellStyle name="Normal 4 8 5 2 3 3" xfId="42808" xr:uid="{02068735-90F4-43E5-A43B-98BE6EE68E17}"/>
    <cellStyle name="Normal 4 8 5 2 3 3 2" xfId="42809" xr:uid="{6C587554-19CF-4FC5-A699-11AC623ED9BF}"/>
    <cellStyle name="Normal 4 8 5 2 3 3 2 2" xfId="42810" xr:uid="{D5A9F478-BEEB-4C5C-8605-8E94FDC3CB58}"/>
    <cellStyle name="Normal 4 8 5 2 3 3 3" xfId="42811" xr:uid="{37C1A8D3-047B-460F-BA2E-898F0EF9D49B}"/>
    <cellStyle name="Normal 4 8 5 2 3 4" xfId="42812" xr:uid="{6AF0920A-4866-4F08-A35E-7C7E7B7CE590}"/>
    <cellStyle name="Normal 4 8 5 2 3 4 2" xfId="42813" xr:uid="{168A5775-FA04-480A-BDB2-9AD3A7298B9E}"/>
    <cellStyle name="Normal 4 8 5 2 3 4 2 2" xfId="42814" xr:uid="{50CAC685-BF41-4BCC-9F83-456F578A2DF9}"/>
    <cellStyle name="Normal 4 8 5 2 3 4 3" xfId="42815" xr:uid="{9E93A960-B462-4046-A131-39B6EE9D9CB4}"/>
    <cellStyle name="Normal 4 8 5 2 3 5" xfId="42816" xr:uid="{A1F3A1E7-07FE-4ED7-836F-DF836BDBB46A}"/>
    <cellStyle name="Normal 4 8 5 2 3 5 2" xfId="42817" xr:uid="{E1BB617E-59EB-43EE-8B82-601F18059C58}"/>
    <cellStyle name="Normal 4 8 5 2 3 6" xfId="42818" xr:uid="{184A1850-804D-4E8E-B739-DBF6738C3F15}"/>
    <cellStyle name="Normal 4 8 5 2 4" xfId="42819" xr:uid="{FAF227EC-B808-49BC-8D4B-79659E67CA62}"/>
    <cellStyle name="Normal 4 8 5 2 4 2" xfId="42820" xr:uid="{93F0A769-98CD-47C1-B9E7-65CEA00ADE92}"/>
    <cellStyle name="Normal 4 8 5 2 4 2 2" xfId="42821" xr:uid="{D62176EF-1635-48F7-85DB-7BD3B926E82F}"/>
    <cellStyle name="Normal 4 8 5 2 4 2 2 2" xfId="42822" xr:uid="{029FEF39-B4C7-4D58-BD04-81E6324E560B}"/>
    <cellStyle name="Normal 4 8 5 2 4 2 3" xfId="42823" xr:uid="{13AB311C-1F91-4D05-BBE2-9623D46A41E2}"/>
    <cellStyle name="Normal 4 8 5 2 4 3" xfId="42824" xr:uid="{C6B0E2B9-2A6D-47C8-B7C5-E84ADEB27A23}"/>
    <cellStyle name="Normal 4 8 5 2 4 3 2" xfId="42825" xr:uid="{BCD0DAAA-3DBE-432C-9C38-8248253143F7}"/>
    <cellStyle name="Normal 4 8 5 2 4 3 2 2" xfId="42826" xr:uid="{4429DEC4-D96F-4542-906B-E4064C4AAB49}"/>
    <cellStyle name="Normal 4 8 5 2 4 3 3" xfId="42827" xr:uid="{ADCC822D-0F57-4771-94E1-BF7C358C5C61}"/>
    <cellStyle name="Normal 4 8 5 2 4 4" xfId="42828" xr:uid="{8CD97940-32B3-4DE4-B99B-59209970F7C8}"/>
    <cellStyle name="Normal 4 8 5 2 4 4 2" xfId="42829" xr:uid="{AB095747-C3DE-42B9-8958-BAA953FDD487}"/>
    <cellStyle name="Normal 4 8 5 2 4 5" xfId="42830" xr:uid="{6791BB67-B774-43E4-AD94-E21147974AD1}"/>
    <cellStyle name="Normal 4 8 5 2 5" xfId="42831" xr:uid="{E287B5D8-9EF1-463B-9A96-BEA4215F7E85}"/>
    <cellStyle name="Normal 4 8 5 2 5 2" xfId="42832" xr:uid="{BB72AAC1-AE6B-42DD-9F9F-20651F0C52A9}"/>
    <cellStyle name="Normal 4 8 5 2 5 2 2" xfId="42833" xr:uid="{D1875A6C-44F3-4AE8-B355-ACC54634C5C6}"/>
    <cellStyle name="Normal 4 8 5 2 5 3" xfId="42834" xr:uid="{442DD7DA-841E-4993-BE44-F7E9FC164809}"/>
    <cellStyle name="Normal 4 8 5 2 6" xfId="42835" xr:uid="{A4B61A8C-81FD-46F9-ADF9-F01DCF0D60FE}"/>
    <cellStyle name="Normal 4 8 5 2 6 2" xfId="42836" xr:uid="{A26AE0A5-F1C0-4B64-A4F8-C21C52ABBE1F}"/>
    <cellStyle name="Normal 4 8 5 2 6 2 2" xfId="42837" xr:uid="{629A128C-B9B7-4A7F-B27A-5AB4F3F1BEA8}"/>
    <cellStyle name="Normal 4 8 5 2 6 3" xfId="42838" xr:uid="{AFF25E8E-E849-47FA-92ED-35F82E06B760}"/>
    <cellStyle name="Normal 4 8 5 2 7" xfId="42839" xr:uid="{04D30EE2-8523-4FD8-B4B5-DFD5A8F6E59F}"/>
    <cellStyle name="Normal 4 8 5 2 7 2" xfId="42840" xr:uid="{08B01A3B-1384-4563-9C22-C8A02F335D6B}"/>
    <cellStyle name="Normal 4 8 5 2 7 2 2" xfId="42841" xr:uid="{AAA930CB-158E-40B1-876F-3D583EE2C77F}"/>
    <cellStyle name="Normal 4 8 5 2 7 3" xfId="42842" xr:uid="{877BA6C3-08D0-412F-81E3-58267420F0A9}"/>
    <cellStyle name="Normal 4 8 5 2 8" xfId="42843" xr:uid="{E271345D-C403-48A5-9C9C-85621FA43DE2}"/>
    <cellStyle name="Normal 4 8 5 2 8 2" xfId="42844" xr:uid="{16DFC83E-64D4-4E3B-8EE7-57BB7748DD7E}"/>
    <cellStyle name="Normal 4 8 5 2 9" xfId="42845" xr:uid="{F17E65D2-DCCB-4FE0-A354-BA71E3E9B860}"/>
    <cellStyle name="Normal 4 8 5 3" xfId="42846" xr:uid="{8EDB7E77-68CB-4A12-8E81-5DE2EE9EFC98}"/>
    <cellStyle name="Normal 4 8 5 3 2" xfId="42847" xr:uid="{589F9F1C-C70E-430F-A07B-45BF1AB38A3D}"/>
    <cellStyle name="Normal 4 8 5 3 2 2" xfId="42848" xr:uid="{017C22CE-EF2A-4A49-A6E5-E3DBBFE0EF27}"/>
    <cellStyle name="Normal 4 8 5 3 2 2 2" xfId="42849" xr:uid="{C569A6AC-0739-4D8B-811B-E0DF154DFD4A}"/>
    <cellStyle name="Normal 4 8 5 3 2 2 2 2" xfId="42850" xr:uid="{BB3AE75A-1C2E-4E37-BC70-CC4D683BAA59}"/>
    <cellStyle name="Normal 4 8 5 3 2 2 2 2 2" xfId="42851" xr:uid="{C373F34D-93AC-4F97-ABEC-F2B967D87E6D}"/>
    <cellStyle name="Normal 4 8 5 3 2 2 2 3" xfId="42852" xr:uid="{EA51BF40-39C8-41C2-9605-F67F8B803A54}"/>
    <cellStyle name="Normal 4 8 5 3 2 2 3" xfId="42853" xr:uid="{B32F25EF-3BE6-4982-8D9F-AFCB8F8EBD5F}"/>
    <cellStyle name="Normal 4 8 5 3 2 2 3 2" xfId="42854" xr:uid="{F686669A-5401-41D3-A336-B698E1D3AC2E}"/>
    <cellStyle name="Normal 4 8 5 3 2 2 3 2 2" xfId="42855" xr:uid="{C83DAB44-1921-4A9C-93D3-3FB60750E008}"/>
    <cellStyle name="Normal 4 8 5 3 2 2 3 3" xfId="42856" xr:uid="{AE632FE5-07C6-4966-A0E8-89F1E94F44C8}"/>
    <cellStyle name="Normal 4 8 5 3 2 2 4" xfId="42857" xr:uid="{B755B32B-A003-493A-B8EC-BD270999FAC9}"/>
    <cellStyle name="Normal 4 8 5 3 2 2 4 2" xfId="42858" xr:uid="{CD7206D2-E23D-4522-9703-08D622BD781F}"/>
    <cellStyle name="Normal 4 8 5 3 2 2 5" xfId="42859" xr:uid="{1266CE2E-916F-45E5-9CBE-F2A3F61DDC90}"/>
    <cellStyle name="Normal 4 8 5 3 2 3" xfId="42860" xr:uid="{588D3D4F-E0C0-4CC3-B892-F3219A63C394}"/>
    <cellStyle name="Normal 4 8 5 3 2 3 2" xfId="42861" xr:uid="{1C8A08A7-1AB6-4E9E-AC96-FEE6A274B6B0}"/>
    <cellStyle name="Normal 4 8 5 3 2 3 2 2" xfId="42862" xr:uid="{116C3328-B006-4823-A7A9-6E01FEBE6EE7}"/>
    <cellStyle name="Normal 4 8 5 3 2 3 3" xfId="42863" xr:uid="{F6D275DC-1049-47F1-81E5-FA2FBB539745}"/>
    <cellStyle name="Normal 4 8 5 3 2 4" xfId="42864" xr:uid="{F11DB4F3-A13D-49AE-99FD-1CBE7DAF1762}"/>
    <cellStyle name="Normal 4 8 5 3 2 4 2" xfId="42865" xr:uid="{8D28F081-E9FB-4576-8D21-3E12EE29278C}"/>
    <cellStyle name="Normal 4 8 5 3 2 4 2 2" xfId="42866" xr:uid="{7ECB9948-5CB2-4445-88E6-CD187C19D26B}"/>
    <cellStyle name="Normal 4 8 5 3 2 4 3" xfId="42867" xr:uid="{FFCABA08-EC20-472C-92CE-C480A8C4F8CB}"/>
    <cellStyle name="Normal 4 8 5 3 2 5" xfId="42868" xr:uid="{3B4F7427-83AD-4BBF-8B42-32F3DF9C7E68}"/>
    <cellStyle name="Normal 4 8 5 3 2 5 2" xfId="42869" xr:uid="{12B610C8-96BB-4037-8AE8-9263D4A8173D}"/>
    <cellStyle name="Normal 4 8 5 3 2 6" xfId="42870" xr:uid="{B3747ABF-266F-4A27-B663-8ED93EACEA9B}"/>
    <cellStyle name="Normal 4 8 5 3 3" xfId="42871" xr:uid="{4B1E14B2-CF31-4BE8-8D83-551ECC7E0F1B}"/>
    <cellStyle name="Normal 4 8 5 3 3 2" xfId="42872" xr:uid="{BF83FAE7-BCFA-4ADF-BDE1-AF7F9FD1A27A}"/>
    <cellStyle name="Normal 4 8 5 3 3 2 2" xfId="42873" xr:uid="{C44AFD13-353F-41C0-B21F-E09E92A37253}"/>
    <cellStyle name="Normal 4 8 5 3 3 2 2 2" xfId="42874" xr:uid="{ED72E18D-7EDC-459B-BCC1-9AC15B3657B5}"/>
    <cellStyle name="Normal 4 8 5 3 3 2 2 2 2" xfId="42875" xr:uid="{949A476A-2781-4E29-80BF-9623A772D83E}"/>
    <cellStyle name="Normal 4 8 5 3 3 2 2 3" xfId="42876" xr:uid="{1E67D398-B0C5-4BB2-9928-170849E01F7A}"/>
    <cellStyle name="Normal 4 8 5 3 3 2 3" xfId="42877" xr:uid="{567B45E3-24F6-4BBE-895D-E75D9915849B}"/>
    <cellStyle name="Normal 4 8 5 3 3 2 3 2" xfId="42878" xr:uid="{50EC620B-0AAD-4920-B0D2-91F19CFD11FE}"/>
    <cellStyle name="Normal 4 8 5 3 3 2 3 2 2" xfId="42879" xr:uid="{0D3008C8-0BCC-4AE5-BE7D-2766AF4FC961}"/>
    <cellStyle name="Normal 4 8 5 3 3 2 3 3" xfId="42880" xr:uid="{4500258A-5685-44F5-8882-A128355BF40E}"/>
    <cellStyle name="Normal 4 8 5 3 3 2 4" xfId="42881" xr:uid="{88CC034D-96DF-46BD-8639-7FB7A226603F}"/>
    <cellStyle name="Normal 4 8 5 3 3 2 4 2" xfId="42882" xr:uid="{7CBAF944-7463-438C-ADA0-CE4A07A9C142}"/>
    <cellStyle name="Normal 4 8 5 3 3 2 5" xfId="42883" xr:uid="{9FF13317-C1F0-4A60-A582-99132BBEDCCB}"/>
    <cellStyle name="Normal 4 8 5 3 3 3" xfId="42884" xr:uid="{7926A7FA-6E68-4689-A1F8-71F1B10C9E9E}"/>
    <cellStyle name="Normal 4 8 5 3 3 3 2" xfId="42885" xr:uid="{DB888B0F-F8F3-42CB-920E-D0CF3FA4B328}"/>
    <cellStyle name="Normal 4 8 5 3 3 3 2 2" xfId="42886" xr:uid="{325F6C68-B9A4-4BD3-95B9-C6996124FB09}"/>
    <cellStyle name="Normal 4 8 5 3 3 3 3" xfId="42887" xr:uid="{E505806C-E7AA-4099-9B34-97190DF6EE51}"/>
    <cellStyle name="Normal 4 8 5 3 3 4" xfId="42888" xr:uid="{2EA84474-5390-4C59-B750-680C4E2B0CCE}"/>
    <cellStyle name="Normal 4 8 5 3 3 4 2" xfId="42889" xr:uid="{D8610799-39FD-4461-AAE0-94F834477F15}"/>
    <cellStyle name="Normal 4 8 5 3 3 4 2 2" xfId="42890" xr:uid="{E2860499-2A15-41C5-84DB-4D7A4A8F8F3A}"/>
    <cellStyle name="Normal 4 8 5 3 3 4 3" xfId="42891" xr:uid="{2782C01E-5BFB-4B19-B83F-971CE4D5BCF3}"/>
    <cellStyle name="Normal 4 8 5 3 3 5" xfId="42892" xr:uid="{D5614C16-5660-4FA8-ABFE-2CB21A1E7143}"/>
    <cellStyle name="Normal 4 8 5 3 3 5 2" xfId="42893" xr:uid="{1D2605D6-BFD1-4961-86B0-A253297A141D}"/>
    <cellStyle name="Normal 4 8 5 3 3 6" xfId="42894" xr:uid="{43A8680D-E45D-40F1-A230-73FEEE5B69ED}"/>
    <cellStyle name="Normal 4 8 5 3 4" xfId="42895" xr:uid="{C0D9D42A-5501-4922-8F73-B981D2EF4901}"/>
    <cellStyle name="Normal 4 8 5 3 4 2" xfId="42896" xr:uid="{F0AD5845-BB49-4146-AAAB-112D3AA6D7CB}"/>
    <cellStyle name="Normal 4 8 5 3 4 2 2" xfId="42897" xr:uid="{9A73980C-E425-4A61-8D75-ED4E49919CD0}"/>
    <cellStyle name="Normal 4 8 5 3 4 2 2 2" xfId="42898" xr:uid="{82DF8C9E-E247-4DE5-BADD-1E951BD58D33}"/>
    <cellStyle name="Normal 4 8 5 3 4 2 3" xfId="42899" xr:uid="{50E1551B-96B0-4603-B551-29DB61B9E933}"/>
    <cellStyle name="Normal 4 8 5 3 4 3" xfId="42900" xr:uid="{91484392-3751-495A-8824-11D7C8D6BD75}"/>
    <cellStyle name="Normal 4 8 5 3 4 3 2" xfId="42901" xr:uid="{C8C84A20-BDDC-42CB-A0FD-79FE956718CB}"/>
    <cellStyle name="Normal 4 8 5 3 4 3 2 2" xfId="42902" xr:uid="{B0F8BBAC-75E4-4406-8CC6-46973F59F8F6}"/>
    <cellStyle name="Normal 4 8 5 3 4 3 3" xfId="42903" xr:uid="{B7E688C5-D056-49F5-BEFE-DB7BFC9D343F}"/>
    <cellStyle name="Normal 4 8 5 3 4 4" xfId="42904" xr:uid="{80795929-F9A0-4176-A858-D53C80957A9B}"/>
    <cellStyle name="Normal 4 8 5 3 4 4 2" xfId="42905" xr:uid="{82F82C9A-05B6-4E4B-B80C-F73B09B40F75}"/>
    <cellStyle name="Normal 4 8 5 3 4 5" xfId="42906" xr:uid="{F55314D0-4968-462D-9F62-0E339AAD1014}"/>
    <cellStyle name="Normal 4 8 5 3 5" xfId="42907" xr:uid="{3EF02806-BFAF-4CF3-B9F8-268CCD6E256C}"/>
    <cellStyle name="Normal 4 8 5 3 5 2" xfId="42908" xr:uid="{62255EBF-F77C-4740-8215-580341B28089}"/>
    <cellStyle name="Normal 4 8 5 3 5 2 2" xfId="42909" xr:uid="{EF46C198-9283-4BDC-8294-B5EC9701423A}"/>
    <cellStyle name="Normal 4 8 5 3 5 3" xfId="42910" xr:uid="{3F6C28A6-DDC8-4976-92ED-53BB964D6777}"/>
    <cellStyle name="Normal 4 8 5 3 6" xfId="42911" xr:uid="{6874EB80-237C-45ED-9A04-3D75805B0E57}"/>
    <cellStyle name="Normal 4 8 5 3 6 2" xfId="42912" xr:uid="{50440869-77EE-4662-B8CA-669DF3581C50}"/>
    <cellStyle name="Normal 4 8 5 3 6 2 2" xfId="42913" xr:uid="{9388F1B3-B52D-4C54-BA1C-B37FCBCFA8F7}"/>
    <cellStyle name="Normal 4 8 5 3 6 3" xfId="42914" xr:uid="{B60F280A-AB3B-46A5-8511-DD4443C870B3}"/>
    <cellStyle name="Normal 4 8 5 3 7" xfId="42915" xr:uid="{0CEFFC9A-C19E-466E-9F64-757A0ECAC6B6}"/>
    <cellStyle name="Normal 4 8 5 3 7 2" xfId="42916" xr:uid="{230B2F0E-A4A1-4E9B-9A3D-4CD2542BA0D4}"/>
    <cellStyle name="Normal 4 8 5 3 7 2 2" xfId="42917" xr:uid="{A91AA2F1-F87A-4399-A891-BEBFB8CC362A}"/>
    <cellStyle name="Normal 4 8 5 3 7 3" xfId="42918" xr:uid="{C39C00A3-1821-452B-9B7E-5D8118CC756A}"/>
    <cellStyle name="Normal 4 8 5 3 8" xfId="42919" xr:uid="{C37DBA15-0E5E-4DA7-B578-069FDB57135C}"/>
    <cellStyle name="Normal 4 8 5 3 8 2" xfId="42920" xr:uid="{99CA6E0F-6EF2-447B-A939-FC41C39DCD60}"/>
    <cellStyle name="Normal 4 8 5 3 9" xfId="42921" xr:uid="{D76F793B-F00F-4556-BE2E-4E7D3E8F7D96}"/>
    <cellStyle name="Normal 4 8 5 4" xfId="42922" xr:uid="{0145578F-8D0A-415D-B446-EBAB6064E699}"/>
    <cellStyle name="Normal 4 8 5 4 2" xfId="42923" xr:uid="{4C609006-EB2B-4F88-972A-2DE7897BFC80}"/>
    <cellStyle name="Normal 4 8 5 4 2 2" xfId="42924" xr:uid="{D69A40F4-AAAD-49DD-A4C2-97FA091F5152}"/>
    <cellStyle name="Normal 4 8 5 4 2 2 2" xfId="42925" xr:uid="{FDF7AEF0-07C9-4470-865F-0D90C1CE6206}"/>
    <cellStyle name="Normal 4 8 5 4 2 2 2 2" xfId="42926" xr:uid="{8F631D9C-587A-4A3C-8FE2-681DE00AD1C4}"/>
    <cellStyle name="Normal 4 8 5 4 2 2 3" xfId="42927" xr:uid="{9D046E5F-7D50-4908-9E53-45EBDA3FFED5}"/>
    <cellStyle name="Normal 4 8 5 4 2 3" xfId="42928" xr:uid="{6D80265D-905F-49FC-B8AB-493B07911DF8}"/>
    <cellStyle name="Normal 4 8 5 4 2 3 2" xfId="42929" xr:uid="{0978C2AA-EE63-4CAB-A509-F982B956C69D}"/>
    <cellStyle name="Normal 4 8 5 4 2 3 2 2" xfId="42930" xr:uid="{7CE88C1A-E4C7-49B7-BF4A-EFE7D1F07361}"/>
    <cellStyle name="Normal 4 8 5 4 2 3 3" xfId="42931" xr:uid="{89E95D1C-5366-46F4-9C81-AD958D2F394B}"/>
    <cellStyle name="Normal 4 8 5 4 2 4" xfId="42932" xr:uid="{03B754B0-6D94-4B9C-8F8E-F9F5A321D3F4}"/>
    <cellStyle name="Normal 4 8 5 4 2 4 2" xfId="42933" xr:uid="{744FF297-49F7-4F05-BE05-900AE5F428F5}"/>
    <cellStyle name="Normal 4 8 5 4 2 5" xfId="42934" xr:uid="{ADAB0DE4-D246-498E-8837-A757DB1827F1}"/>
    <cellStyle name="Normal 4 8 5 4 3" xfId="42935" xr:uid="{11F514ED-FB33-4E84-93C8-9B091E84F2B8}"/>
    <cellStyle name="Normal 4 8 5 4 3 2" xfId="42936" xr:uid="{9008E921-4EF7-40FB-9579-B60FF3F75713}"/>
    <cellStyle name="Normal 4 8 5 4 3 2 2" xfId="42937" xr:uid="{E9F67A93-925E-4583-9148-FE0CC883FA47}"/>
    <cellStyle name="Normal 4 8 5 4 3 3" xfId="42938" xr:uid="{906E76AB-BA47-45D1-A865-3B98C1B88BFF}"/>
    <cellStyle name="Normal 4 8 5 4 4" xfId="42939" xr:uid="{098A60B3-4A85-49CD-84F4-69257175440D}"/>
    <cellStyle name="Normal 4 8 5 4 4 2" xfId="42940" xr:uid="{EFDB5618-CB50-4533-B74C-C3F000262809}"/>
    <cellStyle name="Normal 4 8 5 4 4 2 2" xfId="42941" xr:uid="{F7D78D8A-0833-44F4-A94F-65607683C843}"/>
    <cellStyle name="Normal 4 8 5 4 4 3" xfId="42942" xr:uid="{CF9F40CE-6530-43B9-8EC0-6050BCBCCE10}"/>
    <cellStyle name="Normal 4 8 5 4 5" xfId="42943" xr:uid="{86DB8598-9088-457C-B5CC-BDD6EB9FC2DC}"/>
    <cellStyle name="Normal 4 8 5 4 5 2" xfId="42944" xr:uid="{F20C5FEE-C624-4284-B581-0FBC908D1A04}"/>
    <cellStyle name="Normal 4 8 5 4 6" xfId="42945" xr:uid="{6E08F054-DC95-491E-A7AE-6B915491D568}"/>
    <cellStyle name="Normal 4 8 5 5" xfId="42946" xr:uid="{8BD16F8C-D286-4B62-BF91-2850AE03C744}"/>
    <cellStyle name="Normal 4 8 5 5 2" xfId="42947" xr:uid="{4808DE9A-5380-487C-90C5-CF036716BD34}"/>
    <cellStyle name="Normal 4 8 5 5 2 2" xfId="42948" xr:uid="{9F984331-DAB5-4934-B44F-DB5F332AF70B}"/>
    <cellStyle name="Normal 4 8 5 5 2 2 2" xfId="42949" xr:uid="{F242ADDE-3690-4E2C-82D0-774215D05242}"/>
    <cellStyle name="Normal 4 8 5 5 2 2 2 2" xfId="42950" xr:uid="{63275C8D-963B-4733-9077-6FD9E7AD91ED}"/>
    <cellStyle name="Normal 4 8 5 5 2 2 3" xfId="42951" xr:uid="{DD6E176E-0C67-4FEF-B03D-1EF0D858DDE8}"/>
    <cellStyle name="Normal 4 8 5 5 2 3" xfId="42952" xr:uid="{748E6B77-A219-4DE1-AF54-32B2FC99E87D}"/>
    <cellStyle name="Normal 4 8 5 5 2 3 2" xfId="42953" xr:uid="{834BAA8B-F83D-422D-9521-F174592F909C}"/>
    <cellStyle name="Normal 4 8 5 5 2 3 2 2" xfId="42954" xr:uid="{16608F66-484F-47BB-82D3-8ED23015FE6C}"/>
    <cellStyle name="Normal 4 8 5 5 2 3 3" xfId="42955" xr:uid="{154F9677-175F-49F9-B718-2E8CC8582698}"/>
    <cellStyle name="Normal 4 8 5 5 2 4" xfId="42956" xr:uid="{D8D8A2BF-B75F-4943-9D09-2CF8C057F061}"/>
    <cellStyle name="Normal 4 8 5 5 2 4 2" xfId="42957" xr:uid="{A484E7A9-3AC3-4599-A1B7-46BA27C8556A}"/>
    <cellStyle name="Normal 4 8 5 5 2 5" xfId="42958" xr:uid="{3E53AC5F-2EDF-4ABE-9F06-9DA2BDC708D3}"/>
    <cellStyle name="Normal 4 8 5 5 3" xfId="42959" xr:uid="{875FCE07-3CF8-4FE0-B0DC-423074682135}"/>
    <cellStyle name="Normal 4 8 5 5 3 2" xfId="42960" xr:uid="{BA12B84C-DBAA-4E2F-A86F-820215B74695}"/>
    <cellStyle name="Normal 4 8 5 5 3 2 2" xfId="42961" xr:uid="{15CBF492-40B5-44DC-AE81-340D4D0DBBB8}"/>
    <cellStyle name="Normal 4 8 5 5 3 3" xfId="42962" xr:uid="{E4109BE2-237A-4F69-A470-DF8E81194E21}"/>
    <cellStyle name="Normal 4 8 5 5 4" xfId="42963" xr:uid="{7019E133-6DD6-442B-B965-03CC82AD2CB8}"/>
    <cellStyle name="Normal 4 8 5 5 4 2" xfId="42964" xr:uid="{95351014-9FC9-4C99-8B37-2B69DAEDA9B5}"/>
    <cellStyle name="Normal 4 8 5 5 4 2 2" xfId="42965" xr:uid="{00EDA6A9-1666-4BC2-86F9-A92E02E037C4}"/>
    <cellStyle name="Normal 4 8 5 5 4 3" xfId="42966" xr:uid="{6F986CE6-1C91-4030-B5A8-9C58CF33CB43}"/>
    <cellStyle name="Normal 4 8 5 5 5" xfId="42967" xr:uid="{51572547-0E74-4052-95DD-AE0960C90571}"/>
    <cellStyle name="Normal 4 8 5 5 5 2" xfId="42968" xr:uid="{D6BCF164-EAED-4214-A2B0-AAA744760AAC}"/>
    <cellStyle name="Normal 4 8 5 5 6" xfId="42969" xr:uid="{324BD6BB-53A7-4BB8-9082-2ABA4781B7E2}"/>
    <cellStyle name="Normal 4 8 5 6" xfId="42970" xr:uid="{6066B660-6443-4891-9016-33481066DE51}"/>
    <cellStyle name="Normal 4 8 5 6 2" xfId="42971" xr:uid="{D0595404-DB6B-4B4A-B767-03BB1EC947F7}"/>
    <cellStyle name="Normal 4 8 5 6 2 2" xfId="42972" xr:uid="{2FDF5EDF-941E-4945-9323-25855E712A1C}"/>
    <cellStyle name="Normal 4 8 5 6 2 2 2" xfId="42973" xr:uid="{9C738871-3434-4C88-BFFE-C90F3F5C1C8A}"/>
    <cellStyle name="Normal 4 8 5 6 2 3" xfId="42974" xr:uid="{2F4FE789-89DF-4219-90A1-E23CD991A240}"/>
    <cellStyle name="Normal 4 8 5 6 3" xfId="42975" xr:uid="{D59828A2-19A5-41D0-B4F0-C09E2CFB7286}"/>
    <cellStyle name="Normal 4 8 5 6 3 2" xfId="42976" xr:uid="{81577EBA-5F67-4CEF-B845-98D10A43034C}"/>
    <cellStyle name="Normal 4 8 5 6 3 2 2" xfId="42977" xr:uid="{D8DB30B7-D2FC-4D5E-9919-02ED433A31CF}"/>
    <cellStyle name="Normal 4 8 5 6 3 3" xfId="42978" xr:uid="{60338467-AF71-4003-90B6-D9901AE9CCAF}"/>
    <cellStyle name="Normal 4 8 5 6 4" xfId="42979" xr:uid="{A7125851-4F15-49D6-BDA6-018433AC2CC2}"/>
    <cellStyle name="Normal 4 8 5 6 4 2" xfId="42980" xr:uid="{75C0C424-12AA-43DA-880C-883015CA89FE}"/>
    <cellStyle name="Normal 4 8 5 6 5" xfId="42981" xr:uid="{C1038B46-020C-41D0-8166-D9A2D07A53F0}"/>
    <cellStyle name="Normal 4 8 5 7" xfId="42982" xr:uid="{064BCFCE-EC63-4256-B322-58FA772792F6}"/>
    <cellStyle name="Normal 4 8 5 7 2" xfId="42983" xr:uid="{A3D17F5E-6AEC-47CC-8DD1-70831192235E}"/>
    <cellStyle name="Normal 4 8 5 7 2 2" xfId="42984" xr:uid="{032ADCF5-BA34-4F87-AA39-A48C0FAC2015}"/>
    <cellStyle name="Normal 4 8 5 7 3" xfId="42985" xr:uid="{186A408C-D088-4981-83E1-F7EB4A05B71A}"/>
    <cellStyle name="Normal 4 8 5 8" xfId="42986" xr:uid="{5EEFB4BC-6BC5-40EC-975B-02A268F2B57C}"/>
    <cellStyle name="Normal 4 8 5 8 2" xfId="42987" xr:uid="{F070BF0A-9EC7-4F10-9C06-9F5CA0D7ABE9}"/>
    <cellStyle name="Normal 4 8 5 8 2 2" xfId="42988" xr:uid="{47C07AB1-7095-46F0-9CC1-29E38528B947}"/>
    <cellStyle name="Normal 4 8 5 8 3" xfId="42989" xr:uid="{E91E8AFB-6782-4095-AE40-A85A062F5141}"/>
    <cellStyle name="Normal 4 8 5 9" xfId="42990" xr:uid="{6236B90A-B978-470B-9C11-2910CC0843BD}"/>
    <cellStyle name="Normal 4 8 5 9 2" xfId="42991" xr:uid="{5A615FDA-0BAA-4514-BE95-7166B69999CD}"/>
    <cellStyle name="Normal 4 8 5 9 2 2" xfId="42992" xr:uid="{C47AE4CB-D288-4D03-822F-DFA95C3D96CB}"/>
    <cellStyle name="Normal 4 8 5 9 3" xfId="42993" xr:uid="{6079D481-F4E5-4C1E-8B90-EE026F95C612}"/>
    <cellStyle name="Normal 4 8 6" xfId="42994" xr:uid="{F7138CBA-8F57-4D0F-8867-3338831887B4}"/>
    <cellStyle name="Normal 4 8 6 10" xfId="42995" xr:uid="{443ECFE3-44C9-48A2-AF84-B9621C868E9F}"/>
    <cellStyle name="Normal 4 8 6 10 2" xfId="42996" xr:uid="{DE3C49E2-A9DD-4191-B5BF-C76CF6B0B8C5}"/>
    <cellStyle name="Normal 4 8 6 11" xfId="42997" xr:uid="{8CDCC871-FADC-421C-A408-F5866DD317CE}"/>
    <cellStyle name="Normal 4 8 6 2" xfId="42998" xr:uid="{A0BF3326-735A-4E65-A8C8-E0D016EFA3E5}"/>
    <cellStyle name="Normal 4 8 6 2 2" xfId="42999" xr:uid="{E663AF5C-EBBC-48A0-9171-F78E95F741E9}"/>
    <cellStyle name="Normal 4 8 6 2 2 2" xfId="43000" xr:uid="{84F6E5EF-F9FC-4CA4-B820-319A996BB5F3}"/>
    <cellStyle name="Normal 4 8 6 2 2 2 2" xfId="43001" xr:uid="{16F8A8B5-39E8-4AEF-A2F4-4D68494B2E39}"/>
    <cellStyle name="Normal 4 8 6 2 2 2 2 2" xfId="43002" xr:uid="{12224DB3-10CA-45B8-9CB3-842A63D6B580}"/>
    <cellStyle name="Normal 4 8 6 2 2 2 2 2 2" xfId="43003" xr:uid="{A2DE2D94-BF24-4B8E-8F1D-B3DA97BDEE09}"/>
    <cellStyle name="Normal 4 8 6 2 2 2 2 3" xfId="43004" xr:uid="{CCCCC7ED-2067-49F0-9C66-696517AF77DF}"/>
    <cellStyle name="Normal 4 8 6 2 2 2 3" xfId="43005" xr:uid="{2FED976B-364A-4051-97B9-D9F9559030B8}"/>
    <cellStyle name="Normal 4 8 6 2 2 2 3 2" xfId="43006" xr:uid="{A41348DD-CDB5-4242-BB62-F4D5B1DF9319}"/>
    <cellStyle name="Normal 4 8 6 2 2 2 3 2 2" xfId="43007" xr:uid="{2D94EC06-ECA8-4F91-89E9-E5354C18D623}"/>
    <cellStyle name="Normal 4 8 6 2 2 2 3 3" xfId="43008" xr:uid="{2D6FC248-3CB6-4FD4-9112-9BCC619ADA72}"/>
    <cellStyle name="Normal 4 8 6 2 2 2 4" xfId="43009" xr:uid="{0672FE96-BE51-4D65-B730-E6680B124AEB}"/>
    <cellStyle name="Normal 4 8 6 2 2 2 4 2" xfId="43010" xr:uid="{18443076-70D0-4CCE-B29C-868840275E04}"/>
    <cellStyle name="Normal 4 8 6 2 2 2 5" xfId="43011" xr:uid="{5C64E51A-A63E-43F6-A158-AA2775354CD9}"/>
    <cellStyle name="Normal 4 8 6 2 2 3" xfId="43012" xr:uid="{EA9C7170-8BF8-4EB5-8F1F-B1691377B0E7}"/>
    <cellStyle name="Normal 4 8 6 2 2 3 2" xfId="43013" xr:uid="{14A18E52-BFA0-4C2D-A415-449EB902C012}"/>
    <cellStyle name="Normal 4 8 6 2 2 3 2 2" xfId="43014" xr:uid="{719988BC-6378-4447-87E8-B5EE5E887B2D}"/>
    <cellStyle name="Normal 4 8 6 2 2 3 3" xfId="43015" xr:uid="{0C563A2B-68AC-48CB-AF18-502CAD618CA7}"/>
    <cellStyle name="Normal 4 8 6 2 2 4" xfId="43016" xr:uid="{8747CECA-C37F-472F-9E48-26ACD282E47D}"/>
    <cellStyle name="Normal 4 8 6 2 2 4 2" xfId="43017" xr:uid="{A235AB5C-B339-459F-B2F6-E3F5E0B3F2AB}"/>
    <cellStyle name="Normal 4 8 6 2 2 4 2 2" xfId="43018" xr:uid="{5B07081C-5AB3-47C2-8167-9F41EC6AA6DE}"/>
    <cellStyle name="Normal 4 8 6 2 2 4 3" xfId="43019" xr:uid="{1C137A5A-8659-4003-B650-F04A82B21731}"/>
    <cellStyle name="Normal 4 8 6 2 2 5" xfId="43020" xr:uid="{D871F4E1-1F03-4500-8863-A446C40B57A6}"/>
    <cellStyle name="Normal 4 8 6 2 2 5 2" xfId="43021" xr:uid="{840FEAF5-BD2D-4069-9FDC-C4FF71B014C1}"/>
    <cellStyle name="Normal 4 8 6 2 2 6" xfId="43022" xr:uid="{E524AA58-D633-4750-AC7B-5BDE014431C5}"/>
    <cellStyle name="Normal 4 8 6 2 3" xfId="43023" xr:uid="{2A208126-74E0-4C01-B1F6-FD53EA6C42B3}"/>
    <cellStyle name="Normal 4 8 6 2 3 2" xfId="43024" xr:uid="{BFB95DC9-0923-49C9-A41E-99FCBA0CF1CC}"/>
    <cellStyle name="Normal 4 8 6 2 3 2 2" xfId="43025" xr:uid="{F96A8B42-17FF-4A04-9144-12C06D3F928D}"/>
    <cellStyle name="Normal 4 8 6 2 3 2 2 2" xfId="43026" xr:uid="{CC4CC8CC-7F02-442E-8466-3E9D1384D789}"/>
    <cellStyle name="Normal 4 8 6 2 3 2 2 2 2" xfId="43027" xr:uid="{C533371C-A48E-4694-9A76-220687E3787F}"/>
    <cellStyle name="Normal 4 8 6 2 3 2 2 3" xfId="43028" xr:uid="{8A6C1CD0-644A-4B5C-9911-4755EF6705BC}"/>
    <cellStyle name="Normal 4 8 6 2 3 2 3" xfId="43029" xr:uid="{B4E17453-F551-4DE6-B8E1-20DB41D6BD9A}"/>
    <cellStyle name="Normal 4 8 6 2 3 2 3 2" xfId="43030" xr:uid="{45980F7F-96C1-4971-A4F3-A0B86519CC3D}"/>
    <cellStyle name="Normal 4 8 6 2 3 2 3 2 2" xfId="43031" xr:uid="{65FB854D-6E23-4ADE-9002-42316BC1C4EC}"/>
    <cellStyle name="Normal 4 8 6 2 3 2 3 3" xfId="43032" xr:uid="{A07EC558-5C2B-4878-A983-FFFB7BA30C86}"/>
    <cellStyle name="Normal 4 8 6 2 3 2 4" xfId="43033" xr:uid="{78D41DB5-310A-49ED-B21C-7E9D889BE791}"/>
    <cellStyle name="Normal 4 8 6 2 3 2 4 2" xfId="43034" xr:uid="{01AC6B08-6629-4DF1-9BCF-FC3DF43B79F1}"/>
    <cellStyle name="Normal 4 8 6 2 3 2 5" xfId="43035" xr:uid="{C75C1B19-5A97-4C78-A226-63E8FD716F30}"/>
    <cellStyle name="Normal 4 8 6 2 3 3" xfId="43036" xr:uid="{6B8EF7E6-39FA-416D-9E47-FFF182784413}"/>
    <cellStyle name="Normal 4 8 6 2 3 3 2" xfId="43037" xr:uid="{5E6C3170-84B2-4206-8289-FD5DFB9FEE74}"/>
    <cellStyle name="Normal 4 8 6 2 3 3 2 2" xfId="43038" xr:uid="{81E1C60D-B9A7-4F50-8EFE-A1B4F2C742D6}"/>
    <cellStyle name="Normal 4 8 6 2 3 3 3" xfId="43039" xr:uid="{EAE0DF6E-2ACF-482B-A323-D32C7166C066}"/>
    <cellStyle name="Normal 4 8 6 2 3 4" xfId="43040" xr:uid="{177D9D40-C5BD-4813-91A8-0FDA2C64AA39}"/>
    <cellStyle name="Normal 4 8 6 2 3 4 2" xfId="43041" xr:uid="{4884AD98-1F94-42C6-B0B5-5C457C9DE4BF}"/>
    <cellStyle name="Normal 4 8 6 2 3 4 2 2" xfId="43042" xr:uid="{42C802F2-2B8D-4BE3-A87D-438A739931AB}"/>
    <cellStyle name="Normal 4 8 6 2 3 4 3" xfId="43043" xr:uid="{2544BA46-9FF5-405B-8243-D9CEB958FCF1}"/>
    <cellStyle name="Normal 4 8 6 2 3 5" xfId="43044" xr:uid="{1DD9CC95-F3E2-4A80-A958-CDCF64F8C406}"/>
    <cellStyle name="Normal 4 8 6 2 3 5 2" xfId="43045" xr:uid="{D8DC7DC9-C4D0-4B58-B4AF-19CD71FC1BD7}"/>
    <cellStyle name="Normal 4 8 6 2 3 6" xfId="43046" xr:uid="{138782FC-3706-47F3-B60F-1467F0A96947}"/>
    <cellStyle name="Normal 4 8 6 2 4" xfId="43047" xr:uid="{17057162-0CDF-4E91-A3E3-9BCA8D901331}"/>
    <cellStyle name="Normal 4 8 6 2 4 2" xfId="43048" xr:uid="{E2547796-4AFF-4F93-9F87-6C7946631BF8}"/>
    <cellStyle name="Normal 4 8 6 2 4 2 2" xfId="43049" xr:uid="{6E8B0F94-D99B-41E7-B44B-EEC408924CDD}"/>
    <cellStyle name="Normal 4 8 6 2 4 2 2 2" xfId="43050" xr:uid="{120435C9-2A11-49F2-AFBE-F7EA30C0863F}"/>
    <cellStyle name="Normal 4 8 6 2 4 2 3" xfId="43051" xr:uid="{882FDA1A-C3C2-4FE0-A4C5-5A53C3452D24}"/>
    <cellStyle name="Normal 4 8 6 2 4 3" xfId="43052" xr:uid="{FBBF3C4D-7815-4606-AF2F-7FA8B4EED718}"/>
    <cellStyle name="Normal 4 8 6 2 4 3 2" xfId="43053" xr:uid="{65C061C4-924B-457E-9F74-D122913AB0B8}"/>
    <cellStyle name="Normal 4 8 6 2 4 3 2 2" xfId="43054" xr:uid="{835C3A74-0911-4A1F-A7A6-5F2BE5214123}"/>
    <cellStyle name="Normal 4 8 6 2 4 3 3" xfId="43055" xr:uid="{AF0FA302-77B2-4B33-AF6E-625433F8F01D}"/>
    <cellStyle name="Normal 4 8 6 2 4 4" xfId="43056" xr:uid="{3D0C2C8B-7756-4266-BBF1-C0667D88ECCD}"/>
    <cellStyle name="Normal 4 8 6 2 4 4 2" xfId="43057" xr:uid="{3F0444FF-B361-4CE3-B7A8-FC778C040A8F}"/>
    <cellStyle name="Normal 4 8 6 2 4 5" xfId="43058" xr:uid="{53C49F46-9411-431A-92D1-E47E340EDDEE}"/>
    <cellStyle name="Normal 4 8 6 2 5" xfId="43059" xr:uid="{A2877788-304A-45D6-96EF-767DDC32A73A}"/>
    <cellStyle name="Normal 4 8 6 2 5 2" xfId="43060" xr:uid="{36A1ABD9-294B-4473-A57D-90E3035D541B}"/>
    <cellStyle name="Normal 4 8 6 2 5 2 2" xfId="43061" xr:uid="{9473EAD4-FF8E-485C-8D65-4AFE05305B6F}"/>
    <cellStyle name="Normal 4 8 6 2 5 3" xfId="43062" xr:uid="{834F883B-8B8D-4CA0-B6C9-F8BDB1CA2F59}"/>
    <cellStyle name="Normal 4 8 6 2 6" xfId="43063" xr:uid="{3C75333B-8C10-4913-8474-86B544DED4F6}"/>
    <cellStyle name="Normal 4 8 6 2 6 2" xfId="43064" xr:uid="{04125164-A15E-4B7F-9674-0E0915B0E1EB}"/>
    <cellStyle name="Normal 4 8 6 2 6 2 2" xfId="43065" xr:uid="{0289DBD0-607D-4F71-A335-D61F6E0BEB4B}"/>
    <cellStyle name="Normal 4 8 6 2 6 3" xfId="43066" xr:uid="{7541D473-5E44-43CC-BF27-68A05E0CE54A}"/>
    <cellStyle name="Normal 4 8 6 2 7" xfId="43067" xr:uid="{E04E4FFA-8FB3-4391-A0C9-44D0C22B1B0F}"/>
    <cellStyle name="Normal 4 8 6 2 7 2" xfId="43068" xr:uid="{136DA52C-501C-4CC9-A0AE-979C0DA6FB29}"/>
    <cellStyle name="Normal 4 8 6 2 7 2 2" xfId="43069" xr:uid="{EE58A1D1-61F4-410D-8CB1-2F0C86C8D17F}"/>
    <cellStyle name="Normal 4 8 6 2 7 3" xfId="43070" xr:uid="{4B3B2043-6C85-4D03-BB9E-57F672C17F39}"/>
    <cellStyle name="Normal 4 8 6 2 8" xfId="43071" xr:uid="{363C830F-3495-42E2-85A9-A9981E3A7CAB}"/>
    <cellStyle name="Normal 4 8 6 2 8 2" xfId="43072" xr:uid="{826B5A1E-E693-4913-9E3E-8D98A43A12C4}"/>
    <cellStyle name="Normal 4 8 6 2 9" xfId="43073" xr:uid="{A3D0B133-DD90-4504-9964-179FF3A3A93D}"/>
    <cellStyle name="Normal 4 8 6 3" xfId="43074" xr:uid="{2D594593-30A3-4075-888E-EFC231FD8AFB}"/>
    <cellStyle name="Normal 4 8 6 3 2" xfId="43075" xr:uid="{E5855508-C9FB-4D66-AB64-AC9B8F133B4D}"/>
    <cellStyle name="Normal 4 8 6 3 2 2" xfId="43076" xr:uid="{9A68B69C-28B0-43C7-AE97-D9260B7EDCD2}"/>
    <cellStyle name="Normal 4 8 6 3 2 2 2" xfId="43077" xr:uid="{99FF3065-634E-4A3C-84FA-57D1B0565A7D}"/>
    <cellStyle name="Normal 4 8 6 3 2 2 2 2" xfId="43078" xr:uid="{0AC821C2-623B-48E8-BFE6-2A6ABA1E808C}"/>
    <cellStyle name="Normal 4 8 6 3 2 2 2 2 2" xfId="43079" xr:uid="{6BAAFB02-4A86-4EDA-97CC-D05D9D85FD23}"/>
    <cellStyle name="Normal 4 8 6 3 2 2 2 3" xfId="43080" xr:uid="{92AD76A9-341E-45D9-8272-B1B7622DF8F6}"/>
    <cellStyle name="Normal 4 8 6 3 2 2 3" xfId="43081" xr:uid="{EC01784D-A5AD-422C-A84F-5CB3915CF638}"/>
    <cellStyle name="Normal 4 8 6 3 2 2 3 2" xfId="43082" xr:uid="{A6F62D65-42E8-400A-8C27-1D09B2BDB99F}"/>
    <cellStyle name="Normal 4 8 6 3 2 2 3 2 2" xfId="43083" xr:uid="{569083AC-AFCF-430F-ABE7-362ED5A7D975}"/>
    <cellStyle name="Normal 4 8 6 3 2 2 3 3" xfId="43084" xr:uid="{50BFC66E-79FC-4D25-B900-B7510FB8D7B1}"/>
    <cellStyle name="Normal 4 8 6 3 2 2 4" xfId="43085" xr:uid="{9818EE33-6B93-4D10-B6F6-C34BA439E65B}"/>
    <cellStyle name="Normal 4 8 6 3 2 2 4 2" xfId="43086" xr:uid="{AC9D14B5-8F35-422F-A8E4-69C1BDCA3B0F}"/>
    <cellStyle name="Normal 4 8 6 3 2 2 5" xfId="43087" xr:uid="{6E306D60-5A76-4F86-910C-29D1C26D75C1}"/>
    <cellStyle name="Normal 4 8 6 3 2 3" xfId="43088" xr:uid="{866F5CB4-DAF6-4EC4-85E3-AE3204368873}"/>
    <cellStyle name="Normal 4 8 6 3 2 3 2" xfId="43089" xr:uid="{3920FFDD-8730-49AB-95FF-41C83E68EB1C}"/>
    <cellStyle name="Normal 4 8 6 3 2 3 2 2" xfId="43090" xr:uid="{24CB51A7-39DE-47B2-91CA-363F69E72C54}"/>
    <cellStyle name="Normal 4 8 6 3 2 3 3" xfId="43091" xr:uid="{697EEF6F-208C-4215-AF1C-7076CF65CD08}"/>
    <cellStyle name="Normal 4 8 6 3 2 4" xfId="43092" xr:uid="{3F80A151-C711-4AEB-B0D8-6F777FF6CFF4}"/>
    <cellStyle name="Normal 4 8 6 3 2 4 2" xfId="43093" xr:uid="{A70B3000-0545-4F6D-8E30-135B20D3B52B}"/>
    <cellStyle name="Normal 4 8 6 3 2 4 2 2" xfId="43094" xr:uid="{920B7690-5367-44F3-9674-7B1544122AE4}"/>
    <cellStyle name="Normal 4 8 6 3 2 4 3" xfId="43095" xr:uid="{24BFB8D4-06C0-4037-8EC5-E8075D52909A}"/>
    <cellStyle name="Normal 4 8 6 3 2 5" xfId="43096" xr:uid="{42B06DCE-0472-47CB-B697-F988EA511377}"/>
    <cellStyle name="Normal 4 8 6 3 2 5 2" xfId="43097" xr:uid="{C8B30186-7470-48F7-9752-FEED1972B10B}"/>
    <cellStyle name="Normal 4 8 6 3 2 6" xfId="43098" xr:uid="{E64B440A-4E2F-4982-AF16-E6E354D35994}"/>
    <cellStyle name="Normal 4 8 6 3 3" xfId="43099" xr:uid="{C7027F58-B11C-4F34-8709-FEF2239DED49}"/>
    <cellStyle name="Normal 4 8 6 3 3 2" xfId="43100" xr:uid="{EC9B2527-2242-4A99-B35F-4A438FF2C755}"/>
    <cellStyle name="Normal 4 8 6 3 3 2 2" xfId="43101" xr:uid="{8045971B-5FD9-4968-B6EC-238489CAED43}"/>
    <cellStyle name="Normal 4 8 6 3 3 2 2 2" xfId="43102" xr:uid="{AF6F9CB8-E7B2-4944-8EF1-6CC2CCE77655}"/>
    <cellStyle name="Normal 4 8 6 3 3 2 2 2 2" xfId="43103" xr:uid="{6E9FA9F4-1133-410A-8DCC-69BBF682CE47}"/>
    <cellStyle name="Normal 4 8 6 3 3 2 2 3" xfId="43104" xr:uid="{870C30FB-378B-49FF-8231-C7A08EA75269}"/>
    <cellStyle name="Normal 4 8 6 3 3 2 3" xfId="43105" xr:uid="{DFA46C97-2D4F-4352-96AC-6FA5CD8F1725}"/>
    <cellStyle name="Normal 4 8 6 3 3 2 3 2" xfId="43106" xr:uid="{725508CC-0F94-47C9-8C19-2487D960B4A1}"/>
    <cellStyle name="Normal 4 8 6 3 3 2 3 2 2" xfId="43107" xr:uid="{7D33DC4A-5F57-43D3-8466-02641771A98D}"/>
    <cellStyle name="Normal 4 8 6 3 3 2 3 3" xfId="43108" xr:uid="{5F2C3A72-4F56-449C-8FA2-884F45810FC0}"/>
    <cellStyle name="Normal 4 8 6 3 3 2 4" xfId="43109" xr:uid="{F0887590-6E59-4A71-A1D8-83FA3508C04F}"/>
    <cellStyle name="Normal 4 8 6 3 3 2 4 2" xfId="43110" xr:uid="{277F5E72-3184-4265-8086-B351234DC035}"/>
    <cellStyle name="Normal 4 8 6 3 3 2 5" xfId="43111" xr:uid="{21EE271C-FC90-418A-A0F7-C29B78D8BDA0}"/>
    <cellStyle name="Normal 4 8 6 3 3 3" xfId="43112" xr:uid="{A66FB4B2-D72F-49F5-B228-4410EBDA15A1}"/>
    <cellStyle name="Normal 4 8 6 3 3 3 2" xfId="43113" xr:uid="{3E1B4D52-91EF-4767-A825-B1CB6214BDF3}"/>
    <cellStyle name="Normal 4 8 6 3 3 3 2 2" xfId="43114" xr:uid="{9E359BDD-F5E6-4B56-9E42-8BD34488C543}"/>
    <cellStyle name="Normal 4 8 6 3 3 3 3" xfId="43115" xr:uid="{2F114812-F5DC-493D-A6AC-DCF466ECEA0F}"/>
    <cellStyle name="Normal 4 8 6 3 3 4" xfId="43116" xr:uid="{1B4BAE6E-2804-4A23-B8AE-94A457665E23}"/>
    <cellStyle name="Normal 4 8 6 3 3 4 2" xfId="43117" xr:uid="{3C887E77-46B1-40C2-8075-1A537A2B2A4C}"/>
    <cellStyle name="Normal 4 8 6 3 3 4 2 2" xfId="43118" xr:uid="{69A3AFF6-6E69-4CC3-856F-8851AD4C6C20}"/>
    <cellStyle name="Normal 4 8 6 3 3 4 3" xfId="43119" xr:uid="{1CA5A1D0-5A8E-44A9-A29D-943116FE8210}"/>
    <cellStyle name="Normal 4 8 6 3 3 5" xfId="43120" xr:uid="{EF85583D-D452-42E2-B046-0243CAEAC8FB}"/>
    <cellStyle name="Normal 4 8 6 3 3 5 2" xfId="43121" xr:uid="{00E27798-0ED6-48C5-A81C-E63023CD4B81}"/>
    <cellStyle name="Normal 4 8 6 3 3 6" xfId="43122" xr:uid="{2928EBDC-8FC0-49D1-9B58-B942E2696B6A}"/>
    <cellStyle name="Normal 4 8 6 3 4" xfId="43123" xr:uid="{3B07BA87-45B3-4890-80F1-6AD0964D6E02}"/>
    <cellStyle name="Normal 4 8 6 3 4 2" xfId="43124" xr:uid="{C061087D-C9FF-4C08-ACD3-41BBF8327936}"/>
    <cellStyle name="Normal 4 8 6 3 4 2 2" xfId="43125" xr:uid="{265A46FB-9B63-4355-962F-827C6DE3E0F7}"/>
    <cellStyle name="Normal 4 8 6 3 4 2 2 2" xfId="43126" xr:uid="{CB74C95F-9332-4A2C-ACCB-F62404D58B07}"/>
    <cellStyle name="Normal 4 8 6 3 4 2 3" xfId="43127" xr:uid="{E959E21B-5B59-4872-AC1F-CB8FDCF37A74}"/>
    <cellStyle name="Normal 4 8 6 3 4 3" xfId="43128" xr:uid="{44707C5F-5399-4E1D-881B-64039E4641A0}"/>
    <cellStyle name="Normal 4 8 6 3 4 3 2" xfId="43129" xr:uid="{CB0F06AE-C7D3-44CD-A7BA-92ED1353EC27}"/>
    <cellStyle name="Normal 4 8 6 3 4 3 2 2" xfId="43130" xr:uid="{C251DE5C-A4D7-4EA1-87C8-035F164C9EBD}"/>
    <cellStyle name="Normal 4 8 6 3 4 3 3" xfId="43131" xr:uid="{BD42F805-9CD4-433B-89EE-9A991EFD7CBA}"/>
    <cellStyle name="Normal 4 8 6 3 4 4" xfId="43132" xr:uid="{EBA614F8-AEFB-4029-9403-FB7D6AA73E0D}"/>
    <cellStyle name="Normal 4 8 6 3 4 4 2" xfId="43133" xr:uid="{B3763D18-1072-4C88-B80B-64583C1AEA1C}"/>
    <cellStyle name="Normal 4 8 6 3 4 5" xfId="43134" xr:uid="{EE3A6DCF-B4E8-4D3C-8BD0-67BF132989E2}"/>
    <cellStyle name="Normal 4 8 6 3 5" xfId="43135" xr:uid="{E6077EDC-2FC6-4C87-89C2-183B59E65AEC}"/>
    <cellStyle name="Normal 4 8 6 3 5 2" xfId="43136" xr:uid="{D6C573F8-ACD3-470E-9627-981AB612ECA1}"/>
    <cellStyle name="Normal 4 8 6 3 5 2 2" xfId="43137" xr:uid="{5F23D46F-F981-40F2-86D5-AB2285CB84E7}"/>
    <cellStyle name="Normal 4 8 6 3 5 3" xfId="43138" xr:uid="{37F393EC-A528-4184-8EB5-50F0A1662A06}"/>
    <cellStyle name="Normal 4 8 6 3 6" xfId="43139" xr:uid="{911DF234-6E9B-4AEB-846A-CC69B2D5577E}"/>
    <cellStyle name="Normal 4 8 6 3 6 2" xfId="43140" xr:uid="{91196A10-9142-4A40-A9E4-B93706395942}"/>
    <cellStyle name="Normal 4 8 6 3 6 2 2" xfId="43141" xr:uid="{BD789030-1B47-4286-A541-8D56EC4E4D38}"/>
    <cellStyle name="Normal 4 8 6 3 6 3" xfId="43142" xr:uid="{3437DF12-10C9-4082-91D3-5069620BF1DB}"/>
    <cellStyle name="Normal 4 8 6 3 7" xfId="43143" xr:uid="{23DA3B94-9805-4869-A7DD-5646D27DA457}"/>
    <cellStyle name="Normal 4 8 6 3 7 2" xfId="43144" xr:uid="{49CFCC5A-C162-4164-943F-F3A73EFC1D28}"/>
    <cellStyle name="Normal 4 8 6 3 7 2 2" xfId="43145" xr:uid="{343F71D3-B083-4DD0-B358-9ADEF6DCED9C}"/>
    <cellStyle name="Normal 4 8 6 3 7 3" xfId="43146" xr:uid="{F0345445-E7E8-43AC-B0E8-5DF223892B82}"/>
    <cellStyle name="Normal 4 8 6 3 8" xfId="43147" xr:uid="{41254A2A-DAF8-4096-84F4-E636FD7C773B}"/>
    <cellStyle name="Normal 4 8 6 3 8 2" xfId="43148" xr:uid="{E8D95911-32D5-490A-9B21-564F88E27DD2}"/>
    <cellStyle name="Normal 4 8 6 3 9" xfId="43149" xr:uid="{ECCFF165-4829-4741-926E-D5574A369C20}"/>
    <cellStyle name="Normal 4 8 6 4" xfId="43150" xr:uid="{68220A18-E774-45DF-A313-11A47F2BC205}"/>
    <cellStyle name="Normal 4 8 6 4 2" xfId="43151" xr:uid="{D4B95B6A-AB24-4E1D-B568-0E5CFEAAB50F}"/>
    <cellStyle name="Normal 4 8 6 4 2 2" xfId="43152" xr:uid="{5525AC94-6467-4AF0-B52E-E2E0D1452238}"/>
    <cellStyle name="Normal 4 8 6 4 2 2 2" xfId="43153" xr:uid="{9F078319-6875-41D8-B9CD-1B8A3802B5BF}"/>
    <cellStyle name="Normal 4 8 6 4 2 2 2 2" xfId="43154" xr:uid="{9B2059D7-23B1-43E8-9833-E176D9E2F3B9}"/>
    <cellStyle name="Normal 4 8 6 4 2 2 3" xfId="43155" xr:uid="{997E89E5-6CBF-481A-9399-7C58D79DADE6}"/>
    <cellStyle name="Normal 4 8 6 4 2 3" xfId="43156" xr:uid="{C5FFBDFA-9115-4442-8A99-7B47399428F4}"/>
    <cellStyle name="Normal 4 8 6 4 2 3 2" xfId="43157" xr:uid="{A6886D49-F6B5-41C8-B4AC-1A98277AE210}"/>
    <cellStyle name="Normal 4 8 6 4 2 3 2 2" xfId="43158" xr:uid="{CE4235E0-2DBF-4044-B255-56C23E0DCF39}"/>
    <cellStyle name="Normal 4 8 6 4 2 3 3" xfId="43159" xr:uid="{EC15BAEA-BC40-481A-AB48-486B028A71AC}"/>
    <cellStyle name="Normal 4 8 6 4 2 4" xfId="43160" xr:uid="{7B39356E-8474-4309-9014-88E54D3A5422}"/>
    <cellStyle name="Normal 4 8 6 4 2 4 2" xfId="43161" xr:uid="{CFCC443B-DA97-4BAA-98A7-F1B0AC7D133C}"/>
    <cellStyle name="Normal 4 8 6 4 2 5" xfId="43162" xr:uid="{B2380E38-D3D7-4F0C-84CF-60F48C013A60}"/>
    <cellStyle name="Normal 4 8 6 4 3" xfId="43163" xr:uid="{BC37BBA9-7893-4465-8FFD-85F43AFAEF3D}"/>
    <cellStyle name="Normal 4 8 6 4 3 2" xfId="43164" xr:uid="{3CB588D7-7B69-446F-B735-79A8F1C2D7FD}"/>
    <cellStyle name="Normal 4 8 6 4 3 2 2" xfId="43165" xr:uid="{0277E549-8DA4-47AD-BDF8-A7A91B5A8E51}"/>
    <cellStyle name="Normal 4 8 6 4 3 3" xfId="43166" xr:uid="{7D5C86AC-1A40-46B2-85AD-1C9E7F3BD00A}"/>
    <cellStyle name="Normal 4 8 6 4 4" xfId="43167" xr:uid="{40EF4D0B-3CE0-4776-BD6D-4A54826D6AA0}"/>
    <cellStyle name="Normal 4 8 6 4 4 2" xfId="43168" xr:uid="{F7B9FCFB-9D12-452C-A86D-A4C6D8DA2F49}"/>
    <cellStyle name="Normal 4 8 6 4 4 2 2" xfId="43169" xr:uid="{1047DA43-C3C6-4FCB-B7A5-E3DF601A0CA2}"/>
    <cellStyle name="Normal 4 8 6 4 4 3" xfId="43170" xr:uid="{BA7D16B8-EE85-4220-8F8A-B945030E0847}"/>
    <cellStyle name="Normal 4 8 6 4 5" xfId="43171" xr:uid="{44B4A231-92E6-460F-87D4-ED856C1DC158}"/>
    <cellStyle name="Normal 4 8 6 4 5 2" xfId="43172" xr:uid="{1C81451B-32F8-4B57-91E3-85874A6983BA}"/>
    <cellStyle name="Normal 4 8 6 4 6" xfId="43173" xr:uid="{7F9CBAD4-D8A9-471A-8886-73685E151C2F}"/>
    <cellStyle name="Normal 4 8 6 5" xfId="43174" xr:uid="{8565CB00-C0B2-48DB-A4CE-6723C8191FD4}"/>
    <cellStyle name="Normal 4 8 6 5 2" xfId="43175" xr:uid="{CC6578E3-8EB7-42AE-BFD4-609248C72E95}"/>
    <cellStyle name="Normal 4 8 6 5 2 2" xfId="43176" xr:uid="{FB7FF5B9-D720-48CC-912F-5BA7081BC59C}"/>
    <cellStyle name="Normal 4 8 6 5 2 2 2" xfId="43177" xr:uid="{C6A7B434-8C9A-48D5-9968-9E1211CBB9A0}"/>
    <cellStyle name="Normal 4 8 6 5 2 2 2 2" xfId="43178" xr:uid="{D8583A37-875F-4468-B1F2-AB732EEBD678}"/>
    <cellStyle name="Normal 4 8 6 5 2 2 3" xfId="43179" xr:uid="{0450DD26-FD99-45F6-A6C0-46543B9334D3}"/>
    <cellStyle name="Normal 4 8 6 5 2 3" xfId="43180" xr:uid="{384D0214-F294-4BA7-A4A7-DF468B4BD6AE}"/>
    <cellStyle name="Normal 4 8 6 5 2 3 2" xfId="43181" xr:uid="{78E2C376-E2DC-469C-9D76-E190A8BB2CCA}"/>
    <cellStyle name="Normal 4 8 6 5 2 3 2 2" xfId="43182" xr:uid="{7BC9FF70-031E-4F71-949F-B215EB936446}"/>
    <cellStyle name="Normal 4 8 6 5 2 3 3" xfId="43183" xr:uid="{192523D9-2C26-4EB0-B982-4E0B0F212436}"/>
    <cellStyle name="Normal 4 8 6 5 2 4" xfId="43184" xr:uid="{57F56F2D-CB8D-4883-990E-697F7648B20D}"/>
    <cellStyle name="Normal 4 8 6 5 2 4 2" xfId="43185" xr:uid="{A88AEB69-1217-4580-A39E-8FD5DBFE9F95}"/>
    <cellStyle name="Normal 4 8 6 5 2 5" xfId="43186" xr:uid="{B96B88D9-6A42-4890-94CC-6BD3533E7B70}"/>
    <cellStyle name="Normal 4 8 6 5 3" xfId="43187" xr:uid="{A951A3A0-D875-43F7-ADAF-29FE10800039}"/>
    <cellStyle name="Normal 4 8 6 5 3 2" xfId="43188" xr:uid="{1FEB144D-BAC0-4DD8-AC64-C8E890FFAD1E}"/>
    <cellStyle name="Normal 4 8 6 5 3 2 2" xfId="43189" xr:uid="{86F37F8C-82F8-4CC1-8D18-FD0A6E40BB40}"/>
    <cellStyle name="Normal 4 8 6 5 3 3" xfId="43190" xr:uid="{9BD5E72B-F7EB-4562-83AF-E2AFC5250EEA}"/>
    <cellStyle name="Normal 4 8 6 5 4" xfId="43191" xr:uid="{EC6C81F4-D675-4736-B211-F6F2BC9EE356}"/>
    <cellStyle name="Normal 4 8 6 5 4 2" xfId="43192" xr:uid="{E54BBCD9-9047-484A-8B4B-2B3CB08D9FFE}"/>
    <cellStyle name="Normal 4 8 6 5 4 2 2" xfId="43193" xr:uid="{10F1CDD6-24A1-4114-8ECE-50553541E4C7}"/>
    <cellStyle name="Normal 4 8 6 5 4 3" xfId="43194" xr:uid="{8879B688-72DD-4FBD-86A9-1982C155E7E3}"/>
    <cellStyle name="Normal 4 8 6 5 5" xfId="43195" xr:uid="{A593CFD7-8064-4B49-8F21-CE60CD8B6A8D}"/>
    <cellStyle name="Normal 4 8 6 5 5 2" xfId="43196" xr:uid="{F01DC110-E1F5-437F-A24C-A1312FF59799}"/>
    <cellStyle name="Normal 4 8 6 5 6" xfId="43197" xr:uid="{AC987252-D238-4CE6-95A6-642E95521BDB}"/>
    <cellStyle name="Normal 4 8 6 6" xfId="43198" xr:uid="{4FF494B5-3A78-4A69-A62C-A56068F300D4}"/>
    <cellStyle name="Normal 4 8 6 6 2" xfId="43199" xr:uid="{ADF46EFB-E3B2-4BD4-A839-1908563051FB}"/>
    <cellStyle name="Normal 4 8 6 6 2 2" xfId="43200" xr:uid="{A90ED2C2-506A-4836-8553-D8AC14E4EA17}"/>
    <cellStyle name="Normal 4 8 6 6 2 2 2" xfId="43201" xr:uid="{C74ED304-E264-4D80-BC7C-C0B77A461B5C}"/>
    <cellStyle name="Normal 4 8 6 6 2 3" xfId="43202" xr:uid="{BA0F6E4A-4046-47A7-8EFB-BDE798FB1A00}"/>
    <cellStyle name="Normal 4 8 6 6 3" xfId="43203" xr:uid="{C6FBFB26-5863-4836-A3E7-BF9A26878A76}"/>
    <cellStyle name="Normal 4 8 6 6 3 2" xfId="43204" xr:uid="{81041FC5-DA63-410D-A647-3BC835A8352D}"/>
    <cellStyle name="Normal 4 8 6 6 3 2 2" xfId="43205" xr:uid="{C66F0A50-ED70-4B1B-AF67-CD6174079485}"/>
    <cellStyle name="Normal 4 8 6 6 3 3" xfId="43206" xr:uid="{5B02FD82-B414-4DB1-8F1C-6D3DF36CDE1B}"/>
    <cellStyle name="Normal 4 8 6 6 4" xfId="43207" xr:uid="{70144863-4E42-4F8B-9D4A-EEBE968C3965}"/>
    <cellStyle name="Normal 4 8 6 6 4 2" xfId="43208" xr:uid="{CBD60E6C-BA76-4CC5-BC83-2ECB60D05062}"/>
    <cellStyle name="Normal 4 8 6 6 5" xfId="43209" xr:uid="{854CA2EC-4E8A-487B-BA74-306461C4A503}"/>
    <cellStyle name="Normal 4 8 6 7" xfId="43210" xr:uid="{6BBC2D33-5FFA-4089-996B-E8EF84299A1B}"/>
    <cellStyle name="Normal 4 8 6 7 2" xfId="43211" xr:uid="{93A838A3-06A4-4265-99EF-28C8BD79FEEE}"/>
    <cellStyle name="Normal 4 8 6 7 2 2" xfId="43212" xr:uid="{FBDE2234-F29F-418C-87AF-64482038FECF}"/>
    <cellStyle name="Normal 4 8 6 7 3" xfId="43213" xr:uid="{8F0755D2-F9F9-4CF1-B3DA-C448B07A7A06}"/>
    <cellStyle name="Normal 4 8 6 8" xfId="43214" xr:uid="{BE41F273-E8AB-4FDC-9FC7-0DD1AA5D3BEB}"/>
    <cellStyle name="Normal 4 8 6 8 2" xfId="43215" xr:uid="{435ED0F1-7442-4B1F-83D1-56EE0355D16C}"/>
    <cellStyle name="Normal 4 8 6 8 2 2" xfId="43216" xr:uid="{A27280A7-84BD-44BB-BB63-8C091E67C275}"/>
    <cellStyle name="Normal 4 8 6 8 3" xfId="43217" xr:uid="{62A770C9-3657-46F5-84BC-5D0EC44635EE}"/>
    <cellStyle name="Normal 4 8 6 9" xfId="43218" xr:uid="{5B43C2FB-B9F5-4566-A0B5-36BBAF380D22}"/>
    <cellStyle name="Normal 4 8 6 9 2" xfId="43219" xr:uid="{A08A1D5D-A5DE-4A18-B98F-4B0D4A6F7FA0}"/>
    <cellStyle name="Normal 4 8 6 9 2 2" xfId="43220" xr:uid="{C5CAA843-92A5-4871-96BF-98A080997A1C}"/>
    <cellStyle name="Normal 4 8 6 9 3" xfId="43221" xr:uid="{99993D23-7A4A-4A9F-90F2-9540BDB4C4C0}"/>
    <cellStyle name="Normal 4 8 7" xfId="43222" xr:uid="{786C645C-780C-4E1B-973F-E1B6BD812570}"/>
    <cellStyle name="Normal 4 8 7 10" xfId="43223" xr:uid="{CECB8886-4244-4846-A556-FD6717EEAE2E}"/>
    <cellStyle name="Normal 4 8 7 10 2" xfId="43224" xr:uid="{0EFDA8E8-45F7-4076-8425-691983E72189}"/>
    <cellStyle name="Normal 4 8 7 11" xfId="43225" xr:uid="{83F1CB06-6156-4815-806B-D16AF147B16F}"/>
    <cellStyle name="Normal 4 8 7 2" xfId="43226" xr:uid="{802BF9E7-D900-4172-8A92-7D2C17D212D1}"/>
    <cellStyle name="Normal 4 8 7 2 2" xfId="43227" xr:uid="{87142015-EE5A-433E-90B4-48C226E626AA}"/>
    <cellStyle name="Normal 4 8 7 2 2 2" xfId="43228" xr:uid="{AFAB7511-02B9-48C9-B0AD-E59647C590EB}"/>
    <cellStyle name="Normal 4 8 7 2 2 2 2" xfId="43229" xr:uid="{10D20C1E-7C01-4AE9-A660-642B1023CC14}"/>
    <cellStyle name="Normal 4 8 7 2 2 2 2 2" xfId="43230" xr:uid="{5CDAA74E-2151-4784-80C5-F7877655BE82}"/>
    <cellStyle name="Normal 4 8 7 2 2 2 2 2 2" xfId="43231" xr:uid="{1065B5D5-8409-4432-87B5-7AFECB7315DF}"/>
    <cellStyle name="Normal 4 8 7 2 2 2 2 3" xfId="43232" xr:uid="{9E58A0AE-B153-4B85-8685-BF4C44814F2C}"/>
    <cellStyle name="Normal 4 8 7 2 2 2 3" xfId="43233" xr:uid="{D7752065-5F84-4E12-B3A9-5D28B5D8135F}"/>
    <cellStyle name="Normal 4 8 7 2 2 2 3 2" xfId="43234" xr:uid="{A7DC0F4E-C5DD-48E0-87B5-DC677269A4B1}"/>
    <cellStyle name="Normal 4 8 7 2 2 2 3 2 2" xfId="43235" xr:uid="{E3C3E51D-D5A0-4E91-9BE3-E37C7E3B5272}"/>
    <cellStyle name="Normal 4 8 7 2 2 2 3 3" xfId="43236" xr:uid="{B231E86E-23B9-4AB0-92C5-223267A0E2B3}"/>
    <cellStyle name="Normal 4 8 7 2 2 2 4" xfId="43237" xr:uid="{51A30BEB-051F-4002-B827-A9D3C51A1ABE}"/>
    <cellStyle name="Normal 4 8 7 2 2 2 4 2" xfId="43238" xr:uid="{8A856D6C-8A75-453F-9E58-1BF80866148A}"/>
    <cellStyle name="Normal 4 8 7 2 2 2 5" xfId="43239" xr:uid="{BF35CC7F-56CF-4C20-8445-BCB5EAD6A8E5}"/>
    <cellStyle name="Normal 4 8 7 2 2 3" xfId="43240" xr:uid="{D5551BF3-E9C8-42AA-A5DA-075AE6E5AB4A}"/>
    <cellStyle name="Normal 4 8 7 2 2 3 2" xfId="43241" xr:uid="{11991942-6E9F-4F58-AAF3-56C931DCEDE8}"/>
    <cellStyle name="Normal 4 8 7 2 2 3 2 2" xfId="43242" xr:uid="{F6AF818A-027B-4CB9-BD86-8B4A31409673}"/>
    <cellStyle name="Normal 4 8 7 2 2 3 3" xfId="43243" xr:uid="{2954129E-6B00-4538-BEA7-CC7F6966D114}"/>
    <cellStyle name="Normal 4 8 7 2 2 4" xfId="43244" xr:uid="{87196384-0B17-44C9-BFD7-4FA3C4FA6388}"/>
    <cellStyle name="Normal 4 8 7 2 2 4 2" xfId="43245" xr:uid="{C948633A-17FC-40E1-86E6-B3086F5F3DB8}"/>
    <cellStyle name="Normal 4 8 7 2 2 4 2 2" xfId="43246" xr:uid="{32AF89CF-DDCA-4E49-A862-E0F693777296}"/>
    <cellStyle name="Normal 4 8 7 2 2 4 3" xfId="43247" xr:uid="{90DD32F4-D306-483C-942D-6C1636A2A6A8}"/>
    <cellStyle name="Normal 4 8 7 2 2 5" xfId="43248" xr:uid="{9027AEF5-58A5-4623-8463-077A05E252A7}"/>
    <cellStyle name="Normal 4 8 7 2 2 5 2" xfId="43249" xr:uid="{CACE0D3C-B06D-4458-A2CD-42355C3C0BD0}"/>
    <cellStyle name="Normal 4 8 7 2 2 6" xfId="43250" xr:uid="{959A290C-D28F-4C8A-BD5A-D4A0BE1B84F0}"/>
    <cellStyle name="Normal 4 8 7 2 3" xfId="43251" xr:uid="{40E32146-134E-40A2-94D3-70FA2A1A1173}"/>
    <cellStyle name="Normal 4 8 7 2 3 2" xfId="43252" xr:uid="{FE2CD0FB-EA45-40CD-A003-196475A7CBDC}"/>
    <cellStyle name="Normal 4 8 7 2 3 2 2" xfId="43253" xr:uid="{9F3852DD-7D37-4FB5-A2CE-EB7BBF05D965}"/>
    <cellStyle name="Normal 4 8 7 2 3 2 2 2" xfId="43254" xr:uid="{9FCAFBDF-D8A4-438E-93FD-F954A45304AA}"/>
    <cellStyle name="Normal 4 8 7 2 3 2 2 2 2" xfId="43255" xr:uid="{7F33DB0A-A424-434A-AC2D-C7461AACAB8B}"/>
    <cellStyle name="Normal 4 8 7 2 3 2 2 3" xfId="43256" xr:uid="{ED43E60F-BC90-4928-B477-B9B67A2861C0}"/>
    <cellStyle name="Normal 4 8 7 2 3 2 3" xfId="43257" xr:uid="{4F05F708-635B-42B5-A4C7-8EB6BA357CE5}"/>
    <cellStyle name="Normal 4 8 7 2 3 2 3 2" xfId="43258" xr:uid="{18D8BB8C-7410-442F-BB1E-A432557155B1}"/>
    <cellStyle name="Normal 4 8 7 2 3 2 3 2 2" xfId="43259" xr:uid="{C4F6A258-4B3E-4369-81BF-72B93D100CB1}"/>
    <cellStyle name="Normal 4 8 7 2 3 2 3 3" xfId="43260" xr:uid="{CE3AE337-155E-44CB-B366-321B14912106}"/>
    <cellStyle name="Normal 4 8 7 2 3 2 4" xfId="43261" xr:uid="{6610E7CC-CF79-4FB8-A41D-4F5182CDD350}"/>
    <cellStyle name="Normal 4 8 7 2 3 2 4 2" xfId="43262" xr:uid="{A5CD04DF-324A-4FE4-81BB-C592DB96296E}"/>
    <cellStyle name="Normal 4 8 7 2 3 2 5" xfId="43263" xr:uid="{5D5BF553-5707-4A76-9960-43F7E0DC25B6}"/>
    <cellStyle name="Normal 4 8 7 2 3 3" xfId="43264" xr:uid="{C1292299-DFDB-4E9D-B5D3-02912CF5F1E2}"/>
    <cellStyle name="Normal 4 8 7 2 3 3 2" xfId="43265" xr:uid="{DAC97050-B4DC-45E0-9B0D-0E98CF712834}"/>
    <cellStyle name="Normal 4 8 7 2 3 3 2 2" xfId="43266" xr:uid="{C7C60A39-2C1A-4CD5-B2B6-87FE2B8FA1B0}"/>
    <cellStyle name="Normal 4 8 7 2 3 3 3" xfId="43267" xr:uid="{FF096D45-B41A-41B3-BD35-53EEED9A0E29}"/>
    <cellStyle name="Normal 4 8 7 2 3 4" xfId="43268" xr:uid="{487B2995-32EB-4FAA-9B68-A7A4134681B9}"/>
    <cellStyle name="Normal 4 8 7 2 3 4 2" xfId="43269" xr:uid="{F657BFC2-B0C4-4444-88AC-9E00A9B51B05}"/>
    <cellStyle name="Normal 4 8 7 2 3 4 2 2" xfId="43270" xr:uid="{15F0BF40-69C1-4856-A104-B00B993FF98C}"/>
    <cellStyle name="Normal 4 8 7 2 3 4 3" xfId="43271" xr:uid="{1179DE65-3486-4C36-9FCE-81B216640613}"/>
    <cellStyle name="Normal 4 8 7 2 3 5" xfId="43272" xr:uid="{09CE72FB-23E0-4CC3-8403-C116B48930A5}"/>
    <cellStyle name="Normal 4 8 7 2 3 5 2" xfId="43273" xr:uid="{59788718-7A86-4EAE-9F39-EFC915134E77}"/>
    <cellStyle name="Normal 4 8 7 2 3 6" xfId="43274" xr:uid="{6FD91F43-6914-4354-9A32-129BB7FAE276}"/>
    <cellStyle name="Normal 4 8 7 2 4" xfId="43275" xr:uid="{35CBBF62-011C-4D56-BF40-4BBD2E648C1D}"/>
    <cellStyle name="Normal 4 8 7 2 4 2" xfId="43276" xr:uid="{366E1925-B291-4678-95EE-60C94D2CFFC9}"/>
    <cellStyle name="Normal 4 8 7 2 4 2 2" xfId="43277" xr:uid="{5DFA5EEB-902B-4BD2-8342-0B81353E468E}"/>
    <cellStyle name="Normal 4 8 7 2 4 2 2 2" xfId="43278" xr:uid="{996CF5C0-ABE6-408F-9030-C0A40518817E}"/>
    <cellStyle name="Normal 4 8 7 2 4 2 3" xfId="43279" xr:uid="{C8D513E5-854F-48A9-9664-E55C617974DF}"/>
    <cellStyle name="Normal 4 8 7 2 4 3" xfId="43280" xr:uid="{CAA49B39-8BB0-4E33-809E-13A53A0A5876}"/>
    <cellStyle name="Normal 4 8 7 2 4 3 2" xfId="43281" xr:uid="{5282FC18-1EDD-40A1-BA75-24087AE285B7}"/>
    <cellStyle name="Normal 4 8 7 2 4 3 2 2" xfId="43282" xr:uid="{647C02E7-5A5F-4AEB-A809-59A96CD108BC}"/>
    <cellStyle name="Normal 4 8 7 2 4 3 3" xfId="43283" xr:uid="{B309D209-884A-4D2D-9928-F108002D912B}"/>
    <cellStyle name="Normal 4 8 7 2 4 4" xfId="43284" xr:uid="{C3444403-6F95-4064-AF0B-8C6B9F25A155}"/>
    <cellStyle name="Normal 4 8 7 2 4 4 2" xfId="43285" xr:uid="{A45B5D90-BCAC-4B8B-87FA-1F5E576F57BF}"/>
    <cellStyle name="Normal 4 8 7 2 4 5" xfId="43286" xr:uid="{2BA63C27-4B65-4BBE-90CF-081600D1DCFE}"/>
    <cellStyle name="Normal 4 8 7 2 5" xfId="43287" xr:uid="{1059D690-7E1F-4C5D-B712-B884CFBD7533}"/>
    <cellStyle name="Normal 4 8 7 2 5 2" xfId="43288" xr:uid="{AA5920D8-BB7F-4274-8336-6B6174BBB8AB}"/>
    <cellStyle name="Normal 4 8 7 2 5 2 2" xfId="43289" xr:uid="{E73E7CA7-D592-4209-AFFC-CC4E39F90B39}"/>
    <cellStyle name="Normal 4 8 7 2 5 3" xfId="43290" xr:uid="{36CF1AAD-9BE4-441F-8142-57535AB773FB}"/>
    <cellStyle name="Normal 4 8 7 2 6" xfId="43291" xr:uid="{4032A4E2-113E-4EE2-A0C4-0765B49166A4}"/>
    <cellStyle name="Normal 4 8 7 2 6 2" xfId="43292" xr:uid="{31F755E3-891F-45BA-B7F6-2BA7FEECC2FD}"/>
    <cellStyle name="Normal 4 8 7 2 6 2 2" xfId="43293" xr:uid="{1DD97664-97FB-4951-B928-C296B3BFF02C}"/>
    <cellStyle name="Normal 4 8 7 2 6 3" xfId="43294" xr:uid="{B18EE117-4835-4ED8-B3BF-CE67855CC7EA}"/>
    <cellStyle name="Normal 4 8 7 2 7" xfId="43295" xr:uid="{1710061E-9D53-4EC5-9529-44080ECC7521}"/>
    <cellStyle name="Normal 4 8 7 2 7 2" xfId="43296" xr:uid="{9A95E08E-C6D2-43D5-A0FD-A6DAC825C8DE}"/>
    <cellStyle name="Normal 4 8 7 2 7 2 2" xfId="43297" xr:uid="{89900C41-A9C0-467A-A1FA-354EC1A8F0EC}"/>
    <cellStyle name="Normal 4 8 7 2 7 3" xfId="43298" xr:uid="{94D924C8-058D-4379-9022-E45641FFB781}"/>
    <cellStyle name="Normal 4 8 7 2 8" xfId="43299" xr:uid="{1C61E5AD-2852-4998-B549-8A97C42120A2}"/>
    <cellStyle name="Normal 4 8 7 2 8 2" xfId="43300" xr:uid="{5EA5DE57-61F5-4614-B47E-89F7B0DC648C}"/>
    <cellStyle name="Normal 4 8 7 2 9" xfId="43301" xr:uid="{35E249DE-08F9-4F86-8628-EE080B80CAAD}"/>
    <cellStyle name="Normal 4 8 7 3" xfId="43302" xr:uid="{27FB532F-3626-4C7F-A205-0DD1D663C4B1}"/>
    <cellStyle name="Normal 4 8 7 3 2" xfId="43303" xr:uid="{B9072BDF-0A48-4DF8-9945-97442079E680}"/>
    <cellStyle name="Normal 4 8 7 3 2 2" xfId="43304" xr:uid="{442A477F-39EC-4A69-A1E4-BE607D1C3EFD}"/>
    <cellStyle name="Normal 4 8 7 3 2 2 2" xfId="43305" xr:uid="{FA994B7E-6057-44BB-A426-B6EB520D7841}"/>
    <cellStyle name="Normal 4 8 7 3 2 2 2 2" xfId="43306" xr:uid="{A31F714B-9CD3-4571-8A59-164C76E5CCF1}"/>
    <cellStyle name="Normal 4 8 7 3 2 2 2 2 2" xfId="43307" xr:uid="{5B1F0D35-E53A-430B-8155-6F32BFED9C21}"/>
    <cellStyle name="Normal 4 8 7 3 2 2 2 3" xfId="43308" xr:uid="{2DAB56E6-FF17-45E9-83C2-581396D1E0B9}"/>
    <cellStyle name="Normal 4 8 7 3 2 2 3" xfId="43309" xr:uid="{ADCEA0CD-6C5D-421D-8970-9816279B9443}"/>
    <cellStyle name="Normal 4 8 7 3 2 2 3 2" xfId="43310" xr:uid="{8A9C8E31-2283-4663-A0B5-794E3C57CD53}"/>
    <cellStyle name="Normal 4 8 7 3 2 2 3 2 2" xfId="43311" xr:uid="{809AB4C1-B175-4AC5-9398-C22BD5216027}"/>
    <cellStyle name="Normal 4 8 7 3 2 2 3 3" xfId="43312" xr:uid="{9FF106A0-4C5E-4FD6-B026-7196E3D58DE0}"/>
    <cellStyle name="Normal 4 8 7 3 2 2 4" xfId="43313" xr:uid="{6BE4C4AE-BB6C-4572-954A-A59AD0F87DBC}"/>
    <cellStyle name="Normal 4 8 7 3 2 2 4 2" xfId="43314" xr:uid="{E57BC5C4-C4A3-4075-B0EB-5E8A1C25B699}"/>
    <cellStyle name="Normal 4 8 7 3 2 2 5" xfId="43315" xr:uid="{92548E46-7677-4873-BFD1-A96979FF20E2}"/>
    <cellStyle name="Normal 4 8 7 3 2 3" xfId="43316" xr:uid="{AD313E7D-EA05-40EE-91C8-8C9A752A47C7}"/>
    <cellStyle name="Normal 4 8 7 3 2 3 2" xfId="43317" xr:uid="{8660674A-EEC7-4467-8980-FC5088C7D3A7}"/>
    <cellStyle name="Normal 4 8 7 3 2 3 2 2" xfId="43318" xr:uid="{3A758AB4-36A1-4FED-AB74-FA8912B45072}"/>
    <cellStyle name="Normal 4 8 7 3 2 3 3" xfId="43319" xr:uid="{8D1AD127-C3E9-43CC-90E3-1AA006C2B45B}"/>
    <cellStyle name="Normal 4 8 7 3 2 4" xfId="43320" xr:uid="{057DCD1F-916E-4C84-9477-C12A516FF5A1}"/>
    <cellStyle name="Normal 4 8 7 3 2 4 2" xfId="43321" xr:uid="{ACF6CF3E-A2DB-452E-BB0D-746BDD60BD28}"/>
    <cellStyle name="Normal 4 8 7 3 2 4 2 2" xfId="43322" xr:uid="{E64E632A-388B-4082-8C86-28B86C287AEE}"/>
    <cellStyle name="Normal 4 8 7 3 2 4 3" xfId="43323" xr:uid="{51200935-7545-41C4-9C13-CC3C95E6AA99}"/>
    <cellStyle name="Normal 4 8 7 3 2 5" xfId="43324" xr:uid="{A12AA97C-9F69-44DA-9B49-A53BE33029E9}"/>
    <cellStyle name="Normal 4 8 7 3 2 5 2" xfId="43325" xr:uid="{7F3EDE57-BD3A-4023-8202-C07AEEEB71AA}"/>
    <cellStyle name="Normal 4 8 7 3 2 6" xfId="43326" xr:uid="{E7491B33-E6BB-4060-882C-2ED3CF6C472A}"/>
    <cellStyle name="Normal 4 8 7 3 3" xfId="43327" xr:uid="{2853D298-7D63-46CE-8CDD-974E1ADD32CC}"/>
    <cellStyle name="Normal 4 8 7 3 3 2" xfId="43328" xr:uid="{E3A6AA8B-6CCD-4EDC-8AD3-BED9EF753BEC}"/>
    <cellStyle name="Normal 4 8 7 3 3 2 2" xfId="43329" xr:uid="{D650D5BE-DF80-49AC-AF42-688B027C3727}"/>
    <cellStyle name="Normal 4 8 7 3 3 2 2 2" xfId="43330" xr:uid="{3F3E8EC9-0C5F-4048-B566-A9E27E516355}"/>
    <cellStyle name="Normal 4 8 7 3 3 2 2 2 2" xfId="43331" xr:uid="{A31875A4-E957-4B49-997D-730AAAFBE78B}"/>
    <cellStyle name="Normal 4 8 7 3 3 2 2 3" xfId="43332" xr:uid="{3CA49DED-1156-4D74-8AF8-B8FB52DE8EF2}"/>
    <cellStyle name="Normal 4 8 7 3 3 2 3" xfId="43333" xr:uid="{E28CB839-E04D-47BC-B159-36027A55C2EA}"/>
    <cellStyle name="Normal 4 8 7 3 3 2 3 2" xfId="43334" xr:uid="{08A9DA45-4B47-4076-A18A-EB49EFDCE617}"/>
    <cellStyle name="Normal 4 8 7 3 3 2 3 2 2" xfId="43335" xr:uid="{592B5128-DEC4-4E8A-816D-09E42B42BA74}"/>
    <cellStyle name="Normal 4 8 7 3 3 2 3 3" xfId="43336" xr:uid="{77750D03-0061-4D5A-9972-AAF5D36F34C0}"/>
    <cellStyle name="Normal 4 8 7 3 3 2 4" xfId="43337" xr:uid="{7EF8C96E-9E20-4E03-80CA-C3F2F9703222}"/>
    <cellStyle name="Normal 4 8 7 3 3 2 4 2" xfId="43338" xr:uid="{28D850CE-CEB3-4314-BE41-897601E7A1A4}"/>
    <cellStyle name="Normal 4 8 7 3 3 2 5" xfId="43339" xr:uid="{66A5306F-7135-452E-8846-E9222C4F119C}"/>
    <cellStyle name="Normal 4 8 7 3 3 3" xfId="43340" xr:uid="{424B7648-0346-467A-8BD2-96B5BDAC9F6D}"/>
    <cellStyle name="Normal 4 8 7 3 3 3 2" xfId="43341" xr:uid="{ABEC08F8-8983-4AF4-8BEB-C37BB43FDBE7}"/>
    <cellStyle name="Normal 4 8 7 3 3 3 2 2" xfId="43342" xr:uid="{06951229-0AE4-4620-B350-DEA84207B0E0}"/>
    <cellStyle name="Normal 4 8 7 3 3 3 3" xfId="43343" xr:uid="{A45B4D68-F3E5-4653-AC05-CF346E25E28C}"/>
    <cellStyle name="Normal 4 8 7 3 3 4" xfId="43344" xr:uid="{F26F36AF-C337-4320-A6D0-B9220C991B9A}"/>
    <cellStyle name="Normal 4 8 7 3 3 4 2" xfId="43345" xr:uid="{1B9A41F9-3E88-4FE6-9F73-303F337533D1}"/>
    <cellStyle name="Normal 4 8 7 3 3 4 2 2" xfId="43346" xr:uid="{EB060FC8-7216-414C-9B2E-EE822097D402}"/>
    <cellStyle name="Normal 4 8 7 3 3 4 3" xfId="43347" xr:uid="{737C4ABE-E6EA-475D-A418-9F9CA34CBD9B}"/>
    <cellStyle name="Normal 4 8 7 3 3 5" xfId="43348" xr:uid="{1AA81A57-A8B3-46C8-8E31-63D92148B21F}"/>
    <cellStyle name="Normal 4 8 7 3 3 5 2" xfId="43349" xr:uid="{83F5877C-0288-4DBE-9312-EF56F1553B8B}"/>
    <cellStyle name="Normal 4 8 7 3 3 6" xfId="43350" xr:uid="{CE237BDD-6614-4549-B606-973BF2D89199}"/>
    <cellStyle name="Normal 4 8 7 3 4" xfId="43351" xr:uid="{CE6F03EB-7928-49D2-8767-11431A3B53BE}"/>
    <cellStyle name="Normal 4 8 7 3 4 2" xfId="43352" xr:uid="{3E33658A-32BD-451C-BFE2-C218F3A7B063}"/>
    <cellStyle name="Normal 4 8 7 3 4 2 2" xfId="43353" xr:uid="{D14B947F-6EA8-407D-B05A-852F570F7AF2}"/>
    <cellStyle name="Normal 4 8 7 3 4 2 2 2" xfId="43354" xr:uid="{21833743-6CEC-421E-97FE-0A8997F7D269}"/>
    <cellStyle name="Normal 4 8 7 3 4 2 3" xfId="43355" xr:uid="{6701B561-764D-4BD0-B80B-FB803EDF5A0D}"/>
    <cellStyle name="Normal 4 8 7 3 4 3" xfId="43356" xr:uid="{7844C443-6617-40C8-B026-8695733691E9}"/>
    <cellStyle name="Normal 4 8 7 3 4 3 2" xfId="43357" xr:uid="{659D3B79-7531-4927-B7B3-0F626796F04E}"/>
    <cellStyle name="Normal 4 8 7 3 4 3 2 2" xfId="43358" xr:uid="{77EDEBA5-9349-450C-A9AB-7C3DB580F3BA}"/>
    <cellStyle name="Normal 4 8 7 3 4 3 3" xfId="43359" xr:uid="{543E5567-80AE-42DA-96A2-8E3A4813DB62}"/>
    <cellStyle name="Normal 4 8 7 3 4 4" xfId="43360" xr:uid="{0D3DC4D9-3DDA-4D84-8722-F040D239C246}"/>
    <cellStyle name="Normal 4 8 7 3 4 4 2" xfId="43361" xr:uid="{D3C747B6-51BC-4B7F-AD33-31170A67C4C2}"/>
    <cellStyle name="Normal 4 8 7 3 4 5" xfId="43362" xr:uid="{67777C32-BED0-4665-9E13-9928DCDAC394}"/>
    <cellStyle name="Normal 4 8 7 3 5" xfId="43363" xr:uid="{EB09CC72-E1EE-4C46-B706-C197D0BFACD9}"/>
    <cellStyle name="Normal 4 8 7 3 5 2" xfId="43364" xr:uid="{26061783-B572-4D6D-AB6A-4FFE94E87591}"/>
    <cellStyle name="Normal 4 8 7 3 5 2 2" xfId="43365" xr:uid="{2CA3BFB7-E9D9-4094-B501-6B722A4132D0}"/>
    <cellStyle name="Normal 4 8 7 3 5 3" xfId="43366" xr:uid="{04654E40-0565-4AA4-B385-DC81EC44DBBA}"/>
    <cellStyle name="Normal 4 8 7 3 6" xfId="43367" xr:uid="{0146B3DA-98BA-4070-A2CC-55DFAF00017E}"/>
    <cellStyle name="Normal 4 8 7 3 6 2" xfId="43368" xr:uid="{D901DCDF-ED5F-4D54-B3D1-C3ABCC4BE499}"/>
    <cellStyle name="Normal 4 8 7 3 6 2 2" xfId="43369" xr:uid="{077107ED-91F2-4840-912D-4706C37DCA2B}"/>
    <cellStyle name="Normal 4 8 7 3 6 3" xfId="43370" xr:uid="{DA8D1AB5-20AC-45CF-B648-354EFE93D4CB}"/>
    <cellStyle name="Normal 4 8 7 3 7" xfId="43371" xr:uid="{6BFE6456-A750-4208-8909-47B23F6F62F6}"/>
    <cellStyle name="Normal 4 8 7 3 7 2" xfId="43372" xr:uid="{D8D84082-9FFD-4DBA-80B1-2025006FA402}"/>
    <cellStyle name="Normal 4 8 7 3 7 2 2" xfId="43373" xr:uid="{75053D22-2390-4D6D-AA0D-2D820BC1A765}"/>
    <cellStyle name="Normal 4 8 7 3 7 3" xfId="43374" xr:uid="{2EC077A9-782F-42BF-AC09-4D6B272382A2}"/>
    <cellStyle name="Normal 4 8 7 3 8" xfId="43375" xr:uid="{0E3848B6-0A87-4223-808C-1487A63ACBF5}"/>
    <cellStyle name="Normal 4 8 7 3 8 2" xfId="43376" xr:uid="{8A8E6737-4E8B-4073-AB28-AC60E0EB5912}"/>
    <cellStyle name="Normal 4 8 7 3 9" xfId="43377" xr:uid="{F7537B44-0B4B-4FA1-B107-F54B99617280}"/>
    <cellStyle name="Normal 4 8 7 4" xfId="43378" xr:uid="{A492549B-13FC-4F39-9B0B-D0E928EF6FB8}"/>
    <cellStyle name="Normal 4 8 7 4 2" xfId="43379" xr:uid="{90111ADF-A053-4137-A7B7-6C34D662564C}"/>
    <cellStyle name="Normal 4 8 7 4 2 2" xfId="43380" xr:uid="{F3CB9DE4-0061-4CFD-A5AF-F9400705F7C1}"/>
    <cellStyle name="Normal 4 8 7 4 2 2 2" xfId="43381" xr:uid="{F43B0D74-0B33-44CB-BBC6-6E3A1746716D}"/>
    <cellStyle name="Normal 4 8 7 4 2 2 2 2" xfId="43382" xr:uid="{585F3B5C-5E3F-458E-880A-57AF6E0E3007}"/>
    <cellStyle name="Normal 4 8 7 4 2 2 3" xfId="43383" xr:uid="{26C9FC69-ED28-4EC3-81BD-811925B92CD3}"/>
    <cellStyle name="Normal 4 8 7 4 2 3" xfId="43384" xr:uid="{6A7C762C-AB8B-4775-8061-F8FEA8FCC081}"/>
    <cellStyle name="Normal 4 8 7 4 2 3 2" xfId="43385" xr:uid="{AE92D200-91AD-467A-904C-C03D9F9E95ED}"/>
    <cellStyle name="Normal 4 8 7 4 2 3 2 2" xfId="43386" xr:uid="{DF833CA4-DC4F-470A-AE28-F828BE80CF1C}"/>
    <cellStyle name="Normal 4 8 7 4 2 3 3" xfId="43387" xr:uid="{86F586BF-3E46-4D09-99F3-90E11EE29FE4}"/>
    <cellStyle name="Normal 4 8 7 4 2 4" xfId="43388" xr:uid="{06547E66-CDFA-4846-BA0D-D80FA553D13F}"/>
    <cellStyle name="Normal 4 8 7 4 2 4 2" xfId="43389" xr:uid="{7B83AF73-6871-4BC8-995B-29311D7EFBFF}"/>
    <cellStyle name="Normal 4 8 7 4 2 5" xfId="43390" xr:uid="{D2F606C4-E95E-48BA-A6F5-07B0D8FD2ABF}"/>
    <cellStyle name="Normal 4 8 7 4 3" xfId="43391" xr:uid="{95A591EA-4736-4844-946D-6138B9912146}"/>
    <cellStyle name="Normal 4 8 7 4 3 2" xfId="43392" xr:uid="{B8ACE6E6-8E5D-4584-AA7A-EDBB7CB5F66C}"/>
    <cellStyle name="Normal 4 8 7 4 3 2 2" xfId="43393" xr:uid="{AE9135F7-A3A6-46E0-9932-FD7E78C1B772}"/>
    <cellStyle name="Normal 4 8 7 4 3 3" xfId="43394" xr:uid="{DF35C73C-2EFE-42F6-B611-6593AF959136}"/>
    <cellStyle name="Normal 4 8 7 4 4" xfId="43395" xr:uid="{68BB75D3-10BD-4129-AFA0-D96C2AB09049}"/>
    <cellStyle name="Normal 4 8 7 4 4 2" xfId="43396" xr:uid="{C3B2A4C6-4095-4627-96EF-002A7303453D}"/>
    <cellStyle name="Normal 4 8 7 4 4 2 2" xfId="43397" xr:uid="{06993FB4-B750-41DC-A46D-EF9C089D0299}"/>
    <cellStyle name="Normal 4 8 7 4 4 3" xfId="43398" xr:uid="{05631109-2AC1-4A7E-A114-1464C363BDA4}"/>
    <cellStyle name="Normal 4 8 7 4 5" xfId="43399" xr:uid="{471A9FAC-74DB-490F-B5C6-41BAB9301C66}"/>
    <cellStyle name="Normal 4 8 7 4 5 2" xfId="43400" xr:uid="{D7F49C05-0D4E-474A-8ED8-6650F03F8658}"/>
    <cellStyle name="Normal 4 8 7 4 6" xfId="43401" xr:uid="{AFA8F15D-C5E3-4433-92CB-E8AC76AF8FBE}"/>
    <cellStyle name="Normal 4 8 7 5" xfId="43402" xr:uid="{C376BB48-8A59-47F1-A6AB-BB0773610037}"/>
    <cellStyle name="Normal 4 8 7 5 2" xfId="43403" xr:uid="{0C4ACDD5-82B5-40CF-8D8D-75022E7F05C1}"/>
    <cellStyle name="Normal 4 8 7 5 2 2" xfId="43404" xr:uid="{10006464-16F4-4F7F-9331-D7674F05154E}"/>
    <cellStyle name="Normal 4 8 7 5 2 2 2" xfId="43405" xr:uid="{3BEC19BA-1153-469F-B329-5B34B87359BA}"/>
    <cellStyle name="Normal 4 8 7 5 2 2 2 2" xfId="43406" xr:uid="{40A859F2-569A-45A5-8423-DE6F3F7BCB8B}"/>
    <cellStyle name="Normal 4 8 7 5 2 2 3" xfId="43407" xr:uid="{139E6DA4-B0E3-4106-BC8F-7E14B9B74859}"/>
    <cellStyle name="Normal 4 8 7 5 2 3" xfId="43408" xr:uid="{1DCEF8BF-A56C-4789-8671-BF1A2127A736}"/>
    <cellStyle name="Normal 4 8 7 5 2 3 2" xfId="43409" xr:uid="{3230425F-A5B9-45FA-A43C-BC3350DFB9FF}"/>
    <cellStyle name="Normal 4 8 7 5 2 3 2 2" xfId="43410" xr:uid="{A5F6019A-DE8D-4A2D-9B0B-40143FDE4488}"/>
    <cellStyle name="Normal 4 8 7 5 2 3 3" xfId="43411" xr:uid="{AEC8A7C4-EA97-47F2-AA35-433680551EC1}"/>
    <cellStyle name="Normal 4 8 7 5 2 4" xfId="43412" xr:uid="{6A27F981-7D0E-4DF0-B80B-BAC19C6D2D1A}"/>
    <cellStyle name="Normal 4 8 7 5 2 4 2" xfId="43413" xr:uid="{89C0591A-62BC-4C99-B832-31F0B40C7347}"/>
    <cellStyle name="Normal 4 8 7 5 2 5" xfId="43414" xr:uid="{754ECD7C-5D3F-48E4-80DC-1D4E6AC881FD}"/>
    <cellStyle name="Normal 4 8 7 5 3" xfId="43415" xr:uid="{E1F47D4D-946F-4832-9DED-864BF7DE935C}"/>
    <cellStyle name="Normal 4 8 7 5 3 2" xfId="43416" xr:uid="{518387E2-9AEF-45B9-B644-7BF47305B052}"/>
    <cellStyle name="Normal 4 8 7 5 3 2 2" xfId="43417" xr:uid="{D45801C3-E29A-4E24-8700-A42E64DDE1A0}"/>
    <cellStyle name="Normal 4 8 7 5 3 3" xfId="43418" xr:uid="{001992BC-0330-4A0F-ABF6-1A96B2A45F93}"/>
    <cellStyle name="Normal 4 8 7 5 4" xfId="43419" xr:uid="{2E16477E-A101-4320-98B9-09B9E1F6F85F}"/>
    <cellStyle name="Normal 4 8 7 5 4 2" xfId="43420" xr:uid="{449F593C-5BFC-40A2-8106-CC77E3649055}"/>
    <cellStyle name="Normal 4 8 7 5 4 2 2" xfId="43421" xr:uid="{F5A4472A-C9DE-450C-8772-26696F995C15}"/>
    <cellStyle name="Normal 4 8 7 5 4 3" xfId="43422" xr:uid="{C86693F7-DCBD-4ECA-966D-C90BAABD0E53}"/>
    <cellStyle name="Normal 4 8 7 5 5" xfId="43423" xr:uid="{1E829C8A-07E6-43DA-AF2F-89F617F9D418}"/>
    <cellStyle name="Normal 4 8 7 5 5 2" xfId="43424" xr:uid="{367E00D1-5D1B-4E9B-B0F0-C604D68E3A63}"/>
    <cellStyle name="Normal 4 8 7 5 6" xfId="43425" xr:uid="{5A7DFBE6-E09D-457B-8908-7C8D78EADF46}"/>
    <cellStyle name="Normal 4 8 7 6" xfId="43426" xr:uid="{A81F9951-66C2-48F3-9224-D73DF2F5DC13}"/>
    <cellStyle name="Normal 4 8 7 6 2" xfId="43427" xr:uid="{12858DB7-A628-42F0-A3B3-697276121A14}"/>
    <cellStyle name="Normal 4 8 7 6 2 2" xfId="43428" xr:uid="{DC8C2352-9AED-49DE-8D2A-228DD4B8656C}"/>
    <cellStyle name="Normal 4 8 7 6 2 2 2" xfId="43429" xr:uid="{60315BB7-E7ED-4088-9584-00B7E8FF7104}"/>
    <cellStyle name="Normal 4 8 7 6 2 3" xfId="43430" xr:uid="{C70E97D8-1D42-4CBC-9F4E-5D261FBF9281}"/>
    <cellStyle name="Normal 4 8 7 6 3" xfId="43431" xr:uid="{B2310EC8-C12E-4FD4-8AE6-F34B8DF13386}"/>
    <cellStyle name="Normal 4 8 7 6 3 2" xfId="43432" xr:uid="{412ADE23-DFCD-4745-832F-4D2BD4037AED}"/>
    <cellStyle name="Normal 4 8 7 6 3 2 2" xfId="43433" xr:uid="{DC3F821F-41CF-497D-B36A-6A365A7B8FBD}"/>
    <cellStyle name="Normal 4 8 7 6 3 3" xfId="43434" xr:uid="{60D39736-72B9-4FE7-88F2-F2B3592BD4BE}"/>
    <cellStyle name="Normal 4 8 7 6 4" xfId="43435" xr:uid="{3DA2F2C4-9F5C-432F-AA99-CE0CE397DBF7}"/>
    <cellStyle name="Normal 4 8 7 6 4 2" xfId="43436" xr:uid="{74D3BAA8-4ACF-45BC-A082-816242813E69}"/>
    <cellStyle name="Normal 4 8 7 6 5" xfId="43437" xr:uid="{D256C463-1804-440F-BE67-60AE127276E3}"/>
    <cellStyle name="Normal 4 8 7 7" xfId="43438" xr:uid="{19A61160-AB34-456E-8E97-815E0DDF96A8}"/>
    <cellStyle name="Normal 4 8 7 7 2" xfId="43439" xr:uid="{44AED606-4256-4231-A662-4394BB465BD6}"/>
    <cellStyle name="Normal 4 8 7 7 2 2" xfId="43440" xr:uid="{BC781477-5A56-4A8B-9D0B-5E6517B542C1}"/>
    <cellStyle name="Normal 4 8 7 7 3" xfId="43441" xr:uid="{9B2231BF-8EB7-43DC-871E-D20EB431AD4D}"/>
    <cellStyle name="Normal 4 8 7 8" xfId="43442" xr:uid="{BE1E5C93-AA27-4A48-9F98-2B630A5A14BD}"/>
    <cellStyle name="Normal 4 8 7 8 2" xfId="43443" xr:uid="{D0ED9CDC-3730-4DFF-B60B-411D93768063}"/>
    <cellStyle name="Normal 4 8 7 8 2 2" xfId="43444" xr:uid="{6360DC43-00EF-4CA0-A642-33A8678A5BEE}"/>
    <cellStyle name="Normal 4 8 7 8 3" xfId="43445" xr:uid="{81148402-298D-4B58-A386-B92B4EB085A8}"/>
    <cellStyle name="Normal 4 8 7 9" xfId="43446" xr:uid="{BA50ADD2-2051-45BB-A911-E8E3604EF9E2}"/>
    <cellStyle name="Normal 4 8 7 9 2" xfId="43447" xr:uid="{B11022F2-0EFC-41DB-90FE-5777AFA57F36}"/>
    <cellStyle name="Normal 4 8 7 9 2 2" xfId="43448" xr:uid="{0E651624-393B-410C-A357-E7CF28AA76E3}"/>
    <cellStyle name="Normal 4 8 7 9 3" xfId="43449" xr:uid="{35B6959C-008F-4CBA-8D12-59FDC3D44FA1}"/>
    <cellStyle name="Normal 4 8 8" xfId="43450" xr:uid="{FF4DABED-2D7B-45FA-B103-04C4C1CB20DF}"/>
    <cellStyle name="Normal 4 8 8 10" xfId="43451" xr:uid="{64331B1A-91E6-4739-9C88-B7A39CA62137}"/>
    <cellStyle name="Normal 4 8 8 10 2" xfId="43452" xr:uid="{47527316-352A-45F9-8650-5210CB9DCCCD}"/>
    <cellStyle name="Normal 4 8 8 11" xfId="43453" xr:uid="{35787C7B-9646-43E1-8A59-FE6A37557340}"/>
    <cellStyle name="Normal 4 8 8 2" xfId="43454" xr:uid="{2DAD570C-A20F-44DD-B5F0-5FEA413AAA50}"/>
    <cellStyle name="Normal 4 8 8 2 2" xfId="43455" xr:uid="{59C1D82F-E677-4472-8D0D-36A3C6F55648}"/>
    <cellStyle name="Normal 4 8 8 2 2 2" xfId="43456" xr:uid="{B3CC140B-E1A4-4765-AF5C-48485DA5934E}"/>
    <cellStyle name="Normal 4 8 8 2 2 2 2" xfId="43457" xr:uid="{95E90580-820B-47D3-8C6C-E3309767D45A}"/>
    <cellStyle name="Normal 4 8 8 2 2 2 2 2" xfId="43458" xr:uid="{BD2098EC-D64D-41DA-A4FF-21E06A6FB45B}"/>
    <cellStyle name="Normal 4 8 8 2 2 2 2 2 2" xfId="43459" xr:uid="{E0C71D03-208D-4430-824F-04EAFF093FE5}"/>
    <cellStyle name="Normal 4 8 8 2 2 2 2 3" xfId="43460" xr:uid="{64B73833-3D5B-4560-BD90-CE2C0D5700B0}"/>
    <cellStyle name="Normal 4 8 8 2 2 2 3" xfId="43461" xr:uid="{6FA27F34-2169-413B-98DA-EE8BA17A5C8C}"/>
    <cellStyle name="Normal 4 8 8 2 2 2 3 2" xfId="43462" xr:uid="{27ADBDFD-6FCE-4A80-917A-950369A41E77}"/>
    <cellStyle name="Normal 4 8 8 2 2 2 3 2 2" xfId="43463" xr:uid="{95321B68-7E4F-41F3-BC47-DC84E99D5248}"/>
    <cellStyle name="Normal 4 8 8 2 2 2 3 3" xfId="43464" xr:uid="{8B7017B8-D5C9-4FC7-8660-D488DF15BB87}"/>
    <cellStyle name="Normal 4 8 8 2 2 2 4" xfId="43465" xr:uid="{448A96B7-777F-4270-9614-0AE5FCF2C67F}"/>
    <cellStyle name="Normal 4 8 8 2 2 2 4 2" xfId="43466" xr:uid="{F5A8F318-D500-493C-880C-4559879D2B4A}"/>
    <cellStyle name="Normal 4 8 8 2 2 2 5" xfId="43467" xr:uid="{75807CD3-E19F-4A56-8EEA-3CC6D6CF385B}"/>
    <cellStyle name="Normal 4 8 8 2 2 3" xfId="43468" xr:uid="{FC57E9AA-E7B3-4FA6-8DBF-8476720D9B72}"/>
    <cellStyle name="Normal 4 8 8 2 2 3 2" xfId="43469" xr:uid="{A82FB54F-F01F-4CC0-8E88-C6C090359B5B}"/>
    <cellStyle name="Normal 4 8 8 2 2 3 2 2" xfId="43470" xr:uid="{A0B6A0E2-882A-48DD-B7A0-5B8583A70832}"/>
    <cellStyle name="Normal 4 8 8 2 2 3 3" xfId="43471" xr:uid="{3F0C3EFF-2019-4AFC-8A11-68D4068E5121}"/>
    <cellStyle name="Normal 4 8 8 2 2 4" xfId="43472" xr:uid="{D1744263-9CF0-4D75-AB02-E694819F3F0E}"/>
    <cellStyle name="Normal 4 8 8 2 2 4 2" xfId="43473" xr:uid="{F70C8D01-133C-4966-B7E7-7111795B1370}"/>
    <cellStyle name="Normal 4 8 8 2 2 4 2 2" xfId="43474" xr:uid="{806841F2-4703-42B0-B0C4-FCB739249016}"/>
    <cellStyle name="Normal 4 8 8 2 2 4 3" xfId="43475" xr:uid="{B5CFEEC5-D0A6-4600-A48A-AEA3A3145157}"/>
    <cellStyle name="Normal 4 8 8 2 2 5" xfId="43476" xr:uid="{9E5D123D-9452-4F75-9854-619C2751D0BB}"/>
    <cellStyle name="Normal 4 8 8 2 2 5 2" xfId="43477" xr:uid="{4FB9E210-748D-46FE-A39B-2E253371F858}"/>
    <cellStyle name="Normal 4 8 8 2 2 6" xfId="43478" xr:uid="{206D4FE1-F0CE-466A-8A29-EF73F22B5C89}"/>
    <cellStyle name="Normal 4 8 8 2 3" xfId="43479" xr:uid="{2F45780E-73CD-4BF4-A4E7-4F403D072F93}"/>
    <cellStyle name="Normal 4 8 8 2 3 2" xfId="43480" xr:uid="{6D82861F-DF87-4955-BD2C-DD91B121B2F1}"/>
    <cellStyle name="Normal 4 8 8 2 3 2 2" xfId="43481" xr:uid="{1CB0E79F-8529-487D-8AAF-C0AD33C3906A}"/>
    <cellStyle name="Normal 4 8 8 2 3 2 2 2" xfId="43482" xr:uid="{B5E03FDE-E608-4341-9170-5B641E9886C2}"/>
    <cellStyle name="Normal 4 8 8 2 3 2 2 2 2" xfId="43483" xr:uid="{1D139587-1F1C-4D5E-BCBA-28C8FFBF986B}"/>
    <cellStyle name="Normal 4 8 8 2 3 2 2 3" xfId="43484" xr:uid="{ADCAD35B-8C87-4026-AA3D-FE00195B8EAC}"/>
    <cellStyle name="Normal 4 8 8 2 3 2 3" xfId="43485" xr:uid="{7396BE7F-C44B-49E8-BD8E-6D4EF6587AD2}"/>
    <cellStyle name="Normal 4 8 8 2 3 2 3 2" xfId="43486" xr:uid="{675A222A-49AA-4597-AF1A-1ADA405FB1FC}"/>
    <cellStyle name="Normal 4 8 8 2 3 2 3 2 2" xfId="43487" xr:uid="{7D4CCF79-439E-4B3F-A977-F796435568AB}"/>
    <cellStyle name="Normal 4 8 8 2 3 2 3 3" xfId="43488" xr:uid="{775BF600-90C2-40D9-BE37-37F8ECBC4C92}"/>
    <cellStyle name="Normal 4 8 8 2 3 2 4" xfId="43489" xr:uid="{B8F50355-2DF7-48AA-8C88-012469225AA8}"/>
    <cellStyle name="Normal 4 8 8 2 3 2 4 2" xfId="43490" xr:uid="{2CFF3805-A20F-4BB1-8627-3FB22F62B549}"/>
    <cellStyle name="Normal 4 8 8 2 3 2 5" xfId="43491" xr:uid="{19254095-E49D-4067-AD58-60022697720C}"/>
    <cellStyle name="Normal 4 8 8 2 3 3" xfId="43492" xr:uid="{D81C2492-15B3-4D1F-BF63-F31C2ED2EE95}"/>
    <cellStyle name="Normal 4 8 8 2 3 3 2" xfId="43493" xr:uid="{0982FF78-D1E2-4C5D-973A-7FEC0F66B747}"/>
    <cellStyle name="Normal 4 8 8 2 3 3 2 2" xfId="43494" xr:uid="{CD24A8BD-EB5E-45F4-A462-5DFEB710CC43}"/>
    <cellStyle name="Normal 4 8 8 2 3 3 3" xfId="43495" xr:uid="{D2A1371C-68EC-4E42-8725-9CFD0038E388}"/>
    <cellStyle name="Normal 4 8 8 2 3 4" xfId="43496" xr:uid="{30F6F930-50D8-4473-866F-01572422B75B}"/>
    <cellStyle name="Normal 4 8 8 2 3 4 2" xfId="43497" xr:uid="{0BEB13F3-3739-4EB3-9017-09821AE8F9E5}"/>
    <cellStyle name="Normal 4 8 8 2 3 4 2 2" xfId="43498" xr:uid="{C8C060B1-CE6A-4801-9E62-63A50D980316}"/>
    <cellStyle name="Normal 4 8 8 2 3 4 3" xfId="43499" xr:uid="{FE20D3FB-29E8-47F7-85B0-C2784B042631}"/>
    <cellStyle name="Normal 4 8 8 2 3 5" xfId="43500" xr:uid="{3E09E419-6219-464D-A116-502BA4C6027B}"/>
    <cellStyle name="Normal 4 8 8 2 3 5 2" xfId="43501" xr:uid="{EC0BF976-5BDE-4E27-9113-694D06F6B0B8}"/>
    <cellStyle name="Normal 4 8 8 2 3 6" xfId="43502" xr:uid="{334143FC-4D09-4AB0-9715-AFCEF803BF3E}"/>
    <cellStyle name="Normal 4 8 8 2 4" xfId="43503" xr:uid="{520352E2-7794-4821-BD27-10452C3B9CBF}"/>
    <cellStyle name="Normal 4 8 8 2 4 2" xfId="43504" xr:uid="{2A86D294-6D7E-48E0-8448-682D2D4D54D7}"/>
    <cellStyle name="Normal 4 8 8 2 4 2 2" xfId="43505" xr:uid="{7AEE4542-734A-4708-B050-ADA34456F0D7}"/>
    <cellStyle name="Normal 4 8 8 2 4 2 2 2" xfId="43506" xr:uid="{2E5994C4-5BE8-4D28-BF10-FC21BDCDC5E5}"/>
    <cellStyle name="Normal 4 8 8 2 4 2 3" xfId="43507" xr:uid="{D7D96BDD-91BC-4952-BC0B-A0EB655F84EB}"/>
    <cellStyle name="Normal 4 8 8 2 4 3" xfId="43508" xr:uid="{1803F931-EC5A-4E5D-87F1-07BD4F7653DF}"/>
    <cellStyle name="Normal 4 8 8 2 4 3 2" xfId="43509" xr:uid="{B6E107D5-6CFA-42B5-8A6D-0229792D20A9}"/>
    <cellStyle name="Normal 4 8 8 2 4 3 2 2" xfId="43510" xr:uid="{FA2D2C21-9150-4C5A-BF84-6D1A515A07BC}"/>
    <cellStyle name="Normal 4 8 8 2 4 3 3" xfId="43511" xr:uid="{8826F2E0-7586-4E24-97A6-EA27F2B532B5}"/>
    <cellStyle name="Normal 4 8 8 2 4 4" xfId="43512" xr:uid="{051FF1F7-2415-4B82-937E-4BCFBB5DAB82}"/>
    <cellStyle name="Normal 4 8 8 2 4 4 2" xfId="43513" xr:uid="{A52419DE-33F4-4068-95C9-CACF24853F85}"/>
    <cellStyle name="Normal 4 8 8 2 4 5" xfId="43514" xr:uid="{D513743F-C2A4-4B9B-9AD7-C0795AE706EF}"/>
    <cellStyle name="Normal 4 8 8 2 5" xfId="43515" xr:uid="{19A5AD62-C712-4A4E-BC9A-2B0A8FDE675F}"/>
    <cellStyle name="Normal 4 8 8 2 5 2" xfId="43516" xr:uid="{1CF39A3B-AD90-4CAF-B5AF-3BBE97B5B018}"/>
    <cellStyle name="Normal 4 8 8 2 5 2 2" xfId="43517" xr:uid="{3717D8F4-35C4-4A8F-9849-66B36CDC3291}"/>
    <cellStyle name="Normal 4 8 8 2 5 3" xfId="43518" xr:uid="{D94E7FD1-F79A-40E2-AAB2-9D62ACBAFB96}"/>
    <cellStyle name="Normal 4 8 8 2 6" xfId="43519" xr:uid="{94F1A700-68D8-4949-B39E-41D7D6126E61}"/>
    <cellStyle name="Normal 4 8 8 2 6 2" xfId="43520" xr:uid="{ED79DBDE-180B-4798-A94B-98DA445082DF}"/>
    <cellStyle name="Normal 4 8 8 2 6 2 2" xfId="43521" xr:uid="{90A1190B-E46A-406F-806F-87D64F848C86}"/>
    <cellStyle name="Normal 4 8 8 2 6 3" xfId="43522" xr:uid="{65FF27C4-F638-4C18-8865-5A196F08C50E}"/>
    <cellStyle name="Normal 4 8 8 2 7" xfId="43523" xr:uid="{B0D021F8-231C-4890-8181-E555F65B7BBB}"/>
    <cellStyle name="Normal 4 8 8 2 7 2" xfId="43524" xr:uid="{CB4C02B9-9634-4ABE-A2CF-E0DF800DC85A}"/>
    <cellStyle name="Normal 4 8 8 2 7 2 2" xfId="43525" xr:uid="{96B8A675-A7CD-4266-A037-B6296755DB33}"/>
    <cellStyle name="Normal 4 8 8 2 7 3" xfId="43526" xr:uid="{2859AD13-A764-4C14-BF27-337D9B2438B8}"/>
    <cellStyle name="Normal 4 8 8 2 8" xfId="43527" xr:uid="{76CFB3F3-C6E0-424C-9BAB-24B0179E2B86}"/>
    <cellStyle name="Normal 4 8 8 2 8 2" xfId="43528" xr:uid="{A26F48C5-97A7-4C28-8B16-D093FF5160FC}"/>
    <cellStyle name="Normal 4 8 8 2 9" xfId="43529" xr:uid="{2CB49AC5-A275-41EE-B090-422BFAF633AB}"/>
    <cellStyle name="Normal 4 8 8 3" xfId="43530" xr:uid="{60345F87-BD69-4706-9134-E4A857A74963}"/>
    <cellStyle name="Normal 4 8 8 3 2" xfId="43531" xr:uid="{3233EA3B-8815-481E-8327-9EDEFB00983A}"/>
    <cellStyle name="Normal 4 8 8 3 2 2" xfId="43532" xr:uid="{5E68D9BC-D54B-4B71-B3CE-3F2B21A8BCBA}"/>
    <cellStyle name="Normal 4 8 8 3 2 2 2" xfId="43533" xr:uid="{63F5F179-5275-4E66-8BA0-6D5635EAAA84}"/>
    <cellStyle name="Normal 4 8 8 3 2 2 2 2" xfId="43534" xr:uid="{542DFDD9-ABC2-4E9B-9408-50FBE5AEEA21}"/>
    <cellStyle name="Normal 4 8 8 3 2 2 2 2 2" xfId="43535" xr:uid="{E11C20A3-59FF-419C-A028-07B1D947C6E2}"/>
    <cellStyle name="Normal 4 8 8 3 2 2 2 3" xfId="43536" xr:uid="{0A5DDA56-A49B-4E6E-A2B5-FF39C330D489}"/>
    <cellStyle name="Normal 4 8 8 3 2 2 3" xfId="43537" xr:uid="{9A7B3111-7E8F-45D7-B15F-92BD49F64A01}"/>
    <cellStyle name="Normal 4 8 8 3 2 2 3 2" xfId="43538" xr:uid="{9CFB8179-4C89-482A-AFBA-406F8B891A23}"/>
    <cellStyle name="Normal 4 8 8 3 2 2 3 2 2" xfId="43539" xr:uid="{7C127DA3-39F7-4498-A232-9C1A3E2E2CC0}"/>
    <cellStyle name="Normal 4 8 8 3 2 2 3 3" xfId="43540" xr:uid="{82476F46-2E86-4548-B876-932636E10522}"/>
    <cellStyle name="Normal 4 8 8 3 2 2 4" xfId="43541" xr:uid="{10C920CE-61FE-4184-8D05-B10745223822}"/>
    <cellStyle name="Normal 4 8 8 3 2 2 4 2" xfId="43542" xr:uid="{315C5491-90FD-4C9B-8E19-9080F42E467D}"/>
    <cellStyle name="Normal 4 8 8 3 2 2 5" xfId="43543" xr:uid="{CF445573-DFC2-46F7-B110-43D4F13F2DF0}"/>
    <cellStyle name="Normal 4 8 8 3 2 3" xfId="43544" xr:uid="{B1E74E66-70A0-4E97-A45E-FEA4224347CF}"/>
    <cellStyle name="Normal 4 8 8 3 2 3 2" xfId="43545" xr:uid="{22CF08BB-D1A7-4F45-8FBE-09AC3C798D41}"/>
    <cellStyle name="Normal 4 8 8 3 2 3 2 2" xfId="43546" xr:uid="{8DD86944-D36E-470F-8A58-6A9E48E505F1}"/>
    <cellStyle name="Normal 4 8 8 3 2 3 3" xfId="43547" xr:uid="{CD8EA90C-CCBA-454E-9745-02FF514AEC60}"/>
    <cellStyle name="Normal 4 8 8 3 2 4" xfId="43548" xr:uid="{C10C92BE-4A0B-4199-AF6C-1F6CBBE67EB8}"/>
    <cellStyle name="Normal 4 8 8 3 2 4 2" xfId="43549" xr:uid="{0A6D3949-E551-4ED9-9755-7156A1D51977}"/>
    <cellStyle name="Normal 4 8 8 3 2 4 2 2" xfId="43550" xr:uid="{822C2926-1FBD-4A64-AB28-6854BEB840EE}"/>
    <cellStyle name="Normal 4 8 8 3 2 4 3" xfId="43551" xr:uid="{1ACBFD05-11D2-45EB-B03F-95D91F18EF9F}"/>
    <cellStyle name="Normal 4 8 8 3 2 5" xfId="43552" xr:uid="{67F10429-A637-4C63-B189-1C868D51E193}"/>
    <cellStyle name="Normal 4 8 8 3 2 5 2" xfId="43553" xr:uid="{07C36A38-4BDA-406B-B959-B34454FDE0F5}"/>
    <cellStyle name="Normal 4 8 8 3 2 6" xfId="43554" xr:uid="{374B1A2F-EABC-4026-B742-6EEFE822C33D}"/>
    <cellStyle name="Normal 4 8 8 3 3" xfId="43555" xr:uid="{85858594-B55B-451E-9B43-210F69E41FC0}"/>
    <cellStyle name="Normal 4 8 8 3 3 2" xfId="43556" xr:uid="{F8BCA870-9431-4D37-B480-252EE1CCB1C6}"/>
    <cellStyle name="Normal 4 8 8 3 3 2 2" xfId="43557" xr:uid="{1B0249B9-150B-4131-A25D-27198AAD0BD2}"/>
    <cellStyle name="Normal 4 8 8 3 3 2 2 2" xfId="43558" xr:uid="{12992469-2C62-42CA-903D-C69053E529AE}"/>
    <cellStyle name="Normal 4 8 8 3 3 2 2 2 2" xfId="43559" xr:uid="{E8420EC1-45D6-47F0-9FBB-6C4A1E0993DB}"/>
    <cellStyle name="Normal 4 8 8 3 3 2 2 3" xfId="43560" xr:uid="{AB4D794A-7829-424B-A819-8A9323094B1D}"/>
    <cellStyle name="Normal 4 8 8 3 3 2 3" xfId="43561" xr:uid="{C3DDE023-F1D4-41DC-9EA1-460AFC4C5F98}"/>
    <cellStyle name="Normal 4 8 8 3 3 2 3 2" xfId="43562" xr:uid="{44E170FE-2262-41C9-9A24-C618B247995C}"/>
    <cellStyle name="Normal 4 8 8 3 3 2 3 2 2" xfId="43563" xr:uid="{5A633165-15DC-465A-BC36-34646F53F363}"/>
    <cellStyle name="Normal 4 8 8 3 3 2 3 3" xfId="43564" xr:uid="{00FCA824-337E-4D52-B118-CCAF21143CA3}"/>
    <cellStyle name="Normal 4 8 8 3 3 2 4" xfId="43565" xr:uid="{25EED1DC-DF9C-45CE-9594-1D5986A5E547}"/>
    <cellStyle name="Normal 4 8 8 3 3 2 4 2" xfId="43566" xr:uid="{4F26D448-CDB3-4A0C-BBCE-8BE10731B848}"/>
    <cellStyle name="Normal 4 8 8 3 3 2 5" xfId="43567" xr:uid="{EE3E425A-5792-4BD7-9750-83A0CDD80F57}"/>
    <cellStyle name="Normal 4 8 8 3 3 3" xfId="43568" xr:uid="{1A4CFD1D-C85F-4656-84CA-91B328E702DA}"/>
    <cellStyle name="Normal 4 8 8 3 3 3 2" xfId="43569" xr:uid="{8F3ED8C0-CD66-40ED-BF99-A9E1FA919214}"/>
    <cellStyle name="Normal 4 8 8 3 3 3 2 2" xfId="43570" xr:uid="{7AF3B396-7C97-4D1B-9837-1F796FFDFF7B}"/>
    <cellStyle name="Normal 4 8 8 3 3 3 3" xfId="43571" xr:uid="{B4C93E9F-57C3-492D-A57D-4E070D7B1E40}"/>
    <cellStyle name="Normal 4 8 8 3 3 4" xfId="43572" xr:uid="{BCA5637E-DF24-4213-8895-A07D4AB82EC3}"/>
    <cellStyle name="Normal 4 8 8 3 3 4 2" xfId="43573" xr:uid="{CF3FBA42-AB16-4C0D-A6A5-2ED0DCD8AD20}"/>
    <cellStyle name="Normal 4 8 8 3 3 4 2 2" xfId="43574" xr:uid="{850CAB94-C20A-456A-973E-F443C99B3B23}"/>
    <cellStyle name="Normal 4 8 8 3 3 4 3" xfId="43575" xr:uid="{EFA2C5F7-FF05-4A2B-9973-8C31804D1270}"/>
    <cellStyle name="Normal 4 8 8 3 3 5" xfId="43576" xr:uid="{ADC7F74F-0E3F-4E1F-B9E7-BA43F006342A}"/>
    <cellStyle name="Normal 4 8 8 3 3 5 2" xfId="43577" xr:uid="{3C08E944-9538-4EA6-8F9C-59D854DA1AE3}"/>
    <cellStyle name="Normal 4 8 8 3 3 6" xfId="43578" xr:uid="{EB0AB852-748C-4019-99C0-8E35B7D16509}"/>
    <cellStyle name="Normal 4 8 8 3 4" xfId="43579" xr:uid="{AD4086AA-9C27-49C7-B70A-32F7E419FCB1}"/>
    <cellStyle name="Normal 4 8 8 3 4 2" xfId="43580" xr:uid="{A8C0064C-503E-4342-8BCD-CF75BFD8BE5C}"/>
    <cellStyle name="Normal 4 8 8 3 4 2 2" xfId="43581" xr:uid="{9E62C50A-3145-49F6-9404-A06E6D126662}"/>
    <cellStyle name="Normal 4 8 8 3 4 2 2 2" xfId="43582" xr:uid="{8D7B2B87-63C5-4D2A-AE77-9004C2FDF35E}"/>
    <cellStyle name="Normal 4 8 8 3 4 2 3" xfId="43583" xr:uid="{4511A32A-DFE8-4724-947E-90933648F3E1}"/>
    <cellStyle name="Normal 4 8 8 3 4 3" xfId="43584" xr:uid="{D5BF9135-3B63-455D-BCBE-3BA4453D5D28}"/>
    <cellStyle name="Normal 4 8 8 3 4 3 2" xfId="43585" xr:uid="{38D77934-D047-424B-BBFE-A048FD885E3A}"/>
    <cellStyle name="Normal 4 8 8 3 4 3 2 2" xfId="43586" xr:uid="{7331E162-8C63-499D-844C-6050CBEDD725}"/>
    <cellStyle name="Normal 4 8 8 3 4 3 3" xfId="43587" xr:uid="{EA4CEE15-1D3F-4932-8390-1FE69D2488E1}"/>
    <cellStyle name="Normal 4 8 8 3 4 4" xfId="43588" xr:uid="{B74F4B47-60F2-4817-A6BD-727A76273A20}"/>
    <cellStyle name="Normal 4 8 8 3 4 4 2" xfId="43589" xr:uid="{6FE0737B-5109-4CE0-A644-FD49EA3F0CBE}"/>
    <cellStyle name="Normal 4 8 8 3 4 5" xfId="43590" xr:uid="{E8BBD18D-7B1C-4F71-859B-83908A31FE96}"/>
    <cellStyle name="Normal 4 8 8 3 5" xfId="43591" xr:uid="{0B5A8EC1-14E6-4D77-A665-60E618E948DB}"/>
    <cellStyle name="Normal 4 8 8 3 5 2" xfId="43592" xr:uid="{A9230656-871F-44F3-A146-C7E6A24A8FE5}"/>
    <cellStyle name="Normal 4 8 8 3 5 2 2" xfId="43593" xr:uid="{BE7B2FA3-4475-4BD5-96FA-98804EF3C212}"/>
    <cellStyle name="Normal 4 8 8 3 5 3" xfId="43594" xr:uid="{6C96706B-DCFD-4986-8EEB-F7FA9AA0A16D}"/>
    <cellStyle name="Normal 4 8 8 3 6" xfId="43595" xr:uid="{6FA58573-B798-4849-8620-392C10922D08}"/>
    <cellStyle name="Normal 4 8 8 3 6 2" xfId="43596" xr:uid="{332D9603-7CCB-42E1-965F-1FB94828EA09}"/>
    <cellStyle name="Normal 4 8 8 3 6 2 2" xfId="43597" xr:uid="{88EAC096-68D0-45DC-BFE7-360F427133FC}"/>
    <cellStyle name="Normal 4 8 8 3 6 3" xfId="43598" xr:uid="{FB5FBF60-31D6-46DE-B0B7-49E67C5DA01C}"/>
    <cellStyle name="Normal 4 8 8 3 7" xfId="43599" xr:uid="{F12C165B-C41A-4491-A57D-561E3D028D82}"/>
    <cellStyle name="Normal 4 8 8 3 7 2" xfId="43600" xr:uid="{00149FF2-F94A-4050-8FAF-1B39ED925B31}"/>
    <cellStyle name="Normal 4 8 8 3 7 2 2" xfId="43601" xr:uid="{155387BE-52A0-4337-9AB2-3C9CD03BD797}"/>
    <cellStyle name="Normal 4 8 8 3 7 3" xfId="43602" xr:uid="{DBC405FF-C3FC-4E52-B5DE-5B7A7F165D06}"/>
    <cellStyle name="Normal 4 8 8 3 8" xfId="43603" xr:uid="{85F8FE67-28B2-48AE-9483-047D6828D56C}"/>
    <cellStyle name="Normal 4 8 8 3 8 2" xfId="43604" xr:uid="{E61DAB1A-A6AF-47B1-9A86-FEFAA631AEDC}"/>
    <cellStyle name="Normal 4 8 8 3 9" xfId="43605" xr:uid="{86B3DBD9-5082-483D-A140-0B25AACF131D}"/>
    <cellStyle name="Normal 4 8 8 4" xfId="43606" xr:uid="{9BC0AE29-608B-4CA8-BB3B-B06F693F497E}"/>
    <cellStyle name="Normal 4 8 8 4 2" xfId="43607" xr:uid="{70144462-223C-4167-AB41-A14D36D0BEE9}"/>
    <cellStyle name="Normal 4 8 8 4 2 2" xfId="43608" xr:uid="{3401C19E-DEAB-4F67-BFE3-01669527D102}"/>
    <cellStyle name="Normal 4 8 8 4 2 2 2" xfId="43609" xr:uid="{40CCD1F7-5154-4470-A459-89FA6DC86641}"/>
    <cellStyle name="Normal 4 8 8 4 2 2 2 2" xfId="43610" xr:uid="{45134385-B588-40E4-AD52-C8627F53D001}"/>
    <cellStyle name="Normal 4 8 8 4 2 2 3" xfId="43611" xr:uid="{E4FA1ED0-507A-4D9E-8036-0109D522A5C2}"/>
    <cellStyle name="Normal 4 8 8 4 2 3" xfId="43612" xr:uid="{87C34E2A-01B6-4DD1-BE39-2E75C6C5DE5B}"/>
    <cellStyle name="Normal 4 8 8 4 2 3 2" xfId="43613" xr:uid="{5CB022EE-AB73-424C-B95D-0FE809A245D7}"/>
    <cellStyle name="Normal 4 8 8 4 2 3 2 2" xfId="43614" xr:uid="{D5D8596E-88FF-4351-8D51-2C72F5D9C901}"/>
    <cellStyle name="Normal 4 8 8 4 2 3 3" xfId="43615" xr:uid="{6C382347-7A98-4A83-9ADA-7A97160479B6}"/>
    <cellStyle name="Normal 4 8 8 4 2 4" xfId="43616" xr:uid="{8B9E1D7A-A067-4CD5-82A6-0968AF2FE877}"/>
    <cellStyle name="Normal 4 8 8 4 2 4 2" xfId="43617" xr:uid="{8CDF9B5C-8E61-4FEA-B432-246AC022B0B5}"/>
    <cellStyle name="Normal 4 8 8 4 2 5" xfId="43618" xr:uid="{67FAA6FD-D67E-498C-BFF3-62011EAA4299}"/>
    <cellStyle name="Normal 4 8 8 4 3" xfId="43619" xr:uid="{0950BF3D-4291-4909-822C-C90BFB835FA9}"/>
    <cellStyle name="Normal 4 8 8 4 3 2" xfId="43620" xr:uid="{7E55D6D0-8DAF-49C5-B1A9-6D934B33FD5E}"/>
    <cellStyle name="Normal 4 8 8 4 3 2 2" xfId="43621" xr:uid="{410CD260-3409-42AB-8919-19B0DBD07793}"/>
    <cellStyle name="Normal 4 8 8 4 3 3" xfId="43622" xr:uid="{EC59C172-FB1A-4E26-805E-64921BC8C0DB}"/>
    <cellStyle name="Normal 4 8 8 4 4" xfId="43623" xr:uid="{43E8E87A-06B9-446B-A350-9129FF21483E}"/>
    <cellStyle name="Normal 4 8 8 4 4 2" xfId="43624" xr:uid="{9E95C355-4F7D-474C-84C5-4BCBC2189668}"/>
    <cellStyle name="Normal 4 8 8 4 4 2 2" xfId="43625" xr:uid="{9E1ADD7D-09B9-4B69-BA4D-9EA0A1F1B584}"/>
    <cellStyle name="Normal 4 8 8 4 4 3" xfId="43626" xr:uid="{1BEDF6C1-9069-4D40-B423-37FB4ADA35A7}"/>
    <cellStyle name="Normal 4 8 8 4 5" xfId="43627" xr:uid="{F6EAD00E-E92D-433A-8EC5-45CE3E30A986}"/>
    <cellStyle name="Normal 4 8 8 4 5 2" xfId="43628" xr:uid="{2BAFAFED-5E3A-4494-B22E-42575D543D6C}"/>
    <cellStyle name="Normal 4 8 8 4 6" xfId="43629" xr:uid="{184303EC-9DF1-44A9-BC4A-E18C47E531EE}"/>
    <cellStyle name="Normal 4 8 8 5" xfId="43630" xr:uid="{4F23CF47-2CB9-484F-AA33-65AF21619248}"/>
    <cellStyle name="Normal 4 8 8 5 2" xfId="43631" xr:uid="{2B27E4D5-E455-4EFD-A404-2226FD89140C}"/>
    <cellStyle name="Normal 4 8 8 5 2 2" xfId="43632" xr:uid="{034B6020-9462-40B2-8489-907B52A3B3FC}"/>
    <cellStyle name="Normal 4 8 8 5 2 2 2" xfId="43633" xr:uid="{A60D8F19-E150-43AD-BCB8-E704E44272F1}"/>
    <cellStyle name="Normal 4 8 8 5 2 2 2 2" xfId="43634" xr:uid="{B78A0986-3034-44C3-A66A-29B1B4E0CA7C}"/>
    <cellStyle name="Normal 4 8 8 5 2 2 3" xfId="43635" xr:uid="{69547760-0505-4203-B709-3A6FA700B23C}"/>
    <cellStyle name="Normal 4 8 8 5 2 3" xfId="43636" xr:uid="{806F3CB3-6B5E-4B47-A7C7-0C2041D4AEDA}"/>
    <cellStyle name="Normal 4 8 8 5 2 3 2" xfId="43637" xr:uid="{CCC242B2-7571-40D0-826C-EE89F704D40E}"/>
    <cellStyle name="Normal 4 8 8 5 2 3 2 2" xfId="43638" xr:uid="{FEA94088-3AA5-4399-97B9-67FB45F102E1}"/>
    <cellStyle name="Normal 4 8 8 5 2 3 3" xfId="43639" xr:uid="{9ECB4BAB-7292-4021-BBA0-C6E56BD2310F}"/>
    <cellStyle name="Normal 4 8 8 5 2 4" xfId="43640" xr:uid="{7C18A345-F9A7-4812-8F08-70C8C098F8BF}"/>
    <cellStyle name="Normal 4 8 8 5 2 4 2" xfId="43641" xr:uid="{B2009614-B90B-49B4-A68C-BBFD7172FED2}"/>
    <cellStyle name="Normal 4 8 8 5 2 5" xfId="43642" xr:uid="{415F8907-C914-48AC-B7B4-EE29FD38E4EC}"/>
    <cellStyle name="Normal 4 8 8 5 3" xfId="43643" xr:uid="{7345EF1F-AFC3-40F3-BEE2-4A894ACAE3A9}"/>
    <cellStyle name="Normal 4 8 8 5 3 2" xfId="43644" xr:uid="{B84A00BD-43A7-44D2-B43C-2FEB99142139}"/>
    <cellStyle name="Normal 4 8 8 5 3 2 2" xfId="43645" xr:uid="{5DE41BEC-7932-4587-9B66-7B246EDBC776}"/>
    <cellStyle name="Normal 4 8 8 5 3 3" xfId="43646" xr:uid="{2B3B21B7-38F0-41C1-A2A1-4AF019015D7A}"/>
    <cellStyle name="Normal 4 8 8 5 4" xfId="43647" xr:uid="{EA33FC42-1008-4878-8B49-57B585837FBB}"/>
    <cellStyle name="Normal 4 8 8 5 4 2" xfId="43648" xr:uid="{157ACBCB-4951-48B7-B2BB-E8EDF3C3558F}"/>
    <cellStyle name="Normal 4 8 8 5 4 2 2" xfId="43649" xr:uid="{CC21FD11-A108-4B04-8A4D-A69C297624EF}"/>
    <cellStyle name="Normal 4 8 8 5 4 3" xfId="43650" xr:uid="{FEE6B331-E052-4915-BCE9-3C958EB7176F}"/>
    <cellStyle name="Normal 4 8 8 5 5" xfId="43651" xr:uid="{2C47C466-D53C-429B-89CF-6B759CD9102F}"/>
    <cellStyle name="Normal 4 8 8 5 5 2" xfId="43652" xr:uid="{B17DD96F-D582-4A00-AD4D-E975DAD4C910}"/>
    <cellStyle name="Normal 4 8 8 5 6" xfId="43653" xr:uid="{B7AE9230-396A-4240-83FB-47008A5664A5}"/>
    <cellStyle name="Normal 4 8 8 6" xfId="43654" xr:uid="{6BFBCABB-A048-486D-8412-FBF6669ED3E9}"/>
    <cellStyle name="Normal 4 8 8 6 2" xfId="43655" xr:uid="{9C28E993-4527-4F74-83FF-026A5374CF47}"/>
    <cellStyle name="Normal 4 8 8 6 2 2" xfId="43656" xr:uid="{84DCA78B-AA84-4FFF-9D15-9663F5A78C59}"/>
    <cellStyle name="Normal 4 8 8 6 2 2 2" xfId="43657" xr:uid="{4DBAA638-D2F7-4CF2-8243-36D0D073CEA1}"/>
    <cellStyle name="Normal 4 8 8 6 2 3" xfId="43658" xr:uid="{5BC5FD78-46D3-4E71-8553-432576BC2E40}"/>
    <cellStyle name="Normal 4 8 8 6 3" xfId="43659" xr:uid="{039AAF73-361E-4B8E-BEBE-526125C2363D}"/>
    <cellStyle name="Normal 4 8 8 6 3 2" xfId="43660" xr:uid="{AED34E59-28B7-4A91-A23A-2EB2034BAAB2}"/>
    <cellStyle name="Normal 4 8 8 6 3 2 2" xfId="43661" xr:uid="{54F9E17D-E729-4A5A-B05F-B869D09F6453}"/>
    <cellStyle name="Normal 4 8 8 6 3 3" xfId="43662" xr:uid="{CF3E68AE-0306-4FD3-9C4C-441EECB41A95}"/>
    <cellStyle name="Normal 4 8 8 6 4" xfId="43663" xr:uid="{206F9CC3-B709-416F-9C8C-55B7C5A677B1}"/>
    <cellStyle name="Normal 4 8 8 6 4 2" xfId="43664" xr:uid="{F008C539-4D60-451D-8736-BDE5313C5C15}"/>
    <cellStyle name="Normal 4 8 8 6 5" xfId="43665" xr:uid="{EC861AC6-6817-4BDE-962E-145163C37AEE}"/>
    <cellStyle name="Normal 4 8 8 7" xfId="43666" xr:uid="{D8C5389C-F38C-4902-AEDC-5A0AB847C010}"/>
    <cellStyle name="Normal 4 8 8 7 2" xfId="43667" xr:uid="{A19DA7C7-A96C-4355-BA17-F0C08CD28E7F}"/>
    <cellStyle name="Normal 4 8 8 7 2 2" xfId="43668" xr:uid="{66D26989-E0EE-4F40-A870-F07939EE48D6}"/>
    <cellStyle name="Normal 4 8 8 7 3" xfId="43669" xr:uid="{6F16C4FB-B1CF-4E4C-AD7E-890B236742CF}"/>
    <cellStyle name="Normal 4 8 8 8" xfId="43670" xr:uid="{B75EF027-6A60-4BED-91BB-DAB9E8D1E61E}"/>
    <cellStyle name="Normal 4 8 8 8 2" xfId="43671" xr:uid="{6176ACF6-B01E-405B-A580-1F9D545B2603}"/>
    <cellStyle name="Normal 4 8 8 8 2 2" xfId="43672" xr:uid="{FC9F2379-1F60-4A6B-A243-00F35A878881}"/>
    <cellStyle name="Normal 4 8 8 8 3" xfId="43673" xr:uid="{C9D0AB33-5D3E-49DE-AEE1-2EEA4A06BDB8}"/>
    <cellStyle name="Normal 4 8 8 9" xfId="43674" xr:uid="{AAC7E040-6893-4E16-94A6-BDC5B97DF545}"/>
    <cellStyle name="Normal 4 8 8 9 2" xfId="43675" xr:uid="{2B6C8DE9-EF3E-4144-9A78-FEDAEC558028}"/>
    <cellStyle name="Normal 4 8 8 9 2 2" xfId="43676" xr:uid="{30AC419C-0CB0-4564-AD0F-7365FB9AC970}"/>
    <cellStyle name="Normal 4 8 8 9 3" xfId="43677" xr:uid="{6B3925E1-EEE7-4AB4-8152-B7CC19EEF506}"/>
    <cellStyle name="Normal 4 8 9" xfId="43678" xr:uid="{B6B15A9D-E442-4935-871A-26C946FF8D02}"/>
    <cellStyle name="Normal 4 8 9 10" xfId="43679" xr:uid="{5B266C5C-C4DA-4E95-8B97-E413D4E1C0BF}"/>
    <cellStyle name="Normal 4 8 9 10 2" xfId="43680" xr:uid="{067F7979-7FE4-4E20-8EF7-90F46A40B1D2}"/>
    <cellStyle name="Normal 4 8 9 11" xfId="43681" xr:uid="{4F4C6335-3D6C-419A-837E-C18C00333FF0}"/>
    <cellStyle name="Normal 4 8 9 2" xfId="43682" xr:uid="{5EE50C2C-4603-486E-AD63-B2ABDBE6377D}"/>
    <cellStyle name="Normal 4 8 9 2 2" xfId="43683" xr:uid="{7AFF3584-8835-462A-9A0D-AB0669EEEEDA}"/>
    <cellStyle name="Normal 4 8 9 2 2 2" xfId="43684" xr:uid="{FFE16869-F5E8-4923-A170-65D1C5471CE4}"/>
    <cellStyle name="Normal 4 8 9 2 2 2 2" xfId="43685" xr:uid="{90A3EDC0-0ADC-430A-B6F4-9CC8C906306A}"/>
    <cellStyle name="Normal 4 8 9 2 2 2 2 2" xfId="43686" xr:uid="{CE8B61AF-83C1-4DE6-BFC7-AC27CB14A5FE}"/>
    <cellStyle name="Normal 4 8 9 2 2 2 2 2 2" xfId="43687" xr:uid="{0D7E798E-F774-48A4-BEAF-64E5BB542D10}"/>
    <cellStyle name="Normal 4 8 9 2 2 2 2 3" xfId="43688" xr:uid="{D9E043DE-8D12-46D3-9B39-8D24BAC29564}"/>
    <cellStyle name="Normal 4 8 9 2 2 2 3" xfId="43689" xr:uid="{D0CC12A2-3A80-4F19-AA2D-8A61D10FA08E}"/>
    <cellStyle name="Normal 4 8 9 2 2 2 3 2" xfId="43690" xr:uid="{AA79EAB7-F800-4545-8110-FC0E5687CEF9}"/>
    <cellStyle name="Normal 4 8 9 2 2 2 3 2 2" xfId="43691" xr:uid="{63D5B819-8EC5-4DF0-82A6-F1177D8C0AB6}"/>
    <cellStyle name="Normal 4 8 9 2 2 2 3 3" xfId="43692" xr:uid="{375C5DE1-4FCF-4B2C-A704-596DDFCA242E}"/>
    <cellStyle name="Normal 4 8 9 2 2 2 4" xfId="43693" xr:uid="{D0333726-0A6C-4BC7-9B2C-9BB858565C25}"/>
    <cellStyle name="Normal 4 8 9 2 2 2 4 2" xfId="43694" xr:uid="{67FEB6BD-47CD-4D3B-BF47-EE7EDD345CD6}"/>
    <cellStyle name="Normal 4 8 9 2 2 2 5" xfId="43695" xr:uid="{70B0819E-589E-4F18-AC11-8FA59AB5D497}"/>
    <cellStyle name="Normal 4 8 9 2 2 3" xfId="43696" xr:uid="{24404905-67E3-41C0-908A-80BE841C0933}"/>
    <cellStyle name="Normal 4 8 9 2 2 3 2" xfId="43697" xr:uid="{45491323-9D01-47EC-9733-E83284921542}"/>
    <cellStyle name="Normal 4 8 9 2 2 3 2 2" xfId="43698" xr:uid="{83DADECB-44BD-4646-8C5F-7843F8E0496D}"/>
    <cellStyle name="Normal 4 8 9 2 2 3 3" xfId="43699" xr:uid="{7D0CFDF1-E65C-4BB6-B876-7E4E63DDD0C5}"/>
    <cellStyle name="Normal 4 8 9 2 2 4" xfId="43700" xr:uid="{EB727704-5A1F-45B2-98B7-468FAA852B4D}"/>
    <cellStyle name="Normal 4 8 9 2 2 4 2" xfId="43701" xr:uid="{D5A869CF-8A29-4A3C-BB0E-8724AA0CA70A}"/>
    <cellStyle name="Normal 4 8 9 2 2 4 2 2" xfId="43702" xr:uid="{9993AE22-F5B9-4508-A060-7D8F9CDED99D}"/>
    <cellStyle name="Normal 4 8 9 2 2 4 3" xfId="43703" xr:uid="{97F43ACF-C3B6-4B7B-AD2A-11913523EFDD}"/>
    <cellStyle name="Normal 4 8 9 2 2 5" xfId="43704" xr:uid="{E41F47F9-5B20-4267-9555-9F33F20FA488}"/>
    <cellStyle name="Normal 4 8 9 2 2 5 2" xfId="43705" xr:uid="{ADB9E3F1-189B-440A-8F2A-C1AD9EBD248E}"/>
    <cellStyle name="Normal 4 8 9 2 2 6" xfId="43706" xr:uid="{94338A7B-E1E3-492A-9586-703E3E216B1C}"/>
    <cellStyle name="Normal 4 8 9 2 3" xfId="43707" xr:uid="{385171A2-14ED-4949-9341-43138337352B}"/>
    <cellStyle name="Normal 4 8 9 2 3 2" xfId="43708" xr:uid="{0F8D49C2-2776-42B5-9582-9568A9083563}"/>
    <cellStyle name="Normal 4 8 9 2 3 2 2" xfId="43709" xr:uid="{84ADBD00-2241-4076-8965-B5079FBFD54F}"/>
    <cellStyle name="Normal 4 8 9 2 3 2 2 2" xfId="43710" xr:uid="{09D265E1-FD48-4613-9DA9-E98DEEA23A9A}"/>
    <cellStyle name="Normal 4 8 9 2 3 2 2 2 2" xfId="43711" xr:uid="{38CC4CBE-E8E6-4E75-9C70-F0E01346D47B}"/>
    <cellStyle name="Normal 4 8 9 2 3 2 2 3" xfId="43712" xr:uid="{523FAF01-9B19-414B-BAC7-734C20BF158C}"/>
    <cellStyle name="Normal 4 8 9 2 3 2 3" xfId="43713" xr:uid="{A74B189A-1B1A-453C-9FAE-449BC4B48FEC}"/>
    <cellStyle name="Normal 4 8 9 2 3 2 3 2" xfId="43714" xr:uid="{5B4C7117-0D5F-4DB1-8A89-2F576B46950B}"/>
    <cellStyle name="Normal 4 8 9 2 3 2 3 2 2" xfId="43715" xr:uid="{FEAB2641-BC34-4995-B687-B5277EED2251}"/>
    <cellStyle name="Normal 4 8 9 2 3 2 3 3" xfId="43716" xr:uid="{E4B42682-51AA-4F06-8AC3-BE17658E79F2}"/>
    <cellStyle name="Normal 4 8 9 2 3 2 4" xfId="43717" xr:uid="{357FC6F9-E26A-4A1F-A096-953B722B4A5B}"/>
    <cellStyle name="Normal 4 8 9 2 3 2 4 2" xfId="43718" xr:uid="{AD8444F8-2D3B-4A15-8B0B-16782BBAEE38}"/>
    <cellStyle name="Normal 4 8 9 2 3 2 5" xfId="43719" xr:uid="{E2D82C65-0485-4A10-BBA8-BF46039D8556}"/>
    <cellStyle name="Normal 4 8 9 2 3 3" xfId="43720" xr:uid="{6D2F2F1D-3563-48D9-89BE-97C242E404EF}"/>
    <cellStyle name="Normal 4 8 9 2 3 3 2" xfId="43721" xr:uid="{83573041-BC38-4883-820A-9A575AC554CA}"/>
    <cellStyle name="Normal 4 8 9 2 3 3 2 2" xfId="43722" xr:uid="{985C09AC-F871-414F-8E7F-F0B818FCA4D9}"/>
    <cellStyle name="Normal 4 8 9 2 3 3 3" xfId="43723" xr:uid="{F3D05BC7-FD79-405C-A673-301A9651699D}"/>
    <cellStyle name="Normal 4 8 9 2 3 4" xfId="43724" xr:uid="{615D0B7E-E13F-4E68-AE6D-FEA75D7B4106}"/>
    <cellStyle name="Normal 4 8 9 2 3 4 2" xfId="43725" xr:uid="{688D8E6B-CA06-46C7-8898-5F7888B49E2E}"/>
    <cellStyle name="Normal 4 8 9 2 3 4 2 2" xfId="43726" xr:uid="{F226FBBD-DA0D-4663-A34A-53A2C44C34D4}"/>
    <cellStyle name="Normal 4 8 9 2 3 4 3" xfId="43727" xr:uid="{339C6433-07FD-4BAA-B49A-48B5951BCCFC}"/>
    <cellStyle name="Normal 4 8 9 2 3 5" xfId="43728" xr:uid="{1217B874-9CC5-46A9-8E0D-5F440189B381}"/>
    <cellStyle name="Normal 4 8 9 2 3 5 2" xfId="43729" xr:uid="{FC9FCC54-BFF3-494A-8C1D-5CC701859DEE}"/>
    <cellStyle name="Normal 4 8 9 2 3 6" xfId="43730" xr:uid="{4FC031E8-E4B3-483A-9C22-A6B0995543E0}"/>
    <cellStyle name="Normal 4 8 9 2 4" xfId="43731" xr:uid="{05353911-4964-4FE7-9066-DB8396257CC8}"/>
    <cellStyle name="Normal 4 8 9 2 4 2" xfId="43732" xr:uid="{9F5B7F8F-B61E-4A9E-B7B9-A91AE6E53660}"/>
    <cellStyle name="Normal 4 8 9 2 4 2 2" xfId="43733" xr:uid="{47FABDE4-9B42-41E6-8407-7C767510FD40}"/>
    <cellStyle name="Normal 4 8 9 2 4 2 2 2" xfId="43734" xr:uid="{3C322E30-7537-407E-BC58-3627E1079BAC}"/>
    <cellStyle name="Normal 4 8 9 2 4 2 3" xfId="43735" xr:uid="{BF0FCB17-5E85-4D0E-BAF3-0314D7B64B5B}"/>
    <cellStyle name="Normal 4 8 9 2 4 3" xfId="43736" xr:uid="{52A7E588-B535-4E9D-8FB9-A2C1419D9924}"/>
    <cellStyle name="Normal 4 8 9 2 4 3 2" xfId="43737" xr:uid="{3124203A-FC17-4544-B065-0D0948857DE9}"/>
    <cellStyle name="Normal 4 8 9 2 4 3 2 2" xfId="43738" xr:uid="{7E02FFFA-8A82-4E4E-8D74-70D72795BAA5}"/>
    <cellStyle name="Normal 4 8 9 2 4 3 3" xfId="43739" xr:uid="{3EA22F7C-D635-49B8-8BEF-6A85979A6BCF}"/>
    <cellStyle name="Normal 4 8 9 2 4 4" xfId="43740" xr:uid="{74C5CA8B-5CCC-4BBC-A709-EADA66515C0A}"/>
    <cellStyle name="Normal 4 8 9 2 4 4 2" xfId="43741" xr:uid="{3CE52B6C-9F9D-43FF-9357-E7F834313CAA}"/>
    <cellStyle name="Normal 4 8 9 2 4 5" xfId="43742" xr:uid="{B0DD6163-A8A5-4C5A-A918-76BBDAC46526}"/>
    <cellStyle name="Normal 4 8 9 2 5" xfId="43743" xr:uid="{5AE5C2EA-3F49-42B6-AC7E-CF096490E066}"/>
    <cellStyle name="Normal 4 8 9 2 5 2" xfId="43744" xr:uid="{76E17799-DC85-47BB-B189-800F61C036EC}"/>
    <cellStyle name="Normal 4 8 9 2 5 2 2" xfId="43745" xr:uid="{2DDA0BBD-3870-4671-AD8F-23F1D3A0F378}"/>
    <cellStyle name="Normal 4 8 9 2 5 3" xfId="43746" xr:uid="{77185CE7-A61A-47E2-8AAE-BD34A30D602B}"/>
    <cellStyle name="Normal 4 8 9 2 6" xfId="43747" xr:uid="{A6D40EE2-9A57-4A17-80B2-6AA297BDA906}"/>
    <cellStyle name="Normal 4 8 9 2 6 2" xfId="43748" xr:uid="{D254FBD1-5572-4149-9BD2-E68096887512}"/>
    <cellStyle name="Normal 4 8 9 2 6 2 2" xfId="43749" xr:uid="{9A180D4D-A6E4-431C-93BB-BFA3E0937123}"/>
    <cellStyle name="Normal 4 8 9 2 6 3" xfId="43750" xr:uid="{9014FD4D-0DCC-4A26-95B9-7971D02FA661}"/>
    <cellStyle name="Normal 4 8 9 2 7" xfId="43751" xr:uid="{D19D64D6-4848-434B-A306-ABCA174A174D}"/>
    <cellStyle name="Normal 4 8 9 2 7 2" xfId="43752" xr:uid="{5A03123F-5474-4EE5-8954-AE574B1AB2F8}"/>
    <cellStyle name="Normal 4 8 9 2 7 2 2" xfId="43753" xr:uid="{1559DA31-34F4-476E-A079-2A98D9BAA29C}"/>
    <cellStyle name="Normal 4 8 9 2 7 3" xfId="43754" xr:uid="{2BDA9907-882E-4831-8D2D-8B292B377D79}"/>
    <cellStyle name="Normal 4 8 9 2 8" xfId="43755" xr:uid="{AD8F0239-58A0-4BC5-97EE-F887F084084F}"/>
    <cellStyle name="Normal 4 8 9 2 8 2" xfId="43756" xr:uid="{72092DCA-F3E7-45FC-8400-B02E9B02562A}"/>
    <cellStyle name="Normal 4 8 9 2 9" xfId="43757" xr:uid="{077313FB-38B1-4BF0-8765-BAF2784A1342}"/>
    <cellStyle name="Normal 4 8 9 3" xfId="43758" xr:uid="{3CACC805-B1A8-4539-9007-09DA2D66466E}"/>
    <cellStyle name="Normal 4 8 9 3 2" xfId="43759" xr:uid="{50A58101-A707-4154-A3B1-C55D18AD0D20}"/>
    <cellStyle name="Normal 4 8 9 3 2 2" xfId="43760" xr:uid="{65A4CA59-16CA-47A3-91B0-238C22D34F84}"/>
    <cellStyle name="Normal 4 8 9 3 2 2 2" xfId="43761" xr:uid="{103F3592-CF01-4BFD-9771-C302266898DE}"/>
    <cellStyle name="Normal 4 8 9 3 2 2 2 2" xfId="43762" xr:uid="{B3351DE3-C827-47DD-BE7C-C5BB8F070C58}"/>
    <cellStyle name="Normal 4 8 9 3 2 2 2 2 2" xfId="43763" xr:uid="{79A4BB3A-DB0F-46A9-A2E2-5A05E65BAF04}"/>
    <cellStyle name="Normal 4 8 9 3 2 2 2 3" xfId="43764" xr:uid="{9674CD87-DBA3-4A49-8A2F-B785FDF1B531}"/>
    <cellStyle name="Normal 4 8 9 3 2 2 3" xfId="43765" xr:uid="{F1C26FCB-D93B-4160-95C5-50B20996AA76}"/>
    <cellStyle name="Normal 4 8 9 3 2 2 3 2" xfId="43766" xr:uid="{3743F69B-4EAC-467F-8435-A33707AD3E6B}"/>
    <cellStyle name="Normal 4 8 9 3 2 2 3 2 2" xfId="43767" xr:uid="{6924A7E8-FBFB-4755-888E-E9DE2AE276E8}"/>
    <cellStyle name="Normal 4 8 9 3 2 2 3 3" xfId="43768" xr:uid="{94A720F7-1060-4F50-9E24-2F876934F666}"/>
    <cellStyle name="Normal 4 8 9 3 2 2 4" xfId="43769" xr:uid="{214C5860-D4FF-4AC5-A787-2CBEC756D4DB}"/>
    <cellStyle name="Normal 4 8 9 3 2 2 4 2" xfId="43770" xr:uid="{D1CE453B-D44F-4B62-A452-8C93CC93D954}"/>
    <cellStyle name="Normal 4 8 9 3 2 2 5" xfId="43771" xr:uid="{3939EA1D-3502-4220-85C9-2C422B421556}"/>
    <cellStyle name="Normal 4 8 9 3 2 3" xfId="43772" xr:uid="{50849CDB-ED1D-4F9C-9042-31C35ACEECEF}"/>
    <cellStyle name="Normal 4 8 9 3 2 3 2" xfId="43773" xr:uid="{8D5158D3-9906-44C5-823A-F68927A41996}"/>
    <cellStyle name="Normal 4 8 9 3 2 3 2 2" xfId="43774" xr:uid="{A885CCAE-A868-426A-8391-8857FF8DDFC2}"/>
    <cellStyle name="Normal 4 8 9 3 2 3 3" xfId="43775" xr:uid="{7D046A75-1307-4B17-B668-FF4D7DE58C6C}"/>
    <cellStyle name="Normal 4 8 9 3 2 4" xfId="43776" xr:uid="{8E024401-4D03-4B18-9DBF-E8220D824F90}"/>
    <cellStyle name="Normal 4 8 9 3 2 4 2" xfId="43777" xr:uid="{8191CDA7-AAA7-4F9E-916F-D57AB51EED0D}"/>
    <cellStyle name="Normal 4 8 9 3 2 4 2 2" xfId="43778" xr:uid="{E7AB4287-D367-4786-8199-B6F2A5086D8F}"/>
    <cellStyle name="Normal 4 8 9 3 2 4 3" xfId="43779" xr:uid="{4E6A5A63-B19A-4FAC-9B86-748E7CE81053}"/>
    <cellStyle name="Normal 4 8 9 3 2 5" xfId="43780" xr:uid="{83A45717-09E5-43C7-AB9A-E0968B1FA7DC}"/>
    <cellStyle name="Normal 4 8 9 3 2 5 2" xfId="43781" xr:uid="{8EC83A2E-891B-4E81-849C-F5B2ECEFB3AC}"/>
    <cellStyle name="Normal 4 8 9 3 2 6" xfId="43782" xr:uid="{C0443E12-4A2E-4D07-ABA8-E531366B54A1}"/>
    <cellStyle name="Normal 4 8 9 3 3" xfId="43783" xr:uid="{AED3CBAB-9D24-4C91-9F81-5C87D3273ACF}"/>
    <cellStyle name="Normal 4 8 9 3 3 2" xfId="43784" xr:uid="{0D98C43C-17F9-483C-9D14-C182BA9E6F20}"/>
    <cellStyle name="Normal 4 8 9 3 3 2 2" xfId="43785" xr:uid="{6B7B602B-23EB-44C5-A886-758104A22D1A}"/>
    <cellStyle name="Normal 4 8 9 3 3 2 2 2" xfId="43786" xr:uid="{19E32B40-3958-49EA-9B8A-5177CF1B49E3}"/>
    <cellStyle name="Normal 4 8 9 3 3 2 2 2 2" xfId="43787" xr:uid="{94357ACF-3D77-47B9-96C4-3E0C5787C2AC}"/>
    <cellStyle name="Normal 4 8 9 3 3 2 2 3" xfId="43788" xr:uid="{CFF252F1-EBE9-40AD-BE3E-6E83262F2A1E}"/>
    <cellStyle name="Normal 4 8 9 3 3 2 3" xfId="43789" xr:uid="{1C31879F-6D6C-4930-A1C0-C5C7C6EBA053}"/>
    <cellStyle name="Normal 4 8 9 3 3 2 3 2" xfId="43790" xr:uid="{47DF3F72-C117-4AE3-9D4A-AF6C898E9549}"/>
    <cellStyle name="Normal 4 8 9 3 3 2 3 2 2" xfId="43791" xr:uid="{B95D5D38-1598-45B1-88F5-0E95D5CA7069}"/>
    <cellStyle name="Normal 4 8 9 3 3 2 3 3" xfId="43792" xr:uid="{1CB90123-0197-4DA9-8415-F472C4C9C25A}"/>
    <cellStyle name="Normal 4 8 9 3 3 2 4" xfId="43793" xr:uid="{9F5174BD-DB2F-44BC-93D5-3A3021442463}"/>
    <cellStyle name="Normal 4 8 9 3 3 2 4 2" xfId="43794" xr:uid="{F12E6EBE-271D-4D86-B358-9EC498E68938}"/>
    <cellStyle name="Normal 4 8 9 3 3 2 5" xfId="43795" xr:uid="{5BA161B7-7FC4-4466-9F57-A320FFFB4E94}"/>
    <cellStyle name="Normal 4 8 9 3 3 3" xfId="43796" xr:uid="{512FDF98-46C5-4F49-BE9A-05AD4E0237E0}"/>
    <cellStyle name="Normal 4 8 9 3 3 3 2" xfId="43797" xr:uid="{6188D588-7A2B-4D6B-BEEC-AA6084E8BA5A}"/>
    <cellStyle name="Normal 4 8 9 3 3 3 2 2" xfId="43798" xr:uid="{22B7C03C-9B51-4FCB-93F5-8BB8E1BC6D56}"/>
    <cellStyle name="Normal 4 8 9 3 3 3 3" xfId="43799" xr:uid="{03ECAF1A-2B91-40FA-BF5D-7A6BB32C85C8}"/>
    <cellStyle name="Normal 4 8 9 3 3 4" xfId="43800" xr:uid="{A1670A49-99F0-4D7D-8F50-4B58BD56A5B7}"/>
    <cellStyle name="Normal 4 8 9 3 3 4 2" xfId="43801" xr:uid="{12341F9C-5797-4E4D-9769-637F803304C1}"/>
    <cellStyle name="Normal 4 8 9 3 3 4 2 2" xfId="43802" xr:uid="{FBBCAB08-BF3A-4A21-B1AC-930A107EA6E3}"/>
    <cellStyle name="Normal 4 8 9 3 3 4 3" xfId="43803" xr:uid="{C0F258A6-C9AB-4F74-BDA8-9E6A7E59D5F9}"/>
    <cellStyle name="Normal 4 8 9 3 3 5" xfId="43804" xr:uid="{4D03EAF0-3FA3-4374-B360-9EBE355CC6BF}"/>
    <cellStyle name="Normal 4 8 9 3 3 5 2" xfId="43805" xr:uid="{D3E14505-7E4C-4E37-ACC1-61A66AA8C329}"/>
    <cellStyle name="Normal 4 8 9 3 3 6" xfId="43806" xr:uid="{549319A6-6F64-4BE2-B5CF-74EB11C97F18}"/>
    <cellStyle name="Normal 4 8 9 3 4" xfId="43807" xr:uid="{70C96562-FC10-4D56-A97C-E6109E71F26F}"/>
    <cellStyle name="Normal 4 8 9 3 4 2" xfId="43808" xr:uid="{6133DD41-2DF7-41D7-8BF3-448D16C4DB79}"/>
    <cellStyle name="Normal 4 8 9 3 4 2 2" xfId="43809" xr:uid="{E34F9D54-8556-4B64-B1D1-4ABEF0B6832C}"/>
    <cellStyle name="Normal 4 8 9 3 4 2 2 2" xfId="43810" xr:uid="{CDE13F8E-F12C-4804-81B2-8F1D6DA3B765}"/>
    <cellStyle name="Normal 4 8 9 3 4 2 3" xfId="43811" xr:uid="{BE8B72BD-C0CE-4F63-9D8B-479706479AD0}"/>
    <cellStyle name="Normal 4 8 9 3 4 3" xfId="43812" xr:uid="{F05CB268-1E37-4594-8F8B-A040F036638F}"/>
    <cellStyle name="Normal 4 8 9 3 4 3 2" xfId="43813" xr:uid="{1A0BF493-C7D5-46C5-BD69-3FAB2E81A9B2}"/>
    <cellStyle name="Normal 4 8 9 3 4 3 2 2" xfId="43814" xr:uid="{62BF5A0B-71FC-4952-80DC-3A72B3197B6D}"/>
    <cellStyle name="Normal 4 8 9 3 4 3 3" xfId="43815" xr:uid="{5D2825AF-4547-44D0-A5FD-B98BF726DD4C}"/>
    <cellStyle name="Normal 4 8 9 3 4 4" xfId="43816" xr:uid="{79351B55-3E8F-4988-AFF9-E4CC8A4CE095}"/>
    <cellStyle name="Normal 4 8 9 3 4 4 2" xfId="43817" xr:uid="{F2EB0436-472B-4F3E-9576-A99AEA01850A}"/>
    <cellStyle name="Normal 4 8 9 3 4 5" xfId="43818" xr:uid="{D2225A02-6A80-419A-99EF-1815EC6D5461}"/>
    <cellStyle name="Normal 4 8 9 3 5" xfId="43819" xr:uid="{B292DB75-5F2C-479B-B179-41656D75BAC8}"/>
    <cellStyle name="Normal 4 8 9 3 5 2" xfId="43820" xr:uid="{CE033C1C-04E6-4D65-89BB-9EE31B3BE555}"/>
    <cellStyle name="Normal 4 8 9 3 5 2 2" xfId="43821" xr:uid="{6BC660BE-3BFC-4E7C-A14F-44045487C465}"/>
    <cellStyle name="Normal 4 8 9 3 5 3" xfId="43822" xr:uid="{720CD0CC-38BE-41E7-84F5-7CE0FD8BD460}"/>
    <cellStyle name="Normal 4 8 9 3 6" xfId="43823" xr:uid="{8830E735-BA02-4712-9F8B-6CF93532B1B2}"/>
    <cellStyle name="Normal 4 8 9 3 6 2" xfId="43824" xr:uid="{AA3AD00C-162D-46F9-B063-350E33F00ACF}"/>
    <cellStyle name="Normal 4 8 9 3 6 2 2" xfId="43825" xr:uid="{7BCC0233-2613-4501-9342-196924142311}"/>
    <cellStyle name="Normal 4 8 9 3 6 3" xfId="43826" xr:uid="{7A6C7B0D-DCE3-4555-AA55-28946EE6D916}"/>
    <cellStyle name="Normal 4 8 9 3 7" xfId="43827" xr:uid="{B8C56F19-C017-4C36-8400-1A6D7417C9DE}"/>
    <cellStyle name="Normal 4 8 9 3 7 2" xfId="43828" xr:uid="{C63E2CCD-F776-40AB-84ED-8F01D302729C}"/>
    <cellStyle name="Normal 4 8 9 3 7 2 2" xfId="43829" xr:uid="{57B490B8-CF8E-4FD5-B890-DE048DD9733A}"/>
    <cellStyle name="Normal 4 8 9 3 7 3" xfId="43830" xr:uid="{2DD591CC-44E1-44A4-9EFA-E437748FDAB7}"/>
    <cellStyle name="Normal 4 8 9 3 8" xfId="43831" xr:uid="{5885BD52-89FF-41ED-A45C-CE9D1B7DE3C2}"/>
    <cellStyle name="Normal 4 8 9 3 8 2" xfId="43832" xr:uid="{B32C4706-B987-4732-8246-B6237C4E1227}"/>
    <cellStyle name="Normal 4 8 9 3 9" xfId="43833" xr:uid="{BF4D92B3-DB07-4BB0-9590-41DCBE536C0E}"/>
    <cellStyle name="Normal 4 8 9 4" xfId="43834" xr:uid="{FBEC1025-1093-4825-86E3-8C1F211C3194}"/>
    <cellStyle name="Normal 4 8 9 4 2" xfId="43835" xr:uid="{5C8E4FD1-BED3-4568-A4C1-B4ED1B6F7756}"/>
    <cellStyle name="Normal 4 8 9 4 2 2" xfId="43836" xr:uid="{02BA6F9D-5454-467F-A5EC-55506763542B}"/>
    <cellStyle name="Normal 4 8 9 4 2 2 2" xfId="43837" xr:uid="{D8AC741F-9E81-437A-8C21-F65CD2FFC071}"/>
    <cellStyle name="Normal 4 8 9 4 2 2 2 2" xfId="43838" xr:uid="{14FA0484-EB27-44E4-B1D5-FBA0ECAD1CA8}"/>
    <cellStyle name="Normal 4 8 9 4 2 2 3" xfId="43839" xr:uid="{F1386B11-B6DC-49E1-B49B-CD76AF815169}"/>
    <cellStyle name="Normal 4 8 9 4 2 3" xfId="43840" xr:uid="{DCBFF0AC-0437-40CE-9DA5-F2FD17B2C8DE}"/>
    <cellStyle name="Normal 4 8 9 4 2 3 2" xfId="43841" xr:uid="{7C370631-D075-4602-91BB-31A3F61B5E07}"/>
    <cellStyle name="Normal 4 8 9 4 2 3 2 2" xfId="43842" xr:uid="{B5099EF0-37B6-46B8-96C2-9D8E1AB4E237}"/>
    <cellStyle name="Normal 4 8 9 4 2 3 3" xfId="43843" xr:uid="{A64BB762-FA38-4384-840C-0B5337A213AB}"/>
    <cellStyle name="Normal 4 8 9 4 2 4" xfId="43844" xr:uid="{3D089085-0C8B-4397-B56B-8A8FEE17436A}"/>
    <cellStyle name="Normal 4 8 9 4 2 4 2" xfId="43845" xr:uid="{86B869F5-2AA0-4AEF-9ECA-916C06AD505C}"/>
    <cellStyle name="Normal 4 8 9 4 2 5" xfId="43846" xr:uid="{412E9039-D6D9-4D8C-8E76-782456DF2069}"/>
    <cellStyle name="Normal 4 8 9 4 3" xfId="43847" xr:uid="{EF168E80-9F1E-4065-942B-A996A04D5897}"/>
    <cellStyle name="Normal 4 8 9 4 3 2" xfId="43848" xr:uid="{0593A360-7BAB-45C7-9A7A-F67ADCA18BDD}"/>
    <cellStyle name="Normal 4 8 9 4 3 2 2" xfId="43849" xr:uid="{F749B22E-DC6A-46B9-98C7-D3161284C125}"/>
    <cellStyle name="Normal 4 8 9 4 3 3" xfId="43850" xr:uid="{7EBCEB7B-88AA-4C5A-A5C2-2BD473B20864}"/>
    <cellStyle name="Normal 4 8 9 4 4" xfId="43851" xr:uid="{2D6FB148-306A-4096-9AEB-953AAC11E8BB}"/>
    <cellStyle name="Normal 4 8 9 4 4 2" xfId="43852" xr:uid="{3CC389D6-DC12-41E9-9FBE-326ED10C047C}"/>
    <cellStyle name="Normal 4 8 9 4 4 2 2" xfId="43853" xr:uid="{1C312B3D-56C4-4E95-8839-ABD5137F706D}"/>
    <cellStyle name="Normal 4 8 9 4 4 3" xfId="43854" xr:uid="{978D4BAF-9E24-48D5-8EC7-0F7BC6E5FFBB}"/>
    <cellStyle name="Normal 4 8 9 4 5" xfId="43855" xr:uid="{B5650874-8CB6-4831-9264-2C799ABC961A}"/>
    <cellStyle name="Normal 4 8 9 4 5 2" xfId="43856" xr:uid="{D56D3426-7C71-4967-9813-406F44634DDE}"/>
    <cellStyle name="Normal 4 8 9 4 6" xfId="43857" xr:uid="{EB09D25D-CDF7-4053-A003-0F6A96BEC2E2}"/>
    <cellStyle name="Normal 4 8 9 5" xfId="43858" xr:uid="{BFC57BBF-A14A-44BA-8D50-2FFD87B68A54}"/>
    <cellStyle name="Normal 4 8 9 5 2" xfId="43859" xr:uid="{A912F5F9-3353-4842-8491-149C3EB3246A}"/>
    <cellStyle name="Normal 4 8 9 5 2 2" xfId="43860" xr:uid="{6DF9F523-89C8-42DE-B1E3-3AA8ECB8E2FF}"/>
    <cellStyle name="Normal 4 8 9 5 2 2 2" xfId="43861" xr:uid="{5814033D-EFB8-4225-992A-D9DDCEF3EDD5}"/>
    <cellStyle name="Normal 4 8 9 5 2 2 2 2" xfId="43862" xr:uid="{35EE564E-B2FE-4D91-9B30-78E987E42ECC}"/>
    <cellStyle name="Normal 4 8 9 5 2 2 3" xfId="43863" xr:uid="{6373B61B-ADA8-4C19-9DFF-C9B6ADE1E439}"/>
    <cellStyle name="Normal 4 8 9 5 2 3" xfId="43864" xr:uid="{8FB616D5-4CFC-4364-AEFB-F80DF1650B38}"/>
    <cellStyle name="Normal 4 8 9 5 2 3 2" xfId="43865" xr:uid="{6205A54D-95BA-482B-AB13-B56A554B8344}"/>
    <cellStyle name="Normal 4 8 9 5 2 3 2 2" xfId="43866" xr:uid="{7380EBF0-FC10-4CBC-A004-5ADD00FF4885}"/>
    <cellStyle name="Normal 4 8 9 5 2 3 3" xfId="43867" xr:uid="{7B34FB5D-B017-44A0-983F-2D61B48FC2AF}"/>
    <cellStyle name="Normal 4 8 9 5 2 4" xfId="43868" xr:uid="{C4553E1B-F441-4815-AA2B-9306B04FADF9}"/>
    <cellStyle name="Normal 4 8 9 5 2 4 2" xfId="43869" xr:uid="{16A7A122-BD9C-4AD0-AD6E-55B35A1F0935}"/>
    <cellStyle name="Normal 4 8 9 5 2 5" xfId="43870" xr:uid="{6333E8F2-E8D0-4E2F-85A4-49F33EB0A550}"/>
    <cellStyle name="Normal 4 8 9 5 3" xfId="43871" xr:uid="{6068F216-719D-4A5F-A56B-58057C2FE1D2}"/>
    <cellStyle name="Normal 4 8 9 5 3 2" xfId="43872" xr:uid="{8C571F15-11E9-4679-B4B2-B3848881F0EA}"/>
    <cellStyle name="Normal 4 8 9 5 3 2 2" xfId="43873" xr:uid="{9B91F7BE-B235-4399-92AB-04C2FE729414}"/>
    <cellStyle name="Normal 4 8 9 5 3 3" xfId="43874" xr:uid="{9DC5F011-6241-4293-9BE6-E5D33940E9E8}"/>
    <cellStyle name="Normal 4 8 9 5 4" xfId="43875" xr:uid="{17A14120-BCB5-44A6-8E6B-EB3214AB0390}"/>
    <cellStyle name="Normal 4 8 9 5 4 2" xfId="43876" xr:uid="{7F1CFA4C-6EEE-4B92-8BF4-7F3BD3BECFFA}"/>
    <cellStyle name="Normal 4 8 9 5 4 2 2" xfId="43877" xr:uid="{E1BB395A-5538-439F-B89B-C6B65B2C729B}"/>
    <cellStyle name="Normal 4 8 9 5 4 3" xfId="43878" xr:uid="{5AD9782D-9450-4286-81D6-A9EECA880AE3}"/>
    <cellStyle name="Normal 4 8 9 5 5" xfId="43879" xr:uid="{901F282A-D2C8-42B3-9820-2B6B2ABC7250}"/>
    <cellStyle name="Normal 4 8 9 5 5 2" xfId="43880" xr:uid="{53BB005B-9C2D-4AC7-B476-B9D503CF87E8}"/>
    <cellStyle name="Normal 4 8 9 5 6" xfId="43881" xr:uid="{46E41EAE-ACE0-4B49-8C4F-3EB9BDC09AE9}"/>
    <cellStyle name="Normal 4 8 9 6" xfId="43882" xr:uid="{854B081F-7E19-48E3-8430-F2185F1B6391}"/>
    <cellStyle name="Normal 4 8 9 6 2" xfId="43883" xr:uid="{81164B78-2C09-496C-935F-BFBF9E00F18B}"/>
    <cellStyle name="Normal 4 8 9 6 2 2" xfId="43884" xr:uid="{3433C17D-C565-4581-9543-98E13B1DF189}"/>
    <cellStyle name="Normal 4 8 9 6 2 2 2" xfId="43885" xr:uid="{6731BA83-1382-4AE6-986F-F69E8FD7BD91}"/>
    <cellStyle name="Normal 4 8 9 6 2 3" xfId="43886" xr:uid="{EB9BB731-BD95-4D4B-9BBA-01041D502597}"/>
    <cellStyle name="Normal 4 8 9 6 3" xfId="43887" xr:uid="{CA5C9EE8-2726-433E-BB3D-7391AF386416}"/>
    <cellStyle name="Normal 4 8 9 6 3 2" xfId="43888" xr:uid="{72A46F97-E731-4A97-A83D-A8FE3780AC67}"/>
    <cellStyle name="Normal 4 8 9 6 3 2 2" xfId="43889" xr:uid="{2ED0B83E-C490-4B1F-A883-80FD6483CF28}"/>
    <cellStyle name="Normal 4 8 9 6 3 3" xfId="43890" xr:uid="{AB89714B-11EA-44B9-A440-D49D9CA35B59}"/>
    <cellStyle name="Normal 4 8 9 6 4" xfId="43891" xr:uid="{F8F91E7C-86CF-4F1D-A550-B6A677B9B82D}"/>
    <cellStyle name="Normal 4 8 9 6 4 2" xfId="43892" xr:uid="{19341DC8-F048-4DFD-B1E5-22DB8300AF04}"/>
    <cellStyle name="Normal 4 8 9 6 5" xfId="43893" xr:uid="{0411A512-2E11-4253-AC4C-A5396D125ACD}"/>
    <cellStyle name="Normal 4 8 9 7" xfId="43894" xr:uid="{F3A2CAC8-C4AA-4D7A-83DC-FB7090FD2FA0}"/>
    <cellStyle name="Normal 4 8 9 7 2" xfId="43895" xr:uid="{91AD9F9C-E8D7-4480-8731-DD08E73A5E56}"/>
    <cellStyle name="Normal 4 8 9 7 2 2" xfId="43896" xr:uid="{0E4F2FF5-B6C6-4207-9203-A81814A5E4FF}"/>
    <cellStyle name="Normal 4 8 9 7 3" xfId="43897" xr:uid="{E2D0CFDD-FFB8-49BB-AABC-406639952EA0}"/>
    <cellStyle name="Normal 4 8 9 8" xfId="43898" xr:uid="{995F2AB6-45FD-45AA-AE26-C58ABF297933}"/>
    <cellStyle name="Normal 4 8 9 8 2" xfId="43899" xr:uid="{B7C7860C-0615-4604-9D82-1771A6DFA645}"/>
    <cellStyle name="Normal 4 8 9 8 2 2" xfId="43900" xr:uid="{DA222F13-840A-4FF8-911A-CDF479DE695E}"/>
    <cellStyle name="Normal 4 8 9 8 3" xfId="43901" xr:uid="{BE52967F-64DD-4EC3-AD08-3D697BB10359}"/>
    <cellStyle name="Normal 4 8 9 9" xfId="43902" xr:uid="{72A7B462-7377-4380-A9BF-45A3932CFE09}"/>
    <cellStyle name="Normal 4 8 9 9 2" xfId="43903" xr:uid="{C991B26A-1778-4D10-AB3A-8536109F421E}"/>
    <cellStyle name="Normal 4 8 9 9 2 2" xfId="43904" xr:uid="{C823BA84-FF12-48A7-BF6F-146326CCE6A2}"/>
    <cellStyle name="Normal 4 8 9 9 3" xfId="43905" xr:uid="{72F399CA-8CAC-4946-89CD-BE5D9E050F3E}"/>
    <cellStyle name="Normal 4 9" xfId="2188" xr:uid="{C5FD8D48-0727-4BFD-8355-7123FA400E27}"/>
    <cellStyle name="Normal 4 9 10" xfId="43906" xr:uid="{2BF276D2-5FFE-4A29-B8DE-020F265E4722}"/>
    <cellStyle name="Normal 4 9 10 10" xfId="43907" xr:uid="{EE3C1E20-A606-4071-9F22-0B555F209E85}"/>
    <cellStyle name="Normal 4 9 10 10 2" xfId="43908" xr:uid="{44AF1A2F-B93E-4789-8CAA-711CD73B0CED}"/>
    <cellStyle name="Normal 4 9 10 11" xfId="43909" xr:uid="{7F07DD9F-BB4E-4BA0-8548-6A0F3F5DD2D3}"/>
    <cellStyle name="Normal 4 9 10 2" xfId="43910" xr:uid="{8705D92D-CD37-4B04-ACEE-22DAF971975A}"/>
    <cellStyle name="Normal 4 9 10 2 2" xfId="43911" xr:uid="{957AE590-7FC9-4895-AF67-9D53A32E8F96}"/>
    <cellStyle name="Normal 4 9 10 2 2 2" xfId="43912" xr:uid="{2D3C13DB-F316-4381-BF2C-3FE9E28B00FA}"/>
    <cellStyle name="Normal 4 9 10 2 2 2 2" xfId="43913" xr:uid="{257F9A06-F05B-4BC3-B2B5-A02CA594FB2B}"/>
    <cellStyle name="Normal 4 9 10 2 2 2 2 2" xfId="43914" xr:uid="{32114A28-EB2E-4D78-B6DA-8E9B6229A803}"/>
    <cellStyle name="Normal 4 9 10 2 2 2 2 2 2" xfId="43915" xr:uid="{942214B1-9B04-47C2-8951-A91299147139}"/>
    <cellStyle name="Normal 4 9 10 2 2 2 2 3" xfId="43916" xr:uid="{71243CBA-C920-4460-8D6D-ED0D54586A65}"/>
    <cellStyle name="Normal 4 9 10 2 2 2 3" xfId="43917" xr:uid="{1DB1D3D3-AB01-405C-8C3C-D1C5FAFE984C}"/>
    <cellStyle name="Normal 4 9 10 2 2 2 3 2" xfId="43918" xr:uid="{C7C107A2-9052-480E-94EB-7F82A6B0670B}"/>
    <cellStyle name="Normal 4 9 10 2 2 2 3 2 2" xfId="43919" xr:uid="{4BF5EB5F-219B-4F81-98CE-D5688157835C}"/>
    <cellStyle name="Normal 4 9 10 2 2 2 3 3" xfId="43920" xr:uid="{E3B5097C-01A3-48D1-B0C0-B34F95C74224}"/>
    <cellStyle name="Normal 4 9 10 2 2 2 4" xfId="43921" xr:uid="{480ABD93-8664-4265-82D9-E5D9C8629719}"/>
    <cellStyle name="Normal 4 9 10 2 2 2 4 2" xfId="43922" xr:uid="{87F115DA-71D4-42A5-9587-F707CE15B022}"/>
    <cellStyle name="Normal 4 9 10 2 2 2 5" xfId="43923" xr:uid="{C0FCE4B0-D408-42DE-80D5-946C7DC90381}"/>
    <cellStyle name="Normal 4 9 10 2 2 3" xfId="43924" xr:uid="{83F8265A-1630-46D8-93A6-0B9F01E459A7}"/>
    <cellStyle name="Normal 4 9 10 2 2 3 2" xfId="43925" xr:uid="{EDECA278-5FCF-4943-90F8-60E6FC10E88D}"/>
    <cellStyle name="Normal 4 9 10 2 2 3 2 2" xfId="43926" xr:uid="{1C361085-C139-4CA0-96FB-A89E8BFD9E76}"/>
    <cellStyle name="Normal 4 9 10 2 2 3 3" xfId="43927" xr:uid="{D206DCCF-E996-450C-840A-E2A97E81BF10}"/>
    <cellStyle name="Normal 4 9 10 2 2 4" xfId="43928" xr:uid="{6039D35A-9645-4166-86D4-C1A87B318288}"/>
    <cellStyle name="Normal 4 9 10 2 2 4 2" xfId="43929" xr:uid="{FD634412-E7EE-43B4-ABBB-60D4B43168AA}"/>
    <cellStyle name="Normal 4 9 10 2 2 4 2 2" xfId="43930" xr:uid="{0B8268A3-1457-4696-9622-06E4888EFF51}"/>
    <cellStyle name="Normal 4 9 10 2 2 4 3" xfId="43931" xr:uid="{09F76009-7322-4572-9717-A8A523C2AAC5}"/>
    <cellStyle name="Normal 4 9 10 2 2 5" xfId="43932" xr:uid="{AE662FAD-1355-4EB4-BF59-EA58F1ACB0C3}"/>
    <cellStyle name="Normal 4 9 10 2 2 5 2" xfId="43933" xr:uid="{A74AA58D-D258-4016-B129-37D24ECD4AC7}"/>
    <cellStyle name="Normal 4 9 10 2 2 6" xfId="43934" xr:uid="{0F62BEB5-7956-45CB-9038-25284E214BBE}"/>
    <cellStyle name="Normal 4 9 10 2 3" xfId="43935" xr:uid="{F7C8120F-269C-4230-A5A6-CB563C625152}"/>
    <cellStyle name="Normal 4 9 10 2 3 2" xfId="43936" xr:uid="{1342295B-93BB-48A4-825B-9A5C38E4651B}"/>
    <cellStyle name="Normal 4 9 10 2 3 2 2" xfId="43937" xr:uid="{87BDCEF0-E359-4FB2-B514-2F146A743575}"/>
    <cellStyle name="Normal 4 9 10 2 3 2 2 2" xfId="43938" xr:uid="{D6CD0894-7069-4612-AD35-BCA2FC7C9348}"/>
    <cellStyle name="Normal 4 9 10 2 3 2 2 2 2" xfId="43939" xr:uid="{4CFF9BAE-C3B6-43C3-A932-DF3635E2595D}"/>
    <cellStyle name="Normal 4 9 10 2 3 2 2 3" xfId="43940" xr:uid="{7EA6C1B4-3FF0-4FD8-8878-8C5C304FE5BB}"/>
    <cellStyle name="Normal 4 9 10 2 3 2 3" xfId="43941" xr:uid="{743B5AE5-2D84-4765-8CB4-1F74ED16110D}"/>
    <cellStyle name="Normal 4 9 10 2 3 2 3 2" xfId="43942" xr:uid="{0834509D-9D60-48DA-8B1D-9E8DC40D6865}"/>
    <cellStyle name="Normal 4 9 10 2 3 2 3 2 2" xfId="43943" xr:uid="{C2E19640-843F-46F2-813F-4249E68B6DF2}"/>
    <cellStyle name="Normal 4 9 10 2 3 2 3 3" xfId="43944" xr:uid="{D53E7A72-0C1C-4C4A-8372-0FB2E007FCFD}"/>
    <cellStyle name="Normal 4 9 10 2 3 2 4" xfId="43945" xr:uid="{A4120A28-1096-4703-AE4D-ED219B090B5B}"/>
    <cellStyle name="Normal 4 9 10 2 3 2 4 2" xfId="43946" xr:uid="{CC1F21C5-3B16-4F20-9EDC-967913488BB8}"/>
    <cellStyle name="Normal 4 9 10 2 3 2 5" xfId="43947" xr:uid="{B76ABAFA-CA23-4816-9899-013AFF0F90CB}"/>
    <cellStyle name="Normal 4 9 10 2 3 3" xfId="43948" xr:uid="{D54B210D-50D4-4B94-834F-576264C0471B}"/>
    <cellStyle name="Normal 4 9 10 2 3 3 2" xfId="43949" xr:uid="{54979804-706E-4161-9698-95EE93F8CF72}"/>
    <cellStyle name="Normal 4 9 10 2 3 3 2 2" xfId="43950" xr:uid="{BDC853B4-36E4-41A8-9E12-3A6C53925FA8}"/>
    <cellStyle name="Normal 4 9 10 2 3 3 3" xfId="43951" xr:uid="{0E3E1E76-6D05-400B-9C37-D83196B6AB74}"/>
    <cellStyle name="Normal 4 9 10 2 3 4" xfId="43952" xr:uid="{A4717533-C9E4-4F8E-B80E-D19A6DF60AB1}"/>
    <cellStyle name="Normal 4 9 10 2 3 4 2" xfId="43953" xr:uid="{609559AF-1560-477C-BDE5-1AFDEB94E0F5}"/>
    <cellStyle name="Normal 4 9 10 2 3 4 2 2" xfId="43954" xr:uid="{7DB33F63-CC21-42D1-A1F3-27DFEA8851B4}"/>
    <cellStyle name="Normal 4 9 10 2 3 4 3" xfId="43955" xr:uid="{434988D0-67D0-48C4-B120-FBB93E9E4542}"/>
    <cellStyle name="Normal 4 9 10 2 3 5" xfId="43956" xr:uid="{D0BC9394-1259-4D5B-8E2C-875CFEBA8782}"/>
    <cellStyle name="Normal 4 9 10 2 3 5 2" xfId="43957" xr:uid="{C8326FEF-546B-4226-8454-C3F92CEDA83E}"/>
    <cellStyle name="Normal 4 9 10 2 3 6" xfId="43958" xr:uid="{32CA1979-3FA1-4D76-8AA5-C05B923A19B0}"/>
    <cellStyle name="Normal 4 9 10 2 4" xfId="43959" xr:uid="{7C2986A2-3A73-4935-AA7A-3D97B15A564E}"/>
    <cellStyle name="Normal 4 9 10 2 4 2" xfId="43960" xr:uid="{18E91949-02CD-47EA-A83B-39B2118E4FB5}"/>
    <cellStyle name="Normal 4 9 10 2 4 2 2" xfId="43961" xr:uid="{43B295D8-C23D-4033-992D-B5B41BFADA89}"/>
    <cellStyle name="Normal 4 9 10 2 4 2 2 2" xfId="43962" xr:uid="{DFFE0CED-AB10-4DF3-A57F-72E089DBAB15}"/>
    <cellStyle name="Normal 4 9 10 2 4 2 3" xfId="43963" xr:uid="{694D7F0F-8CEC-466B-8277-B5C4232A4032}"/>
    <cellStyle name="Normal 4 9 10 2 4 3" xfId="43964" xr:uid="{4857B86E-BDAB-4D55-B3A1-B6743D7608FE}"/>
    <cellStyle name="Normal 4 9 10 2 4 3 2" xfId="43965" xr:uid="{06FD76C1-12E9-4E9F-9283-4830880BC214}"/>
    <cellStyle name="Normal 4 9 10 2 4 3 2 2" xfId="43966" xr:uid="{26CB7194-989F-46C8-90F6-9194A0FA4EC0}"/>
    <cellStyle name="Normal 4 9 10 2 4 3 3" xfId="43967" xr:uid="{137E1BFC-4AC7-400F-BA0C-D70EBBF17D25}"/>
    <cellStyle name="Normal 4 9 10 2 4 4" xfId="43968" xr:uid="{FB0093C0-B553-420B-A632-2F56CC73E962}"/>
    <cellStyle name="Normal 4 9 10 2 4 4 2" xfId="43969" xr:uid="{7B04E104-1B1A-442A-A2F9-BF6301D3BB0D}"/>
    <cellStyle name="Normal 4 9 10 2 4 5" xfId="43970" xr:uid="{11D8B5E4-7FFC-4D52-9453-978CC3D62460}"/>
    <cellStyle name="Normal 4 9 10 2 5" xfId="43971" xr:uid="{D3F834E0-51EE-49DD-ACE8-C50B0889167F}"/>
    <cellStyle name="Normal 4 9 10 2 5 2" xfId="43972" xr:uid="{2B60986B-26A4-41EE-ADE7-77785D839A7D}"/>
    <cellStyle name="Normal 4 9 10 2 5 2 2" xfId="43973" xr:uid="{3E3787C5-12C4-434A-BC47-E66FBB8C0BBC}"/>
    <cellStyle name="Normal 4 9 10 2 5 3" xfId="43974" xr:uid="{1E2D4B61-7C31-4837-B83B-AEC27A186774}"/>
    <cellStyle name="Normal 4 9 10 2 6" xfId="43975" xr:uid="{7D7F4C27-04A0-4DE8-993F-0538376F037D}"/>
    <cellStyle name="Normal 4 9 10 2 6 2" xfId="43976" xr:uid="{BB386372-03D8-4492-B571-CFAC220808FD}"/>
    <cellStyle name="Normal 4 9 10 2 6 2 2" xfId="43977" xr:uid="{E34DBD35-91EC-44BA-8969-2847DE0706C2}"/>
    <cellStyle name="Normal 4 9 10 2 6 3" xfId="43978" xr:uid="{927CF189-FEBA-4948-880E-6850D1761034}"/>
    <cellStyle name="Normal 4 9 10 2 7" xfId="43979" xr:uid="{AEF1DE89-1214-49B6-9C30-9C8BCDCD35F3}"/>
    <cellStyle name="Normal 4 9 10 2 7 2" xfId="43980" xr:uid="{0877D0FB-6DE2-4EAB-93C4-F91D9526BFC0}"/>
    <cellStyle name="Normal 4 9 10 2 7 2 2" xfId="43981" xr:uid="{D8C3EB12-F77A-432D-8E1A-03C02EE9E6E0}"/>
    <cellStyle name="Normal 4 9 10 2 7 3" xfId="43982" xr:uid="{DE85B7E3-C490-4FEC-9D9E-92DC5B8B7793}"/>
    <cellStyle name="Normal 4 9 10 2 8" xfId="43983" xr:uid="{E0A6F471-F423-41ED-A784-59C6EA05F093}"/>
    <cellStyle name="Normal 4 9 10 2 8 2" xfId="43984" xr:uid="{81B925E8-BB39-485C-9674-35DC60A303CC}"/>
    <cellStyle name="Normal 4 9 10 2 9" xfId="43985" xr:uid="{18E84283-532A-49A1-8FC1-8A1A21091737}"/>
    <cellStyle name="Normal 4 9 10 3" xfId="43986" xr:uid="{FA65F450-B427-4F71-8E2B-C7083F1FF40D}"/>
    <cellStyle name="Normal 4 9 10 3 2" xfId="43987" xr:uid="{4415D197-4AA0-4242-AE88-B265932B531C}"/>
    <cellStyle name="Normal 4 9 10 3 2 2" xfId="43988" xr:uid="{34A02FE8-67AF-4FB3-963C-F096B28DC557}"/>
    <cellStyle name="Normal 4 9 10 3 2 2 2" xfId="43989" xr:uid="{16DADC5B-AD51-45F0-8CD2-895968D32F71}"/>
    <cellStyle name="Normal 4 9 10 3 2 2 2 2" xfId="43990" xr:uid="{02136245-D7CB-4706-A9E9-2558D6C52E6D}"/>
    <cellStyle name="Normal 4 9 10 3 2 2 2 2 2" xfId="43991" xr:uid="{31D6172B-E75E-4A41-AB97-B4E1C45293EF}"/>
    <cellStyle name="Normal 4 9 10 3 2 2 2 3" xfId="43992" xr:uid="{0A1EAFA2-70A5-47B0-AEB2-E408B63673A2}"/>
    <cellStyle name="Normal 4 9 10 3 2 2 3" xfId="43993" xr:uid="{59A26C50-C91C-400A-949D-B0DAEA595281}"/>
    <cellStyle name="Normal 4 9 10 3 2 2 3 2" xfId="43994" xr:uid="{32547238-03F2-4D0B-9CCD-3FB0C34C61FB}"/>
    <cellStyle name="Normal 4 9 10 3 2 2 3 2 2" xfId="43995" xr:uid="{D516B2CD-813D-4A87-85E4-48391F46BF64}"/>
    <cellStyle name="Normal 4 9 10 3 2 2 3 3" xfId="43996" xr:uid="{558F1894-8469-4049-9D8E-964617C337FC}"/>
    <cellStyle name="Normal 4 9 10 3 2 2 4" xfId="43997" xr:uid="{4476A77B-016E-4CEC-9409-3AF423C73787}"/>
    <cellStyle name="Normal 4 9 10 3 2 2 4 2" xfId="43998" xr:uid="{65B5C754-0BA7-44F2-BA24-7BBCBEA1F3BD}"/>
    <cellStyle name="Normal 4 9 10 3 2 2 5" xfId="43999" xr:uid="{E0C69E8B-69BA-4672-BE57-9F47DBD66434}"/>
    <cellStyle name="Normal 4 9 10 3 2 3" xfId="44000" xr:uid="{CB349D44-A01C-428C-A427-3A4209804228}"/>
    <cellStyle name="Normal 4 9 10 3 2 3 2" xfId="44001" xr:uid="{88F891DD-3FB2-42A7-81AB-C097E903F96F}"/>
    <cellStyle name="Normal 4 9 10 3 2 3 2 2" xfId="44002" xr:uid="{C0E317B7-FE67-4E69-B770-13F56C5DEA1F}"/>
    <cellStyle name="Normal 4 9 10 3 2 3 3" xfId="44003" xr:uid="{9D0FA01B-613A-4C14-A271-76DA1D175369}"/>
    <cellStyle name="Normal 4 9 10 3 2 4" xfId="44004" xr:uid="{3E641195-F8E0-4D77-BEA2-C07AC6B3E5FA}"/>
    <cellStyle name="Normal 4 9 10 3 2 4 2" xfId="44005" xr:uid="{4518B416-0333-4DB1-B314-DB4C7FEDA4CF}"/>
    <cellStyle name="Normal 4 9 10 3 2 4 2 2" xfId="44006" xr:uid="{7247283D-A3F2-4C55-9069-7B4AC9A185D8}"/>
    <cellStyle name="Normal 4 9 10 3 2 4 3" xfId="44007" xr:uid="{F562AA4F-2545-4ED7-AAEC-CBBE7AB238BF}"/>
    <cellStyle name="Normal 4 9 10 3 2 5" xfId="44008" xr:uid="{F1F127A6-7F0A-4C4F-A339-4A20D25645AD}"/>
    <cellStyle name="Normal 4 9 10 3 2 5 2" xfId="44009" xr:uid="{5E1E43E3-AFA5-4B5D-8224-E543AA12A257}"/>
    <cellStyle name="Normal 4 9 10 3 2 6" xfId="44010" xr:uid="{52896E06-F959-4FA5-B96A-35382221436E}"/>
    <cellStyle name="Normal 4 9 10 3 3" xfId="44011" xr:uid="{135E35D5-416D-494B-B3C5-A5C4F420EB0D}"/>
    <cellStyle name="Normal 4 9 10 3 3 2" xfId="44012" xr:uid="{1764E2C4-08ED-45D8-BD70-01B52A690A36}"/>
    <cellStyle name="Normal 4 9 10 3 3 2 2" xfId="44013" xr:uid="{0490D48F-19C3-4DAD-915F-293793B4BD1F}"/>
    <cellStyle name="Normal 4 9 10 3 3 2 2 2" xfId="44014" xr:uid="{37A904D0-B904-496D-83EE-6FB9E09D0BB1}"/>
    <cellStyle name="Normal 4 9 10 3 3 2 2 2 2" xfId="44015" xr:uid="{6795F376-0AAA-4275-B3B0-79AD7B660FF6}"/>
    <cellStyle name="Normal 4 9 10 3 3 2 2 3" xfId="44016" xr:uid="{B339CCD1-DCE3-4E03-BC55-90CBE11D0ACA}"/>
    <cellStyle name="Normal 4 9 10 3 3 2 3" xfId="44017" xr:uid="{C2767CB9-292E-41C7-B7CC-D4619B1BFF46}"/>
    <cellStyle name="Normal 4 9 10 3 3 2 3 2" xfId="44018" xr:uid="{66B5700C-77F2-4C2C-BDEB-FF3CFCA8B5EA}"/>
    <cellStyle name="Normal 4 9 10 3 3 2 3 2 2" xfId="44019" xr:uid="{A3BE038F-DB55-464E-9B67-99A63BE16A8C}"/>
    <cellStyle name="Normal 4 9 10 3 3 2 3 3" xfId="44020" xr:uid="{4F51B0C1-C75D-4397-8FD9-CCC6C3424F4F}"/>
    <cellStyle name="Normal 4 9 10 3 3 2 4" xfId="44021" xr:uid="{872E7A60-F39B-45E1-87DE-9658040D8AC3}"/>
    <cellStyle name="Normal 4 9 10 3 3 2 4 2" xfId="44022" xr:uid="{2E7BFF73-14B0-4367-BBA3-611BCFD77F8D}"/>
    <cellStyle name="Normal 4 9 10 3 3 2 5" xfId="44023" xr:uid="{E2A51E2E-51F6-4E3F-B37E-59699742C1CC}"/>
    <cellStyle name="Normal 4 9 10 3 3 3" xfId="44024" xr:uid="{B5E6B3AC-E186-4502-BFFA-C211A3098120}"/>
    <cellStyle name="Normal 4 9 10 3 3 3 2" xfId="44025" xr:uid="{742F0EA0-372C-48C7-992A-E0B26943981A}"/>
    <cellStyle name="Normal 4 9 10 3 3 3 2 2" xfId="44026" xr:uid="{D8FC00EA-2862-4B1E-BDBC-D88841ACF178}"/>
    <cellStyle name="Normal 4 9 10 3 3 3 3" xfId="44027" xr:uid="{EBB5DAA2-259B-48AB-BFB0-66F027C76712}"/>
    <cellStyle name="Normal 4 9 10 3 3 4" xfId="44028" xr:uid="{48A8AC54-FDA5-4581-B291-5E3C4FEC078F}"/>
    <cellStyle name="Normal 4 9 10 3 3 4 2" xfId="44029" xr:uid="{6EC75993-858D-4BD2-B61B-630DFEADA9E1}"/>
    <cellStyle name="Normal 4 9 10 3 3 4 2 2" xfId="44030" xr:uid="{609736F7-71D6-46E6-A003-EFD92EBAA83B}"/>
    <cellStyle name="Normal 4 9 10 3 3 4 3" xfId="44031" xr:uid="{7D07F290-2D2C-4BAA-B0DB-71984674DD39}"/>
    <cellStyle name="Normal 4 9 10 3 3 5" xfId="44032" xr:uid="{D36AC784-87C4-4BC9-B0C0-4F6E3BEB9645}"/>
    <cellStyle name="Normal 4 9 10 3 3 5 2" xfId="44033" xr:uid="{82B60ADA-B2BC-433D-B270-9EA35D4A07C5}"/>
    <cellStyle name="Normal 4 9 10 3 3 6" xfId="44034" xr:uid="{CC2CD5AC-E63D-4ED2-9374-9034F4220A34}"/>
    <cellStyle name="Normal 4 9 10 3 4" xfId="44035" xr:uid="{9438FE19-1E74-4C52-AAA2-65E6556A49C2}"/>
    <cellStyle name="Normal 4 9 10 3 4 2" xfId="44036" xr:uid="{5CC9BEC4-D22A-4734-91B8-68B2E5F65F3D}"/>
    <cellStyle name="Normal 4 9 10 3 4 2 2" xfId="44037" xr:uid="{6C72F4B7-6A9B-4F41-9966-F505C27D658C}"/>
    <cellStyle name="Normal 4 9 10 3 4 2 2 2" xfId="44038" xr:uid="{4EE21CB8-3BD5-4841-872D-3C6916CB3B6E}"/>
    <cellStyle name="Normal 4 9 10 3 4 2 3" xfId="44039" xr:uid="{74A1163B-67C4-466C-80BB-485ADF4AB9C9}"/>
    <cellStyle name="Normal 4 9 10 3 4 3" xfId="44040" xr:uid="{943CA075-828C-4669-8E36-97AE7C8004A7}"/>
    <cellStyle name="Normal 4 9 10 3 4 3 2" xfId="44041" xr:uid="{B42BE326-79AF-4302-B3DF-6DCFFD79D019}"/>
    <cellStyle name="Normal 4 9 10 3 4 3 2 2" xfId="44042" xr:uid="{0FA40D6E-3CA4-46ED-99DB-B54F87E2A97E}"/>
    <cellStyle name="Normal 4 9 10 3 4 3 3" xfId="44043" xr:uid="{FD2238A2-3F3C-4B9F-BABB-A6D75E61E095}"/>
    <cellStyle name="Normal 4 9 10 3 4 4" xfId="44044" xr:uid="{641EB324-9193-43CC-B207-330CEF3BC390}"/>
    <cellStyle name="Normal 4 9 10 3 4 4 2" xfId="44045" xr:uid="{221E8ED0-A36A-4776-A51E-B4182D7DC5ED}"/>
    <cellStyle name="Normal 4 9 10 3 4 5" xfId="44046" xr:uid="{CB702C4F-5223-48A1-9D5C-DB5C03F41052}"/>
    <cellStyle name="Normal 4 9 10 3 5" xfId="44047" xr:uid="{F7495CC4-DBAC-46B4-86D4-3E287BADAD11}"/>
    <cellStyle name="Normal 4 9 10 3 5 2" xfId="44048" xr:uid="{6440604D-3746-4AD3-ADA8-045D421DFC0C}"/>
    <cellStyle name="Normal 4 9 10 3 5 2 2" xfId="44049" xr:uid="{A03F978D-53F7-4FE5-8CC7-C0F15579C50A}"/>
    <cellStyle name="Normal 4 9 10 3 5 3" xfId="44050" xr:uid="{9BFD627E-2E56-40D4-BD4A-37102B445761}"/>
    <cellStyle name="Normal 4 9 10 3 6" xfId="44051" xr:uid="{067309C5-2084-4C1B-A767-F206A9F0C0A8}"/>
    <cellStyle name="Normal 4 9 10 3 6 2" xfId="44052" xr:uid="{72AEB203-5C6B-4965-8C12-6B8D63A9FD56}"/>
    <cellStyle name="Normal 4 9 10 3 6 2 2" xfId="44053" xr:uid="{A296F30F-8C27-4E3F-A156-A0CA170A2208}"/>
    <cellStyle name="Normal 4 9 10 3 6 3" xfId="44054" xr:uid="{F1B57989-E6DF-4546-B2BB-902F70773BEC}"/>
    <cellStyle name="Normal 4 9 10 3 7" xfId="44055" xr:uid="{18CDCE4B-72AF-4C79-9044-AD08D2E02C73}"/>
    <cellStyle name="Normal 4 9 10 3 7 2" xfId="44056" xr:uid="{5301237E-6E76-4A63-9539-7C22129A6393}"/>
    <cellStyle name="Normal 4 9 10 3 7 2 2" xfId="44057" xr:uid="{66AAC3A5-44CB-495A-BA3A-A18AD4898B0D}"/>
    <cellStyle name="Normal 4 9 10 3 7 3" xfId="44058" xr:uid="{84D5955D-490B-400A-8F6C-48C0ACB080CF}"/>
    <cellStyle name="Normal 4 9 10 3 8" xfId="44059" xr:uid="{67B9BD08-75C8-40D7-8D0B-9AD4CB5D79DE}"/>
    <cellStyle name="Normal 4 9 10 3 8 2" xfId="44060" xr:uid="{F536E46D-6CB4-4C1D-A55A-52B3DC186350}"/>
    <cellStyle name="Normal 4 9 10 3 9" xfId="44061" xr:uid="{987A00E9-819C-4406-9BFD-D68FBD7407CD}"/>
    <cellStyle name="Normal 4 9 10 4" xfId="44062" xr:uid="{28436971-1F8C-466A-9C3A-C7D75FE0F700}"/>
    <cellStyle name="Normal 4 9 10 4 2" xfId="44063" xr:uid="{DB52C902-185D-40F2-AE46-5D7E0AFCADA3}"/>
    <cellStyle name="Normal 4 9 10 4 2 2" xfId="44064" xr:uid="{9AE64916-49D4-4299-B943-0440641978BF}"/>
    <cellStyle name="Normal 4 9 10 4 2 2 2" xfId="44065" xr:uid="{23DF3D9D-73B4-42BE-82C8-EE52DAEF9046}"/>
    <cellStyle name="Normal 4 9 10 4 2 2 2 2" xfId="44066" xr:uid="{43D1373C-5EE9-4A96-830A-FF916D540CC5}"/>
    <cellStyle name="Normal 4 9 10 4 2 2 3" xfId="44067" xr:uid="{FE38D1E8-775A-4AE4-9E17-E3E69251DA0E}"/>
    <cellStyle name="Normal 4 9 10 4 2 3" xfId="44068" xr:uid="{4974EDB6-0B92-4FD0-9E66-AB6BD6EF1F36}"/>
    <cellStyle name="Normal 4 9 10 4 2 3 2" xfId="44069" xr:uid="{73B6AA8D-063F-41C2-97A7-7BECACFE90F4}"/>
    <cellStyle name="Normal 4 9 10 4 2 3 2 2" xfId="44070" xr:uid="{ED9EC64F-8169-40E2-8DBC-7E8B75D2D7AB}"/>
    <cellStyle name="Normal 4 9 10 4 2 3 3" xfId="44071" xr:uid="{4D46E550-FF2E-422B-86D4-A15747CE8D20}"/>
    <cellStyle name="Normal 4 9 10 4 2 4" xfId="44072" xr:uid="{2E6A5B37-5C7F-42B7-B89F-BAAAC70DED3C}"/>
    <cellStyle name="Normal 4 9 10 4 2 4 2" xfId="44073" xr:uid="{61313198-6B1D-41EA-A9CD-D21E459CC5A9}"/>
    <cellStyle name="Normal 4 9 10 4 2 5" xfId="44074" xr:uid="{AA15182B-3FD4-4C39-9277-1C2717F8BFD0}"/>
    <cellStyle name="Normal 4 9 10 4 3" xfId="44075" xr:uid="{3FF824CB-3CF0-4764-882E-329704A88A6E}"/>
    <cellStyle name="Normal 4 9 10 4 3 2" xfId="44076" xr:uid="{2C986F68-FA8E-405B-AEBC-A2B79BC9E44D}"/>
    <cellStyle name="Normal 4 9 10 4 3 2 2" xfId="44077" xr:uid="{05B2D217-5B49-4AE4-A358-FFA03245E299}"/>
    <cellStyle name="Normal 4 9 10 4 3 3" xfId="44078" xr:uid="{B89280E8-5529-4132-B2CF-B44274B09910}"/>
    <cellStyle name="Normal 4 9 10 4 4" xfId="44079" xr:uid="{294471DC-8A00-4138-B646-AE219AE0F600}"/>
    <cellStyle name="Normal 4 9 10 4 4 2" xfId="44080" xr:uid="{191CEAA0-EE97-46A2-864C-7CC80159E408}"/>
    <cellStyle name="Normal 4 9 10 4 4 2 2" xfId="44081" xr:uid="{05E0ECAD-64FB-46D0-BE86-77CAA635CE3F}"/>
    <cellStyle name="Normal 4 9 10 4 4 3" xfId="44082" xr:uid="{9ED98A17-5760-4EC0-B8C9-1F6F994B3A9E}"/>
    <cellStyle name="Normal 4 9 10 4 5" xfId="44083" xr:uid="{CBA08DD3-E9FE-43D2-91E4-CDE2E51281F6}"/>
    <cellStyle name="Normal 4 9 10 4 5 2" xfId="44084" xr:uid="{1A2E14D7-B9FB-4765-A836-5439733AC3D6}"/>
    <cellStyle name="Normal 4 9 10 4 6" xfId="44085" xr:uid="{3646FFE8-901C-4BF2-8AD6-5DC0121F5477}"/>
    <cellStyle name="Normal 4 9 10 5" xfId="44086" xr:uid="{483E815F-692D-49A6-A9FE-CFEEFAFCB7DC}"/>
    <cellStyle name="Normal 4 9 10 5 2" xfId="44087" xr:uid="{B4714BA6-950A-404B-BEA9-D5B2B19A1AA1}"/>
    <cellStyle name="Normal 4 9 10 5 2 2" xfId="44088" xr:uid="{F5519B36-959B-4C69-B4BA-33D470C39A23}"/>
    <cellStyle name="Normal 4 9 10 5 2 2 2" xfId="44089" xr:uid="{74D29CEA-9C23-40DC-B53B-17ECAFAABA07}"/>
    <cellStyle name="Normal 4 9 10 5 2 2 2 2" xfId="44090" xr:uid="{0F6CF8FF-E985-476E-9814-BEC71CEE96C6}"/>
    <cellStyle name="Normal 4 9 10 5 2 2 3" xfId="44091" xr:uid="{63A02174-C9C3-4836-9C2B-3A41C3114A45}"/>
    <cellStyle name="Normal 4 9 10 5 2 3" xfId="44092" xr:uid="{E39448B6-3E5E-439A-805C-FF3080C86AEE}"/>
    <cellStyle name="Normal 4 9 10 5 2 3 2" xfId="44093" xr:uid="{4283836B-EE1F-4571-B8F5-6EA4FCE85E01}"/>
    <cellStyle name="Normal 4 9 10 5 2 3 2 2" xfId="44094" xr:uid="{9D45CF09-4DF2-4F5B-9FF7-D1B099812E19}"/>
    <cellStyle name="Normal 4 9 10 5 2 3 3" xfId="44095" xr:uid="{215B7524-530F-4554-90EB-8AE97932AE10}"/>
    <cellStyle name="Normal 4 9 10 5 2 4" xfId="44096" xr:uid="{8842F846-1F1D-46A7-ACE3-06860849CC22}"/>
    <cellStyle name="Normal 4 9 10 5 2 4 2" xfId="44097" xr:uid="{16A12FB4-D639-4DC6-B6BB-E6C589ED62E7}"/>
    <cellStyle name="Normal 4 9 10 5 2 5" xfId="44098" xr:uid="{E16BD246-0051-412F-8BC5-D7E4879D9F79}"/>
    <cellStyle name="Normal 4 9 10 5 3" xfId="44099" xr:uid="{51F6F890-F6C0-49B2-B48A-A330FA8E2813}"/>
    <cellStyle name="Normal 4 9 10 5 3 2" xfId="44100" xr:uid="{A07B1BA4-DD76-427D-828E-620DA6398B61}"/>
    <cellStyle name="Normal 4 9 10 5 3 2 2" xfId="44101" xr:uid="{8826D80F-E9B5-43D5-8E1E-95C8FD2A37EB}"/>
    <cellStyle name="Normal 4 9 10 5 3 3" xfId="44102" xr:uid="{AEADEA06-FE5B-4C6C-BB99-ED9400439C7D}"/>
    <cellStyle name="Normal 4 9 10 5 4" xfId="44103" xr:uid="{7310BD95-DC69-46CA-B70E-B5F71CC998AD}"/>
    <cellStyle name="Normal 4 9 10 5 4 2" xfId="44104" xr:uid="{562420F1-A472-4AAA-9648-2D58740F050D}"/>
    <cellStyle name="Normal 4 9 10 5 4 2 2" xfId="44105" xr:uid="{A729CB2F-2140-4FED-8D48-8B7F48BFB280}"/>
    <cellStyle name="Normal 4 9 10 5 4 3" xfId="44106" xr:uid="{A0558E24-65D8-4489-B7AF-E6C3CE810BA7}"/>
    <cellStyle name="Normal 4 9 10 5 5" xfId="44107" xr:uid="{23443133-8054-49F3-A7CD-2C581FD3D909}"/>
    <cellStyle name="Normal 4 9 10 5 5 2" xfId="44108" xr:uid="{2D05A9BA-4A6C-4C93-BEAE-FA9A8DDA059B}"/>
    <cellStyle name="Normal 4 9 10 5 6" xfId="44109" xr:uid="{7F573CF9-9CAA-448C-8716-7DD34D37A84E}"/>
    <cellStyle name="Normal 4 9 10 6" xfId="44110" xr:uid="{A0256C76-39A6-46EF-9B6E-84D09E5B0D97}"/>
    <cellStyle name="Normal 4 9 10 6 2" xfId="44111" xr:uid="{129CB0F4-5681-44FC-90F2-F68B2403917B}"/>
    <cellStyle name="Normal 4 9 10 6 2 2" xfId="44112" xr:uid="{770A61F2-D40F-4746-992D-DDA7AA447504}"/>
    <cellStyle name="Normal 4 9 10 6 2 2 2" xfId="44113" xr:uid="{545C8B82-F105-4A00-8D7D-7BB5DF96C7CE}"/>
    <cellStyle name="Normal 4 9 10 6 2 3" xfId="44114" xr:uid="{52C5E6DC-4F37-412A-A30D-3FB292FAC1F1}"/>
    <cellStyle name="Normal 4 9 10 6 3" xfId="44115" xr:uid="{997FA7E8-3E3A-432A-A3C6-CA48D9E8F1C9}"/>
    <cellStyle name="Normal 4 9 10 6 3 2" xfId="44116" xr:uid="{D3CE5878-E413-4276-8FE7-43236798BE77}"/>
    <cellStyle name="Normal 4 9 10 6 3 2 2" xfId="44117" xr:uid="{5F04EA84-B62B-489A-9CFD-A7D32A39E3BA}"/>
    <cellStyle name="Normal 4 9 10 6 3 3" xfId="44118" xr:uid="{DF840084-1B01-4B88-9C1D-8DDDECB8935C}"/>
    <cellStyle name="Normal 4 9 10 6 4" xfId="44119" xr:uid="{68FCC708-BB43-4E14-8F90-C8F9EC8C860D}"/>
    <cellStyle name="Normal 4 9 10 6 4 2" xfId="44120" xr:uid="{0326983D-714F-4BBF-81E3-5563F4B82E4D}"/>
    <cellStyle name="Normal 4 9 10 6 5" xfId="44121" xr:uid="{0DADB97E-40F5-40B6-BDE9-511A4A5FBD0D}"/>
    <cellStyle name="Normal 4 9 10 7" xfId="44122" xr:uid="{ED28EFC8-9946-44D0-BDBE-70D7CE195363}"/>
    <cellStyle name="Normal 4 9 10 7 2" xfId="44123" xr:uid="{D3F0D564-0A58-4950-8DE1-BAC7C8D8A320}"/>
    <cellStyle name="Normal 4 9 10 7 2 2" xfId="44124" xr:uid="{E7C68B35-DF8A-4906-8424-712F58092408}"/>
    <cellStyle name="Normal 4 9 10 7 3" xfId="44125" xr:uid="{CF47B9E1-4589-4B64-B550-91EC4A1DBCD4}"/>
    <cellStyle name="Normal 4 9 10 8" xfId="44126" xr:uid="{EE28DC5E-4297-4698-9C80-C9E7ACD6A6C3}"/>
    <cellStyle name="Normal 4 9 10 8 2" xfId="44127" xr:uid="{66E1CF26-73AB-4610-945B-099B3CF8AA86}"/>
    <cellStyle name="Normal 4 9 10 8 2 2" xfId="44128" xr:uid="{D4CEA1FE-4DFD-4F85-9B27-8A0E85D775A7}"/>
    <cellStyle name="Normal 4 9 10 8 3" xfId="44129" xr:uid="{0E801964-AB3B-4025-9140-ABBAE7F5B32A}"/>
    <cellStyle name="Normal 4 9 10 9" xfId="44130" xr:uid="{1DDF3799-056A-4E4F-95E5-0D9D475320DD}"/>
    <cellStyle name="Normal 4 9 10 9 2" xfId="44131" xr:uid="{11B5C687-E316-4E05-9C90-676D88F02571}"/>
    <cellStyle name="Normal 4 9 10 9 2 2" xfId="44132" xr:uid="{00C9EA46-D045-4657-B33C-B003AD103361}"/>
    <cellStyle name="Normal 4 9 10 9 3" xfId="44133" xr:uid="{5AA9D4B0-762A-46BB-8027-9830E4C0725F}"/>
    <cellStyle name="Normal 4 9 11" xfId="44134" xr:uid="{D919350F-A0F7-437B-94E8-1A0EE1F430F5}"/>
    <cellStyle name="Normal 4 9 11 10" xfId="44135" xr:uid="{798C8A8F-34A3-4971-B4B6-29933ECFDA38}"/>
    <cellStyle name="Normal 4 9 11 10 2" xfId="44136" xr:uid="{CB126232-9C02-4301-94CA-FB6934016AE0}"/>
    <cellStyle name="Normal 4 9 11 11" xfId="44137" xr:uid="{6F46FB34-BD8B-4684-A914-93A5F2DE8BD1}"/>
    <cellStyle name="Normal 4 9 11 2" xfId="44138" xr:uid="{654BE9E5-242F-4A4A-9095-723B27F66BDA}"/>
    <cellStyle name="Normal 4 9 11 2 2" xfId="44139" xr:uid="{B899DE89-805D-49FA-A3D7-F9C51E3CAB9D}"/>
    <cellStyle name="Normal 4 9 11 2 2 2" xfId="44140" xr:uid="{674FBAC9-564A-4072-B4E7-5CA32DCEF72C}"/>
    <cellStyle name="Normal 4 9 11 2 2 2 2" xfId="44141" xr:uid="{66505E3C-4599-411B-9333-C672B2729A99}"/>
    <cellStyle name="Normal 4 9 11 2 2 2 2 2" xfId="44142" xr:uid="{4877BF05-DED3-4D4F-9E1D-FB46567E3F5F}"/>
    <cellStyle name="Normal 4 9 11 2 2 2 2 2 2" xfId="44143" xr:uid="{EA1585CC-5F68-4CB9-94F2-DED0BDB862C1}"/>
    <cellStyle name="Normal 4 9 11 2 2 2 2 3" xfId="44144" xr:uid="{313782CA-A4D6-40B7-A542-47C4DB2BFCD4}"/>
    <cellStyle name="Normal 4 9 11 2 2 2 3" xfId="44145" xr:uid="{E0C9AC79-A8A3-4CC3-AC37-868FD97E06C8}"/>
    <cellStyle name="Normal 4 9 11 2 2 2 3 2" xfId="44146" xr:uid="{73B6BFB0-839A-41C3-B790-0D691ECFA5EA}"/>
    <cellStyle name="Normal 4 9 11 2 2 2 3 2 2" xfId="44147" xr:uid="{1D718331-3F15-4EF7-8231-73F0F0D2E21C}"/>
    <cellStyle name="Normal 4 9 11 2 2 2 3 3" xfId="44148" xr:uid="{88AD01FE-9854-4D3C-A40E-3CAD2519F898}"/>
    <cellStyle name="Normal 4 9 11 2 2 2 4" xfId="44149" xr:uid="{BFA1E1DF-8143-4713-98D9-C2CC21A2F3C2}"/>
    <cellStyle name="Normal 4 9 11 2 2 2 4 2" xfId="44150" xr:uid="{3E665B08-D886-4FA7-AEF0-CFA99705A9D8}"/>
    <cellStyle name="Normal 4 9 11 2 2 2 5" xfId="44151" xr:uid="{88D1BE24-29C9-4DC9-96E3-900C96AE0BC1}"/>
    <cellStyle name="Normal 4 9 11 2 2 3" xfId="44152" xr:uid="{9554A2B5-7E53-4B47-BC4A-71191668D644}"/>
    <cellStyle name="Normal 4 9 11 2 2 3 2" xfId="44153" xr:uid="{3C07BF06-8D84-4DA7-A0DF-62F3C3DB8BEB}"/>
    <cellStyle name="Normal 4 9 11 2 2 3 2 2" xfId="44154" xr:uid="{CED121A6-19C5-442E-80FC-29376D053986}"/>
    <cellStyle name="Normal 4 9 11 2 2 3 3" xfId="44155" xr:uid="{6E863EEB-7514-4307-959A-6290B936F254}"/>
    <cellStyle name="Normal 4 9 11 2 2 4" xfId="44156" xr:uid="{ABE8EBE6-7678-4D11-916D-F7F89D5B1EBD}"/>
    <cellStyle name="Normal 4 9 11 2 2 4 2" xfId="44157" xr:uid="{11C22D55-00E7-4FA1-ABF6-968ACBC13B43}"/>
    <cellStyle name="Normal 4 9 11 2 2 4 2 2" xfId="44158" xr:uid="{EACC32F1-0196-4CF0-82E3-5209D5791BF2}"/>
    <cellStyle name="Normal 4 9 11 2 2 4 3" xfId="44159" xr:uid="{5FD742A2-112F-4848-A913-E2EBCBBE2BF3}"/>
    <cellStyle name="Normal 4 9 11 2 2 5" xfId="44160" xr:uid="{9BDD633C-89C2-4961-8308-45EDC882AF5C}"/>
    <cellStyle name="Normal 4 9 11 2 2 5 2" xfId="44161" xr:uid="{B8B47FEE-8A24-4BBD-AA33-6CFD92803121}"/>
    <cellStyle name="Normal 4 9 11 2 2 6" xfId="44162" xr:uid="{51931AA2-24F6-494E-B583-AA297388CADE}"/>
    <cellStyle name="Normal 4 9 11 2 3" xfId="44163" xr:uid="{94A1E673-2EF9-46CD-8725-69A6C810589B}"/>
    <cellStyle name="Normal 4 9 11 2 3 2" xfId="44164" xr:uid="{8765EB51-DF2A-4AED-907E-796F39327A59}"/>
    <cellStyle name="Normal 4 9 11 2 3 2 2" xfId="44165" xr:uid="{A5783F7A-17A2-4D90-9504-696F2FFE17CE}"/>
    <cellStyle name="Normal 4 9 11 2 3 2 2 2" xfId="44166" xr:uid="{60BDA1D1-ECB8-4E28-A1DC-9DF61E6558AE}"/>
    <cellStyle name="Normal 4 9 11 2 3 2 2 2 2" xfId="44167" xr:uid="{7EBCC8EB-2179-4719-AB01-1CF85D0EFB82}"/>
    <cellStyle name="Normal 4 9 11 2 3 2 2 3" xfId="44168" xr:uid="{171520A5-111A-46D7-8580-C3B3A375D5FE}"/>
    <cellStyle name="Normal 4 9 11 2 3 2 3" xfId="44169" xr:uid="{91DFDB98-1DB2-4347-8C40-A7FB3C9919A7}"/>
    <cellStyle name="Normal 4 9 11 2 3 2 3 2" xfId="44170" xr:uid="{2CE73645-334F-4A8E-9463-C3D537E5BD2C}"/>
    <cellStyle name="Normal 4 9 11 2 3 2 3 2 2" xfId="44171" xr:uid="{E496DAD2-91D6-4ACA-B8CB-7ED10DC4E3ED}"/>
    <cellStyle name="Normal 4 9 11 2 3 2 3 3" xfId="44172" xr:uid="{87ACA2F4-EF93-4C3A-ABC3-107A12E32FB6}"/>
    <cellStyle name="Normal 4 9 11 2 3 2 4" xfId="44173" xr:uid="{D61248BC-72B5-4E2E-A00F-EF4FD252D093}"/>
    <cellStyle name="Normal 4 9 11 2 3 2 4 2" xfId="44174" xr:uid="{674FA812-C9E3-4E38-997A-838C03390A82}"/>
    <cellStyle name="Normal 4 9 11 2 3 2 5" xfId="44175" xr:uid="{00065617-12C4-4BB4-B951-6C0326E1EB0F}"/>
    <cellStyle name="Normal 4 9 11 2 3 3" xfId="44176" xr:uid="{E60FC8D2-46C4-4BE3-8143-E375BFAC11FF}"/>
    <cellStyle name="Normal 4 9 11 2 3 3 2" xfId="44177" xr:uid="{B2DA15E2-3964-4782-9FD3-BC6AA7827DD0}"/>
    <cellStyle name="Normal 4 9 11 2 3 3 2 2" xfId="44178" xr:uid="{B191C3D1-F27A-4A74-A936-8772C4EEE59E}"/>
    <cellStyle name="Normal 4 9 11 2 3 3 3" xfId="44179" xr:uid="{86344D17-AFDD-44E5-9462-7863A9C62F81}"/>
    <cellStyle name="Normal 4 9 11 2 3 4" xfId="44180" xr:uid="{A465E9E8-F1F4-4521-B37D-A12F75B0C8F8}"/>
    <cellStyle name="Normal 4 9 11 2 3 4 2" xfId="44181" xr:uid="{F66C18D1-5AE3-4FE1-B58E-F94A76C6AE0E}"/>
    <cellStyle name="Normal 4 9 11 2 3 4 2 2" xfId="44182" xr:uid="{21ED40B0-5AFB-4787-8FB0-5D4FCB545039}"/>
    <cellStyle name="Normal 4 9 11 2 3 4 3" xfId="44183" xr:uid="{F3A5619C-6496-431C-8BE9-8F6F5BFC3AE0}"/>
    <cellStyle name="Normal 4 9 11 2 3 5" xfId="44184" xr:uid="{8F6B1E47-4040-41D1-8AFC-6027AF7A6FC5}"/>
    <cellStyle name="Normal 4 9 11 2 3 5 2" xfId="44185" xr:uid="{5C2AB77A-DDA9-4728-A81B-50B6D3501E5E}"/>
    <cellStyle name="Normal 4 9 11 2 3 6" xfId="44186" xr:uid="{4FAC66F9-C9D1-4042-B14A-BA4F502B278A}"/>
    <cellStyle name="Normal 4 9 11 2 4" xfId="44187" xr:uid="{2856A062-64EA-48CD-B8CE-ADD999A3C322}"/>
    <cellStyle name="Normal 4 9 11 2 4 2" xfId="44188" xr:uid="{D33DF709-B906-49A7-A9D1-82DF7DF8E188}"/>
    <cellStyle name="Normal 4 9 11 2 4 2 2" xfId="44189" xr:uid="{C8EF60BE-BD3F-402B-B368-AFA06DC62BB2}"/>
    <cellStyle name="Normal 4 9 11 2 4 2 2 2" xfId="44190" xr:uid="{D5F1E571-31A0-4050-A477-410B6B259D90}"/>
    <cellStyle name="Normal 4 9 11 2 4 2 3" xfId="44191" xr:uid="{1CBB72A7-E89B-4065-ADDF-287CF6DC8750}"/>
    <cellStyle name="Normal 4 9 11 2 4 3" xfId="44192" xr:uid="{97160B5A-EAB9-43D4-90D1-9D75ABCFEA4B}"/>
    <cellStyle name="Normal 4 9 11 2 4 3 2" xfId="44193" xr:uid="{4E1FE14B-2F44-4E9A-A8A0-242F415A93D7}"/>
    <cellStyle name="Normal 4 9 11 2 4 3 2 2" xfId="44194" xr:uid="{1AB4911B-FBE0-4A59-BC30-71DA8EC5F3C2}"/>
    <cellStyle name="Normal 4 9 11 2 4 3 3" xfId="44195" xr:uid="{CF561E3F-495C-4655-A436-3B7FEA5E675C}"/>
    <cellStyle name="Normal 4 9 11 2 4 4" xfId="44196" xr:uid="{771BC4F8-7148-43F3-B7F5-04CD1DD47192}"/>
    <cellStyle name="Normal 4 9 11 2 4 4 2" xfId="44197" xr:uid="{7A3EEDC4-BEAC-4F49-8917-55DCE8126B95}"/>
    <cellStyle name="Normal 4 9 11 2 4 5" xfId="44198" xr:uid="{69DC21EE-8BA5-4659-B996-67CCF01221F6}"/>
    <cellStyle name="Normal 4 9 11 2 5" xfId="44199" xr:uid="{8B7CF914-D31D-4510-A69C-AB2DE64D8623}"/>
    <cellStyle name="Normal 4 9 11 2 5 2" xfId="44200" xr:uid="{0A8090EE-89DE-4AB9-8BA2-5C777E50AC01}"/>
    <cellStyle name="Normal 4 9 11 2 5 2 2" xfId="44201" xr:uid="{84CCD8FC-01AA-4AD4-AA88-0484F5F27311}"/>
    <cellStyle name="Normal 4 9 11 2 5 3" xfId="44202" xr:uid="{8A31A960-D8C4-49D2-A0C4-A4F7C7EDC8B7}"/>
    <cellStyle name="Normal 4 9 11 2 6" xfId="44203" xr:uid="{388BC104-289C-4DBC-A7E2-4210C155D7A7}"/>
    <cellStyle name="Normal 4 9 11 2 6 2" xfId="44204" xr:uid="{AA803E68-8123-44C6-93A9-F4EE0B2F1391}"/>
    <cellStyle name="Normal 4 9 11 2 6 2 2" xfId="44205" xr:uid="{550D4E70-F521-4011-AB17-13C021DD6933}"/>
    <cellStyle name="Normal 4 9 11 2 6 3" xfId="44206" xr:uid="{9C14A35C-D773-4861-AB5A-F7FC37C2D5E3}"/>
    <cellStyle name="Normal 4 9 11 2 7" xfId="44207" xr:uid="{4E91DB47-BB13-4B06-9D89-0C61D1ADF015}"/>
    <cellStyle name="Normal 4 9 11 2 7 2" xfId="44208" xr:uid="{34319684-4DFA-44A9-9035-A8A7EB3420BC}"/>
    <cellStyle name="Normal 4 9 11 2 7 2 2" xfId="44209" xr:uid="{E90BED2D-A912-44A0-A8C9-57EC3886246D}"/>
    <cellStyle name="Normal 4 9 11 2 7 3" xfId="44210" xr:uid="{93880EC9-7CB4-4597-BED8-73ADA681DD4B}"/>
    <cellStyle name="Normal 4 9 11 2 8" xfId="44211" xr:uid="{BC196947-909E-4426-9668-8843A1AA534B}"/>
    <cellStyle name="Normal 4 9 11 2 8 2" xfId="44212" xr:uid="{52385FB8-939A-41E8-993D-CD12345B2ADB}"/>
    <cellStyle name="Normal 4 9 11 2 9" xfId="44213" xr:uid="{1BFD8B7A-53BA-467F-AAC1-A06E23106565}"/>
    <cellStyle name="Normal 4 9 11 3" xfId="44214" xr:uid="{4204687A-C7D3-4028-8575-CF03344A3765}"/>
    <cellStyle name="Normal 4 9 11 3 2" xfId="44215" xr:uid="{B3F6D181-3033-4FE6-9446-64633CC3A24A}"/>
    <cellStyle name="Normal 4 9 11 3 2 2" xfId="44216" xr:uid="{AD31CC0F-4899-4CA8-872A-5BD493721405}"/>
    <cellStyle name="Normal 4 9 11 3 2 2 2" xfId="44217" xr:uid="{2E86CECF-F5D5-43EE-9C9D-6C45B74547B9}"/>
    <cellStyle name="Normal 4 9 11 3 2 2 2 2" xfId="44218" xr:uid="{1DFED603-A748-4F0D-A840-A2684ABD9CEB}"/>
    <cellStyle name="Normal 4 9 11 3 2 2 2 2 2" xfId="44219" xr:uid="{3D507719-5C9E-4857-BDE0-E23ABF6B6188}"/>
    <cellStyle name="Normal 4 9 11 3 2 2 2 3" xfId="44220" xr:uid="{3C172C07-09B4-4182-81D0-7A1EBC856458}"/>
    <cellStyle name="Normal 4 9 11 3 2 2 3" xfId="44221" xr:uid="{59A443C9-8D3D-4DBF-A28B-E77DE0DFA022}"/>
    <cellStyle name="Normal 4 9 11 3 2 2 3 2" xfId="44222" xr:uid="{78146B10-261C-47A7-AADD-E8478F57D5D4}"/>
    <cellStyle name="Normal 4 9 11 3 2 2 3 2 2" xfId="44223" xr:uid="{0AF36ACB-61E3-4D11-A6E0-83FA02D324C2}"/>
    <cellStyle name="Normal 4 9 11 3 2 2 3 3" xfId="44224" xr:uid="{49A7C859-FF3E-4038-92AE-524D2CDEC45F}"/>
    <cellStyle name="Normal 4 9 11 3 2 2 4" xfId="44225" xr:uid="{D41C227C-8B0E-45DB-B2E4-8389E5E697E0}"/>
    <cellStyle name="Normal 4 9 11 3 2 2 4 2" xfId="44226" xr:uid="{B4E13F32-9708-4D06-994A-8CAF05C1D5A4}"/>
    <cellStyle name="Normal 4 9 11 3 2 2 5" xfId="44227" xr:uid="{59BF1876-5771-4E4D-9BD5-50AC306396AE}"/>
    <cellStyle name="Normal 4 9 11 3 2 3" xfId="44228" xr:uid="{B0F59BD4-EABC-4AB2-8A39-195ABC6BD2E3}"/>
    <cellStyle name="Normal 4 9 11 3 2 3 2" xfId="44229" xr:uid="{9DC175AD-E302-42A5-8C69-231DDB2C9B9C}"/>
    <cellStyle name="Normal 4 9 11 3 2 3 2 2" xfId="44230" xr:uid="{2711160E-B53A-44E0-8F82-13658483F85B}"/>
    <cellStyle name="Normal 4 9 11 3 2 3 3" xfId="44231" xr:uid="{B844276F-1E67-4B25-88B7-56AAFA78F35F}"/>
    <cellStyle name="Normal 4 9 11 3 2 4" xfId="44232" xr:uid="{366427E7-3E10-4664-BE1E-CA4F5F766E7A}"/>
    <cellStyle name="Normal 4 9 11 3 2 4 2" xfId="44233" xr:uid="{AA9840F4-0AF0-499B-94B8-5CA0DE0B6341}"/>
    <cellStyle name="Normal 4 9 11 3 2 4 2 2" xfId="44234" xr:uid="{52D01DDB-0E67-438B-9F91-755E3B240C30}"/>
    <cellStyle name="Normal 4 9 11 3 2 4 3" xfId="44235" xr:uid="{B784B676-06AD-4844-B585-CA8C98FDADA8}"/>
    <cellStyle name="Normal 4 9 11 3 2 5" xfId="44236" xr:uid="{07818BF6-8906-49F6-BCEC-A9B463624514}"/>
    <cellStyle name="Normal 4 9 11 3 2 5 2" xfId="44237" xr:uid="{1AC7E070-91F9-4DB1-9CAD-EE250F696905}"/>
    <cellStyle name="Normal 4 9 11 3 2 6" xfId="44238" xr:uid="{B48E84D9-CBB9-43F1-A1B9-2A9F5CC889F2}"/>
    <cellStyle name="Normal 4 9 11 3 3" xfId="44239" xr:uid="{9C4DEE07-EB97-43C8-9867-21FA6188C2DB}"/>
    <cellStyle name="Normal 4 9 11 3 3 2" xfId="44240" xr:uid="{FE95FF30-5685-452D-A32E-88327619EBBB}"/>
    <cellStyle name="Normal 4 9 11 3 3 2 2" xfId="44241" xr:uid="{5FC8623A-E03D-4193-954E-BE5B11462847}"/>
    <cellStyle name="Normal 4 9 11 3 3 2 2 2" xfId="44242" xr:uid="{977C6BD4-3B77-4D77-A39E-D67D6221FCF4}"/>
    <cellStyle name="Normal 4 9 11 3 3 2 2 2 2" xfId="44243" xr:uid="{C3E8F13A-28BD-4E26-8075-52308DAB7C51}"/>
    <cellStyle name="Normal 4 9 11 3 3 2 2 3" xfId="44244" xr:uid="{986FCEAB-B4B1-46AC-B1FD-56F1198A0746}"/>
    <cellStyle name="Normal 4 9 11 3 3 2 3" xfId="44245" xr:uid="{12E6DA03-64B6-4E8D-8016-6C0F0ED125EF}"/>
    <cellStyle name="Normal 4 9 11 3 3 2 3 2" xfId="44246" xr:uid="{308D4519-90B6-4728-A1B6-E523C87CA4EB}"/>
    <cellStyle name="Normal 4 9 11 3 3 2 3 2 2" xfId="44247" xr:uid="{92577278-19D2-43E1-966E-D9EEA5FCC29B}"/>
    <cellStyle name="Normal 4 9 11 3 3 2 3 3" xfId="44248" xr:uid="{FA08AD35-57B0-4FDE-A0D4-C4E4ADC9144F}"/>
    <cellStyle name="Normal 4 9 11 3 3 2 4" xfId="44249" xr:uid="{7C3A6143-BB2B-4ABC-B291-5D73DC310ECA}"/>
    <cellStyle name="Normal 4 9 11 3 3 2 4 2" xfId="44250" xr:uid="{8C3C353B-B932-495C-8D38-FDCC00376B45}"/>
    <cellStyle name="Normal 4 9 11 3 3 2 5" xfId="44251" xr:uid="{96709589-331F-495E-A477-8EF71D429844}"/>
    <cellStyle name="Normal 4 9 11 3 3 3" xfId="44252" xr:uid="{A278AE25-F11E-4736-8807-57096DA9918D}"/>
    <cellStyle name="Normal 4 9 11 3 3 3 2" xfId="44253" xr:uid="{62429E4E-24D2-4BA8-B8FD-00280DEA1453}"/>
    <cellStyle name="Normal 4 9 11 3 3 3 2 2" xfId="44254" xr:uid="{D54C5A6C-B322-49F8-AFA0-CD5ACB56DA1F}"/>
    <cellStyle name="Normal 4 9 11 3 3 3 3" xfId="44255" xr:uid="{216A2D07-4335-4733-B6BB-2542E9CF7EB7}"/>
    <cellStyle name="Normal 4 9 11 3 3 4" xfId="44256" xr:uid="{B604FAC2-C10C-4D57-8E1A-0EACBE712B2F}"/>
    <cellStyle name="Normal 4 9 11 3 3 4 2" xfId="44257" xr:uid="{F1A4105F-83E8-4284-A425-AF3458A2A236}"/>
    <cellStyle name="Normal 4 9 11 3 3 4 2 2" xfId="44258" xr:uid="{6A82D5AE-6970-4DDF-A569-B970EAB11011}"/>
    <cellStyle name="Normal 4 9 11 3 3 4 3" xfId="44259" xr:uid="{6BEBA513-6573-4821-B925-93866CCB1A3B}"/>
    <cellStyle name="Normal 4 9 11 3 3 5" xfId="44260" xr:uid="{576923CD-C20B-4340-BDE0-596DFEF2A76E}"/>
    <cellStyle name="Normal 4 9 11 3 3 5 2" xfId="44261" xr:uid="{6EAD0467-A7D4-44E6-9840-08928E917794}"/>
    <cellStyle name="Normal 4 9 11 3 3 6" xfId="44262" xr:uid="{DB1100A1-D542-464E-991B-8BE0ABAF2D61}"/>
    <cellStyle name="Normal 4 9 11 3 4" xfId="44263" xr:uid="{02209D9B-3DC1-4539-9B01-F99D244086E9}"/>
    <cellStyle name="Normal 4 9 11 3 4 2" xfId="44264" xr:uid="{0734C7C3-EABD-42DD-976C-816BC74E1FB6}"/>
    <cellStyle name="Normal 4 9 11 3 4 2 2" xfId="44265" xr:uid="{CD00D4E5-4191-4BBE-86A3-1B7CCE07FD0A}"/>
    <cellStyle name="Normal 4 9 11 3 4 2 2 2" xfId="44266" xr:uid="{37CAF885-7076-48EA-BAFE-CAB97D525127}"/>
    <cellStyle name="Normal 4 9 11 3 4 2 3" xfId="44267" xr:uid="{E273751E-C6CA-46E3-B3CB-FE54F75AFCB0}"/>
    <cellStyle name="Normal 4 9 11 3 4 3" xfId="44268" xr:uid="{9DD24107-6036-4EC6-9232-DBEA11D64106}"/>
    <cellStyle name="Normal 4 9 11 3 4 3 2" xfId="44269" xr:uid="{7B13E7A7-B9AE-4379-AAC0-4733BED9BF7B}"/>
    <cellStyle name="Normal 4 9 11 3 4 3 2 2" xfId="44270" xr:uid="{E82D554B-459A-44D7-A0BB-2F531B74EA5F}"/>
    <cellStyle name="Normal 4 9 11 3 4 3 3" xfId="44271" xr:uid="{E3320A6D-C53D-498E-8ABF-04E381F10C48}"/>
    <cellStyle name="Normal 4 9 11 3 4 4" xfId="44272" xr:uid="{CB1E9038-2DD8-4F51-97F2-05AC5B7A54E3}"/>
    <cellStyle name="Normal 4 9 11 3 4 4 2" xfId="44273" xr:uid="{B5499312-53FE-4FB8-BE42-11B2C21D4EA8}"/>
    <cellStyle name="Normal 4 9 11 3 4 5" xfId="44274" xr:uid="{D4A92892-8837-4BE2-BAB4-57BD9206CAF9}"/>
    <cellStyle name="Normal 4 9 11 3 5" xfId="44275" xr:uid="{C55911E0-1607-47BA-BF88-38D472A32A8F}"/>
    <cellStyle name="Normal 4 9 11 3 5 2" xfId="44276" xr:uid="{AC7404CE-E761-4FE8-AC87-5710296E15C8}"/>
    <cellStyle name="Normal 4 9 11 3 5 2 2" xfId="44277" xr:uid="{1667AFB1-6C07-49E4-B2A0-312523C6BBDF}"/>
    <cellStyle name="Normal 4 9 11 3 5 3" xfId="44278" xr:uid="{953114F7-FD14-4B92-ACDB-B25B5205FB2A}"/>
    <cellStyle name="Normal 4 9 11 3 6" xfId="44279" xr:uid="{35088440-EAD4-4D6E-B480-C6E781F86660}"/>
    <cellStyle name="Normal 4 9 11 3 6 2" xfId="44280" xr:uid="{369BED73-00DF-4A32-84F9-6033F71C0EE1}"/>
    <cellStyle name="Normal 4 9 11 3 6 2 2" xfId="44281" xr:uid="{B59692A4-421E-4086-BFFA-C04C97E1D74C}"/>
    <cellStyle name="Normal 4 9 11 3 6 3" xfId="44282" xr:uid="{6C0D82DA-86F9-48DE-9031-312EFBFE064F}"/>
    <cellStyle name="Normal 4 9 11 3 7" xfId="44283" xr:uid="{EBE3F6BE-777B-4DCA-A6E9-5F8A2D25F517}"/>
    <cellStyle name="Normal 4 9 11 3 7 2" xfId="44284" xr:uid="{417338E5-879A-4683-81BB-05F2A7147D07}"/>
    <cellStyle name="Normal 4 9 11 3 7 2 2" xfId="44285" xr:uid="{458D943E-DEFF-457F-937E-F7C5DDE18025}"/>
    <cellStyle name="Normal 4 9 11 3 7 3" xfId="44286" xr:uid="{C17CDD4F-08AE-44E7-A85D-5A39C7EE8F3C}"/>
    <cellStyle name="Normal 4 9 11 3 8" xfId="44287" xr:uid="{A54FCE84-90CA-493C-8C7B-C5F30BC9786E}"/>
    <cellStyle name="Normal 4 9 11 3 8 2" xfId="44288" xr:uid="{DA8AB74C-A1B9-4AB5-845C-87152E72D318}"/>
    <cellStyle name="Normal 4 9 11 3 9" xfId="44289" xr:uid="{99277234-8551-4A4A-AA0D-2165DBE62134}"/>
    <cellStyle name="Normal 4 9 11 4" xfId="44290" xr:uid="{1E3F1AAB-6763-4F3B-95E1-2E1748A36A2E}"/>
    <cellStyle name="Normal 4 9 11 4 2" xfId="44291" xr:uid="{E611AB22-3A0D-4558-8164-300301FA6652}"/>
    <cellStyle name="Normal 4 9 11 4 2 2" xfId="44292" xr:uid="{85B3A4AE-0F3F-4944-9E29-27F1B2262E71}"/>
    <cellStyle name="Normal 4 9 11 4 2 2 2" xfId="44293" xr:uid="{5EBFD8B0-F44F-4D1D-8F31-249DE5A4C1A5}"/>
    <cellStyle name="Normal 4 9 11 4 2 2 2 2" xfId="44294" xr:uid="{F2611789-8CF2-44F9-B354-6BDCA5638586}"/>
    <cellStyle name="Normal 4 9 11 4 2 2 3" xfId="44295" xr:uid="{1D127EA0-E172-46EC-8CA6-C6674BE1A6EB}"/>
    <cellStyle name="Normal 4 9 11 4 2 3" xfId="44296" xr:uid="{B68EF953-56EA-402D-9598-4EF976D8DDEB}"/>
    <cellStyle name="Normal 4 9 11 4 2 3 2" xfId="44297" xr:uid="{983BCBF7-7D60-4BB3-AFF2-975268980905}"/>
    <cellStyle name="Normal 4 9 11 4 2 3 2 2" xfId="44298" xr:uid="{BC6E81D8-D362-41F8-9F9B-A67722461ECA}"/>
    <cellStyle name="Normal 4 9 11 4 2 3 3" xfId="44299" xr:uid="{36C1DE4B-2389-42AE-BB5E-21A62A20FD8C}"/>
    <cellStyle name="Normal 4 9 11 4 2 4" xfId="44300" xr:uid="{E9FDE1E2-8177-452B-9552-4ACEE7271AE5}"/>
    <cellStyle name="Normal 4 9 11 4 2 4 2" xfId="44301" xr:uid="{32EE3C2A-CE84-4695-BDB8-FA39052D7031}"/>
    <cellStyle name="Normal 4 9 11 4 2 5" xfId="44302" xr:uid="{6397C0B7-99CA-4A12-9031-AFB5EDF45322}"/>
    <cellStyle name="Normal 4 9 11 4 3" xfId="44303" xr:uid="{3CCAA0F3-6958-4155-AB50-685BE9791E2A}"/>
    <cellStyle name="Normal 4 9 11 4 3 2" xfId="44304" xr:uid="{1E3AA03D-D5E1-44B3-B789-29D9F2A232AC}"/>
    <cellStyle name="Normal 4 9 11 4 3 2 2" xfId="44305" xr:uid="{DE0917DA-35F3-4518-9B22-6E52F8A01C54}"/>
    <cellStyle name="Normal 4 9 11 4 3 3" xfId="44306" xr:uid="{A359B7F5-C156-446D-AEBE-CFD753880683}"/>
    <cellStyle name="Normal 4 9 11 4 4" xfId="44307" xr:uid="{81D528B1-C4A8-4F1E-A14B-E689F95E7CFD}"/>
    <cellStyle name="Normal 4 9 11 4 4 2" xfId="44308" xr:uid="{1AE1A990-4CBC-43AB-A4F6-3D1DE2AEECBE}"/>
    <cellStyle name="Normal 4 9 11 4 4 2 2" xfId="44309" xr:uid="{99DE9449-4BB8-4CD7-BC72-E8789098F74D}"/>
    <cellStyle name="Normal 4 9 11 4 4 3" xfId="44310" xr:uid="{5CD76A26-AAC3-4C1F-85CA-E5B6F3762995}"/>
    <cellStyle name="Normal 4 9 11 4 5" xfId="44311" xr:uid="{6DF3C232-D03D-4846-9D7A-4EBB7257B53E}"/>
    <cellStyle name="Normal 4 9 11 4 5 2" xfId="44312" xr:uid="{3936A53A-E95B-4160-AC00-182F354016DE}"/>
    <cellStyle name="Normal 4 9 11 4 6" xfId="44313" xr:uid="{1D0FA4B9-5D3D-4F33-9FF4-C9A82C26E636}"/>
    <cellStyle name="Normal 4 9 11 5" xfId="44314" xr:uid="{76B6D48F-999F-4E9D-8336-7AE16B87F5BF}"/>
    <cellStyle name="Normal 4 9 11 5 2" xfId="44315" xr:uid="{3CFD5CBA-07E6-4F5F-9180-2EFAEF2C4621}"/>
    <cellStyle name="Normal 4 9 11 5 2 2" xfId="44316" xr:uid="{755F55D4-4F47-4E2C-9F56-BA6E10A51BB3}"/>
    <cellStyle name="Normal 4 9 11 5 2 2 2" xfId="44317" xr:uid="{6E5EFAB0-67C9-481B-9B0B-32780D5AAF79}"/>
    <cellStyle name="Normal 4 9 11 5 2 2 2 2" xfId="44318" xr:uid="{FB5CC8E3-8A45-42B6-B35C-A48579793F7D}"/>
    <cellStyle name="Normal 4 9 11 5 2 2 3" xfId="44319" xr:uid="{0A1EE440-31DB-4F3D-8DC4-1439FA8DB065}"/>
    <cellStyle name="Normal 4 9 11 5 2 3" xfId="44320" xr:uid="{755E58C4-4C66-41A2-89D7-16AB49CCC3F2}"/>
    <cellStyle name="Normal 4 9 11 5 2 3 2" xfId="44321" xr:uid="{2B36B6CB-DB76-488E-896B-6FE9EB510599}"/>
    <cellStyle name="Normal 4 9 11 5 2 3 2 2" xfId="44322" xr:uid="{E0937367-7DF9-4CD5-97F7-5DE89AD06D9E}"/>
    <cellStyle name="Normal 4 9 11 5 2 3 3" xfId="44323" xr:uid="{CE75F73D-17F0-4245-BD75-DDD854026031}"/>
    <cellStyle name="Normal 4 9 11 5 2 4" xfId="44324" xr:uid="{9B1AF8ED-3DD1-445C-A77B-FFAC216C56F2}"/>
    <cellStyle name="Normal 4 9 11 5 2 4 2" xfId="44325" xr:uid="{25EBC6C9-1C4D-438C-88E5-58DC6C6D8CD8}"/>
    <cellStyle name="Normal 4 9 11 5 2 5" xfId="44326" xr:uid="{B5A84F04-5B55-4EE3-A94D-CE97AB65CD6C}"/>
    <cellStyle name="Normal 4 9 11 5 3" xfId="44327" xr:uid="{8AA7FF18-0B4F-44F6-8197-F4463C82D213}"/>
    <cellStyle name="Normal 4 9 11 5 3 2" xfId="44328" xr:uid="{491006DD-1A12-4B8A-988B-644A9B560C14}"/>
    <cellStyle name="Normal 4 9 11 5 3 2 2" xfId="44329" xr:uid="{59F49E01-47F9-456B-B7FB-781522B26EFF}"/>
    <cellStyle name="Normal 4 9 11 5 3 3" xfId="44330" xr:uid="{2B9A8F1C-981E-498B-B69D-947D721B0BD9}"/>
    <cellStyle name="Normal 4 9 11 5 4" xfId="44331" xr:uid="{82F19ED6-D1FB-41BF-A783-C7B74653ABF2}"/>
    <cellStyle name="Normal 4 9 11 5 4 2" xfId="44332" xr:uid="{B73BB795-FEA8-4586-986F-79148E7D8864}"/>
    <cellStyle name="Normal 4 9 11 5 4 2 2" xfId="44333" xr:uid="{5562170A-64E5-465B-AFA1-06E3AF5DA1F3}"/>
    <cellStyle name="Normal 4 9 11 5 4 3" xfId="44334" xr:uid="{E6EB1A1E-C948-496D-8D2C-15905C9690FE}"/>
    <cellStyle name="Normal 4 9 11 5 5" xfId="44335" xr:uid="{A5F3590C-B7A2-426D-B8C2-CBD9FB6E254F}"/>
    <cellStyle name="Normal 4 9 11 5 5 2" xfId="44336" xr:uid="{7C47A972-01E1-41C6-B2E8-F8AB61C29AB7}"/>
    <cellStyle name="Normal 4 9 11 5 6" xfId="44337" xr:uid="{A7F9067C-B8A3-4CFA-AE6E-F607BA4AC3B8}"/>
    <cellStyle name="Normal 4 9 11 6" xfId="44338" xr:uid="{F7897C5C-5F68-43AF-A64D-E274993146B5}"/>
    <cellStyle name="Normal 4 9 11 6 2" xfId="44339" xr:uid="{7D91664D-1D51-4349-944E-5E213E133CA5}"/>
    <cellStyle name="Normal 4 9 11 6 2 2" xfId="44340" xr:uid="{27009B46-A3A8-463D-924D-5C70E0391D33}"/>
    <cellStyle name="Normal 4 9 11 6 2 2 2" xfId="44341" xr:uid="{9F35CE12-6BDF-4C0D-9491-817AAAE4D177}"/>
    <cellStyle name="Normal 4 9 11 6 2 3" xfId="44342" xr:uid="{D406EC1E-0CA7-401B-A94D-4BFBDCF3AFDF}"/>
    <cellStyle name="Normal 4 9 11 6 3" xfId="44343" xr:uid="{C6B75E1C-2439-43FE-BA19-BBFBE5A2C64E}"/>
    <cellStyle name="Normal 4 9 11 6 3 2" xfId="44344" xr:uid="{AE973F38-BBCE-4733-802B-73EA810AFCCA}"/>
    <cellStyle name="Normal 4 9 11 6 3 2 2" xfId="44345" xr:uid="{65E0780E-2BBA-4EAD-AFCD-52E2A2169DDA}"/>
    <cellStyle name="Normal 4 9 11 6 3 3" xfId="44346" xr:uid="{C70C02BD-269B-47F4-92A7-335C5E6540E7}"/>
    <cellStyle name="Normal 4 9 11 6 4" xfId="44347" xr:uid="{05F2839A-7082-4137-B348-41CCAFD0086C}"/>
    <cellStyle name="Normal 4 9 11 6 4 2" xfId="44348" xr:uid="{80968175-9333-4EFA-A071-A27C83542141}"/>
    <cellStyle name="Normal 4 9 11 6 5" xfId="44349" xr:uid="{A6BF8290-4161-4BB9-8CB3-51402B164E1D}"/>
    <cellStyle name="Normal 4 9 11 7" xfId="44350" xr:uid="{4E11D759-1C06-4941-92EB-0C6B384E9A97}"/>
    <cellStyle name="Normal 4 9 11 7 2" xfId="44351" xr:uid="{67E9C827-4C0E-4071-9A91-27552D800563}"/>
    <cellStyle name="Normal 4 9 11 7 2 2" xfId="44352" xr:uid="{BE3A1149-B29E-4F01-B6AE-692368F5A6AA}"/>
    <cellStyle name="Normal 4 9 11 7 3" xfId="44353" xr:uid="{DCFC5F32-2071-479A-A7DA-7C3944260447}"/>
    <cellStyle name="Normal 4 9 11 8" xfId="44354" xr:uid="{686B89EB-D1C6-48CB-A4F6-CBD4DEE3882C}"/>
    <cellStyle name="Normal 4 9 11 8 2" xfId="44355" xr:uid="{2B101A87-222D-40C0-8822-1415BCF56964}"/>
    <cellStyle name="Normal 4 9 11 8 2 2" xfId="44356" xr:uid="{0605AA8D-8ABC-41F1-870E-178BF58AF8AC}"/>
    <cellStyle name="Normal 4 9 11 8 3" xfId="44357" xr:uid="{5D0A7001-FD9F-481A-8761-C9DA6EB1B69D}"/>
    <cellStyle name="Normal 4 9 11 9" xfId="44358" xr:uid="{0E52B6B4-FC86-427E-AA9F-9689F4E91027}"/>
    <cellStyle name="Normal 4 9 11 9 2" xfId="44359" xr:uid="{43B09422-9728-49E1-9D5E-3B431DD89E65}"/>
    <cellStyle name="Normal 4 9 11 9 2 2" xfId="44360" xr:uid="{A169ECCC-93C4-4411-857A-C4CD329F0217}"/>
    <cellStyle name="Normal 4 9 11 9 3" xfId="44361" xr:uid="{4C23AC43-348C-4906-B5D7-AAA33E7A6425}"/>
    <cellStyle name="Normal 4 9 12" xfId="44362" xr:uid="{F3713BF6-6905-4DCB-9C7A-DD9A57F4F5D4}"/>
    <cellStyle name="Normal 4 9 12 10" xfId="44363" xr:uid="{C4BA51C5-F810-499C-A5B7-3ED77E882493}"/>
    <cellStyle name="Normal 4 9 12 10 2" xfId="44364" xr:uid="{C232FA41-491F-4027-A0D3-343AE4AB0BDA}"/>
    <cellStyle name="Normal 4 9 12 11" xfId="44365" xr:uid="{DD31562E-C2A5-476A-80A9-6A4E9FE1A8C9}"/>
    <cellStyle name="Normal 4 9 12 2" xfId="44366" xr:uid="{E146895B-CB45-4D52-9C03-F41FDB7E8164}"/>
    <cellStyle name="Normal 4 9 12 2 2" xfId="44367" xr:uid="{53740B40-0578-41C5-9BF0-AEC3ACF198C2}"/>
    <cellStyle name="Normal 4 9 12 2 2 2" xfId="44368" xr:uid="{613DC602-B3BD-4669-9041-53E1415B3764}"/>
    <cellStyle name="Normal 4 9 12 2 2 2 2" xfId="44369" xr:uid="{CB0BC67F-5231-453D-9192-142EEFEC74DB}"/>
    <cellStyle name="Normal 4 9 12 2 2 2 2 2" xfId="44370" xr:uid="{0D30DE48-F1AF-49C1-A08B-1293DB20472C}"/>
    <cellStyle name="Normal 4 9 12 2 2 2 2 2 2" xfId="44371" xr:uid="{3121749F-E727-47D2-8996-9267DE0B7DC8}"/>
    <cellStyle name="Normal 4 9 12 2 2 2 2 3" xfId="44372" xr:uid="{FFF7776B-E256-4B4F-AF6E-6672CDA7882B}"/>
    <cellStyle name="Normal 4 9 12 2 2 2 3" xfId="44373" xr:uid="{BAA10E99-E807-4D8D-AF88-435AF6D4BDB2}"/>
    <cellStyle name="Normal 4 9 12 2 2 2 3 2" xfId="44374" xr:uid="{20BCA052-D29A-41F0-AB24-928F7C334C60}"/>
    <cellStyle name="Normal 4 9 12 2 2 2 3 2 2" xfId="44375" xr:uid="{751D1B2B-329F-4F48-9281-CE395B0D4098}"/>
    <cellStyle name="Normal 4 9 12 2 2 2 3 3" xfId="44376" xr:uid="{03A00E42-2717-4BB0-8116-D01B46B8F29D}"/>
    <cellStyle name="Normal 4 9 12 2 2 2 4" xfId="44377" xr:uid="{8E568D96-BDDB-4D6E-B2E0-16066B5D6A32}"/>
    <cellStyle name="Normal 4 9 12 2 2 2 4 2" xfId="44378" xr:uid="{E9CD1A4C-D81F-4B92-A320-8B67FA819EDE}"/>
    <cellStyle name="Normal 4 9 12 2 2 2 5" xfId="44379" xr:uid="{3AA2B006-DBD4-4EFD-A391-5C3BE6A5E469}"/>
    <cellStyle name="Normal 4 9 12 2 2 3" xfId="44380" xr:uid="{68A8C500-25D7-4044-83DA-73AD9AEC915A}"/>
    <cellStyle name="Normal 4 9 12 2 2 3 2" xfId="44381" xr:uid="{F9A29884-0291-4681-8603-6453B5119A7E}"/>
    <cellStyle name="Normal 4 9 12 2 2 3 2 2" xfId="44382" xr:uid="{F526D313-1224-42BD-9EC8-FD65728B9FC7}"/>
    <cellStyle name="Normal 4 9 12 2 2 3 3" xfId="44383" xr:uid="{6BB5C728-2E5B-4E33-B723-7E25B76702E3}"/>
    <cellStyle name="Normal 4 9 12 2 2 4" xfId="44384" xr:uid="{FCDAE185-F970-40CC-BD9A-FE0C15FB1D27}"/>
    <cellStyle name="Normal 4 9 12 2 2 4 2" xfId="44385" xr:uid="{B8166603-7538-41C7-AAC5-9A64D351DB7A}"/>
    <cellStyle name="Normal 4 9 12 2 2 4 2 2" xfId="44386" xr:uid="{122F3520-818A-4BDE-B02F-327012B002D9}"/>
    <cellStyle name="Normal 4 9 12 2 2 4 3" xfId="44387" xr:uid="{7FBAFAC2-9D36-4A10-9D4C-3F6C66DF6EE5}"/>
    <cellStyle name="Normal 4 9 12 2 2 5" xfId="44388" xr:uid="{BD70DDFC-9F41-4146-8079-B4CAF54989B9}"/>
    <cellStyle name="Normal 4 9 12 2 2 5 2" xfId="44389" xr:uid="{9BCF8514-A0B2-40E9-B806-43BBDA831336}"/>
    <cellStyle name="Normal 4 9 12 2 2 6" xfId="44390" xr:uid="{8C29406E-897A-4ED3-9627-28B3B5B076B7}"/>
    <cellStyle name="Normal 4 9 12 2 3" xfId="44391" xr:uid="{EB6D7871-C2CD-4D26-9391-82722CFE4063}"/>
    <cellStyle name="Normal 4 9 12 2 3 2" xfId="44392" xr:uid="{F5453C27-B6A7-421C-A0E0-058A35D72B1E}"/>
    <cellStyle name="Normal 4 9 12 2 3 2 2" xfId="44393" xr:uid="{79EFA2B5-64E1-4E95-AF54-A6002C56A6EB}"/>
    <cellStyle name="Normal 4 9 12 2 3 2 2 2" xfId="44394" xr:uid="{F0CA37C8-991F-45E0-8AF9-114CD8062FEB}"/>
    <cellStyle name="Normal 4 9 12 2 3 2 2 2 2" xfId="44395" xr:uid="{7F9856F7-98D6-4470-980E-5C4859F94816}"/>
    <cellStyle name="Normal 4 9 12 2 3 2 2 3" xfId="44396" xr:uid="{7DF88249-5962-4A85-86AF-8ECDB0A5231A}"/>
    <cellStyle name="Normal 4 9 12 2 3 2 3" xfId="44397" xr:uid="{E2B11526-8E73-4991-AB8F-6155907FD753}"/>
    <cellStyle name="Normal 4 9 12 2 3 2 3 2" xfId="44398" xr:uid="{D6FF4E3A-C34A-4A51-B41E-9141B3DE3C17}"/>
    <cellStyle name="Normal 4 9 12 2 3 2 3 2 2" xfId="44399" xr:uid="{A1F52B89-4BF8-46E9-95FA-BF202F3130B8}"/>
    <cellStyle name="Normal 4 9 12 2 3 2 3 3" xfId="44400" xr:uid="{C0959AD8-F7B6-4A8D-A273-45B94E720AC2}"/>
    <cellStyle name="Normal 4 9 12 2 3 2 4" xfId="44401" xr:uid="{210C73F1-3AAC-4CC3-BAA3-5E77674E03BA}"/>
    <cellStyle name="Normal 4 9 12 2 3 2 4 2" xfId="44402" xr:uid="{706C7F19-44B0-445B-80FD-23F9ADA942AD}"/>
    <cellStyle name="Normal 4 9 12 2 3 2 5" xfId="44403" xr:uid="{C95D3F9D-0129-4A35-9B56-14541BF2E29B}"/>
    <cellStyle name="Normal 4 9 12 2 3 3" xfId="44404" xr:uid="{955ED8A6-3142-4451-9661-C884CAAB934F}"/>
    <cellStyle name="Normal 4 9 12 2 3 3 2" xfId="44405" xr:uid="{804CB783-A96D-4406-842A-317F51AB7A03}"/>
    <cellStyle name="Normal 4 9 12 2 3 3 2 2" xfId="44406" xr:uid="{BA64A396-6B9C-407E-92B7-52B9EC9B41F7}"/>
    <cellStyle name="Normal 4 9 12 2 3 3 3" xfId="44407" xr:uid="{0497E4EB-E138-4E1A-B3EC-437C2A7E1C32}"/>
    <cellStyle name="Normal 4 9 12 2 3 4" xfId="44408" xr:uid="{8BB5DF01-7E06-4EC4-96FA-4FA840D56078}"/>
    <cellStyle name="Normal 4 9 12 2 3 4 2" xfId="44409" xr:uid="{9A86898C-1435-4ED0-AEFA-B8B57CF9222A}"/>
    <cellStyle name="Normal 4 9 12 2 3 4 2 2" xfId="44410" xr:uid="{BE15DBE2-A3AD-49B9-800A-410693F07224}"/>
    <cellStyle name="Normal 4 9 12 2 3 4 3" xfId="44411" xr:uid="{D529D88B-4200-43F3-B1BC-D4CB6E9C927F}"/>
    <cellStyle name="Normal 4 9 12 2 3 5" xfId="44412" xr:uid="{444E500C-D1D5-4927-A3C1-F7E1763FDC10}"/>
    <cellStyle name="Normal 4 9 12 2 3 5 2" xfId="44413" xr:uid="{9191ABDD-C0FC-43C6-90F9-C5010B705CB0}"/>
    <cellStyle name="Normal 4 9 12 2 3 6" xfId="44414" xr:uid="{C7DB636F-0C54-491F-A86E-CD2263ED06B3}"/>
    <cellStyle name="Normal 4 9 12 2 4" xfId="44415" xr:uid="{C13A8309-C24A-44C5-B3B0-874DC79CDEF0}"/>
    <cellStyle name="Normal 4 9 12 2 4 2" xfId="44416" xr:uid="{D3F16C4E-886D-4FD3-A1B4-C3BB65D10C21}"/>
    <cellStyle name="Normal 4 9 12 2 4 2 2" xfId="44417" xr:uid="{E1312C69-3542-4ACF-A5E9-2D6E4F8D552A}"/>
    <cellStyle name="Normal 4 9 12 2 4 2 2 2" xfId="44418" xr:uid="{6BCF73E0-22B8-4AC1-9DD1-4EC4577F29EE}"/>
    <cellStyle name="Normal 4 9 12 2 4 2 3" xfId="44419" xr:uid="{381242E6-38A2-4A5C-BA82-7FC8B420A7FC}"/>
    <cellStyle name="Normal 4 9 12 2 4 3" xfId="44420" xr:uid="{9D7B6E79-33B5-42E3-BA90-008FFC4EF338}"/>
    <cellStyle name="Normal 4 9 12 2 4 3 2" xfId="44421" xr:uid="{7DC6631F-FBDB-4C79-860E-44DFD277BB60}"/>
    <cellStyle name="Normal 4 9 12 2 4 3 2 2" xfId="44422" xr:uid="{6A308D1A-EB30-49DB-99B9-3746B5A4C2A7}"/>
    <cellStyle name="Normal 4 9 12 2 4 3 3" xfId="44423" xr:uid="{7D12C7C9-3219-4DA7-AB7B-26A7D74B637F}"/>
    <cellStyle name="Normal 4 9 12 2 4 4" xfId="44424" xr:uid="{CCE41ABD-C907-4670-AE23-D251E7B4C804}"/>
    <cellStyle name="Normal 4 9 12 2 4 4 2" xfId="44425" xr:uid="{F59175CD-7CEE-4A32-A02C-18625C7E1F04}"/>
    <cellStyle name="Normal 4 9 12 2 4 5" xfId="44426" xr:uid="{DE015BFA-447C-47A6-AB43-5F20FD9E4D55}"/>
    <cellStyle name="Normal 4 9 12 2 5" xfId="44427" xr:uid="{35B3307C-FA8E-4555-B401-59F16891E51D}"/>
    <cellStyle name="Normal 4 9 12 2 5 2" xfId="44428" xr:uid="{28E5BD9D-B72A-44F1-AC82-8B81F67BC2F8}"/>
    <cellStyle name="Normal 4 9 12 2 5 2 2" xfId="44429" xr:uid="{80801949-8869-4F8B-9C29-31D5371508CC}"/>
    <cellStyle name="Normal 4 9 12 2 5 3" xfId="44430" xr:uid="{F03401AD-B0C7-476F-8ED5-D2F632243F63}"/>
    <cellStyle name="Normal 4 9 12 2 6" xfId="44431" xr:uid="{23A0B851-4B40-44B5-985C-F2BA7F6F8119}"/>
    <cellStyle name="Normal 4 9 12 2 6 2" xfId="44432" xr:uid="{E0F7DA89-1BFD-4C76-8C9C-FBBF84BCF1B8}"/>
    <cellStyle name="Normal 4 9 12 2 6 2 2" xfId="44433" xr:uid="{8DE6F7FC-AEE9-42E4-8DDA-419021DF50DB}"/>
    <cellStyle name="Normal 4 9 12 2 6 3" xfId="44434" xr:uid="{5E66C946-AA7B-4F75-9145-630B52A6C035}"/>
    <cellStyle name="Normal 4 9 12 2 7" xfId="44435" xr:uid="{40AB5820-04A7-4E5E-916E-0A94D168B44C}"/>
    <cellStyle name="Normal 4 9 12 2 7 2" xfId="44436" xr:uid="{61C8698E-7EFA-40EB-A0E5-BD0648F7BC7D}"/>
    <cellStyle name="Normal 4 9 12 2 7 2 2" xfId="44437" xr:uid="{CCF02664-2C7E-4454-8D0F-D7A18FD3B1EE}"/>
    <cellStyle name="Normal 4 9 12 2 7 3" xfId="44438" xr:uid="{06DCF69C-476F-458F-8AC1-E38D01C5A81C}"/>
    <cellStyle name="Normal 4 9 12 2 8" xfId="44439" xr:uid="{C6482FBB-6F14-418E-9AAC-64D3C389D84D}"/>
    <cellStyle name="Normal 4 9 12 2 8 2" xfId="44440" xr:uid="{F6F84191-A892-4D0F-902B-E965B8DA8C38}"/>
    <cellStyle name="Normal 4 9 12 2 9" xfId="44441" xr:uid="{EC309E76-4CC2-42C2-A277-37010D4FBA17}"/>
    <cellStyle name="Normal 4 9 12 3" xfId="44442" xr:uid="{0D37EA87-FD82-4233-B78E-0D170C410076}"/>
    <cellStyle name="Normal 4 9 12 3 2" xfId="44443" xr:uid="{FBFC8A05-F753-4C1A-9258-8D44A9E5AD32}"/>
    <cellStyle name="Normal 4 9 12 3 2 2" xfId="44444" xr:uid="{3A24FBE8-8F6D-4A1E-A6D6-2B2AD9D5CFEF}"/>
    <cellStyle name="Normal 4 9 12 3 2 2 2" xfId="44445" xr:uid="{17F49632-2046-4181-8760-AD4BECE43102}"/>
    <cellStyle name="Normal 4 9 12 3 2 2 2 2" xfId="44446" xr:uid="{2FB51CED-9B97-4908-83D5-77200859C848}"/>
    <cellStyle name="Normal 4 9 12 3 2 2 2 2 2" xfId="44447" xr:uid="{4E19CCAD-C4CF-46D6-B2C2-2ECC5A7E3204}"/>
    <cellStyle name="Normal 4 9 12 3 2 2 2 3" xfId="44448" xr:uid="{D108E887-4849-4A6B-B631-1A7E92B97147}"/>
    <cellStyle name="Normal 4 9 12 3 2 2 3" xfId="44449" xr:uid="{D3D5F49E-19B8-498E-A895-CADC4593B2EE}"/>
    <cellStyle name="Normal 4 9 12 3 2 2 3 2" xfId="44450" xr:uid="{C3972A64-8AE4-4BD9-9420-3EB0B4F1F2D7}"/>
    <cellStyle name="Normal 4 9 12 3 2 2 3 2 2" xfId="44451" xr:uid="{AA385147-AE0F-423C-9DBD-1C221840E5F1}"/>
    <cellStyle name="Normal 4 9 12 3 2 2 3 3" xfId="44452" xr:uid="{7E4D0BCF-1B16-4016-BFDA-E9C71757BEB5}"/>
    <cellStyle name="Normal 4 9 12 3 2 2 4" xfId="44453" xr:uid="{75CDA0D6-0135-462A-A5DD-38201129B887}"/>
    <cellStyle name="Normal 4 9 12 3 2 2 4 2" xfId="44454" xr:uid="{CB75AFA1-2638-48E8-A784-7E102FA027FF}"/>
    <cellStyle name="Normal 4 9 12 3 2 2 5" xfId="44455" xr:uid="{C2F054B6-959D-41A3-BADA-195B2B6228ED}"/>
    <cellStyle name="Normal 4 9 12 3 2 3" xfId="44456" xr:uid="{386839AD-023C-46A4-A3C9-7CFCA1AC923B}"/>
    <cellStyle name="Normal 4 9 12 3 2 3 2" xfId="44457" xr:uid="{9A8F0357-214D-4F91-9A0B-46D2904B7B05}"/>
    <cellStyle name="Normal 4 9 12 3 2 3 2 2" xfId="44458" xr:uid="{84C270AE-B730-4DA3-8E16-031A73A26616}"/>
    <cellStyle name="Normal 4 9 12 3 2 3 3" xfId="44459" xr:uid="{346AB653-91D1-4E31-851A-00968442D089}"/>
    <cellStyle name="Normal 4 9 12 3 2 4" xfId="44460" xr:uid="{1336DDC9-BFF2-4B1F-B8E9-4E1F042001AE}"/>
    <cellStyle name="Normal 4 9 12 3 2 4 2" xfId="44461" xr:uid="{449D7040-6BFA-4D17-B3B9-EB62121277E5}"/>
    <cellStyle name="Normal 4 9 12 3 2 4 2 2" xfId="44462" xr:uid="{47C89633-CF08-4B94-BE81-308BEA1EF398}"/>
    <cellStyle name="Normal 4 9 12 3 2 4 3" xfId="44463" xr:uid="{EF39C533-E43F-4EF9-9799-9560F18B409C}"/>
    <cellStyle name="Normal 4 9 12 3 2 5" xfId="44464" xr:uid="{EBBEA482-B346-4D7F-A43B-CA39865A5BD4}"/>
    <cellStyle name="Normal 4 9 12 3 2 5 2" xfId="44465" xr:uid="{EFDD7C40-F6F9-4E69-AE0C-F66BD04204A8}"/>
    <cellStyle name="Normal 4 9 12 3 2 6" xfId="44466" xr:uid="{90F52669-9DB0-4F52-88E8-F08F7FFC768A}"/>
    <cellStyle name="Normal 4 9 12 3 3" xfId="44467" xr:uid="{AC049B62-1EE3-4B06-8784-DD1A5CD249AA}"/>
    <cellStyle name="Normal 4 9 12 3 3 2" xfId="44468" xr:uid="{E23B8731-F9F9-47C2-ACAB-DF078B12F916}"/>
    <cellStyle name="Normal 4 9 12 3 3 2 2" xfId="44469" xr:uid="{39312628-0EB7-4E69-B4BC-34761232DB24}"/>
    <cellStyle name="Normal 4 9 12 3 3 2 2 2" xfId="44470" xr:uid="{BCC1B9F0-B0AE-4B1B-AE84-3606D35FB4DD}"/>
    <cellStyle name="Normal 4 9 12 3 3 2 2 2 2" xfId="44471" xr:uid="{A2934C91-3E79-4E44-BA06-3802A43D1DA8}"/>
    <cellStyle name="Normal 4 9 12 3 3 2 2 3" xfId="44472" xr:uid="{B5603804-B429-422D-A80D-AA36029ACD08}"/>
    <cellStyle name="Normal 4 9 12 3 3 2 3" xfId="44473" xr:uid="{6E5117A1-D23C-4C43-A0A4-562D2EC6A610}"/>
    <cellStyle name="Normal 4 9 12 3 3 2 3 2" xfId="44474" xr:uid="{74EA21A5-3038-4558-8810-CF7076A58ECD}"/>
    <cellStyle name="Normal 4 9 12 3 3 2 3 2 2" xfId="44475" xr:uid="{F98AEB79-F78F-4EFD-8469-E8CAC845ADC4}"/>
    <cellStyle name="Normal 4 9 12 3 3 2 3 3" xfId="44476" xr:uid="{27E3BA9A-E1DA-4B21-A782-41E6274BE7FA}"/>
    <cellStyle name="Normal 4 9 12 3 3 2 4" xfId="44477" xr:uid="{14FFF89A-A82B-4CD1-9081-80646E023027}"/>
    <cellStyle name="Normal 4 9 12 3 3 2 4 2" xfId="44478" xr:uid="{80AF4BA8-D57D-480A-A648-9AFEA584792C}"/>
    <cellStyle name="Normal 4 9 12 3 3 2 5" xfId="44479" xr:uid="{C03EB2C4-50A2-48E1-91DC-848AA4CBB464}"/>
    <cellStyle name="Normal 4 9 12 3 3 3" xfId="44480" xr:uid="{D151705A-1559-4403-9514-3D33C70ED898}"/>
    <cellStyle name="Normal 4 9 12 3 3 3 2" xfId="44481" xr:uid="{80813BA2-8B93-4737-A18E-897AB9CB89DD}"/>
    <cellStyle name="Normal 4 9 12 3 3 3 2 2" xfId="44482" xr:uid="{1ECD5AFC-066A-4D2A-85BE-D989A5304E36}"/>
    <cellStyle name="Normal 4 9 12 3 3 3 3" xfId="44483" xr:uid="{431A2467-C2C2-4905-9191-BC5CAF4B991A}"/>
    <cellStyle name="Normal 4 9 12 3 3 4" xfId="44484" xr:uid="{6184BBFB-AAA4-4CFA-B861-B0B63115CB7E}"/>
    <cellStyle name="Normal 4 9 12 3 3 4 2" xfId="44485" xr:uid="{1F9D2FBF-7E75-43BB-A561-0167A6B40B7A}"/>
    <cellStyle name="Normal 4 9 12 3 3 4 2 2" xfId="44486" xr:uid="{17DE3E76-1B7C-4208-A4C6-54BC23F75B04}"/>
    <cellStyle name="Normal 4 9 12 3 3 4 3" xfId="44487" xr:uid="{7DB4BFA6-778C-4259-AAD4-9B3CA0495425}"/>
    <cellStyle name="Normal 4 9 12 3 3 5" xfId="44488" xr:uid="{4E2BC28A-6A5E-4D81-BAF1-42442365BA34}"/>
    <cellStyle name="Normal 4 9 12 3 3 5 2" xfId="44489" xr:uid="{B91AACBF-53C1-4715-9FAE-376190F0FD88}"/>
    <cellStyle name="Normal 4 9 12 3 3 6" xfId="44490" xr:uid="{512FA476-7274-47F0-8577-7C12F2C7817D}"/>
    <cellStyle name="Normal 4 9 12 3 4" xfId="44491" xr:uid="{6D17CEF2-F091-4F81-9945-9BD2BD2E1CCB}"/>
    <cellStyle name="Normal 4 9 12 3 4 2" xfId="44492" xr:uid="{59F53FE3-4D61-4A8F-96C6-A7FA75A99CBD}"/>
    <cellStyle name="Normal 4 9 12 3 4 2 2" xfId="44493" xr:uid="{7D0CA02E-6F10-4996-B93C-C2CE9B8053DB}"/>
    <cellStyle name="Normal 4 9 12 3 4 2 2 2" xfId="44494" xr:uid="{F27FFAC3-E11E-48B7-842B-BFC839D275FE}"/>
    <cellStyle name="Normal 4 9 12 3 4 2 3" xfId="44495" xr:uid="{7FEEB95C-EEBD-43A2-9D0B-7A8C813ECC1E}"/>
    <cellStyle name="Normal 4 9 12 3 4 3" xfId="44496" xr:uid="{46D52D8A-7D31-4A24-8B7D-69425D35E481}"/>
    <cellStyle name="Normal 4 9 12 3 4 3 2" xfId="44497" xr:uid="{AB5F763B-8AA4-4AF6-9C73-12440CCEB1E7}"/>
    <cellStyle name="Normal 4 9 12 3 4 3 2 2" xfId="44498" xr:uid="{D427522F-3331-4867-9548-231D0CC77414}"/>
    <cellStyle name="Normal 4 9 12 3 4 3 3" xfId="44499" xr:uid="{6B64F908-0221-4253-BDF3-33A94CABF342}"/>
    <cellStyle name="Normal 4 9 12 3 4 4" xfId="44500" xr:uid="{220EC75E-65CA-41D6-962E-95EC2446D63E}"/>
    <cellStyle name="Normal 4 9 12 3 4 4 2" xfId="44501" xr:uid="{DED64253-2307-4D2A-881D-5840200122F4}"/>
    <cellStyle name="Normal 4 9 12 3 4 5" xfId="44502" xr:uid="{47DB8C6C-47DA-4913-B360-D58C5D709191}"/>
    <cellStyle name="Normal 4 9 12 3 5" xfId="44503" xr:uid="{BF6A28A6-517A-4799-878A-A5CCCCE41440}"/>
    <cellStyle name="Normal 4 9 12 3 5 2" xfId="44504" xr:uid="{4E1F8632-6C00-4AF0-B796-4DBADAD6A1D2}"/>
    <cellStyle name="Normal 4 9 12 3 5 2 2" xfId="44505" xr:uid="{36EB0959-B390-4B86-B487-884306AE44C9}"/>
    <cellStyle name="Normal 4 9 12 3 5 3" xfId="44506" xr:uid="{A482009E-668B-49A4-A4A5-B7A459DEDFCF}"/>
    <cellStyle name="Normal 4 9 12 3 6" xfId="44507" xr:uid="{02FC6780-6FB9-40D4-B58D-3AFBC8EB32A5}"/>
    <cellStyle name="Normal 4 9 12 3 6 2" xfId="44508" xr:uid="{894D7DC9-70EF-408E-8164-AC206D388130}"/>
    <cellStyle name="Normal 4 9 12 3 6 2 2" xfId="44509" xr:uid="{82D24E3C-F989-41FA-A92C-5B1CE7E5BC0D}"/>
    <cellStyle name="Normal 4 9 12 3 6 3" xfId="44510" xr:uid="{46A894BE-E1BB-4EF1-B25C-95B6D7B9D91E}"/>
    <cellStyle name="Normal 4 9 12 3 7" xfId="44511" xr:uid="{D336F1A7-46D8-4462-9C10-A7DD398DE7DE}"/>
    <cellStyle name="Normal 4 9 12 3 7 2" xfId="44512" xr:uid="{EBE44F6D-007F-491E-9AFD-BB1F31F39694}"/>
    <cellStyle name="Normal 4 9 12 3 7 2 2" xfId="44513" xr:uid="{C3ED533E-D189-4DED-BDDE-15F974BD6B5C}"/>
    <cellStyle name="Normal 4 9 12 3 7 3" xfId="44514" xr:uid="{E1149230-A274-41F4-9B3C-C2394601FE62}"/>
    <cellStyle name="Normal 4 9 12 3 8" xfId="44515" xr:uid="{E6E5A2F7-369F-423E-81AE-EDA727C98801}"/>
    <cellStyle name="Normal 4 9 12 3 8 2" xfId="44516" xr:uid="{A1D7757F-CF36-4BD0-9A06-A7C1DD308268}"/>
    <cellStyle name="Normal 4 9 12 3 9" xfId="44517" xr:uid="{44DCD0E7-D9AA-4624-8B40-B9AAEBB4EDAF}"/>
    <cellStyle name="Normal 4 9 12 4" xfId="44518" xr:uid="{85724E30-6BA1-4742-BD7D-87FBF27505CC}"/>
    <cellStyle name="Normal 4 9 12 4 2" xfId="44519" xr:uid="{5D820883-CF89-4208-943B-397E01233E53}"/>
    <cellStyle name="Normal 4 9 12 4 2 2" xfId="44520" xr:uid="{DC922556-E851-4D8A-8AA5-4609ED85BFAC}"/>
    <cellStyle name="Normal 4 9 12 4 2 2 2" xfId="44521" xr:uid="{83EEF67E-D13A-4789-BE2C-7460A58BA512}"/>
    <cellStyle name="Normal 4 9 12 4 2 2 2 2" xfId="44522" xr:uid="{DBFC3CBA-2D2B-4853-A92F-8C26A6C328F2}"/>
    <cellStyle name="Normal 4 9 12 4 2 2 3" xfId="44523" xr:uid="{26ECDC7E-4C02-4076-89BF-079A874287FB}"/>
    <cellStyle name="Normal 4 9 12 4 2 3" xfId="44524" xr:uid="{B3006E5F-0735-48FA-97F5-DFA21E07A0EB}"/>
    <cellStyle name="Normal 4 9 12 4 2 3 2" xfId="44525" xr:uid="{B44F5939-CFE8-4130-9B1B-1A9EE107F5E1}"/>
    <cellStyle name="Normal 4 9 12 4 2 3 2 2" xfId="44526" xr:uid="{1F875841-4652-437C-A4BE-4DF05FA28F3E}"/>
    <cellStyle name="Normal 4 9 12 4 2 3 3" xfId="44527" xr:uid="{DF0211B5-CABD-479E-ACF3-A2871E073E4B}"/>
    <cellStyle name="Normal 4 9 12 4 2 4" xfId="44528" xr:uid="{7A16CA59-6DDC-4640-A438-7822FEC8C90C}"/>
    <cellStyle name="Normal 4 9 12 4 2 4 2" xfId="44529" xr:uid="{B4902BC0-16DA-447C-91CE-E44118136B5E}"/>
    <cellStyle name="Normal 4 9 12 4 2 5" xfId="44530" xr:uid="{FB733275-0D42-4752-AB96-F26A10AF3E50}"/>
    <cellStyle name="Normal 4 9 12 4 3" xfId="44531" xr:uid="{B1073A93-FE9F-4502-8E25-B4305F3482AE}"/>
    <cellStyle name="Normal 4 9 12 4 3 2" xfId="44532" xr:uid="{F70D5F73-213E-4B04-81DC-FA696C02694C}"/>
    <cellStyle name="Normal 4 9 12 4 3 2 2" xfId="44533" xr:uid="{64D5ACAB-D6CF-4A33-8B79-44C686F333BE}"/>
    <cellStyle name="Normal 4 9 12 4 3 3" xfId="44534" xr:uid="{19F2423E-0858-4B21-97E5-943E4C249222}"/>
    <cellStyle name="Normal 4 9 12 4 4" xfId="44535" xr:uid="{6CE5A149-7AC1-4FCE-9F48-C89E069EFCC8}"/>
    <cellStyle name="Normal 4 9 12 4 4 2" xfId="44536" xr:uid="{DC0A8EBA-A8DA-465A-9748-1EFDA9A894A7}"/>
    <cellStyle name="Normal 4 9 12 4 4 2 2" xfId="44537" xr:uid="{94FA4F0E-345C-4B93-8BDC-BAA041C18698}"/>
    <cellStyle name="Normal 4 9 12 4 4 3" xfId="44538" xr:uid="{1387310C-33B3-4D1E-9208-A90ABB84AE4B}"/>
    <cellStyle name="Normal 4 9 12 4 5" xfId="44539" xr:uid="{27821277-BB47-44AA-B5ED-2FF3E273E0E8}"/>
    <cellStyle name="Normal 4 9 12 4 5 2" xfId="44540" xr:uid="{0D965530-A3DD-4FBF-B946-7EF1A0D8C11E}"/>
    <cellStyle name="Normal 4 9 12 4 6" xfId="44541" xr:uid="{2C7B70FD-E81E-453C-ACCA-CDA0BB078454}"/>
    <cellStyle name="Normal 4 9 12 5" xfId="44542" xr:uid="{BB05D708-3A51-447E-937E-A022C0021188}"/>
    <cellStyle name="Normal 4 9 12 5 2" xfId="44543" xr:uid="{7CDEB555-51ED-422D-849E-9F55F56F1E78}"/>
    <cellStyle name="Normal 4 9 12 5 2 2" xfId="44544" xr:uid="{E8189675-A2A6-47BC-8BF5-A1ECC3F5F21E}"/>
    <cellStyle name="Normal 4 9 12 5 2 2 2" xfId="44545" xr:uid="{FCD2C12C-7708-47D9-9C53-F7D9F411D011}"/>
    <cellStyle name="Normal 4 9 12 5 2 2 2 2" xfId="44546" xr:uid="{05D3311D-8D19-48E0-B16A-2102E7DB927E}"/>
    <cellStyle name="Normal 4 9 12 5 2 2 3" xfId="44547" xr:uid="{2E60DE3D-CC32-42FE-A155-7DD9C1BBD397}"/>
    <cellStyle name="Normal 4 9 12 5 2 3" xfId="44548" xr:uid="{6C529E0C-347D-4E98-B13F-79B23B2AE34D}"/>
    <cellStyle name="Normal 4 9 12 5 2 3 2" xfId="44549" xr:uid="{354F6C9F-2B6A-4CC7-B9C7-3FB34A81A1B9}"/>
    <cellStyle name="Normal 4 9 12 5 2 3 2 2" xfId="44550" xr:uid="{D847F9C8-DF12-4FF0-B4A7-3D4118607463}"/>
    <cellStyle name="Normal 4 9 12 5 2 3 3" xfId="44551" xr:uid="{3A19B0CD-D753-4021-954C-19DA5B93447D}"/>
    <cellStyle name="Normal 4 9 12 5 2 4" xfId="44552" xr:uid="{123C5800-85B1-4726-82CD-ECF16E9E1932}"/>
    <cellStyle name="Normal 4 9 12 5 2 4 2" xfId="44553" xr:uid="{C39AF764-14BE-42DC-BE6E-4D071B0F1118}"/>
    <cellStyle name="Normal 4 9 12 5 2 5" xfId="44554" xr:uid="{908C8BDB-3CD8-47E5-A5F6-60D1F3732876}"/>
    <cellStyle name="Normal 4 9 12 5 3" xfId="44555" xr:uid="{71875314-2FE1-47F0-AA1D-8BE304C2077C}"/>
    <cellStyle name="Normal 4 9 12 5 3 2" xfId="44556" xr:uid="{C85E2011-FB04-4989-8B02-8B22E479404B}"/>
    <cellStyle name="Normal 4 9 12 5 3 2 2" xfId="44557" xr:uid="{D4BB4FB5-1691-443B-8DE3-57FC36DF6E77}"/>
    <cellStyle name="Normal 4 9 12 5 3 3" xfId="44558" xr:uid="{3429216D-1DB6-48FE-A05E-F35A4F719FE3}"/>
    <cellStyle name="Normal 4 9 12 5 4" xfId="44559" xr:uid="{0E33D4D9-33F0-47D1-AEE0-E1CABB6D2FE8}"/>
    <cellStyle name="Normal 4 9 12 5 4 2" xfId="44560" xr:uid="{7EABDB4E-1622-4B74-80C1-D1924F3C026F}"/>
    <cellStyle name="Normal 4 9 12 5 4 2 2" xfId="44561" xr:uid="{8311597B-62E4-47B1-AC02-8DE5A9C7830E}"/>
    <cellStyle name="Normal 4 9 12 5 4 3" xfId="44562" xr:uid="{BD994DC7-0FD5-43A0-8C76-67CFD173C69B}"/>
    <cellStyle name="Normal 4 9 12 5 5" xfId="44563" xr:uid="{730F000C-7F33-430E-BFBB-1D7D14356130}"/>
    <cellStyle name="Normal 4 9 12 5 5 2" xfId="44564" xr:uid="{E76AFFEF-2868-4D5B-8662-5EEF8A7F5C5F}"/>
    <cellStyle name="Normal 4 9 12 5 6" xfId="44565" xr:uid="{2ABD7096-43F9-4E80-BCB0-1A9D070C2B86}"/>
    <cellStyle name="Normal 4 9 12 6" xfId="44566" xr:uid="{EBFB5638-C82F-4162-B078-A483D897E107}"/>
    <cellStyle name="Normal 4 9 12 6 2" xfId="44567" xr:uid="{D4DB8543-ECC3-4B50-846E-C29A0D5FCA3D}"/>
    <cellStyle name="Normal 4 9 12 6 2 2" xfId="44568" xr:uid="{B58BDFFE-8C96-4902-91D1-6897CE3B7A7A}"/>
    <cellStyle name="Normal 4 9 12 6 2 2 2" xfId="44569" xr:uid="{0FD5C163-7AF3-4BC4-8911-E856C095A2F0}"/>
    <cellStyle name="Normal 4 9 12 6 2 3" xfId="44570" xr:uid="{1CE2E2ED-BAC1-44E5-9921-A9946A3A5387}"/>
    <cellStyle name="Normal 4 9 12 6 3" xfId="44571" xr:uid="{C21A3057-A43E-4634-8590-1ED3E66250B5}"/>
    <cellStyle name="Normal 4 9 12 6 3 2" xfId="44572" xr:uid="{DAA1C263-FD43-4AA1-8C12-F7DC2AEBAC8C}"/>
    <cellStyle name="Normal 4 9 12 6 3 2 2" xfId="44573" xr:uid="{0551CACD-1B26-4E63-B89A-0D4625BAF97E}"/>
    <cellStyle name="Normal 4 9 12 6 3 3" xfId="44574" xr:uid="{92117AF1-7969-48E4-9812-4BF59475D5FE}"/>
    <cellStyle name="Normal 4 9 12 6 4" xfId="44575" xr:uid="{7F303FD6-D38D-475C-BD71-11D5D4640E97}"/>
    <cellStyle name="Normal 4 9 12 6 4 2" xfId="44576" xr:uid="{EC9CC62A-7F16-457D-9835-32EC592F4ED8}"/>
    <cellStyle name="Normal 4 9 12 6 5" xfId="44577" xr:uid="{83A11A4C-9E90-4E23-A6EC-9756A0979ECA}"/>
    <cellStyle name="Normal 4 9 12 7" xfId="44578" xr:uid="{2D802BC1-4367-41D2-AA92-7961B071BC23}"/>
    <cellStyle name="Normal 4 9 12 7 2" xfId="44579" xr:uid="{6A7EFAE6-ECF2-413B-B501-97A50B463CD1}"/>
    <cellStyle name="Normal 4 9 12 7 2 2" xfId="44580" xr:uid="{A0DB1A2F-5AD1-4F62-B59D-7C7FCAB6F106}"/>
    <cellStyle name="Normal 4 9 12 7 3" xfId="44581" xr:uid="{8E985C89-BAAE-41BF-890C-49C283221C51}"/>
    <cellStyle name="Normal 4 9 12 8" xfId="44582" xr:uid="{F29F1EF0-3C07-4371-BF8B-B0A4B7CBBF8F}"/>
    <cellStyle name="Normal 4 9 12 8 2" xfId="44583" xr:uid="{4384B727-09AB-4E7C-8FD3-9B46E886B969}"/>
    <cellStyle name="Normal 4 9 12 8 2 2" xfId="44584" xr:uid="{EB1937DF-4701-4CFD-9FB0-7AE324FC1D50}"/>
    <cellStyle name="Normal 4 9 12 8 3" xfId="44585" xr:uid="{E6A7BDB2-F381-49B0-933D-87E1FB8194C1}"/>
    <cellStyle name="Normal 4 9 12 9" xfId="44586" xr:uid="{E24D6A9B-0D95-49B1-BEB0-9DB0B410A1B3}"/>
    <cellStyle name="Normal 4 9 12 9 2" xfId="44587" xr:uid="{7DBF70B1-ED86-4E7D-A78D-8071903AA9D0}"/>
    <cellStyle name="Normal 4 9 12 9 2 2" xfId="44588" xr:uid="{9FD303C8-BDC9-4967-B9BF-DE75472900C3}"/>
    <cellStyle name="Normal 4 9 12 9 3" xfId="44589" xr:uid="{7FB9BEDB-DB4D-45F9-BB91-20721D51D4EF}"/>
    <cellStyle name="Normal 4 9 13" xfId="44590" xr:uid="{7C53FA5E-F400-43DF-985D-E13817C731D7}"/>
    <cellStyle name="Normal 4 9 13 10" xfId="44591" xr:uid="{23C8B953-0DC4-40D2-875B-D786E0E73C06}"/>
    <cellStyle name="Normal 4 9 13 10 2" xfId="44592" xr:uid="{588ACF89-A875-456E-AEA3-892781480959}"/>
    <cellStyle name="Normal 4 9 13 11" xfId="44593" xr:uid="{066EAF87-AE1E-49D6-B47B-7C54F9F5AB4E}"/>
    <cellStyle name="Normal 4 9 13 2" xfId="44594" xr:uid="{3518F542-DA6B-4048-9E9F-2652D73AAA50}"/>
    <cellStyle name="Normal 4 9 13 2 2" xfId="44595" xr:uid="{7C97B4B2-5586-4152-AFD6-45317F0532DB}"/>
    <cellStyle name="Normal 4 9 13 2 2 2" xfId="44596" xr:uid="{6F64E821-D248-4BC3-914D-353D4261B31F}"/>
    <cellStyle name="Normal 4 9 13 2 2 2 2" xfId="44597" xr:uid="{E3EFD5CE-B467-4C1B-BF08-57ABBDE6AA7B}"/>
    <cellStyle name="Normal 4 9 13 2 2 2 2 2" xfId="44598" xr:uid="{4A66EBA6-CB7C-4823-BF60-5FA5F6066E15}"/>
    <cellStyle name="Normal 4 9 13 2 2 2 2 2 2" xfId="44599" xr:uid="{013FB59B-0E37-4592-BE21-9B87790289D2}"/>
    <cellStyle name="Normal 4 9 13 2 2 2 2 3" xfId="44600" xr:uid="{0245B0ED-F64F-4334-A806-8021DA2D887C}"/>
    <cellStyle name="Normal 4 9 13 2 2 2 3" xfId="44601" xr:uid="{CCD33AC9-9F36-4801-A97D-FBBAB5BBBF5B}"/>
    <cellStyle name="Normal 4 9 13 2 2 2 3 2" xfId="44602" xr:uid="{907BED61-311C-4D24-A3DF-E27D91B97BFB}"/>
    <cellStyle name="Normal 4 9 13 2 2 2 3 2 2" xfId="44603" xr:uid="{58A2DBE2-138D-4848-9F6C-653C8CD31BC6}"/>
    <cellStyle name="Normal 4 9 13 2 2 2 3 3" xfId="44604" xr:uid="{B4DC889F-97CA-4FE4-BC6F-54061D071B2B}"/>
    <cellStyle name="Normal 4 9 13 2 2 2 4" xfId="44605" xr:uid="{F7DD3538-F7D3-48A8-A0B6-DB8695C51D34}"/>
    <cellStyle name="Normal 4 9 13 2 2 2 4 2" xfId="44606" xr:uid="{7EE0B8E3-67EE-4443-BB74-036631079391}"/>
    <cellStyle name="Normal 4 9 13 2 2 2 5" xfId="44607" xr:uid="{B65B9FC3-7C13-4631-A288-28C4815DF2DA}"/>
    <cellStyle name="Normal 4 9 13 2 2 3" xfId="44608" xr:uid="{D64120AD-3FA6-4634-BBD3-F18DA6D69B90}"/>
    <cellStyle name="Normal 4 9 13 2 2 3 2" xfId="44609" xr:uid="{8D671380-FB7A-4CFA-8E9F-D7BD39984252}"/>
    <cellStyle name="Normal 4 9 13 2 2 3 2 2" xfId="44610" xr:uid="{5A941363-A177-401E-A6BD-A48B0F53E3F9}"/>
    <cellStyle name="Normal 4 9 13 2 2 3 3" xfId="44611" xr:uid="{09BAAD3A-E7B6-4142-A19E-149ADD76BA30}"/>
    <cellStyle name="Normal 4 9 13 2 2 4" xfId="44612" xr:uid="{2328793F-9DB2-4AB2-9DF0-F4323D19C5F3}"/>
    <cellStyle name="Normal 4 9 13 2 2 4 2" xfId="44613" xr:uid="{0329E96F-6387-4321-B242-FC40F74CAE76}"/>
    <cellStyle name="Normal 4 9 13 2 2 4 2 2" xfId="44614" xr:uid="{C049EB95-3E64-487D-8152-97A2ACA90BAA}"/>
    <cellStyle name="Normal 4 9 13 2 2 4 3" xfId="44615" xr:uid="{27F25BAA-FAAB-4353-8D1D-9982CED485B2}"/>
    <cellStyle name="Normal 4 9 13 2 2 5" xfId="44616" xr:uid="{AE084D9D-CE00-4B1F-B0CB-280960869879}"/>
    <cellStyle name="Normal 4 9 13 2 2 5 2" xfId="44617" xr:uid="{D2A1F584-DB55-45C5-8321-BE95F192BC3F}"/>
    <cellStyle name="Normal 4 9 13 2 2 6" xfId="44618" xr:uid="{4E7A0838-CD66-4AE8-BB0B-D460DBB8CB8C}"/>
    <cellStyle name="Normal 4 9 13 2 3" xfId="44619" xr:uid="{C9E3BA77-C6BA-410A-8379-2184E68BBF5F}"/>
    <cellStyle name="Normal 4 9 13 2 3 2" xfId="44620" xr:uid="{A48305D0-DE96-4EAF-B3F7-D235D6762350}"/>
    <cellStyle name="Normal 4 9 13 2 3 2 2" xfId="44621" xr:uid="{0034C24B-17B3-45A2-B1E3-0F80AFC7835F}"/>
    <cellStyle name="Normal 4 9 13 2 3 2 2 2" xfId="44622" xr:uid="{21EDAAFA-7CB5-46C1-84CC-B7CC9A9ED2D8}"/>
    <cellStyle name="Normal 4 9 13 2 3 2 2 2 2" xfId="44623" xr:uid="{3BD74DE6-56CA-4C5B-90D1-F2059BE49A1D}"/>
    <cellStyle name="Normal 4 9 13 2 3 2 2 3" xfId="44624" xr:uid="{55CD2343-8866-43ED-9DF4-A1345440ED35}"/>
    <cellStyle name="Normal 4 9 13 2 3 2 3" xfId="44625" xr:uid="{E2DD0B0A-38ED-4B5A-92D0-B60261C467DC}"/>
    <cellStyle name="Normal 4 9 13 2 3 2 3 2" xfId="44626" xr:uid="{C040DEC5-94EB-480B-8E4A-A79437708EBF}"/>
    <cellStyle name="Normal 4 9 13 2 3 2 3 2 2" xfId="44627" xr:uid="{0CB746FF-88F9-421B-9F11-8886A7771C5F}"/>
    <cellStyle name="Normal 4 9 13 2 3 2 3 3" xfId="44628" xr:uid="{D7C0F4F1-D08C-47B3-B59E-3D42BDE2AC97}"/>
    <cellStyle name="Normal 4 9 13 2 3 2 4" xfId="44629" xr:uid="{31CABCFA-9174-4E9F-AE83-1E6FB10C293C}"/>
    <cellStyle name="Normal 4 9 13 2 3 2 4 2" xfId="44630" xr:uid="{341B6181-84EE-4A1C-B8C7-0F533E96F807}"/>
    <cellStyle name="Normal 4 9 13 2 3 2 5" xfId="44631" xr:uid="{79953AE8-1F9F-4B5A-9D97-8105C143C00E}"/>
    <cellStyle name="Normal 4 9 13 2 3 3" xfId="44632" xr:uid="{EC69893E-91AC-4C6A-B6F5-7F3AF201160E}"/>
    <cellStyle name="Normal 4 9 13 2 3 3 2" xfId="44633" xr:uid="{A5B4F77C-195A-4CDE-B636-25E28331B199}"/>
    <cellStyle name="Normal 4 9 13 2 3 3 2 2" xfId="44634" xr:uid="{B2B7331F-E9A5-41A0-AED9-5DAAEEA4B381}"/>
    <cellStyle name="Normal 4 9 13 2 3 3 3" xfId="44635" xr:uid="{027D059E-F511-464F-92DA-B7CBFD21863F}"/>
    <cellStyle name="Normal 4 9 13 2 3 4" xfId="44636" xr:uid="{F32CD17C-4939-457D-BA7F-82F4247CA3EB}"/>
    <cellStyle name="Normal 4 9 13 2 3 4 2" xfId="44637" xr:uid="{E1748C52-8DA9-42DF-8D59-35A86242C159}"/>
    <cellStyle name="Normal 4 9 13 2 3 4 2 2" xfId="44638" xr:uid="{A315155C-3037-40E0-B88E-E53076DB6E3A}"/>
    <cellStyle name="Normal 4 9 13 2 3 4 3" xfId="44639" xr:uid="{A87ABFC8-B098-4D53-855C-C205F2C66D5D}"/>
    <cellStyle name="Normal 4 9 13 2 3 5" xfId="44640" xr:uid="{5799A169-A5C9-4D08-9DEA-FFA14AA1E121}"/>
    <cellStyle name="Normal 4 9 13 2 3 5 2" xfId="44641" xr:uid="{FF025D82-FBCA-4912-95A0-A9498A86183F}"/>
    <cellStyle name="Normal 4 9 13 2 3 6" xfId="44642" xr:uid="{5C8391D4-0F09-45E0-8828-91FF5C27B6E5}"/>
    <cellStyle name="Normal 4 9 13 2 4" xfId="44643" xr:uid="{5CD19572-6D64-485A-B33F-A0386633B48D}"/>
    <cellStyle name="Normal 4 9 13 2 4 2" xfId="44644" xr:uid="{7FB72E59-3E73-4E9B-8DDA-DD38DC64DB12}"/>
    <cellStyle name="Normal 4 9 13 2 4 2 2" xfId="44645" xr:uid="{67DBC132-FD7F-4703-8FB3-D4B5D4DA3849}"/>
    <cellStyle name="Normal 4 9 13 2 4 2 2 2" xfId="44646" xr:uid="{AFD637B3-8BB5-4FED-8D28-AB0BB87D57A1}"/>
    <cellStyle name="Normal 4 9 13 2 4 2 3" xfId="44647" xr:uid="{2107DD97-04A7-4630-BAA4-47C5908B79C7}"/>
    <cellStyle name="Normal 4 9 13 2 4 3" xfId="44648" xr:uid="{60950EDF-71A5-4B71-BD18-9C1D629D54D5}"/>
    <cellStyle name="Normal 4 9 13 2 4 3 2" xfId="44649" xr:uid="{37D61A14-7BF9-4EE9-8A15-047D514FE44B}"/>
    <cellStyle name="Normal 4 9 13 2 4 3 2 2" xfId="44650" xr:uid="{E225ECEC-3BB1-4D68-81C8-D222084D7B56}"/>
    <cellStyle name="Normal 4 9 13 2 4 3 3" xfId="44651" xr:uid="{EBE962D0-29D3-4F86-A285-F21785CF8E1B}"/>
    <cellStyle name="Normal 4 9 13 2 4 4" xfId="44652" xr:uid="{13784392-8924-44B0-BF7C-3E59B5828E16}"/>
    <cellStyle name="Normal 4 9 13 2 4 4 2" xfId="44653" xr:uid="{912B55CB-D3D9-4CD3-8733-AA79A81D2CA9}"/>
    <cellStyle name="Normal 4 9 13 2 4 5" xfId="44654" xr:uid="{CFEDE124-0B5B-4C94-A571-E0F9DCBE4C16}"/>
    <cellStyle name="Normal 4 9 13 2 5" xfId="44655" xr:uid="{BA7BB835-7EB7-4063-9CDF-D8AE81C218DF}"/>
    <cellStyle name="Normal 4 9 13 2 5 2" xfId="44656" xr:uid="{55ACDB9B-71E0-4529-8CD3-42CA0C2435B4}"/>
    <cellStyle name="Normal 4 9 13 2 5 2 2" xfId="44657" xr:uid="{4C9C20BD-79A9-4AC3-9F55-AA4AE380D56E}"/>
    <cellStyle name="Normal 4 9 13 2 5 3" xfId="44658" xr:uid="{A256B90B-7129-4036-8DF2-5B24B19A5367}"/>
    <cellStyle name="Normal 4 9 13 2 6" xfId="44659" xr:uid="{435B3ED9-D837-4F1E-A521-C6E497AE3B1F}"/>
    <cellStyle name="Normal 4 9 13 2 6 2" xfId="44660" xr:uid="{C222C5A4-E546-48A0-A53A-42A4F48DAFB3}"/>
    <cellStyle name="Normal 4 9 13 2 6 2 2" xfId="44661" xr:uid="{1CE714FA-FC52-4EA2-803B-FA9173F8B41E}"/>
    <cellStyle name="Normal 4 9 13 2 6 3" xfId="44662" xr:uid="{23BEFF71-777C-432F-A69E-8B2F9D21486B}"/>
    <cellStyle name="Normal 4 9 13 2 7" xfId="44663" xr:uid="{60755D92-4F08-49E8-B225-61A994AC2757}"/>
    <cellStyle name="Normal 4 9 13 2 7 2" xfId="44664" xr:uid="{8FEAF35F-B12B-44D9-BB03-B8EEEA52DC4F}"/>
    <cellStyle name="Normal 4 9 13 2 7 2 2" xfId="44665" xr:uid="{C6AB7FA6-2215-4B9A-B100-17C8B52371B1}"/>
    <cellStyle name="Normal 4 9 13 2 7 3" xfId="44666" xr:uid="{A0575EB0-0866-4C71-863B-1F4C915D311F}"/>
    <cellStyle name="Normal 4 9 13 2 8" xfId="44667" xr:uid="{EB251CF2-7E88-47EC-BFC1-72BE35CEB001}"/>
    <cellStyle name="Normal 4 9 13 2 8 2" xfId="44668" xr:uid="{91E60C05-1AC2-4679-9EF7-E85D0E7C3D34}"/>
    <cellStyle name="Normal 4 9 13 2 9" xfId="44669" xr:uid="{BD2737B7-311F-4382-BA18-D4FE7E3C27D1}"/>
    <cellStyle name="Normal 4 9 13 3" xfId="44670" xr:uid="{6CF6D30B-FADB-4DFB-A265-7149A59ECEAF}"/>
    <cellStyle name="Normal 4 9 13 3 2" xfId="44671" xr:uid="{8B75A789-0C19-49C7-8E2A-A2222FA56C5E}"/>
    <cellStyle name="Normal 4 9 13 3 2 2" xfId="44672" xr:uid="{71CC9F2B-7CF5-4867-9940-B91DFD6990DB}"/>
    <cellStyle name="Normal 4 9 13 3 2 2 2" xfId="44673" xr:uid="{185961BA-B86E-401C-BF51-F0F8A6DAB6E9}"/>
    <cellStyle name="Normal 4 9 13 3 2 2 2 2" xfId="44674" xr:uid="{9AEDF7E2-9740-417E-88FE-15D54AE0E984}"/>
    <cellStyle name="Normal 4 9 13 3 2 2 2 2 2" xfId="44675" xr:uid="{1E0BC1C0-1675-4A86-97C4-14ED4CD51512}"/>
    <cellStyle name="Normal 4 9 13 3 2 2 2 3" xfId="44676" xr:uid="{FBD14C87-2F29-4B1A-AB88-B711CFF3BF16}"/>
    <cellStyle name="Normal 4 9 13 3 2 2 3" xfId="44677" xr:uid="{B8BF0E90-5DBC-4196-BB62-6596A39235CA}"/>
    <cellStyle name="Normal 4 9 13 3 2 2 3 2" xfId="44678" xr:uid="{E97DA69E-0CCD-4718-821A-1306543503A8}"/>
    <cellStyle name="Normal 4 9 13 3 2 2 3 2 2" xfId="44679" xr:uid="{6AA260B2-EAE0-4733-8F7B-118FB33BA4A4}"/>
    <cellStyle name="Normal 4 9 13 3 2 2 3 3" xfId="44680" xr:uid="{00E7A8E5-6E4A-42E1-B9B1-86FB2CAECE56}"/>
    <cellStyle name="Normal 4 9 13 3 2 2 4" xfId="44681" xr:uid="{6601C83C-510A-45A7-AC81-F577D8FF7792}"/>
    <cellStyle name="Normal 4 9 13 3 2 2 4 2" xfId="44682" xr:uid="{305BC0D2-4389-4821-8073-8730A801CC9B}"/>
    <cellStyle name="Normal 4 9 13 3 2 2 5" xfId="44683" xr:uid="{F315520F-4045-439F-956F-ACC99555D2D1}"/>
    <cellStyle name="Normal 4 9 13 3 2 3" xfId="44684" xr:uid="{4FACAAF8-6FE9-4813-AAFE-554F1C3D6773}"/>
    <cellStyle name="Normal 4 9 13 3 2 3 2" xfId="44685" xr:uid="{882443F7-06C2-448B-923F-25DBC367A9BA}"/>
    <cellStyle name="Normal 4 9 13 3 2 3 2 2" xfId="44686" xr:uid="{7CE3D71D-FA0B-4AF9-A35A-D40392A2FD98}"/>
    <cellStyle name="Normal 4 9 13 3 2 3 3" xfId="44687" xr:uid="{543607AA-01F8-4B9D-9D8B-7A6317459DD1}"/>
    <cellStyle name="Normal 4 9 13 3 2 4" xfId="44688" xr:uid="{8B8456A9-65F3-4C08-B2EE-B7E8F1819B81}"/>
    <cellStyle name="Normal 4 9 13 3 2 4 2" xfId="44689" xr:uid="{70D4FA58-93EE-483B-B1DE-50D45F1605BB}"/>
    <cellStyle name="Normal 4 9 13 3 2 4 2 2" xfId="44690" xr:uid="{A5D0D50C-4E0F-4515-9187-54B4D3E1AF57}"/>
    <cellStyle name="Normal 4 9 13 3 2 4 3" xfId="44691" xr:uid="{C2930630-51F4-4F68-A267-8ADA46F6A484}"/>
    <cellStyle name="Normal 4 9 13 3 2 5" xfId="44692" xr:uid="{1293B3F7-D7FD-4A6B-9BAA-2772ABBC8D0A}"/>
    <cellStyle name="Normal 4 9 13 3 2 5 2" xfId="44693" xr:uid="{90371064-04D0-45A1-B4FC-CEF032465603}"/>
    <cellStyle name="Normal 4 9 13 3 2 6" xfId="44694" xr:uid="{616BF22C-DFAF-47DA-B796-2316DBE1B9D7}"/>
    <cellStyle name="Normal 4 9 13 3 3" xfId="44695" xr:uid="{F1B818F3-E769-4A0A-A88B-2585997C5723}"/>
    <cellStyle name="Normal 4 9 13 3 3 2" xfId="44696" xr:uid="{2889C1D9-F4A3-467C-A7AF-099355D181DC}"/>
    <cellStyle name="Normal 4 9 13 3 3 2 2" xfId="44697" xr:uid="{402FB75B-A5CB-4CE3-A0A8-83AFB3C93F17}"/>
    <cellStyle name="Normal 4 9 13 3 3 2 2 2" xfId="44698" xr:uid="{BADF4BCA-82C1-472E-8670-1DD5A0087D37}"/>
    <cellStyle name="Normal 4 9 13 3 3 2 2 2 2" xfId="44699" xr:uid="{EBEE8E7C-76F3-4597-BEAB-D82615A406AB}"/>
    <cellStyle name="Normal 4 9 13 3 3 2 2 3" xfId="44700" xr:uid="{8AD52B6D-3806-4260-B24B-6870E49EC195}"/>
    <cellStyle name="Normal 4 9 13 3 3 2 3" xfId="44701" xr:uid="{B885A94A-BA76-403C-A348-E5D5DF4A6F98}"/>
    <cellStyle name="Normal 4 9 13 3 3 2 3 2" xfId="44702" xr:uid="{6113F09C-8665-4B06-BE30-77A014664465}"/>
    <cellStyle name="Normal 4 9 13 3 3 2 3 2 2" xfId="44703" xr:uid="{7181538A-229D-4563-A785-B201C319F70D}"/>
    <cellStyle name="Normal 4 9 13 3 3 2 3 3" xfId="44704" xr:uid="{CE270045-2DA7-4C58-B5C0-4632E8D85CCF}"/>
    <cellStyle name="Normal 4 9 13 3 3 2 4" xfId="44705" xr:uid="{6A901A5B-0600-4ABB-B45F-E76E30360F82}"/>
    <cellStyle name="Normal 4 9 13 3 3 2 4 2" xfId="44706" xr:uid="{2306211C-F5AA-402F-8453-9F8030683EDC}"/>
    <cellStyle name="Normal 4 9 13 3 3 2 5" xfId="44707" xr:uid="{67003DD9-766C-4F1B-8CC3-9D4D0E234580}"/>
    <cellStyle name="Normal 4 9 13 3 3 3" xfId="44708" xr:uid="{879D6B30-B5E4-4D79-97C9-EAE45DECE71F}"/>
    <cellStyle name="Normal 4 9 13 3 3 3 2" xfId="44709" xr:uid="{BB4F1627-E530-422F-A62F-A32205573C89}"/>
    <cellStyle name="Normal 4 9 13 3 3 3 2 2" xfId="44710" xr:uid="{E4B30C7F-1148-45C6-9D3A-383A6CE6EFE6}"/>
    <cellStyle name="Normal 4 9 13 3 3 3 3" xfId="44711" xr:uid="{2FD52359-6347-4AD9-ACEE-0E6D0628B227}"/>
    <cellStyle name="Normal 4 9 13 3 3 4" xfId="44712" xr:uid="{B0CA743B-B703-47B5-8F64-7EA6C518DD2C}"/>
    <cellStyle name="Normal 4 9 13 3 3 4 2" xfId="44713" xr:uid="{2A66E36C-DBEE-4EBB-9C54-FA73ABC99359}"/>
    <cellStyle name="Normal 4 9 13 3 3 4 2 2" xfId="44714" xr:uid="{4266718F-EE23-4FC7-A0FC-ED269B452E35}"/>
    <cellStyle name="Normal 4 9 13 3 3 4 3" xfId="44715" xr:uid="{40300072-89F4-4A5E-9FC4-A22786F23C78}"/>
    <cellStyle name="Normal 4 9 13 3 3 5" xfId="44716" xr:uid="{F4A5F29B-2A2F-4FB5-ABF4-4C236BF023E4}"/>
    <cellStyle name="Normal 4 9 13 3 3 5 2" xfId="44717" xr:uid="{812660C9-1CC7-4011-A56D-93B3ACD2862D}"/>
    <cellStyle name="Normal 4 9 13 3 3 6" xfId="44718" xr:uid="{C76441A7-36B3-4CC2-A5F2-89D5A936A4EA}"/>
    <cellStyle name="Normal 4 9 13 3 4" xfId="44719" xr:uid="{75BEAD10-13C9-4713-99D5-767207974AFC}"/>
    <cellStyle name="Normal 4 9 13 3 4 2" xfId="44720" xr:uid="{118616D4-1638-4D68-A519-2C2823BF27DE}"/>
    <cellStyle name="Normal 4 9 13 3 4 2 2" xfId="44721" xr:uid="{6DDFCE5F-CE27-4B27-AB1C-7785A8799155}"/>
    <cellStyle name="Normal 4 9 13 3 4 2 2 2" xfId="44722" xr:uid="{10174882-064F-42EE-843E-B2C75EF853C9}"/>
    <cellStyle name="Normal 4 9 13 3 4 2 3" xfId="44723" xr:uid="{E9263D7B-0165-40BE-8B00-FF046AB1F1FC}"/>
    <cellStyle name="Normal 4 9 13 3 4 3" xfId="44724" xr:uid="{FD9F3188-BECA-4FAA-8094-CAB0970B0BB2}"/>
    <cellStyle name="Normal 4 9 13 3 4 3 2" xfId="44725" xr:uid="{18484EFA-48F9-4454-AF5C-F32AA392D4DF}"/>
    <cellStyle name="Normal 4 9 13 3 4 3 2 2" xfId="44726" xr:uid="{E4200468-EEA9-4894-BF73-97B6DB5E1C5F}"/>
    <cellStyle name="Normal 4 9 13 3 4 3 3" xfId="44727" xr:uid="{3637BBE7-2DDB-44CF-956E-22973D9CAF54}"/>
    <cellStyle name="Normal 4 9 13 3 4 4" xfId="44728" xr:uid="{627161C5-EED8-4214-9084-11B1A0CB54D7}"/>
    <cellStyle name="Normal 4 9 13 3 4 4 2" xfId="44729" xr:uid="{8FC546F6-FD93-4AFA-B8AC-5611F4B40E91}"/>
    <cellStyle name="Normal 4 9 13 3 4 5" xfId="44730" xr:uid="{00B10ADC-B15C-4E34-97FA-A6D0DD010A2E}"/>
    <cellStyle name="Normal 4 9 13 3 5" xfId="44731" xr:uid="{79E2EDAB-C248-4A83-893D-B6937421BF3E}"/>
    <cellStyle name="Normal 4 9 13 3 5 2" xfId="44732" xr:uid="{34A5478C-7C38-456E-9C09-72534D1C71B8}"/>
    <cellStyle name="Normal 4 9 13 3 5 2 2" xfId="44733" xr:uid="{FE42EDAD-1A3E-4FBD-B837-F7B81C468AB8}"/>
    <cellStyle name="Normal 4 9 13 3 5 3" xfId="44734" xr:uid="{CBD34393-C9A4-486C-8105-2DA9980CBCC8}"/>
    <cellStyle name="Normal 4 9 13 3 6" xfId="44735" xr:uid="{B1728D04-02B5-4C7A-8687-13612464277F}"/>
    <cellStyle name="Normal 4 9 13 3 6 2" xfId="44736" xr:uid="{8DC3E5BD-C967-4FFF-8355-3A59B76D49DC}"/>
    <cellStyle name="Normal 4 9 13 3 6 2 2" xfId="44737" xr:uid="{A8B86032-B27B-4D9A-9FD0-BC8EE7539EDE}"/>
    <cellStyle name="Normal 4 9 13 3 6 3" xfId="44738" xr:uid="{E393B30A-780A-4BE2-AA66-C418E486A2B8}"/>
    <cellStyle name="Normal 4 9 13 3 7" xfId="44739" xr:uid="{ED51C45A-0DCA-4424-AC6F-9CF31D338C1B}"/>
    <cellStyle name="Normal 4 9 13 3 7 2" xfId="44740" xr:uid="{B6483B8A-0DBE-4D41-A19D-A8070F9353EC}"/>
    <cellStyle name="Normal 4 9 13 3 7 2 2" xfId="44741" xr:uid="{22D9855F-EF82-4070-A781-D1757CBD6C8D}"/>
    <cellStyle name="Normal 4 9 13 3 7 3" xfId="44742" xr:uid="{EE551B2F-C05D-45C9-AAED-DFE4AC88C1D7}"/>
    <cellStyle name="Normal 4 9 13 3 8" xfId="44743" xr:uid="{BF0D3907-F541-4034-9DE7-5ACFC1612B77}"/>
    <cellStyle name="Normal 4 9 13 3 8 2" xfId="44744" xr:uid="{6106D281-AEB3-470F-BB4E-F4C480EB0036}"/>
    <cellStyle name="Normal 4 9 13 3 9" xfId="44745" xr:uid="{743F7167-6DDF-4D8C-8727-929EE4BAE347}"/>
    <cellStyle name="Normal 4 9 13 4" xfId="44746" xr:uid="{B2B574D0-AA65-4E6E-9690-61F2DC22F6CC}"/>
    <cellStyle name="Normal 4 9 13 4 2" xfId="44747" xr:uid="{9D65059C-3372-4D6E-ADBC-D4729110162D}"/>
    <cellStyle name="Normal 4 9 13 4 2 2" xfId="44748" xr:uid="{2B3B916B-9E9A-49B6-91C5-EEC6CD375F3C}"/>
    <cellStyle name="Normal 4 9 13 4 2 2 2" xfId="44749" xr:uid="{752F9A5C-DD9E-4A39-B926-AC884424B612}"/>
    <cellStyle name="Normal 4 9 13 4 2 2 2 2" xfId="44750" xr:uid="{D9EFCE6D-449F-4520-A8E7-A3F2318F2D73}"/>
    <cellStyle name="Normal 4 9 13 4 2 2 3" xfId="44751" xr:uid="{289D7FFB-9924-477A-91A3-A6C8C0EA9B18}"/>
    <cellStyle name="Normal 4 9 13 4 2 3" xfId="44752" xr:uid="{3305BBEF-C342-4DB3-B16F-5DEF60F8D1C7}"/>
    <cellStyle name="Normal 4 9 13 4 2 3 2" xfId="44753" xr:uid="{56D0B108-4C32-409C-A945-6A33193852F9}"/>
    <cellStyle name="Normal 4 9 13 4 2 3 2 2" xfId="44754" xr:uid="{74EE00E1-F838-4CEB-961F-36B758572EDA}"/>
    <cellStyle name="Normal 4 9 13 4 2 3 3" xfId="44755" xr:uid="{1F66944F-4B7C-48CF-B260-EC31B6D843C6}"/>
    <cellStyle name="Normal 4 9 13 4 2 4" xfId="44756" xr:uid="{309BD33D-92B7-474E-9948-49E82666367A}"/>
    <cellStyle name="Normal 4 9 13 4 2 4 2" xfId="44757" xr:uid="{6E02FF14-FC24-4C86-86DE-738DCF3132E3}"/>
    <cellStyle name="Normal 4 9 13 4 2 5" xfId="44758" xr:uid="{931E8E1C-B718-44D3-BEBC-3C4DCB2ABF96}"/>
    <cellStyle name="Normal 4 9 13 4 3" xfId="44759" xr:uid="{C65E6FA9-B0EB-48E1-B637-621EF4904E27}"/>
    <cellStyle name="Normal 4 9 13 4 3 2" xfId="44760" xr:uid="{E0BB3027-72EF-4B60-AAFF-B18B57FCC8B7}"/>
    <cellStyle name="Normal 4 9 13 4 3 2 2" xfId="44761" xr:uid="{3693834F-9A41-44FA-88CE-337445811502}"/>
    <cellStyle name="Normal 4 9 13 4 3 3" xfId="44762" xr:uid="{8FB7A8D9-C839-4345-9E43-CB119830DC12}"/>
    <cellStyle name="Normal 4 9 13 4 4" xfId="44763" xr:uid="{CFE79EF9-3434-46DE-9498-911EF4D6D0E8}"/>
    <cellStyle name="Normal 4 9 13 4 4 2" xfId="44764" xr:uid="{D01B8EA6-F5F2-411D-8F07-081146712EA2}"/>
    <cellStyle name="Normal 4 9 13 4 4 2 2" xfId="44765" xr:uid="{EACB1B67-AD1E-4E22-81AC-D4937CA38AE4}"/>
    <cellStyle name="Normal 4 9 13 4 4 3" xfId="44766" xr:uid="{56370F8E-E29B-44A7-A072-BCAA56C056E0}"/>
    <cellStyle name="Normal 4 9 13 4 5" xfId="44767" xr:uid="{52FEBA07-D222-474A-AF1A-7F894847E474}"/>
    <cellStyle name="Normal 4 9 13 4 5 2" xfId="44768" xr:uid="{83A844D5-016F-4E97-BBF3-82F5459DE545}"/>
    <cellStyle name="Normal 4 9 13 4 6" xfId="44769" xr:uid="{A9FA2CD0-09B8-4C2C-AFAB-C19A20F7ACCA}"/>
    <cellStyle name="Normal 4 9 13 5" xfId="44770" xr:uid="{77E45921-95EB-4E2B-9188-5FF82B63CE5E}"/>
    <cellStyle name="Normal 4 9 13 5 2" xfId="44771" xr:uid="{56406ECF-1BE1-4EC8-8B89-5DEA7B12DAD4}"/>
    <cellStyle name="Normal 4 9 13 5 2 2" xfId="44772" xr:uid="{ACB1EC52-79DA-4737-AA8B-AD3BC89DD5CD}"/>
    <cellStyle name="Normal 4 9 13 5 2 2 2" xfId="44773" xr:uid="{D68AD9DB-A3E0-4B4E-BDD9-80803ECF8CCB}"/>
    <cellStyle name="Normal 4 9 13 5 2 2 2 2" xfId="44774" xr:uid="{D7B33D2E-4957-4CB2-AC43-8C899C7D5E5F}"/>
    <cellStyle name="Normal 4 9 13 5 2 2 3" xfId="44775" xr:uid="{FA8DD80B-58C7-48D3-AB03-3EAF83DC05F3}"/>
    <cellStyle name="Normal 4 9 13 5 2 3" xfId="44776" xr:uid="{C9D7272C-8E7D-4BA1-8271-96E394DED004}"/>
    <cellStyle name="Normal 4 9 13 5 2 3 2" xfId="44777" xr:uid="{E35E6928-0AF4-4507-AEC4-FE378CA032E7}"/>
    <cellStyle name="Normal 4 9 13 5 2 3 2 2" xfId="44778" xr:uid="{CDD02EA8-124E-453A-A839-2F2EF4F0AB0E}"/>
    <cellStyle name="Normal 4 9 13 5 2 3 3" xfId="44779" xr:uid="{62AEE48A-C2F0-4B30-A1AB-D1FC9C1D474C}"/>
    <cellStyle name="Normal 4 9 13 5 2 4" xfId="44780" xr:uid="{5898D2DE-A7AB-455C-992E-9F5E8D3FB50E}"/>
    <cellStyle name="Normal 4 9 13 5 2 4 2" xfId="44781" xr:uid="{931C5ECE-94F2-4EF6-BEBF-5C8365B734A1}"/>
    <cellStyle name="Normal 4 9 13 5 2 5" xfId="44782" xr:uid="{93831D5F-E8D3-448F-B058-6F17A5DD7FA4}"/>
    <cellStyle name="Normal 4 9 13 5 3" xfId="44783" xr:uid="{5575E9BB-8BA5-4694-B04C-F0C698710DCB}"/>
    <cellStyle name="Normal 4 9 13 5 3 2" xfId="44784" xr:uid="{F090FE92-78B2-4FFF-AE0C-A02C9D29E248}"/>
    <cellStyle name="Normal 4 9 13 5 3 2 2" xfId="44785" xr:uid="{F19B0A48-24EF-4E34-91E3-79E3A8D93385}"/>
    <cellStyle name="Normal 4 9 13 5 3 3" xfId="44786" xr:uid="{BA94F873-4412-403C-95ED-B946D226A023}"/>
    <cellStyle name="Normal 4 9 13 5 4" xfId="44787" xr:uid="{8BEB52A3-4466-4F96-8EC9-57C5A670E37A}"/>
    <cellStyle name="Normal 4 9 13 5 4 2" xfId="44788" xr:uid="{C5585089-1EB8-4A2E-9159-026D45942FF0}"/>
    <cellStyle name="Normal 4 9 13 5 4 2 2" xfId="44789" xr:uid="{01C26827-C485-4894-BE43-827B07EC92E9}"/>
    <cellStyle name="Normal 4 9 13 5 4 3" xfId="44790" xr:uid="{531B97E9-C7EA-4858-A6D0-5E0FE56644EB}"/>
    <cellStyle name="Normal 4 9 13 5 5" xfId="44791" xr:uid="{7CAC468B-3A0B-4D79-AF61-559D57E7DFA2}"/>
    <cellStyle name="Normal 4 9 13 5 5 2" xfId="44792" xr:uid="{D39D22DF-CDB0-45F4-84F6-D288B26CAEE0}"/>
    <cellStyle name="Normal 4 9 13 5 6" xfId="44793" xr:uid="{F4FDDF67-DEF0-4411-A5C2-27F7D4917135}"/>
    <cellStyle name="Normal 4 9 13 6" xfId="44794" xr:uid="{FB97E7DE-E389-4215-B1EB-DB5CB0A9D42C}"/>
    <cellStyle name="Normal 4 9 13 6 2" xfId="44795" xr:uid="{35AF35D4-D5B4-48AB-8858-CDAB830DE7F5}"/>
    <cellStyle name="Normal 4 9 13 6 2 2" xfId="44796" xr:uid="{E71E8D51-4B81-47B4-A721-DE1EFFDAC4B2}"/>
    <cellStyle name="Normal 4 9 13 6 2 2 2" xfId="44797" xr:uid="{660254CC-926B-40CE-95E7-0E4CA8546BAE}"/>
    <cellStyle name="Normal 4 9 13 6 2 3" xfId="44798" xr:uid="{B284546F-4B96-4EA8-887D-6EF14977F368}"/>
    <cellStyle name="Normal 4 9 13 6 3" xfId="44799" xr:uid="{8156237B-769B-4F5A-8048-C85306179E28}"/>
    <cellStyle name="Normal 4 9 13 6 3 2" xfId="44800" xr:uid="{674B6FF1-B2E9-4D41-95B6-1A6E00F0B219}"/>
    <cellStyle name="Normal 4 9 13 6 3 2 2" xfId="44801" xr:uid="{D9DADA7D-9B93-4B1B-BD11-72490BFCDEB7}"/>
    <cellStyle name="Normal 4 9 13 6 3 3" xfId="44802" xr:uid="{74E6D83A-2BA3-4B5E-8E58-58FBCEC62A88}"/>
    <cellStyle name="Normal 4 9 13 6 4" xfId="44803" xr:uid="{7A877645-0094-4E27-91FF-1CAAA9194E24}"/>
    <cellStyle name="Normal 4 9 13 6 4 2" xfId="44804" xr:uid="{D2296051-C714-475E-B471-07C13E189A7D}"/>
    <cellStyle name="Normal 4 9 13 6 5" xfId="44805" xr:uid="{6D43E826-297E-4BBB-8C8C-630E77DEBA6A}"/>
    <cellStyle name="Normal 4 9 13 7" xfId="44806" xr:uid="{03FDDCBB-33DA-4C17-B4D7-B8C12F5BC410}"/>
    <cellStyle name="Normal 4 9 13 7 2" xfId="44807" xr:uid="{5BAC159D-6E56-44B3-8D01-0DB32BA1771B}"/>
    <cellStyle name="Normal 4 9 13 7 2 2" xfId="44808" xr:uid="{EB3E4F1E-5BA4-4A46-88C7-084204620FE3}"/>
    <cellStyle name="Normal 4 9 13 7 3" xfId="44809" xr:uid="{CF2BB6B8-12DE-4C47-B798-1DF9B839A621}"/>
    <cellStyle name="Normal 4 9 13 8" xfId="44810" xr:uid="{9C989922-4D34-4F9C-B9F8-B2A356394CBA}"/>
    <cellStyle name="Normal 4 9 13 8 2" xfId="44811" xr:uid="{ED2DA0AE-F1EC-42B7-B77A-6E41E439F9FE}"/>
    <cellStyle name="Normal 4 9 13 8 2 2" xfId="44812" xr:uid="{A38CB3FF-C99A-40B2-A817-9D496265B9B7}"/>
    <cellStyle name="Normal 4 9 13 8 3" xfId="44813" xr:uid="{8744E64B-CFD2-4540-9CF7-AFE3B0DADF28}"/>
    <cellStyle name="Normal 4 9 13 9" xfId="44814" xr:uid="{15DE4FC7-D69F-4A8B-A380-191D05835F47}"/>
    <cellStyle name="Normal 4 9 13 9 2" xfId="44815" xr:uid="{0B642818-C5D1-45E9-9950-1745E83D8453}"/>
    <cellStyle name="Normal 4 9 13 9 2 2" xfId="44816" xr:uid="{B6B36E25-14FA-4D43-82ED-EE494F78111C}"/>
    <cellStyle name="Normal 4 9 13 9 3" xfId="44817" xr:uid="{2BE43242-4772-4362-A7A6-C8A4D04DD601}"/>
    <cellStyle name="Normal 4 9 14" xfId="44818" xr:uid="{3617F935-CB77-4FEC-A400-527AAA0D7F85}"/>
    <cellStyle name="Normal 4 9 14 10" xfId="44819" xr:uid="{7BA24D2E-6A47-498F-973C-6818144696F4}"/>
    <cellStyle name="Normal 4 9 14 10 2" xfId="44820" xr:uid="{CF356585-4FAE-44A4-881C-5B4C9C80900A}"/>
    <cellStyle name="Normal 4 9 14 11" xfId="44821" xr:uid="{01826C3E-FD6A-47ED-992B-8FB8753881E8}"/>
    <cellStyle name="Normal 4 9 14 2" xfId="44822" xr:uid="{199B6800-F1DF-4450-BCD5-D65EF8A6ECDA}"/>
    <cellStyle name="Normal 4 9 14 2 2" xfId="44823" xr:uid="{90B973B0-B1FE-4BC3-8401-7D853FDF133F}"/>
    <cellStyle name="Normal 4 9 14 2 2 2" xfId="44824" xr:uid="{630B9671-527F-4D28-964B-9B0F4C44728A}"/>
    <cellStyle name="Normal 4 9 14 2 2 2 2" xfId="44825" xr:uid="{FC7DF014-AE59-4884-84DC-1C2DB1D2BEBE}"/>
    <cellStyle name="Normal 4 9 14 2 2 2 2 2" xfId="44826" xr:uid="{3AF2D9F7-941D-4811-961D-02E5B77ED5CD}"/>
    <cellStyle name="Normal 4 9 14 2 2 2 2 2 2" xfId="44827" xr:uid="{4D006CCB-E163-4E19-AFB2-347B0E6FFCFD}"/>
    <cellStyle name="Normal 4 9 14 2 2 2 2 3" xfId="44828" xr:uid="{9A5287E7-82E2-4520-BF7C-E5189907B243}"/>
    <cellStyle name="Normal 4 9 14 2 2 2 3" xfId="44829" xr:uid="{D19FEB9F-1CD5-4308-91FE-23E0A0CA90BA}"/>
    <cellStyle name="Normal 4 9 14 2 2 2 3 2" xfId="44830" xr:uid="{571F5A18-DE00-4794-9546-9AD36E800E69}"/>
    <cellStyle name="Normal 4 9 14 2 2 2 3 2 2" xfId="44831" xr:uid="{92137C6D-12B0-43A7-BBEF-B7CC1EF97B45}"/>
    <cellStyle name="Normal 4 9 14 2 2 2 3 3" xfId="44832" xr:uid="{B669C87B-29B4-47EF-840C-17D0CE2ECC12}"/>
    <cellStyle name="Normal 4 9 14 2 2 2 4" xfId="44833" xr:uid="{42C8DEFC-4BAF-4B93-8B53-179DEBBD1AF8}"/>
    <cellStyle name="Normal 4 9 14 2 2 2 4 2" xfId="44834" xr:uid="{8E0E989D-9379-4771-A1B0-47BA8DCB2507}"/>
    <cellStyle name="Normal 4 9 14 2 2 2 5" xfId="44835" xr:uid="{8B9E68D1-8C61-4F1D-B418-716C12758362}"/>
    <cellStyle name="Normal 4 9 14 2 2 3" xfId="44836" xr:uid="{7D202289-E729-43DF-BC3C-3F27C17A71AC}"/>
    <cellStyle name="Normal 4 9 14 2 2 3 2" xfId="44837" xr:uid="{757118EC-147F-4A6E-829A-32936AD40559}"/>
    <cellStyle name="Normal 4 9 14 2 2 3 2 2" xfId="44838" xr:uid="{FF38A37F-A3A0-4B3A-96BB-8B3DB5C25E93}"/>
    <cellStyle name="Normal 4 9 14 2 2 3 3" xfId="44839" xr:uid="{EA086552-F0FF-4CE5-9B95-24A60EBEDB73}"/>
    <cellStyle name="Normal 4 9 14 2 2 4" xfId="44840" xr:uid="{9EA3A740-F793-4578-A1B9-897E03DC7FD1}"/>
    <cellStyle name="Normal 4 9 14 2 2 4 2" xfId="44841" xr:uid="{958173C0-1F92-4CEA-B097-3E0D8400DD86}"/>
    <cellStyle name="Normal 4 9 14 2 2 4 2 2" xfId="44842" xr:uid="{5DF9C038-06B6-47DC-9651-72F6AB658522}"/>
    <cellStyle name="Normal 4 9 14 2 2 4 3" xfId="44843" xr:uid="{62CFE3F1-B409-419B-A9C1-FF8B661D0EF4}"/>
    <cellStyle name="Normal 4 9 14 2 2 5" xfId="44844" xr:uid="{B407DFF7-6A71-4316-8A29-F529F0C18CAE}"/>
    <cellStyle name="Normal 4 9 14 2 2 5 2" xfId="44845" xr:uid="{8D6EE495-C43C-41C6-8C54-172C5802EE15}"/>
    <cellStyle name="Normal 4 9 14 2 2 6" xfId="44846" xr:uid="{BA829859-750E-469C-98F2-9C3849028A47}"/>
    <cellStyle name="Normal 4 9 14 2 3" xfId="44847" xr:uid="{ABABE993-29B9-418A-AB5E-255258BA3FA8}"/>
    <cellStyle name="Normal 4 9 14 2 3 2" xfId="44848" xr:uid="{60BAF8B4-23C0-4DD2-BB06-70B3B9B88128}"/>
    <cellStyle name="Normal 4 9 14 2 3 2 2" xfId="44849" xr:uid="{C3A6ED9A-7ACA-4902-AF74-25C68D6B0637}"/>
    <cellStyle name="Normal 4 9 14 2 3 2 2 2" xfId="44850" xr:uid="{803D0401-1205-4162-9C98-002C96E2883D}"/>
    <cellStyle name="Normal 4 9 14 2 3 2 2 2 2" xfId="44851" xr:uid="{E45A6085-6E92-4851-92AD-3EDB58D14842}"/>
    <cellStyle name="Normal 4 9 14 2 3 2 2 3" xfId="44852" xr:uid="{26E6549C-42F9-44E8-9CF6-1B04ABB622CE}"/>
    <cellStyle name="Normal 4 9 14 2 3 2 3" xfId="44853" xr:uid="{51031855-3695-417E-9664-C400F77270E3}"/>
    <cellStyle name="Normal 4 9 14 2 3 2 3 2" xfId="44854" xr:uid="{A5342E27-8815-4D3B-BFBA-A82DE3CD6916}"/>
    <cellStyle name="Normal 4 9 14 2 3 2 3 2 2" xfId="44855" xr:uid="{3B1A54D9-48F9-4F70-9086-EACF504651F0}"/>
    <cellStyle name="Normal 4 9 14 2 3 2 3 3" xfId="44856" xr:uid="{19196CCE-BE01-401C-9A74-0D194A5079EB}"/>
    <cellStyle name="Normal 4 9 14 2 3 2 4" xfId="44857" xr:uid="{02A938A0-A737-4200-B6FE-E2324A81238D}"/>
    <cellStyle name="Normal 4 9 14 2 3 2 4 2" xfId="44858" xr:uid="{E035A77F-CED1-4F67-B7A7-23595C550BE2}"/>
    <cellStyle name="Normal 4 9 14 2 3 2 5" xfId="44859" xr:uid="{F176046E-6638-48EE-8099-64A11D3EE16D}"/>
    <cellStyle name="Normal 4 9 14 2 3 3" xfId="44860" xr:uid="{B79B5A89-941B-458B-B35C-33354E932B6A}"/>
    <cellStyle name="Normal 4 9 14 2 3 3 2" xfId="44861" xr:uid="{FE20FEED-7CB5-4443-8FB6-3C2CE5CFDA7F}"/>
    <cellStyle name="Normal 4 9 14 2 3 3 2 2" xfId="44862" xr:uid="{0B96EE7D-11A0-476B-8A9B-D365A159CF8F}"/>
    <cellStyle name="Normal 4 9 14 2 3 3 3" xfId="44863" xr:uid="{4F4D4EDF-727F-4DB5-B816-8CE199D02BD6}"/>
    <cellStyle name="Normal 4 9 14 2 3 4" xfId="44864" xr:uid="{B4CE27A4-49C3-4D46-8380-313DDCEE37F3}"/>
    <cellStyle name="Normal 4 9 14 2 3 4 2" xfId="44865" xr:uid="{66E3188F-B23C-4975-BC1A-E763A8E93C85}"/>
    <cellStyle name="Normal 4 9 14 2 3 4 2 2" xfId="44866" xr:uid="{35A42D45-4D71-4558-B5C0-7A65D7F52937}"/>
    <cellStyle name="Normal 4 9 14 2 3 4 3" xfId="44867" xr:uid="{CFBA7FC0-EBD4-4942-AE7A-75F5F373816E}"/>
    <cellStyle name="Normal 4 9 14 2 3 5" xfId="44868" xr:uid="{D5BAEBB6-2BC1-438B-A280-40582473D713}"/>
    <cellStyle name="Normal 4 9 14 2 3 5 2" xfId="44869" xr:uid="{17FE5BE4-2894-4090-B39C-C2F773EC9EC4}"/>
    <cellStyle name="Normal 4 9 14 2 3 6" xfId="44870" xr:uid="{4BF0B5E6-B8BD-4A31-9057-72574BF0F297}"/>
    <cellStyle name="Normal 4 9 14 2 4" xfId="44871" xr:uid="{1E056734-E8DB-4D12-AAF5-4D0BFBFDD58A}"/>
    <cellStyle name="Normal 4 9 14 2 4 2" xfId="44872" xr:uid="{413842C7-84D1-4962-AC19-789A3E78BC3C}"/>
    <cellStyle name="Normal 4 9 14 2 4 2 2" xfId="44873" xr:uid="{6C6726DC-7E72-437D-91E5-2F709B641895}"/>
    <cellStyle name="Normal 4 9 14 2 4 2 2 2" xfId="44874" xr:uid="{DEEFE2A2-3DCB-4B8E-8D8F-F85D1DF2D0B1}"/>
    <cellStyle name="Normal 4 9 14 2 4 2 3" xfId="44875" xr:uid="{542DD2A8-7A2D-4530-92A9-6240392AA47B}"/>
    <cellStyle name="Normal 4 9 14 2 4 3" xfId="44876" xr:uid="{D1CBC7EF-B969-4E6C-B74E-B17AC57F291E}"/>
    <cellStyle name="Normal 4 9 14 2 4 3 2" xfId="44877" xr:uid="{53939A8B-1434-4447-BC7B-C1AE6115DE5C}"/>
    <cellStyle name="Normal 4 9 14 2 4 3 2 2" xfId="44878" xr:uid="{4DB230B2-2BCF-439D-8826-A360BFE5A905}"/>
    <cellStyle name="Normal 4 9 14 2 4 3 3" xfId="44879" xr:uid="{78C04381-7EC2-4E4B-87BA-5D6EA488F27E}"/>
    <cellStyle name="Normal 4 9 14 2 4 4" xfId="44880" xr:uid="{DBA4C136-C8AF-4926-99AD-99F298F2009D}"/>
    <cellStyle name="Normal 4 9 14 2 4 4 2" xfId="44881" xr:uid="{B0EBA94E-A1B7-4CC3-A840-83716C395ED4}"/>
    <cellStyle name="Normal 4 9 14 2 4 5" xfId="44882" xr:uid="{3C005E74-2237-4FC1-AE6B-7EBCCF2FBB9E}"/>
    <cellStyle name="Normal 4 9 14 2 5" xfId="44883" xr:uid="{EF6529B1-160A-4035-A2A8-54A00FF59C1B}"/>
    <cellStyle name="Normal 4 9 14 2 5 2" xfId="44884" xr:uid="{23A8A719-141C-4E5F-8740-8A48F0843DE5}"/>
    <cellStyle name="Normal 4 9 14 2 5 2 2" xfId="44885" xr:uid="{3CBCE122-4072-498E-AE9C-F6E7FED02EC0}"/>
    <cellStyle name="Normal 4 9 14 2 5 3" xfId="44886" xr:uid="{6F0537B8-F768-45F0-8ACF-52D8AEAA3076}"/>
    <cellStyle name="Normal 4 9 14 2 6" xfId="44887" xr:uid="{1FA0BED0-B549-4784-89A0-1B9544BB0D81}"/>
    <cellStyle name="Normal 4 9 14 2 6 2" xfId="44888" xr:uid="{FD2F555C-8119-468D-9A06-2D1A0BCD41B8}"/>
    <cellStyle name="Normal 4 9 14 2 6 2 2" xfId="44889" xr:uid="{683D7306-417C-4056-8084-CB08D96C556B}"/>
    <cellStyle name="Normal 4 9 14 2 6 3" xfId="44890" xr:uid="{69CA4E4D-D123-405D-9D62-3105B67AFBCE}"/>
    <cellStyle name="Normal 4 9 14 2 7" xfId="44891" xr:uid="{B444854B-FE05-4FBC-ACB6-6605DA5D1F6D}"/>
    <cellStyle name="Normal 4 9 14 2 7 2" xfId="44892" xr:uid="{09621D0B-8959-426F-8161-D33F022F050C}"/>
    <cellStyle name="Normal 4 9 14 2 7 2 2" xfId="44893" xr:uid="{FA159BE5-A72B-47BF-84FD-4A3468DE5F72}"/>
    <cellStyle name="Normal 4 9 14 2 7 3" xfId="44894" xr:uid="{19594107-1D48-41F7-BAAF-D661DCD58D4F}"/>
    <cellStyle name="Normal 4 9 14 2 8" xfId="44895" xr:uid="{034F16B0-DA7A-4E13-8665-AE82F4A7E238}"/>
    <cellStyle name="Normal 4 9 14 2 8 2" xfId="44896" xr:uid="{E3E756C2-B55E-4500-B54F-528EE4E4EF52}"/>
    <cellStyle name="Normal 4 9 14 2 9" xfId="44897" xr:uid="{2AA0366B-99A6-4480-98A4-573FCDDDCDBD}"/>
    <cellStyle name="Normal 4 9 14 3" xfId="44898" xr:uid="{83A97A32-6F76-45C5-AE9F-8C5CBFF3662C}"/>
    <cellStyle name="Normal 4 9 14 3 2" xfId="44899" xr:uid="{F1243EE6-9B14-4273-ACF5-5EE60885E62F}"/>
    <cellStyle name="Normal 4 9 14 3 2 2" xfId="44900" xr:uid="{84C2DE6D-51F3-4A3B-9CA2-28F2E9A27F37}"/>
    <cellStyle name="Normal 4 9 14 3 2 2 2" xfId="44901" xr:uid="{18B39F85-02B7-4F7F-9E33-4D2B685C574E}"/>
    <cellStyle name="Normal 4 9 14 3 2 2 2 2" xfId="44902" xr:uid="{F19F76BB-778B-4CE5-9C5C-47AD39F56248}"/>
    <cellStyle name="Normal 4 9 14 3 2 2 2 2 2" xfId="44903" xr:uid="{96D6F9F1-5D1B-4D32-BD2F-F0333BAE2C0B}"/>
    <cellStyle name="Normal 4 9 14 3 2 2 2 3" xfId="44904" xr:uid="{04C87F19-F20C-4FCE-8C14-D13DEF63D9F1}"/>
    <cellStyle name="Normal 4 9 14 3 2 2 3" xfId="44905" xr:uid="{7F002597-8F32-4C0B-994D-D7C5D007BE98}"/>
    <cellStyle name="Normal 4 9 14 3 2 2 3 2" xfId="44906" xr:uid="{BF868FE6-AA31-409B-A9F7-07F3FD2B5BF4}"/>
    <cellStyle name="Normal 4 9 14 3 2 2 3 2 2" xfId="44907" xr:uid="{9601E739-2DE5-4545-99C4-A7DC74BDF51A}"/>
    <cellStyle name="Normal 4 9 14 3 2 2 3 3" xfId="44908" xr:uid="{0693A220-AB2B-427C-A881-5A9750326038}"/>
    <cellStyle name="Normal 4 9 14 3 2 2 4" xfId="44909" xr:uid="{A6C13B67-B017-400D-995E-1C587C27F401}"/>
    <cellStyle name="Normal 4 9 14 3 2 2 4 2" xfId="44910" xr:uid="{7363532D-422B-4D64-8B95-0D5CBE47080D}"/>
    <cellStyle name="Normal 4 9 14 3 2 2 5" xfId="44911" xr:uid="{0ECB6C1E-67B1-4528-829D-7B0364584042}"/>
    <cellStyle name="Normal 4 9 14 3 2 3" xfId="44912" xr:uid="{13A4C9B4-EE5D-428D-A9F8-A8E2714B72B6}"/>
    <cellStyle name="Normal 4 9 14 3 2 3 2" xfId="44913" xr:uid="{F01D708F-EDA6-42EB-95C0-768DC2DBF0D4}"/>
    <cellStyle name="Normal 4 9 14 3 2 3 2 2" xfId="44914" xr:uid="{24AA9A43-B26B-4929-B7D7-15829439B180}"/>
    <cellStyle name="Normal 4 9 14 3 2 3 3" xfId="44915" xr:uid="{FE4BADEC-52B0-4A77-A87D-A1177D503153}"/>
    <cellStyle name="Normal 4 9 14 3 2 4" xfId="44916" xr:uid="{1AF754D5-AC27-44D3-8924-BE030E69BE05}"/>
    <cellStyle name="Normal 4 9 14 3 2 4 2" xfId="44917" xr:uid="{9ECE3300-3065-42EA-81B8-47B952106791}"/>
    <cellStyle name="Normal 4 9 14 3 2 4 2 2" xfId="44918" xr:uid="{ABD84C9A-AED3-46F7-B36F-05CA269EB800}"/>
    <cellStyle name="Normal 4 9 14 3 2 4 3" xfId="44919" xr:uid="{809807FF-629D-4218-8F82-52F5AE1112FD}"/>
    <cellStyle name="Normal 4 9 14 3 2 5" xfId="44920" xr:uid="{7C74B46C-8063-4B76-97A8-0268C863C92E}"/>
    <cellStyle name="Normal 4 9 14 3 2 5 2" xfId="44921" xr:uid="{5AE58EA1-87EE-4601-A4E3-FD4DD888B12B}"/>
    <cellStyle name="Normal 4 9 14 3 2 6" xfId="44922" xr:uid="{B51BF9EA-F046-465B-BA0D-14ED613510D1}"/>
    <cellStyle name="Normal 4 9 14 3 3" xfId="44923" xr:uid="{34D58B09-878D-4868-9063-9D3F7D65C425}"/>
    <cellStyle name="Normal 4 9 14 3 3 2" xfId="44924" xr:uid="{290D6191-8B71-4894-9EF5-57F33ABC9812}"/>
    <cellStyle name="Normal 4 9 14 3 3 2 2" xfId="44925" xr:uid="{91F599C4-A015-4873-AACA-F0507462E7C1}"/>
    <cellStyle name="Normal 4 9 14 3 3 2 2 2" xfId="44926" xr:uid="{208BE9DD-8924-45B5-9CCD-3738D08D3005}"/>
    <cellStyle name="Normal 4 9 14 3 3 2 2 2 2" xfId="44927" xr:uid="{3873C7D7-5832-4C35-941E-130FB222702A}"/>
    <cellStyle name="Normal 4 9 14 3 3 2 2 3" xfId="44928" xr:uid="{3C538F3F-3F11-45D7-888F-26A3531D2A0C}"/>
    <cellStyle name="Normal 4 9 14 3 3 2 3" xfId="44929" xr:uid="{E464FA62-8056-47E6-B7A0-5497D1042296}"/>
    <cellStyle name="Normal 4 9 14 3 3 2 3 2" xfId="44930" xr:uid="{1E6903C6-D59E-4D48-964C-1932E68EC24F}"/>
    <cellStyle name="Normal 4 9 14 3 3 2 3 2 2" xfId="44931" xr:uid="{EA80F460-8A2F-4CF3-9DB5-A4CF7BDBB19D}"/>
    <cellStyle name="Normal 4 9 14 3 3 2 3 3" xfId="44932" xr:uid="{688DDD80-5011-423A-BEB2-BDA5491F1159}"/>
    <cellStyle name="Normal 4 9 14 3 3 2 4" xfId="44933" xr:uid="{EC468CB5-E810-4656-B5D2-1B3794ECFE6F}"/>
    <cellStyle name="Normal 4 9 14 3 3 2 4 2" xfId="44934" xr:uid="{A96E1B36-078B-4DE6-9B29-2EB683BC160A}"/>
    <cellStyle name="Normal 4 9 14 3 3 2 5" xfId="44935" xr:uid="{F11A7339-37B1-4B72-B43E-21E6C8899645}"/>
    <cellStyle name="Normal 4 9 14 3 3 3" xfId="44936" xr:uid="{27FA4A7E-4E14-4051-8D86-F5DE8E60C555}"/>
    <cellStyle name="Normal 4 9 14 3 3 3 2" xfId="44937" xr:uid="{E7EEDCC5-DFA7-4C03-81C9-35D18B2DB4F9}"/>
    <cellStyle name="Normal 4 9 14 3 3 3 2 2" xfId="44938" xr:uid="{EAE00221-B5A1-4DB7-B609-D634D778DE60}"/>
    <cellStyle name="Normal 4 9 14 3 3 3 3" xfId="44939" xr:uid="{072DFBD8-C917-450E-A9FD-F5942F5BEA30}"/>
    <cellStyle name="Normal 4 9 14 3 3 4" xfId="44940" xr:uid="{0B8B43D4-5918-4B60-9B6C-625EE7B8254F}"/>
    <cellStyle name="Normal 4 9 14 3 3 4 2" xfId="44941" xr:uid="{10623FA1-0D68-46AA-9E45-7AF6F2DF68A0}"/>
    <cellStyle name="Normal 4 9 14 3 3 4 2 2" xfId="44942" xr:uid="{D294209F-20BC-472D-9411-B32ECECEB3DC}"/>
    <cellStyle name="Normal 4 9 14 3 3 4 3" xfId="44943" xr:uid="{32321D15-746C-4EE2-B064-591C9E57339D}"/>
    <cellStyle name="Normal 4 9 14 3 3 5" xfId="44944" xr:uid="{33E07FAA-D7C8-4FF1-A2A6-EA70E4D36CA5}"/>
    <cellStyle name="Normal 4 9 14 3 3 5 2" xfId="44945" xr:uid="{C384853A-EA8E-4ACB-A5A5-F3E0668EBC35}"/>
    <cellStyle name="Normal 4 9 14 3 3 6" xfId="44946" xr:uid="{87CBD3D3-9391-42C6-A975-19E4F368E0B5}"/>
    <cellStyle name="Normal 4 9 14 3 4" xfId="44947" xr:uid="{C13087B7-57BC-477A-90F2-B6269E942DCA}"/>
    <cellStyle name="Normal 4 9 14 3 4 2" xfId="44948" xr:uid="{1F902B70-A2FF-41BF-A712-85D286EFE8AE}"/>
    <cellStyle name="Normal 4 9 14 3 4 2 2" xfId="44949" xr:uid="{01C735DA-E335-4DAF-B2C7-365D3F58FA7A}"/>
    <cellStyle name="Normal 4 9 14 3 4 2 2 2" xfId="44950" xr:uid="{D16F814F-901D-4015-902E-811C02C03F7D}"/>
    <cellStyle name="Normal 4 9 14 3 4 2 3" xfId="44951" xr:uid="{70DF5D93-C81E-4C51-B6CD-A08F4781044E}"/>
    <cellStyle name="Normal 4 9 14 3 4 3" xfId="44952" xr:uid="{E13FF5E5-60D0-4585-AF0A-CD647E473E6F}"/>
    <cellStyle name="Normal 4 9 14 3 4 3 2" xfId="44953" xr:uid="{D0461602-4BF3-4A08-A5E5-3238FD33838F}"/>
    <cellStyle name="Normal 4 9 14 3 4 3 2 2" xfId="44954" xr:uid="{75D920F2-CE53-40C8-82B4-677F33855B31}"/>
    <cellStyle name="Normal 4 9 14 3 4 3 3" xfId="44955" xr:uid="{990C7E86-2FA9-4554-B558-8C2BE09FD315}"/>
    <cellStyle name="Normal 4 9 14 3 4 4" xfId="44956" xr:uid="{2EB38C79-B082-4D9F-8F94-C2CE4EE7EBAC}"/>
    <cellStyle name="Normal 4 9 14 3 4 4 2" xfId="44957" xr:uid="{E1039653-9877-4334-8FC3-49E02E660124}"/>
    <cellStyle name="Normal 4 9 14 3 4 5" xfId="44958" xr:uid="{C157CEB9-EFA4-4108-9383-3FC740900F55}"/>
    <cellStyle name="Normal 4 9 14 3 5" xfId="44959" xr:uid="{88C2087E-4BB9-4B55-96DE-DE2B328EE3FE}"/>
    <cellStyle name="Normal 4 9 14 3 5 2" xfId="44960" xr:uid="{D5DFA6EA-03D9-47BB-BB3C-0420D8815F0F}"/>
    <cellStyle name="Normal 4 9 14 3 5 2 2" xfId="44961" xr:uid="{983FB0C2-4DB5-4D8C-96ED-C179769BD740}"/>
    <cellStyle name="Normal 4 9 14 3 5 3" xfId="44962" xr:uid="{0E42BEE1-BE39-4F24-8396-F1DD7170650E}"/>
    <cellStyle name="Normal 4 9 14 3 6" xfId="44963" xr:uid="{AD3F631F-FB6F-4517-BF95-93253E3A8652}"/>
    <cellStyle name="Normal 4 9 14 3 6 2" xfId="44964" xr:uid="{4069F320-A95B-4E5F-B404-59FBD2176230}"/>
    <cellStyle name="Normal 4 9 14 3 6 2 2" xfId="44965" xr:uid="{CFB39C5F-2374-4039-AB05-D2D789B834F1}"/>
    <cellStyle name="Normal 4 9 14 3 6 3" xfId="44966" xr:uid="{F0B1B529-AE41-4740-ABF1-58031D081476}"/>
    <cellStyle name="Normal 4 9 14 3 7" xfId="44967" xr:uid="{5E6DD89E-933C-4695-B7CC-858BB2DD9038}"/>
    <cellStyle name="Normal 4 9 14 3 7 2" xfId="44968" xr:uid="{7F833D4E-A629-40D9-A645-D8D25182AC98}"/>
    <cellStyle name="Normal 4 9 14 3 7 2 2" xfId="44969" xr:uid="{3111A258-1BFA-487B-80C8-937A947C16AB}"/>
    <cellStyle name="Normal 4 9 14 3 7 3" xfId="44970" xr:uid="{62DFDB69-0B7C-4B39-B6B0-3074C618B724}"/>
    <cellStyle name="Normal 4 9 14 3 8" xfId="44971" xr:uid="{4F7269B2-F275-4381-A181-8F13BE9288F1}"/>
    <cellStyle name="Normal 4 9 14 3 8 2" xfId="44972" xr:uid="{58DA5F9A-B659-4F94-B536-063D0394B2C0}"/>
    <cellStyle name="Normal 4 9 14 3 9" xfId="44973" xr:uid="{B420AC84-9DF7-4CF8-9527-CE97EF2874E9}"/>
    <cellStyle name="Normal 4 9 14 4" xfId="44974" xr:uid="{9E09BCC5-7529-47BE-9030-112FC501FB3B}"/>
    <cellStyle name="Normal 4 9 14 4 2" xfId="44975" xr:uid="{728277D8-8CF4-4D0C-9743-8DEA6DB398B0}"/>
    <cellStyle name="Normal 4 9 14 4 2 2" xfId="44976" xr:uid="{792174E7-B26E-4519-8EDF-AEED4ADEC5AE}"/>
    <cellStyle name="Normal 4 9 14 4 2 2 2" xfId="44977" xr:uid="{2858D92A-62EA-41A1-BDE0-0BFDC7052B56}"/>
    <cellStyle name="Normal 4 9 14 4 2 2 2 2" xfId="44978" xr:uid="{74ACE0A5-E598-4B50-B9DB-71B82D943A55}"/>
    <cellStyle name="Normal 4 9 14 4 2 2 3" xfId="44979" xr:uid="{6061598C-4A58-4D35-A4C8-ED20143D1264}"/>
    <cellStyle name="Normal 4 9 14 4 2 3" xfId="44980" xr:uid="{E896A5C1-E3A7-4772-A39C-004F85377586}"/>
    <cellStyle name="Normal 4 9 14 4 2 3 2" xfId="44981" xr:uid="{FC6AC0C3-362B-4DE0-9195-90B4AD133495}"/>
    <cellStyle name="Normal 4 9 14 4 2 3 2 2" xfId="44982" xr:uid="{D6FD4D58-075E-4D54-8D19-F2A1F3E49ACD}"/>
    <cellStyle name="Normal 4 9 14 4 2 3 3" xfId="44983" xr:uid="{ADB5D95E-42A6-409C-BA8D-06D6E09D2890}"/>
    <cellStyle name="Normal 4 9 14 4 2 4" xfId="44984" xr:uid="{03793DD2-7DBA-4B64-B84B-675046966A06}"/>
    <cellStyle name="Normal 4 9 14 4 2 4 2" xfId="44985" xr:uid="{CA071C49-E646-4BBC-A59D-5433ACD2364F}"/>
    <cellStyle name="Normal 4 9 14 4 2 5" xfId="44986" xr:uid="{2691990D-3EDB-4A7B-981B-3725BD170B88}"/>
    <cellStyle name="Normal 4 9 14 4 3" xfId="44987" xr:uid="{0647A819-9B6E-4150-833A-8A2A2128B377}"/>
    <cellStyle name="Normal 4 9 14 4 3 2" xfId="44988" xr:uid="{985F11AB-C58A-47A5-8FDB-E57F93A2129F}"/>
    <cellStyle name="Normal 4 9 14 4 3 2 2" xfId="44989" xr:uid="{3E375626-775A-4CAC-91D8-88879848849A}"/>
    <cellStyle name="Normal 4 9 14 4 3 3" xfId="44990" xr:uid="{235EC0AA-F26D-4F8F-AD24-3B95392104BF}"/>
    <cellStyle name="Normal 4 9 14 4 4" xfId="44991" xr:uid="{B25A47AF-71C2-49CA-9872-FF2276D5D7B9}"/>
    <cellStyle name="Normal 4 9 14 4 4 2" xfId="44992" xr:uid="{736296C9-7DDC-4ACE-8945-F77BD1C370F8}"/>
    <cellStyle name="Normal 4 9 14 4 4 2 2" xfId="44993" xr:uid="{76B40718-0254-428D-B7CB-3EE63AACA5D0}"/>
    <cellStyle name="Normal 4 9 14 4 4 3" xfId="44994" xr:uid="{0FF3F027-7215-4B41-9BF3-4099C8877EFA}"/>
    <cellStyle name="Normal 4 9 14 4 5" xfId="44995" xr:uid="{5EE18749-0299-4FD3-873D-2F4AF6131B74}"/>
    <cellStyle name="Normal 4 9 14 4 5 2" xfId="44996" xr:uid="{2959AEDA-6A70-4561-A40D-F0159EEBF4DD}"/>
    <cellStyle name="Normal 4 9 14 4 6" xfId="44997" xr:uid="{49644D3C-9FC5-4CD7-B240-048EAA3C6FE5}"/>
    <cellStyle name="Normal 4 9 14 5" xfId="44998" xr:uid="{D04D3995-A98F-4C23-AF25-C1575691D158}"/>
    <cellStyle name="Normal 4 9 14 5 2" xfId="44999" xr:uid="{5296D38C-4B22-462F-BBA0-0DFFB8CBAD89}"/>
    <cellStyle name="Normal 4 9 14 5 2 2" xfId="45000" xr:uid="{6D71900B-9E62-46D4-BCF8-E1B9311FE138}"/>
    <cellStyle name="Normal 4 9 14 5 2 2 2" xfId="45001" xr:uid="{8F6DBA1A-6795-4C24-B8EF-BEC64AA24A55}"/>
    <cellStyle name="Normal 4 9 14 5 2 2 2 2" xfId="45002" xr:uid="{D1264C5B-B302-4BEF-BC41-D9472F7A34CA}"/>
    <cellStyle name="Normal 4 9 14 5 2 2 3" xfId="45003" xr:uid="{891E1581-CC8E-498B-9FE8-2103C6D29190}"/>
    <cellStyle name="Normal 4 9 14 5 2 3" xfId="45004" xr:uid="{C05CF00F-1CBD-42A1-B2C5-209140D436F1}"/>
    <cellStyle name="Normal 4 9 14 5 2 3 2" xfId="45005" xr:uid="{3B457FFE-8C5D-47E2-982F-874763A3F623}"/>
    <cellStyle name="Normal 4 9 14 5 2 3 2 2" xfId="45006" xr:uid="{432DE565-461B-44AE-A54B-8E0632170FEE}"/>
    <cellStyle name="Normal 4 9 14 5 2 3 3" xfId="45007" xr:uid="{F2CD14FA-0DB4-4B64-8133-52F93029978A}"/>
    <cellStyle name="Normal 4 9 14 5 2 4" xfId="45008" xr:uid="{3870F00A-CD2D-42D1-B5DE-6DD0F18171BE}"/>
    <cellStyle name="Normal 4 9 14 5 2 4 2" xfId="45009" xr:uid="{9154C04F-345E-4A17-8418-D55C5B2806E0}"/>
    <cellStyle name="Normal 4 9 14 5 2 5" xfId="45010" xr:uid="{BA6933E8-3945-4491-A251-1251206EE680}"/>
    <cellStyle name="Normal 4 9 14 5 3" xfId="45011" xr:uid="{7D0C839F-25EC-4916-A8E4-79089A205AAE}"/>
    <cellStyle name="Normal 4 9 14 5 3 2" xfId="45012" xr:uid="{308A3290-1956-407F-AFFF-C35E6759B297}"/>
    <cellStyle name="Normal 4 9 14 5 3 2 2" xfId="45013" xr:uid="{2B3871EA-21BB-497E-9C21-84F5402C2658}"/>
    <cellStyle name="Normal 4 9 14 5 3 3" xfId="45014" xr:uid="{97E56A91-2520-4846-BC40-8A16777D981F}"/>
    <cellStyle name="Normal 4 9 14 5 4" xfId="45015" xr:uid="{D8409457-4831-4120-ABF1-F7C54A144248}"/>
    <cellStyle name="Normal 4 9 14 5 4 2" xfId="45016" xr:uid="{82589905-1EB9-47A1-8D37-CD277BB7364C}"/>
    <cellStyle name="Normal 4 9 14 5 4 2 2" xfId="45017" xr:uid="{55F0752E-6C74-4007-80D1-69575B1AF767}"/>
    <cellStyle name="Normal 4 9 14 5 4 3" xfId="45018" xr:uid="{28751D53-BDA1-4BAA-9D1F-BF1B24172B19}"/>
    <cellStyle name="Normal 4 9 14 5 5" xfId="45019" xr:uid="{76C66C0C-6773-49EB-A9A3-BF121E73CFD1}"/>
    <cellStyle name="Normal 4 9 14 5 5 2" xfId="45020" xr:uid="{23CE6FD8-9C54-4CD1-B724-21E066B0DB03}"/>
    <cellStyle name="Normal 4 9 14 5 6" xfId="45021" xr:uid="{FD1BB555-2126-46B4-B357-462C71506639}"/>
    <cellStyle name="Normal 4 9 14 6" xfId="45022" xr:uid="{F6F48D7B-DC73-4FB5-80E3-1390B9090888}"/>
    <cellStyle name="Normal 4 9 14 6 2" xfId="45023" xr:uid="{0E8C3F45-9A4C-4351-B671-C0CD5F197F64}"/>
    <cellStyle name="Normal 4 9 14 6 2 2" xfId="45024" xr:uid="{0591977E-EB33-42D0-81C9-C4B0020684FF}"/>
    <cellStyle name="Normal 4 9 14 6 2 2 2" xfId="45025" xr:uid="{45EA8D3D-6DD4-4819-B317-75AF65DDDD2D}"/>
    <cellStyle name="Normal 4 9 14 6 2 3" xfId="45026" xr:uid="{540F2CC8-2F44-4E72-957A-C234F9FF3DA1}"/>
    <cellStyle name="Normal 4 9 14 6 3" xfId="45027" xr:uid="{6B3F7156-E723-4400-B854-BCADA7921BBB}"/>
    <cellStyle name="Normal 4 9 14 6 3 2" xfId="45028" xr:uid="{5E891A6B-1EB6-4F1D-9518-BCB753AA2158}"/>
    <cellStyle name="Normal 4 9 14 6 3 2 2" xfId="45029" xr:uid="{15993BD4-EEE8-4452-9FA3-F1374E08E585}"/>
    <cellStyle name="Normal 4 9 14 6 3 3" xfId="45030" xr:uid="{6CB2EE7D-3151-4B5B-B179-45B65C4F19C5}"/>
    <cellStyle name="Normal 4 9 14 6 4" xfId="45031" xr:uid="{A7B71C72-19FD-47C2-B7BE-04FE79CF2A92}"/>
    <cellStyle name="Normal 4 9 14 6 4 2" xfId="45032" xr:uid="{F056C382-7E30-4378-8020-AB497F789740}"/>
    <cellStyle name="Normal 4 9 14 6 5" xfId="45033" xr:uid="{7F207DE3-536A-4DD7-BAD3-731A9ABDD42F}"/>
    <cellStyle name="Normal 4 9 14 7" xfId="45034" xr:uid="{73370163-72A9-47E3-97AD-B12E8A87163D}"/>
    <cellStyle name="Normal 4 9 14 7 2" xfId="45035" xr:uid="{B3823DF6-8792-49AB-8ACA-6156774A0111}"/>
    <cellStyle name="Normal 4 9 14 7 2 2" xfId="45036" xr:uid="{D606CEB6-FF31-45EB-97B1-9BD00F91CB3E}"/>
    <cellStyle name="Normal 4 9 14 7 3" xfId="45037" xr:uid="{4AB16A5C-18CB-46AD-AA32-2BA555110BDE}"/>
    <cellStyle name="Normal 4 9 14 8" xfId="45038" xr:uid="{DDEEC8A8-5A90-49C9-B898-768EF9BEA70A}"/>
    <cellStyle name="Normal 4 9 14 8 2" xfId="45039" xr:uid="{B8DAADFA-8BA8-4D69-87BD-4117190BEC23}"/>
    <cellStyle name="Normal 4 9 14 8 2 2" xfId="45040" xr:uid="{6586311E-C09C-4696-BB6E-2AE63D250F3B}"/>
    <cellStyle name="Normal 4 9 14 8 3" xfId="45041" xr:uid="{370E6013-03DC-4B6F-8535-B56DFE8B5D28}"/>
    <cellStyle name="Normal 4 9 14 9" xfId="45042" xr:uid="{C385F7DD-C699-4957-8678-C93FE6A88556}"/>
    <cellStyle name="Normal 4 9 14 9 2" xfId="45043" xr:uid="{547BB7B6-DBBB-4574-A520-24BB0B2F5252}"/>
    <cellStyle name="Normal 4 9 14 9 2 2" xfId="45044" xr:uid="{CF461EEE-4A59-4BFD-84E6-DCCFF868EACF}"/>
    <cellStyle name="Normal 4 9 14 9 3" xfId="45045" xr:uid="{827413E6-EA3C-484E-A1A2-17C56D30EF49}"/>
    <cellStyle name="Normal 4 9 15" xfId="45046" xr:uid="{93114FBB-D333-44D5-982B-F92D8E00A838}"/>
    <cellStyle name="Normal 4 9 15 10" xfId="45047" xr:uid="{12CFC86E-EABE-4F83-A015-7CBE30B13A9D}"/>
    <cellStyle name="Normal 4 9 15 10 2" xfId="45048" xr:uid="{3E0503D0-FF56-4DD8-8202-8CEC314AE62F}"/>
    <cellStyle name="Normal 4 9 15 11" xfId="45049" xr:uid="{39EF4614-962C-4321-A42B-C27084E47324}"/>
    <cellStyle name="Normal 4 9 15 2" xfId="45050" xr:uid="{A298B155-FB7A-44DD-9E0B-AF3714ADF142}"/>
    <cellStyle name="Normal 4 9 15 2 2" xfId="45051" xr:uid="{52919127-64B3-46F7-BF23-0912A469C465}"/>
    <cellStyle name="Normal 4 9 15 2 2 2" xfId="45052" xr:uid="{D285EA5F-4B8F-48E7-BA0D-322775DEBEAC}"/>
    <cellStyle name="Normal 4 9 15 2 2 2 2" xfId="45053" xr:uid="{C02282FB-96D1-4409-8D30-A94CA5C99169}"/>
    <cellStyle name="Normal 4 9 15 2 2 2 2 2" xfId="45054" xr:uid="{2D4F83D0-50C5-4F6D-BDF2-A1020937C9A7}"/>
    <cellStyle name="Normal 4 9 15 2 2 2 2 2 2" xfId="45055" xr:uid="{A6D58BCC-2F33-4783-8BD5-D2C11E0276E1}"/>
    <cellStyle name="Normal 4 9 15 2 2 2 2 3" xfId="45056" xr:uid="{2551624E-639B-4E8B-9C34-6608F2881984}"/>
    <cellStyle name="Normal 4 9 15 2 2 2 3" xfId="45057" xr:uid="{E793384E-1588-4C20-A69D-B9126BA575F7}"/>
    <cellStyle name="Normal 4 9 15 2 2 2 3 2" xfId="45058" xr:uid="{494E39D6-DB44-4A3C-8D44-663C77188327}"/>
    <cellStyle name="Normal 4 9 15 2 2 2 3 2 2" xfId="45059" xr:uid="{B1B7FBA3-DAB3-405C-9377-72DBFC7F91DE}"/>
    <cellStyle name="Normal 4 9 15 2 2 2 3 3" xfId="45060" xr:uid="{A16EA204-A568-486D-A9BE-8F271D6D7285}"/>
    <cellStyle name="Normal 4 9 15 2 2 2 4" xfId="45061" xr:uid="{BB65D28C-0112-40D8-A1EB-C2261EAA3E60}"/>
    <cellStyle name="Normal 4 9 15 2 2 2 4 2" xfId="45062" xr:uid="{2C1DB6E3-E0A2-4056-AD95-AA7F167953A0}"/>
    <cellStyle name="Normal 4 9 15 2 2 2 5" xfId="45063" xr:uid="{0693BC2E-2EDB-4171-92C0-54EED7C0C493}"/>
    <cellStyle name="Normal 4 9 15 2 2 3" xfId="45064" xr:uid="{4224473B-1915-45F0-AFA8-875129A1F2D9}"/>
    <cellStyle name="Normal 4 9 15 2 2 3 2" xfId="45065" xr:uid="{AE6D6F6E-56BF-4B1C-B094-2F2D8D7AF13F}"/>
    <cellStyle name="Normal 4 9 15 2 2 3 2 2" xfId="45066" xr:uid="{3BD384B0-FBAA-4BD9-934D-08A22CE7E734}"/>
    <cellStyle name="Normal 4 9 15 2 2 3 3" xfId="45067" xr:uid="{47417280-15EA-4657-964D-E54D4860E20D}"/>
    <cellStyle name="Normal 4 9 15 2 2 4" xfId="45068" xr:uid="{6D099840-961E-4035-BFA6-0A089F7125DE}"/>
    <cellStyle name="Normal 4 9 15 2 2 4 2" xfId="45069" xr:uid="{47867804-7306-49D5-8DC0-94B3756EBB9F}"/>
    <cellStyle name="Normal 4 9 15 2 2 4 2 2" xfId="45070" xr:uid="{F1470E7C-1159-453F-98C7-943857BEC89D}"/>
    <cellStyle name="Normal 4 9 15 2 2 4 3" xfId="45071" xr:uid="{C255A5FC-172C-4A76-8E27-3CB6146754E5}"/>
    <cellStyle name="Normal 4 9 15 2 2 5" xfId="45072" xr:uid="{CEA7A0DC-F315-447D-A9CC-EF90381BD5C8}"/>
    <cellStyle name="Normal 4 9 15 2 2 5 2" xfId="45073" xr:uid="{A28A2D14-FBA8-45C4-8327-683B57AA1BAE}"/>
    <cellStyle name="Normal 4 9 15 2 2 6" xfId="45074" xr:uid="{5635882F-6F7D-44D7-9382-08D3D543397D}"/>
    <cellStyle name="Normal 4 9 15 2 3" xfId="45075" xr:uid="{8084330B-F852-4A57-A425-348880412D8F}"/>
    <cellStyle name="Normal 4 9 15 2 3 2" xfId="45076" xr:uid="{6EC6F2ED-73E7-4E7C-A1FE-74F1C909BFC3}"/>
    <cellStyle name="Normal 4 9 15 2 3 2 2" xfId="45077" xr:uid="{095095E8-B40E-4271-9B29-68019789289D}"/>
    <cellStyle name="Normal 4 9 15 2 3 2 2 2" xfId="45078" xr:uid="{A21B9104-79BB-48CF-B14C-C82F9C8C87BD}"/>
    <cellStyle name="Normal 4 9 15 2 3 2 2 2 2" xfId="45079" xr:uid="{D7893240-2F60-40BE-AFE6-611C2573684E}"/>
    <cellStyle name="Normal 4 9 15 2 3 2 2 3" xfId="45080" xr:uid="{C75AC567-3098-40E2-97DE-80E5A667C1F2}"/>
    <cellStyle name="Normal 4 9 15 2 3 2 3" xfId="45081" xr:uid="{F501F5BC-FA3A-4752-A269-32D1076481F4}"/>
    <cellStyle name="Normal 4 9 15 2 3 2 3 2" xfId="45082" xr:uid="{793E96CA-4C12-4A9B-A3F7-A83F7061EBC1}"/>
    <cellStyle name="Normal 4 9 15 2 3 2 3 2 2" xfId="45083" xr:uid="{44384DAC-DF1F-4BB8-8F9A-9CC9DCB59C6D}"/>
    <cellStyle name="Normal 4 9 15 2 3 2 3 3" xfId="45084" xr:uid="{9D67C981-89AC-4244-B71E-DC62326C3EB4}"/>
    <cellStyle name="Normal 4 9 15 2 3 2 4" xfId="45085" xr:uid="{C4EB14D6-C9BE-49F9-BDD5-553D326689C0}"/>
    <cellStyle name="Normal 4 9 15 2 3 2 4 2" xfId="45086" xr:uid="{3DC22218-48A6-4291-A5CF-C27FFE03F593}"/>
    <cellStyle name="Normal 4 9 15 2 3 2 5" xfId="45087" xr:uid="{12BA6C9A-107D-4A8E-AED6-997447E739D6}"/>
    <cellStyle name="Normal 4 9 15 2 3 3" xfId="45088" xr:uid="{E50CDC2D-E80E-4266-B036-4489CDE25930}"/>
    <cellStyle name="Normal 4 9 15 2 3 3 2" xfId="45089" xr:uid="{4B7FE0CD-73A5-4DFE-9D87-D2FB4420F422}"/>
    <cellStyle name="Normal 4 9 15 2 3 3 2 2" xfId="45090" xr:uid="{DBE4CE64-6CB3-40D6-9C7B-FF5E307CFCBF}"/>
    <cellStyle name="Normal 4 9 15 2 3 3 3" xfId="45091" xr:uid="{0FAF57B8-B84E-4384-AA90-238188410690}"/>
    <cellStyle name="Normal 4 9 15 2 3 4" xfId="45092" xr:uid="{6A84329C-6039-41ED-8DE1-4E632D2C8D0C}"/>
    <cellStyle name="Normal 4 9 15 2 3 4 2" xfId="45093" xr:uid="{008B864A-FC80-491B-83BB-4FDE94354FC5}"/>
    <cellStyle name="Normal 4 9 15 2 3 4 2 2" xfId="45094" xr:uid="{707E56CD-8909-4E61-9D4A-6D3588E2F625}"/>
    <cellStyle name="Normal 4 9 15 2 3 4 3" xfId="45095" xr:uid="{484A81FB-9BDE-46AF-9E82-F576826600F2}"/>
    <cellStyle name="Normal 4 9 15 2 3 5" xfId="45096" xr:uid="{17722A09-8862-4B0A-B6A8-62D10D035585}"/>
    <cellStyle name="Normal 4 9 15 2 3 5 2" xfId="45097" xr:uid="{5C8A8049-DDB8-4975-9896-D125FC56261E}"/>
    <cellStyle name="Normal 4 9 15 2 3 6" xfId="45098" xr:uid="{55EAA2E6-4DF7-4D3A-83D3-C3F30D87E6F5}"/>
    <cellStyle name="Normal 4 9 15 2 4" xfId="45099" xr:uid="{24C1ABC8-C38E-4F00-8B22-4F37A4925BB1}"/>
    <cellStyle name="Normal 4 9 15 2 4 2" xfId="45100" xr:uid="{6A39BF1C-F6E2-4923-B3FB-9954D2AB3EA5}"/>
    <cellStyle name="Normal 4 9 15 2 4 2 2" xfId="45101" xr:uid="{AF41713F-2196-4ED1-B1BD-E39A55FC0FBD}"/>
    <cellStyle name="Normal 4 9 15 2 4 2 2 2" xfId="45102" xr:uid="{F022D640-289C-4C1B-BFEF-71CF88C55C85}"/>
    <cellStyle name="Normal 4 9 15 2 4 2 3" xfId="45103" xr:uid="{B62045D6-C64B-4CF7-9950-779C7A122D1B}"/>
    <cellStyle name="Normal 4 9 15 2 4 3" xfId="45104" xr:uid="{FDD0F0EA-CE13-4678-AF32-F034AE5A9ADA}"/>
    <cellStyle name="Normal 4 9 15 2 4 3 2" xfId="45105" xr:uid="{A6082886-6BBB-47F0-A2A9-E7B64F4F1EA7}"/>
    <cellStyle name="Normal 4 9 15 2 4 3 2 2" xfId="45106" xr:uid="{FAD634CB-C852-42BA-9223-81A2600DFB66}"/>
    <cellStyle name="Normal 4 9 15 2 4 3 3" xfId="45107" xr:uid="{0009231B-26BA-4C6B-8CFE-DB9BE3B5BCA3}"/>
    <cellStyle name="Normal 4 9 15 2 4 4" xfId="45108" xr:uid="{CB95FA6A-D450-4BB2-BBDD-CE70D9A1F1FD}"/>
    <cellStyle name="Normal 4 9 15 2 4 4 2" xfId="45109" xr:uid="{3D20E3AE-EC65-4783-94E4-3AAE9DE61DFF}"/>
    <cellStyle name="Normal 4 9 15 2 4 5" xfId="45110" xr:uid="{6A2101D4-F759-4516-8483-0057145B9BD7}"/>
    <cellStyle name="Normal 4 9 15 2 5" xfId="45111" xr:uid="{5FB3A7AE-7B52-4229-922A-B5605007BA56}"/>
    <cellStyle name="Normal 4 9 15 2 5 2" xfId="45112" xr:uid="{FC8CE5A6-2F45-49BC-999F-5629C63B4B8D}"/>
    <cellStyle name="Normal 4 9 15 2 5 2 2" xfId="45113" xr:uid="{919F30EB-0C6E-4CEB-8C23-6B50972CF4BA}"/>
    <cellStyle name="Normal 4 9 15 2 5 3" xfId="45114" xr:uid="{12A017EA-118A-4501-A040-BCAF7EA29D4B}"/>
    <cellStyle name="Normal 4 9 15 2 6" xfId="45115" xr:uid="{2F9ADBF7-F41B-4BF5-984D-2D2070A13F2B}"/>
    <cellStyle name="Normal 4 9 15 2 6 2" xfId="45116" xr:uid="{F452B36A-E6FE-4B2A-AF41-12CCF9096B36}"/>
    <cellStyle name="Normal 4 9 15 2 6 2 2" xfId="45117" xr:uid="{8497CF61-3F04-4029-8BAA-63E64FAF74CF}"/>
    <cellStyle name="Normal 4 9 15 2 6 3" xfId="45118" xr:uid="{985C97DE-9644-403D-857E-89D4F76F79E9}"/>
    <cellStyle name="Normal 4 9 15 2 7" xfId="45119" xr:uid="{D59BDCA8-9D73-40A0-BB43-744995A3258D}"/>
    <cellStyle name="Normal 4 9 15 2 7 2" xfId="45120" xr:uid="{DF982750-EE8A-4D77-B321-E027A8FCE780}"/>
    <cellStyle name="Normal 4 9 15 2 7 2 2" xfId="45121" xr:uid="{D6F3FAF5-A2B8-4723-A54E-F331CFD28238}"/>
    <cellStyle name="Normal 4 9 15 2 7 3" xfId="45122" xr:uid="{67FA89A2-BAAC-4670-90F1-D21083FB655D}"/>
    <cellStyle name="Normal 4 9 15 2 8" xfId="45123" xr:uid="{AE183356-6B1F-4146-9FFE-3E4CA16BB8CA}"/>
    <cellStyle name="Normal 4 9 15 2 8 2" xfId="45124" xr:uid="{B2CA9357-E7B6-4D32-B2B6-B269F80311CD}"/>
    <cellStyle name="Normal 4 9 15 2 9" xfId="45125" xr:uid="{3EA91CB7-588E-46DE-8AE9-3B32A18FFABC}"/>
    <cellStyle name="Normal 4 9 15 3" xfId="45126" xr:uid="{B4F4113F-BD7C-4E47-B57A-E6CDF925B702}"/>
    <cellStyle name="Normal 4 9 15 3 2" xfId="45127" xr:uid="{B1A185DE-C6C3-42BE-B1CF-34CA3D00629D}"/>
    <cellStyle name="Normal 4 9 15 3 2 2" xfId="45128" xr:uid="{C4B9436D-0184-4332-A3C9-351B7B626BC4}"/>
    <cellStyle name="Normal 4 9 15 3 2 2 2" xfId="45129" xr:uid="{8D0B5BF8-2EA6-4A6F-A723-8F87A85C374F}"/>
    <cellStyle name="Normal 4 9 15 3 2 2 2 2" xfId="45130" xr:uid="{B2FA95DB-92BA-43E9-95E4-4AF96DFB1A09}"/>
    <cellStyle name="Normal 4 9 15 3 2 2 2 2 2" xfId="45131" xr:uid="{37CAE720-9476-49B7-8763-07A99913662F}"/>
    <cellStyle name="Normal 4 9 15 3 2 2 2 3" xfId="45132" xr:uid="{364D9E6F-5B61-4F69-8340-92B4EDE7037C}"/>
    <cellStyle name="Normal 4 9 15 3 2 2 3" xfId="45133" xr:uid="{BFFE707E-43CA-4B11-BB79-EBE1B4ABF1DE}"/>
    <cellStyle name="Normal 4 9 15 3 2 2 3 2" xfId="45134" xr:uid="{C5FAAFDA-94F7-44FC-8F7E-EFF8D22DAF6C}"/>
    <cellStyle name="Normal 4 9 15 3 2 2 3 2 2" xfId="45135" xr:uid="{5A4FC9DA-B946-448B-B039-665CE684AF21}"/>
    <cellStyle name="Normal 4 9 15 3 2 2 3 3" xfId="45136" xr:uid="{F8A7A89B-5E37-45B5-A9D5-9A73C515C9C8}"/>
    <cellStyle name="Normal 4 9 15 3 2 2 4" xfId="45137" xr:uid="{22848D56-BEA4-4E2B-863D-4EDB49F7E90C}"/>
    <cellStyle name="Normal 4 9 15 3 2 2 4 2" xfId="45138" xr:uid="{C4FD8625-FB5A-4D91-992D-14A7076BDC98}"/>
    <cellStyle name="Normal 4 9 15 3 2 2 5" xfId="45139" xr:uid="{92D45F54-BF8F-46EE-9D5B-CF55784271C1}"/>
    <cellStyle name="Normal 4 9 15 3 2 3" xfId="45140" xr:uid="{B763AE8E-E46B-4A56-B63F-767870114B53}"/>
    <cellStyle name="Normal 4 9 15 3 2 3 2" xfId="45141" xr:uid="{4B9F4949-0EC9-46AD-A4CB-3A801569C209}"/>
    <cellStyle name="Normal 4 9 15 3 2 3 2 2" xfId="45142" xr:uid="{7D75EA26-36B4-44B4-A9B4-154A77B083DD}"/>
    <cellStyle name="Normal 4 9 15 3 2 3 3" xfId="45143" xr:uid="{5F52DF13-58AC-4872-BE13-81E982F26D7C}"/>
    <cellStyle name="Normal 4 9 15 3 2 4" xfId="45144" xr:uid="{EA67EDE1-881A-4016-94B7-1FA545C030D0}"/>
    <cellStyle name="Normal 4 9 15 3 2 4 2" xfId="45145" xr:uid="{0A54908A-ABA6-404A-9E7A-1AADC4305A65}"/>
    <cellStyle name="Normal 4 9 15 3 2 4 2 2" xfId="45146" xr:uid="{E888805A-29F7-433B-AD53-A1B0BFB78A06}"/>
    <cellStyle name="Normal 4 9 15 3 2 4 3" xfId="45147" xr:uid="{C292C4F5-EE90-4205-87FF-9E6CD9FEFB34}"/>
    <cellStyle name="Normal 4 9 15 3 2 5" xfId="45148" xr:uid="{A2EA2355-445A-4C9D-9A81-C42FBA03B60B}"/>
    <cellStyle name="Normal 4 9 15 3 2 5 2" xfId="45149" xr:uid="{0F036326-1582-49D2-A0FF-E072A489A13B}"/>
    <cellStyle name="Normal 4 9 15 3 2 6" xfId="45150" xr:uid="{D0F50C91-FB61-4A6C-9106-CAAF16F8E1AF}"/>
    <cellStyle name="Normal 4 9 15 3 3" xfId="45151" xr:uid="{DE0A2853-EFB6-417D-B4FF-6D9014698F13}"/>
    <cellStyle name="Normal 4 9 15 3 3 2" xfId="45152" xr:uid="{DD13CD00-9F3A-4444-9C8D-E27D305A6358}"/>
    <cellStyle name="Normal 4 9 15 3 3 2 2" xfId="45153" xr:uid="{7933AE3D-8D1A-4A4A-983B-076B4B2E8590}"/>
    <cellStyle name="Normal 4 9 15 3 3 2 2 2" xfId="45154" xr:uid="{E7373A94-EBE7-4D4F-A7CE-B4A75EDED30A}"/>
    <cellStyle name="Normal 4 9 15 3 3 2 2 2 2" xfId="45155" xr:uid="{2B144106-A393-4C17-969C-60AF9558DDB0}"/>
    <cellStyle name="Normal 4 9 15 3 3 2 2 3" xfId="45156" xr:uid="{D1255D3B-B273-4443-BB28-02AD1692C70D}"/>
    <cellStyle name="Normal 4 9 15 3 3 2 3" xfId="45157" xr:uid="{0A3257DD-18E6-4103-8119-F98E1E6FCDEE}"/>
    <cellStyle name="Normal 4 9 15 3 3 2 3 2" xfId="45158" xr:uid="{E8F3FCD3-8D96-4B47-9073-D8C8230EB9FA}"/>
    <cellStyle name="Normal 4 9 15 3 3 2 3 2 2" xfId="45159" xr:uid="{26522BBB-4707-4090-B344-EB3B6565D0E6}"/>
    <cellStyle name="Normal 4 9 15 3 3 2 3 3" xfId="45160" xr:uid="{030A2439-3DB3-48C4-BF0D-C0EDE28E6CA4}"/>
    <cellStyle name="Normal 4 9 15 3 3 2 4" xfId="45161" xr:uid="{6FFFE6C4-2384-4F1F-89A9-D9811F781CA5}"/>
    <cellStyle name="Normal 4 9 15 3 3 2 4 2" xfId="45162" xr:uid="{C1466FB6-4FF5-46D5-A106-D48C0218B119}"/>
    <cellStyle name="Normal 4 9 15 3 3 2 5" xfId="45163" xr:uid="{82C8584C-5560-465E-BA13-AB380F0D624A}"/>
    <cellStyle name="Normal 4 9 15 3 3 3" xfId="45164" xr:uid="{97CDA3E5-09B5-4027-B65F-0B3DAE1C68CC}"/>
    <cellStyle name="Normal 4 9 15 3 3 3 2" xfId="45165" xr:uid="{1299E2B8-DE8B-4E14-AC2C-3D242C4A8C16}"/>
    <cellStyle name="Normal 4 9 15 3 3 3 2 2" xfId="45166" xr:uid="{72F4D85C-218E-4570-B30B-F15CDDBEE30E}"/>
    <cellStyle name="Normal 4 9 15 3 3 3 3" xfId="45167" xr:uid="{024C5355-4F57-404D-B5A1-D1488459C81A}"/>
    <cellStyle name="Normal 4 9 15 3 3 4" xfId="45168" xr:uid="{074FB94A-110D-4288-8CAA-16C72FDC6B96}"/>
    <cellStyle name="Normal 4 9 15 3 3 4 2" xfId="45169" xr:uid="{E65C0D85-5ED1-434C-A19F-B1E238CD1EFC}"/>
    <cellStyle name="Normal 4 9 15 3 3 4 2 2" xfId="45170" xr:uid="{727A1F4F-E4F5-4C81-B952-1DFBB55EFC19}"/>
    <cellStyle name="Normal 4 9 15 3 3 4 3" xfId="45171" xr:uid="{BB690235-0F6B-42E1-B02B-F92F64DEB5D0}"/>
    <cellStyle name="Normal 4 9 15 3 3 5" xfId="45172" xr:uid="{E597540E-BE8D-4221-9BEB-3714ECEE1921}"/>
    <cellStyle name="Normal 4 9 15 3 3 5 2" xfId="45173" xr:uid="{45BD8514-BE0B-4E8D-A7D9-9D8436B6DAF3}"/>
    <cellStyle name="Normal 4 9 15 3 3 6" xfId="45174" xr:uid="{17068013-094F-435D-BBD1-5D8ED23B3DCA}"/>
    <cellStyle name="Normal 4 9 15 3 4" xfId="45175" xr:uid="{03C0E4D0-B092-4604-8672-983858FAFE6F}"/>
    <cellStyle name="Normal 4 9 15 3 4 2" xfId="45176" xr:uid="{3AF4C1C8-49B0-4A9F-8748-AAEAA2539CEC}"/>
    <cellStyle name="Normal 4 9 15 3 4 2 2" xfId="45177" xr:uid="{214465DC-DA8D-42B6-B990-F68F41F3A4F3}"/>
    <cellStyle name="Normal 4 9 15 3 4 2 2 2" xfId="45178" xr:uid="{B97BEA73-62A4-4B45-A33D-8CAFFAF4BF92}"/>
    <cellStyle name="Normal 4 9 15 3 4 2 3" xfId="45179" xr:uid="{4ACAEC3D-7EF9-4EAF-ABB9-CB05C4C71C91}"/>
    <cellStyle name="Normal 4 9 15 3 4 3" xfId="45180" xr:uid="{7FB32FF2-2262-4580-925B-F6C36403DB7E}"/>
    <cellStyle name="Normal 4 9 15 3 4 3 2" xfId="45181" xr:uid="{184FAA95-8F51-4C45-BE5B-6D3B65FB8FA4}"/>
    <cellStyle name="Normal 4 9 15 3 4 3 2 2" xfId="45182" xr:uid="{C6CC0596-DF84-4AD0-96E1-679844B7137E}"/>
    <cellStyle name="Normal 4 9 15 3 4 3 3" xfId="45183" xr:uid="{661E484E-85E8-4838-BD47-E1A786F32730}"/>
    <cellStyle name="Normal 4 9 15 3 4 4" xfId="45184" xr:uid="{8F0B381E-E001-4CD2-A99F-CC5F5B9F5F9F}"/>
    <cellStyle name="Normal 4 9 15 3 4 4 2" xfId="45185" xr:uid="{1D7A68F3-8E4A-4E28-B575-51DA1EE5A9EF}"/>
    <cellStyle name="Normal 4 9 15 3 4 5" xfId="45186" xr:uid="{4F4A1667-79E8-464D-83BF-4995BB97BD77}"/>
    <cellStyle name="Normal 4 9 15 3 5" xfId="45187" xr:uid="{36080468-7120-4EED-822A-2D4A07C787EA}"/>
    <cellStyle name="Normal 4 9 15 3 5 2" xfId="45188" xr:uid="{DFD776AD-B0B6-4EB0-BA9F-AF68A4E7CD8F}"/>
    <cellStyle name="Normal 4 9 15 3 5 2 2" xfId="45189" xr:uid="{E0032CAF-3BAA-45B5-AB54-D68D58AE3256}"/>
    <cellStyle name="Normal 4 9 15 3 5 3" xfId="45190" xr:uid="{8C90D697-1DAD-4CA8-83D6-839121A423AF}"/>
    <cellStyle name="Normal 4 9 15 3 6" xfId="45191" xr:uid="{925743C4-F5D6-4C24-9151-902194E53F7A}"/>
    <cellStyle name="Normal 4 9 15 3 6 2" xfId="45192" xr:uid="{B1765B8E-1256-4E90-8D22-5DD8B9F908DC}"/>
    <cellStyle name="Normal 4 9 15 3 6 2 2" xfId="45193" xr:uid="{F3B7A3AD-1C07-44EB-8C79-AF39B8994904}"/>
    <cellStyle name="Normal 4 9 15 3 6 3" xfId="45194" xr:uid="{959F2FCA-08AD-449A-BB84-BB0AB5B336EF}"/>
    <cellStyle name="Normal 4 9 15 3 7" xfId="45195" xr:uid="{FEEDC3AA-15C0-425B-8C7F-B932A1A29D30}"/>
    <cellStyle name="Normal 4 9 15 3 7 2" xfId="45196" xr:uid="{F592689C-0015-430B-B02D-D731E8F32694}"/>
    <cellStyle name="Normal 4 9 15 3 7 2 2" xfId="45197" xr:uid="{9D29C1A7-7854-47C2-B6D4-741ED5DA1678}"/>
    <cellStyle name="Normal 4 9 15 3 7 3" xfId="45198" xr:uid="{B704E3FD-D0EC-4DDD-A46B-14144CB567AD}"/>
    <cellStyle name="Normal 4 9 15 3 8" xfId="45199" xr:uid="{C3FA3EC7-9B97-4F5C-87EE-C149E372709F}"/>
    <cellStyle name="Normal 4 9 15 3 8 2" xfId="45200" xr:uid="{2F501B8A-0F95-4422-965E-A534573CB342}"/>
    <cellStyle name="Normal 4 9 15 3 9" xfId="45201" xr:uid="{8370071B-A662-4C3F-B9E4-3E8D7EC0021F}"/>
    <cellStyle name="Normal 4 9 15 4" xfId="45202" xr:uid="{87C398EF-ECC0-4FC5-BC69-DCB3E7A68EC5}"/>
    <cellStyle name="Normal 4 9 15 4 2" xfId="45203" xr:uid="{3E3914CC-419C-4144-8544-D8070E5BBFEF}"/>
    <cellStyle name="Normal 4 9 15 4 2 2" xfId="45204" xr:uid="{B6B39732-CE05-4DA5-A5BA-287003722254}"/>
    <cellStyle name="Normal 4 9 15 4 2 2 2" xfId="45205" xr:uid="{C67DDF3E-018A-42A1-936C-EC5A46764290}"/>
    <cellStyle name="Normal 4 9 15 4 2 2 2 2" xfId="45206" xr:uid="{65105198-4315-4875-8B63-5B33C5EB4CD5}"/>
    <cellStyle name="Normal 4 9 15 4 2 2 3" xfId="45207" xr:uid="{F407B65B-7DDA-4BE5-BE15-F9CB28E3D1CD}"/>
    <cellStyle name="Normal 4 9 15 4 2 3" xfId="45208" xr:uid="{9A7DC3A5-F1C5-446B-8438-A8524E711D0B}"/>
    <cellStyle name="Normal 4 9 15 4 2 3 2" xfId="45209" xr:uid="{5780BE10-A2F7-472D-9445-72CCF60DEB8F}"/>
    <cellStyle name="Normal 4 9 15 4 2 3 2 2" xfId="45210" xr:uid="{DA023C21-AFAC-4A53-9F1B-A4CC2551EB80}"/>
    <cellStyle name="Normal 4 9 15 4 2 3 3" xfId="45211" xr:uid="{54027B1C-DC5C-419C-9419-0676D4A7A56D}"/>
    <cellStyle name="Normal 4 9 15 4 2 4" xfId="45212" xr:uid="{7DE585E6-E465-4B2A-A612-0661AC2D828D}"/>
    <cellStyle name="Normal 4 9 15 4 2 4 2" xfId="45213" xr:uid="{9C0A69D7-CAD8-4894-B5DB-7FB81EA68338}"/>
    <cellStyle name="Normal 4 9 15 4 2 5" xfId="45214" xr:uid="{46F7C605-FFD1-4744-8F75-D54FDA30BFD2}"/>
    <cellStyle name="Normal 4 9 15 4 3" xfId="45215" xr:uid="{251C47D6-78D1-48B1-B7DD-FDE55EEF10B6}"/>
    <cellStyle name="Normal 4 9 15 4 3 2" xfId="45216" xr:uid="{CA146248-6F90-431A-857C-45ECE326A746}"/>
    <cellStyle name="Normal 4 9 15 4 3 2 2" xfId="45217" xr:uid="{2158A7B9-6640-4BFD-B825-E1012438AEA4}"/>
    <cellStyle name="Normal 4 9 15 4 3 3" xfId="45218" xr:uid="{C350AAB3-4C66-41B8-91FA-6EEC68F0E69B}"/>
    <cellStyle name="Normal 4 9 15 4 4" xfId="45219" xr:uid="{BA58D159-32A5-498E-A361-5D5057049D5F}"/>
    <cellStyle name="Normal 4 9 15 4 4 2" xfId="45220" xr:uid="{7DB7D289-8CB5-43AC-9645-A049E46E1721}"/>
    <cellStyle name="Normal 4 9 15 4 4 2 2" xfId="45221" xr:uid="{C151D525-F08C-44B6-A56E-F311BCC14B6D}"/>
    <cellStyle name="Normal 4 9 15 4 4 3" xfId="45222" xr:uid="{A247E4B0-91DD-4DA7-983B-A2C3525B0677}"/>
    <cellStyle name="Normal 4 9 15 4 5" xfId="45223" xr:uid="{3DBF53AF-36A4-4D32-84A1-410473C8377B}"/>
    <cellStyle name="Normal 4 9 15 4 5 2" xfId="45224" xr:uid="{40F53B05-41FD-4C6A-B247-9D8BE02A5CFE}"/>
    <cellStyle name="Normal 4 9 15 4 6" xfId="45225" xr:uid="{203EDA47-51CD-499E-8AA6-911E33B5CF89}"/>
    <cellStyle name="Normal 4 9 15 5" xfId="45226" xr:uid="{B8C4729A-D9A8-4ADE-BD97-0E93C0ABD610}"/>
    <cellStyle name="Normal 4 9 15 5 2" xfId="45227" xr:uid="{35F2DB5E-7D82-4F78-B283-72E31BFB998F}"/>
    <cellStyle name="Normal 4 9 15 5 2 2" xfId="45228" xr:uid="{F7260748-CFD8-4845-B1CC-EFAE22A64091}"/>
    <cellStyle name="Normal 4 9 15 5 2 2 2" xfId="45229" xr:uid="{C38C5AAA-1007-442B-A69B-A8F007FEDAA0}"/>
    <cellStyle name="Normal 4 9 15 5 2 2 2 2" xfId="45230" xr:uid="{3E2F2D13-DDA8-40D7-BD0C-9382AA93A462}"/>
    <cellStyle name="Normal 4 9 15 5 2 2 3" xfId="45231" xr:uid="{A07AB316-5DCD-4402-A10B-016155639B8F}"/>
    <cellStyle name="Normal 4 9 15 5 2 3" xfId="45232" xr:uid="{9DEA5E46-52EB-419E-A596-79351C59C1D9}"/>
    <cellStyle name="Normal 4 9 15 5 2 3 2" xfId="45233" xr:uid="{A8AD6D81-8F8D-4C75-8163-2BBA583B0EFB}"/>
    <cellStyle name="Normal 4 9 15 5 2 3 2 2" xfId="45234" xr:uid="{FFB0B60D-B9D0-4ED1-AFBD-D348E7233AB4}"/>
    <cellStyle name="Normal 4 9 15 5 2 3 3" xfId="45235" xr:uid="{873211A3-EBD0-4764-BA13-0225FABEA227}"/>
    <cellStyle name="Normal 4 9 15 5 2 4" xfId="45236" xr:uid="{63109DE4-4C99-440D-9DFF-78B51ED2A789}"/>
    <cellStyle name="Normal 4 9 15 5 2 4 2" xfId="45237" xr:uid="{CAC4094A-2CF8-4262-9C34-2495AEC5B57E}"/>
    <cellStyle name="Normal 4 9 15 5 2 5" xfId="45238" xr:uid="{01A22037-7935-48A8-A94A-6A29F0ABD54C}"/>
    <cellStyle name="Normal 4 9 15 5 3" xfId="45239" xr:uid="{202B6A32-8F6A-4DA1-ADE3-1E54B41ED059}"/>
    <cellStyle name="Normal 4 9 15 5 3 2" xfId="45240" xr:uid="{D2EA1B37-382F-47CF-A1DB-5ABA1036B727}"/>
    <cellStyle name="Normal 4 9 15 5 3 2 2" xfId="45241" xr:uid="{9654AC99-CC78-4AB1-9D96-DF5EC31C58DF}"/>
    <cellStyle name="Normal 4 9 15 5 3 3" xfId="45242" xr:uid="{1DA1E3D7-ADA7-4FFF-ABA8-D3388F8BF4FE}"/>
    <cellStyle name="Normal 4 9 15 5 4" xfId="45243" xr:uid="{6B1E17F0-B044-4631-9479-A868DCB9A766}"/>
    <cellStyle name="Normal 4 9 15 5 4 2" xfId="45244" xr:uid="{F982AB8F-57D7-4802-BCF1-79BC661B6CB7}"/>
    <cellStyle name="Normal 4 9 15 5 4 2 2" xfId="45245" xr:uid="{FDF8D677-7B02-4189-9102-25729D57511D}"/>
    <cellStyle name="Normal 4 9 15 5 4 3" xfId="45246" xr:uid="{F2F9619F-9D39-42E6-9CF0-AE3DE34F1CBA}"/>
    <cellStyle name="Normal 4 9 15 5 5" xfId="45247" xr:uid="{2C610CB3-186E-488C-ABDF-6066F2167002}"/>
    <cellStyle name="Normal 4 9 15 5 5 2" xfId="45248" xr:uid="{4F411F81-A22C-4098-B1AE-919A27134D65}"/>
    <cellStyle name="Normal 4 9 15 5 6" xfId="45249" xr:uid="{2CC98EEE-8981-4C62-B080-021453183F75}"/>
    <cellStyle name="Normal 4 9 15 6" xfId="45250" xr:uid="{191BEC31-6850-42CC-BFB3-3A7D5D21E2C4}"/>
    <cellStyle name="Normal 4 9 15 6 2" xfId="45251" xr:uid="{489AC3DA-C5DE-4FC0-8250-F34B1FEECD59}"/>
    <cellStyle name="Normal 4 9 15 6 2 2" xfId="45252" xr:uid="{D498314C-0AA7-47E0-9579-00CADD53FB3A}"/>
    <cellStyle name="Normal 4 9 15 6 2 2 2" xfId="45253" xr:uid="{D4C47E20-E833-433E-87B7-EA7B45C2EF5F}"/>
    <cellStyle name="Normal 4 9 15 6 2 3" xfId="45254" xr:uid="{200FE518-5642-4694-A6BA-C50E669D57E9}"/>
    <cellStyle name="Normal 4 9 15 6 3" xfId="45255" xr:uid="{1A98AA96-0AD4-486F-B619-F59C35A9DBBF}"/>
    <cellStyle name="Normal 4 9 15 6 3 2" xfId="45256" xr:uid="{9D625652-710A-4C54-8D51-D2F9142AF739}"/>
    <cellStyle name="Normal 4 9 15 6 3 2 2" xfId="45257" xr:uid="{E268F61F-A5A6-444D-B077-A94F6E0029A6}"/>
    <cellStyle name="Normal 4 9 15 6 3 3" xfId="45258" xr:uid="{4452E1F1-EBCA-4AC5-A243-B274ABF29CCB}"/>
    <cellStyle name="Normal 4 9 15 6 4" xfId="45259" xr:uid="{5CFF02DB-79C6-4B9C-A54A-FC6BFD496959}"/>
    <cellStyle name="Normal 4 9 15 6 4 2" xfId="45260" xr:uid="{351606CC-EEC8-48AD-9925-F36CFEFAA9A9}"/>
    <cellStyle name="Normal 4 9 15 6 5" xfId="45261" xr:uid="{25F7582D-BA4E-4547-BE73-2C32E4606A5A}"/>
    <cellStyle name="Normal 4 9 15 7" xfId="45262" xr:uid="{7F2338AA-496B-4D5D-AE25-0B592A4AA504}"/>
    <cellStyle name="Normal 4 9 15 7 2" xfId="45263" xr:uid="{A728A5FB-C58A-4ECC-96F7-ADEC0878B586}"/>
    <cellStyle name="Normal 4 9 15 7 2 2" xfId="45264" xr:uid="{1D1B51DF-D6D0-431D-88D1-EA668A57799E}"/>
    <cellStyle name="Normal 4 9 15 7 3" xfId="45265" xr:uid="{B113C904-C7AF-427E-A4BB-B41721D8F3E5}"/>
    <cellStyle name="Normal 4 9 15 8" xfId="45266" xr:uid="{D74F69E3-589F-4452-BEF4-A5A5779E9544}"/>
    <cellStyle name="Normal 4 9 15 8 2" xfId="45267" xr:uid="{33D43141-E3AD-42B0-B8E1-548B605291E2}"/>
    <cellStyle name="Normal 4 9 15 8 2 2" xfId="45268" xr:uid="{B8486BA4-018B-4000-B70D-F03B61CA8AFE}"/>
    <cellStyle name="Normal 4 9 15 8 3" xfId="45269" xr:uid="{2DB7C814-7A9E-4268-A337-904D0E0E5815}"/>
    <cellStyle name="Normal 4 9 15 9" xfId="45270" xr:uid="{98DAA108-A8BB-4A53-ACBF-FAD8AB04D96E}"/>
    <cellStyle name="Normal 4 9 15 9 2" xfId="45271" xr:uid="{1DA34874-8972-42BE-A72A-828FC8B42917}"/>
    <cellStyle name="Normal 4 9 15 9 2 2" xfId="45272" xr:uid="{E96C2430-41F8-4738-9C86-67F1CFFB96AF}"/>
    <cellStyle name="Normal 4 9 15 9 3" xfId="45273" xr:uid="{C9EC9EFC-CC08-419E-A7D5-38F377BF2077}"/>
    <cellStyle name="Normal 4 9 16" xfId="45274" xr:uid="{27C1E428-95F7-458D-B382-D24903AE90E7}"/>
    <cellStyle name="Normal 4 9 16 10" xfId="45275" xr:uid="{C40FEC4D-871F-434B-82E3-03D0673F3192}"/>
    <cellStyle name="Normal 4 9 16 10 2" xfId="45276" xr:uid="{E03DFC2B-0D06-4AD2-9B39-6DAE0F1C2B72}"/>
    <cellStyle name="Normal 4 9 16 11" xfId="45277" xr:uid="{7E2CCAF2-DFC7-4E89-9D13-D62A2DB14A96}"/>
    <cellStyle name="Normal 4 9 16 2" xfId="45278" xr:uid="{EEDAE3AC-F16D-4CE8-BB1C-D17F5B52B4D2}"/>
    <cellStyle name="Normal 4 9 16 2 2" xfId="45279" xr:uid="{2F4A2006-FD06-47BA-936C-E9EF049C680D}"/>
    <cellStyle name="Normal 4 9 16 2 2 2" xfId="45280" xr:uid="{7A8A426E-2B78-4518-BE19-9328D81C2EE2}"/>
    <cellStyle name="Normal 4 9 16 2 2 2 2" xfId="45281" xr:uid="{78E1133F-3EC3-47E6-B7AA-90A42D19CA0B}"/>
    <cellStyle name="Normal 4 9 16 2 2 2 2 2" xfId="45282" xr:uid="{BDFBF174-0CEB-42AB-A817-838451B6DC21}"/>
    <cellStyle name="Normal 4 9 16 2 2 2 2 2 2" xfId="45283" xr:uid="{EF02AEFC-0220-44E0-9B2E-313990AA8222}"/>
    <cellStyle name="Normal 4 9 16 2 2 2 2 3" xfId="45284" xr:uid="{ED1C9305-05DF-4637-B47E-77CBF963B316}"/>
    <cellStyle name="Normal 4 9 16 2 2 2 3" xfId="45285" xr:uid="{56859D45-D82A-4A6A-8574-FD0BCAF6C5CE}"/>
    <cellStyle name="Normal 4 9 16 2 2 2 3 2" xfId="45286" xr:uid="{8C876184-F454-4F8F-BF5A-531DA0CACF14}"/>
    <cellStyle name="Normal 4 9 16 2 2 2 3 2 2" xfId="45287" xr:uid="{D779768C-522C-4062-84A5-0BA9023C2FCB}"/>
    <cellStyle name="Normal 4 9 16 2 2 2 3 3" xfId="45288" xr:uid="{3F477D18-85BA-4C41-9EBB-A8ED8BA30819}"/>
    <cellStyle name="Normal 4 9 16 2 2 2 4" xfId="45289" xr:uid="{16BD352D-FDF7-4363-998D-794766C55959}"/>
    <cellStyle name="Normal 4 9 16 2 2 2 4 2" xfId="45290" xr:uid="{745BED08-1D62-4639-A81E-2FEA43EDB762}"/>
    <cellStyle name="Normal 4 9 16 2 2 2 5" xfId="45291" xr:uid="{EB4F637B-B8A1-4D6C-BDFC-303DC1FBF08B}"/>
    <cellStyle name="Normal 4 9 16 2 2 3" xfId="45292" xr:uid="{4A60B2D8-1DFA-46E6-90AB-39F59363C6B5}"/>
    <cellStyle name="Normal 4 9 16 2 2 3 2" xfId="45293" xr:uid="{A7DFA6D0-4184-4B28-8629-17CBE3ED74F6}"/>
    <cellStyle name="Normal 4 9 16 2 2 3 2 2" xfId="45294" xr:uid="{29A0A56E-67A9-4F68-9B67-12224F769336}"/>
    <cellStyle name="Normal 4 9 16 2 2 3 3" xfId="45295" xr:uid="{05F59294-DBB1-4720-B1C6-690798EEB24E}"/>
    <cellStyle name="Normal 4 9 16 2 2 4" xfId="45296" xr:uid="{248DFD8F-5497-4E46-A173-827B17EFB9AC}"/>
    <cellStyle name="Normal 4 9 16 2 2 4 2" xfId="45297" xr:uid="{FF596F76-EB6A-4A5D-8615-849458A0E879}"/>
    <cellStyle name="Normal 4 9 16 2 2 4 2 2" xfId="45298" xr:uid="{0597C38B-B7E5-431E-92CB-273883199A68}"/>
    <cellStyle name="Normal 4 9 16 2 2 4 3" xfId="45299" xr:uid="{DD0FFB9F-4DB0-42FA-AAB1-6C8C5695CBCE}"/>
    <cellStyle name="Normal 4 9 16 2 2 5" xfId="45300" xr:uid="{5FA11000-4CB5-4B61-82A4-632B84D8AF8D}"/>
    <cellStyle name="Normal 4 9 16 2 2 5 2" xfId="45301" xr:uid="{86D79E3A-9040-46D5-B02D-923C645FC379}"/>
    <cellStyle name="Normal 4 9 16 2 2 6" xfId="45302" xr:uid="{0F5C38EA-44FB-42C8-8E5F-C161C49C6C36}"/>
    <cellStyle name="Normal 4 9 16 2 3" xfId="45303" xr:uid="{B16B7B78-31C5-4D2F-A595-29486CB204EE}"/>
    <cellStyle name="Normal 4 9 16 2 3 2" xfId="45304" xr:uid="{9BEADA0B-8BE8-4183-9307-1E3DD28BB284}"/>
    <cellStyle name="Normal 4 9 16 2 3 2 2" xfId="45305" xr:uid="{8EF7BF8C-DCBC-42BB-B1A0-B7022CFC999A}"/>
    <cellStyle name="Normal 4 9 16 2 3 2 2 2" xfId="45306" xr:uid="{3F32D19E-4B00-4F97-9AC0-92A9A7C824C5}"/>
    <cellStyle name="Normal 4 9 16 2 3 2 2 2 2" xfId="45307" xr:uid="{E4F6BD60-218B-4507-8F1B-5726EC9D4941}"/>
    <cellStyle name="Normal 4 9 16 2 3 2 2 3" xfId="45308" xr:uid="{BE63F460-AD47-4E74-B43B-06B0D6A66624}"/>
    <cellStyle name="Normal 4 9 16 2 3 2 3" xfId="45309" xr:uid="{75DB61AE-AA7B-4FB9-98EE-BDE1D768C5B9}"/>
    <cellStyle name="Normal 4 9 16 2 3 2 3 2" xfId="45310" xr:uid="{4BB2BC18-E7B9-4AFD-9A20-33EB6C9D9ACE}"/>
    <cellStyle name="Normal 4 9 16 2 3 2 3 2 2" xfId="45311" xr:uid="{92240E33-DDA0-496F-BB22-FE2E416BACAE}"/>
    <cellStyle name="Normal 4 9 16 2 3 2 3 3" xfId="45312" xr:uid="{67E4F6DC-9C10-4B06-A7EB-CE54190BBD2C}"/>
    <cellStyle name="Normal 4 9 16 2 3 2 4" xfId="45313" xr:uid="{F54F2566-F6BD-4B85-9D4C-8A437A9491DB}"/>
    <cellStyle name="Normal 4 9 16 2 3 2 4 2" xfId="45314" xr:uid="{67A65599-AA83-4D0A-AE0D-1CD050F864AA}"/>
    <cellStyle name="Normal 4 9 16 2 3 2 5" xfId="45315" xr:uid="{26467196-4C2F-4B2F-8115-992ED559A4A1}"/>
    <cellStyle name="Normal 4 9 16 2 3 3" xfId="45316" xr:uid="{A8DD22BC-AD04-40AF-AC39-D6E89847CDDA}"/>
    <cellStyle name="Normal 4 9 16 2 3 3 2" xfId="45317" xr:uid="{928CD32A-C9B3-4D52-8177-2E4892FD9A59}"/>
    <cellStyle name="Normal 4 9 16 2 3 3 2 2" xfId="45318" xr:uid="{45831A38-60AB-438F-9A0E-13A01C7E17B8}"/>
    <cellStyle name="Normal 4 9 16 2 3 3 3" xfId="45319" xr:uid="{A709AF53-D920-4A20-A0AF-4E8596A54583}"/>
    <cellStyle name="Normal 4 9 16 2 3 4" xfId="45320" xr:uid="{2E0BB9EF-ADD9-49D8-ABCA-7C8E3117D4C3}"/>
    <cellStyle name="Normal 4 9 16 2 3 4 2" xfId="45321" xr:uid="{F8DE6861-2DDC-4F7A-9EC6-8FCE7A32C638}"/>
    <cellStyle name="Normal 4 9 16 2 3 4 2 2" xfId="45322" xr:uid="{6D2C062F-C60D-4F87-B796-7F720FDAAC69}"/>
    <cellStyle name="Normal 4 9 16 2 3 4 3" xfId="45323" xr:uid="{6788628C-C511-4722-AF27-3BBC42A43D12}"/>
    <cellStyle name="Normal 4 9 16 2 3 5" xfId="45324" xr:uid="{7AC9048B-B2F8-43F9-B235-62C8A151618C}"/>
    <cellStyle name="Normal 4 9 16 2 3 5 2" xfId="45325" xr:uid="{83930529-C488-4DB7-B3FC-C5D310F10154}"/>
    <cellStyle name="Normal 4 9 16 2 3 6" xfId="45326" xr:uid="{E7D6C746-E5C8-4A0C-AC06-B3AFEFE4DB81}"/>
    <cellStyle name="Normal 4 9 16 2 4" xfId="45327" xr:uid="{412A2E65-A839-4679-801C-1F628614793E}"/>
    <cellStyle name="Normal 4 9 16 2 4 2" xfId="45328" xr:uid="{5719EB5B-F99F-4B1D-BA9D-871EB5A24161}"/>
    <cellStyle name="Normal 4 9 16 2 4 2 2" xfId="45329" xr:uid="{9354F873-5F90-4B90-9B88-51F932E5F562}"/>
    <cellStyle name="Normal 4 9 16 2 4 2 2 2" xfId="45330" xr:uid="{34EC1F3E-2C0D-4B48-BD57-57133DF845BD}"/>
    <cellStyle name="Normal 4 9 16 2 4 2 3" xfId="45331" xr:uid="{F6DCC550-8E89-4117-86F4-FF1CC5B5A0F6}"/>
    <cellStyle name="Normal 4 9 16 2 4 3" xfId="45332" xr:uid="{CCD82BF8-F7D2-4531-9CA6-2BE380BB54C1}"/>
    <cellStyle name="Normal 4 9 16 2 4 3 2" xfId="45333" xr:uid="{20C9633D-8415-4953-B430-15BC4F2908FA}"/>
    <cellStyle name="Normal 4 9 16 2 4 3 2 2" xfId="45334" xr:uid="{21DF54E0-FE6C-4342-BFF4-D4CC57040004}"/>
    <cellStyle name="Normal 4 9 16 2 4 3 3" xfId="45335" xr:uid="{B0A21DF8-D539-416A-A5E7-A4397F07B78E}"/>
    <cellStyle name="Normal 4 9 16 2 4 4" xfId="45336" xr:uid="{7B9616BB-E245-4F46-BA60-92C5E0510A78}"/>
    <cellStyle name="Normal 4 9 16 2 4 4 2" xfId="45337" xr:uid="{78DA261E-4C8C-4EDA-9AD2-B73E779D397C}"/>
    <cellStyle name="Normal 4 9 16 2 4 5" xfId="45338" xr:uid="{77E1A9B7-9F99-4126-8D60-54AAB4AC5076}"/>
    <cellStyle name="Normal 4 9 16 2 5" xfId="45339" xr:uid="{E4314C59-821F-47EB-AB41-FEE35F210221}"/>
    <cellStyle name="Normal 4 9 16 2 5 2" xfId="45340" xr:uid="{EDCB6D4D-0572-4BBF-9B38-0DC5EE7A786A}"/>
    <cellStyle name="Normal 4 9 16 2 5 2 2" xfId="45341" xr:uid="{0E506A8F-1388-4E48-8BC9-0F4E0D89BD0D}"/>
    <cellStyle name="Normal 4 9 16 2 5 3" xfId="45342" xr:uid="{BB830BB4-1F07-483C-981C-E1D54EA2DDD1}"/>
    <cellStyle name="Normal 4 9 16 2 6" xfId="45343" xr:uid="{8938FF67-FECA-484E-A7F1-6CD0CDC81FED}"/>
    <cellStyle name="Normal 4 9 16 2 6 2" xfId="45344" xr:uid="{9DC71986-188C-467D-B3D1-EE5E46D37B5D}"/>
    <cellStyle name="Normal 4 9 16 2 6 2 2" xfId="45345" xr:uid="{F7DD5253-F420-44AA-9664-A1FAE3913EB0}"/>
    <cellStyle name="Normal 4 9 16 2 6 3" xfId="45346" xr:uid="{A47D50D7-D0E5-47AD-B4C0-C1537B1AD9C3}"/>
    <cellStyle name="Normal 4 9 16 2 7" xfId="45347" xr:uid="{D9116839-6AE7-47D7-B6F9-2FA53AC9672F}"/>
    <cellStyle name="Normal 4 9 16 2 7 2" xfId="45348" xr:uid="{E85077D2-F884-4DF6-A78E-9CF320EED1E8}"/>
    <cellStyle name="Normal 4 9 16 2 7 2 2" xfId="45349" xr:uid="{B5CA361F-F83E-43DC-98B4-5861663F771E}"/>
    <cellStyle name="Normal 4 9 16 2 7 3" xfId="45350" xr:uid="{33050331-0122-46EB-9B34-A7533C68AC7E}"/>
    <cellStyle name="Normal 4 9 16 2 8" xfId="45351" xr:uid="{C13AC504-6880-48E5-947A-EF0E83F3EBEA}"/>
    <cellStyle name="Normal 4 9 16 2 8 2" xfId="45352" xr:uid="{066C667D-0052-4867-8BB9-3408A507815A}"/>
    <cellStyle name="Normal 4 9 16 2 9" xfId="45353" xr:uid="{79B010BA-352B-4AE6-8357-48F211B4172C}"/>
    <cellStyle name="Normal 4 9 16 3" xfId="45354" xr:uid="{D2E4FE73-C45F-43F0-9B21-EE38FF2D4374}"/>
    <cellStyle name="Normal 4 9 16 3 2" xfId="45355" xr:uid="{6FDFEA4A-2565-41C8-8BD6-FA0A9DA0AA59}"/>
    <cellStyle name="Normal 4 9 16 3 2 2" xfId="45356" xr:uid="{6E1D09CB-FA00-4252-AAFF-4EF910A0B009}"/>
    <cellStyle name="Normal 4 9 16 3 2 2 2" xfId="45357" xr:uid="{333604F3-B7DE-4B48-A8B7-68650B634CA8}"/>
    <cellStyle name="Normal 4 9 16 3 2 2 2 2" xfId="45358" xr:uid="{7B308D47-9C30-4579-B094-E2E054EA0C3E}"/>
    <cellStyle name="Normal 4 9 16 3 2 2 2 2 2" xfId="45359" xr:uid="{D3DF4A14-F647-48E5-BFBE-624B1318D5C5}"/>
    <cellStyle name="Normal 4 9 16 3 2 2 2 3" xfId="45360" xr:uid="{A280E660-C94E-41B4-8F21-1147620597DF}"/>
    <cellStyle name="Normal 4 9 16 3 2 2 3" xfId="45361" xr:uid="{DF3AA257-9848-4253-9C25-DED77616D48D}"/>
    <cellStyle name="Normal 4 9 16 3 2 2 3 2" xfId="45362" xr:uid="{3339AEFE-B7D2-46B2-910D-EC385D23209B}"/>
    <cellStyle name="Normal 4 9 16 3 2 2 3 2 2" xfId="45363" xr:uid="{C0BEE908-C81D-481C-B8C8-9EF22569C946}"/>
    <cellStyle name="Normal 4 9 16 3 2 2 3 3" xfId="45364" xr:uid="{0231B1D0-C655-4C5B-A125-3325E58B3052}"/>
    <cellStyle name="Normal 4 9 16 3 2 2 4" xfId="45365" xr:uid="{C2BE00AC-D028-4303-90F6-996244DB3A2A}"/>
    <cellStyle name="Normal 4 9 16 3 2 2 4 2" xfId="45366" xr:uid="{E14A604D-126B-40C9-86AD-D9E6523FCC67}"/>
    <cellStyle name="Normal 4 9 16 3 2 2 5" xfId="45367" xr:uid="{77ACA505-3C3B-4D87-8957-467EE9D1B4C3}"/>
    <cellStyle name="Normal 4 9 16 3 2 3" xfId="45368" xr:uid="{A2820A21-DD90-401E-BDFD-B091475853A6}"/>
    <cellStyle name="Normal 4 9 16 3 2 3 2" xfId="45369" xr:uid="{36E175E6-FA40-4366-9AC4-0D86BECB040A}"/>
    <cellStyle name="Normal 4 9 16 3 2 3 2 2" xfId="45370" xr:uid="{401C4D72-702E-4B51-B066-1CA734B52A3C}"/>
    <cellStyle name="Normal 4 9 16 3 2 3 3" xfId="45371" xr:uid="{2BC34C16-079B-4B75-98E2-4252410317D5}"/>
    <cellStyle name="Normal 4 9 16 3 2 4" xfId="45372" xr:uid="{E9EB2F4B-F8A8-403F-9699-1470BBA9E41C}"/>
    <cellStyle name="Normal 4 9 16 3 2 4 2" xfId="45373" xr:uid="{75A4CB8F-2DF4-48B9-9069-E5A53E5D6448}"/>
    <cellStyle name="Normal 4 9 16 3 2 4 2 2" xfId="45374" xr:uid="{67A130D4-89A0-4F93-A97B-C55987E420D1}"/>
    <cellStyle name="Normal 4 9 16 3 2 4 3" xfId="45375" xr:uid="{A09DFACF-8C35-4A65-A812-8427D09C8DB8}"/>
    <cellStyle name="Normal 4 9 16 3 2 5" xfId="45376" xr:uid="{5BC61951-9043-47E6-98D0-D64F6388D3BF}"/>
    <cellStyle name="Normal 4 9 16 3 2 5 2" xfId="45377" xr:uid="{729151AB-227E-4EB5-BCD9-8997B683A70B}"/>
    <cellStyle name="Normal 4 9 16 3 2 6" xfId="45378" xr:uid="{5CA73C0A-C2F4-4271-A38D-43423E7FEB8F}"/>
    <cellStyle name="Normal 4 9 16 3 3" xfId="45379" xr:uid="{FC0125B2-6A8F-47FF-BB4B-3EAF11433FDE}"/>
    <cellStyle name="Normal 4 9 16 3 3 2" xfId="45380" xr:uid="{7F56B453-6524-42E4-AEA8-B7A8B208C76F}"/>
    <cellStyle name="Normal 4 9 16 3 3 2 2" xfId="45381" xr:uid="{58E7696C-DD1A-44A7-9280-1E68C31B928F}"/>
    <cellStyle name="Normal 4 9 16 3 3 2 2 2" xfId="45382" xr:uid="{66CC60A6-ADE5-497B-872F-4546A67643FC}"/>
    <cellStyle name="Normal 4 9 16 3 3 2 2 2 2" xfId="45383" xr:uid="{80AECB50-C610-439B-925F-8F994C511A4D}"/>
    <cellStyle name="Normal 4 9 16 3 3 2 2 3" xfId="45384" xr:uid="{AC037702-4445-4CCF-B72B-B63168A50D83}"/>
    <cellStyle name="Normal 4 9 16 3 3 2 3" xfId="45385" xr:uid="{53276DF8-0802-45D1-B918-1009318A5A7C}"/>
    <cellStyle name="Normal 4 9 16 3 3 2 3 2" xfId="45386" xr:uid="{AA74250F-12E6-49D5-A073-34D8480B38AC}"/>
    <cellStyle name="Normal 4 9 16 3 3 2 3 2 2" xfId="45387" xr:uid="{137ABC71-EF5A-46F8-8090-3B886D2B6345}"/>
    <cellStyle name="Normal 4 9 16 3 3 2 3 3" xfId="45388" xr:uid="{91101FBF-7288-4E80-B0DD-2C0A3FE9EFEF}"/>
    <cellStyle name="Normal 4 9 16 3 3 2 4" xfId="45389" xr:uid="{D96EAEFA-00DD-4C4F-B41F-60C5C7FC6285}"/>
    <cellStyle name="Normal 4 9 16 3 3 2 4 2" xfId="45390" xr:uid="{CEBCA88C-A2B4-4E6E-B264-A4E9F3BBD71A}"/>
    <cellStyle name="Normal 4 9 16 3 3 2 5" xfId="45391" xr:uid="{B32BC6AA-101E-4D09-A5A6-D0FB9269DE2F}"/>
    <cellStyle name="Normal 4 9 16 3 3 3" xfId="45392" xr:uid="{FD461212-BC7F-4B0E-BF23-41D0CBBB05A2}"/>
    <cellStyle name="Normal 4 9 16 3 3 3 2" xfId="45393" xr:uid="{1EE782F4-7558-4346-A50E-0CCECF126716}"/>
    <cellStyle name="Normal 4 9 16 3 3 3 2 2" xfId="45394" xr:uid="{11EA0F1F-0A28-49E4-B618-6C1BD33CE56C}"/>
    <cellStyle name="Normal 4 9 16 3 3 3 3" xfId="45395" xr:uid="{F18679A4-236F-42E7-B6B6-FD1D5144A3F3}"/>
    <cellStyle name="Normal 4 9 16 3 3 4" xfId="45396" xr:uid="{28EAF68E-D5D5-46FA-BB6E-60C85AA3EFAC}"/>
    <cellStyle name="Normal 4 9 16 3 3 4 2" xfId="45397" xr:uid="{ADBA7355-55FA-4874-AE3D-423E43680BC0}"/>
    <cellStyle name="Normal 4 9 16 3 3 4 2 2" xfId="45398" xr:uid="{F372F8B0-3E93-42B3-AABA-AB0D3A9EA6BB}"/>
    <cellStyle name="Normal 4 9 16 3 3 4 3" xfId="45399" xr:uid="{AA7D1B03-8ED3-4899-866B-1524569A25C4}"/>
    <cellStyle name="Normal 4 9 16 3 3 5" xfId="45400" xr:uid="{A443E85D-AF4B-4496-9DB0-E6D30B1A5CF1}"/>
    <cellStyle name="Normal 4 9 16 3 3 5 2" xfId="45401" xr:uid="{DF921951-5E9C-4861-BDA3-D45FD4F9F2B3}"/>
    <cellStyle name="Normal 4 9 16 3 3 6" xfId="45402" xr:uid="{1F80C483-2EA9-4933-9E20-3C886F943FBE}"/>
    <cellStyle name="Normal 4 9 16 3 4" xfId="45403" xr:uid="{678A318E-1110-4E3D-A40B-B2C8140B6946}"/>
    <cellStyle name="Normal 4 9 16 3 4 2" xfId="45404" xr:uid="{0EE47023-8005-4FFB-9117-E929DBFE1B1E}"/>
    <cellStyle name="Normal 4 9 16 3 4 2 2" xfId="45405" xr:uid="{9EC62DF0-F388-42BA-B1D0-19C47E596BEB}"/>
    <cellStyle name="Normal 4 9 16 3 4 2 2 2" xfId="45406" xr:uid="{62C9E71D-8F11-4136-8753-47D33EAFA419}"/>
    <cellStyle name="Normal 4 9 16 3 4 2 3" xfId="45407" xr:uid="{86360698-BCE5-410C-9EB3-DD198EA3E1C0}"/>
    <cellStyle name="Normal 4 9 16 3 4 3" xfId="45408" xr:uid="{E1E077A8-173B-472F-B408-01BE016FF703}"/>
    <cellStyle name="Normal 4 9 16 3 4 3 2" xfId="45409" xr:uid="{3E5EE79D-58BD-4546-885E-8FA2D76456F1}"/>
    <cellStyle name="Normal 4 9 16 3 4 3 2 2" xfId="45410" xr:uid="{3D2D4507-491C-436C-8D75-34D505DAF600}"/>
    <cellStyle name="Normal 4 9 16 3 4 3 3" xfId="45411" xr:uid="{6BC37D5F-01BF-4231-9069-0FAEB8ADBE73}"/>
    <cellStyle name="Normal 4 9 16 3 4 4" xfId="45412" xr:uid="{3179D84A-3FC3-46D9-BFB9-A18F509EB43F}"/>
    <cellStyle name="Normal 4 9 16 3 4 4 2" xfId="45413" xr:uid="{A74A2BFF-E48C-4895-8FE1-DF74D97AE8DE}"/>
    <cellStyle name="Normal 4 9 16 3 4 5" xfId="45414" xr:uid="{99078CEF-153A-4218-89EB-E3846DFC2107}"/>
    <cellStyle name="Normal 4 9 16 3 5" xfId="45415" xr:uid="{2E7CF5C6-8BEE-460A-BBD5-8F97A5E20CFA}"/>
    <cellStyle name="Normal 4 9 16 3 5 2" xfId="45416" xr:uid="{92499296-B93E-47FF-BAB9-21E75DB37DD2}"/>
    <cellStyle name="Normal 4 9 16 3 5 2 2" xfId="45417" xr:uid="{0F2A60E4-47CA-46C5-8C8D-F2CCBFAD5F69}"/>
    <cellStyle name="Normal 4 9 16 3 5 3" xfId="45418" xr:uid="{B4D1CE5D-9E3F-436E-9F51-1D59696FC1DE}"/>
    <cellStyle name="Normal 4 9 16 3 6" xfId="45419" xr:uid="{1CFEEDC0-C5B6-4D63-9EAF-36C2633BC8EC}"/>
    <cellStyle name="Normal 4 9 16 3 6 2" xfId="45420" xr:uid="{DA302486-B11B-4DAF-8464-7F6C26BBD741}"/>
    <cellStyle name="Normal 4 9 16 3 6 2 2" xfId="45421" xr:uid="{DD87D83E-29A8-4CBD-82B5-F4AFB5C4D5F7}"/>
    <cellStyle name="Normal 4 9 16 3 6 3" xfId="45422" xr:uid="{906B6AA7-C55F-4D0D-9720-0AC5C3078A8A}"/>
    <cellStyle name="Normal 4 9 16 3 7" xfId="45423" xr:uid="{95F1E0A7-39D9-4D40-9EA5-615010584AAF}"/>
    <cellStyle name="Normal 4 9 16 3 7 2" xfId="45424" xr:uid="{0E1B2D20-2459-44A4-91C1-BB31A43356B1}"/>
    <cellStyle name="Normal 4 9 16 3 7 2 2" xfId="45425" xr:uid="{80145835-D1AA-4571-88BB-559D6442E7A1}"/>
    <cellStyle name="Normal 4 9 16 3 7 3" xfId="45426" xr:uid="{6C0CB077-9339-4FF4-88F8-E8043B57C079}"/>
    <cellStyle name="Normal 4 9 16 3 8" xfId="45427" xr:uid="{75FD9467-AC82-4223-8F04-FF5CCF701C02}"/>
    <cellStyle name="Normal 4 9 16 3 8 2" xfId="45428" xr:uid="{2B483E42-1444-46A1-8EC4-C11DBA09B7DE}"/>
    <cellStyle name="Normal 4 9 16 3 9" xfId="45429" xr:uid="{B298495B-3976-45F1-9492-6CBCB2293651}"/>
    <cellStyle name="Normal 4 9 16 4" xfId="45430" xr:uid="{9047CE84-6413-49AF-A5EC-FBF779CFE35A}"/>
    <cellStyle name="Normal 4 9 16 4 2" xfId="45431" xr:uid="{F94C29D7-A475-41C5-9355-2342FE750E02}"/>
    <cellStyle name="Normal 4 9 16 4 2 2" xfId="45432" xr:uid="{4F57BD2E-A540-4FBE-BFC8-7D81FF2AB96E}"/>
    <cellStyle name="Normal 4 9 16 4 2 2 2" xfId="45433" xr:uid="{4EBAB531-63B1-41DD-8802-B86723DFAE57}"/>
    <cellStyle name="Normal 4 9 16 4 2 2 2 2" xfId="45434" xr:uid="{B3785DCA-73A9-41D8-AB3F-E175AA7EA752}"/>
    <cellStyle name="Normal 4 9 16 4 2 2 3" xfId="45435" xr:uid="{D7628C8B-2E51-4DF1-93C4-D0438A44109E}"/>
    <cellStyle name="Normal 4 9 16 4 2 3" xfId="45436" xr:uid="{11AC172C-B264-45A8-912A-1080B1B8664A}"/>
    <cellStyle name="Normal 4 9 16 4 2 3 2" xfId="45437" xr:uid="{825D19C2-BFDF-44C1-A980-7B000767DE04}"/>
    <cellStyle name="Normal 4 9 16 4 2 3 2 2" xfId="45438" xr:uid="{CD917EAD-4801-466E-8B8B-A91F302E8590}"/>
    <cellStyle name="Normal 4 9 16 4 2 3 3" xfId="45439" xr:uid="{5652B08A-B70B-46B0-A3FC-BD04C7A476ED}"/>
    <cellStyle name="Normal 4 9 16 4 2 4" xfId="45440" xr:uid="{EFDD189D-7306-4309-A194-A950379D4FD5}"/>
    <cellStyle name="Normal 4 9 16 4 2 4 2" xfId="45441" xr:uid="{D257890E-573B-451E-A635-5A03C97B0C4D}"/>
    <cellStyle name="Normal 4 9 16 4 2 5" xfId="45442" xr:uid="{031B4C71-6B51-4722-B3F8-52B227F36454}"/>
    <cellStyle name="Normal 4 9 16 4 3" xfId="45443" xr:uid="{86BA5F33-65B3-4E47-833F-52786C73931F}"/>
    <cellStyle name="Normal 4 9 16 4 3 2" xfId="45444" xr:uid="{5C0DF5AD-AD32-44E4-9464-32D31E1DB288}"/>
    <cellStyle name="Normal 4 9 16 4 3 2 2" xfId="45445" xr:uid="{D88E11E9-484C-48F1-A927-782A4C71F4A2}"/>
    <cellStyle name="Normal 4 9 16 4 3 3" xfId="45446" xr:uid="{05D15FB8-0D90-4E8D-B6A4-B2227866DF2A}"/>
    <cellStyle name="Normal 4 9 16 4 4" xfId="45447" xr:uid="{449389A6-CBED-4BED-BDE2-4C89AE9BD8BC}"/>
    <cellStyle name="Normal 4 9 16 4 4 2" xfId="45448" xr:uid="{94025948-C812-495D-9AFF-BFC678778DCF}"/>
    <cellStyle name="Normal 4 9 16 4 4 2 2" xfId="45449" xr:uid="{B66D4D66-5E5D-416E-BC39-9498B1766909}"/>
    <cellStyle name="Normal 4 9 16 4 4 3" xfId="45450" xr:uid="{87024527-24AF-4211-BF98-11788E119A2F}"/>
    <cellStyle name="Normal 4 9 16 4 5" xfId="45451" xr:uid="{EB07F384-39FA-4A96-8AEF-BAB3F6F35EB8}"/>
    <cellStyle name="Normal 4 9 16 4 5 2" xfId="45452" xr:uid="{43455F05-434A-48D6-9BC5-876D27CEC719}"/>
    <cellStyle name="Normal 4 9 16 4 6" xfId="45453" xr:uid="{960D0F96-7863-45A9-BFE9-3C82082F385F}"/>
    <cellStyle name="Normal 4 9 16 5" xfId="45454" xr:uid="{42CB6077-2B65-4D63-949E-5DFF1FA376CB}"/>
    <cellStyle name="Normal 4 9 16 5 2" xfId="45455" xr:uid="{41C952FD-8F44-458C-A1CB-1901AEA77790}"/>
    <cellStyle name="Normal 4 9 16 5 2 2" xfId="45456" xr:uid="{84ED163D-1D93-44DA-B308-E0DF467133E9}"/>
    <cellStyle name="Normal 4 9 16 5 2 2 2" xfId="45457" xr:uid="{D7892941-ADAD-4030-BDD6-3BD243167BB4}"/>
    <cellStyle name="Normal 4 9 16 5 2 2 2 2" xfId="45458" xr:uid="{39E40252-2942-451C-A432-373A7481B5A8}"/>
    <cellStyle name="Normal 4 9 16 5 2 2 3" xfId="45459" xr:uid="{2E1EBE49-6670-445C-865C-BB52ECD931BB}"/>
    <cellStyle name="Normal 4 9 16 5 2 3" xfId="45460" xr:uid="{4A7448E4-FC28-450A-9BAE-2845064ADC24}"/>
    <cellStyle name="Normal 4 9 16 5 2 3 2" xfId="45461" xr:uid="{DECBA4D3-A527-40A6-BF21-340A639464CF}"/>
    <cellStyle name="Normal 4 9 16 5 2 3 2 2" xfId="45462" xr:uid="{99D90866-4F7B-49FA-9210-350DF94F0D9D}"/>
    <cellStyle name="Normal 4 9 16 5 2 3 3" xfId="45463" xr:uid="{82FD96D0-DD14-4077-A2A7-DD69F3FA3896}"/>
    <cellStyle name="Normal 4 9 16 5 2 4" xfId="45464" xr:uid="{1F78548F-F857-4CDA-9866-E8FF5011E2EB}"/>
    <cellStyle name="Normal 4 9 16 5 2 4 2" xfId="45465" xr:uid="{728E360D-D730-495F-9EF7-F8D7653E5DAC}"/>
    <cellStyle name="Normal 4 9 16 5 2 5" xfId="45466" xr:uid="{37DDEF3C-A520-442A-A2B3-89DD33F25FB9}"/>
    <cellStyle name="Normal 4 9 16 5 3" xfId="45467" xr:uid="{2FAED360-83BB-4D5C-AE56-5087FC4E3396}"/>
    <cellStyle name="Normal 4 9 16 5 3 2" xfId="45468" xr:uid="{E44CC34C-9DC6-45FB-80A6-F24372EDAB22}"/>
    <cellStyle name="Normal 4 9 16 5 3 2 2" xfId="45469" xr:uid="{C0FEA8F5-6CA8-4F01-A4A1-D8A794171614}"/>
    <cellStyle name="Normal 4 9 16 5 3 3" xfId="45470" xr:uid="{182F012B-A97E-4795-97B9-BDFBBAC74A98}"/>
    <cellStyle name="Normal 4 9 16 5 4" xfId="45471" xr:uid="{3FABA8F4-7028-4A6C-9F8C-89DD2AE5A113}"/>
    <cellStyle name="Normal 4 9 16 5 4 2" xfId="45472" xr:uid="{AE6F1782-709C-4EBE-86EF-E31DD847B1B9}"/>
    <cellStyle name="Normal 4 9 16 5 4 2 2" xfId="45473" xr:uid="{CE9C4F8E-B32D-426B-9781-4AF52FCD0E90}"/>
    <cellStyle name="Normal 4 9 16 5 4 3" xfId="45474" xr:uid="{7852452A-1A3B-4F58-8AB3-E8A6ADB58BB3}"/>
    <cellStyle name="Normal 4 9 16 5 5" xfId="45475" xr:uid="{D88903DF-7FE8-44E2-A4B2-91352BF59C82}"/>
    <cellStyle name="Normal 4 9 16 5 5 2" xfId="45476" xr:uid="{D3FF99CD-28FD-4DE7-9848-238BDF83D2ED}"/>
    <cellStyle name="Normal 4 9 16 5 6" xfId="45477" xr:uid="{4C0CA6BB-83DF-438A-80A2-C44516EBD954}"/>
    <cellStyle name="Normal 4 9 16 6" xfId="45478" xr:uid="{5E94BE28-D9AC-47AB-BB67-5DA94E976F5B}"/>
    <cellStyle name="Normal 4 9 16 6 2" xfId="45479" xr:uid="{0B354571-2D35-4C2C-B204-96BD0495D968}"/>
    <cellStyle name="Normal 4 9 16 6 2 2" xfId="45480" xr:uid="{DE1FBE05-017B-401D-B965-9D39FBC90B64}"/>
    <cellStyle name="Normal 4 9 16 6 2 2 2" xfId="45481" xr:uid="{197C86C9-17C1-4081-9E61-6E6A80A508D3}"/>
    <cellStyle name="Normal 4 9 16 6 2 3" xfId="45482" xr:uid="{C47FEBC1-3AE6-4EBA-AD32-A2B3D2E1E863}"/>
    <cellStyle name="Normal 4 9 16 6 3" xfId="45483" xr:uid="{C341570B-9963-4A35-B975-D65B36CD7AD7}"/>
    <cellStyle name="Normal 4 9 16 6 3 2" xfId="45484" xr:uid="{E8FB2C2B-559A-48F0-9972-261EED1816CC}"/>
    <cellStyle name="Normal 4 9 16 6 3 2 2" xfId="45485" xr:uid="{D43F1E71-5D47-4671-B8BA-F7D92631EFA9}"/>
    <cellStyle name="Normal 4 9 16 6 3 3" xfId="45486" xr:uid="{EBC1391E-B39D-4928-8543-24C1E2217947}"/>
    <cellStyle name="Normal 4 9 16 6 4" xfId="45487" xr:uid="{957510EF-7C46-46D2-BDDD-C3771C7FF59A}"/>
    <cellStyle name="Normal 4 9 16 6 4 2" xfId="45488" xr:uid="{2A5F9AE4-C45F-48CE-945C-89AD149B0B49}"/>
    <cellStyle name="Normal 4 9 16 6 5" xfId="45489" xr:uid="{9A3D41BE-9D06-4DB3-B128-8868194264A4}"/>
    <cellStyle name="Normal 4 9 16 7" xfId="45490" xr:uid="{C809C2CA-80B8-454F-AD60-C9859CF2578F}"/>
    <cellStyle name="Normal 4 9 16 7 2" xfId="45491" xr:uid="{B2653C76-2B21-415F-A28B-4601072B4414}"/>
    <cellStyle name="Normal 4 9 16 7 2 2" xfId="45492" xr:uid="{BB5BA0BA-B8B8-4A84-9470-65AB4BA1D651}"/>
    <cellStyle name="Normal 4 9 16 7 3" xfId="45493" xr:uid="{2B895D08-C0E0-4AFD-A0B3-750287F7A17D}"/>
    <cellStyle name="Normal 4 9 16 8" xfId="45494" xr:uid="{C7BAF1C4-48F7-4813-A0EC-314124C091F9}"/>
    <cellStyle name="Normal 4 9 16 8 2" xfId="45495" xr:uid="{B08714EC-0DCC-4DE7-A56E-69BFF8D7BE43}"/>
    <cellStyle name="Normal 4 9 16 8 2 2" xfId="45496" xr:uid="{D421A659-2187-4FF4-833A-4322D2890F65}"/>
    <cellStyle name="Normal 4 9 16 8 3" xfId="45497" xr:uid="{B44178A0-09E0-489B-A0CB-472BEA769365}"/>
    <cellStyle name="Normal 4 9 16 9" xfId="45498" xr:uid="{AD3360D8-97A6-4E6D-A84E-B68154B450DE}"/>
    <cellStyle name="Normal 4 9 16 9 2" xfId="45499" xr:uid="{E89B7012-0451-4533-982F-15CB2EEF6BE3}"/>
    <cellStyle name="Normal 4 9 16 9 2 2" xfId="45500" xr:uid="{141C9D64-792B-4797-863D-62AEE3603C12}"/>
    <cellStyle name="Normal 4 9 16 9 3" xfId="45501" xr:uid="{777206D6-DF96-44E0-93F4-A304F37862A8}"/>
    <cellStyle name="Normal 4 9 17" xfId="45502" xr:uid="{46EAFB69-34E9-4D2F-8EEB-AF4F36BB62C6}"/>
    <cellStyle name="Normal 4 9 17 10" xfId="45503" xr:uid="{58732843-2421-4692-B961-BCE8A66D6250}"/>
    <cellStyle name="Normal 4 9 17 10 2" xfId="45504" xr:uid="{8D91376B-7A93-45E0-8A57-EE559731E5E8}"/>
    <cellStyle name="Normal 4 9 17 11" xfId="45505" xr:uid="{00DF74B0-561B-4979-B277-7BF5927B4310}"/>
    <cellStyle name="Normal 4 9 17 2" xfId="45506" xr:uid="{8E00DFA6-5C4F-40E7-A64E-8493A65116AE}"/>
    <cellStyle name="Normal 4 9 17 2 2" xfId="45507" xr:uid="{3DBC4295-6D82-43F5-A8A3-93AEE95E4708}"/>
    <cellStyle name="Normal 4 9 17 2 2 2" xfId="45508" xr:uid="{11EE6ACB-3E0F-4DE2-97C6-4A783DD7009B}"/>
    <cellStyle name="Normal 4 9 17 2 2 2 2" xfId="45509" xr:uid="{E581D7A5-EB6E-489B-A606-A9286D62ADE8}"/>
    <cellStyle name="Normal 4 9 17 2 2 2 2 2" xfId="45510" xr:uid="{4361C2B0-4B7F-474E-B5B8-F6069ABA829D}"/>
    <cellStyle name="Normal 4 9 17 2 2 2 2 2 2" xfId="45511" xr:uid="{B1C0B5E1-AADF-4EE9-BDFB-4E8AFE0A527C}"/>
    <cellStyle name="Normal 4 9 17 2 2 2 2 3" xfId="45512" xr:uid="{E8729E98-CD97-433B-BE2A-FC7691503999}"/>
    <cellStyle name="Normal 4 9 17 2 2 2 3" xfId="45513" xr:uid="{DCD76B43-B445-48C8-A315-B7AF471CF6F8}"/>
    <cellStyle name="Normal 4 9 17 2 2 2 3 2" xfId="45514" xr:uid="{77B0D4D6-2EC4-4AA6-852E-DBE37D1176BB}"/>
    <cellStyle name="Normal 4 9 17 2 2 2 3 2 2" xfId="45515" xr:uid="{1E3060D8-A92B-4FBF-8A02-3C2B68869ED0}"/>
    <cellStyle name="Normal 4 9 17 2 2 2 3 3" xfId="45516" xr:uid="{9AB9227D-E70C-4220-A634-E4D739426317}"/>
    <cellStyle name="Normal 4 9 17 2 2 2 4" xfId="45517" xr:uid="{BF7B4A4C-44A9-4FC1-8385-601A944A0A54}"/>
    <cellStyle name="Normal 4 9 17 2 2 2 4 2" xfId="45518" xr:uid="{E792E067-0995-46FD-A77A-1D5841887B75}"/>
    <cellStyle name="Normal 4 9 17 2 2 2 5" xfId="45519" xr:uid="{40AD36AD-B301-4913-BE84-3B318C39F339}"/>
    <cellStyle name="Normal 4 9 17 2 2 3" xfId="45520" xr:uid="{997D0511-ECD8-4988-A321-D56794CC0DEC}"/>
    <cellStyle name="Normal 4 9 17 2 2 3 2" xfId="45521" xr:uid="{0C938BC0-3A80-40EA-AE71-85F01392D77E}"/>
    <cellStyle name="Normal 4 9 17 2 2 3 2 2" xfId="45522" xr:uid="{99069ABC-C254-4889-92A6-B663031C23BE}"/>
    <cellStyle name="Normal 4 9 17 2 2 3 3" xfId="45523" xr:uid="{C079D6A0-9D3C-4000-A188-3BF6F0E0CC0F}"/>
    <cellStyle name="Normal 4 9 17 2 2 4" xfId="45524" xr:uid="{8CC438A9-6DF2-4A74-A7CB-9F1036080968}"/>
    <cellStyle name="Normal 4 9 17 2 2 4 2" xfId="45525" xr:uid="{85BDB701-B7E8-4DBA-83E4-80F03B0EE48B}"/>
    <cellStyle name="Normal 4 9 17 2 2 4 2 2" xfId="45526" xr:uid="{D53BDCED-6783-4544-8CF6-AA38EA265E96}"/>
    <cellStyle name="Normal 4 9 17 2 2 4 3" xfId="45527" xr:uid="{C94E59DA-86EB-426A-B25D-D5204507CF03}"/>
    <cellStyle name="Normal 4 9 17 2 2 5" xfId="45528" xr:uid="{3798087B-8227-4425-A2A3-F23F198F4AA3}"/>
    <cellStyle name="Normal 4 9 17 2 2 5 2" xfId="45529" xr:uid="{9EC5C1B0-6A7F-4034-B77E-559E997EDF7A}"/>
    <cellStyle name="Normal 4 9 17 2 2 6" xfId="45530" xr:uid="{967371EA-2B4A-4EEB-B592-4265EF142B0C}"/>
    <cellStyle name="Normal 4 9 17 2 3" xfId="45531" xr:uid="{A466C816-93DA-43B9-A4B1-4C8205F43CCC}"/>
    <cellStyle name="Normal 4 9 17 2 3 2" xfId="45532" xr:uid="{9DC9EACF-DDEB-410A-9A00-E7949EC4B0A6}"/>
    <cellStyle name="Normal 4 9 17 2 3 2 2" xfId="45533" xr:uid="{FB39651A-0E9B-480A-B853-10E695F24E9D}"/>
    <cellStyle name="Normal 4 9 17 2 3 2 2 2" xfId="45534" xr:uid="{65353E3E-9D8B-4287-9099-606C489D51E2}"/>
    <cellStyle name="Normal 4 9 17 2 3 2 2 2 2" xfId="45535" xr:uid="{556DDF85-F364-4817-96F2-E202ED70C8C1}"/>
    <cellStyle name="Normal 4 9 17 2 3 2 2 3" xfId="45536" xr:uid="{ED251157-9402-427C-BFE8-8E1D86C85037}"/>
    <cellStyle name="Normal 4 9 17 2 3 2 3" xfId="45537" xr:uid="{8798246A-E8A3-4577-B68E-03FE3BE58CC1}"/>
    <cellStyle name="Normal 4 9 17 2 3 2 3 2" xfId="45538" xr:uid="{FADF2E17-432B-4D3B-BC72-9FC2C6F1163C}"/>
    <cellStyle name="Normal 4 9 17 2 3 2 3 2 2" xfId="45539" xr:uid="{BC82253F-5596-4D3A-B33E-23B159A16803}"/>
    <cellStyle name="Normal 4 9 17 2 3 2 3 3" xfId="45540" xr:uid="{DE7D041F-0855-4CF2-BC63-D4091A196AAD}"/>
    <cellStyle name="Normal 4 9 17 2 3 2 4" xfId="45541" xr:uid="{B24B392D-8C90-4782-A4FB-4CBC2EB02268}"/>
    <cellStyle name="Normal 4 9 17 2 3 2 4 2" xfId="45542" xr:uid="{1175C9B6-2BFE-44FE-878E-9E8B67D53475}"/>
    <cellStyle name="Normal 4 9 17 2 3 2 5" xfId="45543" xr:uid="{35067358-A431-43CD-8A4F-1237CD498038}"/>
    <cellStyle name="Normal 4 9 17 2 3 3" xfId="45544" xr:uid="{0B4B8F8D-5FD4-4AAD-A30A-3B968B7C40C3}"/>
    <cellStyle name="Normal 4 9 17 2 3 3 2" xfId="45545" xr:uid="{A5113BBF-6D25-4D49-A1F9-153EACB44ACF}"/>
    <cellStyle name="Normal 4 9 17 2 3 3 2 2" xfId="45546" xr:uid="{8F6BD442-B870-4D8E-A716-B5542D69825B}"/>
    <cellStyle name="Normal 4 9 17 2 3 3 3" xfId="45547" xr:uid="{B0A5055F-86F7-4C1A-B1BA-76D23F2FFC9F}"/>
    <cellStyle name="Normal 4 9 17 2 3 4" xfId="45548" xr:uid="{CCE3F8CB-43F9-4871-A26B-A4A337FD6F37}"/>
    <cellStyle name="Normal 4 9 17 2 3 4 2" xfId="45549" xr:uid="{51221FD8-E40B-434E-A2BA-C4A36F5F9C17}"/>
    <cellStyle name="Normal 4 9 17 2 3 4 2 2" xfId="45550" xr:uid="{CECE379A-B80F-45E2-93F5-06F730BC24AF}"/>
    <cellStyle name="Normal 4 9 17 2 3 4 3" xfId="45551" xr:uid="{A76DB2F2-671C-49B2-B9BD-151D300A52EA}"/>
    <cellStyle name="Normal 4 9 17 2 3 5" xfId="45552" xr:uid="{45E1D594-C555-4BA4-907D-8845EEE47152}"/>
    <cellStyle name="Normal 4 9 17 2 3 5 2" xfId="45553" xr:uid="{92A7FA23-6B1C-469F-9E68-6677BF77E27C}"/>
    <cellStyle name="Normal 4 9 17 2 3 6" xfId="45554" xr:uid="{F369AD3E-4FBF-4641-8962-4307CDD70E3E}"/>
    <cellStyle name="Normal 4 9 17 2 4" xfId="45555" xr:uid="{EDFACF21-8A27-41AC-BFB0-EFDB4BDBF606}"/>
    <cellStyle name="Normal 4 9 17 2 4 2" xfId="45556" xr:uid="{E87FB570-4CED-4D88-A94C-F2BA43DD648C}"/>
    <cellStyle name="Normal 4 9 17 2 4 2 2" xfId="45557" xr:uid="{F09CA137-B10A-4823-B431-D2BECB5E5DCA}"/>
    <cellStyle name="Normal 4 9 17 2 4 2 2 2" xfId="45558" xr:uid="{CE10F805-FACE-4BC9-BC9F-BD9DE8C5EA1C}"/>
    <cellStyle name="Normal 4 9 17 2 4 2 3" xfId="45559" xr:uid="{70835BE1-DB42-432E-A218-2C6B4D23A441}"/>
    <cellStyle name="Normal 4 9 17 2 4 3" xfId="45560" xr:uid="{38198478-9066-48E7-97E8-DDE7A0681F44}"/>
    <cellStyle name="Normal 4 9 17 2 4 3 2" xfId="45561" xr:uid="{F97061BF-A42A-463C-BE22-0BC142F8AC30}"/>
    <cellStyle name="Normal 4 9 17 2 4 3 2 2" xfId="45562" xr:uid="{7ED80432-511E-4CB4-969A-93DF041CB7EB}"/>
    <cellStyle name="Normal 4 9 17 2 4 3 3" xfId="45563" xr:uid="{BDD64C0E-1E15-44D9-B727-ADF0467452B2}"/>
    <cellStyle name="Normal 4 9 17 2 4 4" xfId="45564" xr:uid="{45AADB4C-E8A4-4D79-AB4B-AEA5F48CB054}"/>
    <cellStyle name="Normal 4 9 17 2 4 4 2" xfId="45565" xr:uid="{FAE301B0-A74B-49A3-834F-0689AB989C12}"/>
    <cellStyle name="Normal 4 9 17 2 4 5" xfId="45566" xr:uid="{95FA7692-E5C9-4B3C-B295-5AF0DEE2D015}"/>
    <cellStyle name="Normal 4 9 17 2 5" xfId="45567" xr:uid="{C9A16BF0-1856-43D8-9E88-DDF32A508A46}"/>
    <cellStyle name="Normal 4 9 17 2 5 2" xfId="45568" xr:uid="{67B34E45-AE10-47B2-BE42-0E99338491A5}"/>
    <cellStyle name="Normal 4 9 17 2 5 2 2" xfId="45569" xr:uid="{45B26066-63F5-4A08-89AD-BDD41207C0D9}"/>
    <cellStyle name="Normal 4 9 17 2 5 3" xfId="45570" xr:uid="{4CDE8F47-69DA-4404-9140-0D952680B130}"/>
    <cellStyle name="Normal 4 9 17 2 6" xfId="45571" xr:uid="{A64AC0CC-006F-4364-B1B2-3BF38CD0E20D}"/>
    <cellStyle name="Normal 4 9 17 2 6 2" xfId="45572" xr:uid="{C74B55BD-4A1B-4C82-B2DD-80CCEC67C066}"/>
    <cellStyle name="Normal 4 9 17 2 6 2 2" xfId="45573" xr:uid="{70013AEB-3503-4103-95CC-4C27DE7224DA}"/>
    <cellStyle name="Normal 4 9 17 2 6 3" xfId="45574" xr:uid="{47D158B0-164E-4160-81D2-C7CEEEBE0D7A}"/>
    <cellStyle name="Normal 4 9 17 2 7" xfId="45575" xr:uid="{8FECE5C1-C517-4100-96AE-F377EC842071}"/>
    <cellStyle name="Normal 4 9 17 2 7 2" xfId="45576" xr:uid="{F5D69C1F-6C81-44CD-8612-9FB89E3BF59A}"/>
    <cellStyle name="Normal 4 9 17 2 7 2 2" xfId="45577" xr:uid="{EC0761C3-096A-48E4-8744-8B35B7EB030A}"/>
    <cellStyle name="Normal 4 9 17 2 7 3" xfId="45578" xr:uid="{93136855-CC20-4589-8084-8BD127CE9D78}"/>
    <cellStyle name="Normal 4 9 17 2 8" xfId="45579" xr:uid="{E3D3762B-BD5F-4658-882E-74C47FC2AA92}"/>
    <cellStyle name="Normal 4 9 17 2 8 2" xfId="45580" xr:uid="{BF0F31FD-9430-4433-A23C-8BED271E3D5F}"/>
    <cellStyle name="Normal 4 9 17 2 9" xfId="45581" xr:uid="{4ADEE765-0B69-4E7C-825C-CF561F0E91F1}"/>
    <cellStyle name="Normal 4 9 17 3" xfId="45582" xr:uid="{69517EBD-C026-4244-A91C-1BB5AF1E9FC1}"/>
    <cellStyle name="Normal 4 9 17 3 2" xfId="45583" xr:uid="{F21E185B-FFE7-47BB-8816-5119C8288A83}"/>
    <cellStyle name="Normal 4 9 17 3 2 2" xfId="45584" xr:uid="{D567DD95-9E3A-4C1B-A75D-53CBE635231E}"/>
    <cellStyle name="Normal 4 9 17 3 2 2 2" xfId="45585" xr:uid="{576EC3F6-AC11-43C0-A545-A2D4DDB021B3}"/>
    <cellStyle name="Normal 4 9 17 3 2 2 2 2" xfId="45586" xr:uid="{F779F8C3-32DD-4CE5-9EE8-60E33C0E1710}"/>
    <cellStyle name="Normal 4 9 17 3 2 2 2 2 2" xfId="45587" xr:uid="{0E509135-A51C-400E-8191-EAE3F5D57207}"/>
    <cellStyle name="Normal 4 9 17 3 2 2 2 3" xfId="45588" xr:uid="{77EED7D4-13FD-4572-AE53-ADED36846AD3}"/>
    <cellStyle name="Normal 4 9 17 3 2 2 3" xfId="45589" xr:uid="{42AB2D94-BF8F-414D-8EA1-6C5146239349}"/>
    <cellStyle name="Normal 4 9 17 3 2 2 3 2" xfId="45590" xr:uid="{8B45CD9C-9EFD-48AA-B03E-7257B37B41D7}"/>
    <cellStyle name="Normal 4 9 17 3 2 2 3 2 2" xfId="45591" xr:uid="{C71BE228-1256-4708-AEAC-BDEA9D684692}"/>
    <cellStyle name="Normal 4 9 17 3 2 2 3 3" xfId="45592" xr:uid="{099EEE2C-39A4-40EF-B436-014D910D73EE}"/>
    <cellStyle name="Normal 4 9 17 3 2 2 4" xfId="45593" xr:uid="{88CE29ED-5CBE-421D-8158-0613DF2D07BE}"/>
    <cellStyle name="Normal 4 9 17 3 2 2 4 2" xfId="45594" xr:uid="{7143E8E8-BC49-41EA-A91A-8826721E3A0F}"/>
    <cellStyle name="Normal 4 9 17 3 2 2 5" xfId="45595" xr:uid="{5196F381-44D9-4062-96EA-465FB7CFD442}"/>
    <cellStyle name="Normal 4 9 17 3 2 3" xfId="45596" xr:uid="{AE0C503D-124F-44AF-9E69-DB4977F93848}"/>
    <cellStyle name="Normal 4 9 17 3 2 3 2" xfId="45597" xr:uid="{F4B12060-D513-40DD-981F-BA07DA8A4C63}"/>
    <cellStyle name="Normal 4 9 17 3 2 3 2 2" xfId="45598" xr:uid="{3545CB6D-26C1-48DC-BEEA-EE1B5B654B5E}"/>
    <cellStyle name="Normal 4 9 17 3 2 3 3" xfId="45599" xr:uid="{2D371853-9194-4B79-BF2B-86F2E705FBD6}"/>
    <cellStyle name="Normal 4 9 17 3 2 4" xfId="45600" xr:uid="{9DE94B22-D9B7-42AC-BA0D-C12126F2EE58}"/>
    <cellStyle name="Normal 4 9 17 3 2 4 2" xfId="45601" xr:uid="{3130D362-824D-4D56-A180-D3447D7A1EC9}"/>
    <cellStyle name="Normal 4 9 17 3 2 4 2 2" xfId="45602" xr:uid="{9CB2BD86-2EFF-4B5B-916E-C5CA08989986}"/>
    <cellStyle name="Normal 4 9 17 3 2 4 3" xfId="45603" xr:uid="{C9D556F4-366A-4DE3-9F68-78BABDD7FFA0}"/>
    <cellStyle name="Normal 4 9 17 3 2 5" xfId="45604" xr:uid="{6A69AE82-542A-46F2-9BF1-D4CF973E8E0B}"/>
    <cellStyle name="Normal 4 9 17 3 2 5 2" xfId="45605" xr:uid="{186CDC63-B923-4F76-BAE4-1319D51BC863}"/>
    <cellStyle name="Normal 4 9 17 3 2 6" xfId="45606" xr:uid="{CFCEA94E-0A5B-49D1-9205-A276F807F047}"/>
    <cellStyle name="Normal 4 9 17 3 3" xfId="45607" xr:uid="{1BBA6B06-D338-43DD-BB91-0923BED1003D}"/>
    <cellStyle name="Normal 4 9 17 3 3 2" xfId="45608" xr:uid="{E80EE41D-909C-4635-8D62-341E7DDAE0E2}"/>
    <cellStyle name="Normal 4 9 17 3 3 2 2" xfId="45609" xr:uid="{53A3EA5D-6A32-4503-84E2-9F854DDC2C40}"/>
    <cellStyle name="Normal 4 9 17 3 3 2 2 2" xfId="45610" xr:uid="{93F7A5FE-AFBF-46A1-97C5-B9841B4E3E01}"/>
    <cellStyle name="Normal 4 9 17 3 3 2 2 2 2" xfId="45611" xr:uid="{3E69D37F-54D6-4A31-92B4-195E31AF46E5}"/>
    <cellStyle name="Normal 4 9 17 3 3 2 2 3" xfId="45612" xr:uid="{729C7031-B939-47A4-B87E-5F9A27A79AB6}"/>
    <cellStyle name="Normal 4 9 17 3 3 2 3" xfId="45613" xr:uid="{B2462B6A-35F3-445A-9583-B03EDE8BA4D4}"/>
    <cellStyle name="Normal 4 9 17 3 3 2 3 2" xfId="45614" xr:uid="{BEEB7B40-F9EA-4593-819F-EE3CAF307313}"/>
    <cellStyle name="Normal 4 9 17 3 3 2 3 2 2" xfId="45615" xr:uid="{CCE8269A-6937-4CDA-AD32-8EB4D93223DD}"/>
    <cellStyle name="Normal 4 9 17 3 3 2 3 3" xfId="45616" xr:uid="{8248D110-EAC5-452C-B484-4102D816860D}"/>
    <cellStyle name="Normal 4 9 17 3 3 2 4" xfId="45617" xr:uid="{2AD16D50-02B6-4523-8DD8-81C095644704}"/>
    <cellStyle name="Normal 4 9 17 3 3 2 4 2" xfId="45618" xr:uid="{7E7CC313-0431-4779-9119-E032AE6012D0}"/>
    <cellStyle name="Normal 4 9 17 3 3 2 5" xfId="45619" xr:uid="{AA7EFBF7-7011-431D-AEC3-73415D38B6ED}"/>
    <cellStyle name="Normal 4 9 17 3 3 3" xfId="45620" xr:uid="{4190A649-52F8-40D8-AA35-7C07A23DD1AE}"/>
    <cellStyle name="Normal 4 9 17 3 3 3 2" xfId="45621" xr:uid="{37376C97-0C3F-4E32-B965-439423B23352}"/>
    <cellStyle name="Normal 4 9 17 3 3 3 2 2" xfId="45622" xr:uid="{393B3121-CB97-46C2-A42C-034331C6CF1B}"/>
    <cellStyle name="Normal 4 9 17 3 3 3 3" xfId="45623" xr:uid="{A6CBF369-CE4A-47F5-8590-712788363B30}"/>
    <cellStyle name="Normal 4 9 17 3 3 4" xfId="45624" xr:uid="{A4F82D5C-8208-4840-801A-26CAB75640EF}"/>
    <cellStyle name="Normal 4 9 17 3 3 4 2" xfId="45625" xr:uid="{D98D1C05-12F4-4DB7-B9C5-B5F31FB1A65E}"/>
    <cellStyle name="Normal 4 9 17 3 3 4 2 2" xfId="45626" xr:uid="{56FF1526-8CA5-419A-B52A-9D78735B614D}"/>
    <cellStyle name="Normal 4 9 17 3 3 4 3" xfId="45627" xr:uid="{2FAA2A03-F6C4-4AC6-B829-472426D77FD4}"/>
    <cellStyle name="Normal 4 9 17 3 3 5" xfId="45628" xr:uid="{8E835C92-82A9-4707-874F-00B9AC715621}"/>
    <cellStyle name="Normal 4 9 17 3 3 5 2" xfId="45629" xr:uid="{ABFB08FE-686B-45E0-A75F-B8EA3E7265ED}"/>
    <cellStyle name="Normal 4 9 17 3 3 6" xfId="45630" xr:uid="{DFC59C42-1FC6-4F63-A5FE-2F00AFB0C54B}"/>
    <cellStyle name="Normal 4 9 17 3 4" xfId="45631" xr:uid="{C13174F3-F2B9-4479-AFAA-8776233AC4B2}"/>
    <cellStyle name="Normal 4 9 17 3 4 2" xfId="45632" xr:uid="{AC0F1B81-51C4-43AB-A4E2-321340043BD8}"/>
    <cellStyle name="Normal 4 9 17 3 4 2 2" xfId="45633" xr:uid="{EE0D8427-CBDE-4393-A121-FC8F337BED9F}"/>
    <cellStyle name="Normal 4 9 17 3 4 2 2 2" xfId="45634" xr:uid="{7E6CEA48-833E-48AA-AEDB-455464F0ACF8}"/>
    <cellStyle name="Normal 4 9 17 3 4 2 3" xfId="45635" xr:uid="{DEAA0248-BB10-4555-9DC5-FAA3CB180755}"/>
    <cellStyle name="Normal 4 9 17 3 4 3" xfId="45636" xr:uid="{3FFB34F5-C840-4378-90CC-27CD2E3FD0BF}"/>
    <cellStyle name="Normal 4 9 17 3 4 3 2" xfId="45637" xr:uid="{924921F2-B607-4CF5-A87C-9C714ED8527A}"/>
    <cellStyle name="Normal 4 9 17 3 4 3 2 2" xfId="45638" xr:uid="{1D1E3E4A-8388-4008-9055-90EFDC6F0242}"/>
    <cellStyle name="Normal 4 9 17 3 4 3 3" xfId="45639" xr:uid="{860F64A9-DBE5-4799-A84F-08AC83FD9B88}"/>
    <cellStyle name="Normal 4 9 17 3 4 4" xfId="45640" xr:uid="{DC23DC01-28D4-4256-98D4-B6A34F3BDD26}"/>
    <cellStyle name="Normal 4 9 17 3 4 4 2" xfId="45641" xr:uid="{467FFDB6-8956-4FB8-9F02-04CFED9CD3AB}"/>
    <cellStyle name="Normal 4 9 17 3 4 5" xfId="45642" xr:uid="{2465B1A7-F5F6-46B0-A52B-3653E5F10809}"/>
    <cellStyle name="Normal 4 9 17 3 5" xfId="45643" xr:uid="{7BF66211-507F-4CB6-AFA2-E7CBC9ED7477}"/>
    <cellStyle name="Normal 4 9 17 3 5 2" xfId="45644" xr:uid="{D5F8FFD1-3DEC-4673-807D-93ED697A8A83}"/>
    <cellStyle name="Normal 4 9 17 3 5 2 2" xfId="45645" xr:uid="{2BAC5F6D-19C4-4329-B4CB-DE12866F3862}"/>
    <cellStyle name="Normal 4 9 17 3 5 3" xfId="45646" xr:uid="{97EA00EE-0035-44B0-8A08-3581A2EEC1DE}"/>
    <cellStyle name="Normal 4 9 17 3 6" xfId="45647" xr:uid="{977588AE-1D90-4DA3-BB54-D78EE20B2851}"/>
    <cellStyle name="Normal 4 9 17 3 6 2" xfId="45648" xr:uid="{9B0C9C35-3D6C-4E36-B141-F247785B87CC}"/>
    <cellStyle name="Normal 4 9 17 3 6 2 2" xfId="45649" xr:uid="{2EFBF060-3002-4EDB-86E5-B56E3A1CFE28}"/>
    <cellStyle name="Normal 4 9 17 3 6 3" xfId="45650" xr:uid="{9EB6E4B9-2504-403F-893B-B1A314CE73FE}"/>
    <cellStyle name="Normal 4 9 17 3 7" xfId="45651" xr:uid="{F0B3822E-F246-4264-9E81-96C0B18E6D26}"/>
    <cellStyle name="Normal 4 9 17 3 7 2" xfId="45652" xr:uid="{7019661E-1E91-492D-B093-6A7F161BEEF8}"/>
    <cellStyle name="Normal 4 9 17 3 7 2 2" xfId="45653" xr:uid="{E5C88456-3643-43DB-9973-5781B0A33D94}"/>
    <cellStyle name="Normal 4 9 17 3 7 3" xfId="45654" xr:uid="{86673B90-3DD0-4154-982B-191C00CABCE6}"/>
    <cellStyle name="Normal 4 9 17 3 8" xfId="45655" xr:uid="{8DEB639A-6923-467F-AF42-38ABC2E9EFA8}"/>
    <cellStyle name="Normal 4 9 17 3 8 2" xfId="45656" xr:uid="{D90A5B4C-858E-4C32-8241-238365366952}"/>
    <cellStyle name="Normal 4 9 17 3 9" xfId="45657" xr:uid="{9A400A71-86D2-41D8-9F0F-A12465B48880}"/>
    <cellStyle name="Normal 4 9 17 4" xfId="45658" xr:uid="{B663DE43-52E5-4809-859D-0170E314231C}"/>
    <cellStyle name="Normal 4 9 17 4 2" xfId="45659" xr:uid="{97BFD267-C58E-4A5E-8336-7B7D34242A5B}"/>
    <cellStyle name="Normal 4 9 17 4 2 2" xfId="45660" xr:uid="{ACE79AF4-455C-4D36-9111-9C89CF38661F}"/>
    <cellStyle name="Normal 4 9 17 4 2 2 2" xfId="45661" xr:uid="{BE9ABEF4-2F93-4303-A332-4ED4A49E7582}"/>
    <cellStyle name="Normal 4 9 17 4 2 2 2 2" xfId="45662" xr:uid="{B0009B68-BE21-492D-B8D0-3DB1AA9DC183}"/>
    <cellStyle name="Normal 4 9 17 4 2 2 3" xfId="45663" xr:uid="{36E5DD55-E41C-4963-AC5B-0F7B7B0C6143}"/>
    <cellStyle name="Normal 4 9 17 4 2 3" xfId="45664" xr:uid="{7315AA58-3332-4B2D-82A9-B3038A0B8C24}"/>
    <cellStyle name="Normal 4 9 17 4 2 3 2" xfId="45665" xr:uid="{47E5F822-626D-4D7E-9B18-683869A732D5}"/>
    <cellStyle name="Normal 4 9 17 4 2 3 2 2" xfId="45666" xr:uid="{8B1E9D2B-90BC-45D9-BCB6-23EADA4FB7F7}"/>
    <cellStyle name="Normal 4 9 17 4 2 3 3" xfId="45667" xr:uid="{50B6A416-6A64-4924-AFAB-131D59CDB467}"/>
    <cellStyle name="Normal 4 9 17 4 2 4" xfId="45668" xr:uid="{9B10FF13-C648-462F-9F1A-F124A9942624}"/>
    <cellStyle name="Normal 4 9 17 4 2 4 2" xfId="45669" xr:uid="{4568F0CB-4D6D-4037-B2D1-1029380FAE18}"/>
    <cellStyle name="Normal 4 9 17 4 2 5" xfId="45670" xr:uid="{A87E00EB-F68C-43FC-A76F-4A2E561224F8}"/>
    <cellStyle name="Normal 4 9 17 4 3" xfId="45671" xr:uid="{F17666AA-9CE9-4DB0-89D6-01F6A68047F1}"/>
    <cellStyle name="Normal 4 9 17 4 3 2" xfId="45672" xr:uid="{5137BC96-D7E5-4D28-98F3-568A5A30AEF0}"/>
    <cellStyle name="Normal 4 9 17 4 3 2 2" xfId="45673" xr:uid="{562C0BE5-420E-41C3-B1EB-1B40EC59462E}"/>
    <cellStyle name="Normal 4 9 17 4 3 3" xfId="45674" xr:uid="{F554339A-AC16-40C1-AD84-63041EE30DF0}"/>
    <cellStyle name="Normal 4 9 17 4 4" xfId="45675" xr:uid="{91D5835A-3A28-49B2-BCDA-8A9E623724EE}"/>
    <cellStyle name="Normal 4 9 17 4 4 2" xfId="45676" xr:uid="{436F35C9-B6DE-4E7E-9EBF-981689E2146B}"/>
    <cellStyle name="Normal 4 9 17 4 4 2 2" xfId="45677" xr:uid="{CE8D9367-EFFC-4928-AE62-6380EE6F85C6}"/>
    <cellStyle name="Normal 4 9 17 4 4 3" xfId="45678" xr:uid="{72D5AA08-9C3F-48B2-A1F2-C5901F50D596}"/>
    <cellStyle name="Normal 4 9 17 4 5" xfId="45679" xr:uid="{1C0A05FE-9A3B-4A3C-9896-712A2EF57D5F}"/>
    <cellStyle name="Normal 4 9 17 4 5 2" xfId="45680" xr:uid="{7A609DFC-291F-46D7-AF2F-A42CB6302542}"/>
    <cellStyle name="Normal 4 9 17 4 6" xfId="45681" xr:uid="{8E148612-373D-400F-8CA1-A6F600B76B77}"/>
    <cellStyle name="Normal 4 9 17 5" xfId="45682" xr:uid="{6881509E-E5DC-4424-AE4B-28E9E92AA9F9}"/>
    <cellStyle name="Normal 4 9 17 5 2" xfId="45683" xr:uid="{C1B7DB72-B307-4864-9240-939B02E69115}"/>
    <cellStyle name="Normal 4 9 17 5 2 2" xfId="45684" xr:uid="{FD07098C-0F47-43BA-BD5E-6907370657BF}"/>
    <cellStyle name="Normal 4 9 17 5 2 2 2" xfId="45685" xr:uid="{89D4918C-B70C-4133-9CCA-1E7A870A64DF}"/>
    <cellStyle name="Normal 4 9 17 5 2 2 2 2" xfId="45686" xr:uid="{645F3D44-622B-41B9-9153-7D15099C7F87}"/>
    <cellStyle name="Normal 4 9 17 5 2 2 3" xfId="45687" xr:uid="{D555DEB5-16D0-487B-9CE4-9B2B62D89FA1}"/>
    <cellStyle name="Normal 4 9 17 5 2 3" xfId="45688" xr:uid="{BCCF1DA4-21CF-43B9-A18D-DC5817BF5A50}"/>
    <cellStyle name="Normal 4 9 17 5 2 3 2" xfId="45689" xr:uid="{391C0037-B222-41AD-A4CD-1542C5172C5F}"/>
    <cellStyle name="Normal 4 9 17 5 2 3 2 2" xfId="45690" xr:uid="{912EF8CC-9AEE-43DA-A4FB-EDC790156563}"/>
    <cellStyle name="Normal 4 9 17 5 2 3 3" xfId="45691" xr:uid="{918741B7-0836-4441-B6B2-7443991C0D04}"/>
    <cellStyle name="Normal 4 9 17 5 2 4" xfId="45692" xr:uid="{6CE6ABE9-43AD-4140-8C43-B9806B24F37D}"/>
    <cellStyle name="Normal 4 9 17 5 2 4 2" xfId="45693" xr:uid="{D7940294-4241-4B77-BB86-45DC1727B386}"/>
    <cellStyle name="Normal 4 9 17 5 2 5" xfId="45694" xr:uid="{9CEB65D5-6D7A-4C0A-A19A-CD1C99E8126C}"/>
    <cellStyle name="Normal 4 9 17 5 3" xfId="45695" xr:uid="{D4880595-502B-4885-AF5F-8C22DA232BDA}"/>
    <cellStyle name="Normal 4 9 17 5 3 2" xfId="45696" xr:uid="{20AC49C2-6AEC-48B5-A35B-6F8D9DA53064}"/>
    <cellStyle name="Normal 4 9 17 5 3 2 2" xfId="45697" xr:uid="{82865A2F-6325-468F-BA0E-31C6423032A4}"/>
    <cellStyle name="Normal 4 9 17 5 3 3" xfId="45698" xr:uid="{8AA3FE6E-AF50-4710-AB5A-ADB04249325D}"/>
    <cellStyle name="Normal 4 9 17 5 4" xfId="45699" xr:uid="{8055C14B-FEDC-4868-AE25-07DC45A3E502}"/>
    <cellStyle name="Normal 4 9 17 5 4 2" xfId="45700" xr:uid="{78209CA7-8652-4598-A374-67D7527A30E9}"/>
    <cellStyle name="Normal 4 9 17 5 4 2 2" xfId="45701" xr:uid="{69539F9F-AA08-4437-9E10-B44D67F1E458}"/>
    <cellStyle name="Normal 4 9 17 5 4 3" xfId="45702" xr:uid="{475BA766-3E91-480D-9D5C-2804FBD16E8F}"/>
    <cellStyle name="Normal 4 9 17 5 5" xfId="45703" xr:uid="{746EB0B8-4698-4FD7-83A0-1E9D2FAC6C45}"/>
    <cellStyle name="Normal 4 9 17 5 5 2" xfId="45704" xr:uid="{9EFCE8C9-137B-4A2F-BC14-C905ED5AB2D3}"/>
    <cellStyle name="Normal 4 9 17 5 6" xfId="45705" xr:uid="{C4A4E2BA-892A-47D9-B4CC-45E5BA177694}"/>
    <cellStyle name="Normal 4 9 17 6" xfId="45706" xr:uid="{A866D323-66F7-437D-B0D5-7C5970989B47}"/>
    <cellStyle name="Normal 4 9 17 6 2" xfId="45707" xr:uid="{9D7AB739-8E77-48D2-8E8C-B6374E425E14}"/>
    <cellStyle name="Normal 4 9 17 6 2 2" xfId="45708" xr:uid="{78064683-C5E7-49B9-87BB-A2B4F20EAEDB}"/>
    <cellStyle name="Normal 4 9 17 6 2 2 2" xfId="45709" xr:uid="{EC32794B-D991-4C9A-B56B-24870E2E9FD4}"/>
    <cellStyle name="Normal 4 9 17 6 2 3" xfId="45710" xr:uid="{421F402A-372F-4BF5-8DC6-A82C74CB057F}"/>
    <cellStyle name="Normal 4 9 17 6 3" xfId="45711" xr:uid="{2ABF19D4-B7E4-412C-8C56-2ACC0A924E7D}"/>
    <cellStyle name="Normal 4 9 17 6 3 2" xfId="45712" xr:uid="{AB157195-7B17-4A32-857C-FAEABA14EE82}"/>
    <cellStyle name="Normal 4 9 17 6 3 2 2" xfId="45713" xr:uid="{F0679E32-D56F-464E-A98A-CA426AE7F954}"/>
    <cellStyle name="Normal 4 9 17 6 3 3" xfId="45714" xr:uid="{E94F47DB-FA18-4D9E-9801-42076CDC3D73}"/>
    <cellStyle name="Normal 4 9 17 6 4" xfId="45715" xr:uid="{3FFF88EA-0F66-4BEF-BD11-D8DFD69DDE19}"/>
    <cellStyle name="Normal 4 9 17 6 4 2" xfId="45716" xr:uid="{708F8F5E-DCAC-4C6F-BA88-F20A144582A6}"/>
    <cellStyle name="Normal 4 9 17 6 5" xfId="45717" xr:uid="{24337AEE-2B67-4F90-9222-383CE49A5854}"/>
    <cellStyle name="Normal 4 9 17 7" xfId="45718" xr:uid="{43593744-B9CC-400B-9409-CAB6E8006786}"/>
    <cellStyle name="Normal 4 9 17 7 2" xfId="45719" xr:uid="{3935796A-FEAD-4851-B087-241975424463}"/>
    <cellStyle name="Normal 4 9 17 7 2 2" xfId="45720" xr:uid="{6B9A60AF-D57C-48A8-A7E7-273171D61C6C}"/>
    <cellStyle name="Normal 4 9 17 7 3" xfId="45721" xr:uid="{C8055071-6828-4AED-B9BB-3C1FC98AAC3F}"/>
    <cellStyle name="Normal 4 9 17 8" xfId="45722" xr:uid="{977D3AA2-93B1-46BA-908F-16C7E25DF6D4}"/>
    <cellStyle name="Normal 4 9 17 8 2" xfId="45723" xr:uid="{9438D519-7943-4B0F-BA3D-CF4AFC40AE3D}"/>
    <cellStyle name="Normal 4 9 17 8 2 2" xfId="45724" xr:uid="{4BFCFC97-81EE-4BB0-B715-0AE6F20D81A6}"/>
    <cellStyle name="Normal 4 9 17 8 3" xfId="45725" xr:uid="{A51448B5-2AD8-4447-8A90-601BD04DA944}"/>
    <cellStyle name="Normal 4 9 17 9" xfId="45726" xr:uid="{AA3EDED6-0572-45D7-B419-9EBB8633E36B}"/>
    <cellStyle name="Normal 4 9 17 9 2" xfId="45727" xr:uid="{C4F93AFD-1921-4D44-A0A6-0AF046D00466}"/>
    <cellStyle name="Normal 4 9 17 9 2 2" xfId="45728" xr:uid="{CA8E2735-222A-4D13-ADB0-9C9C6831F06C}"/>
    <cellStyle name="Normal 4 9 17 9 3" xfId="45729" xr:uid="{5EE3A7A8-9D1E-4A9B-AD63-77436FB8263E}"/>
    <cellStyle name="Normal 4 9 18" xfId="45730" xr:uid="{30871F3E-8FE0-49E6-A68A-CB3EA71ED53C}"/>
    <cellStyle name="Normal 4 9 18 2" xfId="45731" xr:uid="{7205F474-17B3-45DA-9D24-4E2EAF32E385}"/>
    <cellStyle name="Normal 4 9 18 2 2" xfId="45732" xr:uid="{AFB14FB8-59EB-4558-9DBD-CDF7B5AA9887}"/>
    <cellStyle name="Normal 4 9 18 2 2 2" xfId="45733" xr:uid="{E958867B-25F5-4243-A71E-66F7BD6246A4}"/>
    <cellStyle name="Normal 4 9 18 2 2 2 2" xfId="45734" xr:uid="{2669A66D-583B-485F-BECB-75361BA1DB6A}"/>
    <cellStyle name="Normal 4 9 18 2 2 2 2 2" xfId="45735" xr:uid="{2E313AB5-FF42-44F1-AB87-2AF035DAE689}"/>
    <cellStyle name="Normal 4 9 18 2 2 2 3" xfId="45736" xr:uid="{F4CEB624-FA5A-46AD-930B-464E38A20239}"/>
    <cellStyle name="Normal 4 9 18 2 2 3" xfId="45737" xr:uid="{275F0BC7-436E-4C31-A280-12DFBCAA8D8A}"/>
    <cellStyle name="Normal 4 9 18 2 2 3 2" xfId="45738" xr:uid="{211F0E08-8FD7-4067-B1ED-314678A536AC}"/>
    <cellStyle name="Normal 4 9 18 2 2 3 2 2" xfId="45739" xr:uid="{A7256175-A691-4EF5-841B-9A54AC21B98D}"/>
    <cellStyle name="Normal 4 9 18 2 2 3 3" xfId="45740" xr:uid="{5C80A02C-0022-4E1D-950E-74E9B1F26ABB}"/>
    <cellStyle name="Normal 4 9 18 2 2 4" xfId="45741" xr:uid="{CEE6CF84-1B5F-4F59-B14E-0156B20B24F4}"/>
    <cellStyle name="Normal 4 9 18 2 2 4 2" xfId="45742" xr:uid="{12502FC8-1A53-4D2D-BEF3-0140522B18A9}"/>
    <cellStyle name="Normal 4 9 18 2 2 5" xfId="45743" xr:uid="{EF790F3C-67BA-4A0A-AAD4-7512A9EACFA5}"/>
    <cellStyle name="Normal 4 9 18 2 3" xfId="45744" xr:uid="{063E9E11-FE2B-4C19-AE9A-607BC6079D2C}"/>
    <cellStyle name="Normal 4 9 18 2 3 2" xfId="45745" xr:uid="{9175D83F-09D2-4640-BCFA-D1E1AF41E5F4}"/>
    <cellStyle name="Normal 4 9 18 2 3 2 2" xfId="45746" xr:uid="{64D43403-58BE-4F53-BCE8-317F6413184B}"/>
    <cellStyle name="Normal 4 9 18 2 3 3" xfId="45747" xr:uid="{F4322BE7-4036-443B-95C7-BAE12CE3ACF7}"/>
    <cellStyle name="Normal 4 9 18 2 4" xfId="45748" xr:uid="{27D8C19A-0A6D-43B6-8307-79AD96669C42}"/>
    <cellStyle name="Normal 4 9 18 2 4 2" xfId="45749" xr:uid="{EB0DD1AA-4C6B-4BAD-ADAB-5ECCF699B1FE}"/>
    <cellStyle name="Normal 4 9 18 2 4 2 2" xfId="45750" xr:uid="{1D81FF75-BD09-4C29-B2D9-B42D060A8210}"/>
    <cellStyle name="Normal 4 9 18 2 4 3" xfId="45751" xr:uid="{A1E9769A-D0A1-467F-9F79-D1B27E5E8BEE}"/>
    <cellStyle name="Normal 4 9 18 2 5" xfId="45752" xr:uid="{E0C33781-8B0C-4E7E-A354-5A5B3C87648B}"/>
    <cellStyle name="Normal 4 9 18 2 5 2" xfId="45753" xr:uid="{277C9309-F971-4E69-9C47-68F641352FAE}"/>
    <cellStyle name="Normal 4 9 18 2 6" xfId="45754" xr:uid="{DED43F89-386B-4A5C-BC8D-55148606CB3D}"/>
    <cellStyle name="Normal 4 9 18 3" xfId="45755" xr:uid="{C39D88E5-21ED-4A7D-8C5F-23DD1FC2516E}"/>
    <cellStyle name="Normal 4 9 18 3 2" xfId="45756" xr:uid="{50DBA572-F16E-48F8-BAB5-A7B707550153}"/>
    <cellStyle name="Normal 4 9 18 3 2 2" xfId="45757" xr:uid="{5B2FAB08-F51E-4AA4-B733-1F9E4DD46F44}"/>
    <cellStyle name="Normal 4 9 18 3 2 2 2" xfId="45758" xr:uid="{168E5691-338F-4AED-8950-B909F67581B5}"/>
    <cellStyle name="Normal 4 9 18 3 2 2 2 2" xfId="45759" xr:uid="{0C628A96-C513-43E9-AB9E-14A0F2C5C344}"/>
    <cellStyle name="Normal 4 9 18 3 2 2 3" xfId="45760" xr:uid="{1821BEFA-A57A-4A0B-B81C-C963912D30F3}"/>
    <cellStyle name="Normal 4 9 18 3 2 3" xfId="45761" xr:uid="{4C455694-712F-4622-BA23-82E10A38F0C1}"/>
    <cellStyle name="Normal 4 9 18 3 2 3 2" xfId="45762" xr:uid="{E4C760DB-DB87-4689-B300-0FBDC9A69001}"/>
    <cellStyle name="Normal 4 9 18 3 2 3 2 2" xfId="45763" xr:uid="{58F73559-A258-4420-BD7C-0030AC4FE61A}"/>
    <cellStyle name="Normal 4 9 18 3 2 3 3" xfId="45764" xr:uid="{9F763CF7-7CC3-4DC3-92F2-4BEBF9F9D2C4}"/>
    <cellStyle name="Normal 4 9 18 3 2 4" xfId="45765" xr:uid="{B4D07B71-F7D3-49F5-A8A8-75E3265C4FB7}"/>
    <cellStyle name="Normal 4 9 18 3 2 4 2" xfId="45766" xr:uid="{AB192015-8A22-4194-9323-A24AACFAC243}"/>
    <cellStyle name="Normal 4 9 18 3 2 5" xfId="45767" xr:uid="{8DA4F34D-54AA-4343-A925-43B8C3D77178}"/>
    <cellStyle name="Normal 4 9 18 3 3" xfId="45768" xr:uid="{6320747A-D859-4BAE-98E6-D1AC2E24A796}"/>
    <cellStyle name="Normal 4 9 18 3 3 2" xfId="45769" xr:uid="{F7942CA9-2401-4FA5-8B7D-D063462453F5}"/>
    <cellStyle name="Normal 4 9 18 3 3 2 2" xfId="45770" xr:uid="{F54D74FD-AE78-43B6-9154-85120D61DC64}"/>
    <cellStyle name="Normal 4 9 18 3 3 3" xfId="45771" xr:uid="{69937CB5-9613-4A2B-A2DD-7A44C06BC8EF}"/>
    <cellStyle name="Normal 4 9 18 3 4" xfId="45772" xr:uid="{639EDC1D-7C21-4058-92BB-05A368F3FF15}"/>
    <cellStyle name="Normal 4 9 18 3 4 2" xfId="45773" xr:uid="{0E026FF2-BBF0-4069-8650-E92FA11BD4F8}"/>
    <cellStyle name="Normal 4 9 18 3 4 2 2" xfId="45774" xr:uid="{DDF36B0C-5730-4D4B-BB24-DADEC2B0B651}"/>
    <cellStyle name="Normal 4 9 18 3 4 3" xfId="45775" xr:uid="{64B90B62-E430-4C4F-9BAC-5C420FAC3DD5}"/>
    <cellStyle name="Normal 4 9 18 3 5" xfId="45776" xr:uid="{3ACC7167-23EF-4E22-98C5-196EBC3E8152}"/>
    <cellStyle name="Normal 4 9 18 3 5 2" xfId="45777" xr:uid="{22FCC547-6EB1-4B78-92F6-C24B94F413C5}"/>
    <cellStyle name="Normal 4 9 18 3 6" xfId="45778" xr:uid="{235097AC-8CA8-47D0-8BE3-B4F17D89FCF3}"/>
    <cellStyle name="Normal 4 9 18 4" xfId="45779" xr:uid="{C67C6A1B-3A4F-47DA-B554-DF02B44614F5}"/>
    <cellStyle name="Normal 4 9 18 4 2" xfId="45780" xr:uid="{B5B5A140-3161-412C-B9F2-C2375EB61578}"/>
    <cellStyle name="Normal 4 9 18 4 2 2" xfId="45781" xr:uid="{6F286B86-EC20-44F4-BD1D-CD68ACAD150A}"/>
    <cellStyle name="Normal 4 9 18 4 2 2 2" xfId="45782" xr:uid="{B506B2BC-772D-42A3-8C87-2F4B3E7B5809}"/>
    <cellStyle name="Normal 4 9 18 4 2 3" xfId="45783" xr:uid="{01586F98-887C-4969-B7C5-CEDFD23B2278}"/>
    <cellStyle name="Normal 4 9 18 4 3" xfId="45784" xr:uid="{50BC5F62-2119-4610-A283-A9FB87B70727}"/>
    <cellStyle name="Normal 4 9 18 4 3 2" xfId="45785" xr:uid="{2D4550E9-5406-4D16-A6C1-0BA486D5855A}"/>
    <cellStyle name="Normal 4 9 18 4 3 2 2" xfId="45786" xr:uid="{8E7122FC-2155-488F-8327-5775F3AC75C2}"/>
    <cellStyle name="Normal 4 9 18 4 3 3" xfId="45787" xr:uid="{A91854E8-E449-4F03-A87A-89EC94D254B3}"/>
    <cellStyle name="Normal 4 9 18 4 4" xfId="45788" xr:uid="{49D1BE95-DC6D-469A-8A6B-A261B86092D3}"/>
    <cellStyle name="Normal 4 9 18 4 4 2" xfId="45789" xr:uid="{91786272-5AD8-45CC-821A-BC185DFA99AD}"/>
    <cellStyle name="Normal 4 9 18 4 5" xfId="45790" xr:uid="{E455C666-B5AB-4080-AB0E-10200BA03460}"/>
    <cellStyle name="Normal 4 9 18 5" xfId="45791" xr:uid="{7B453DA6-ABB7-43D1-8518-9345B0CE5F86}"/>
    <cellStyle name="Normal 4 9 18 5 2" xfId="45792" xr:uid="{773415A7-58F8-4833-865B-8EBB4BBB6698}"/>
    <cellStyle name="Normal 4 9 18 5 2 2" xfId="45793" xr:uid="{DB8E7BB2-75C3-49F4-945A-01B5D3701450}"/>
    <cellStyle name="Normal 4 9 18 5 3" xfId="45794" xr:uid="{CEF8EA8E-23EF-44A7-AB0D-37368BA27229}"/>
    <cellStyle name="Normal 4 9 18 6" xfId="45795" xr:uid="{4889D6EB-A3FC-48F4-AEED-747EE5692EFF}"/>
    <cellStyle name="Normal 4 9 18 6 2" xfId="45796" xr:uid="{30DA1C95-2BBE-49D9-B84D-113D4DE7AA6C}"/>
    <cellStyle name="Normal 4 9 18 6 2 2" xfId="45797" xr:uid="{E23651D5-BC02-4C1C-A8D9-2A32C16F7991}"/>
    <cellStyle name="Normal 4 9 18 6 3" xfId="45798" xr:uid="{D45C3D57-0FFE-4FDB-AC8D-CDA80B9AE224}"/>
    <cellStyle name="Normal 4 9 18 7" xfId="45799" xr:uid="{D3D0BE3C-B4E1-4511-A960-8E8CD5B98849}"/>
    <cellStyle name="Normal 4 9 18 7 2" xfId="45800" xr:uid="{019B234E-5D08-40C8-9EA6-DE911F5D26C7}"/>
    <cellStyle name="Normal 4 9 18 7 2 2" xfId="45801" xr:uid="{260E4875-EFBA-4A17-9F4E-6521D813B344}"/>
    <cellStyle name="Normal 4 9 18 7 3" xfId="45802" xr:uid="{C2B5FD37-E179-4289-8896-7B27A9BDE4B4}"/>
    <cellStyle name="Normal 4 9 18 8" xfId="45803" xr:uid="{19210822-CE89-41EC-8DD5-0543A27AF7F5}"/>
    <cellStyle name="Normal 4 9 18 8 2" xfId="45804" xr:uid="{F40BB11A-0B87-4B8F-AF8F-EA2BB9D8FB56}"/>
    <cellStyle name="Normal 4 9 18 9" xfId="45805" xr:uid="{C348591F-BAE1-40C2-A233-C9480BBBBDC6}"/>
    <cellStyle name="Normal 4 9 19" xfId="45806" xr:uid="{F5E86A31-1C66-40D6-A2D3-F3DAE2B9C578}"/>
    <cellStyle name="Normal 4 9 19 2" xfId="45807" xr:uid="{DF833EB2-733E-4F3A-AFC6-A8328DB64249}"/>
    <cellStyle name="Normal 4 9 19 2 2" xfId="45808" xr:uid="{BBE228AB-E138-4C65-B818-B06A038DDB2C}"/>
    <cellStyle name="Normal 4 9 19 2 2 2" xfId="45809" xr:uid="{5525706F-8275-4EF6-A594-B55725C44031}"/>
    <cellStyle name="Normal 4 9 19 2 2 2 2" xfId="45810" xr:uid="{F53D79B3-8EA9-421D-BB4D-531A39722610}"/>
    <cellStyle name="Normal 4 9 19 2 2 2 2 2" xfId="45811" xr:uid="{05E68D51-B7C6-4D22-B80D-CA5AFDFC3C76}"/>
    <cellStyle name="Normal 4 9 19 2 2 2 3" xfId="45812" xr:uid="{F3D2DB54-B57B-4FAB-A08C-1C32F5C6BFF9}"/>
    <cellStyle name="Normal 4 9 19 2 2 3" xfId="45813" xr:uid="{4700D4D5-E270-42A4-BEFB-938C9ECC0811}"/>
    <cellStyle name="Normal 4 9 19 2 2 3 2" xfId="45814" xr:uid="{F2E67B67-8135-4BED-8E36-63652E78915A}"/>
    <cellStyle name="Normal 4 9 19 2 2 3 2 2" xfId="45815" xr:uid="{CB91FB4C-8A5F-490C-AA35-DA7D446F1988}"/>
    <cellStyle name="Normal 4 9 19 2 2 3 3" xfId="45816" xr:uid="{4D3EA911-0DFB-43FB-A30D-0153BC3DBD6E}"/>
    <cellStyle name="Normal 4 9 19 2 2 4" xfId="45817" xr:uid="{3E4D6D65-3CB4-44CC-BCA0-A51E9AD0E3EE}"/>
    <cellStyle name="Normal 4 9 19 2 2 4 2" xfId="45818" xr:uid="{EAAC0600-4ADD-4F4C-A7A6-E279332622FC}"/>
    <cellStyle name="Normal 4 9 19 2 2 5" xfId="45819" xr:uid="{74A39E77-9E68-4E41-B13F-0829FC0A4A12}"/>
    <cellStyle name="Normal 4 9 19 2 3" xfId="45820" xr:uid="{C00C0592-0A1F-4C07-B1A1-555C61D045C5}"/>
    <cellStyle name="Normal 4 9 19 2 3 2" xfId="45821" xr:uid="{FD4F8010-6555-4506-B7A4-BFA0DF78D7DA}"/>
    <cellStyle name="Normal 4 9 19 2 3 2 2" xfId="45822" xr:uid="{5FF3C387-7DDD-4D71-866F-5D7682C13650}"/>
    <cellStyle name="Normal 4 9 19 2 3 3" xfId="45823" xr:uid="{8DD9BC44-6C2D-4A58-AFCE-26094F753F0B}"/>
    <cellStyle name="Normal 4 9 19 2 4" xfId="45824" xr:uid="{EEC9CF36-51D0-4DBE-9142-8C8D9B42E88F}"/>
    <cellStyle name="Normal 4 9 19 2 4 2" xfId="45825" xr:uid="{1C65D94C-ACED-458E-B576-9FC2AE9CC750}"/>
    <cellStyle name="Normal 4 9 19 2 4 2 2" xfId="45826" xr:uid="{B99038FC-C315-4970-942D-FC226E8D0C5B}"/>
    <cellStyle name="Normal 4 9 19 2 4 3" xfId="45827" xr:uid="{5ADBF129-2571-411C-8DBF-92D78F529AE9}"/>
    <cellStyle name="Normal 4 9 19 2 5" xfId="45828" xr:uid="{9BA58C96-F03B-4E76-ABDD-43DF8F56DEBC}"/>
    <cellStyle name="Normal 4 9 19 2 5 2" xfId="45829" xr:uid="{265366F8-0A86-40DB-8166-F7E70340C800}"/>
    <cellStyle name="Normal 4 9 19 2 6" xfId="45830" xr:uid="{72966A9C-4521-43AC-A17C-70AC1DB11D7D}"/>
    <cellStyle name="Normal 4 9 19 3" xfId="45831" xr:uid="{0A395BDA-94A8-4F7C-937B-2EC5F11D3E4D}"/>
    <cellStyle name="Normal 4 9 19 3 2" xfId="45832" xr:uid="{98326260-8F2B-41AC-9A67-B3692FA24F3A}"/>
    <cellStyle name="Normal 4 9 19 3 2 2" xfId="45833" xr:uid="{87D3CFBE-B09D-418C-92F4-C6712E88DDBE}"/>
    <cellStyle name="Normal 4 9 19 3 2 2 2" xfId="45834" xr:uid="{DF8622A4-85E2-474E-8172-A993D68DEB45}"/>
    <cellStyle name="Normal 4 9 19 3 2 2 2 2" xfId="45835" xr:uid="{5E38866C-B839-4F13-BCF9-4F257AF7C533}"/>
    <cellStyle name="Normal 4 9 19 3 2 2 3" xfId="45836" xr:uid="{B2BDF198-7F30-4D2A-B959-6A1AE6C5A7B8}"/>
    <cellStyle name="Normal 4 9 19 3 2 3" xfId="45837" xr:uid="{26B9CF0B-1E65-4A06-9CC0-FE89EE5145CB}"/>
    <cellStyle name="Normal 4 9 19 3 2 3 2" xfId="45838" xr:uid="{4169ED94-5E70-4666-90BF-FB2B72E3FA63}"/>
    <cellStyle name="Normal 4 9 19 3 2 3 2 2" xfId="45839" xr:uid="{91D44A5F-AB7D-4829-9CAB-69ECAC4F53C1}"/>
    <cellStyle name="Normal 4 9 19 3 2 3 3" xfId="45840" xr:uid="{F7D1CF7D-2684-4BF7-A56C-4557B8DB0E66}"/>
    <cellStyle name="Normal 4 9 19 3 2 4" xfId="45841" xr:uid="{7DA0A8CF-B0E9-4BD1-9929-AC027B1260FE}"/>
    <cellStyle name="Normal 4 9 19 3 2 4 2" xfId="45842" xr:uid="{30E0ED22-7287-429D-9571-FE66848457D4}"/>
    <cellStyle name="Normal 4 9 19 3 2 5" xfId="45843" xr:uid="{DE8F20E4-A224-4B62-BF05-EE474E424DAF}"/>
    <cellStyle name="Normal 4 9 19 3 3" xfId="45844" xr:uid="{C3C0C15A-55F1-475B-A0AA-1FFBB9843465}"/>
    <cellStyle name="Normal 4 9 19 3 3 2" xfId="45845" xr:uid="{67E0F9F0-8A3A-4285-87AA-62D67E80EBEE}"/>
    <cellStyle name="Normal 4 9 19 3 3 2 2" xfId="45846" xr:uid="{53B520D0-FC88-410A-97F7-4153B4418A83}"/>
    <cellStyle name="Normal 4 9 19 3 3 3" xfId="45847" xr:uid="{9FEDCF35-C7B2-4D2D-91F3-B55CB6BC5F50}"/>
    <cellStyle name="Normal 4 9 19 3 4" xfId="45848" xr:uid="{71E4536E-078F-4B4E-99EA-66D41EEDFC02}"/>
    <cellStyle name="Normal 4 9 19 3 4 2" xfId="45849" xr:uid="{70B21ACE-915F-469F-AE96-29439B5D066F}"/>
    <cellStyle name="Normal 4 9 19 3 4 2 2" xfId="45850" xr:uid="{DFE3F95A-6391-439B-8D19-CBAFE4AABB3E}"/>
    <cellStyle name="Normal 4 9 19 3 4 3" xfId="45851" xr:uid="{5605DF91-D69D-44B8-86D6-AD8777DA71E5}"/>
    <cellStyle name="Normal 4 9 19 3 5" xfId="45852" xr:uid="{E21D1349-42A9-47F3-AFDE-C36F1B6E6D29}"/>
    <cellStyle name="Normal 4 9 19 3 5 2" xfId="45853" xr:uid="{56D88F2B-1BB8-4173-8B86-B40E30AB322F}"/>
    <cellStyle name="Normal 4 9 19 3 6" xfId="45854" xr:uid="{2A8ACDBE-787D-47D7-B481-EF43C563D562}"/>
    <cellStyle name="Normal 4 9 19 4" xfId="45855" xr:uid="{2ECF0FD6-9B17-4990-B807-448160B75C21}"/>
    <cellStyle name="Normal 4 9 19 4 2" xfId="45856" xr:uid="{E7AE9E35-7FBF-4FD4-B5CC-14BC55770A01}"/>
    <cellStyle name="Normal 4 9 19 4 2 2" xfId="45857" xr:uid="{8A6EECB2-7E21-4FD5-B945-28E9DC9015D4}"/>
    <cellStyle name="Normal 4 9 19 4 2 2 2" xfId="45858" xr:uid="{81237118-1A1B-4DA3-B057-DA89CDA1B13A}"/>
    <cellStyle name="Normal 4 9 19 4 2 3" xfId="45859" xr:uid="{9D96B48F-8A36-4D27-A6B5-C3B65A32366F}"/>
    <cellStyle name="Normal 4 9 19 4 3" xfId="45860" xr:uid="{2CD9962C-F84B-4ABF-97D1-5F5C411A2A23}"/>
    <cellStyle name="Normal 4 9 19 4 3 2" xfId="45861" xr:uid="{004B9462-D493-44DD-A771-149BBE139DBF}"/>
    <cellStyle name="Normal 4 9 19 4 3 2 2" xfId="45862" xr:uid="{76360C3E-B7AF-4FC7-8AF9-A66E53B11723}"/>
    <cellStyle name="Normal 4 9 19 4 3 3" xfId="45863" xr:uid="{F00542A2-D31B-4FF6-A892-9D0FAF7F4253}"/>
    <cellStyle name="Normal 4 9 19 4 4" xfId="45864" xr:uid="{C98BE110-3E1B-4420-AAC7-40071DC88C6F}"/>
    <cellStyle name="Normal 4 9 19 4 4 2" xfId="45865" xr:uid="{48112015-4365-46A8-B2B1-346A71029003}"/>
    <cellStyle name="Normal 4 9 19 4 5" xfId="45866" xr:uid="{27273C09-B274-4F18-90F1-2AE475464273}"/>
    <cellStyle name="Normal 4 9 19 5" xfId="45867" xr:uid="{6EBE44BB-9596-4C10-A829-310419B443C4}"/>
    <cellStyle name="Normal 4 9 19 5 2" xfId="45868" xr:uid="{5E13B776-5287-4A0E-994A-F7C204C9BC59}"/>
    <cellStyle name="Normal 4 9 19 5 2 2" xfId="45869" xr:uid="{0E20AD6E-84AC-4F48-AFBC-7D7BC5A6A4CA}"/>
    <cellStyle name="Normal 4 9 19 5 3" xfId="45870" xr:uid="{6F1846CD-D8BE-4554-8807-2A22279FD5FD}"/>
    <cellStyle name="Normal 4 9 19 6" xfId="45871" xr:uid="{2E685663-3CCF-4A3B-A8BA-5EF895DD61B6}"/>
    <cellStyle name="Normal 4 9 19 6 2" xfId="45872" xr:uid="{2AFE3C1D-5F8E-4C65-8A4B-DCD75C258356}"/>
    <cellStyle name="Normal 4 9 19 6 2 2" xfId="45873" xr:uid="{50BB595E-D889-45A2-99FE-8BBDDF66E9B3}"/>
    <cellStyle name="Normal 4 9 19 6 3" xfId="45874" xr:uid="{14642A75-3717-417F-94BD-CC8BFCC5D478}"/>
    <cellStyle name="Normal 4 9 19 7" xfId="45875" xr:uid="{D7900B3E-88E3-45CA-9922-F2E8707627FB}"/>
    <cellStyle name="Normal 4 9 19 7 2" xfId="45876" xr:uid="{484CCF65-0EF0-42E0-89B3-E3822F18B447}"/>
    <cellStyle name="Normal 4 9 19 7 2 2" xfId="45877" xr:uid="{8DEEA5EE-7810-4B7D-9E50-381E46BE70FB}"/>
    <cellStyle name="Normal 4 9 19 7 3" xfId="45878" xr:uid="{BF22B276-2BED-4F57-B1ED-B321DAAFE8C0}"/>
    <cellStyle name="Normal 4 9 19 8" xfId="45879" xr:uid="{A37B91F9-63EE-4B84-9C30-0AA405AB958B}"/>
    <cellStyle name="Normal 4 9 19 8 2" xfId="45880" xr:uid="{80795EDF-D82C-4E3E-BED6-F384A1226579}"/>
    <cellStyle name="Normal 4 9 19 9" xfId="45881" xr:uid="{A1A80697-BF3B-4567-820B-734A578780B8}"/>
    <cellStyle name="Normal 4 9 2" xfId="45882" xr:uid="{5301DB25-8947-431F-845E-D4D3AFD91F8D}"/>
    <cellStyle name="Normal 4 9 2 10" xfId="45883" xr:uid="{CE46CA06-B6A5-40D1-AD09-BD91F1E6025E}"/>
    <cellStyle name="Normal 4 9 2 10 2" xfId="45884" xr:uid="{139C907A-6A11-4C71-B925-D9354FAF8ACE}"/>
    <cellStyle name="Normal 4 9 2 11" xfId="45885" xr:uid="{2539970B-E29A-455F-B6B0-5F3CFD2DA763}"/>
    <cellStyle name="Normal 4 9 2 12" xfId="52422" xr:uid="{DB298E79-E8D4-46DA-83CC-462B805B24C3}"/>
    <cellStyle name="Normal 4 9 2 2" xfId="45886" xr:uid="{35207A8D-4433-4AE5-9B04-E23FFDFFDCE3}"/>
    <cellStyle name="Normal 4 9 2 2 10" xfId="53933" xr:uid="{B93820FB-0C45-4D0D-9711-EFE36AF2BB8E}"/>
    <cellStyle name="Normal 4 9 2 2 2" xfId="45887" xr:uid="{4352DA85-8193-4542-87F5-8B7797F01796}"/>
    <cellStyle name="Normal 4 9 2 2 2 2" xfId="45888" xr:uid="{81334FDB-5D43-446E-8459-79AD923FDF58}"/>
    <cellStyle name="Normal 4 9 2 2 2 2 2" xfId="45889" xr:uid="{C85ADCD5-3ACC-4AFD-AC1A-3BE501A140A4}"/>
    <cellStyle name="Normal 4 9 2 2 2 2 2 2" xfId="45890" xr:uid="{5B289633-E8DC-4D79-942D-E88A7E07645A}"/>
    <cellStyle name="Normal 4 9 2 2 2 2 2 2 2" xfId="45891" xr:uid="{75626C08-D2D8-49B5-A9EF-076C60C08B0A}"/>
    <cellStyle name="Normal 4 9 2 2 2 2 2 3" xfId="45892" xr:uid="{467F1FD3-D987-476F-9709-B867E7A1DC87}"/>
    <cellStyle name="Normal 4 9 2 2 2 2 3" xfId="45893" xr:uid="{DB6A6331-3285-453E-B316-BE2C8BB1A86F}"/>
    <cellStyle name="Normal 4 9 2 2 2 2 3 2" xfId="45894" xr:uid="{8FED85C1-962B-4897-996A-3205C5E970A3}"/>
    <cellStyle name="Normal 4 9 2 2 2 2 3 2 2" xfId="45895" xr:uid="{488F765A-6490-4676-A89C-16B9E5EBE298}"/>
    <cellStyle name="Normal 4 9 2 2 2 2 3 3" xfId="45896" xr:uid="{B8131784-9027-4C40-9D48-10E7D736EA5C}"/>
    <cellStyle name="Normal 4 9 2 2 2 2 4" xfId="45897" xr:uid="{59DF0BB5-2B2C-4FE3-B2AB-9B2B459ED55E}"/>
    <cellStyle name="Normal 4 9 2 2 2 2 4 2" xfId="45898" xr:uid="{4549BA6E-5F65-4F60-A3C6-53B0C6C089A8}"/>
    <cellStyle name="Normal 4 9 2 2 2 2 5" xfId="45899" xr:uid="{6D449550-B29E-4DB8-BD00-283EE3912E9D}"/>
    <cellStyle name="Normal 4 9 2 2 2 3" xfId="45900" xr:uid="{CEEE2DE9-5474-4B4A-AC2C-44BB4CA39262}"/>
    <cellStyle name="Normal 4 9 2 2 2 3 2" xfId="45901" xr:uid="{384323A3-8E8F-40E9-94A8-36EF39CBB92A}"/>
    <cellStyle name="Normal 4 9 2 2 2 3 2 2" xfId="45902" xr:uid="{36C1CFCE-B2F4-47A6-B8E5-A37C9559755E}"/>
    <cellStyle name="Normal 4 9 2 2 2 3 3" xfId="45903" xr:uid="{045AAE52-0A9D-44E1-AA04-1CB1EF4780BF}"/>
    <cellStyle name="Normal 4 9 2 2 2 4" xfId="45904" xr:uid="{C5E2125E-CE44-44DD-9DCC-BE9FDA53A684}"/>
    <cellStyle name="Normal 4 9 2 2 2 4 2" xfId="45905" xr:uid="{AE2FA8ED-FC69-4B04-BA2F-D1120CAB585A}"/>
    <cellStyle name="Normal 4 9 2 2 2 4 2 2" xfId="45906" xr:uid="{938004D6-F219-4455-B770-BA984683B5D8}"/>
    <cellStyle name="Normal 4 9 2 2 2 4 3" xfId="45907" xr:uid="{E71D5BD3-8874-44B5-B3E1-FFA577E532FA}"/>
    <cellStyle name="Normal 4 9 2 2 2 5" xfId="45908" xr:uid="{D71D4393-6AA6-4FAE-B3BC-1A60CD67F563}"/>
    <cellStyle name="Normal 4 9 2 2 2 5 2" xfId="45909" xr:uid="{1DA3405A-E455-4FB0-B68E-263E084786B1}"/>
    <cellStyle name="Normal 4 9 2 2 2 6" xfId="45910" xr:uid="{234C67FB-FEE4-4FA4-9E7F-E7DD3E66E889}"/>
    <cellStyle name="Normal 4 9 2 2 3" xfId="45911" xr:uid="{E4CC55A7-6B88-4DD4-9B02-67231EB89CFF}"/>
    <cellStyle name="Normal 4 9 2 2 3 2" xfId="45912" xr:uid="{822A4ACA-2633-42B5-9DE9-A5C314033DBF}"/>
    <cellStyle name="Normal 4 9 2 2 3 2 2" xfId="45913" xr:uid="{75DC7E2B-CE20-49C9-84DE-B327DC9256C6}"/>
    <cellStyle name="Normal 4 9 2 2 3 2 2 2" xfId="45914" xr:uid="{70DA58D6-18C3-45DC-ACDB-DB0B445464D1}"/>
    <cellStyle name="Normal 4 9 2 2 3 2 2 2 2" xfId="45915" xr:uid="{6F991017-AB1B-4333-A310-5ECD21197B8A}"/>
    <cellStyle name="Normal 4 9 2 2 3 2 2 3" xfId="45916" xr:uid="{BEE59A41-887E-46C1-832A-9329B90A3FE4}"/>
    <cellStyle name="Normal 4 9 2 2 3 2 3" xfId="45917" xr:uid="{0AD0D0E3-51AF-4AB7-BBB4-5C5F4FD0DEC1}"/>
    <cellStyle name="Normal 4 9 2 2 3 2 3 2" xfId="45918" xr:uid="{080ABC55-CC73-4F70-A1A4-EFCB5B2E25C9}"/>
    <cellStyle name="Normal 4 9 2 2 3 2 3 2 2" xfId="45919" xr:uid="{CB95D2DB-F7C1-44DE-9689-1F2C4FB0CCBB}"/>
    <cellStyle name="Normal 4 9 2 2 3 2 3 3" xfId="45920" xr:uid="{EC25067D-7477-4E9A-A0BD-CD64C651FF54}"/>
    <cellStyle name="Normal 4 9 2 2 3 2 4" xfId="45921" xr:uid="{4B86EA49-C7F0-4C91-A40E-657B4F83054F}"/>
    <cellStyle name="Normal 4 9 2 2 3 2 4 2" xfId="45922" xr:uid="{F141D8A4-788E-49B7-B602-2D759C823191}"/>
    <cellStyle name="Normal 4 9 2 2 3 2 5" xfId="45923" xr:uid="{57803351-B761-4E18-A532-BCF6974CFC5E}"/>
    <cellStyle name="Normal 4 9 2 2 3 3" xfId="45924" xr:uid="{D712C93A-D6F1-4D83-BEFB-93AD5019E86B}"/>
    <cellStyle name="Normal 4 9 2 2 3 3 2" xfId="45925" xr:uid="{58622282-BE46-41FF-8E97-D808526F5099}"/>
    <cellStyle name="Normal 4 9 2 2 3 3 2 2" xfId="45926" xr:uid="{8DDFAC9B-0E1B-427B-9056-FEB74CEDD222}"/>
    <cellStyle name="Normal 4 9 2 2 3 3 3" xfId="45927" xr:uid="{C4882C90-8E56-49EB-8099-4B3AD6E087C4}"/>
    <cellStyle name="Normal 4 9 2 2 3 4" xfId="45928" xr:uid="{0031D128-A0A0-40F7-A4B9-8AD8E183C18A}"/>
    <cellStyle name="Normal 4 9 2 2 3 4 2" xfId="45929" xr:uid="{26CD300D-B2E0-4814-BF61-CE367093D9BA}"/>
    <cellStyle name="Normal 4 9 2 2 3 4 2 2" xfId="45930" xr:uid="{930A3DCD-9E8F-408A-8D83-116EA6C35B71}"/>
    <cellStyle name="Normal 4 9 2 2 3 4 3" xfId="45931" xr:uid="{D449083A-9B5C-426C-9E99-0ED869A34D0E}"/>
    <cellStyle name="Normal 4 9 2 2 3 5" xfId="45932" xr:uid="{1D8FC18C-492B-41EB-80DA-7DCD22717C27}"/>
    <cellStyle name="Normal 4 9 2 2 3 5 2" xfId="45933" xr:uid="{CBEC389D-9C8A-46DF-BA63-6D6D871815B8}"/>
    <cellStyle name="Normal 4 9 2 2 3 6" xfId="45934" xr:uid="{C8EA7C0B-EB73-4B4A-B4EC-D1ADD08F91E4}"/>
    <cellStyle name="Normal 4 9 2 2 4" xfId="45935" xr:uid="{F2CC7192-C1D3-47CF-A7F9-95825C1CE714}"/>
    <cellStyle name="Normal 4 9 2 2 4 2" xfId="45936" xr:uid="{8D7C656E-984A-40E6-80B9-141C9E1BBD02}"/>
    <cellStyle name="Normal 4 9 2 2 4 2 2" xfId="45937" xr:uid="{22C707D4-CC6A-4CD1-B009-3BBB7D3853FD}"/>
    <cellStyle name="Normal 4 9 2 2 4 2 2 2" xfId="45938" xr:uid="{86336A43-1872-4935-8EC4-439730740C1E}"/>
    <cellStyle name="Normal 4 9 2 2 4 2 3" xfId="45939" xr:uid="{DD10D545-D49A-47BA-A5A5-683E63554807}"/>
    <cellStyle name="Normal 4 9 2 2 4 3" xfId="45940" xr:uid="{FAD8F225-3307-456A-A852-7970184F274A}"/>
    <cellStyle name="Normal 4 9 2 2 4 3 2" xfId="45941" xr:uid="{709F2D31-2A1F-4CB8-817F-1A129FEC1943}"/>
    <cellStyle name="Normal 4 9 2 2 4 3 2 2" xfId="45942" xr:uid="{8558B224-E11F-4653-A960-4057EF373A75}"/>
    <cellStyle name="Normal 4 9 2 2 4 3 3" xfId="45943" xr:uid="{AB44E0C8-2A57-4128-B0DD-8612B50DE453}"/>
    <cellStyle name="Normal 4 9 2 2 4 4" xfId="45944" xr:uid="{25D6F15C-39C9-464C-BBEF-5BE8D58434CE}"/>
    <cellStyle name="Normal 4 9 2 2 4 4 2" xfId="45945" xr:uid="{843F3526-6DDC-41A5-8EF9-C0CE0143306D}"/>
    <cellStyle name="Normal 4 9 2 2 4 5" xfId="45946" xr:uid="{753AD5C8-10E9-431D-9589-AED90ACFA78B}"/>
    <cellStyle name="Normal 4 9 2 2 5" xfId="45947" xr:uid="{72E6A4D5-89FE-439F-882A-3C86CBCB12AE}"/>
    <cellStyle name="Normal 4 9 2 2 5 2" xfId="45948" xr:uid="{D44C4AD4-888D-4391-90EF-E18CF691AB50}"/>
    <cellStyle name="Normal 4 9 2 2 5 2 2" xfId="45949" xr:uid="{6B14A252-6D8A-4EDB-94BA-C29248168B0A}"/>
    <cellStyle name="Normal 4 9 2 2 5 3" xfId="45950" xr:uid="{AEC04558-52AF-4A35-A307-4D8E69B9C755}"/>
    <cellStyle name="Normal 4 9 2 2 6" xfId="45951" xr:uid="{BB82EE1A-D532-4481-BBBB-13319D58BBB5}"/>
    <cellStyle name="Normal 4 9 2 2 6 2" xfId="45952" xr:uid="{D57C3FB9-2588-47FC-896A-A7DBB41AB65A}"/>
    <cellStyle name="Normal 4 9 2 2 6 2 2" xfId="45953" xr:uid="{0A58DE1F-26BB-4114-9A66-072CE8AB0238}"/>
    <cellStyle name="Normal 4 9 2 2 6 3" xfId="45954" xr:uid="{8397B7BE-F86F-43D0-93D0-4D491446E744}"/>
    <cellStyle name="Normal 4 9 2 2 7" xfId="45955" xr:uid="{A5DC469C-C9B5-4B53-ADBE-8572AD6CCFB0}"/>
    <cellStyle name="Normal 4 9 2 2 7 2" xfId="45956" xr:uid="{795140AF-8429-4C90-AAA0-6154B288182D}"/>
    <cellStyle name="Normal 4 9 2 2 7 2 2" xfId="45957" xr:uid="{63D6CEE1-9987-4A43-9C6C-9B9230A2BC1B}"/>
    <cellStyle name="Normal 4 9 2 2 7 3" xfId="45958" xr:uid="{998F4647-F9A7-4F3B-97A5-77BED84635F9}"/>
    <cellStyle name="Normal 4 9 2 2 8" xfId="45959" xr:uid="{F9CE28DD-7605-4CA7-B68C-B82704148BD1}"/>
    <cellStyle name="Normal 4 9 2 2 8 2" xfId="45960" xr:uid="{2FED8FF7-12BF-4060-9E0F-4C9062FF48E4}"/>
    <cellStyle name="Normal 4 9 2 2 9" xfId="45961" xr:uid="{03579043-9FF2-4982-84BA-843A5EAF9E38}"/>
    <cellStyle name="Normal 4 9 2 3" xfId="45962" xr:uid="{43F8F0B6-6DC9-4D28-941A-C3985A4C7BB3}"/>
    <cellStyle name="Normal 4 9 2 3 2" xfId="45963" xr:uid="{261D7E38-AA4B-413C-9334-1FA61657A3A2}"/>
    <cellStyle name="Normal 4 9 2 3 2 2" xfId="45964" xr:uid="{BCA8EDAF-2768-4824-BCEC-BA53B49BC895}"/>
    <cellStyle name="Normal 4 9 2 3 2 2 2" xfId="45965" xr:uid="{7040AA17-ABE4-4ADD-B428-2B8D57D76A9B}"/>
    <cellStyle name="Normal 4 9 2 3 2 2 2 2" xfId="45966" xr:uid="{26E58F46-33DD-4154-BC27-DB61EC6F427D}"/>
    <cellStyle name="Normal 4 9 2 3 2 2 2 2 2" xfId="45967" xr:uid="{5FB942FF-CA60-4DD7-959D-8958F024E321}"/>
    <cellStyle name="Normal 4 9 2 3 2 2 2 3" xfId="45968" xr:uid="{41C23655-4EA1-440B-95BB-9A12D99D0160}"/>
    <cellStyle name="Normal 4 9 2 3 2 2 3" xfId="45969" xr:uid="{1C7B01F6-68F6-466A-A635-684962396F3E}"/>
    <cellStyle name="Normal 4 9 2 3 2 2 3 2" xfId="45970" xr:uid="{F12FA8AB-58CE-4DFC-A768-FE46DAC7B316}"/>
    <cellStyle name="Normal 4 9 2 3 2 2 3 2 2" xfId="45971" xr:uid="{1D98D1AF-6CB0-4472-8542-C095C86D1A14}"/>
    <cellStyle name="Normal 4 9 2 3 2 2 3 3" xfId="45972" xr:uid="{D4CF7322-0570-4893-97EF-E0DE8E5B441F}"/>
    <cellStyle name="Normal 4 9 2 3 2 2 4" xfId="45973" xr:uid="{87E41C0F-B06B-4208-BC57-68E0FD0915F3}"/>
    <cellStyle name="Normal 4 9 2 3 2 2 4 2" xfId="45974" xr:uid="{A150AC89-C624-40BB-9D66-02D733F31100}"/>
    <cellStyle name="Normal 4 9 2 3 2 2 5" xfId="45975" xr:uid="{E75ED2F7-7BC3-4E21-84F7-EFCB5D5CF00A}"/>
    <cellStyle name="Normal 4 9 2 3 2 3" xfId="45976" xr:uid="{B606A17B-CB48-48CD-880C-0C969EB264AF}"/>
    <cellStyle name="Normal 4 9 2 3 2 3 2" xfId="45977" xr:uid="{83645EFD-BDF8-4685-A514-965CE319CE08}"/>
    <cellStyle name="Normal 4 9 2 3 2 3 2 2" xfId="45978" xr:uid="{85F593D0-6080-413E-974C-CF6118FB4AAC}"/>
    <cellStyle name="Normal 4 9 2 3 2 3 3" xfId="45979" xr:uid="{CD162FB0-60F4-4E86-9C28-5789DFCA8DC1}"/>
    <cellStyle name="Normal 4 9 2 3 2 4" xfId="45980" xr:uid="{3C9F2C8E-C857-49AB-8180-8EA9BEE4FD0F}"/>
    <cellStyle name="Normal 4 9 2 3 2 4 2" xfId="45981" xr:uid="{845DE04F-69C0-4088-81B7-2B0136805A24}"/>
    <cellStyle name="Normal 4 9 2 3 2 4 2 2" xfId="45982" xr:uid="{6120FAE5-6125-46BB-A3AB-F25E7123A45E}"/>
    <cellStyle name="Normal 4 9 2 3 2 4 3" xfId="45983" xr:uid="{817EE430-99C5-4281-99B9-E275E928DCF7}"/>
    <cellStyle name="Normal 4 9 2 3 2 5" xfId="45984" xr:uid="{F49634DC-4D4B-4A27-ACDF-4C9D4271A1C0}"/>
    <cellStyle name="Normal 4 9 2 3 2 5 2" xfId="45985" xr:uid="{DB75F5CD-4D87-44F8-BD32-24469CAEC0FB}"/>
    <cellStyle name="Normal 4 9 2 3 2 6" xfId="45986" xr:uid="{414A167F-5D24-421C-926D-7352E9FB9727}"/>
    <cellStyle name="Normal 4 9 2 3 3" xfId="45987" xr:uid="{8417A308-C057-4778-96DB-C0DC666CE6E6}"/>
    <cellStyle name="Normal 4 9 2 3 3 2" xfId="45988" xr:uid="{0D30EE83-E5E7-49B5-BD6A-1EFDEF8446EA}"/>
    <cellStyle name="Normal 4 9 2 3 3 2 2" xfId="45989" xr:uid="{F5A04B2A-06ED-4ADA-84D6-C788E6CD90A2}"/>
    <cellStyle name="Normal 4 9 2 3 3 2 2 2" xfId="45990" xr:uid="{F5D75EEF-1C08-4E51-B549-FF0ED8FFD868}"/>
    <cellStyle name="Normal 4 9 2 3 3 2 2 2 2" xfId="45991" xr:uid="{1602E0E9-1B9A-4394-91A6-B0946F4A6BC9}"/>
    <cellStyle name="Normal 4 9 2 3 3 2 2 3" xfId="45992" xr:uid="{36A043D9-6FE5-4921-BBDD-714209C657A2}"/>
    <cellStyle name="Normal 4 9 2 3 3 2 3" xfId="45993" xr:uid="{D2038B94-E672-47A3-B593-8B85111073A4}"/>
    <cellStyle name="Normal 4 9 2 3 3 2 3 2" xfId="45994" xr:uid="{B0F3E928-46CB-4672-8A01-6D76451FD595}"/>
    <cellStyle name="Normal 4 9 2 3 3 2 3 2 2" xfId="45995" xr:uid="{6F00C829-4FD8-406B-94DD-016E1001A94D}"/>
    <cellStyle name="Normal 4 9 2 3 3 2 3 3" xfId="45996" xr:uid="{7B411A38-413B-4259-9E3A-75B007079D76}"/>
    <cellStyle name="Normal 4 9 2 3 3 2 4" xfId="45997" xr:uid="{B4E1C71E-F1B2-4C99-9B66-D0DBD7FFF77F}"/>
    <cellStyle name="Normal 4 9 2 3 3 2 4 2" xfId="45998" xr:uid="{E840E8AA-A3BF-4B4F-9EB3-FE693FD1DB5E}"/>
    <cellStyle name="Normal 4 9 2 3 3 2 5" xfId="45999" xr:uid="{D2E8BCBE-25A9-4A57-AC1A-61A50B4179AC}"/>
    <cellStyle name="Normal 4 9 2 3 3 3" xfId="46000" xr:uid="{A356AF4B-A54F-408F-8BA2-E37D3CBBF47F}"/>
    <cellStyle name="Normal 4 9 2 3 3 3 2" xfId="46001" xr:uid="{83BB3017-123D-4305-B00F-ED880E4F7953}"/>
    <cellStyle name="Normal 4 9 2 3 3 3 2 2" xfId="46002" xr:uid="{9AB301CC-D386-4874-B25E-EDFD8D14CEC4}"/>
    <cellStyle name="Normal 4 9 2 3 3 3 3" xfId="46003" xr:uid="{D659651F-3018-48E2-AC14-96AFC607FCED}"/>
    <cellStyle name="Normal 4 9 2 3 3 4" xfId="46004" xr:uid="{2032746C-F3E3-48B4-A105-EDEB0200C9D4}"/>
    <cellStyle name="Normal 4 9 2 3 3 4 2" xfId="46005" xr:uid="{3A5285D8-AA74-40CF-9036-33CAC6BA70B8}"/>
    <cellStyle name="Normal 4 9 2 3 3 4 2 2" xfId="46006" xr:uid="{F1698480-2909-4E4B-9535-6B138ED091E1}"/>
    <cellStyle name="Normal 4 9 2 3 3 4 3" xfId="46007" xr:uid="{67B32C0C-E18D-4002-A55B-3F6C8E184873}"/>
    <cellStyle name="Normal 4 9 2 3 3 5" xfId="46008" xr:uid="{E4A58B3F-6933-4044-8D69-BEE20DFF222C}"/>
    <cellStyle name="Normal 4 9 2 3 3 5 2" xfId="46009" xr:uid="{14C8D9BE-2314-43FF-916B-9B7C76C9B064}"/>
    <cellStyle name="Normal 4 9 2 3 3 6" xfId="46010" xr:uid="{DE22034D-4A69-4A2F-A453-C914FB42636B}"/>
    <cellStyle name="Normal 4 9 2 3 4" xfId="46011" xr:uid="{C85533C5-F596-48C3-95C6-27BC38045CBF}"/>
    <cellStyle name="Normal 4 9 2 3 4 2" xfId="46012" xr:uid="{5D894FF7-42FE-44D2-BFD2-349FE95F1470}"/>
    <cellStyle name="Normal 4 9 2 3 4 2 2" xfId="46013" xr:uid="{B236C945-81E1-46C5-9D2C-F6E3283E9335}"/>
    <cellStyle name="Normal 4 9 2 3 4 2 2 2" xfId="46014" xr:uid="{93A58CEA-FE3A-4094-8B2E-F31E190DDEA1}"/>
    <cellStyle name="Normal 4 9 2 3 4 2 3" xfId="46015" xr:uid="{E9B9F516-6A82-4F3D-AC22-623B790B4D14}"/>
    <cellStyle name="Normal 4 9 2 3 4 3" xfId="46016" xr:uid="{881B8451-F276-487F-B824-AB30F18C1405}"/>
    <cellStyle name="Normal 4 9 2 3 4 3 2" xfId="46017" xr:uid="{EF6E0978-84F7-4141-93E6-6B9E50A7FE4C}"/>
    <cellStyle name="Normal 4 9 2 3 4 3 2 2" xfId="46018" xr:uid="{D4C8E5D1-7A33-427D-BF2D-DFE9CDA7B8A3}"/>
    <cellStyle name="Normal 4 9 2 3 4 3 3" xfId="46019" xr:uid="{B3D37025-C987-4FFD-91DB-CAE354503BE6}"/>
    <cellStyle name="Normal 4 9 2 3 4 4" xfId="46020" xr:uid="{780DAE8C-1993-4D03-9738-5072ECE728E3}"/>
    <cellStyle name="Normal 4 9 2 3 4 4 2" xfId="46021" xr:uid="{595EE5AA-4207-457C-8C84-BBD6DF2D5452}"/>
    <cellStyle name="Normal 4 9 2 3 4 5" xfId="46022" xr:uid="{CFAEC96F-3E58-4C21-AD67-ED0512E28666}"/>
    <cellStyle name="Normal 4 9 2 3 5" xfId="46023" xr:uid="{1B338014-6459-41ED-91DD-BBAD8EE05319}"/>
    <cellStyle name="Normal 4 9 2 3 5 2" xfId="46024" xr:uid="{795808CE-EDED-4D52-8EF0-EF82877E0FF5}"/>
    <cellStyle name="Normal 4 9 2 3 5 2 2" xfId="46025" xr:uid="{369BC8B0-C3E7-4498-8630-3942983115FE}"/>
    <cellStyle name="Normal 4 9 2 3 5 3" xfId="46026" xr:uid="{A3A294E7-0F1E-486A-AEFE-47449A164EBB}"/>
    <cellStyle name="Normal 4 9 2 3 6" xfId="46027" xr:uid="{03076AE1-82C1-498C-AC1D-869A973CF873}"/>
    <cellStyle name="Normal 4 9 2 3 6 2" xfId="46028" xr:uid="{B9F9DB53-13E9-4A13-9FCA-5C5BE2AECD57}"/>
    <cellStyle name="Normal 4 9 2 3 6 2 2" xfId="46029" xr:uid="{B5FD3E9E-B83C-44EB-9267-C45D878CF208}"/>
    <cellStyle name="Normal 4 9 2 3 6 3" xfId="46030" xr:uid="{4A1B6096-B58F-4895-B28C-780C6BFC1FA0}"/>
    <cellStyle name="Normal 4 9 2 3 7" xfId="46031" xr:uid="{655C738D-4896-497B-9521-138EE921B55A}"/>
    <cellStyle name="Normal 4 9 2 3 7 2" xfId="46032" xr:uid="{CA95CBEA-3BA2-433A-B3CC-5E35F440BDDD}"/>
    <cellStyle name="Normal 4 9 2 3 7 2 2" xfId="46033" xr:uid="{A7FCEA82-7F3A-4DA9-84D9-ACA52DBFE3F6}"/>
    <cellStyle name="Normal 4 9 2 3 7 3" xfId="46034" xr:uid="{A298AB67-DA25-4B1C-98BD-79E471197A9C}"/>
    <cellStyle name="Normal 4 9 2 3 8" xfId="46035" xr:uid="{A57D7149-D3EE-47E8-B852-AF2BE670E07B}"/>
    <cellStyle name="Normal 4 9 2 3 8 2" xfId="46036" xr:uid="{ECD3E1E3-4595-49D4-B092-F1FE7B0389EA}"/>
    <cellStyle name="Normal 4 9 2 3 9" xfId="46037" xr:uid="{7BD5C507-576E-417E-A0CD-6A1654C8B4EF}"/>
    <cellStyle name="Normal 4 9 2 4" xfId="46038" xr:uid="{7E084666-DCB2-4477-AAD7-ECB9DAC950A1}"/>
    <cellStyle name="Normal 4 9 2 4 2" xfId="46039" xr:uid="{347C60A5-323C-44C0-B56C-622EC4EBC806}"/>
    <cellStyle name="Normal 4 9 2 4 2 2" xfId="46040" xr:uid="{41771D30-24EC-4CCA-9D0E-87A78C9DCA79}"/>
    <cellStyle name="Normal 4 9 2 4 2 2 2" xfId="46041" xr:uid="{DFCE6605-52C8-4CDB-982D-750FB89051D3}"/>
    <cellStyle name="Normal 4 9 2 4 2 2 2 2" xfId="46042" xr:uid="{786BFE96-2597-4B58-90AD-65E155448E6A}"/>
    <cellStyle name="Normal 4 9 2 4 2 2 3" xfId="46043" xr:uid="{3236A0D1-9569-43C7-A1F5-C79E1AFBFBAB}"/>
    <cellStyle name="Normal 4 9 2 4 2 3" xfId="46044" xr:uid="{57C7C615-5F11-4051-93C1-387DCA67C929}"/>
    <cellStyle name="Normal 4 9 2 4 2 3 2" xfId="46045" xr:uid="{40C0913B-26E4-4CC6-A2DD-D3F9AA561E24}"/>
    <cellStyle name="Normal 4 9 2 4 2 3 2 2" xfId="46046" xr:uid="{4E90E217-5230-498E-9738-4228983BAE6C}"/>
    <cellStyle name="Normal 4 9 2 4 2 3 3" xfId="46047" xr:uid="{35AC8B1C-2801-4ADA-A272-4B48737DE37C}"/>
    <cellStyle name="Normal 4 9 2 4 2 4" xfId="46048" xr:uid="{1B982D9D-AAA8-46A5-816F-AC0ACEDE8B1B}"/>
    <cellStyle name="Normal 4 9 2 4 2 4 2" xfId="46049" xr:uid="{27F649A0-B678-43AC-B575-3B020B9DA57D}"/>
    <cellStyle name="Normal 4 9 2 4 2 5" xfId="46050" xr:uid="{4E697418-2F7C-4744-8328-D061DFF9A1AC}"/>
    <cellStyle name="Normal 4 9 2 4 3" xfId="46051" xr:uid="{691D17B2-A0DF-4568-8A7E-ED8A43E79DA2}"/>
    <cellStyle name="Normal 4 9 2 4 3 2" xfId="46052" xr:uid="{8677F42A-CF04-4DA8-91D7-A78AE1DC94E3}"/>
    <cellStyle name="Normal 4 9 2 4 3 2 2" xfId="46053" xr:uid="{80A1EA0C-A4C7-4CFD-B0C8-D43CE847ACD2}"/>
    <cellStyle name="Normal 4 9 2 4 3 3" xfId="46054" xr:uid="{6CD7A6F4-DF05-4BCE-9D93-50D4C0D3121E}"/>
    <cellStyle name="Normal 4 9 2 4 4" xfId="46055" xr:uid="{7970DE8A-9F03-4F4D-B1F9-41B439C046FF}"/>
    <cellStyle name="Normal 4 9 2 4 4 2" xfId="46056" xr:uid="{7B3B07E2-D2A9-408B-9191-20118BA31442}"/>
    <cellStyle name="Normal 4 9 2 4 4 2 2" xfId="46057" xr:uid="{416CA76B-D6B4-4516-957B-3AA372CD5810}"/>
    <cellStyle name="Normal 4 9 2 4 4 3" xfId="46058" xr:uid="{B289A099-EE89-4C4A-8759-37F546A41927}"/>
    <cellStyle name="Normal 4 9 2 4 5" xfId="46059" xr:uid="{B3310696-5C8E-44A2-A103-B9634D0728CE}"/>
    <cellStyle name="Normal 4 9 2 4 5 2" xfId="46060" xr:uid="{98C62CDA-E451-4498-BA86-B9E29687DCE1}"/>
    <cellStyle name="Normal 4 9 2 4 6" xfId="46061" xr:uid="{1085D65D-E04A-413A-9625-05AA776507DD}"/>
    <cellStyle name="Normal 4 9 2 5" xfId="46062" xr:uid="{0001046D-1027-49F7-95B2-63EE7BCCA46A}"/>
    <cellStyle name="Normal 4 9 2 5 2" xfId="46063" xr:uid="{4E8499B2-385C-450A-AC49-93CE3E3A88F9}"/>
    <cellStyle name="Normal 4 9 2 5 2 2" xfId="46064" xr:uid="{5CBC906C-8AC8-461A-9B7B-05E7E02A01FB}"/>
    <cellStyle name="Normal 4 9 2 5 2 2 2" xfId="46065" xr:uid="{2EE5484B-90D0-4F13-A304-437FFE02EE9D}"/>
    <cellStyle name="Normal 4 9 2 5 2 2 2 2" xfId="46066" xr:uid="{819AB191-4C24-4338-917E-007D01116CF4}"/>
    <cellStyle name="Normal 4 9 2 5 2 2 3" xfId="46067" xr:uid="{61471724-F0DE-4E67-8427-AC766572ADB7}"/>
    <cellStyle name="Normal 4 9 2 5 2 3" xfId="46068" xr:uid="{9A3B858F-5DF2-454D-A98B-12F421453F1A}"/>
    <cellStyle name="Normal 4 9 2 5 2 3 2" xfId="46069" xr:uid="{6C5B3CBF-30B9-4766-B811-89B965FCC126}"/>
    <cellStyle name="Normal 4 9 2 5 2 3 2 2" xfId="46070" xr:uid="{7F91D16B-8B96-410E-95F1-86FEE9AECA18}"/>
    <cellStyle name="Normal 4 9 2 5 2 3 3" xfId="46071" xr:uid="{D7E63B4B-1F0E-486B-953A-C63D54B37F72}"/>
    <cellStyle name="Normal 4 9 2 5 2 4" xfId="46072" xr:uid="{C8836BF8-AE57-4EFF-8651-8B793370AF23}"/>
    <cellStyle name="Normal 4 9 2 5 2 4 2" xfId="46073" xr:uid="{B00D15D4-E4F1-4068-9417-B671EF515C04}"/>
    <cellStyle name="Normal 4 9 2 5 2 5" xfId="46074" xr:uid="{6ECFD79F-8E0E-4C3B-A3D8-883E1218C9B7}"/>
    <cellStyle name="Normal 4 9 2 5 3" xfId="46075" xr:uid="{7B594898-CBD7-4AC7-B3E7-20550F8DE3B1}"/>
    <cellStyle name="Normal 4 9 2 5 3 2" xfId="46076" xr:uid="{4E54BB76-2936-41AC-A755-5740BEE1C2D6}"/>
    <cellStyle name="Normal 4 9 2 5 3 2 2" xfId="46077" xr:uid="{F61B14FD-3F51-402E-8D16-4675ACA8572B}"/>
    <cellStyle name="Normal 4 9 2 5 3 3" xfId="46078" xr:uid="{B1FEB0E1-8B26-46F7-BDCE-2CEA70B6DD18}"/>
    <cellStyle name="Normal 4 9 2 5 4" xfId="46079" xr:uid="{B2A301B2-429B-4A20-A3CC-AB6C7DC96619}"/>
    <cellStyle name="Normal 4 9 2 5 4 2" xfId="46080" xr:uid="{7054D29D-6589-4CB3-8A66-5FB76A4B5037}"/>
    <cellStyle name="Normal 4 9 2 5 4 2 2" xfId="46081" xr:uid="{506C8351-2A87-444F-9CBF-A9A51C560A11}"/>
    <cellStyle name="Normal 4 9 2 5 4 3" xfId="46082" xr:uid="{D4C181F1-1B88-47DC-86F5-0D60456B7215}"/>
    <cellStyle name="Normal 4 9 2 5 5" xfId="46083" xr:uid="{043BB978-7E3D-4671-92C2-5BB8BAD504BC}"/>
    <cellStyle name="Normal 4 9 2 5 5 2" xfId="46084" xr:uid="{36CEA4AF-2F58-4E73-89A0-2BDF43004AC2}"/>
    <cellStyle name="Normal 4 9 2 5 6" xfId="46085" xr:uid="{2A1E3073-B8C2-4D06-8D7E-DD55E8FB52B8}"/>
    <cellStyle name="Normal 4 9 2 6" xfId="46086" xr:uid="{C2E5A299-7290-4931-9029-193A0C8BCAA6}"/>
    <cellStyle name="Normal 4 9 2 6 2" xfId="46087" xr:uid="{BBAB185D-52E5-4C86-A5B2-A0D138054841}"/>
    <cellStyle name="Normal 4 9 2 6 2 2" xfId="46088" xr:uid="{9A999480-F377-43BE-9127-AEBCB3AD553A}"/>
    <cellStyle name="Normal 4 9 2 6 2 2 2" xfId="46089" xr:uid="{512BAD31-36E1-450B-B4D0-580AF9384A04}"/>
    <cellStyle name="Normal 4 9 2 6 2 3" xfId="46090" xr:uid="{16F60E46-EFD5-4629-8C3C-92C677503DC8}"/>
    <cellStyle name="Normal 4 9 2 6 3" xfId="46091" xr:uid="{FCE5ED88-2668-497D-8520-F6CCD1F5D682}"/>
    <cellStyle name="Normal 4 9 2 6 3 2" xfId="46092" xr:uid="{EE0350B2-16EC-4812-BC72-B4B3ED2E95B7}"/>
    <cellStyle name="Normal 4 9 2 6 3 2 2" xfId="46093" xr:uid="{4AE53F82-B600-401E-A08D-13CD0CF696C0}"/>
    <cellStyle name="Normal 4 9 2 6 3 3" xfId="46094" xr:uid="{7A6B9542-990C-42E2-921B-16EF97C7D6B5}"/>
    <cellStyle name="Normal 4 9 2 6 4" xfId="46095" xr:uid="{B24177B6-92C1-4DAA-9D5D-3C7D1E81371C}"/>
    <cellStyle name="Normal 4 9 2 6 4 2" xfId="46096" xr:uid="{CE17338D-5750-4EE6-9F61-DC226B8F8865}"/>
    <cellStyle name="Normal 4 9 2 6 5" xfId="46097" xr:uid="{29855C21-15BA-4429-B0BB-0959419E2A43}"/>
    <cellStyle name="Normal 4 9 2 7" xfId="46098" xr:uid="{4E4CE45E-7FD8-4275-9E98-64F687A95650}"/>
    <cellStyle name="Normal 4 9 2 7 2" xfId="46099" xr:uid="{01431EC1-5206-428F-BB3E-A7605BC0F02F}"/>
    <cellStyle name="Normal 4 9 2 7 2 2" xfId="46100" xr:uid="{BF4EBC37-DF80-4F15-9137-86D835BFADCE}"/>
    <cellStyle name="Normal 4 9 2 7 3" xfId="46101" xr:uid="{0ADEF5E2-33B8-4DB7-868A-00B4DC41ACAA}"/>
    <cellStyle name="Normal 4 9 2 8" xfId="46102" xr:uid="{23BB2A28-3A74-429B-9E53-DCD056111CB0}"/>
    <cellStyle name="Normal 4 9 2 8 2" xfId="46103" xr:uid="{8BD301D5-4D28-4AA8-A9E5-28A112EEBAC5}"/>
    <cellStyle name="Normal 4 9 2 8 2 2" xfId="46104" xr:uid="{31B87C77-A2C4-42DC-8982-7CDEE13C72F0}"/>
    <cellStyle name="Normal 4 9 2 8 3" xfId="46105" xr:uid="{B5F761E7-E4D1-44AD-8C5E-6AC723AA6F77}"/>
    <cellStyle name="Normal 4 9 2 9" xfId="46106" xr:uid="{6807B2CF-194C-4EEC-9074-F50BA9419344}"/>
    <cellStyle name="Normal 4 9 2 9 2" xfId="46107" xr:uid="{D20D9FD9-E978-4FC2-9161-DB6C56910E23}"/>
    <cellStyle name="Normal 4 9 2 9 2 2" xfId="46108" xr:uid="{0D0F83E5-6EB8-4D22-87D6-00617A3F1D51}"/>
    <cellStyle name="Normal 4 9 2 9 3" xfId="46109" xr:uid="{844D3D02-97CC-41DE-B7B6-D520131762CB}"/>
    <cellStyle name="Normal 4 9 20" xfId="46110" xr:uid="{71CC6454-54C9-4423-98E4-A9F28BF8781F}"/>
    <cellStyle name="Normal 4 9 20 2" xfId="46111" xr:uid="{3375A2DF-19AB-4607-9B48-C7346BD13BC4}"/>
    <cellStyle name="Normal 4 9 20 2 2" xfId="46112" xr:uid="{68EF5DBF-CFE9-4F94-8D91-D5E9034DE7E7}"/>
    <cellStyle name="Normal 4 9 20 2 2 2" xfId="46113" xr:uid="{7F51D621-A542-424C-A453-F2FEFF91BC74}"/>
    <cellStyle name="Normal 4 9 20 2 2 2 2" xfId="46114" xr:uid="{3283B5E0-86DF-4FA3-B006-5C8BB087668E}"/>
    <cellStyle name="Normal 4 9 20 2 2 3" xfId="46115" xr:uid="{3D8F1FC6-CE92-4D47-9262-7B03338CBECA}"/>
    <cellStyle name="Normal 4 9 20 2 3" xfId="46116" xr:uid="{55A7BF2F-BB20-45CD-B173-F5C8A165566F}"/>
    <cellStyle name="Normal 4 9 20 2 3 2" xfId="46117" xr:uid="{FACEE95B-E588-4615-AEE7-591912E1BC80}"/>
    <cellStyle name="Normal 4 9 20 2 3 2 2" xfId="46118" xr:uid="{13B74182-1D33-4824-BF58-EBB184CBE074}"/>
    <cellStyle name="Normal 4 9 20 2 3 3" xfId="46119" xr:uid="{777860F3-7BCB-445D-9500-BFD74B3BC485}"/>
    <cellStyle name="Normal 4 9 20 2 4" xfId="46120" xr:uid="{0D3B780B-77B1-4228-83C7-27EC76ED2DC1}"/>
    <cellStyle name="Normal 4 9 20 2 4 2" xfId="46121" xr:uid="{ACC807AD-DBB8-4540-A221-BCB6617BD8C4}"/>
    <cellStyle name="Normal 4 9 20 2 5" xfId="46122" xr:uid="{5609208D-1F87-43CF-9EE0-4D988AA92102}"/>
    <cellStyle name="Normal 4 9 20 3" xfId="46123" xr:uid="{47E28734-C6D6-4356-B3C4-59B175C54551}"/>
    <cellStyle name="Normal 4 9 20 3 2" xfId="46124" xr:uid="{5E2901B2-2A0F-48FB-9450-30EB46FBE2BD}"/>
    <cellStyle name="Normal 4 9 20 3 2 2" xfId="46125" xr:uid="{3D6FB72C-BA78-4D8A-A704-D15C5D6E41E0}"/>
    <cellStyle name="Normal 4 9 20 3 3" xfId="46126" xr:uid="{8C834331-E071-4FC4-9C9B-49C80A42493D}"/>
    <cellStyle name="Normal 4 9 20 4" xfId="46127" xr:uid="{0DB7898B-FE7D-4402-B2DB-2EAAFE9C1685}"/>
    <cellStyle name="Normal 4 9 20 4 2" xfId="46128" xr:uid="{85BBDD8F-E605-4126-A4C2-718DE33CF136}"/>
    <cellStyle name="Normal 4 9 20 4 2 2" xfId="46129" xr:uid="{2C747F7A-830C-41D0-A65D-DC29F734BAFF}"/>
    <cellStyle name="Normal 4 9 20 4 3" xfId="46130" xr:uid="{34394324-2B61-4132-A437-BAE380485C09}"/>
    <cellStyle name="Normal 4 9 20 5" xfId="46131" xr:uid="{37995E50-093A-4711-9A54-648C29773A00}"/>
    <cellStyle name="Normal 4 9 20 5 2" xfId="46132" xr:uid="{141EB8B8-5BC2-48CB-B01F-CE81D2CD5B55}"/>
    <cellStyle name="Normal 4 9 20 6" xfId="46133" xr:uid="{FE0484CB-21F2-4319-8786-914407FAB1F3}"/>
    <cellStyle name="Normal 4 9 21" xfId="46134" xr:uid="{3C9DA40C-B576-475A-859A-1653E3DAE7C9}"/>
    <cellStyle name="Normal 4 9 21 2" xfId="46135" xr:uid="{8B70D268-9E6B-4AA0-8895-C30966BB6458}"/>
    <cellStyle name="Normal 4 9 21 2 2" xfId="46136" xr:uid="{1EB6EA0E-E968-46CE-A960-6E13ED084C66}"/>
    <cellStyle name="Normal 4 9 21 2 2 2" xfId="46137" xr:uid="{DC80E51A-162F-4286-A345-D0E818FAB522}"/>
    <cellStyle name="Normal 4 9 21 2 2 2 2" xfId="46138" xr:uid="{60B72D1F-6CC7-425F-9813-CA2DB04F989D}"/>
    <cellStyle name="Normal 4 9 21 2 2 3" xfId="46139" xr:uid="{F89E46E7-5FD9-4275-964D-74AFB702CBFF}"/>
    <cellStyle name="Normal 4 9 21 2 3" xfId="46140" xr:uid="{3CB9CEAD-5D29-4EE5-A4BB-BBD0B7663EEE}"/>
    <cellStyle name="Normal 4 9 21 2 3 2" xfId="46141" xr:uid="{25E8E4B5-4BB7-4C17-B88C-83BCF3D17037}"/>
    <cellStyle name="Normal 4 9 21 2 3 2 2" xfId="46142" xr:uid="{8E030267-E050-44FF-BB68-E0517FDB595A}"/>
    <cellStyle name="Normal 4 9 21 2 3 3" xfId="46143" xr:uid="{FC3E1295-3FB7-4D0D-BB96-0E27465878CF}"/>
    <cellStyle name="Normal 4 9 21 2 4" xfId="46144" xr:uid="{8F69769F-77AC-49D0-BFF9-848579A5CB76}"/>
    <cellStyle name="Normal 4 9 21 2 4 2" xfId="46145" xr:uid="{D2221478-70EE-4350-9C98-53903F2564FB}"/>
    <cellStyle name="Normal 4 9 21 2 5" xfId="46146" xr:uid="{AB44A63C-D5AE-48E2-92C3-CEE6F8D38544}"/>
    <cellStyle name="Normal 4 9 21 3" xfId="46147" xr:uid="{A044D120-33C0-42D5-B0ED-B833F91E273F}"/>
    <cellStyle name="Normal 4 9 21 3 2" xfId="46148" xr:uid="{A35F94EB-EA81-4C6B-8A92-94CE6EA9E27F}"/>
    <cellStyle name="Normal 4 9 21 3 2 2" xfId="46149" xr:uid="{CD522052-752B-4FA9-898B-ABAABBAB6DE7}"/>
    <cellStyle name="Normal 4 9 21 3 3" xfId="46150" xr:uid="{F83B38ED-CFFD-4A19-BCC7-FF420CF71A3C}"/>
    <cellStyle name="Normal 4 9 21 4" xfId="46151" xr:uid="{430429B9-10A6-43D0-89E2-1FC9010751F8}"/>
    <cellStyle name="Normal 4 9 21 4 2" xfId="46152" xr:uid="{58168959-B38F-42D0-BBAD-FE39F7FA5FF3}"/>
    <cellStyle name="Normal 4 9 21 4 2 2" xfId="46153" xr:uid="{FE53D7DE-A1D0-467A-B58E-BC98C350D064}"/>
    <cellStyle name="Normal 4 9 21 4 3" xfId="46154" xr:uid="{E2BEACF2-688A-41C1-BE60-B6E7C9173B04}"/>
    <cellStyle name="Normal 4 9 21 5" xfId="46155" xr:uid="{3A918F4D-FE07-414F-8A0E-8BA920CB52C8}"/>
    <cellStyle name="Normal 4 9 21 5 2" xfId="46156" xr:uid="{52E5C1AA-91A2-48F3-A568-2479E2B73514}"/>
    <cellStyle name="Normal 4 9 21 6" xfId="46157" xr:uid="{3562F7B4-25D1-4810-B46F-D72C87305622}"/>
    <cellStyle name="Normal 4 9 22" xfId="46158" xr:uid="{282ED59E-524D-46DC-96FC-F954EA77CDA6}"/>
    <cellStyle name="Normal 4 9 22 2" xfId="46159" xr:uid="{3ED3F62F-BDE0-4875-ADD5-FDEA276DA277}"/>
    <cellStyle name="Normal 4 9 22 2 2" xfId="46160" xr:uid="{600D4C86-6A36-4CB0-874B-3133262B346A}"/>
    <cellStyle name="Normal 4 9 22 2 2 2" xfId="46161" xr:uid="{77EE7EF7-5EE0-4376-A1B9-E1616B6A5829}"/>
    <cellStyle name="Normal 4 9 22 2 3" xfId="46162" xr:uid="{441E60C0-E035-4E71-B69E-DCFA29847577}"/>
    <cellStyle name="Normal 4 9 22 3" xfId="46163" xr:uid="{064299CA-D851-4464-B94B-60D40010BC66}"/>
    <cellStyle name="Normal 4 9 22 3 2" xfId="46164" xr:uid="{A000650C-9EC4-4B65-AF09-BB0CB823E73E}"/>
    <cellStyle name="Normal 4 9 22 3 2 2" xfId="46165" xr:uid="{9D77FC17-F7EE-4383-B3E2-F52986FE723C}"/>
    <cellStyle name="Normal 4 9 22 3 3" xfId="46166" xr:uid="{78B86514-9A9E-4ABD-A632-52CA06DD1523}"/>
    <cellStyle name="Normal 4 9 22 4" xfId="46167" xr:uid="{4F1B201B-7BF5-4161-839F-4FA39111B104}"/>
    <cellStyle name="Normal 4 9 22 4 2" xfId="46168" xr:uid="{F4E64A07-32FD-4FCF-B252-1B4B557165EF}"/>
    <cellStyle name="Normal 4 9 22 5" xfId="46169" xr:uid="{B51E33FD-C2A5-47B5-B7A1-FB2D3371AB13}"/>
    <cellStyle name="Normal 4 9 23" xfId="46170" xr:uid="{07F0DD27-6688-4D7C-8886-B91F3DE23026}"/>
    <cellStyle name="Normal 4 9 23 2" xfId="46171" xr:uid="{A323AD8D-686B-4C1C-AF07-F1FADFD253A4}"/>
    <cellStyle name="Normal 4 9 23 2 2" xfId="46172" xr:uid="{1582B2F5-0678-4548-B008-EAADCFF62D8D}"/>
    <cellStyle name="Normal 4 9 23 3" xfId="46173" xr:uid="{40883F75-2BFC-47A7-BDA7-AD78E0F426A2}"/>
    <cellStyle name="Normal 4 9 24" xfId="46174" xr:uid="{E44CCE81-DCB0-410F-B53E-CAF6452CFC81}"/>
    <cellStyle name="Normal 4 9 24 2" xfId="46175" xr:uid="{2A8FDA72-E798-48E2-BCA3-227A94467EC5}"/>
    <cellStyle name="Normal 4 9 24 2 2" xfId="46176" xr:uid="{AB5ADBBE-F22B-4383-8E31-7422EE764000}"/>
    <cellStyle name="Normal 4 9 24 3" xfId="46177" xr:uid="{6C4F672A-635F-4CDD-9EF8-2A04E17075A9}"/>
    <cellStyle name="Normal 4 9 25" xfId="46178" xr:uid="{FEECFC34-330F-4935-B9D4-6BE6005D776C}"/>
    <cellStyle name="Normal 4 9 25 2" xfId="46179" xr:uid="{6FF37179-C867-4CA9-BA4D-120587CE585E}"/>
    <cellStyle name="Normal 4 9 25 2 2" xfId="46180" xr:uid="{D16A11BF-4898-4093-AA4A-33CF16C8B0C4}"/>
    <cellStyle name="Normal 4 9 25 3" xfId="46181" xr:uid="{BE532BA4-C875-4A26-86D0-4EDE2959E520}"/>
    <cellStyle name="Normal 4 9 26" xfId="46182" xr:uid="{0B04BC18-74B4-4493-BA71-EDED7B19739F}"/>
    <cellStyle name="Normal 4 9 26 2" xfId="46183" xr:uid="{18BB3A51-139F-435A-B621-65BAF1CF6C44}"/>
    <cellStyle name="Normal 4 9 27" xfId="46184" xr:uid="{C2A3DCC0-6E0E-43A5-BC35-76F0F19B3600}"/>
    <cellStyle name="Normal 4 9 28" xfId="51666" xr:uid="{5CEC9D7C-68C6-4F1F-A5F5-A311CE76F578}"/>
    <cellStyle name="Normal 4 9 3" xfId="46185" xr:uid="{8B83EB82-78BB-4A0B-909C-D1985B8297AA}"/>
    <cellStyle name="Normal 4 9 3 10" xfId="46186" xr:uid="{124ECD5A-ECE5-4429-AEC5-64D8E30949B1}"/>
    <cellStyle name="Normal 4 9 3 10 2" xfId="46187" xr:uid="{CBA51D33-2D6F-415F-8F60-3FB2DBAF5570}"/>
    <cellStyle name="Normal 4 9 3 11" xfId="46188" xr:uid="{D669C41D-C86A-4BEA-9CAA-A33E60B61EBF}"/>
    <cellStyle name="Normal 4 9 3 12" xfId="53184" xr:uid="{4861752B-A6D6-4C64-8F6F-F77B7E0F22AA}"/>
    <cellStyle name="Normal 4 9 3 2" xfId="46189" xr:uid="{6023EDB2-32F1-462B-8AE8-24F6DEE453D6}"/>
    <cellStyle name="Normal 4 9 3 2 2" xfId="46190" xr:uid="{3C874443-AF89-4299-94F0-D227A383F93A}"/>
    <cellStyle name="Normal 4 9 3 2 2 2" xfId="46191" xr:uid="{2A5A078A-AEEC-46E4-92CC-5DFFBE19779B}"/>
    <cellStyle name="Normal 4 9 3 2 2 2 2" xfId="46192" xr:uid="{B2D7DDC0-C45C-4859-A711-0EE891E12F4F}"/>
    <cellStyle name="Normal 4 9 3 2 2 2 2 2" xfId="46193" xr:uid="{F453A53C-6F38-4513-8889-67E74EAFDE95}"/>
    <cellStyle name="Normal 4 9 3 2 2 2 2 2 2" xfId="46194" xr:uid="{250BD108-C5B1-494B-B722-C55D1F0790D0}"/>
    <cellStyle name="Normal 4 9 3 2 2 2 2 3" xfId="46195" xr:uid="{2C6AB80A-0CD0-46BF-BC4B-69CAF861332E}"/>
    <cellStyle name="Normal 4 9 3 2 2 2 3" xfId="46196" xr:uid="{014A0739-9D78-4D4C-9348-C2F49C58FF57}"/>
    <cellStyle name="Normal 4 9 3 2 2 2 3 2" xfId="46197" xr:uid="{4CA92C2F-8C18-45F5-9EBD-9AA6D898023D}"/>
    <cellStyle name="Normal 4 9 3 2 2 2 3 2 2" xfId="46198" xr:uid="{260EA5C2-5A9C-436A-B0DA-DE6A149A0C1C}"/>
    <cellStyle name="Normal 4 9 3 2 2 2 3 3" xfId="46199" xr:uid="{BE955F1C-FD7D-46C9-BE36-A8FFB42EC388}"/>
    <cellStyle name="Normal 4 9 3 2 2 2 4" xfId="46200" xr:uid="{84F87F09-8CD6-41F5-9E8A-04D2E4290F6E}"/>
    <cellStyle name="Normal 4 9 3 2 2 2 4 2" xfId="46201" xr:uid="{AB2BFF75-701F-4113-9F90-0896D03D9D4A}"/>
    <cellStyle name="Normal 4 9 3 2 2 2 5" xfId="46202" xr:uid="{CB63D9F1-5725-42CC-8B9B-EB6F1A523AF0}"/>
    <cellStyle name="Normal 4 9 3 2 2 3" xfId="46203" xr:uid="{B8FB3141-7F7E-4519-B73A-494D8C08FCC7}"/>
    <cellStyle name="Normal 4 9 3 2 2 3 2" xfId="46204" xr:uid="{6FA6E847-0B05-442F-82C9-1DB2A7BAA60A}"/>
    <cellStyle name="Normal 4 9 3 2 2 3 2 2" xfId="46205" xr:uid="{A7BB90E9-123D-4E33-BE48-7136FFC9ED1D}"/>
    <cellStyle name="Normal 4 9 3 2 2 3 3" xfId="46206" xr:uid="{7C194E81-F2DF-47D6-A1BF-97E553F94C6F}"/>
    <cellStyle name="Normal 4 9 3 2 2 4" xfId="46207" xr:uid="{6F992974-68B3-4DEE-BD76-16FA39A58945}"/>
    <cellStyle name="Normal 4 9 3 2 2 4 2" xfId="46208" xr:uid="{C2D3DBC3-3D32-4C28-92EC-8EE9E94D5A51}"/>
    <cellStyle name="Normal 4 9 3 2 2 4 2 2" xfId="46209" xr:uid="{E6C5D095-C205-42A6-81CB-63C2A512B369}"/>
    <cellStyle name="Normal 4 9 3 2 2 4 3" xfId="46210" xr:uid="{EE242A1C-8B84-433B-B792-BC53C9E894C6}"/>
    <cellStyle name="Normal 4 9 3 2 2 5" xfId="46211" xr:uid="{F5F546ED-7521-42B1-9AC5-026BEB0360E8}"/>
    <cellStyle name="Normal 4 9 3 2 2 5 2" xfId="46212" xr:uid="{6576835C-E34D-4169-8B1D-08D12D373C8C}"/>
    <cellStyle name="Normal 4 9 3 2 2 6" xfId="46213" xr:uid="{E4A643A7-5745-48F5-8DE3-4F85CE5E33D0}"/>
    <cellStyle name="Normal 4 9 3 2 3" xfId="46214" xr:uid="{379E5256-39E3-4A6D-947D-5387232A4836}"/>
    <cellStyle name="Normal 4 9 3 2 3 2" xfId="46215" xr:uid="{BDD5B3A2-EC87-4B71-AC11-19430045F0ED}"/>
    <cellStyle name="Normal 4 9 3 2 3 2 2" xfId="46216" xr:uid="{C0E11D02-666A-45F8-8F2C-FDD60E4B00FA}"/>
    <cellStyle name="Normal 4 9 3 2 3 2 2 2" xfId="46217" xr:uid="{6912047F-CE00-4953-8FFF-11D105104A85}"/>
    <cellStyle name="Normal 4 9 3 2 3 2 2 2 2" xfId="46218" xr:uid="{B5C5456E-FB3B-4761-9F02-0C66188C640C}"/>
    <cellStyle name="Normal 4 9 3 2 3 2 2 3" xfId="46219" xr:uid="{DD74DF75-3DD8-4713-8C86-EE44EAC38B20}"/>
    <cellStyle name="Normal 4 9 3 2 3 2 3" xfId="46220" xr:uid="{ACCA86C2-3731-448D-ADE0-46932C4CB0D5}"/>
    <cellStyle name="Normal 4 9 3 2 3 2 3 2" xfId="46221" xr:uid="{DAC17C51-64C7-4D1B-867D-EFCA436B8796}"/>
    <cellStyle name="Normal 4 9 3 2 3 2 3 2 2" xfId="46222" xr:uid="{D0814CA5-3C93-4F6D-8716-09099FDBA0FD}"/>
    <cellStyle name="Normal 4 9 3 2 3 2 3 3" xfId="46223" xr:uid="{C19DBD11-0074-48E2-9F4A-858921799D01}"/>
    <cellStyle name="Normal 4 9 3 2 3 2 4" xfId="46224" xr:uid="{AD99F9A5-7B58-4FE9-953A-B0B1C567F446}"/>
    <cellStyle name="Normal 4 9 3 2 3 2 4 2" xfId="46225" xr:uid="{EB201B05-624C-4C1D-9BE1-36A75C7714BB}"/>
    <cellStyle name="Normal 4 9 3 2 3 2 5" xfId="46226" xr:uid="{DB8C5E9B-DA22-4ED4-B569-060EE483204A}"/>
    <cellStyle name="Normal 4 9 3 2 3 3" xfId="46227" xr:uid="{01776F2B-6DE8-4655-B2B6-27CC728A3091}"/>
    <cellStyle name="Normal 4 9 3 2 3 3 2" xfId="46228" xr:uid="{ACEFFFB2-F653-4532-8DC5-FCBCA940209E}"/>
    <cellStyle name="Normal 4 9 3 2 3 3 2 2" xfId="46229" xr:uid="{79CCD189-6949-44F5-9526-DE4CF0BCEBB4}"/>
    <cellStyle name="Normal 4 9 3 2 3 3 3" xfId="46230" xr:uid="{B6DA7852-FC3B-42E1-A2BC-2B46A9DA9E63}"/>
    <cellStyle name="Normal 4 9 3 2 3 4" xfId="46231" xr:uid="{7ECF8483-4F55-4E04-8A7D-41E3DF6DC990}"/>
    <cellStyle name="Normal 4 9 3 2 3 4 2" xfId="46232" xr:uid="{81B09BAF-89F2-4849-A723-5F9345004F0C}"/>
    <cellStyle name="Normal 4 9 3 2 3 4 2 2" xfId="46233" xr:uid="{70FDE422-3049-4428-9907-E2320AA90651}"/>
    <cellStyle name="Normal 4 9 3 2 3 4 3" xfId="46234" xr:uid="{18F4998A-E6E4-460E-90F0-924BF63CCFFE}"/>
    <cellStyle name="Normal 4 9 3 2 3 5" xfId="46235" xr:uid="{56108EBD-8BBB-47B5-B253-443D14E1F3DD}"/>
    <cellStyle name="Normal 4 9 3 2 3 5 2" xfId="46236" xr:uid="{046A94DE-74DC-4D75-BAC1-1207BEE4C1B8}"/>
    <cellStyle name="Normal 4 9 3 2 3 6" xfId="46237" xr:uid="{AAD41780-3B71-4ACE-AB00-71A7E3234AF0}"/>
    <cellStyle name="Normal 4 9 3 2 4" xfId="46238" xr:uid="{81ED787B-1BDC-4B35-94B7-D4F6CF63C103}"/>
    <cellStyle name="Normal 4 9 3 2 4 2" xfId="46239" xr:uid="{E92C8F77-6948-4760-8804-59CCCB35F1B2}"/>
    <cellStyle name="Normal 4 9 3 2 4 2 2" xfId="46240" xr:uid="{F5EA8912-6249-4F8B-B3FD-BEB6327B8EF9}"/>
    <cellStyle name="Normal 4 9 3 2 4 2 2 2" xfId="46241" xr:uid="{0927B725-6661-403B-A18F-DB917FEF0695}"/>
    <cellStyle name="Normal 4 9 3 2 4 2 3" xfId="46242" xr:uid="{36DBB80C-86AC-4B5C-84F1-9DCF912BA7F8}"/>
    <cellStyle name="Normal 4 9 3 2 4 3" xfId="46243" xr:uid="{F70E3636-C51F-44BA-A28E-AC508DFAA7F6}"/>
    <cellStyle name="Normal 4 9 3 2 4 3 2" xfId="46244" xr:uid="{52CAAB59-7FD8-4E0C-A0BE-E657BBE10B86}"/>
    <cellStyle name="Normal 4 9 3 2 4 3 2 2" xfId="46245" xr:uid="{6D90E955-C23D-45D9-8A80-AC68630E8CC5}"/>
    <cellStyle name="Normal 4 9 3 2 4 3 3" xfId="46246" xr:uid="{0F01829F-309C-4565-9171-82BE4FA10945}"/>
    <cellStyle name="Normal 4 9 3 2 4 4" xfId="46247" xr:uid="{07DF1AC7-BA27-4B42-9F6D-607934AA75D0}"/>
    <cellStyle name="Normal 4 9 3 2 4 4 2" xfId="46248" xr:uid="{81522E4B-5E63-4C3D-849E-488226E396B0}"/>
    <cellStyle name="Normal 4 9 3 2 4 5" xfId="46249" xr:uid="{E997CF25-2548-4B15-B3C1-E66626001DA3}"/>
    <cellStyle name="Normal 4 9 3 2 5" xfId="46250" xr:uid="{4989AE71-174A-448C-B167-7DB26583F3B0}"/>
    <cellStyle name="Normal 4 9 3 2 5 2" xfId="46251" xr:uid="{D0239C65-55F5-4CEC-A7EF-87EDE6B653BE}"/>
    <cellStyle name="Normal 4 9 3 2 5 2 2" xfId="46252" xr:uid="{0B06E014-7F8C-4316-A6E4-A1F5C026D2E0}"/>
    <cellStyle name="Normal 4 9 3 2 5 3" xfId="46253" xr:uid="{D6944D44-0D6A-4F94-988F-5807760E8B30}"/>
    <cellStyle name="Normal 4 9 3 2 6" xfId="46254" xr:uid="{8A1B34D6-431D-4172-9BA5-DBBC1DFBC56B}"/>
    <cellStyle name="Normal 4 9 3 2 6 2" xfId="46255" xr:uid="{3D0EE22F-5FCE-4613-AE19-DBC38B62942B}"/>
    <cellStyle name="Normal 4 9 3 2 6 2 2" xfId="46256" xr:uid="{E13391DF-B798-4EF4-800F-E9F1CA482672}"/>
    <cellStyle name="Normal 4 9 3 2 6 3" xfId="46257" xr:uid="{97EE69B0-DFC9-444E-859F-967B238742BD}"/>
    <cellStyle name="Normal 4 9 3 2 7" xfId="46258" xr:uid="{F11567E9-B459-4C63-B035-B93666D623E5}"/>
    <cellStyle name="Normal 4 9 3 2 7 2" xfId="46259" xr:uid="{3F3C9A7C-7BEB-4044-BDF0-91FA5D8F7FD1}"/>
    <cellStyle name="Normal 4 9 3 2 7 2 2" xfId="46260" xr:uid="{4DAA897B-20C4-4582-8DEF-ACFCB76C6C00}"/>
    <cellStyle name="Normal 4 9 3 2 7 3" xfId="46261" xr:uid="{88B5DAD0-A28A-4586-97A5-1F7ACF246F8A}"/>
    <cellStyle name="Normal 4 9 3 2 8" xfId="46262" xr:uid="{1CF4934B-527C-4716-9292-04B1F1E37A60}"/>
    <cellStyle name="Normal 4 9 3 2 8 2" xfId="46263" xr:uid="{817ADDA7-ADA2-4A8A-AA2D-08B42A3B418F}"/>
    <cellStyle name="Normal 4 9 3 2 9" xfId="46264" xr:uid="{E1D00E71-0EE7-4F4D-B492-ADB363486FEF}"/>
    <cellStyle name="Normal 4 9 3 3" xfId="46265" xr:uid="{445580E1-CC79-4FBA-9630-E4D7F83790C3}"/>
    <cellStyle name="Normal 4 9 3 3 2" xfId="46266" xr:uid="{8E498562-A3E7-4123-BB46-49AF7D8893FE}"/>
    <cellStyle name="Normal 4 9 3 3 2 2" xfId="46267" xr:uid="{DF90D282-1AFA-4B57-B195-7C858974D5A0}"/>
    <cellStyle name="Normal 4 9 3 3 2 2 2" xfId="46268" xr:uid="{308652D8-7FB3-4E38-B9AC-858A0C6ADCE9}"/>
    <cellStyle name="Normal 4 9 3 3 2 2 2 2" xfId="46269" xr:uid="{73AE77D0-C066-4554-ADE4-9C2A315BD204}"/>
    <cellStyle name="Normal 4 9 3 3 2 2 2 2 2" xfId="46270" xr:uid="{D2B8570D-CB15-492E-9DB2-07828D93E466}"/>
    <cellStyle name="Normal 4 9 3 3 2 2 2 3" xfId="46271" xr:uid="{3E52EE4A-EF51-44F1-80D3-55E1719EC0F4}"/>
    <cellStyle name="Normal 4 9 3 3 2 2 3" xfId="46272" xr:uid="{5CEAD63A-A4AB-4829-8F50-B84F472F86C7}"/>
    <cellStyle name="Normal 4 9 3 3 2 2 3 2" xfId="46273" xr:uid="{2A6CBF09-9A06-494A-A454-306537B8DA30}"/>
    <cellStyle name="Normal 4 9 3 3 2 2 3 2 2" xfId="46274" xr:uid="{34C84542-47FE-4C0D-8F17-9FEB6FEBDC67}"/>
    <cellStyle name="Normal 4 9 3 3 2 2 3 3" xfId="46275" xr:uid="{1E5AD697-7CA5-446D-B009-763353999B52}"/>
    <cellStyle name="Normal 4 9 3 3 2 2 4" xfId="46276" xr:uid="{850BBB73-0531-4E78-B2C8-15938B9AB383}"/>
    <cellStyle name="Normal 4 9 3 3 2 2 4 2" xfId="46277" xr:uid="{A0019A6F-402F-41B1-A6AF-773AE7E14FA7}"/>
    <cellStyle name="Normal 4 9 3 3 2 2 5" xfId="46278" xr:uid="{A619922C-8075-43D0-B226-7ACAFD78C97E}"/>
    <cellStyle name="Normal 4 9 3 3 2 3" xfId="46279" xr:uid="{0E263FF0-A4B2-495A-B4C1-0A813FFD57CE}"/>
    <cellStyle name="Normal 4 9 3 3 2 3 2" xfId="46280" xr:uid="{7D19584F-8FAF-4D90-BAE2-544FDF935382}"/>
    <cellStyle name="Normal 4 9 3 3 2 3 2 2" xfId="46281" xr:uid="{838380FA-9665-4A43-909A-5E20D9C3467C}"/>
    <cellStyle name="Normal 4 9 3 3 2 3 3" xfId="46282" xr:uid="{EAEF3D0B-DB61-4B3C-BB41-4546438D9725}"/>
    <cellStyle name="Normal 4 9 3 3 2 4" xfId="46283" xr:uid="{B5B0AD30-0398-4BD7-89AC-B74694E88EDD}"/>
    <cellStyle name="Normal 4 9 3 3 2 4 2" xfId="46284" xr:uid="{ED85C159-A543-46D3-B111-27BE65D7A233}"/>
    <cellStyle name="Normal 4 9 3 3 2 4 2 2" xfId="46285" xr:uid="{0901D3B7-3FB6-4AB5-8D32-BFECEFC87E5F}"/>
    <cellStyle name="Normal 4 9 3 3 2 4 3" xfId="46286" xr:uid="{B87ABF1E-40ED-4C6A-9652-06B99D6FE7A7}"/>
    <cellStyle name="Normal 4 9 3 3 2 5" xfId="46287" xr:uid="{6E3F13ED-E833-4BAF-97F3-3992FB083DC2}"/>
    <cellStyle name="Normal 4 9 3 3 2 5 2" xfId="46288" xr:uid="{BCE574E5-FAAF-4651-B12B-74F2DD1EA50D}"/>
    <cellStyle name="Normal 4 9 3 3 2 6" xfId="46289" xr:uid="{0CFDE81F-EB11-44BF-B473-058EABE82220}"/>
    <cellStyle name="Normal 4 9 3 3 3" xfId="46290" xr:uid="{E8563C20-9C0F-478C-B64E-C15537000777}"/>
    <cellStyle name="Normal 4 9 3 3 3 2" xfId="46291" xr:uid="{D20B71B0-8DF9-4914-9CF7-BCA4A38DA2CE}"/>
    <cellStyle name="Normal 4 9 3 3 3 2 2" xfId="46292" xr:uid="{B63A3434-00AA-40A0-97C1-CF67EAE3E22E}"/>
    <cellStyle name="Normal 4 9 3 3 3 2 2 2" xfId="46293" xr:uid="{9CE37564-A123-4CFB-B7A2-B574351CA4D3}"/>
    <cellStyle name="Normal 4 9 3 3 3 2 2 2 2" xfId="46294" xr:uid="{CD736ABE-1058-4E55-AD59-75C259EE2F5B}"/>
    <cellStyle name="Normal 4 9 3 3 3 2 2 3" xfId="46295" xr:uid="{784BC904-20EC-47E9-9266-4427EAFE3FCC}"/>
    <cellStyle name="Normal 4 9 3 3 3 2 3" xfId="46296" xr:uid="{BA0010D4-C11A-40BE-B2D7-D31C210E4588}"/>
    <cellStyle name="Normal 4 9 3 3 3 2 3 2" xfId="46297" xr:uid="{BD450372-BA1F-4635-B288-0F9D6028C43A}"/>
    <cellStyle name="Normal 4 9 3 3 3 2 3 2 2" xfId="46298" xr:uid="{BC6C13ED-79BB-498B-BFC8-A224D649707B}"/>
    <cellStyle name="Normal 4 9 3 3 3 2 3 3" xfId="46299" xr:uid="{772B59C6-2E0A-49ED-859B-5A6FA47268DE}"/>
    <cellStyle name="Normal 4 9 3 3 3 2 4" xfId="46300" xr:uid="{28CF8372-F497-4244-8DDE-070B0C5DC232}"/>
    <cellStyle name="Normal 4 9 3 3 3 2 4 2" xfId="46301" xr:uid="{8440DCA2-CB41-440C-83E6-A0C652F30D66}"/>
    <cellStyle name="Normal 4 9 3 3 3 2 5" xfId="46302" xr:uid="{6213E73A-A073-487E-851D-2F3F509B57BE}"/>
    <cellStyle name="Normal 4 9 3 3 3 3" xfId="46303" xr:uid="{B0AADC15-951E-478C-94FC-7EBAB51A15E9}"/>
    <cellStyle name="Normal 4 9 3 3 3 3 2" xfId="46304" xr:uid="{94063E75-AFB9-42D0-9B07-095083F49FAF}"/>
    <cellStyle name="Normal 4 9 3 3 3 3 2 2" xfId="46305" xr:uid="{868023CD-F6D3-40BD-AC12-2CEFFDB6112C}"/>
    <cellStyle name="Normal 4 9 3 3 3 3 3" xfId="46306" xr:uid="{DEC5F7ED-9143-4DF2-BEEA-2E5FD762C627}"/>
    <cellStyle name="Normal 4 9 3 3 3 4" xfId="46307" xr:uid="{55978F0F-E195-4233-A80F-DFBFFB935C87}"/>
    <cellStyle name="Normal 4 9 3 3 3 4 2" xfId="46308" xr:uid="{E154E7C2-38E9-484B-8FD6-8D640051BC88}"/>
    <cellStyle name="Normal 4 9 3 3 3 4 2 2" xfId="46309" xr:uid="{EF85775B-CA28-494D-8EB8-C9E95ED72286}"/>
    <cellStyle name="Normal 4 9 3 3 3 4 3" xfId="46310" xr:uid="{89E33B34-ADDF-4DC0-B067-A2741A7D240B}"/>
    <cellStyle name="Normal 4 9 3 3 3 5" xfId="46311" xr:uid="{A05B1B3A-E9BD-4E93-ABBF-DC78F7D3C825}"/>
    <cellStyle name="Normal 4 9 3 3 3 5 2" xfId="46312" xr:uid="{BA51AE37-2510-4FB1-81CC-93EBB2E9DC41}"/>
    <cellStyle name="Normal 4 9 3 3 3 6" xfId="46313" xr:uid="{B1D66576-D075-4227-B71C-EB56577743FD}"/>
    <cellStyle name="Normal 4 9 3 3 4" xfId="46314" xr:uid="{A4D01DA9-2945-45FE-8E6D-A26C1721E815}"/>
    <cellStyle name="Normal 4 9 3 3 4 2" xfId="46315" xr:uid="{EEF42CF4-39D1-4E1D-A90C-33C5F3FCA8FE}"/>
    <cellStyle name="Normal 4 9 3 3 4 2 2" xfId="46316" xr:uid="{E5E7CC21-780D-4E34-975D-0316748D3B81}"/>
    <cellStyle name="Normal 4 9 3 3 4 2 2 2" xfId="46317" xr:uid="{C91ADDFF-75D5-4ED6-BE59-0FCFA9BAB123}"/>
    <cellStyle name="Normal 4 9 3 3 4 2 3" xfId="46318" xr:uid="{AD910CC6-8FC0-4F4C-A8D2-36D31D7DAED7}"/>
    <cellStyle name="Normal 4 9 3 3 4 3" xfId="46319" xr:uid="{BCB3E764-2347-4EAC-A188-1EA1EAA5183B}"/>
    <cellStyle name="Normal 4 9 3 3 4 3 2" xfId="46320" xr:uid="{5F8616DC-34FD-43FB-8D6E-CC3767B0B8DF}"/>
    <cellStyle name="Normal 4 9 3 3 4 3 2 2" xfId="46321" xr:uid="{B47AB7C1-3CEF-4FE3-B9AD-CE236F83BB4B}"/>
    <cellStyle name="Normal 4 9 3 3 4 3 3" xfId="46322" xr:uid="{D36BB724-068B-4E65-BC08-B66460436DD6}"/>
    <cellStyle name="Normal 4 9 3 3 4 4" xfId="46323" xr:uid="{88A8E4E2-D729-48F0-8C5B-9497FD0D60E6}"/>
    <cellStyle name="Normal 4 9 3 3 4 4 2" xfId="46324" xr:uid="{F5B19C0A-6D06-4FFB-8ECB-A4124454FCE2}"/>
    <cellStyle name="Normal 4 9 3 3 4 5" xfId="46325" xr:uid="{578A0BC8-A591-4361-8838-1D877457CE3C}"/>
    <cellStyle name="Normal 4 9 3 3 5" xfId="46326" xr:uid="{37019E1A-1A80-4377-9105-7606F4A60733}"/>
    <cellStyle name="Normal 4 9 3 3 5 2" xfId="46327" xr:uid="{55E77696-AB23-4023-9AD2-4CB3E8972821}"/>
    <cellStyle name="Normal 4 9 3 3 5 2 2" xfId="46328" xr:uid="{57CF3FD5-272B-41E5-989A-C77DF33CDBEF}"/>
    <cellStyle name="Normal 4 9 3 3 5 3" xfId="46329" xr:uid="{3BF0AE67-5890-42F6-9BBB-76F7CA1A9357}"/>
    <cellStyle name="Normal 4 9 3 3 6" xfId="46330" xr:uid="{D20D0583-8BDC-4F14-9891-541C0C4D9D9A}"/>
    <cellStyle name="Normal 4 9 3 3 6 2" xfId="46331" xr:uid="{0625549E-A517-477A-AB9C-E4C29420A1F3}"/>
    <cellStyle name="Normal 4 9 3 3 6 2 2" xfId="46332" xr:uid="{3CAC19A7-CCD5-48DE-8E42-D39351FDDFFF}"/>
    <cellStyle name="Normal 4 9 3 3 6 3" xfId="46333" xr:uid="{4BAB05D2-B4B7-4FE5-8FFB-3E93D13CEF54}"/>
    <cellStyle name="Normal 4 9 3 3 7" xfId="46334" xr:uid="{E55967D5-D20E-4718-8ECC-C55F7D0EF783}"/>
    <cellStyle name="Normal 4 9 3 3 7 2" xfId="46335" xr:uid="{1A45D50D-A3C3-47C5-82E1-961D2EFDED5D}"/>
    <cellStyle name="Normal 4 9 3 3 7 2 2" xfId="46336" xr:uid="{45EF29E8-8499-4687-B840-32D87296290D}"/>
    <cellStyle name="Normal 4 9 3 3 7 3" xfId="46337" xr:uid="{DA43D5A2-FECE-440B-8F8A-83E9965888AD}"/>
    <cellStyle name="Normal 4 9 3 3 8" xfId="46338" xr:uid="{2B1F1F8C-3B54-45B6-91CD-D32552FC3F52}"/>
    <cellStyle name="Normal 4 9 3 3 8 2" xfId="46339" xr:uid="{36F517C6-D876-40FE-B421-5E97DFE787C4}"/>
    <cellStyle name="Normal 4 9 3 3 9" xfId="46340" xr:uid="{8DFB5C48-3001-4C85-94FD-5BEEB65A68D6}"/>
    <cellStyle name="Normal 4 9 3 4" xfId="46341" xr:uid="{534BAF65-534B-4D25-814C-2D8C582CF0A6}"/>
    <cellStyle name="Normal 4 9 3 4 2" xfId="46342" xr:uid="{DE1C1C1D-01D7-4C6B-94A7-95D1FD3635D7}"/>
    <cellStyle name="Normal 4 9 3 4 2 2" xfId="46343" xr:uid="{3F6A2968-6C81-47FA-9885-8A64E943C263}"/>
    <cellStyle name="Normal 4 9 3 4 2 2 2" xfId="46344" xr:uid="{C2F36782-DE48-4D09-881A-6A992F41ACD8}"/>
    <cellStyle name="Normal 4 9 3 4 2 2 2 2" xfId="46345" xr:uid="{0843A72A-F055-43E8-89BB-107A50E6092A}"/>
    <cellStyle name="Normal 4 9 3 4 2 2 3" xfId="46346" xr:uid="{AFAB982B-6861-4BC3-A5BC-990E67AFDD88}"/>
    <cellStyle name="Normal 4 9 3 4 2 3" xfId="46347" xr:uid="{4DEF84D5-CD5E-4C64-9193-05ED68FDF5A2}"/>
    <cellStyle name="Normal 4 9 3 4 2 3 2" xfId="46348" xr:uid="{840B7F27-8D19-4AFB-B82A-44D068B858AA}"/>
    <cellStyle name="Normal 4 9 3 4 2 3 2 2" xfId="46349" xr:uid="{2D7B99A3-8A9A-4184-A025-17B211E55524}"/>
    <cellStyle name="Normal 4 9 3 4 2 3 3" xfId="46350" xr:uid="{B2932538-E44C-48DF-8B6A-754799318778}"/>
    <cellStyle name="Normal 4 9 3 4 2 4" xfId="46351" xr:uid="{6403CC3C-4EC4-4BAA-ACD8-A43518675A1F}"/>
    <cellStyle name="Normal 4 9 3 4 2 4 2" xfId="46352" xr:uid="{862D48FB-BBB8-444D-A5F8-8876F6377E44}"/>
    <cellStyle name="Normal 4 9 3 4 2 5" xfId="46353" xr:uid="{7257E955-1ECB-4F3D-BADA-17DD4E719C43}"/>
    <cellStyle name="Normal 4 9 3 4 3" xfId="46354" xr:uid="{8B08CC19-F1F4-4449-A79C-A1C78136F535}"/>
    <cellStyle name="Normal 4 9 3 4 3 2" xfId="46355" xr:uid="{C6909116-0D13-4A9A-AEAB-88A7A233E817}"/>
    <cellStyle name="Normal 4 9 3 4 3 2 2" xfId="46356" xr:uid="{43ADF570-9ADC-45FB-B07E-066EB718CC7A}"/>
    <cellStyle name="Normal 4 9 3 4 3 3" xfId="46357" xr:uid="{89948148-5767-4BD5-AC25-757FCDF62D8F}"/>
    <cellStyle name="Normal 4 9 3 4 4" xfId="46358" xr:uid="{1248D154-E03A-4219-9405-A81F0F838FDB}"/>
    <cellStyle name="Normal 4 9 3 4 4 2" xfId="46359" xr:uid="{818CD38B-3D0E-46F3-BA3E-E8EE5FB49B89}"/>
    <cellStyle name="Normal 4 9 3 4 4 2 2" xfId="46360" xr:uid="{17ACFE72-05DB-4A02-8F5D-07519B86D49F}"/>
    <cellStyle name="Normal 4 9 3 4 4 3" xfId="46361" xr:uid="{8C33CD8A-B8E0-40A3-B639-CDEE7BB52A8C}"/>
    <cellStyle name="Normal 4 9 3 4 5" xfId="46362" xr:uid="{B9F087D1-4A49-4CD1-81CD-16746C43B825}"/>
    <cellStyle name="Normal 4 9 3 4 5 2" xfId="46363" xr:uid="{FBF45F05-83BF-44FD-BB87-F1A58D02885F}"/>
    <cellStyle name="Normal 4 9 3 4 6" xfId="46364" xr:uid="{8447E996-692B-459D-AEAB-D35507B9A2E3}"/>
    <cellStyle name="Normal 4 9 3 5" xfId="46365" xr:uid="{27C4C82E-EE33-47E3-BFCE-4CB13179A650}"/>
    <cellStyle name="Normal 4 9 3 5 2" xfId="46366" xr:uid="{1EF1DB30-C7DB-4376-92AB-3EBB2884A602}"/>
    <cellStyle name="Normal 4 9 3 5 2 2" xfId="46367" xr:uid="{59FD7AAD-6EAF-4E84-8A05-08260A0DB329}"/>
    <cellStyle name="Normal 4 9 3 5 2 2 2" xfId="46368" xr:uid="{C5A06BD5-7042-41EC-90B3-8285DB4BA0DE}"/>
    <cellStyle name="Normal 4 9 3 5 2 2 2 2" xfId="46369" xr:uid="{ABDBF888-9A77-4C72-B594-8D37218DB039}"/>
    <cellStyle name="Normal 4 9 3 5 2 2 3" xfId="46370" xr:uid="{54F1159B-A2E5-48A1-A4F8-D4CD3EC221FA}"/>
    <cellStyle name="Normal 4 9 3 5 2 3" xfId="46371" xr:uid="{FCE0DBF2-3C76-46D4-842F-98C3EB51BD49}"/>
    <cellStyle name="Normal 4 9 3 5 2 3 2" xfId="46372" xr:uid="{F6C717D7-9E30-44F2-9E4C-E983A7C700C4}"/>
    <cellStyle name="Normal 4 9 3 5 2 3 2 2" xfId="46373" xr:uid="{B564529D-D184-4EC1-88F7-BDC593D9B37E}"/>
    <cellStyle name="Normal 4 9 3 5 2 3 3" xfId="46374" xr:uid="{3DE1B828-8EAA-44BA-A3A2-532726B2D02F}"/>
    <cellStyle name="Normal 4 9 3 5 2 4" xfId="46375" xr:uid="{F8F658AE-B7CE-4592-B938-7F044055782C}"/>
    <cellStyle name="Normal 4 9 3 5 2 4 2" xfId="46376" xr:uid="{961057DE-B3E4-460C-8863-76F463A3A3C4}"/>
    <cellStyle name="Normal 4 9 3 5 2 5" xfId="46377" xr:uid="{7C8A943A-FD13-4A75-83AC-DFAF930921BD}"/>
    <cellStyle name="Normal 4 9 3 5 3" xfId="46378" xr:uid="{1B38DAA2-8D1B-41F0-B046-EC8B392F635B}"/>
    <cellStyle name="Normal 4 9 3 5 3 2" xfId="46379" xr:uid="{B934F28E-DF48-41D9-AA4E-37BBA8F0719B}"/>
    <cellStyle name="Normal 4 9 3 5 3 2 2" xfId="46380" xr:uid="{8EA8B13D-7B2B-46B8-B8F0-0DCB8450C9D6}"/>
    <cellStyle name="Normal 4 9 3 5 3 3" xfId="46381" xr:uid="{DFCFA8DE-4C2D-4861-8FF6-0CA78500FC58}"/>
    <cellStyle name="Normal 4 9 3 5 4" xfId="46382" xr:uid="{6CF2BF72-50E3-4994-B0A0-FC6913CD7BC1}"/>
    <cellStyle name="Normal 4 9 3 5 4 2" xfId="46383" xr:uid="{677BE628-6970-4B95-BD63-55A5AF0B1229}"/>
    <cellStyle name="Normal 4 9 3 5 4 2 2" xfId="46384" xr:uid="{DDBB3913-DB33-425A-BD81-BA5028432993}"/>
    <cellStyle name="Normal 4 9 3 5 4 3" xfId="46385" xr:uid="{7805F9CD-2CA3-41B0-9C85-477F131E8AA1}"/>
    <cellStyle name="Normal 4 9 3 5 5" xfId="46386" xr:uid="{40F45C87-4F52-4E2A-B580-F925D1145932}"/>
    <cellStyle name="Normal 4 9 3 5 5 2" xfId="46387" xr:uid="{D4D4220B-B936-45AE-BCA7-03BEC36BAE9E}"/>
    <cellStyle name="Normal 4 9 3 5 6" xfId="46388" xr:uid="{2FA7DC83-359C-4B2D-AE38-2056627AF511}"/>
    <cellStyle name="Normal 4 9 3 6" xfId="46389" xr:uid="{1AB0EE42-F9FE-4B5E-9B26-2C5B3134A806}"/>
    <cellStyle name="Normal 4 9 3 6 2" xfId="46390" xr:uid="{5ADCD5D6-D0A1-4215-AFC3-943EC7D1195D}"/>
    <cellStyle name="Normal 4 9 3 6 2 2" xfId="46391" xr:uid="{B7559EC8-5781-49A8-B951-8E0B066301CA}"/>
    <cellStyle name="Normal 4 9 3 6 2 2 2" xfId="46392" xr:uid="{A317DB99-287A-4CE9-8E1E-CA10C2DF0997}"/>
    <cellStyle name="Normal 4 9 3 6 2 3" xfId="46393" xr:uid="{47D8B480-A1A3-4A76-A2C7-6375E57961A1}"/>
    <cellStyle name="Normal 4 9 3 6 3" xfId="46394" xr:uid="{0EC988E1-E68A-41D0-B034-49CB45758AEF}"/>
    <cellStyle name="Normal 4 9 3 6 3 2" xfId="46395" xr:uid="{66597A7B-3430-4605-BA93-99A8A7E5E538}"/>
    <cellStyle name="Normal 4 9 3 6 3 2 2" xfId="46396" xr:uid="{8E7ED290-5CE0-494C-BD83-BDA475FE8CC2}"/>
    <cellStyle name="Normal 4 9 3 6 3 3" xfId="46397" xr:uid="{04A56E31-1B0B-4AED-88D6-897DE49CA07E}"/>
    <cellStyle name="Normal 4 9 3 6 4" xfId="46398" xr:uid="{96232A39-8562-4C7A-A8A4-F01DE9F3456A}"/>
    <cellStyle name="Normal 4 9 3 6 4 2" xfId="46399" xr:uid="{6C6680E9-1198-47C4-92B3-5C9D5E64B1F1}"/>
    <cellStyle name="Normal 4 9 3 6 5" xfId="46400" xr:uid="{5A769D63-2CF7-4E8C-A712-FFA474605AC7}"/>
    <cellStyle name="Normal 4 9 3 7" xfId="46401" xr:uid="{0F10DAE0-0F9A-4ECE-AF08-27B8B3D2C053}"/>
    <cellStyle name="Normal 4 9 3 7 2" xfId="46402" xr:uid="{FC8C7A25-3C07-4038-B649-591CA5A03382}"/>
    <cellStyle name="Normal 4 9 3 7 2 2" xfId="46403" xr:uid="{EBD58DE1-F781-459C-8751-20CA61E64B19}"/>
    <cellStyle name="Normal 4 9 3 7 3" xfId="46404" xr:uid="{E2D76924-E521-4BB2-B5F0-E677AC724212}"/>
    <cellStyle name="Normal 4 9 3 8" xfId="46405" xr:uid="{6C44CE8D-41DF-498C-BE6B-9ACE19996771}"/>
    <cellStyle name="Normal 4 9 3 8 2" xfId="46406" xr:uid="{5555C505-3B70-4F25-8759-E36AD15BBD3B}"/>
    <cellStyle name="Normal 4 9 3 8 2 2" xfId="46407" xr:uid="{5C47A52A-849F-4BC6-A51A-D42DA111B52E}"/>
    <cellStyle name="Normal 4 9 3 8 3" xfId="46408" xr:uid="{95E491BB-8849-440B-AC2C-572461232AFE}"/>
    <cellStyle name="Normal 4 9 3 9" xfId="46409" xr:uid="{76EEA014-0882-4B50-B699-848BE896F794}"/>
    <cellStyle name="Normal 4 9 3 9 2" xfId="46410" xr:uid="{230659A4-B403-458C-B370-DFF8F41D6EC5}"/>
    <cellStyle name="Normal 4 9 3 9 2 2" xfId="46411" xr:uid="{6AE3AE02-80A1-43EF-ACD3-B2230A2BA3F3}"/>
    <cellStyle name="Normal 4 9 3 9 3" xfId="46412" xr:uid="{38294654-AF2E-425E-8517-AE6EF4EC74BE}"/>
    <cellStyle name="Normal 4 9 4" xfId="46413" xr:uid="{A2B09F92-0B2B-495A-9246-95929121C701}"/>
    <cellStyle name="Normal 4 9 4 10" xfId="46414" xr:uid="{386B3560-8CAB-4EB0-B309-1585C3E2BBA7}"/>
    <cellStyle name="Normal 4 9 4 10 2" xfId="46415" xr:uid="{854F6381-6154-4A10-9483-062456D0480B}"/>
    <cellStyle name="Normal 4 9 4 11" xfId="46416" xr:uid="{F320B937-1C96-4762-A4B1-658109E11255}"/>
    <cellStyle name="Normal 4 9 4 2" xfId="46417" xr:uid="{28950356-1581-415D-B762-B1E93138B005}"/>
    <cellStyle name="Normal 4 9 4 2 2" xfId="46418" xr:uid="{D2D0B12C-D9E8-49DD-AA63-EDA0A404A728}"/>
    <cellStyle name="Normal 4 9 4 2 2 2" xfId="46419" xr:uid="{9ED470BF-8E5C-4C40-BA7D-3B1E06055B69}"/>
    <cellStyle name="Normal 4 9 4 2 2 2 2" xfId="46420" xr:uid="{EC306D60-0C10-4107-AC07-164114864A9B}"/>
    <cellStyle name="Normal 4 9 4 2 2 2 2 2" xfId="46421" xr:uid="{A1D79235-F139-46F9-A4CF-AAD8E4E05491}"/>
    <cellStyle name="Normal 4 9 4 2 2 2 2 2 2" xfId="46422" xr:uid="{4D3B3E80-16AF-4B10-AF1E-A44D8AB18290}"/>
    <cellStyle name="Normal 4 9 4 2 2 2 2 3" xfId="46423" xr:uid="{CEE10DCC-DFD6-4F82-AB90-383C175FA3A1}"/>
    <cellStyle name="Normal 4 9 4 2 2 2 3" xfId="46424" xr:uid="{4D52786F-FCED-4FF4-AFD2-E6999DD014A7}"/>
    <cellStyle name="Normal 4 9 4 2 2 2 3 2" xfId="46425" xr:uid="{459C5266-7C1C-43C4-962C-68C6F206BB05}"/>
    <cellStyle name="Normal 4 9 4 2 2 2 3 2 2" xfId="46426" xr:uid="{F9EE3B98-AD1D-4F15-9D3A-226BBE91A630}"/>
    <cellStyle name="Normal 4 9 4 2 2 2 3 3" xfId="46427" xr:uid="{38914679-43DB-4092-BDB0-F74057F338A3}"/>
    <cellStyle name="Normal 4 9 4 2 2 2 4" xfId="46428" xr:uid="{C96BCD21-AE20-4F62-9159-39D4A1949190}"/>
    <cellStyle name="Normal 4 9 4 2 2 2 4 2" xfId="46429" xr:uid="{CBE8C9E7-1BF9-4A61-B43D-13E5ED1ABBBB}"/>
    <cellStyle name="Normal 4 9 4 2 2 2 5" xfId="46430" xr:uid="{1DA8D0E4-B3CD-494C-B651-F85603D445B3}"/>
    <cellStyle name="Normal 4 9 4 2 2 3" xfId="46431" xr:uid="{9675940A-FB4B-45EF-95F3-735516963C6D}"/>
    <cellStyle name="Normal 4 9 4 2 2 3 2" xfId="46432" xr:uid="{38566581-2BD7-4D83-93DE-EE1BE7B001DC}"/>
    <cellStyle name="Normal 4 9 4 2 2 3 2 2" xfId="46433" xr:uid="{82C46BD4-F2B1-46E4-A73D-4FBF4DEDC17D}"/>
    <cellStyle name="Normal 4 9 4 2 2 3 3" xfId="46434" xr:uid="{EFF033AD-C795-45F9-834B-CD393776CDB8}"/>
    <cellStyle name="Normal 4 9 4 2 2 4" xfId="46435" xr:uid="{3CF0D0A3-D437-4939-A9BF-13260DA4E14B}"/>
    <cellStyle name="Normal 4 9 4 2 2 4 2" xfId="46436" xr:uid="{7005E2B2-8FDC-479A-BF57-47F299C9A3D9}"/>
    <cellStyle name="Normal 4 9 4 2 2 4 2 2" xfId="46437" xr:uid="{384C5702-20CD-410D-BFF9-9B14006E31BC}"/>
    <cellStyle name="Normal 4 9 4 2 2 4 3" xfId="46438" xr:uid="{06D9108C-62E8-471E-9855-5B1F50ED7A6F}"/>
    <cellStyle name="Normal 4 9 4 2 2 5" xfId="46439" xr:uid="{D39B1723-7D26-44F2-BD43-FFB8FC42A938}"/>
    <cellStyle name="Normal 4 9 4 2 2 5 2" xfId="46440" xr:uid="{0293C604-301B-4820-8934-02F188247F63}"/>
    <cellStyle name="Normal 4 9 4 2 2 6" xfId="46441" xr:uid="{05CB5DB6-CE95-42A5-916B-7DA590DDC04A}"/>
    <cellStyle name="Normal 4 9 4 2 3" xfId="46442" xr:uid="{1AD8013A-F5D2-41F2-9C8E-0CB7F76261D2}"/>
    <cellStyle name="Normal 4 9 4 2 3 2" xfId="46443" xr:uid="{912923BF-8209-4455-AB15-8BC833E77D29}"/>
    <cellStyle name="Normal 4 9 4 2 3 2 2" xfId="46444" xr:uid="{65A77BA2-F6E1-4287-81FF-48239371CA2C}"/>
    <cellStyle name="Normal 4 9 4 2 3 2 2 2" xfId="46445" xr:uid="{BEA3DBB0-154A-479D-94C6-0C064C8C0420}"/>
    <cellStyle name="Normal 4 9 4 2 3 2 2 2 2" xfId="46446" xr:uid="{2FF0232D-8863-4259-8251-7748DB7D0C6B}"/>
    <cellStyle name="Normal 4 9 4 2 3 2 2 3" xfId="46447" xr:uid="{C14A60D9-BC95-46D9-81D5-1AE049CF7BF1}"/>
    <cellStyle name="Normal 4 9 4 2 3 2 3" xfId="46448" xr:uid="{9F64B171-03C7-4434-9180-BC12FAFF013B}"/>
    <cellStyle name="Normal 4 9 4 2 3 2 3 2" xfId="46449" xr:uid="{25725918-8D97-4CC9-B314-AD0E3E1B46B4}"/>
    <cellStyle name="Normal 4 9 4 2 3 2 3 2 2" xfId="46450" xr:uid="{2DEC0F18-6BF4-4797-9643-EA19BA846C53}"/>
    <cellStyle name="Normal 4 9 4 2 3 2 3 3" xfId="46451" xr:uid="{F9EE3BE2-C4B2-4A23-A70E-871AA05EC774}"/>
    <cellStyle name="Normal 4 9 4 2 3 2 4" xfId="46452" xr:uid="{1D5EA982-4B13-400D-A7C2-5D3D3D4C2379}"/>
    <cellStyle name="Normal 4 9 4 2 3 2 4 2" xfId="46453" xr:uid="{9509E444-0F3C-4C03-AB2E-D31E1CCA7D61}"/>
    <cellStyle name="Normal 4 9 4 2 3 2 5" xfId="46454" xr:uid="{B2F81025-A427-493B-8047-9C1F59E4A9D8}"/>
    <cellStyle name="Normal 4 9 4 2 3 3" xfId="46455" xr:uid="{5DCA8043-0199-4231-9958-A0694FB8ACEE}"/>
    <cellStyle name="Normal 4 9 4 2 3 3 2" xfId="46456" xr:uid="{E161D495-28DD-450F-88F2-F8E21A30E9E1}"/>
    <cellStyle name="Normal 4 9 4 2 3 3 2 2" xfId="46457" xr:uid="{9CACE19D-42DD-4B59-A050-B1745B170E21}"/>
    <cellStyle name="Normal 4 9 4 2 3 3 3" xfId="46458" xr:uid="{236C4B73-757A-4DD5-9F77-FDF14611EB34}"/>
    <cellStyle name="Normal 4 9 4 2 3 4" xfId="46459" xr:uid="{CF768838-9800-4825-B941-9F6116A0C6F6}"/>
    <cellStyle name="Normal 4 9 4 2 3 4 2" xfId="46460" xr:uid="{4BDD5F2A-011C-4EF3-BAD5-248B64BEF91B}"/>
    <cellStyle name="Normal 4 9 4 2 3 4 2 2" xfId="46461" xr:uid="{4A6D80B5-DFB1-4BC0-A48A-537F367381B7}"/>
    <cellStyle name="Normal 4 9 4 2 3 4 3" xfId="46462" xr:uid="{B3918A96-9AB3-40B0-8B25-C35B793C97E9}"/>
    <cellStyle name="Normal 4 9 4 2 3 5" xfId="46463" xr:uid="{73FBAB12-7B76-4523-917D-ADE820561D6B}"/>
    <cellStyle name="Normal 4 9 4 2 3 5 2" xfId="46464" xr:uid="{7F85A118-3A0D-45DD-8089-7DA8C6D5593E}"/>
    <cellStyle name="Normal 4 9 4 2 3 6" xfId="46465" xr:uid="{2E86A477-C88E-44F7-B649-EFA538AD3C69}"/>
    <cellStyle name="Normal 4 9 4 2 4" xfId="46466" xr:uid="{9CC4EE01-C290-4477-86D8-122DE7D91DC4}"/>
    <cellStyle name="Normal 4 9 4 2 4 2" xfId="46467" xr:uid="{49DCEB09-2A75-418C-895F-3F345F993318}"/>
    <cellStyle name="Normal 4 9 4 2 4 2 2" xfId="46468" xr:uid="{90A8932B-6B7B-46B4-9A34-68C9F5D7EEFE}"/>
    <cellStyle name="Normal 4 9 4 2 4 2 2 2" xfId="46469" xr:uid="{29792B6C-ABBE-4D2B-A4B8-07C5D1C8A94D}"/>
    <cellStyle name="Normal 4 9 4 2 4 2 3" xfId="46470" xr:uid="{D66E2281-580A-42D2-9E1A-8AD2B4D6E337}"/>
    <cellStyle name="Normal 4 9 4 2 4 3" xfId="46471" xr:uid="{EBA0AF2E-A37F-4A97-A45F-0FE5BE93EE9B}"/>
    <cellStyle name="Normal 4 9 4 2 4 3 2" xfId="46472" xr:uid="{D772A898-9F3A-4417-A9B8-3B735B0860BD}"/>
    <cellStyle name="Normal 4 9 4 2 4 3 2 2" xfId="46473" xr:uid="{6F538E2B-FD7F-46D1-8D19-B65F808FDCBA}"/>
    <cellStyle name="Normal 4 9 4 2 4 3 3" xfId="46474" xr:uid="{9CF2DC67-4592-489A-AB30-E676BB243BA6}"/>
    <cellStyle name="Normal 4 9 4 2 4 4" xfId="46475" xr:uid="{A7C3ECEC-8355-47AA-BCEA-0C41429D7903}"/>
    <cellStyle name="Normal 4 9 4 2 4 4 2" xfId="46476" xr:uid="{64453C41-5C36-489B-820F-296B3A87A7D4}"/>
    <cellStyle name="Normal 4 9 4 2 4 5" xfId="46477" xr:uid="{3F780C87-5032-41C4-BAAE-F6879CF13B1F}"/>
    <cellStyle name="Normal 4 9 4 2 5" xfId="46478" xr:uid="{A6D0689C-BDF5-4FB0-AFF6-6FA0288142EB}"/>
    <cellStyle name="Normal 4 9 4 2 5 2" xfId="46479" xr:uid="{C3524328-D1DD-4227-94D7-7538574A7909}"/>
    <cellStyle name="Normal 4 9 4 2 5 2 2" xfId="46480" xr:uid="{F36A7B56-D2A3-4C88-83C6-05BB3DF669BA}"/>
    <cellStyle name="Normal 4 9 4 2 5 3" xfId="46481" xr:uid="{BA4663E3-EB04-4937-90BE-0242AD52AF4F}"/>
    <cellStyle name="Normal 4 9 4 2 6" xfId="46482" xr:uid="{37AE65DE-5C08-4861-B20A-9E5F6FD5BF86}"/>
    <cellStyle name="Normal 4 9 4 2 6 2" xfId="46483" xr:uid="{1F024864-54EF-42EB-B248-2F504DAAC869}"/>
    <cellStyle name="Normal 4 9 4 2 6 2 2" xfId="46484" xr:uid="{9B1A57A2-CE17-4A7D-987D-AE2E60BC26E4}"/>
    <cellStyle name="Normal 4 9 4 2 6 3" xfId="46485" xr:uid="{56E23937-8441-49AF-833A-7A1B8D1F5485}"/>
    <cellStyle name="Normal 4 9 4 2 7" xfId="46486" xr:uid="{5A23964A-771E-4606-B23A-09D8FB408BE6}"/>
    <cellStyle name="Normal 4 9 4 2 7 2" xfId="46487" xr:uid="{0E4AE769-8794-4AF7-9314-E2DB704BAE9F}"/>
    <cellStyle name="Normal 4 9 4 2 7 2 2" xfId="46488" xr:uid="{F2A6C0A1-43C7-461A-9AEF-DD95EE5A89E7}"/>
    <cellStyle name="Normal 4 9 4 2 7 3" xfId="46489" xr:uid="{B60E829D-D6FD-465A-92EB-3FDEBF9F47DF}"/>
    <cellStyle name="Normal 4 9 4 2 8" xfId="46490" xr:uid="{FAC86A55-4FE3-41E9-A0BF-C462A9C42B72}"/>
    <cellStyle name="Normal 4 9 4 2 8 2" xfId="46491" xr:uid="{559FE93B-ECF7-4CCB-9229-3823187843B9}"/>
    <cellStyle name="Normal 4 9 4 2 9" xfId="46492" xr:uid="{AF3E8274-F73D-43C8-9EC2-60BE3E0029D6}"/>
    <cellStyle name="Normal 4 9 4 3" xfId="46493" xr:uid="{290DD194-8F21-4560-B517-AD13A16119DD}"/>
    <cellStyle name="Normal 4 9 4 3 2" xfId="46494" xr:uid="{ACFBA1C3-AFCB-4285-B22E-8CAE4A4FED7C}"/>
    <cellStyle name="Normal 4 9 4 3 2 2" xfId="46495" xr:uid="{3ADBBA08-5542-4CC7-99CD-3B70247A0E20}"/>
    <cellStyle name="Normal 4 9 4 3 2 2 2" xfId="46496" xr:uid="{4CDCE0EC-1F84-43B2-9EA3-DD7B25A6672F}"/>
    <cellStyle name="Normal 4 9 4 3 2 2 2 2" xfId="46497" xr:uid="{0DD6BB08-507E-4C0F-983C-A647DB7613FC}"/>
    <cellStyle name="Normal 4 9 4 3 2 2 2 2 2" xfId="46498" xr:uid="{AECF9C94-AD3A-4B12-81CB-900B22D17E3C}"/>
    <cellStyle name="Normal 4 9 4 3 2 2 2 3" xfId="46499" xr:uid="{DCA36736-09AC-4ADF-B0A8-F7F6C4FA19A9}"/>
    <cellStyle name="Normal 4 9 4 3 2 2 3" xfId="46500" xr:uid="{EA5C9A3E-7337-43AA-A9B2-91D2F9A60262}"/>
    <cellStyle name="Normal 4 9 4 3 2 2 3 2" xfId="46501" xr:uid="{FE8F2FAC-E0A0-4416-8A52-614037EC9E94}"/>
    <cellStyle name="Normal 4 9 4 3 2 2 3 2 2" xfId="46502" xr:uid="{67FBAFC1-A935-42ED-9F44-95DD0AC0301D}"/>
    <cellStyle name="Normal 4 9 4 3 2 2 3 3" xfId="46503" xr:uid="{0157D10C-AFD3-42C1-BD02-8CB17D192A79}"/>
    <cellStyle name="Normal 4 9 4 3 2 2 4" xfId="46504" xr:uid="{2669AF4A-CAD3-45F5-9A89-E5BEC66F5810}"/>
    <cellStyle name="Normal 4 9 4 3 2 2 4 2" xfId="46505" xr:uid="{94D1E169-CA0A-472A-92DD-941C4C16F5A9}"/>
    <cellStyle name="Normal 4 9 4 3 2 2 5" xfId="46506" xr:uid="{77F84492-561D-4C97-99DC-77249F2300B7}"/>
    <cellStyle name="Normal 4 9 4 3 2 3" xfId="46507" xr:uid="{74814CC0-D134-47D8-A438-A7CBA20B379B}"/>
    <cellStyle name="Normal 4 9 4 3 2 3 2" xfId="46508" xr:uid="{98EF3906-8958-44ED-A124-494BEB22A1A0}"/>
    <cellStyle name="Normal 4 9 4 3 2 3 2 2" xfId="46509" xr:uid="{1D387CDD-2810-40F9-B4A5-9E6F61CF62B7}"/>
    <cellStyle name="Normal 4 9 4 3 2 3 3" xfId="46510" xr:uid="{D811AA41-F277-4D77-8214-92770DB07881}"/>
    <cellStyle name="Normal 4 9 4 3 2 4" xfId="46511" xr:uid="{B461F828-E768-42B0-B37A-7B99525F38A2}"/>
    <cellStyle name="Normal 4 9 4 3 2 4 2" xfId="46512" xr:uid="{CB4A07EA-405C-479C-BC19-CA0C699C72FD}"/>
    <cellStyle name="Normal 4 9 4 3 2 4 2 2" xfId="46513" xr:uid="{1381E877-813D-4E5D-B8A1-F9259215FC01}"/>
    <cellStyle name="Normal 4 9 4 3 2 4 3" xfId="46514" xr:uid="{AB894E57-1444-4AE4-B3A5-9B1C6CDCEF52}"/>
    <cellStyle name="Normal 4 9 4 3 2 5" xfId="46515" xr:uid="{CFA64136-1B6E-45CA-9C47-614F12D60B13}"/>
    <cellStyle name="Normal 4 9 4 3 2 5 2" xfId="46516" xr:uid="{690F12A2-457F-40A6-B399-C9464FC1FC37}"/>
    <cellStyle name="Normal 4 9 4 3 2 6" xfId="46517" xr:uid="{C4D6AF05-08CE-459A-878D-80C658E05658}"/>
    <cellStyle name="Normal 4 9 4 3 3" xfId="46518" xr:uid="{476E706C-E35E-4FC5-9AE7-45212084BEDF}"/>
    <cellStyle name="Normal 4 9 4 3 3 2" xfId="46519" xr:uid="{C1EB1C0F-62F3-451B-8040-06F138733FCF}"/>
    <cellStyle name="Normal 4 9 4 3 3 2 2" xfId="46520" xr:uid="{8563487C-1661-4B85-9AEE-3732693593DB}"/>
    <cellStyle name="Normal 4 9 4 3 3 2 2 2" xfId="46521" xr:uid="{A12A9B45-3938-4C8A-B0EC-21280D9230EF}"/>
    <cellStyle name="Normal 4 9 4 3 3 2 2 2 2" xfId="46522" xr:uid="{B5F5A0DA-FCE0-47CE-B5E9-0A5EC7784D71}"/>
    <cellStyle name="Normal 4 9 4 3 3 2 2 3" xfId="46523" xr:uid="{112AE784-0214-4EDE-8847-61A8303C99A2}"/>
    <cellStyle name="Normal 4 9 4 3 3 2 3" xfId="46524" xr:uid="{58C8294A-E0B1-41A1-AF5C-3C43F2E3A627}"/>
    <cellStyle name="Normal 4 9 4 3 3 2 3 2" xfId="46525" xr:uid="{D1F64E72-B6F2-461E-BF2F-D09DF80CDCD5}"/>
    <cellStyle name="Normal 4 9 4 3 3 2 3 2 2" xfId="46526" xr:uid="{92187BC5-B4B4-4297-B3E9-FAE710BC2C7A}"/>
    <cellStyle name="Normal 4 9 4 3 3 2 3 3" xfId="46527" xr:uid="{B1478B27-47EB-4401-9C7E-4AE3305AD5C1}"/>
    <cellStyle name="Normal 4 9 4 3 3 2 4" xfId="46528" xr:uid="{3EDBDF3B-1AA1-4DC2-8B63-8A22E577580B}"/>
    <cellStyle name="Normal 4 9 4 3 3 2 4 2" xfId="46529" xr:uid="{A7500D8C-AC2B-4233-82F4-97BA1E98857F}"/>
    <cellStyle name="Normal 4 9 4 3 3 2 5" xfId="46530" xr:uid="{79B87F75-D7EB-470B-ACDD-57BC1BF3E72C}"/>
    <cellStyle name="Normal 4 9 4 3 3 3" xfId="46531" xr:uid="{06482E23-80D5-42CC-8210-CA9C47715B93}"/>
    <cellStyle name="Normal 4 9 4 3 3 3 2" xfId="46532" xr:uid="{6A44923B-57F7-4E38-B642-A521BF776ACA}"/>
    <cellStyle name="Normal 4 9 4 3 3 3 2 2" xfId="46533" xr:uid="{1362DDF8-2082-4DD6-8E1E-C9B47336045E}"/>
    <cellStyle name="Normal 4 9 4 3 3 3 3" xfId="46534" xr:uid="{266D909E-4957-4A8F-B6B9-E9CAF70E4FC1}"/>
    <cellStyle name="Normal 4 9 4 3 3 4" xfId="46535" xr:uid="{C401B57D-EDA8-4ACD-A04D-989AE522054D}"/>
    <cellStyle name="Normal 4 9 4 3 3 4 2" xfId="46536" xr:uid="{F30A1B05-A4D9-48DA-91FC-AEE4874D052D}"/>
    <cellStyle name="Normal 4 9 4 3 3 4 2 2" xfId="46537" xr:uid="{84F0AE56-51DD-4847-B0F8-EAF1726AB7C4}"/>
    <cellStyle name="Normal 4 9 4 3 3 4 3" xfId="46538" xr:uid="{7DD52339-81DF-43CC-924D-CC9BEE5E7CBF}"/>
    <cellStyle name="Normal 4 9 4 3 3 5" xfId="46539" xr:uid="{ABC409B9-0451-4E26-A45C-E07BB9F226D4}"/>
    <cellStyle name="Normal 4 9 4 3 3 5 2" xfId="46540" xr:uid="{F17A900F-61D1-4B25-BC1E-0974A25219CC}"/>
    <cellStyle name="Normal 4 9 4 3 3 6" xfId="46541" xr:uid="{53BCB04C-F348-4707-A051-DB32AA687D2E}"/>
    <cellStyle name="Normal 4 9 4 3 4" xfId="46542" xr:uid="{C4F58109-58F2-4EDC-B1DD-AB4E6AAB317F}"/>
    <cellStyle name="Normal 4 9 4 3 4 2" xfId="46543" xr:uid="{899BB114-2FB2-4F88-9B3B-75F9287F9660}"/>
    <cellStyle name="Normal 4 9 4 3 4 2 2" xfId="46544" xr:uid="{8471F9F7-F4C4-48EE-913C-2C8B5D74F050}"/>
    <cellStyle name="Normal 4 9 4 3 4 2 2 2" xfId="46545" xr:uid="{DA905990-70CB-4B09-AC5E-FC37EF1CB9C1}"/>
    <cellStyle name="Normal 4 9 4 3 4 2 3" xfId="46546" xr:uid="{D2C114BC-A6FC-4CFB-973E-0411B88076D7}"/>
    <cellStyle name="Normal 4 9 4 3 4 3" xfId="46547" xr:uid="{69C73DBF-616F-445B-924F-6CBFFF9EBB59}"/>
    <cellStyle name="Normal 4 9 4 3 4 3 2" xfId="46548" xr:uid="{A897274B-DA6F-44F6-B8DF-95FA314C5BA8}"/>
    <cellStyle name="Normal 4 9 4 3 4 3 2 2" xfId="46549" xr:uid="{05B5F817-8834-487F-A291-B103098EA084}"/>
    <cellStyle name="Normal 4 9 4 3 4 3 3" xfId="46550" xr:uid="{FBC4E668-0024-4B49-9376-2DBDDA5D3510}"/>
    <cellStyle name="Normal 4 9 4 3 4 4" xfId="46551" xr:uid="{2CA27EB2-D0C8-46B9-9561-596159C95719}"/>
    <cellStyle name="Normal 4 9 4 3 4 4 2" xfId="46552" xr:uid="{E0AA2A67-C2FE-4A5D-AB34-0CF897052375}"/>
    <cellStyle name="Normal 4 9 4 3 4 5" xfId="46553" xr:uid="{9AFF4FF0-B492-4DD7-B85C-E50554D9AEFD}"/>
    <cellStyle name="Normal 4 9 4 3 5" xfId="46554" xr:uid="{7EC4AC4E-DAE2-4684-8B1F-A748D029946C}"/>
    <cellStyle name="Normal 4 9 4 3 5 2" xfId="46555" xr:uid="{A6E76AC3-964B-4378-989A-B98B08BD7958}"/>
    <cellStyle name="Normal 4 9 4 3 5 2 2" xfId="46556" xr:uid="{A54E2DDE-AC62-4C4F-8BD6-A3DF975F8FD2}"/>
    <cellStyle name="Normal 4 9 4 3 5 3" xfId="46557" xr:uid="{B3362166-E1C3-405E-A1E8-21075D9BC0ED}"/>
    <cellStyle name="Normal 4 9 4 3 6" xfId="46558" xr:uid="{0D65F575-DBDB-4BA9-8C81-8ED0F407B30F}"/>
    <cellStyle name="Normal 4 9 4 3 6 2" xfId="46559" xr:uid="{9C959404-F986-4997-B076-0521D013AA72}"/>
    <cellStyle name="Normal 4 9 4 3 6 2 2" xfId="46560" xr:uid="{9CEFA25D-CBDB-402A-A03B-3934DBB23548}"/>
    <cellStyle name="Normal 4 9 4 3 6 3" xfId="46561" xr:uid="{F09128CD-291C-4AAA-A4C1-C5113257886F}"/>
    <cellStyle name="Normal 4 9 4 3 7" xfId="46562" xr:uid="{3F49F401-9B7C-4925-A48C-06FFB6B58001}"/>
    <cellStyle name="Normal 4 9 4 3 7 2" xfId="46563" xr:uid="{8FA78C91-93F2-47B1-8153-1AA19419CCD7}"/>
    <cellStyle name="Normal 4 9 4 3 7 2 2" xfId="46564" xr:uid="{12CE4219-DB1C-464D-94C0-291F8CF64202}"/>
    <cellStyle name="Normal 4 9 4 3 7 3" xfId="46565" xr:uid="{75825208-40E4-4BDE-8230-C3B9CBEF4C69}"/>
    <cellStyle name="Normal 4 9 4 3 8" xfId="46566" xr:uid="{8BB262B1-1015-418B-8C81-47D5F58A3C38}"/>
    <cellStyle name="Normal 4 9 4 3 8 2" xfId="46567" xr:uid="{4D14CFF5-14E1-46E5-816B-3B9418EBFB4E}"/>
    <cellStyle name="Normal 4 9 4 3 9" xfId="46568" xr:uid="{66C1595E-5256-4EAA-8843-F4B0623BF07C}"/>
    <cellStyle name="Normal 4 9 4 4" xfId="46569" xr:uid="{D36E3D2D-D194-481F-8F34-52CFEE638561}"/>
    <cellStyle name="Normal 4 9 4 4 2" xfId="46570" xr:uid="{7BD65795-2FDA-4C6F-8952-DE518119BDB5}"/>
    <cellStyle name="Normal 4 9 4 4 2 2" xfId="46571" xr:uid="{E81DCB58-91B8-4106-9C7F-DAC4B2C70A71}"/>
    <cellStyle name="Normal 4 9 4 4 2 2 2" xfId="46572" xr:uid="{0FA75F06-52BF-4A35-B53F-462F4F052029}"/>
    <cellStyle name="Normal 4 9 4 4 2 2 2 2" xfId="46573" xr:uid="{08A29F77-BFB2-423A-8D37-CE08BB06A735}"/>
    <cellStyle name="Normal 4 9 4 4 2 2 3" xfId="46574" xr:uid="{1310B8C3-733B-401C-8CBA-6971C13636C8}"/>
    <cellStyle name="Normal 4 9 4 4 2 3" xfId="46575" xr:uid="{7DA62F48-F05D-4E77-8ADD-9AEFAA65DC08}"/>
    <cellStyle name="Normal 4 9 4 4 2 3 2" xfId="46576" xr:uid="{30BD5502-E5C0-4BAE-B919-3693DE6761DA}"/>
    <cellStyle name="Normal 4 9 4 4 2 3 2 2" xfId="46577" xr:uid="{7558F1EC-2989-4A7A-92D4-A11420D3360C}"/>
    <cellStyle name="Normal 4 9 4 4 2 3 3" xfId="46578" xr:uid="{B2D4C3B6-DA26-44BC-89F2-640FDC050F97}"/>
    <cellStyle name="Normal 4 9 4 4 2 4" xfId="46579" xr:uid="{49259DD0-6A4C-439A-A228-7E150F44E6B7}"/>
    <cellStyle name="Normal 4 9 4 4 2 4 2" xfId="46580" xr:uid="{7BB9BC8E-21BD-4A7D-8BAA-6B6BFAE56066}"/>
    <cellStyle name="Normal 4 9 4 4 2 5" xfId="46581" xr:uid="{61A2DC5C-1ED6-468D-A70D-982589B9250C}"/>
    <cellStyle name="Normal 4 9 4 4 3" xfId="46582" xr:uid="{F285FFD2-3952-4A53-8A52-0F8CAB6CBB4C}"/>
    <cellStyle name="Normal 4 9 4 4 3 2" xfId="46583" xr:uid="{77F5C67B-355C-48D9-A07C-3F35485037C2}"/>
    <cellStyle name="Normal 4 9 4 4 3 2 2" xfId="46584" xr:uid="{3C1D34E5-75DA-4086-8EF5-C54212E46174}"/>
    <cellStyle name="Normal 4 9 4 4 3 3" xfId="46585" xr:uid="{101C833B-1A85-4E93-8344-F2E5C32FC372}"/>
    <cellStyle name="Normal 4 9 4 4 4" xfId="46586" xr:uid="{6C20798E-3C98-43BC-A306-601543E0C707}"/>
    <cellStyle name="Normal 4 9 4 4 4 2" xfId="46587" xr:uid="{55DCF83C-26E1-490A-8846-2FBB353B906C}"/>
    <cellStyle name="Normal 4 9 4 4 4 2 2" xfId="46588" xr:uid="{0FC45850-AA69-4ED2-8E2C-9BD9D0865B9E}"/>
    <cellStyle name="Normal 4 9 4 4 4 3" xfId="46589" xr:uid="{38B8F1B2-378E-4C6A-A8A9-1DA4DFAE5F92}"/>
    <cellStyle name="Normal 4 9 4 4 5" xfId="46590" xr:uid="{2DE93553-6837-48BF-B896-8A6C7A563C5B}"/>
    <cellStyle name="Normal 4 9 4 4 5 2" xfId="46591" xr:uid="{C4A21DA2-1BF5-4824-88ED-8178A96C3AAA}"/>
    <cellStyle name="Normal 4 9 4 4 6" xfId="46592" xr:uid="{A5B1C920-74A2-46AF-872F-9BE63CD1F851}"/>
    <cellStyle name="Normal 4 9 4 5" xfId="46593" xr:uid="{535FA5A2-C143-4A4D-9165-88D9D0BCC5B4}"/>
    <cellStyle name="Normal 4 9 4 5 2" xfId="46594" xr:uid="{59D377BB-2543-4DB4-9263-C2DA8D184DDA}"/>
    <cellStyle name="Normal 4 9 4 5 2 2" xfId="46595" xr:uid="{1FE80855-08B9-4D3C-AC09-1AC0465086A6}"/>
    <cellStyle name="Normal 4 9 4 5 2 2 2" xfId="46596" xr:uid="{6F51BF96-8581-44E2-B62B-E1BA6C12B457}"/>
    <cellStyle name="Normal 4 9 4 5 2 2 2 2" xfId="46597" xr:uid="{DE6562CE-6FDC-48E4-BA70-666A6AE1A478}"/>
    <cellStyle name="Normal 4 9 4 5 2 2 3" xfId="46598" xr:uid="{D4C10ADD-15EA-464D-A134-602CA79AD440}"/>
    <cellStyle name="Normal 4 9 4 5 2 3" xfId="46599" xr:uid="{076306A1-9726-4E96-A51C-DC7DCE46857B}"/>
    <cellStyle name="Normal 4 9 4 5 2 3 2" xfId="46600" xr:uid="{6F46AD25-07D4-4C96-B97F-0F272DA69C3A}"/>
    <cellStyle name="Normal 4 9 4 5 2 3 2 2" xfId="46601" xr:uid="{7CB6B3A2-94CD-456A-B010-A07B88AD2925}"/>
    <cellStyle name="Normal 4 9 4 5 2 3 3" xfId="46602" xr:uid="{3D31CD18-1167-440A-8697-041F3A155AF2}"/>
    <cellStyle name="Normal 4 9 4 5 2 4" xfId="46603" xr:uid="{0FE278F1-1C58-42D3-BF9C-9F2E0C71FC89}"/>
    <cellStyle name="Normal 4 9 4 5 2 4 2" xfId="46604" xr:uid="{5B4FA94B-A137-4750-B0CE-597017AC0BDE}"/>
    <cellStyle name="Normal 4 9 4 5 2 5" xfId="46605" xr:uid="{D5A85DF2-5BD7-4478-9FE2-B3EB76EF3F9A}"/>
    <cellStyle name="Normal 4 9 4 5 3" xfId="46606" xr:uid="{E8C27089-E463-4B28-BDC5-C42614BA510A}"/>
    <cellStyle name="Normal 4 9 4 5 3 2" xfId="46607" xr:uid="{8B5ADA57-36D3-4DE8-A6EE-C3087487DE60}"/>
    <cellStyle name="Normal 4 9 4 5 3 2 2" xfId="46608" xr:uid="{51A3027D-AE17-4EEB-A21E-931E0581EC38}"/>
    <cellStyle name="Normal 4 9 4 5 3 3" xfId="46609" xr:uid="{29AA8E0D-9A93-415B-867B-7776B0CFBA6D}"/>
    <cellStyle name="Normal 4 9 4 5 4" xfId="46610" xr:uid="{C8627889-35BD-4C8B-9D38-3F9885DBB5AC}"/>
    <cellStyle name="Normal 4 9 4 5 4 2" xfId="46611" xr:uid="{BF53C4D2-56EA-4CB8-8F0E-4FA062B9621E}"/>
    <cellStyle name="Normal 4 9 4 5 4 2 2" xfId="46612" xr:uid="{DC426B48-F716-498B-BF7E-447A04CCC147}"/>
    <cellStyle name="Normal 4 9 4 5 4 3" xfId="46613" xr:uid="{4FC001FF-3F41-4B86-99CB-DEB643A68345}"/>
    <cellStyle name="Normal 4 9 4 5 5" xfId="46614" xr:uid="{62E8B344-9367-4BF5-817F-A012CCB4A9C0}"/>
    <cellStyle name="Normal 4 9 4 5 5 2" xfId="46615" xr:uid="{4C9726BE-451D-4C9D-AC63-0C8CD4D05F0B}"/>
    <cellStyle name="Normal 4 9 4 5 6" xfId="46616" xr:uid="{166932FA-18BC-487D-AEDA-CD8A13262F7E}"/>
    <cellStyle name="Normal 4 9 4 6" xfId="46617" xr:uid="{55FF23FB-E6D4-4C98-9259-076583E4195D}"/>
    <cellStyle name="Normal 4 9 4 6 2" xfId="46618" xr:uid="{948E8F6B-78BF-4B70-B302-B28A2C0283DF}"/>
    <cellStyle name="Normal 4 9 4 6 2 2" xfId="46619" xr:uid="{45DC5FA8-B94B-41A7-86B9-78C8468A2A87}"/>
    <cellStyle name="Normal 4 9 4 6 2 2 2" xfId="46620" xr:uid="{701109FD-7FDE-4263-BBCF-08BC836C31AB}"/>
    <cellStyle name="Normal 4 9 4 6 2 3" xfId="46621" xr:uid="{DB2AFFCA-5F14-4329-94CD-CBDDFD7C90B0}"/>
    <cellStyle name="Normal 4 9 4 6 3" xfId="46622" xr:uid="{0F59890C-682B-4F52-8053-AEB8946979AF}"/>
    <cellStyle name="Normal 4 9 4 6 3 2" xfId="46623" xr:uid="{16820F91-6219-4076-AED8-A158B60B9E02}"/>
    <cellStyle name="Normal 4 9 4 6 3 2 2" xfId="46624" xr:uid="{26906BE6-E02D-480C-93EB-E0069ECB142E}"/>
    <cellStyle name="Normal 4 9 4 6 3 3" xfId="46625" xr:uid="{11925341-2A2A-4C1B-9EDB-577641073BE1}"/>
    <cellStyle name="Normal 4 9 4 6 4" xfId="46626" xr:uid="{8C15B06C-33CB-463E-8BED-53B66A916850}"/>
    <cellStyle name="Normal 4 9 4 6 4 2" xfId="46627" xr:uid="{0946D4C9-4404-465A-B735-249994374887}"/>
    <cellStyle name="Normal 4 9 4 6 5" xfId="46628" xr:uid="{BFF3825B-833C-4A1B-B944-5D67178D7A3E}"/>
    <cellStyle name="Normal 4 9 4 7" xfId="46629" xr:uid="{D57FC521-4423-40C7-9731-DD4D0FD3D219}"/>
    <cellStyle name="Normal 4 9 4 7 2" xfId="46630" xr:uid="{C012D587-2B91-48F6-96CB-D8781CA1BBEE}"/>
    <cellStyle name="Normal 4 9 4 7 2 2" xfId="46631" xr:uid="{047444D9-7352-4B4E-8FBC-EE3636C02071}"/>
    <cellStyle name="Normal 4 9 4 7 3" xfId="46632" xr:uid="{A5FC2AC8-8099-4FCD-AD4F-B1FD850E346C}"/>
    <cellStyle name="Normal 4 9 4 8" xfId="46633" xr:uid="{3163FAA9-082B-4C8E-97B6-08898DD67C82}"/>
    <cellStyle name="Normal 4 9 4 8 2" xfId="46634" xr:uid="{63E52430-121B-4516-87AB-60B9670C2A2C}"/>
    <cellStyle name="Normal 4 9 4 8 2 2" xfId="46635" xr:uid="{2C09E366-EDF6-482C-8681-942E846162A4}"/>
    <cellStyle name="Normal 4 9 4 8 3" xfId="46636" xr:uid="{89DFEE0D-38EB-40DD-AB78-CAE79D29B9BD}"/>
    <cellStyle name="Normal 4 9 4 9" xfId="46637" xr:uid="{E1E24EFE-CE5A-4FA1-956A-14A919800812}"/>
    <cellStyle name="Normal 4 9 4 9 2" xfId="46638" xr:uid="{0E87AF05-3A9F-4AF3-A64B-AF7FF63AC07B}"/>
    <cellStyle name="Normal 4 9 4 9 2 2" xfId="46639" xr:uid="{218F908F-5D3E-47FC-927F-8D69FFBAF4F0}"/>
    <cellStyle name="Normal 4 9 4 9 3" xfId="46640" xr:uid="{FA5D4B25-8774-48CA-B881-85F528F200A7}"/>
    <cellStyle name="Normal 4 9 5" xfId="46641" xr:uid="{AADD751A-24D9-4B0F-AA4B-147590AD1B6B}"/>
    <cellStyle name="Normal 4 9 5 10" xfId="46642" xr:uid="{80441223-862F-4D2A-B901-005E317C5A6A}"/>
    <cellStyle name="Normal 4 9 5 10 2" xfId="46643" xr:uid="{4D7F09D6-E6C0-4BC8-814B-5C46E7787C8E}"/>
    <cellStyle name="Normal 4 9 5 11" xfId="46644" xr:uid="{CB70A044-269B-4D38-B2B8-DA2EBBDFDB85}"/>
    <cellStyle name="Normal 4 9 5 2" xfId="46645" xr:uid="{79449396-426C-4FD0-92A0-55C68C0A9467}"/>
    <cellStyle name="Normal 4 9 5 2 2" xfId="46646" xr:uid="{A6FC754E-79A4-41E4-9F2F-E781E7DD9A9E}"/>
    <cellStyle name="Normal 4 9 5 2 2 2" xfId="46647" xr:uid="{60160452-C8AA-4B67-9B4B-1E9760C22E89}"/>
    <cellStyle name="Normal 4 9 5 2 2 2 2" xfId="46648" xr:uid="{F33BB385-3F57-40D0-80FF-C4E8D2585001}"/>
    <cellStyle name="Normal 4 9 5 2 2 2 2 2" xfId="46649" xr:uid="{4067890B-90BE-4ACD-AF1A-DC363CB57C77}"/>
    <cellStyle name="Normal 4 9 5 2 2 2 2 2 2" xfId="46650" xr:uid="{9AE5C704-DC6A-41A3-92C9-986E9E4BCD75}"/>
    <cellStyle name="Normal 4 9 5 2 2 2 2 3" xfId="46651" xr:uid="{F047A002-D03C-4C93-AD09-C20D91BEC102}"/>
    <cellStyle name="Normal 4 9 5 2 2 2 3" xfId="46652" xr:uid="{AE065CC1-D398-464E-8C49-B938731051DA}"/>
    <cellStyle name="Normal 4 9 5 2 2 2 3 2" xfId="46653" xr:uid="{92CFCD48-854C-4F53-BCA3-8B7EDF095DE7}"/>
    <cellStyle name="Normal 4 9 5 2 2 2 3 2 2" xfId="46654" xr:uid="{57761F65-DCEE-4947-8699-EDF3C155FE6F}"/>
    <cellStyle name="Normal 4 9 5 2 2 2 3 3" xfId="46655" xr:uid="{09977A78-030B-46A2-B02D-27F08F8580D1}"/>
    <cellStyle name="Normal 4 9 5 2 2 2 4" xfId="46656" xr:uid="{8A0750C9-CC3E-4699-B1C2-CBE91F3D3683}"/>
    <cellStyle name="Normal 4 9 5 2 2 2 4 2" xfId="46657" xr:uid="{6E2C9FA6-6508-447E-A7ED-9F38E813CFE2}"/>
    <cellStyle name="Normal 4 9 5 2 2 2 5" xfId="46658" xr:uid="{7AD2A8AF-ABFA-4C35-9790-205663E4174E}"/>
    <cellStyle name="Normal 4 9 5 2 2 3" xfId="46659" xr:uid="{9C73BFA5-B58B-4FE6-A717-DC2CAD2BE2B9}"/>
    <cellStyle name="Normal 4 9 5 2 2 3 2" xfId="46660" xr:uid="{E95D53C2-4D49-4183-824A-00C6DF635E98}"/>
    <cellStyle name="Normal 4 9 5 2 2 3 2 2" xfId="46661" xr:uid="{2B035E01-C516-4D31-A7EF-17E1DAE50917}"/>
    <cellStyle name="Normal 4 9 5 2 2 3 3" xfId="46662" xr:uid="{625AA30B-88D6-4302-8CA6-33871B102F12}"/>
    <cellStyle name="Normal 4 9 5 2 2 4" xfId="46663" xr:uid="{365EA647-D66F-472C-B670-EE3CBB6368E7}"/>
    <cellStyle name="Normal 4 9 5 2 2 4 2" xfId="46664" xr:uid="{37CBBA97-CF08-41C0-87DF-8F5B16266C83}"/>
    <cellStyle name="Normal 4 9 5 2 2 4 2 2" xfId="46665" xr:uid="{83701702-26FC-4616-BACE-021069CF94CB}"/>
    <cellStyle name="Normal 4 9 5 2 2 4 3" xfId="46666" xr:uid="{B1CC17F8-CC13-4213-9CB4-CCF0F8439D00}"/>
    <cellStyle name="Normal 4 9 5 2 2 5" xfId="46667" xr:uid="{ED76A182-F384-49AD-B481-248F8462C275}"/>
    <cellStyle name="Normal 4 9 5 2 2 5 2" xfId="46668" xr:uid="{B7702FE3-39DC-476D-89F5-8B1E1064DDAF}"/>
    <cellStyle name="Normal 4 9 5 2 2 6" xfId="46669" xr:uid="{04C24A30-3F3C-4A9B-BD21-7ACBE58F8B3A}"/>
    <cellStyle name="Normal 4 9 5 2 3" xfId="46670" xr:uid="{4F728DC7-1D4C-4DB5-A13A-21F5DFD08A8A}"/>
    <cellStyle name="Normal 4 9 5 2 3 2" xfId="46671" xr:uid="{586D5CF7-80A6-4F05-A1AE-0C273E10C369}"/>
    <cellStyle name="Normal 4 9 5 2 3 2 2" xfId="46672" xr:uid="{1534487F-25EB-42EA-BEEE-F9339E73D3A4}"/>
    <cellStyle name="Normal 4 9 5 2 3 2 2 2" xfId="46673" xr:uid="{544C05FC-980C-48DC-A36E-5EA3B03023C0}"/>
    <cellStyle name="Normal 4 9 5 2 3 2 2 2 2" xfId="46674" xr:uid="{13EC621B-D1B2-4F2C-851A-EB18BEE2FBA6}"/>
    <cellStyle name="Normal 4 9 5 2 3 2 2 3" xfId="46675" xr:uid="{3716C265-BB9F-4CEF-8559-4239769D3E0F}"/>
    <cellStyle name="Normal 4 9 5 2 3 2 3" xfId="46676" xr:uid="{9993ABB9-5813-4185-B69B-13864DB2FAC5}"/>
    <cellStyle name="Normal 4 9 5 2 3 2 3 2" xfId="46677" xr:uid="{3BB614F3-271F-487D-BA4A-1CF743188D6A}"/>
    <cellStyle name="Normal 4 9 5 2 3 2 3 2 2" xfId="46678" xr:uid="{9627D4D1-B128-4916-B2F0-A47891A4303E}"/>
    <cellStyle name="Normal 4 9 5 2 3 2 3 3" xfId="46679" xr:uid="{5797B256-3EC9-4898-AEE7-AB6066AFD6E8}"/>
    <cellStyle name="Normal 4 9 5 2 3 2 4" xfId="46680" xr:uid="{79883F37-0B6C-4F51-A9DC-D34C3A63F6F8}"/>
    <cellStyle name="Normal 4 9 5 2 3 2 4 2" xfId="46681" xr:uid="{FC7CFF0E-08DC-4A36-9B85-5136A065D8D2}"/>
    <cellStyle name="Normal 4 9 5 2 3 2 5" xfId="46682" xr:uid="{6E6CE884-E71A-4047-93C2-BADE9D9AE61F}"/>
    <cellStyle name="Normal 4 9 5 2 3 3" xfId="46683" xr:uid="{009E30C8-A600-4E47-AC63-6666344812A7}"/>
    <cellStyle name="Normal 4 9 5 2 3 3 2" xfId="46684" xr:uid="{6765F440-798B-4010-B641-D033E0D4F26B}"/>
    <cellStyle name="Normal 4 9 5 2 3 3 2 2" xfId="46685" xr:uid="{5CCECB87-2D06-4185-8D09-68EF4A49B2EF}"/>
    <cellStyle name="Normal 4 9 5 2 3 3 3" xfId="46686" xr:uid="{41F5B755-958B-48AA-A69A-F270AD97A5C4}"/>
    <cellStyle name="Normal 4 9 5 2 3 4" xfId="46687" xr:uid="{E834E6EF-F44E-438D-A948-16236560D45D}"/>
    <cellStyle name="Normal 4 9 5 2 3 4 2" xfId="46688" xr:uid="{112EFD34-98D6-4EB6-A83E-07139BAB92AE}"/>
    <cellStyle name="Normal 4 9 5 2 3 4 2 2" xfId="46689" xr:uid="{5171C4A4-F6ED-4307-A279-24A5E3EB8532}"/>
    <cellStyle name="Normal 4 9 5 2 3 4 3" xfId="46690" xr:uid="{096D60CF-84D9-4A23-B638-ABB0F1803F5F}"/>
    <cellStyle name="Normal 4 9 5 2 3 5" xfId="46691" xr:uid="{29DFF763-9CB3-4E77-A4EF-6D4A3DB6565C}"/>
    <cellStyle name="Normal 4 9 5 2 3 5 2" xfId="46692" xr:uid="{6FF888CB-738A-46BE-97FA-CD8C725EEC19}"/>
    <cellStyle name="Normal 4 9 5 2 3 6" xfId="46693" xr:uid="{EC8E79C3-EDC2-4743-BE12-357A763C133B}"/>
    <cellStyle name="Normal 4 9 5 2 4" xfId="46694" xr:uid="{A5F9299E-C3F1-4E7D-A845-DC43B574858B}"/>
    <cellStyle name="Normal 4 9 5 2 4 2" xfId="46695" xr:uid="{95FAD0C2-608C-4CEB-AE38-8EB70EBF86CE}"/>
    <cellStyle name="Normal 4 9 5 2 4 2 2" xfId="46696" xr:uid="{0A4D2B53-5C3F-4B8E-81DF-1C851E9C629E}"/>
    <cellStyle name="Normal 4 9 5 2 4 2 2 2" xfId="46697" xr:uid="{606F10E3-D59D-43B6-8B09-A153C7EFB9FD}"/>
    <cellStyle name="Normal 4 9 5 2 4 2 3" xfId="46698" xr:uid="{5FAFFED1-1A89-4C86-9B97-AE87E169008B}"/>
    <cellStyle name="Normal 4 9 5 2 4 3" xfId="46699" xr:uid="{DB8B0D77-8923-47E2-AE67-524C4FDA870F}"/>
    <cellStyle name="Normal 4 9 5 2 4 3 2" xfId="46700" xr:uid="{EF8466B5-95B1-4C41-AF34-9279D4179D38}"/>
    <cellStyle name="Normal 4 9 5 2 4 3 2 2" xfId="46701" xr:uid="{F6FBF647-BFAC-4A1F-B331-E4923C547D23}"/>
    <cellStyle name="Normal 4 9 5 2 4 3 3" xfId="46702" xr:uid="{4AD97F9E-AEEC-436D-BBFD-56FD580E422D}"/>
    <cellStyle name="Normal 4 9 5 2 4 4" xfId="46703" xr:uid="{2C733690-E75B-4D14-AE26-637B51A84A3C}"/>
    <cellStyle name="Normal 4 9 5 2 4 4 2" xfId="46704" xr:uid="{44D19440-619F-4166-BB42-8406F8E7A5D6}"/>
    <cellStyle name="Normal 4 9 5 2 4 5" xfId="46705" xr:uid="{E1F2309F-08CC-4E2D-9B7B-1259B579DBB4}"/>
    <cellStyle name="Normal 4 9 5 2 5" xfId="46706" xr:uid="{68FC1B72-8A8F-44E8-97D1-3B7929847563}"/>
    <cellStyle name="Normal 4 9 5 2 5 2" xfId="46707" xr:uid="{F22622E3-6FC4-473A-83D1-821A36A1B145}"/>
    <cellStyle name="Normal 4 9 5 2 5 2 2" xfId="46708" xr:uid="{D4451FF8-12DB-4941-8AD9-31F2FEE605C4}"/>
    <cellStyle name="Normal 4 9 5 2 5 3" xfId="46709" xr:uid="{1B5EB5CC-81C5-429E-97E1-956D7413B806}"/>
    <cellStyle name="Normal 4 9 5 2 6" xfId="46710" xr:uid="{6077200E-A109-4984-9841-AC974060305D}"/>
    <cellStyle name="Normal 4 9 5 2 6 2" xfId="46711" xr:uid="{75BDFA07-D44D-46FB-8BC3-3378EA9670F3}"/>
    <cellStyle name="Normal 4 9 5 2 6 2 2" xfId="46712" xr:uid="{7F332EB8-A0FB-4BEA-856C-A37CA6904A83}"/>
    <cellStyle name="Normal 4 9 5 2 6 3" xfId="46713" xr:uid="{AC96A39A-D7AA-49A7-AA05-69FCA6DF2F40}"/>
    <cellStyle name="Normal 4 9 5 2 7" xfId="46714" xr:uid="{6B852E3F-EB83-4570-B972-306A9ACE3814}"/>
    <cellStyle name="Normal 4 9 5 2 7 2" xfId="46715" xr:uid="{5CC092DB-4235-4D7D-ACA2-004DEF328650}"/>
    <cellStyle name="Normal 4 9 5 2 7 2 2" xfId="46716" xr:uid="{56D6DE62-20DF-4FAE-BB18-9EB47BEB4BA8}"/>
    <cellStyle name="Normal 4 9 5 2 7 3" xfId="46717" xr:uid="{6F2E96E4-64D7-480D-BC28-E4C36511E701}"/>
    <cellStyle name="Normal 4 9 5 2 8" xfId="46718" xr:uid="{79497E88-E0B7-4040-A29C-D13B9F0AB0AC}"/>
    <cellStyle name="Normal 4 9 5 2 8 2" xfId="46719" xr:uid="{8C18D673-8D01-4440-B751-7A9FB35DBCBE}"/>
    <cellStyle name="Normal 4 9 5 2 9" xfId="46720" xr:uid="{21375B84-1B19-44EE-B8D9-75862A7F28F5}"/>
    <cellStyle name="Normal 4 9 5 3" xfId="46721" xr:uid="{B7171A2D-DFA2-4419-85B4-193E0B142A7A}"/>
    <cellStyle name="Normal 4 9 5 3 2" xfId="46722" xr:uid="{7A727481-4455-4D54-94C0-A3D6C615CE05}"/>
    <cellStyle name="Normal 4 9 5 3 2 2" xfId="46723" xr:uid="{9C3B18AC-C0C1-4B88-9398-0436BC1E8660}"/>
    <cellStyle name="Normal 4 9 5 3 2 2 2" xfId="46724" xr:uid="{EEF415ED-B592-4B7A-BCCC-AF45F638BBDB}"/>
    <cellStyle name="Normal 4 9 5 3 2 2 2 2" xfId="46725" xr:uid="{DD199F11-6664-47AC-BF15-22638FF2A83A}"/>
    <cellStyle name="Normal 4 9 5 3 2 2 2 2 2" xfId="46726" xr:uid="{F8D6A30C-8503-4DFB-925A-B098DF34911B}"/>
    <cellStyle name="Normal 4 9 5 3 2 2 2 3" xfId="46727" xr:uid="{D3CEF5CA-EBDE-4F5C-97D3-37DCE5FD9B21}"/>
    <cellStyle name="Normal 4 9 5 3 2 2 3" xfId="46728" xr:uid="{EC4B4CB6-33AB-4EF6-8389-668AD7182327}"/>
    <cellStyle name="Normal 4 9 5 3 2 2 3 2" xfId="46729" xr:uid="{9E9575B5-31E7-425A-B1D4-266C012A0194}"/>
    <cellStyle name="Normal 4 9 5 3 2 2 3 2 2" xfId="46730" xr:uid="{6395CA57-328E-4AE6-A4C4-9C10FCD1C760}"/>
    <cellStyle name="Normal 4 9 5 3 2 2 3 3" xfId="46731" xr:uid="{32F91C0C-D524-4B85-9568-FC16375DBCA6}"/>
    <cellStyle name="Normal 4 9 5 3 2 2 4" xfId="46732" xr:uid="{55954C27-F761-42D3-BAF2-E00D02F3E875}"/>
    <cellStyle name="Normal 4 9 5 3 2 2 4 2" xfId="46733" xr:uid="{2CC71E82-5534-4692-9314-AC2AFF5618AA}"/>
    <cellStyle name="Normal 4 9 5 3 2 2 5" xfId="46734" xr:uid="{425BA808-D63F-4082-870E-A5B9C8D9B3B6}"/>
    <cellStyle name="Normal 4 9 5 3 2 3" xfId="46735" xr:uid="{C4D18BAB-8408-40DB-A5B1-E2F8C53C2147}"/>
    <cellStyle name="Normal 4 9 5 3 2 3 2" xfId="46736" xr:uid="{B275FDF5-91B7-4444-A991-4B6601940A12}"/>
    <cellStyle name="Normal 4 9 5 3 2 3 2 2" xfId="46737" xr:uid="{49BA5265-F133-4932-BF8F-61D633D39547}"/>
    <cellStyle name="Normal 4 9 5 3 2 3 3" xfId="46738" xr:uid="{772CC38D-EE9D-4B0E-BE0A-BB1978B18E47}"/>
    <cellStyle name="Normal 4 9 5 3 2 4" xfId="46739" xr:uid="{E1DCBD90-C646-45EA-BB4E-0BFBF13322D6}"/>
    <cellStyle name="Normal 4 9 5 3 2 4 2" xfId="46740" xr:uid="{7FAC8BF9-02D5-4E70-B849-FE5534B73CAB}"/>
    <cellStyle name="Normal 4 9 5 3 2 4 2 2" xfId="46741" xr:uid="{D103A243-4F4B-4EC2-BC22-3BB46B920CD0}"/>
    <cellStyle name="Normal 4 9 5 3 2 4 3" xfId="46742" xr:uid="{22D6DF3D-9E71-4B14-A218-BA0DFDB04898}"/>
    <cellStyle name="Normal 4 9 5 3 2 5" xfId="46743" xr:uid="{5377BE0D-3106-4070-B869-D78A2FE73FB7}"/>
    <cellStyle name="Normal 4 9 5 3 2 5 2" xfId="46744" xr:uid="{DD23B7CF-FA37-417A-AF54-5C0F043950CE}"/>
    <cellStyle name="Normal 4 9 5 3 2 6" xfId="46745" xr:uid="{67E56CCB-DF67-4ED6-AD7A-D81A40CB6B26}"/>
    <cellStyle name="Normal 4 9 5 3 3" xfId="46746" xr:uid="{F109AF08-73F7-4B81-BD75-F476ED12D3DE}"/>
    <cellStyle name="Normal 4 9 5 3 3 2" xfId="46747" xr:uid="{C2A01C4D-BBC8-4AB1-8CEC-B824743CC052}"/>
    <cellStyle name="Normal 4 9 5 3 3 2 2" xfId="46748" xr:uid="{D1151472-E6E1-440E-B78C-C23CA6A3590C}"/>
    <cellStyle name="Normal 4 9 5 3 3 2 2 2" xfId="46749" xr:uid="{3FA684BE-108F-4064-B5C1-3C935681A403}"/>
    <cellStyle name="Normal 4 9 5 3 3 2 2 2 2" xfId="46750" xr:uid="{A33AD927-4C3D-494E-8289-837FE1E68668}"/>
    <cellStyle name="Normal 4 9 5 3 3 2 2 3" xfId="46751" xr:uid="{355C4573-B326-4C56-B6D4-444A85CBB79F}"/>
    <cellStyle name="Normal 4 9 5 3 3 2 3" xfId="46752" xr:uid="{B06D2869-4FC4-4D93-A68B-23EA3479100A}"/>
    <cellStyle name="Normal 4 9 5 3 3 2 3 2" xfId="46753" xr:uid="{B5BD6C1C-52A1-4C41-805B-F0F051F734B0}"/>
    <cellStyle name="Normal 4 9 5 3 3 2 3 2 2" xfId="46754" xr:uid="{61C1E127-0774-42BE-BD7B-4348557C1830}"/>
    <cellStyle name="Normal 4 9 5 3 3 2 3 3" xfId="46755" xr:uid="{32B147A1-FB38-4912-B4F3-A6A19A65E1F6}"/>
    <cellStyle name="Normal 4 9 5 3 3 2 4" xfId="46756" xr:uid="{3B4F217C-DC95-431F-8AF2-20EDFB08B6D4}"/>
    <cellStyle name="Normal 4 9 5 3 3 2 4 2" xfId="46757" xr:uid="{065E2252-4501-4B48-85EA-188BB8A24737}"/>
    <cellStyle name="Normal 4 9 5 3 3 2 5" xfId="46758" xr:uid="{ADC63F36-A75B-4248-AA09-2503952BD812}"/>
    <cellStyle name="Normal 4 9 5 3 3 3" xfId="46759" xr:uid="{F9CE8226-79A3-4972-BC88-317B779835F1}"/>
    <cellStyle name="Normal 4 9 5 3 3 3 2" xfId="46760" xr:uid="{3477DA55-B890-45B7-8D90-CEAC4DCC0038}"/>
    <cellStyle name="Normal 4 9 5 3 3 3 2 2" xfId="46761" xr:uid="{766AD9A7-FAE3-4752-8CAD-7F936210EA30}"/>
    <cellStyle name="Normal 4 9 5 3 3 3 3" xfId="46762" xr:uid="{B4146390-9054-4C47-8861-293BA0893B7F}"/>
    <cellStyle name="Normal 4 9 5 3 3 4" xfId="46763" xr:uid="{C87E71B4-CEDB-43AE-ADC4-28A0BC5B05CB}"/>
    <cellStyle name="Normal 4 9 5 3 3 4 2" xfId="46764" xr:uid="{E9900DD2-BDF3-436F-9868-6D71A8DC73C1}"/>
    <cellStyle name="Normal 4 9 5 3 3 4 2 2" xfId="46765" xr:uid="{C3E6743B-BC7E-4265-9755-BE5940A659F0}"/>
    <cellStyle name="Normal 4 9 5 3 3 4 3" xfId="46766" xr:uid="{C869750B-B8A5-4511-90C3-1F82017BE0FB}"/>
    <cellStyle name="Normal 4 9 5 3 3 5" xfId="46767" xr:uid="{DCAD1616-F85E-40D0-9662-8313F8EA4864}"/>
    <cellStyle name="Normal 4 9 5 3 3 5 2" xfId="46768" xr:uid="{8CF2991E-B81A-4D3E-85B3-0434D86C1E14}"/>
    <cellStyle name="Normal 4 9 5 3 3 6" xfId="46769" xr:uid="{CBCFA2C5-2F77-46A5-A446-80BC9432C576}"/>
    <cellStyle name="Normal 4 9 5 3 4" xfId="46770" xr:uid="{6F021B94-1785-47E6-A30B-5A452EDEB5B1}"/>
    <cellStyle name="Normal 4 9 5 3 4 2" xfId="46771" xr:uid="{B26EFB8C-BF6B-492A-A308-BC1BB6014FF9}"/>
    <cellStyle name="Normal 4 9 5 3 4 2 2" xfId="46772" xr:uid="{E1DBF775-23BC-426E-B600-058D6FAEA36D}"/>
    <cellStyle name="Normal 4 9 5 3 4 2 2 2" xfId="46773" xr:uid="{8586211F-0FF0-452D-9903-AB7A40B21302}"/>
    <cellStyle name="Normal 4 9 5 3 4 2 3" xfId="46774" xr:uid="{BE7A109C-4E91-4460-91F0-F3B6DA05EAC5}"/>
    <cellStyle name="Normal 4 9 5 3 4 3" xfId="46775" xr:uid="{0B9C782D-15A5-453C-B9D0-220125090EBD}"/>
    <cellStyle name="Normal 4 9 5 3 4 3 2" xfId="46776" xr:uid="{9EC6C1EA-5D3D-4086-8A80-0691775F823C}"/>
    <cellStyle name="Normal 4 9 5 3 4 3 2 2" xfId="46777" xr:uid="{1A4787A0-0D9C-41CB-8738-DE6B21AF531B}"/>
    <cellStyle name="Normal 4 9 5 3 4 3 3" xfId="46778" xr:uid="{5BD65AB6-14B4-4B31-A995-9663958EA297}"/>
    <cellStyle name="Normal 4 9 5 3 4 4" xfId="46779" xr:uid="{5BC92AC0-ABC7-4BB1-9D7D-48DB6567C93B}"/>
    <cellStyle name="Normal 4 9 5 3 4 4 2" xfId="46780" xr:uid="{779647F2-777C-4351-9C98-6BE2D7714B5B}"/>
    <cellStyle name="Normal 4 9 5 3 4 5" xfId="46781" xr:uid="{8221BB96-43AF-40E5-8D8F-6F99AB7BD33F}"/>
    <cellStyle name="Normal 4 9 5 3 5" xfId="46782" xr:uid="{ECE3678A-B3CE-4DB4-BD09-0502AEF7F167}"/>
    <cellStyle name="Normal 4 9 5 3 5 2" xfId="46783" xr:uid="{3EF47E96-BEA5-41F5-8DCE-CC8C4DA62620}"/>
    <cellStyle name="Normal 4 9 5 3 5 2 2" xfId="46784" xr:uid="{23E206CF-19E0-4359-A960-FB61D1A5B8F7}"/>
    <cellStyle name="Normal 4 9 5 3 5 3" xfId="46785" xr:uid="{E46AE753-8F46-4CF2-AEE7-75192B74C49B}"/>
    <cellStyle name="Normal 4 9 5 3 6" xfId="46786" xr:uid="{3E36D8A6-FE77-4F4A-B7BB-A250EFDDEB07}"/>
    <cellStyle name="Normal 4 9 5 3 6 2" xfId="46787" xr:uid="{DB6BA330-9B49-47AB-AF6E-520F488AE608}"/>
    <cellStyle name="Normal 4 9 5 3 6 2 2" xfId="46788" xr:uid="{1B98063D-3451-435F-9914-47073B8A921D}"/>
    <cellStyle name="Normal 4 9 5 3 6 3" xfId="46789" xr:uid="{1D9B41EE-34D2-4832-891B-2113ACB5BE7F}"/>
    <cellStyle name="Normal 4 9 5 3 7" xfId="46790" xr:uid="{5400A1D9-F8EE-46EF-AA5F-837DDA2D1984}"/>
    <cellStyle name="Normal 4 9 5 3 7 2" xfId="46791" xr:uid="{1F3C7964-99ED-437C-A00A-8623BE9B817A}"/>
    <cellStyle name="Normal 4 9 5 3 7 2 2" xfId="46792" xr:uid="{42E25F17-9D7F-4505-9713-856EC644BD80}"/>
    <cellStyle name="Normal 4 9 5 3 7 3" xfId="46793" xr:uid="{B9599652-143B-4D2E-8E82-E6713B6C3234}"/>
    <cellStyle name="Normal 4 9 5 3 8" xfId="46794" xr:uid="{67CAE47B-5231-4663-9CB1-93F7C32C6FD0}"/>
    <cellStyle name="Normal 4 9 5 3 8 2" xfId="46795" xr:uid="{B5FDE270-9C8D-462B-B4B0-CEFA04821572}"/>
    <cellStyle name="Normal 4 9 5 3 9" xfId="46796" xr:uid="{6A72FEB7-A4E5-4D59-8332-5AF74DBF71A1}"/>
    <cellStyle name="Normal 4 9 5 4" xfId="46797" xr:uid="{67A6C0DF-9202-491D-B344-B625DAB4CF0D}"/>
    <cellStyle name="Normal 4 9 5 4 2" xfId="46798" xr:uid="{F8CED61B-4DBC-4F74-B1C0-A420B674221C}"/>
    <cellStyle name="Normal 4 9 5 4 2 2" xfId="46799" xr:uid="{97D2A60F-249F-41CA-A69C-0928DE584AA4}"/>
    <cellStyle name="Normal 4 9 5 4 2 2 2" xfId="46800" xr:uid="{673526CA-D33D-4EAF-A6F6-68717D71C02D}"/>
    <cellStyle name="Normal 4 9 5 4 2 2 2 2" xfId="46801" xr:uid="{04BF5FA9-0C33-4FBB-A26F-95497F614E4B}"/>
    <cellStyle name="Normal 4 9 5 4 2 2 3" xfId="46802" xr:uid="{C7B8DF4D-C596-4153-B4AD-8807A9F59112}"/>
    <cellStyle name="Normal 4 9 5 4 2 3" xfId="46803" xr:uid="{1E27D760-9C48-4F4D-AB61-B00E1DF8492C}"/>
    <cellStyle name="Normal 4 9 5 4 2 3 2" xfId="46804" xr:uid="{1AE6C0B7-D663-4C50-8318-74BF87B99839}"/>
    <cellStyle name="Normal 4 9 5 4 2 3 2 2" xfId="46805" xr:uid="{EA2155D0-527E-42B0-BA34-F5A080FAD51F}"/>
    <cellStyle name="Normal 4 9 5 4 2 3 3" xfId="46806" xr:uid="{8F3698D4-6C26-45FA-BECB-D1AF25824314}"/>
    <cellStyle name="Normal 4 9 5 4 2 4" xfId="46807" xr:uid="{667D4210-BE21-4A53-B2D5-514EF451E601}"/>
    <cellStyle name="Normal 4 9 5 4 2 4 2" xfId="46808" xr:uid="{C6200375-3E0F-445C-9B27-42A8124ED0DD}"/>
    <cellStyle name="Normal 4 9 5 4 2 5" xfId="46809" xr:uid="{D2FBA986-36C3-4B70-8D7A-5009B94207A4}"/>
    <cellStyle name="Normal 4 9 5 4 3" xfId="46810" xr:uid="{C2763201-BE77-4BB7-9D1E-981F8924AF10}"/>
    <cellStyle name="Normal 4 9 5 4 3 2" xfId="46811" xr:uid="{F0C15118-CB8B-4836-B76E-A7BFCEA9EBCA}"/>
    <cellStyle name="Normal 4 9 5 4 3 2 2" xfId="46812" xr:uid="{7813779F-842C-45CA-A25E-619088152EF4}"/>
    <cellStyle name="Normal 4 9 5 4 3 3" xfId="46813" xr:uid="{620C728A-EF13-4BF3-842F-9A0650CA63BA}"/>
    <cellStyle name="Normal 4 9 5 4 4" xfId="46814" xr:uid="{F23A147F-3E25-4205-BCE0-1F3BAAEF247B}"/>
    <cellStyle name="Normal 4 9 5 4 4 2" xfId="46815" xr:uid="{84FC0BAD-79BC-4BEB-A424-16F0DF1E4751}"/>
    <cellStyle name="Normal 4 9 5 4 4 2 2" xfId="46816" xr:uid="{AAEDACA3-C803-4A22-961C-C48DDD5AF237}"/>
    <cellStyle name="Normal 4 9 5 4 4 3" xfId="46817" xr:uid="{A9659B80-ADB5-4CD4-A693-AA709BA9D1E5}"/>
    <cellStyle name="Normal 4 9 5 4 5" xfId="46818" xr:uid="{60BF24CD-B4CE-494F-870B-1ECE97AA6278}"/>
    <cellStyle name="Normal 4 9 5 4 5 2" xfId="46819" xr:uid="{77D367B2-8D9F-4AFD-BDFC-354151A71588}"/>
    <cellStyle name="Normal 4 9 5 4 6" xfId="46820" xr:uid="{0CD0C690-CED5-4E7D-987D-FF6331D82F9B}"/>
    <cellStyle name="Normal 4 9 5 5" xfId="46821" xr:uid="{0921932C-11B3-4C6D-BDAC-A65956104397}"/>
    <cellStyle name="Normal 4 9 5 5 2" xfId="46822" xr:uid="{56D46E1B-A174-4B43-9D72-42C08DD7D294}"/>
    <cellStyle name="Normal 4 9 5 5 2 2" xfId="46823" xr:uid="{65EE4848-D618-40EC-BE33-E33D07A1CE06}"/>
    <cellStyle name="Normal 4 9 5 5 2 2 2" xfId="46824" xr:uid="{B393E3E5-88AB-49CF-88B6-7831ADBAA1C8}"/>
    <cellStyle name="Normal 4 9 5 5 2 2 2 2" xfId="46825" xr:uid="{BD507506-EE47-4443-A7D0-60B35A4B6C1B}"/>
    <cellStyle name="Normal 4 9 5 5 2 2 3" xfId="46826" xr:uid="{36E75161-9C85-49E3-9E36-AC35B244A277}"/>
    <cellStyle name="Normal 4 9 5 5 2 3" xfId="46827" xr:uid="{B95555EA-8CE4-4C54-9393-2FF29EC94230}"/>
    <cellStyle name="Normal 4 9 5 5 2 3 2" xfId="46828" xr:uid="{9B449A80-E53C-40B5-A9FC-46E2C95F434F}"/>
    <cellStyle name="Normal 4 9 5 5 2 3 2 2" xfId="46829" xr:uid="{E7EB6331-AE77-4A8E-818B-50EEF7B4D8E7}"/>
    <cellStyle name="Normal 4 9 5 5 2 3 3" xfId="46830" xr:uid="{DFF55E1F-E95D-426D-929B-86670B1A5DF4}"/>
    <cellStyle name="Normal 4 9 5 5 2 4" xfId="46831" xr:uid="{406771BE-5646-4535-A347-8295043A4DA0}"/>
    <cellStyle name="Normal 4 9 5 5 2 4 2" xfId="46832" xr:uid="{D2391D1D-68F6-42BE-B2A1-69FF2DFBCE12}"/>
    <cellStyle name="Normal 4 9 5 5 2 5" xfId="46833" xr:uid="{18501497-160F-4123-90F3-F49AC5FD42F3}"/>
    <cellStyle name="Normal 4 9 5 5 3" xfId="46834" xr:uid="{CDBEADF1-9DD7-4BFC-BD7E-6BC745769537}"/>
    <cellStyle name="Normal 4 9 5 5 3 2" xfId="46835" xr:uid="{9BD42D50-CEE5-4CFC-9187-3A7765F07BCC}"/>
    <cellStyle name="Normal 4 9 5 5 3 2 2" xfId="46836" xr:uid="{FFCE045C-5657-4CB4-847C-D3A137DA3F79}"/>
    <cellStyle name="Normal 4 9 5 5 3 3" xfId="46837" xr:uid="{C21E0E52-88A6-4D9A-832E-D60A902FD80B}"/>
    <cellStyle name="Normal 4 9 5 5 4" xfId="46838" xr:uid="{D5B37CA5-096B-44B8-B450-C119F05B54F8}"/>
    <cellStyle name="Normal 4 9 5 5 4 2" xfId="46839" xr:uid="{143742E4-9095-4CAF-B1C2-C14FF05B51D0}"/>
    <cellStyle name="Normal 4 9 5 5 4 2 2" xfId="46840" xr:uid="{6143FA71-9484-4DEC-A7EC-D2C531662A10}"/>
    <cellStyle name="Normal 4 9 5 5 4 3" xfId="46841" xr:uid="{03E3142D-6DB8-48F5-9321-49B31AFF3551}"/>
    <cellStyle name="Normal 4 9 5 5 5" xfId="46842" xr:uid="{CD42A4FF-0F76-43DE-9B6C-121669D0EA39}"/>
    <cellStyle name="Normal 4 9 5 5 5 2" xfId="46843" xr:uid="{F081B863-7CF6-4B88-A254-E6F1B4A79D01}"/>
    <cellStyle name="Normal 4 9 5 5 6" xfId="46844" xr:uid="{D60DFBC9-2486-42CB-988C-A90AA542B098}"/>
    <cellStyle name="Normal 4 9 5 6" xfId="46845" xr:uid="{642CD65B-F300-4E26-9659-11DEF6AF4D7C}"/>
    <cellStyle name="Normal 4 9 5 6 2" xfId="46846" xr:uid="{0D3551A8-4FF5-4FFF-9480-2CF56E507502}"/>
    <cellStyle name="Normal 4 9 5 6 2 2" xfId="46847" xr:uid="{88774EC5-39CF-4C41-B746-1A28E2C703DC}"/>
    <cellStyle name="Normal 4 9 5 6 2 2 2" xfId="46848" xr:uid="{06DBBC03-C1DB-4B50-97D9-479BC9A3BC2D}"/>
    <cellStyle name="Normal 4 9 5 6 2 3" xfId="46849" xr:uid="{B2FE31A9-60C3-455D-8198-E9559C3C742B}"/>
    <cellStyle name="Normal 4 9 5 6 3" xfId="46850" xr:uid="{22917E56-EB72-4679-91BF-1605B8D867D0}"/>
    <cellStyle name="Normal 4 9 5 6 3 2" xfId="46851" xr:uid="{716EDC49-120F-4515-8A5A-0C68C8F202ED}"/>
    <cellStyle name="Normal 4 9 5 6 3 2 2" xfId="46852" xr:uid="{58D5BC1D-82F3-4D84-9B47-3C342BDC20D3}"/>
    <cellStyle name="Normal 4 9 5 6 3 3" xfId="46853" xr:uid="{FB1CA8B1-8520-429B-BDA5-E0B7C6DE97D8}"/>
    <cellStyle name="Normal 4 9 5 6 4" xfId="46854" xr:uid="{CA69C690-FC16-4E4F-B4C9-1AAA31D5EC09}"/>
    <cellStyle name="Normal 4 9 5 6 4 2" xfId="46855" xr:uid="{C8046B9A-7FD5-4FAE-86F4-AA62B988FDE4}"/>
    <cellStyle name="Normal 4 9 5 6 5" xfId="46856" xr:uid="{7795315A-23D7-43EB-B4F7-F2D84F6BEA02}"/>
    <cellStyle name="Normal 4 9 5 7" xfId="46857" xr:uid="{C825F006-9079-499D-B5EB-814BE2F5ECD8}"/>
    <cellStyle name="Normal 4 9 5 7 2" xfId="46858" xr:uid="{9C782A40-8382-4943-8B0A-3CC5502E27A9}"/>
    <cellStyle name="Normal 4 9 5 7 2 2" xfId="46859" xr:uid="{4F8BCD9F-0D52-4DD3-A7E7-031D6BC5071C}"/>
    <cellStyle name="Normal 4 9 5 7 3" xfId="46860" xr:uid="{30787E14-AD28-430B-ABE6-8BE27C139683}"/>
    <cellStyle name="Normal 4 9 5 8" xfId="46861" xr:uid="{352C4CB5-BB6C-4B7E-823C-06CA2080B467}"/>
    <cellStyle name="Normal 4 9 5 8 2" xfId="46862" xr:uid="{B5D7BA1B-0CCC-4CCE-8242-11519A817882}"/>
    <cellStyle name="Normal 4 9 5 8 2 2" xfId="46863" xr:uid="{411AEFF8-0548-4E1F-B833-105BD5C7A0C6}"/>
    <cellStyle name="Normal 4 9 5 8 3" xfId="46864" xr:uid="{7CAEBDB9-32F4-4E01-8120-C913A01BCD73}"/>
    <cellStyle name="Normal 4 9 5 9" xfId="46865" xr:uid="{176CCC00-AAA9-4EF5-A170-407023BACDC2}"/>
    <cellStyle name="Normal 4 9 5 9 2" xfId="46866" xr:uid="{4C5A2DDD-A01C-4D43-BC97-4DC8EA28457B}"/>
    <cellStyle name="Normal 4 9 5 9 2 2" xfId="46867" xr:uid="{1024AA29-E41B-423D-99F3-E7F33819191F}"/>
    <cellStyle name="Normal 4 9 5 9 3" xfId="46868" xr:uid="{37C38D91-9306-432B-91AB-FD1B00D1F003}"/>
    <cellStyle name="Normal 4 9 6" xfId="46869" xr:uid="{477C8375-BA04-4D80-85DE-F4049269037A}"/>
    <cellStyle name="Normal 4 9 6 10" xfId="46870" xr:uid="{C69D7F4A-55F7-43B2-B084-F79149AB112A}"/>
    <cellStyle name="Normal 4 9 6 10 2" xfId="46871" xr:uid="{B737947D-957F-4A06-B9B2-C3CF788539DD}"/>
    <cellStyle name="Normal 4 9 6 11" xfId="46872" xr:uid="{B7790A1F-89B0-421F-A7D6-9F7051AB9256}"/>
    <cellStyle name="Normal 4 9 6 2" xfId="46873" xr:uid="{EAE59858-BB75-47BF-B835-1924504A5BDA}"/>
    <cellStyle name="Normal 4 9 6 2 2" xfId="46874" xr:uid="{21980E6F-3634-4989-944D-0D291D878D37}"/>
    <cellStyle name="Normal 4 9 6 2 2 2" xfId="46875" xr:uid="{1569FFDC-A43A-47FF-9882-CA7B6706A17D}"/>
    <cellStyle name="Normal 4 9 6 2 2 2 2" xfId="46876" xr:uid="{F845CD26-B2BE-464B-BB9C-25106D2F1571}"/>
    <cellStyle name="Normal 4 9 6 2 2 2 2 2" xfId="46877" xr:uid="{5EDCA86C-B7FA-42CC-AEE3-22D0C3C2877C}"/>
    <cellStyle name="Normal 4 9 6 2 2 2 2 2 2" xfId="46878" xr:uid="{584ECF6E-611F-4103-9CB8-1042B02B5079}"/>
    <cellStyle name="Normal 4 9 6 2 2 2 2 3" xfId="46879" xr:uid="{719FD393-26AD-4A73-ACE7-95498CC0D2B7}"/>
    <cellStyle name="Normal 4 9 6 2 2 2 3" xfId="46880" xr:uid="{40F1A3FD-0CC4-41EA-9362-9FACE20DD851}"/>
    <cellStyle name="Normal 4 9 6 2 2 2 3 2" xfId="46881" xr:uid="{148C2260-FEC3-4D44-B856-B5FDC150E615}"/>
    <cellStyle name="Normal 4 9 6 2 2 2 3 2 2" xfId="46882" xr:uid="{F5DBE663-32F5-4715-967E-B7F82D18460A}"/>
    <cellStyle name="Normal 4 9 6 2 2 2 3 3" xfId="46883" xr:uid="{4F3523DC-1AD2-4FA9-8F1D-4FA6190DEE56}"/>
    <cellStyle name="Normal 4 9 6 2 2 2 4" xfId="46884" xr:uid="{6AA89E84-8017-4FA2-BDA8-D99DEDECC4B6}"/>
    <cellStyle name="Normal 4 9 6 2 2 2 4 2" xfId="46885" xr:uid="{2A1FC850-ADF2-44A0-8ECF-1B3A7BAF4454}"/>
    <cellStyle name="Normal 4 9 6 2 2 2 5" xfId="46886" xr:uid="{FAA23DA8-C942-43B9-9148-6FCB4DE277C3}"/>
    <cellStyle name="Normal 4 9 6 2 2 3" xfId="46887" xr:uid="{7D248874-36D9-48D4-A6C7-2B899DF12D7A}"/>
    <cellStyle name="Normal 4 9 6 2 2 3 2" xfId="46888" xr:uid="{08B02A7C-4BF1-4512-B683-E2C7C8A1BF2F}"/>
    <cellStyle name="Normal 4 9 6 2 2 3 2 2" xfId="46889" xr:uid="{7BC0DBF3-AFDC-49BA-BE11-13EC7764265C}"/>
    <cellStyle name="Normal 4 9 6 2 2 3 3" xfId="46890" xr:uid="{2DA45BA8-0E29-4DEE-ACF1-01A2B78CFA6F}"/>
    <cellStyle name="Normal 4 9 6 2 2 4" xfId="46891" xr:uid="{9A0DA427-6638-4A90-AF83-AFCD5DBD73E8}"/>
    <cellStyle name="Normal 4 9 6 2 2 4 2" xfId="46892" xr:uid="{D36CECD0-E256-431A-A3BA-0ABA1194D84A}"/>
    <cellStyle name="Normal 4 9 6 2 2 4 2 2" xfId="46893" xr:uid="{5D6307C5-DAAE-4A51-B523-6F6C07514B73}"/>
    <cellStyle name="Normal 4 9 6 2 2 4 3" xfId="46894" xr:uid="{6AE7934B-01E4-4F51-90A3-45247C6FF011}"/>
    <cellStyle name="Normal 4 9 6 2 2 5" xfId="46895" xr:uid="{584577C3-F555-4C30-809A-9A7E1DFD7A16}"/>
    <cellStyle name="Normal 4 9 6 2 2 5 2" xfId="46896" xr:uid="{82367059-FAEC-40F6-B42B-67D7A6494759}"/>
    <cellStyle name="Normal 4 9 6 2 2 6" xfId="46897" xr:uid="{8B26D08C-F49E-4704-9ADF-3F42636AABF1}"/>
    <cellStyle name="Normal 4 9 6 2 3" xfId="46898" xr:uid="{3EC28CAC-8735-4C31-A975-9D9154A4ED39}"/>
    <cellStyle name="Normal 4 9 6 2 3 2" xfId="46899" xr:uid="{859C6F3F-0851-447E-A30D-FD011B8FE0AB}"/>
    <cellStyle name="Normal 4 9 6 2 3 2 2" xfId="46900" xr:uid="{47A2F8E7-4250-4403-BFED-F392F0637C5D}"/>
    <cellStyle name="Normal 4 9 6 2 3 2 2 2" xfId="46901" xr:uid="{D55BC118-0867-4AAC-B266-187D7D9BB2B2}"/>
    <cellStyle name="Normal 4 9 6 2 3 2 2 2 2" xfId="46902" xr:uid="{C886273B-A4EA-491B-B6B5-4E64612E5729}"/>
    <cellStyle name="Normal 4 9 6 2 3 2 2 3" xfId="46903" xr:uid="{E2CAFF1B-8C45-47D1-93F0-189C22F0250D}"/>
    <cellStyle name="Normal 4 9 6 2 3 2 3" xfId="46904" xr:uid="{BAB8F48E-A0DD-46AD-AF58-B6ECC768329B}"/>
    <cellStyle name="Normal 4 9 6 2 3 2 3 2" xfId="46905" xr:uid="{0EA0A9AD-6C08-4025-A650-81FB2F6C21DA}"/>
    <cellStyle name="Normal 4 9 6 2 3 2 3 2 2" xfId="46906" xr:uid="{FC093278-4A2C-412A-9659-7A28A0A7B369}"/>
    <cellStyle name="Normal 4 9 6 2 3 2 3 3" xfId="46907" xr:uid="{630C6FC1-1D03-4D66-AB49-E63F69AA9A4D}"/>
    <cellStyle name="Normal 4 9 6 2 3 2 4" xfId="46908" xr:uid="{24A4C72C-8009-4B93-963F-E9BEE7FE1CD7}"/>
    <cellStyle name="Normal 4 9 6 2 3 2 4 2" xfId="46909" xr:uid="{1A8C6E2E-6430-4706-99B2-0EECD0377016}"/>
    <cellStyle name="Normal 4 9 6 2 3 2 5" xfId="46910" xr:uid="{46BCF0E1-83ED-448D-A4E7-298D2906F443}"/>
    <cellStyle name="Normal 4 9 6 2 3 3" xfId="46911" xr:uid="{9C7F4C37-D79F-40F7-B1E9-16BDF0C6B4FC}"/>
    <cellStyle name="Normal 4 9 6 2 3 3 2" xfId="46912" xr:uid="{5EF512CC-83C7-488B-B661-C82C792A6742}"/>
    <cellStyle name="Normal 4 9 6 2 3 3 2 2" xfId="46913" xr:uid="{6FD49E35-B8DE-4F32-A516-5C7BDC6F0382}"/>
    <cellStyle name="Normal 4 9 6 2 3 3 3" xfId="46914" xr:uid="{AF610A5C-B915-4E35-85B3-4B4C47D99ABE}"/>
    <cellStyle name="Normal 4 9 6 2 3 4" xfId="46915" xr:uid="{2EDAE579-E0C5-47EB-930B-9B29AD181F83}"/>
    <cellStyle name="Normal 4 9 6 2 3 4 2" xfId="46916" xr:uid="{52961229-31E7-4CCA-8A6F-8142B79C4BB2}"/>
    <cellStyle name="Normal 4 9 6 2 3 4 2 2" xfId="46917" xr:uid="{EF2E3248-03DB-4AEA-B622-6A99CD03C0A6}"/>
    <cellStyle name="Normal 4 9 6 2 3 4 3" xfId="46918" xr:uid="{424BE504-C0EA-49C3-83F1-97D895EFF89E}"/>
    <cellStyle name="Normal 4 9 6 2 3 5" xfId="46919" xr:uid="{049C716A-93DC-480D-B728-8C63D71560E4}"/>
    <cellStyle name="Normal 4 9 6 2 3 5 2" xfId="46920" xr:uid="{9E4A6878-5041-4560-AE70-95D19BCC8EAE}"/>
    <cellStyle name="Normal 4 9 6 2 3 6" xfId="46921" xr:uid="{36FEE6F8-B3D6-40A0-8267-220E4BD98784}"/>
    <cellStyle name="Normal 4 9 6 2 4" xfId="46922" xr:uid="{33C4F259-A0A4-40C4-B72D-0307C6A9324E}"/>
    <cellStyle name="Normal 4 9 6 2 4 2" xfId="46923" xr:uid="{5F5491B0-FCAF-4287-B166-03D9BF15D6DD}"/>
    <cellStyle name="Normal 4 9 6 2 4 2 2" xfId="46924" xr:uid="{7603D4AB-5E72-46A2-9B56-C514E8393565}"/>
    <cellStyle name="Normal 4 9 6 2 4 2 2 2" xfId="46925" xr:uid="{0CBEF830-003A-44B2-98B7-E49CD37EFF51}"/>
    <cellStyle name="Normal 4 9 6 2 4 2 3" xfId="46926" xr:uid="{F2D70BF8-87D8-49C9-9A8A-C82BC2FC219E}"/>
    <cellStyle name="Normal 4 9 6 2 4 3" xfId="46927" xr:uid="{DAD001DE-2DB3-4D3C-AE80-8D5434DFC8BC}"/>
    <cellStyle name="Normal 4 9 6 2 4 3 2" xfId="46928" xr:uid="{BFB0D02E-E837-4924-B08B-13446E202FF0}"/>
    <cellStyle name="Normal 4 9 6 2 4 3 2 2" xfId="46929" xr:uid="{92BC29A8-7E2A-439D-B4C4-721FFB4D740A}"/>
    <cellStyle name="Normal 4 9 6 2 4 3 3" xfId="46930" xr:uid="{B4964F60-E76F-4936-B443-E457355AE1BC}"/>
    <cellStyle name="Normal 4 9 6 2 4 4" xfId="46931" xr:uid="{8138EA63-E998-49A8-89B4-C17948609698}"/>
    <cellStyle name="Normal 4 9 6 2 4 4 2" xfId="46932" xr:uid="{9DB0AEA6-0D51-4790-B1B3-850A2545C754}"/>
    <cellStyle name="Normal 4 9 6 2 4 5" xfId="46933" xr:uid="{5CF30ED0-9AD4-436B-98BA-1478FF5CF3B9}"/>
    <cellStyle name="Normal 4 9 6 2 5" xfId="46934" xr:uid="{75934A64-048B-4E8D-9532-44D805EC804E}"/>
    <cellStyle name="Normal 4 9 6 2 5 2" xfId="46935" xr:uid="{1359577E-55C7-45B0-8A07-AF31F59D6399}"/>
    <cellStyle name="Normal 4 9 6 2 5 2 2" xfId="46936" xr:uid="{9B4F7565-16F9-47A2-9F6B-1DC274D8ADC8}"/>
    <cellStyle name="Normal 4 9 6 2 5 3" xfId="46937" xr:uid="{32FF600E-1F4B-4238-AEA8-00A9720DF8B6}"/>
    <cellStyle name="Normal 4 9 6 2 6" xfId="46938" xr:uid="{CB21EFE8-D427-4EA3-ACC1-B5E6998D3314}"/>
    <cellStyle name="Normal 4 9 6 2 6 2" xfId="46939" xr:uid="{F84DA0EC-499E-4C7C-87B3-AC9DD074ED42}"/>
    <cellStyle name="Normal 4 9 6 2 6 2 2" xfId="46940" xr:uid="{E020D733-30AB-4AC8-BF4C-221CD36D03EA}"/>
    <cellStyle name="Normal 4 9 6 2 6 3" xfId="46941" xr:uid="{B9E5C7CA-C6E4-45F5-B084-6126CD8CDC7A}"/>
    <cellStyle name="Normal 4 9 6 2 7" xfId="46942" xr:uid="{3E4EC4C8-37C0-4E39-9F7D-5C0DE38A3F5E}"/>
    <cellStyle name="Normal 4 9 6 2 7 2" xfId="46943" xr:uid="{F6CD2A0A-35CD-4AB9-A199-77E5C151908E}"/>
    <cellStyle name="Normal 4 9 6 2 7 2 2" xfId="46944" xr:uid="{C2282B77-BD03-46C2-8E3E-B1D0AB21D285}"/>
    <cellStyle name="Normal 4 9 6 2 7 3" xfId="46945" xr:uid="{C299B958-6856-44AD-B8A8-3FB68C47E75C}"/>
    <cellStyle name="Normal 4 9 6 2 8" xfId="46946" xr:uid="{DFE3044A-1E9D-409D-97BE-8A3C6BFDEFE2}"/>
    <cellStyle name="Normal 4 9 6 2 8 2" xfId="46947" xr:uid="{58663E9B-8E8D-4D40-9046-29C5142CA14A}"/>
    <cellStyle name="Normal 4 9 6 2 9" xfId="46948" xr:uid="{AAA4BAFD-345A-47B4-BA00-B46C99DBD757}"/>
    <cellStyle name="Normal 4 9 6 3" xfId="46949" xr:uid="{4AA5081B-322C-49EC-86A6-CFAD44CC5B4E}"/>
    <cellStyle name="Normal 4 9 6 3 2" xfId="46950" xr:uid="{51422D84-9F71-4F10-BAC0-D330EAEFCACE}"/>
    <cellStyle name="Normal 4 9 6 3 2 2" xfId="46951" xr:uid="{3D0EEF6A-C136-4189-8628-0D47B35A367D}"/>
    <cellStyle name="Normal 4 9 6 3 2 2 2" xfId="46952" xr:uid="{C33B8C1D-EE56-49B5-BFAD-ED1B0B8585A3}"/>
    <cellStyle name="Normal 4 9 6 3 2 2 2 2" xfId="46953" xr:uid="{CB568748-2DFC-4C23-9252-3998E5831B0E}"/>
    <cellStyle name="Normal 4 9 6 3 2 2 2 2 2" xfId="46954" xr:uid="{D1EBEA8B-E08E-4D73-85DC-1315D6457EAE}"/>
    <cellStyle name="Normal 4 9 6 3 2 2 2 3" xfId="46955" xr:uid="{E968C6C8-06EE-4D89-90AB-73A39CC599AF}"/>
    <cellStyle name="Normal 4 9 6 3 2 2 3" xfId="46956" xr:uid="{7177423E-E6A0-450A-B6B7-4A66B4A2C882}"/>
    <cellStyle name="Normal 4 9 6 3 2 2 3 2" xfId="46957" xr:uid="{08AC07C3-DFB3-4021-B943-74E8DD1A393A}"/>
    <cellStyle name="Normal 4 9 6 3 2 2 3 2 2" xfId="46958" xr:uid="{520B64E2-B551-4AD6-8859-76499693A673}"/>
    <cellStyle name="Normal 4 9 6 3 2 2 3 3" xfId="46959" xr:uid="{442C66FD-0A00-40A1-9661-BE7083F55231}"/>
    <cellStyle name="Normal 4 9 6 3 2 2 4" xfId="46960" xr:uid="{ACD2E609-B8CF-459F-8FB3-D38BD4E8ABA4}"/>
    <cellStyle name="Normal 4 9 6 3 2 2 4 2" xfId="46961" xr:uid="{C709248B-59B9-4636-9590-CB3CF27B7E58}"/>
    <cellStyle name="Normal 4 9 6 3 2 2 5" xfId="46962" xr:uid="{FD1311D5-6A7B-4C79-B57C-5250FDC8D0D8}"/>
    <cellStyle name="Normal 4 9 6 3 2 3" xfId="46963" xr:uid="{64A4A2D9-FD29-4734-B5BC-79028C97849E}"/>
    <cellStyle name="Normal 4 9 6 3 2 3 2" xfId="46964" xr:uid="{3514D2AE-6E90-47A5-B1C0-9FA50F5B4339}"/>
    <cellStyle name="Normal 4 9 6 3 2 3 2 2" xfId="46965" xr:uid="{9A332658-7CD8-4A4B-B8DE-C43456AC797A}"/>
    <cellStyle name="Normal 4 9 6 3 2 3 3" xfId="46966" xr:uid="{7876DEA6-829F-4886-98EB-700486B0F485}"/>
    <cellStyle name="Normal 4 9 6 3 2 4" xfId="46967" xr:uid="{9E6FF0B2-D4A3-42D7-BEDF-8A672240EB08}"/>
    <cellStyle name="Normal 4 9 6 3 2 4 2" xfId="46968" xr:uid="{6B8E0669-DA3A-4948-8E18-FE62533326B5}"/>
    <cellStyle name="Normal 4 9 6 3 2 4 2 2" xfId="46969" xr:uid="{82AB7619-5934-4395-B0F2-1B199420B8EA}"/>
    <cellStyle name="Normal 4 9 6 3 2 4 3" xfId="46970" xr:uid="{16E77F32-724A-4AA4-8836-16DEB80EAC61}"/>
    <cellStyle name="Normal 4 9 6 3 2 5" xfId="46971" xr:uid="{8636CAED-7DB0-4F00-8D23-60A3A037FB9D}"/>
    <cellStyle name="Normal 4 9 6 3 2 5 2" xfId="46972" xr:uid="{6482D7C0-CD1E-4B8B-B179-911EB69951E9}"/>
    <cellStyle name="Normal 4 9 6 3 2 6" xfId="46973" xr:uid="{827EBDC2-6311-4EF4-8642-C38AD04CDBE6}"/>
    <cellStyle name="Normal 4 9 6 3 3" xfId="46974" xr:uid="{A8E198D4-80EC-48E5-B488-1C367B385949}"/>
    <cellStyle name="Normal 4 9 6 3 3 2" xfId="46975" xr:uid="{1AFF6D5B-49A5-452C-B000-4AC8453A5FCD}"/>
    <cellStyle name="Normal 4 9 6 3 3 2 2" xfId="46976" xr:uid="{B9D56629-2159-4AD1-A2B5-47DB4B384890}"/>
    <cellStyle name="Normal 4 9 6 3 3 2 2 2" xfId="46977" xr:uid="{F40B0E9D-7CBF-43BF-B2A7-EAA40EFA1411}"/>
    <cellStyle name="Normal 4 9 6 3 3 2 2 2 2" xfId="46978" xr:uid="{5031A441-3708-4D9C-82A0-982C29CC8E62}"/>
    <cellStyle name="Normal 4 9 6 3 3 2 2 3" xfId="46979" xr:uid="{3767D008-1298-488C-865A-B7CA9D5E78A8}"/>
    <cellStyle name="Normal 4 9 6 3 3 2 3" xfId="46980" xr:uid="{C3F38C26-AEE3-43AD-9D25-3D2D0A86CE57}"/>
    <cellStyle name="Normal 4 9 6 3 3 2 3 2" xfId="46981" xr:uid="{0F25D7C4-EA3D-46F8-92E0-27180B0306FA}"/>
    <cellStyle name="Normal 4 9 6 3 3 2 3 2 2" xfId="46982" xr:uid="{226B6378-0C04-4C87-9AA1-FCDFBF8CF62F}"/>
    <cellStyle name="Normal 4 9 6 3 3 2 3 3" xfId="46983" xr:uid="{8F36A231-17CB-4E6C-BAD6-B8F0687DB9F8}"/>
    <cellStyle name="Normal 4 9 6 3 3 2 4" xfId="46984" xr:uid="{5262D3B7-8269-4CE3-A6CB-5A54953BA202}"/>
    <cellStyle name="Normal 4 9 6 3 3 2 4 2" xfId="46985" xr:uid="{0185A848-1702-4FF8-A49D-8C89AD9CC7EF}"/>
    <cellStyle name="Normal 4 9 6 3 3 2 5" xfId="46986" xr:uid="{D8B1043E-2210-4B16-B31B-09A74910904E}"/>
    <cellStyle name="Normal 4 9 6 3 3 3" xfId="46987" xr:uid="{6FB4E49A-0555-4867-AECA-B8E8087AC0B6}"/>
    <cellStyle name="Normal 4 9 6 3 3 3 2" xfId="46988" xr:uid="{B0916AE5-EE37-4C38-BB96-A4AD9BEE7BFA}"/>
    <cellStyle name="Normal 4 9 6 3 3 3 2 2" xfId="46989" xr:uid="{D2BEDBA9-2CEC-40BF-AA4B-69FCC2F1CBC6}"/>
    <cellStyle name="Normal 4 9 6 3 3 3 3" xfId="46990" xr:uid="{AA187F54-FB74-496B-A821-479055C1C519}"/>
    <cellStyle name="Normal 4 9 6 3 3 4" xfId="46991" xr:uid="{5719EC4A-89FA-41D4-A6EE-BB2A8FAF0D3B}"/>
    <cellStyle name="Normal 4 9 6 3 3 4 2" xfId="46992" xr:uid="{BF900CA5-8AF6-46D4-9B19-FEC92E4BC713}"/>
    <cellStyle name="Normal 4 9 6 3 3 4 2 2" xfId="46993" xr:uid="{C79AC60D-E599-4791-B375-6FF042B1CD9D}"/>
    <cellStyle name="Normal 4 9 6 3 3 4 3" xfId="46994" xr:uid="{CC043392-9B47-432E-A61F-193384F33311}"/>
    <cellStyle name="Normal 4 9 6 3 3 5" xfId="46995" xr:uid="{BF9E4853-0754-4BB5-B727-991E22DAD4C0}"/>
    <cellStyle name="Normal 4 9 6 3 3 5 2" xfId="46996" xr:uid="{38A87ED2-FF26-435A-9FAC-6195781FA99D}"/>
    <cellStyle name="Normal 4 9 6 3 3 6" xfId="46997" xr:uid="{BBE1FB97-B3E6-4B8C-9067-39771148166A}"/>
    <cellStyle name="Normal 4 9 6 3 4" xfId="46998" xr:uid="{258B77DD-8BE6-4FE1-B495-E9E871619BB9}"/>
    <cellStyle name="Normal 4 9 6 3 4 2" xfId="46999" xr:uid="{5F99A5FD-AEE2-40E8-8C9B-7DB05C64F6C3}"/>
    <cellStyle name="Normal 4 9 6 3 4 2 2" xfId="47000" xr:uid="{2C9F7DFA-1607-4898-B770-DF37269E87BB}"/>
    <cellStyle name="Normal 4 9 6 3 4 2 2 2" xfId="47001" xr:uid="{F685DFD9-2BAA-4328-868C-215C7EEF708E}"/>
    <cellStyle name="Normal 4 9 6 3 4 2 3" xfId="47002" xr:uid="{73A6F000-16A5-4CB6-97DE-1875FEF4E096}"/>
    <cellStyle name="Normal 4 9 6 3 4 3" xfId="47003" xr:uid="{CED48E02-5374-49D7-AE9A-5A5314D511E8}"/>
    <cellStyle name="Normal 4 9 6 3 4 3 2" xfId="47004" xr:uid="{E15C9246-BE4C-433C-95B4-2252B81603EE}"/>
    <cellStyle name="Normal 4 9 6 3 4 3 2 2" xfId="47005" xr:uid="{5723ED85-48F1-4DBA-AF05-2E36149B8626}"/>
    <cellStyle name="Normal 4 9 6 3 4 3 3" xfId="47006" xr:uid="{CD2176FE-541A-4F9E-9430-E21424FFE6B0}"/>
    <cellStyle name="Normal 4 9 6 3 4 4" xfId="47007" xr:uid="{9D51035F-DEB1-4824-A677-3B4FB0536B94}"/>
    <cellStyle name="Normal 4 9 6 3 4 4 2" xfId="47008" xr:uid="{B9A35637-0F35-4577-AC09-F0FD3C2CEEA6}"/>
    <cellStyle name="Normal 4 9 6 3 4 5" xfId="47009" xr:uid="{54834369-BC84-41C6-BC70-968D382E3618}"/>
    <cellStyle name="Normal 4 9 6 3 5" xfId="47010" xr:uid="{9EB8F468-B3DA-4928-B395-E93BA4A96B27}"/>
    <cellStyle name="Normal 4 9 6 3 5 2" xfId="47011" xr:uid="{B84EFC27-886F-4A5A-86AE-6E29282ABE8A}"/>
    <cellStyle name="Normal 4 9 6 3 5 2 2" xfId="47012" xr:uid="{58A4938F-9F51-4A20-A184-0A0E2554470A}"/>
    <cellStyle name="Normal 4 9 6 3 5 3" xfId="47013" xr:uid="{340A39B4-A154-4B29-8F70-A4D26B8286DD}"/>
    <cellStyle name="Normal 4 9 6 3 6" xfId="47014" xr:uid="{0E5FE4EF-ADFA-4E7B-BBFD-3EEA862AA45E}"/>
    <cellStyle name="Normal 4 9 6 3 6 2" xfId="47015" xr:uid="{00B45C30-6324-4853-A2ED-0D5BB0C3AE49}"/>
    <cellStyle name="Normal 4 9 6 3 6 2 2" xfId="47016" xr:uid="{652E962F-B924-4908-B7CE-AF6EC75A1660}"/>
    <cellStyle name="Normal 4 9 6 3 6 3" xfId="47017" xr:uid="{A31AEFC1-2034-4AAB-858A-87D8EBD388AF}"/>
    <cellStyle name="Normal 4 9 6 3 7" xfId="47018" xr:uid="{112EF648-F90D-4F8E-AC96-3125D6D497A9}"/>
    <cellStyle name="Normal 4 9 6 3 7 2" xfId="47019" xr:uid="{9FC1B9D3-6036-4177-BE26-C71DD29B2E33}"/>
    <cellStyle name="Normal 4 9 6 3 7 2 2" xfId="47020" xr:uid="{AC159F94-F074-40E9-8FF8-56693D6D7A6A}"/>
    <cellStyle name="Normal 4 9 6 3 7 3" xfId="47021" xr:uid="{5E028761-A1C2-44F0-BADC-5D36615C916E}"/>
    <cellStyle name="Normal 4 9 6 3 8" xfId="47022" xr:uid="{6BED864C-BCC3-4163-93D4-92698787E6F5}"/>
    <cellStyle name="Normal 4 9 6 3 8 2" xfId="47023" xr:uid="{38722FFD-FA9A-4996-8B6E-213D399D7995}"/>
    <cellStyle name="Normal 4 9 6 3 9" xfId="47024" xr:uid="{9387FBA5-F0F1-4E0D-888B-9E5FBD694478}"/>
    <cellStyle name="Normal 4 9 6 4" xfId="47025" xr:uid="{3544AB78-01C1-4CEC-90D7-2BBDE339E92F}"/>
    <cellStyle name="Normal 4 9 6 4 2" xfId="47026" xr:uid="{1243FF82-2AEC-4D95-8F2E-EDF63A3D620D}"/>
    <cellStyle name="Normal 4 9 6 4 2 2" xfId="47027" xr:uid="{477269CB-88E2-4816-AE00-C8E5229A2B7D}"/>
    <cellStyle name="Normal 4 9 6 4 2 2 2" xfId="47028" xr:uid="{22E8CD62-4E4E-4838-BB7D-FEED51620B0F}"/>
    <cellStyle name="Normal 4 9 6 4 2 2 2 2" xfId="47029" xr:uid="{7A20CE75-E80C-4F6D-BC1D-A81A896C7474}"/>
    <cellStyle name="Normal 4 9 6 4 2 2 3" xfId="47030" xr:uid="{A16C2C07-65F3-4805-9735-FFCE2892FFCD}"/>
    <cellStyle name="Normal 4 9 6 4 2 3" xfId="47031" xr:uid="{91D2E5ED-0420-4888-9790-1D307C23D21F}"/>
    <cellStyle name="Normal 4 9 6 4 2 3 2" xfId="47032" xr:uid="{686B22E9-96A3-4C9E-BEFC-4ED557E4A251}"/>
    <cellStyle name="Normal 4 9 6 4 2 3 2 2" xfId="47033" xr:uid="{8351A425-7FAF-4406-81CA-6358ACAE4BC2}"/>
    <cellStyle name="Normal 4 9 6 4 2 3 3" xfId="47034" xr:uid="{3A0039AD-0CF2-40C0-9E3A-5B86D6165E5D}"/>
    <cellStyle name="Normal 4 9 6 4 2 4" xfId="47035" xr:uid="{94FACFE8-83AE-4450-AEF7-9AFAC8C841DA}"/>
    <cellStyle name="Normal 4 9 6 4 2 4 2" xfId="47036" xr:uid="{DDFDDCC3-8940-42F7-8608-1DCF9F51CE35}"/>
    <cellStyle name="Normal 4 9 6 4 2 5" xfId="47037" xr:uid="{1F3244A0-2522-4C19-AA40-63C44982E610}"/>
    <cellStyle name="Normal 4 9 6 4 3" xfId="47038" xr:uid="{9F2D04E9-EB02-4107-AA35-05FEEF397768}"/>
    <cellStyle name="Normal 4 9 6 4 3 2" xfId="47039" xr:uid="{54085701-6229-4388-B065-852CE7900D63}"/>
    <cellStyle name="Normal 4 9 6 4 3 2 2" xfId="47040" xr:uid="{8E6163D4-A1B1-42FA-A2B0-9FE6047E5A66}"/>
    <cellStyle name="Normal 4 9 6 4 3 3" xfId="47041" xr:uid="{3BF40286-4170-4F50-8D1A-517D0E9B8974}"/>
    <cellStyle name="Normal 4 9 6 4 4" xfId="47042" xr:uid="{ED4AC2EF-377E-4834-987E-B7A42B2B4BCC}"/>
    <cellStyle name="Normal 4 9 6 4 4 2" xfId="47043" xr:uid="{0B8FDB68-0BC2-4644-AE5D-2896869C3B33}"/>
    <cellStyle name="Normal 4 9 6 4 4 2 2" xfId="47044" xr:uid="{F9A93DF3-85DB-4752-8478-A655554F9885}"/>
    <cellStyle name="Normal 4 9 6 4 4 3" xfId="47045" xr:uid="{1A6C2918-70F8-4CCF-868A-E36E1B65E316}"/>
    <cellStyle name="Normal 4 9 6 4 5" xfId="47046" xr:uid="{F8FF195E-C0FD-4553-A927-7FEE23DE626E}"/>
    <cellStyle name="Normal 4 9 6 4 5 2" xfId="47047" xr:uid="{6FBC150E-EE71-413F-AC6B-6A8510F31C62}"/>
    <cellStyle name="Normal 4 9 6 4 6" xfId="47048" xr:uid="{111317FD-2ABC-4641-B36B-57A934E5E373}"/>
    <cellStyle name="Normal 4 9 6 5" xfId="47049" xr:uid="{83E51FC5-DD4D-439D-AC2F-5BE75F254C41}"/>
    <cellStyle name="Normal 4 9 6 5 2" xfId="47050" xr:uid="{8779D501-287B-48F9-9C91-F3C33AA7080C}"/>
    <cellStyle name="Normal 4 9 6 5 2 2" xfId="47051" xr:uid="{E871C418-E380-4444-9D73-B7051050337E}"/>
    <cellStyle name="Normal 4 9 6 5 2 2 2" xfId="47052" xr:uid="{03D41FC7-C6A7-4696-AE49-0ADACED28CF6}"/>
    <cellStyle name="Normal 4 9 6 5 2 2 2 2" xfId="47053" xr:uid="{C64F1A06-3736-436E-BB93-DA8E2E165CFB}"/>
    <cellStyle name="Normal 4 9 6 5 2 2 3" xfId="47054" xr:uid="{FC30E789-A8D3-402C-9C03-B2DB8A0DB315}"/>
    <cellStyle name="Normal 4 9 6 5 2 3" xfId="47055" xr:uid="{8E164319-F701-4391-A6CB-E79DC3211C38}"/>
    <cellStyle name="Normal 4 9 6 5 2 3 2" xfId="47056" xr:uid="{8415207D-4311-4282-8BAA-B22AF24E8645}"/>
    <cellStyle name="Normal 4 9 6 5 2 3 2 2" xfId="47057" xr:uid="{9878CEDA-8592-4499-925B-B57506E41AE2}"/>
    <cellStyle name="Normal 4 9 6 5 2 3 3" xfId="47058" xr:uid="{CEDA8864-C82E-4570-8D02-CF1D905EEDC7}"/>
    <cellStyle name="Normal 4 9 6 5 2 4" xfId="47059" xr:uid="{AC3BDD89-C6AE-4B95-8993-A0E52615FE19}"/>
    <cellStyle name="Normal 4 9 6 5 2 4 2" xfId="47060" xr:uid="{87C51849-D316-4B6C-B35B-31FEF9CB36EE}"/>
    <cellStyle name="Normal 4 9 6 5 2 5" xfId="47061" xr:uid="{1D55A8EC-9FC9-4A04-B257-3765FA59C2BA}"/>
    <cellStyle name="Normal 4 9 6 5 3" xfId="47062" xr:uid="{B02BD717-6517-4BA7-B55F-80180FA53471}"/>
    <cellStyle name="Normal 4 9 6 5 3 2" xfId="47063" xr:uid="{B38C873D-F3DD-43E1-B5C9-5D71D530549C}"/>
    <cellStyle name="Normal 4 9 6 5 3 2 2" xfId="47064" xr:uid="{DCD0B2A7-6193-43D0-8BB2-EEEBEE31CDA2}"/>
    <cellStyle name="Normal 4 9 6 5 3 3" xfId="47065" xr:uid="{11B58737-133F-420F-BAF2-08D0A6622F50}"/>
    <cellStyle name="Normal 4 9 6 5 4" xfId="47066" xr:uid="{9F57F005-5715-4916-9FA5-896A92B9E485}"/>
    <cellStyle name="Normal 4 9 6 5 4 2" xfId="47067" xr:uid="{FBBEABA4-AE95-4627-9AB3-BEC480F5F18D}"/>
    <cellStyle name="Normal 4 9 6 5 4 2 2" xfId="47068" xr:uid="{00774484-0E46-4B6F-AF1C-45700344A579}"/>
    <cellStyle name="Normal 4 9 6 5 4 3" xfId="47069" xr:uid="{5925E918-A466-47AC-AC8C-B0A72418789A}"/>
    <cellStyle name="Normal 4 9 6 5 5" xfId="47070" xr:uid="{DD1C7633-E028-4E4D-8D51-557B7C6BF318}"/>
    <cellStyle name="Normal 4 9 6 5 5 2" xfId="47071" xr:uid="{9CCB5FFA-BA1B-4034-AF8E-40FF7D042BEB}"/>
    <cellStyle name="Normal 4 9 6 5 6" xfId="47072" xr:uid="{23FE2ED5-F801-4A12-9424-159D333CC3AE}"/>
    <cellStyle name="Normal 4 9 6 6" xfId="47073" xr:uid="{8E4FBB27-8908-4035-ADDB-8AFD973065F3}"/>
    <cellStyle name="Normal 4 9 6 6 2" xfId="47074" xr:uid="{DA2B8520-469C-4AE9-ACBB-8731E550DDDA}"/>
    <cellStyle name="Normal 4 9 6 6 2 2" xfId="47075" xr:uid="{7601CF28-11AE-48AF-A0A7-01042244A117}"/>
    <cellStyle name="Normal 4 9 6 6 2 2 2" xfId="47076" xr:uid="{ECC9C918-EE5F-4C99-A782-675010E62402}"/>
    <cellStyle name="Normal 4 9 6 6 2 3" xfId="47077" xr:uid="{3BCB6757-9415-4DFB-A295-C175D119139A}"/>
    <cellStyle name="Normal 4 9 6 6 3" xfId="47078" xr:uid="{40F3C2FD-1069-43CD-B527-EE12AA3D514B}"/>
    <cellStyle name="Normal 4 9 6 6 3 2" xfId="47079" xr:uid="{582A1075-D1CA-4806-BB4C-7660DB07427D}"/>
    <cellStyle name="Normal 4 9 6 6 3 2 2" xfId="47080" xr:uid="{AA425779-AA46-4A73-B95B-1C5FB9AFFB83}"/>
    <cellStyle name="Normal 4 9 6 6 3 3" xfId="47081" xr:uid="{C5D9115C-58E0-46A9-B7F4-1DF34EC43CED}"/>
    <cellStyle name="Normal 4 9 6 6 4" xfId="47082" xr:uid="{78FEE1F3-78CF-485B-A74C-18EC778EA77C}"/>
    <cellStyle name="Normal 4 9 6 6 4 2" xfId="47083" xr:uid="{AE7EA868-2255-438B-890E-885252CE77D5}"/>
    <cellStyle name="Normal 4 9 6 6 5" xfId="47084" xr:uid="{7C02AB47-93B5-4B6D-863E-BFC396F56F3C}"/>
    <cellStyle name="Normal 4 9 6 7" xfId="47085" xr:uid="{FEFBF967-6BC2-4A67-BE95-009D28BA9675}"/>
    <cellStyle name="Normal 4 9 6 7 2" xfId="47086" xr:uid="{0FC345D3-5712-4292-ADC4-34A8BAA9D3E3}"/>
    <cellStyle name="Normal 4 9 6 7 2 2" xfId="47087" xr:uid="{17AE4839-0966-419E-A715-5AB41497CEBF}"/>
    <cellStyle name="Normal 4 9 6 7 3" xfId="47088" xr:uid="{06052449-FAA6-485E-A3F8-332BB3FA2697}"/>
    <cellStyle name="Normal 4 9 6 8" xfId="47089" xr:uid="{B2F2305B-23DE-4E4C-BC86-AFDB2135237E}"/>
    <cellStyle name="Normal 4 9 6 8 2" xfId="47090" xr:uid="{85F07D57-3775-4E66-9FA2-0FC7CAB44125}"/>
    <cellStyle name="Normal 4 9 6 8 2 2" xfId="47091" xr:uid="{2375F6EF-4B1B-4D8A-B6D9-B214B70BD366}"/>
    <cellStyle name="Normal 4 9 6 8 3" xfId="47092" xr:uid="{7D64CF0F-60B2-4BFF-9108-818B107EF6B0}"/>
    <cellStyle name="Normal 4 9 6 9" xfId="47093" xr:uid="{DBCF305F-F7AD-4D3D-847F-F64364244D19}"/>
    <cellStyle name="Normal 4 9 6 9 2" xfId="47094" xr:uid="{47183B51-0630-4F03-A557-2BF17ACF4315}"/>
    <cellStyle name="Normal 4 9 6 9 2 2" xfId="47095" xr:uid="{7499733B-21D3-45EB-BFC0-A38686410701}"/>
    <cellStyle name="Normal 4 9 6 9 3" xfId="47096" xr:uid="{7DBE1CC8-95C3-4F3D-8D51-8287F7D8780E}"/>
    <cellStyle name="Normal 4 9 7" xfId="47097" xr:uid="{A5B48D3D-63D9-4072-828B-A93EBA3C385E}"/>
    <cellStyle name="Normal 4 9 7 10" xfId="47098" xr:uid="{0A1A0369-19AC-45A9-9AB7-104D465EAA60}"/>
    <cellStyle name="Normal 4 9 7 10 2" xfId="47099" xr:uid="{5CEF7A97-376A-4E67-9B47-2468AC0890AB}"/>
    <cellStyle name="Normal 4 9 7 11" xfId="47100" xr:uid="{7B53BB81-08E6-4A7D-A381-7E55D0CD70BB}"/>
    <cellStyle name="Normal 4 9 7 2" xfId="47101" xr:uid="{AD50D72B-DAE8-40EF-8C2F-A9A716695BCE}"/>
    <cellStyle name="Normal 4 9 7 2 2" xfId="47102" xr:uid="{14FA23EE-1522-4ECC-9150-917D88D1C69D}"/>
    <cellStyle name="Normal 4 9 7 2 2 2" xfId="47103" xr:uid="{804C3ABD-5038-4626-9BC8-D831A3C6396A}"/>
    <cellStyle name="Normal 4 9 7 2 2 2 2" xfId="47104" xr:uid="{972FA25F-8F01-4687-8364-8E2FA6782084}"/>
    <cellStyle name="Normal 4 9 7 2 2 2 2 2" xfId="47105" xr:uid="{23D0F0C4-5171-4AE6-9300-210D9BF2E65B}"/>
    <cellStyle name="Normal 4 9 7 2 2 2 2 2 2" xfId="47106" xr:uid="{8DA6BDB8-C8CE-4C77-8DCE-0E9D43525286}"/>
    <cellStyle name="Normal 4 9 7 2 2 2 2 3" xfId="47107" xr:uid="{968E990F-ADCC-4904-B050-9A3370F44962}"/>
    <cellStyle name="Normal 4 9 7 2 2 2 3" xfId="47108" xr:uid="{D2AAAC20-0F12-4ECC-8B43-4539A089B2B0}"/>
    <cellStyle name="Normal 4 9 7 2 2 2 3 2" xfId="47109" xr:uid="{60AA5D2F-1B1F-4372-847F-44248B950F2E}"/>
    <cellStyle name="Normal 4 9 7 2 2 2 3 2 2" xfId="47110" xr:uid="{14834B06-6BB6-41C4-ABFB-7B79C8542045}"/>
    <cellStyle name="Normal 4 9 7 2 2 2 3 3" xfId="47111" xr:uid="{B594CAC8-0190-481D-86D2-9A23FC276FAD}"/>
    <cellStyle name="Normal 4 9 7 2 2 2 4" xfId="47112" xr:uid="{06CF38C9-822B-4D9E-BF28-9B94559E6A6B}"/>
    <cellStyle name="Normal 4 9 7 2 2 2 4 2" xfId="47113" xr:uid="{E22351EF-5B5F-48E2-858C-1C736A7C4B24}"/>
    <cellStyle name="Normal 4 9 7 2 2 2 5" xfId="47114" xr:uid="{D93C36D0-6686-4196-9A31-EB261D1FCC17}"/>
    <cellStyle name="Normal 4 9 7 2 2 3" xfId="47115" xr:uid="{EA8E88A6-2FAF-4BBE-9C62-674328049333}"/>
    <cellStyle name="Normal 4 9 7 2 2 3 2" xfId="47116" xr:uid="{B201B69B-FD91-40A0-B159-33440B428D70}"/>
    <cellStyle name="Normal 4 9 7 2 2 3 2 2" xfId="47117" xr:uid="{2D20AEA4-61EF-42D5-AF91-69FF741BB4FA}"/>
    <cellStyle name="Normal 4 9 7 2 2 3 3" xfId="47118" xr:uid="{35F6F0D8-30CA-4BFE-A26E-0E6BA74945CB}"/>
    <cellStyle name="Normal 4 9 7 2 2 4" xfId="47119" xr:uid="{78B857E8-FBCC-45BC-A539-8ACE997F47F4}"/>
    <cellStyle name="Normal 4 9 7 2 2 4 2" xfId="47120" xr:uid="{96F97E25-5410-4A26-B1A0-6B65FEF330F7}"/>
    <cellStyle name="Normal 4 9 7 2 2 4 2 2" xfId="47121" xr:uid="{21DB2E98-326B-4607-8A48-FD06D8A3B5B9}"/>
    <cellStyle name="Normal 4 9 7 2 2 4 3" xfId="47122" xr:uid="{2B66EA85-2FB0-4158-8004-C6CBE99213DF}"/>
    <cellStyle name="Normal 4 9 7 2 2 5" xfId="47123" xr:uid="{EB37B34E-D7C5-48CA-9604-8A33CA9E41EA}"/>
    <cellStyle name="Normal 4 9 7 2 2 5 2" xfId="47124" xr:uid="{00932200-B637-425E-B808-095CA95A7D66}"/>
    <cellStyle name="Normal 4 9 7 2 2 6" xfId="47125" xr:uid="{3452D661-F0C2-4733-B22F-03C7AA666E28}"/>
    <cellStyle name="Normal 4 9 7 2 3" xfId="47126" xr:uid="{FC7FD454-DE70-4864-AEB8-448EFFF4E672}"/>
    <cellStyle name="Normal 4 9 7 2 3 2" xfId="47127" xr:uid="{227423E3-ED7B-4F2F-8DBD-D0694EACBDA8}"/>
    <cellStyle name="Normal 4 9 7 2 3 2 2" xfId="47128" xr:uid="{14E8A525-BBD4-4AB9-A0F1-77E36CAD4E86}"/>
    <cellStyle name="Normal 4 9 7 2 3 2 2 2" xfId="47129" xr:uid="{8F023C14-40E1-43FA-9DE0-52C2EB973000}"/>
    <cellStyle name="Normal 4 9 7 2 3 2 2 2 2" xfId="47130" xr:uid="{C25945FC-A3C5-4010-A860-DBDD7A8381BB}"/>
    <cellStyle name="Normal 4 9 7 2 3 2 2 3" xfId="47131" xr:uid="{A13C655A-D3AC-4C4C-BBC7-0F4688C11A17}"/>
    <cellStyle name="Normal 4 9 7 2 3 2 3" xfId="47132" xr:uid="{A0D650D2-040D-40F9-A686-81CACAAA2F63}"/>
    <cellStyle name="Normal 4 9 7 2 3 2 3 2" xfId="47133" xr:uid="{255150D2-9771-4DAC-A5D1-1382889CB37C}"/>
    <cellStyle name="Normal 4 9 7 2 3 2 3 2 2" xfId="47134" xr:uid="{BB324E18-3CF3-43A3-9A23-A0559365628B}"/>
    <cellStyle name="Normal 4 9 7 2 3 2 3 3" xfId="47135" xr:uid="{8D90C26D-C1E4-4DE9-8B3A-2F186C06B56C}"/>
    <cellStyle name="Normal 4 9 7 2 3 2 4" xfId="47136" xr:uid="{A941B47B-5DFA-4DB6-8FD9-55CCFF37402D}"/>
    <cellStyle name="Normal 4 9 7 2 3 2 4 2" xfId="47137" xr:uid="{8378463E-F9D3-47A9-878A-A8C286CBD427}"/>
    <cellStyle name="Normal 4 9 7 2 3 2 5" xfId="47138" xr:uid="{800ED68D-3257-4195-B962-104CBA97D65D}"/>
    <cellStyle name="Normal 4 9 7 2 3 3" xfId="47139" xr:uid="{5FCEE4D9-DA76-4F52-B565-6C00CF2522E8}"/>
    <cellStyle name="Normal 4 9 7 2 3 3 2" xfId="47140" xr:uid="{D5610766-72EA-41A6-BF02-42F9269859B3}"/>
    <cellStyle name="Normal 4 9 7 2 3 3 2 2" xfId="47141" xr:uid="{400BE335-03B5-4D2A-BDB1-DC77D7064A38}"/>
    <cellStyle name="Normal 4 9 7 2 3 3 3" xfId="47142" xr:uid="{6F798048-7624-4B98-9AEA-6740E7B12D15}"/>
    <cellStyle name="Normal 4 9 7 2 3 4" xfId="47143" xr:uid="{1EC7C5B4-458F-4FE4-B0D0-4A39DAF6D0D6}"/>
    <cellStyle name="Normal 4 9 7 2 3 4 2" xfId="47144" xr:uid="{8383A2C5-27EA-4527-903D-0E87DE6CD74A}"/>
    <cellStyle name="Normal 4 9 7 2 3 4 2 2" xfId="47145" xr:uid="{3F1F538E-F8F9-48CE-8405-9D22D6E6A86E}"/>
    <cellStyle name="Normal 4 9 7 2 3 4 3" xfId="47146" xr:uid="{856AA909-FD0A-4918-A7FE-3616DA90D3AF}"/>
    <cellStyle name="Normal 4 9 7 2 3 5" xfId="47147" xr:uid="{BDCA4BE0-8228-4C33-A6FA-7EF5CE5C84AF}"/>
    <cellStyle name="Normal 4 9 7 2 3 5 2" xfId="47148" xr:uid="{DDDF6FBA-EC53-4DD0-842F-93998DE05128}"/>
    <cellStyle name="Normal 4 9 7 2 3 6" xfId="47149" xr:uid="{688F3080-C1FA-4D92-959C-D745E1E2C5E6}"/>
    <cellStyle name="Normal 4 9 7 2 4" xfId="47150" xr:uid="{EA10D58C-08A4-4502-81CF-19D82B0D1936}"/>
    <cellStyle name="Normal 4 9 7 2 4 2" xfId="47151" xr:uid="{18CE84DB-19B0-4F87-8D7E-B8B2BB529893}"/>
    <cellStyle name="Normal 4 9 7 2 4 2 2" xfId="47152" xr:uid="{A1373433-BCFA-4FD6-83F2-50B0959EB482}"/>
    <cellStyle name="Normal 4 9 7 2 4 2 2 2" xfId="47153" xr:uid="{804503CA-0BC7-43DA-AC48-A87CFF99F5FB}"/>
    <cellStyle name="Normal 4 9 7 2 4 2 3" xfId="47154" xr:uid="{C1B7DF49-90AE-48BE-B676-82CE2461ED97}"/>
    <cellStyle name="Normal 4 9 7 2 4 3" xfId="47155" xr:uid="{71EA83A1-2F98-4257-B04F-BD4AFB7FF50F}"/>
    <cellStyle name="Normal 4 9 7 2 4 3 2" xfId="47156" xr:uid="{E1CF1AC9-8174-4024-96D8-23B87DA7F95D}"/>
    <cellStyle name="Normal 4 9 7 2 4 3 2 2" xfId="47157" xr:uid="{C3828696-77B1-4E98-9B88-FA369EB925F5}"/>
    <cellStyle name="Normal 4 9 7 2 4 3 3" xfId="47158" xr:uid="{A57DD946-DA65-49CE-99B9-C965ED44CDC1}"/>
    <cellStyle name="Normal 4 9 7 2 4 4" xfId="47159" xr:uid="{9E268A03-BE22-4696-B21D-0382AF05677B}"/>
    <cellStyle name="Normal 4 9 7 2 4 4 2" xfId="47160" xr:uid="{C39CDE90-37BC-492B-9E66-E4C513B2B918}"/>
    <cellStyle name="Normal 4 9 7 2 4 5" xfId="47161" xr:uid="{0A7EF0E9-A8E2-4740-A3D0-053FB95A721C}"/>
    <cellStyle name="Normal 4 9 7 2 5" xfId="47162" xr:uid="{C7F0F129-CB19-41E7-B06D-FA37B04DB246}"/>
    <cellStyle name="Normal 4 9 7 2 5 2" xfId="47163" xr:uid="{9F5966BB-C07C-4692-B13F-F91BB76D838B}"/>
    <cellStyle name="Normal 4 9 7 2 5 2 2" xfId="47164" xr:uid="{CE1EA11D-C752-44A5-9640-2F853453D156}"/>
    <cellStyle name="Normal 4 9 7 2 5 3" xfId="47165" xr:uid="{28064B85-4750-437A-B0AD-C37C9064635C}"/>
    <cellStyle name="Normal 4 9 7 2 6" xfId="47166" xr:uid="{4A85C4B2-D82A-4E9C-BDC8-87A0EEBD39DD}"/>
    <cellStyle name="Normal 4 9 7 2 6 2" xfId="47167" xr:uid="{689D5952-E986-46A7-B99F-FA532B401CF9}"/>
    <cellStyle name="Normal 4 9 7 2 6 2 2" xfId="47168" xr:uid="{B267E210-49A6-4A2E-9EF1-A7E638D62E92}"/>
    <cellStyle name="Normal 4 9 7 2 6 3" xfId="47169" xr:uid="{11668812-9CA7-4141-A777-9AC43B46F2D7}"/>
    <cellStyle name="Normal 4 9 7 2 7" xfId="47170" xr:uid="{57F4E225-1797-4A31-B4F6-5719B4A4F0CE}"/>
    <cellStyle name="Normal 4 9 7 2 7 2" xfId="47171" xr:uid="{F7C494B3-AF24-4DFF-BE10-A1A187BD5338}"/>
    <cellStyle name="Normal 4 9 7 2 7 2 2" xfId="47172" xr:uid="{B33BE834-7A5E-41E6-B60B-4DB064F088C2}"/>
    <cellStyle name="Normal 4 9 7 2 7 3" xfId="47173" xr:uid="{6B6DBEAC-2B5F-4A92-97C3-72643FEFDACB}"/>
    <cellStyle name="Normal 4 9 7 2 8" xfId="47174" xr:uid="{7D1E22E6-C06D-4B79-BAE9-75A93C448AA0}"/>
    <cellStyle name="Normal 4 9 7 2 8 2" xfId="47175" xr:uid="{3BDDE87B-DA6C-45E8-BEF4-2286293EF059}"/>
    <cellStyle name="Normal 4 9 7 2 9" xfId="47176" xr:uid="{72A66694-B341-4E32-97A1-518713C28F38}"/>
    <cellStyle name="Normal 4 9 7 3" xfId="47177" xr:uid="{D75D0AEC-2518-4FB2-905D-5777F577FA9D}"/>
    <cellStyle name="Normal 4 9 7 3 2" xfId="47178" xr:uid="{9E15F1CA-B5A2-42BE-8ECD-AD761CB2B433}"/>
    <cellStyle name="Normal 4 9 7 3 2 2" xfId="47179" xr:uid="{6BECDE66-6549-4F1B-A479-F885EAE4F7EB}"/>
    <cellStyle name="Normal 4 9 7 3 2 2 2" xfId="47180" xr:uid="{771BC816-37DA-474E-BE24-DCA0846D29B2}"/>
    <cellStyle name="Normal 4 9 7 3 2 2 2 2" xfId="47181" xr:uid="{309EC83E-96F0-4DC9-96C3-479BC9E363A6}"/>
    <cellStyle name="Normal 4 9 7 3 2 2 2 2 2" xfId="47182" xr:uid="{FA370D16-79D7-4C44-AD85-B95B481D621C}"/>
    <cellStyle name="Normal 4 9 7 3 2 2 2 3" xfId="47183" xr:uid="{4A9AEE88-20BA-458D-8F41-F3FA196E46C8}"/>
    <cellStyle name="Normal 4 9 7 3 2 2 3" xfId="47184" xr:uid="{AA77ADBF-E528-4703-A410-4A60E76C019A}"/>
    <cellStyle name="Normal 4 9 7 3 2 2 3 2" xfId="47185" xr:uid="{A372A2FD-8297-46D1-8315-7FBE620EB3FC}"/>
    <cellStyle name="Normal 4 9 7 3 2 2 3 2 2" xfId="47186" xr:uid="{1C4A6C08-F0EE-42D0-BE7C-6C63221C2771}"/>
    <cellStyle name="Normal 4 9 7 3 2 2 3 3" xfId="47187" xr:uid="{F76E69C9-5FB6-4A29-88AA-919E74F888D7}"/>
    <cellStyle name="Normal 4 9 7 3 2 2 4" xfId="47188" xr:uid="{DF14C39D-125A-4FC0-B696-FD52027FD418}"/>
    <cellStyle name="Normal 4 9 7 3 2 2 4 2" xfId="47189" xr:uid="{A0990A9D-4998-4340-BE19-CAE0208BF720}"/>
    <cellStyle name="Normal 4 9 7 3 2 2 5" xfId="47190" xr:uid="{7CCB2943-14DF-4C67-A8A7-C9D8452B80D1}"/>
    <cellStyle name="Normal 4 9 7 3 2 3" xfId="47191" xr:uid="{9BAE52C0-F500-40A2-97FC-393F17D7BD27}"/>
    <cellStyle name="Normal 4 9 7 3 2 3 2" xfId="47192" xr:uid="{55AB834E-A3B3-465F-9F12-49D1FD582D80}"/>
    <cellStyle name="Normal 4 9 7 3 2 3 2 2" xfId="47193" xr:uid="{3BA34416-D818-4232-93E2-64977AD26C20}"/>
    <cellStyle name="Normal 4 9 7 3 2 3 3" xfId="47194" xr:uid="{3E73523D-DFFB-42DD-9CB0-662A1A79F86A}"/>
    <cellStyle name="Normal 4 9 7 3 2 4" xfId="47195" xr:uid="{024614E1-E98F-400D-855F-0D838D2BC09E}"/>
    <cellStyle name="Normal 4 9 7 3 2 4 2" xfId="47196" xr:uid="{486AFC98-E73D-43F2-A95D-3D9300A5072B}"/>
    <cellStyle name="Normal 4 9 7 3 2 4 2 2" xfId="47197" xr:uid="{B7E518CE-C427-4CBF-A827-B9BC7712CC97}"/>
    <cellStyle name="Normal 4 9 7 3 2 4 3" xfId="47198" xr:uid="{8BAB1184-3849-48B4-AC21-A0A1279FCE65}"/>
    <cellStyle name="Normal 4 9 7 3 2 5" xfId="47199" xr:uid="{E4D345AA-E426-4BB1-8B9A-08ACDEA38A6E}"/>
    <cellStyle name="Normal 4 9 7 3 2 5 2" xfId="47200" xr:uid="{0F536C65-34DE-4AB5-8112-8FA204CD8F0D}"/>
    <cellStyle name="Normal 4 9 7 3 2 6" xfId="47201" xr:uid="{400A44AC-C603-4AA6-A210-D24F420328B2}"/>
    <cellStyle name="Normal 4 9 7 3 3" xfId="47202" xr:uid="{C8161DB2-317C-4CC2-B828-E44B687D40B7}"/>
    <cellStyle name="Normal 4 9 7 3 3 2" xfId="47203" xr:uid="{6D5E49D2-407E-4557-801D-C7E7AAAB8508}"/>
    <cellStyle name="Normal 4 9 7 3 3 2 2" xfId="47204" xr:uid="{101CD13D-631A-4F69-8856-0CE7B0317B1E}"/>
    <cellStyle name="Normal 4 9 7 3 3 2 2 2" xfId="47205" xr:uid="{38ED4909-5E99-4876-A4CD-64DBB46DF507}"/>
    <cellStyle name="Normal 4 9 7 3 3 2 2 2 2" xfId="47206" xr:uid="{13839A91-17E6-43A5-AFAB-2F39037172CB}"/>
    <cellStyle name="Normal 4 9 7 3 3 2 2 3" xfId="47207" xr:uid="{CDE8DDA1-30B8-40C3-9C71-BF43773A3789}"/>
    <cellStyle name="Normal 4 9 7 3 3 2 3" xfId="47208" xr:uid="{C2949BEB-BF19-4108-B562-FFF59BA9139C}"/>
    <cellStyle name="Normal 4 9 7 3 3 2 3 2" xfId="47209" xr:uid="{06A42B5B-0613-4CB2-9AF2-E79C4F698E45}"/>
    <cellStyle name="Normal 4 9 7 3 3 2 3 2 2" xfId="47210" xr:uid="{BA6C217B-D852-4EF3-8C7D-6CF29B3B3696}"/>
    <cellStyle name="Normal 4 9 7 3 3 2 3 3" xfId="47211" xr:uid="{6D3A8368-806D-4F2C-81CF-EBA1CA950912}"/>
    <cellStyle name="Normal 4 9 7 3 3 2 4" xfId="47212" xr:uid="{3FE29820-6CA8-42A1-AD23-990249976B90}"/>
    <cellStyle name="Normal 4 9 7 3 3 2 4 2" xfId="47213" xr:uid="{4A936B9B-37BD-4439-B283-F534767D33C9}"/>
    <cellStyle name="Normal 4 9 7 3 3 2 5" xfId="47214" xr:uid="{E8E7007D-11FC-4E74-9351-AFA213F63CE5}"/>
    <cellStyle name="Normal 4 9 7 3 3 3" xfId="47215" xr:uid="{676A80E7-2289-4C08-BCD8-5A3829AE52A1}"/>
    <cellStyle name="Normal 4 9 7 3 3 3 2" xfId="47216" xr:uid="{6EFF5E6F-38C9-4716-B163-598C8BB070CD}"/>
    <cellStyle name="Normal 4 9 7 3 3 3 2 2" xfId="47217" xr:uid="{31F9FB16-D9FF-40E4-B92D-9CE3ECFD289A}"/>
    <cellStyle name="Normal 4 9 7 3 3 3 3" xfId="47218" xr:uid="{7173BE08-3951-4382-B68C-C48320F56F5E}"/>
    <cellStyle name="Normal 4 9 7 3 3 4" xfId="47219" xr:uid="{06A2298F-95F5-4BBA-83E6-B5B015A9258A}"/>
    <cellStyle name="Normal 4 9 7 3 3 4 2" xfId="47220" xr:uid="{8A1A2A15-D08A-464E-A474-5BB416B3DF56}"/>
    <cellStyle name="Normal 4 9 7 3 3 4 2 2" xfId="47221" xr:uid="{6DF51751-16A2-4DDB-8346-BFD31A19A678}"/>
    <cellStyle name="Normal 4 9 7 3 3 4 3" xfId="47222" xr:uid="{EF29D7FB-EBF1-457C-95EF-2799ECD3C753}"/>
    <cellStyle name="Normal 4 9 7 3 3 5" xfId="47223" xr:uid="{1D157D8A-3389-4245-B95F-D855894E64D3}"/>
    <cellStyle name="Normal 4 9 7 3 3 5 2" xfId="47224" xr:uid="{9A3FB885-95F8-46D7-A699-88E4EE0699AF}"/>
    <cellStyle name="Normal 4 9 7 3 3 6" xfId="47225" xr:uid="{4156D0A2-4229-4E24-BD2F-CD2806B97657}"/>
    <cellStyle name="Normal 4 9 7 3 4" xfId="47226" xr:uid="{42A7074A-7172-43D7-8E24-FF1A09875A1C}"/>
    <cellStyle name="Normal 4 9 7 3 4 2" xfId="47227" xr:uid="{DD4EB0C6-93BC-4413-95C6-75BD36F30C53}"/>
    <cellStyle name="Normal 4 9 7 3 4 2 2" xfId="47228" xr:uid="{4E627699-9751-47E1-87F7-328FE383E097}"/>
    <cellStyle name="Normal 4 9 7 3 4 2 2 2" xfId="47229" xr:uid="{956BF3BA-DD6B-45F0-B316-D584E49ACD05}"/>
    <cellStyle name="Normal 4 9 7 3 4 2 3" xfId="47230" xr:uid="{884B4316-0217-46A2-BF8D-D8F8BF64F68D}"/>
    <cellStyle name="Normal 4 9 7 3 4 3" xfId="47231" xr:uid="{3482D86C-C012-4F72-9427-223DD0309BA3}"/>
    <cellStyle name="Normal 4 9 7 3 4 3 2" xfId="47232" xr:uid="{B82B435B-CE3A-4732-8F8D-5B179E9F3A9A}"/>
    <cellStyle name="Normal 4 9 7 3 4 3 2 2" xfId="47233" xr:uid="{94FBEE7E-27D2-4D19-9819-7DFA37E9596A}"/>
    <cellStyle name="Normal 4 9 7 3 4 3 3" xfId="47234" xr:uid="{0BF151F1-874A-476C-8107-8530FC9033D5}"/>
    <cellStyle name="Normal 4 9 7 3 4 4" xfId="47235" xr:uid="{F346AA3E-B79C-4913-AB64-22D6E120AF53}"/>
    <cellStyle name="Normal 4 9 7 3 4 4 2" xfId="47236" xr:uid="{DF754612-5DC2-4FF0-AF83-FFB5FE7CD338}"/>
    <cellStyle name="Normal 4 9 7 3 4 5" xfId="47237" xr:uid="{2E21864B-7DD0-4986-8A4C-8C13A97465E2}"/>
    <cellStyle name="Normal 4 9 7 3 5" xfId="47238" xr:uid="{D8981343-A474-404B-BAA8-C002E83583D3}"/>
    <cellStyle name="Normal 4 9 7 3 5 2" xfId="47239" xr:uid="{72DF2714-F204-4FDA-8EEF-4162C2C13DC5}"/>
    <cellStyle name="Normal 4 9 7 3 5 2 2" xfId="47240" xr:uid="{C2C2918F-E440-42BE-9955-E73B773847D6}"/>
    <cellStyle name="Normal 4 9 7 3 5 3" xfId="47241" xr:uid="{56CC5624-4056-4AEB-870C-D47285F22145}"/>
    <cellStyle name="Normal 4 9 7 3 6" xfId="47242" xr:uid="{E7C28610-3E7C-4093-B10E-1EA97E1ACAD8}"/>
    <cellStyle name="Normal 4 9 7 3 6 2" xfId="47243" xr:uid="{27D3595C-36C1-43AF-8800-1C834A42B025}"/>
    <cellStyle name="Normal 4 9 7 3 6 2 2" xfId="47244" xr:uid="{EF092C79-67EA-4BE6-B9C8-51D67A6407B6}"/>
    <cellStyle name="Normal 4 9 7 3 6 3" xfId="47245" xr:uid="{01C49182-5D6F-46BD-B5D5-108640524AD5}"/>
    <cellStyle name="Normal 4 9 7 3 7" xfId="47246" xr:uid="{833A2A40-025A-47AF-8646-DF01E52B4AF5}"/>
    <cellStyle name="Normal 4 9 7 3 7 2" xfId="47247" xr:uid="{785F8E4F-5636-414F-8755-045F6CF60F65}"/>
    <cellStyle name="Normal 4 9 7 3 7 2 2" xfId="47248" xr:uid="{DB041B2B-E7DB-4A2A-900D-910B3DBBAEC6}"/>
    <cellStyle name="Normal 4 9 7 3 7 3" xfId="47249" xr:uid="{D8794350-0D75-407F-9A67-1437AA3CB0C8}"/>
    <cellStyle name="Normal 4 9 7 3 8" xfId="47250" xr:uid="{3A4270B3-CDC8-45B3-9641-40525952E70F}"/>
    <cellStyle name="Normal 4 9 7 3 8 2" xfId="47251" xr:uid="{A3DC4E98-5F2E-41A7-A822-E45526C21E72}"/>
    <cellStyle name="Normal 4 9 7 3 9" xfId="47252" xr:uid="{10380C85-1443-4466-AB73-C0048F5F962C}"/>
    <cellStyle name="Normal 4 9 7 4" xfId="47253" xr:uid="{743038FD-168A-436B-B19C-ACC56F133A90}"/>
    <cellStyle name="Normal 4 9 7 4 2" xfId="47254" xr:uid="{D2CB8FF0-FF01-45AC-B76F-98653BF6EFDE}"/>
    <cellStyle name="Normal 4 9 7 4 2 2" xfId="47255" xr:uid="{9240F1A6-F370-4A4E-98E0-2CD7DA410ED9}"/>
    <cellStyle name="Normal 4 9 7 4 2 2 2" xfId="47256" xr:uid="{42C023CA-E612-4927-AFEB-E8EDA510CF63}"/>
    <cellStyle name="Normal 4 9 7 4 2 2 2 2" xfId="47257" xr:uid="{BDDBAE67-688F-41F6-8C8C-D46B21BA3053}"/>
    <cellStyle name="Normal 4 9 7 4 2 2 3" xfId="47258" xr:uid="{72313E90-95F5-4E0C-8911-AE23D71A56E0}"/>
    <cellStyle name="Normal 4 9 7 4 2 3" xfId="47259" xr:uid="{1CBB3CE5-A285-4FCE-9BFC-0DA4C4BD3FA9}"/>
    <cellStyle name="Normal 4 9 7 4 2 3 2" xfId="47260" xr:uid="{02F6D659-C1AF-4D7C-8A3A-C0BC2E723BE1}"/>
    <cellStyle name="Normal 4 9 7 4 2 3 2 2" xfId="47261" xr:uid="{B85E2403-E125-41FD-8C01-0998341C97F6}"/>
    <cellStyle name="Normal 4 9 7 4 2 3 3" xfId="47262" xr:uid="{2E88D85E-58C1-45D5-9E2F-E0E4B69D838E}"/>
    <cellStyle name="Normal 4 9 7 4 2 4" xfId="47263" xr:uid="{B43F8574-1A0D-471A-BAFB-72595361FB7F}"/>
    <cellStyle name="Normal 4 9 7 4 2 4 2" xfId="47264" xr:uid="{80FB3C51-BB0F-4F03-AF79-600613FAF6E9}"/>
    <cellStyle name="Normal 4 9 7 4 2 5" xfId="47265" xr:uid="{9F0561F3-CDB2-43DC-AA09-71E5B391BD49}"/>
    <cellStyle name="Normal 4 9 7 4 3" xfId="47266" xr:uid="{3F09B8D4-4BEE-437A-9F88-22C5EDF08181}"/>
    <cellStyle name="Normal 4 9 7 4 3 2" xfId="47267" xr:uid="{B142DBD9-81C4-47D6-BEBE-5E528AB3C099}"/>
    <cellStyle name="Normal 4 9 7 4 3 2 2" xfId="47268" xr:uid="{8ED89CEE-E76C-4023-9AA8-88FD0C9A7975}"/>
    <cellStyle name="Normal 4 9 7 4 3 3" xfId="47269" xr:uid="{0A41D68F-46AD-4898-8D1E-DD4141B021E0}"/>
    <cellStyle name="Normal 4 9 7 4 4" xfId="47270" xr:uid="{E3A19967-264F-4F4C-BE8A-857DDEB03F3F}"/>
    <cellStyle name="Normal 4 9 7 4 4 2" xfId="47271" xr:uid="{71AA95FD-EC1B-4328-95B3-AA11C4FD4FEA}"/>
    <cellStyle name="Normal 4 9 7 4 4 2 2" xfId="47272" xr:uid="{23C7F30B-A0D9-44A0-8750-D2A91864F32B}"/>
    <cellStyle name="Normal 4 9 7 4 4 3" xfId="47273" xr:uid="{7D4D0C83-34D9-4552-B6C8-C83B50FFDC4E}"/>
    <cellStyle name="Normal 4 9 7 4 5" xfId="47274" xr:uid="{B4069E96-38E0-465B-B2CF-4735270F5B19}"/>
    <cellStyle name="Normal 4 9 7 4 5 2" xfId="47275" xr:uid="{A08C9CD9-EB6E-451D-ACBC-21CA326897DF}"/>
    <cellStyle name="Normal 4 9 7 4 6" xfId="47276" xr:uid="{E5C3F7BB-B577-4660-A7B9-AF28345559A2}"/>
    <cellStyle name="Normal 4 9 7 5" xfId="47277" xr:uid="{1DB0D096-4954-4607-8DFF-81842191455E}"/>
    <cellStyle name="Normal 4 9 7 5 2" xfId="47278" xr:uid="{BA76C484-1DA5-4088-947E-8A06BF78F8E0}"/>
    <cellStyle name="Normal 4 9 7 5 2 2" xfId="47279" xr:uid="{F0AB14D5-52B8-4331-BEDB-F3A610567A4B}"/>
    <cellStyle name="Normal 4 9 7 5 2 2 2" xfId="47280" xr:uid="{11A156FF-2729-418B-8F49-B176E323BBAE}"/>
    <cellStyle name="Normal 4 9 7 5 2 2 2 2" xfId="47281" xr:uid="{CC3288EF-93B1-41BF-BA29-5B6E37A72003}"/>
    <cellStyle name="Normal 4 9 7 5 2 2 3" xfId="47282" xr:uid="{C12ECCDA-9B22-430B-A239-9092763ABF23}"/>
    <cellStyle name="Normal 4 9 7 5 2 3" xfId="47283" xr:uid="{55300C9F-ABF8-4951-AD97-A87FFE3C4488}"/>
    <cellStyle name="Normal 4 9 7 5 2 3 2" xfId="47284" xr:uid="{7E4C99DF-49EE-4E6C-B744-03C8AA148C84}"/>
    <cellStyle name="Normal 4 9 7 5 2 3 2 2" xfId="47285" xr:uid="{72EDF2D2-BAE2-409A-891F-E57C0C61FB8B}"/>
    <cellStyle name="Normal 4 9 7 5 2 3 3" xfId="47286" xr:uid="{0983ABF3-606F-48CF-BC4E-7D1EC0F0DF38}"/>
    <cellStyle name="Normal 4 9 7 5 2 4" xfId="47287" xr:uid="{3509B107-DB1C-4D10-AEC6-6F6D9915849E}"/>
    <cellStyle name="Normal 4 9 7 5 2 4 2" xfId="47288" xr:uid="{BAA652B3-F875-4AC0-8CF9-90DC6046F980}"/>
    <cellStyle name="Normal 4 9 7 5 2 5" xfId="47289" xr:uid="{834555CE-3E29-4F1D-921F-9AB996E01250}"/>
    <cellStyle name="Normal 4 9 7 5 3" xfId="47290" xr:uid="{7F2A0ADE-C967-4E5D-BC77-9753D4F4395C}"/>
    <cellStyle name="Normal 4 9 7 5 3 2" xfId="47291" xr:uid="{717B467C-737E-4D17-B419-C4FC230BF4C1}"/>
    <cellStyle name="Normal 4 9 7 5 3 2 2" xfId="47292" xr:uid="{8831860A-7BA6-4AC5-8A23-7ECD52A5BA0C}"/>
    <cellStyle name="Normal 4 9 7 5 3 3" xfId="47293" xr:uid="{079DAC02-BCB6-4C56-AFF0-11AABA42FF6E}"/>
    <cellStyle name="Normal 4 9 7 5 4" xfId="47294" xr:uid="{1B21FFA2-EBDF-44E3-AC26-D02029D91D1E}"/>
    <cellStyle name="Normal 4 9 7 5 4 2" xfId="47295" xr:uid="{0C8AE8EB-4DA4-43CE-AC7F-EB97EE5DB4FA}"/>
    <cellStyle name="Normal 4 9 7 5 4 2 2" xfId="47296" xr:uid="{FB0EEF93-E6B5-43B8-A761-0821B3017FD7}"/>
    <cellStyle name="Normal 4 9 7 5 4 3" xfId="47297" xr:uid="{AA5538DB-5BF1-47F7-91F1-EA19CC0EB1B4}"/>
    <cellStyle name="Normal 4 9 7 5 5" xfId="47298" xr:uid="{59F135B1-EFD3-4BA1-9F47-47B83947F6B1}"/>
    <cellStyle name="Normal 4 9 7 5 5 2" xfId="47299" xr:uid="{34351371-9CF9-4658-B0D4-73E79FC1D063}"/>
    <cellStyle name="Normal 4 9 7 5 6" xfId="47300" xr:uid="{92010DB7-BCD3-40CD-A0D0-B7D37A8E504A}"/>
    <cellStyle name="Normal 4 9 7 6" xfId="47301" xr:uid="{2F88F888-43AF-4A8C-9165-FAB382FAB2E8}"/>
    <cellStyle name="Normal 4 9 7 6 2" xfId="47302" xr:uid="{C4564334-2FC6-4D4A-A3AF-F2BE4DE44E01}"/>
    <cellStyle name="Normal 4 9 7 6 2 2" xfId="47303" xr:uid="{1B902459-D008-4634-B52F-8F00CC13ADCD}"/>
    <cellStyle name="Normal 4 9 7 6 2 2 2" xfId="47304" xr:uid="{7FACCC45-0788-4B5A-9843-8B1DEBBDC621}"/>
    <cellStyle name="Normal 4 9 7 6 2 3" xfId="47305" xr:uid="{59D90326-E60F-481B-AB31-33BFD5086BF4}"/>
    <cellStyle name="Normal 4 9 7 6 3" xfId="47306" xr:uid="{79AFBF61-338A-4F1A-88B6-E065064F0FD3}"/>
    <cellStyle name="Normal 4 9 7 6 3 2" xfId="47307" xr:uid="{42AA204E-9E0A-4A73-AB3F-6BD5303E6713}"/>
    <cellStyle name="Normal 4 9 7 6 3 2 2" xfId="47308" xr:uid="{E37F46D0-2B09-4445-96A1-CCA8AE57369A}"/>
    <cellStyle name="Normal 4 9 7 6 3 3" xfId="47309" xr:uid="{D6A3F57E-37E2-4BD9-82AB-94DE2FDADAB0}"/>
    <cellStyle name="Normal 4 9 7 6 4" xfId="47310" xr:uid="{10B79A0B-5115-49A7-89C7-17F3ED3F7198}"/>
    <cellStyle name="Normal 4 9 7 6 4 2" xfId="47311" xr:uid="{B926E50F-7ED5-40EC-A048-CFB16644B453}"/>
    <cellStyle name="Normal 4 9 7 6 5" xfId="47312" xr:uid="{42E22684-02BF-4CB4-AF6A-669CA95B1EDF}"/>
    <cellStyle name="Normal 4 9 7 7" xfId="47313" xr:uid="{EE5D370E-5CEE-480D-BA24-C81F3B3D1B66}"/>
    <cellStyle name="Normal 4 9 7 7 2" xfId="47314" xr:uid="{CD7560F0-C210-4714-8F32-F7F4ADF713A5}"/>
    <cellStyle name="Normal 4 9 7 7 2 2" xfId="47315" xr:uid="{26F16970-1272-4986-B123-437FD2D8C35B}"/>
    <cellStyle name="Normal 4 9 7 7 3" xfId="47316" xr:uid="{D275438C-4710-4E72-8CCB-BAB31A854EFF}"/>
    <cellStyle name="Normal 4 9 7 8" xfId="47317" xr:uid="{C1D684C7-86AC-468C-81F8-6AF69E50BCD9}"/>
    <cellStyle name="Normal 4 9 7 8 2" xfId="47318" xr:uid="{DA223C77-59B8-4C01-BEBF-F57A53D438DB}"/>
    <cellStyle name="Normal 4 9 7 8 2 2" xfId="47319" xr:uid="{E6BD3742-FBBD-4F62-B5D5-311DCA2E67F2}"/>
    <cellStyle name="Normal 4 9 7 8 3" xfId="47320" xr:uid="{F5D78676-AC96-406B-926A-D7C96D79A7E4}"/>
    <cellStyle name="Normal 4 9 7 9" xfId="47321" xr:uid="{9379BCB9-2221-4C18-B4E1-77AE3BD624B0}"/>
    <cellStyle name="Normal 4 9 7 9 2" xfId="47322" xr:uid="{3F27800A-DAB2-4E0D-A4F4-21A7B423FA46}"/>
    <cellStyle name="Normal 4 9 7 9 2 2" xfId="47323" xr:uid="{AE53B1BA-69D8-4E8B-B950-70212DFE8CD1}"/>
    <cellStyle name="Normal 4 9 7 9 3" xfId="47324" xr:uid="{6DC4F065-533D-4755-B0A4-A76573F9DF35}"/>
    <cellStyle name="Normal 4 9 8" xfId="47325" xr:uid="{494803DB-3943-4F49-ABF5-914BBA3F81D7}"/>
    <cellStyle name="Normal 4 9 8 10" xfId="47326" xr:uid="{EB33F652-AC97-45B1-B000-EE745EAC5CC4}"/>
    <cellStyle name="Normal 4 9 8 10 2" xfId="47327" xr:uid="{38DE18F9-FC09-484D-86A1-C82DD87BF63D}"/>
    <cellStyle name="Normal 4 9 8 11" xfId="47328" xr:uid="{1A95AAFC-635F-4D7F-83F3-1B842BE7EB3A}"/>
    <cellStyle name="Normal 4 9 8 2" xfId="47329" xr:uid="{01C79A9B-7204-4D25-B248-E47DCF7BBAC2}"/>
    <cellStyle name="Normal 4 9 8 2 2" xfId="47330" xr:uid="{F74815BE-546F-4607-B1AC-52E9B6D4528B}"/>
    <cellStyle name="Normal 4 9 8 2 2 2" xfId="47331" xr:uid="{540E3A7C-2FC2-4618-9A2A-810DAC903E90}"/>
    <cellStyle name="Normal 4 9 8 2 2 2 2" xfId="47332" xr:uid="{7322598C-DB21-4B77-87A7-6573251721DD}"/>
    <cellStyle name="Normal 4 9 8 2 2 2 2 2" xfId="47333" xr:uid="{FE901C31-3D76-468A-AC5D-3F1226A00BE0}"/>
    <cellStyle name="Normal 4 9 8 2 2 2 2 2 2" xfId="47334" xr:uid="{0C5EC2B7-B8EC-44A5-9AA8-A797D09E20C6}"/>
    <cellStyle name="Normal 4 9 8 2 2 2 2 3" xfId="47335" xr:uid="{C49449EF-965D-43F9-BBB1-BFBF436077A7}"/>
    <cellStyle name="Normal 4 9 8 2 2 2 3" xfId="47336" xr:uid="{40052CD6-6A0A-4D93-BDF1-222B0A484038}"/>
    <cellStyle name="Normal 4 9 8 2 2 2 3 2" xfId="47337" xr:uid="{13ECD94C-371D-4FA2-A1FE-B0DFC02C6706}"/>
    <cellStyle name="Normal 4 9 8 2 2 2 3 2 2" xfId="47338" xr:uid="{974F105F-DE10-495F-BA6F-BB4E57CEE302}"/>
    <cellStyle name="Normal 4 9 8 2 2 2 3 3" xfId="47339" xr:uid="{3899EFC3-B5F3-4097-AEB5-BA54C5A26E81}"/>
    <cellStyle name="Normal 4 9 8 2 2 2 4" xfId="47340" xr:uid="{8A8D2C7B-DEBA-4D1D-8EC7-86479224220D}"/>
    <cellStyle name="Normal 4 9 8 2 2 2 4 2" xfId="47341" xr:uid="{1F14D681-3CEB-40AC-87FE-BEB7D9D72C0D}"/>
    <cellStyle name="Normal 4 9 8 2 2 2 5" xfId="47342" xr:uid="{F30E0EE4-397B-4F03-8F97-2B3F2A6BA7D2}"/>
    <cellStyle name="Normal 4 9 8 2 2 3" xfId="47343" xr:uid="{854EC063-070A-403E-8625-98FA48D368FF}"/>
    <cellStyle name="Normal 4 9 8 2 2 3 2" xfId="47344" xr:uid="{013BA701-3640-46AE-8029-819777049B29}"/>
    <cellStyle name="Normal 4 9 8 2 2 3 2 2" xfId="47345" xr:uid="{5CB56AAA-A3DD-476E-97F2-5440CBF0E7C1}"/>
    <cellStyle name="Normal 4 9 8 2 2 3 3" xfId="47346" xr:uid="{46414146-BB98-405B-9352-57E44ADA2913}"/>
    <cellStyle name="Normal 4 9 8 2 2 4" xfId="47347" xr:uid="{8DDDBE81-B298-41F8-AA1C-A038F4623087}"/>
    <cellStyle name="Normal 4 9 8 2 2 4 2" xfId="47348" xr:uid="{F636903A-1561-4460-8A69-764DD7EBC0FE}"/>
    <cellStyle name="Normal 4 9 8 2 2 4 2 2" xfId="47349" xr:uid="{9D6C1F6D-D763-4F0A-A946-253FAC7D3D43}"/>
    <cellStyle name="Normal 4 9 8 2 2 4 3" xfId="47350" xr:uid="{CE5EFD45-6007-438A-8FEE-BF5B3DEA3676}"/>
    <cellStyle name="Normal 4 9 8 2 2 5" xfId="47351" xr:uid="{2306A584-3570-4F24-AE15-4BF3BF7498F4}"/>
    <cellStyle name="Normal 4 9 8 2 2 5 2" xfId="47352" xr:uid="{EB66014E-1284-448D-BF37-3672F8BB2D58}"/>
    <cellStyle name="Normal 4 9 8 2 2 6" xfId="47353" xr:uid="{81300ED5-9539-48C6-A1FB-9466D693419B}"/>
    <cellStyle name="Normal 4 9 8 2 3" xfId="47354" xr:uid="{F94ED530-3CC3-4FF7-AFBF-A62FB66DC985}"/>
    <cellStyle name="Normal 4 9 8 2 3 2" xfId="47355" xr:uid="{909ADFF7-6AFA-40E4-8398-A622CC303BAC}"/>
    <cellStyle name="Normal 4 9 8 2 3 2 2" xfId="47356" xr:uid="{D7925C1E-3104-4E1E-96C9-647411DE18C1}"/>
    <cellStyle name="Normal 4 9 8 2 3 2 2 2" xfId="47357" xr:uid="{814BF5EE-1B7D-4F6A-B9DD-3D19699BEEA8}"/>
    <cellStyle name="Normal 4 9 8 2 3 2 2 2 2" xfId="47358" xr:uid="{25443C39-ED3D-4E95-A855-E48A975F1E81}"/>
    <cellStyle name="Normal 4 9 8 2 3 2 2 3" xfId="47359" xr:uid="{C8BDE282-BEEF-4516-89B1-126118DD86D2}"/>
    <cellStyle name="Normal 4 9 8 2 3 2 3" xfId="47360" xr:uid="{8769F444-B8A9-4C41-BC21-ADAEBE52F39D}"/>
    <cellStyle name="Normal 4 9 8 2 3 2 3 2" xfId="47361" xr:uid="{1DB04CA6-F4DA-439C-8C5C-9DECDCD48DAC}"/>
    <cellStyle name="Normal 4 9 8 2 3 2 3 2 2" xfId="47362" xr:uid="{5283D0FB-F72D-4865-8F0B-1A648C4A9199}"/>
    <cellStyle name="Normal 4 9 8 2 3 2 3 3" xfId="47363" xr:uid="{128251CD-F9E8-452F-A3ED-AC8A5BAE057D}"/>
    <cellStyle name="Normal 4 9 8 2 3 2 4" xfId="47364" xr:uid="{434E6D82-7EF1-4EAB-A996-3DAC1715E20C}"/>
    <cellStyle name="Normal 4 9 8 2 3 2 4 2" xfId="47365" xr:uid="{71656308-0FB8-4B83-86EA-E393ADF12233}"/>
    <cellStyle name="Normal 4 9 8 2 3 2 5" xfId="47366" xr:uid="{CCAD0E29-D4D2-4443-B174-31D2423D376A}"/>
    <cellStyle name="Normal 4 9 8 2 3 3" xfId="47367" xr:uid="{688FFBEB-9035-4D77-910E-AF085557B630}"/>
    <cellStyle name="Normal 4 9 8 2 3 3 2" xfId="47368" xr:uid="{238DEE7E-C8F3-49DA-882A-E9697AC70283}"/>
    <cellStyle name="Normal 4 9 8 2 3 3 2 2" xfId="47369" xr:uid="{D5AE23B6-10DC-47F5-80A0-188969E2DF16}"/>
    <cellStyle name="Normal 4 9 8 2 3 3 3" xfId="47370" xr:uid="{DF2C0987-DBDC-4364-BC7F-6F00375E57C6}"/>
    <cellStyle name="Normal 4 9 8 2 3 4" xfId="47371" xr:uid="{4A088D84-C7F4-4279-86D5-173F175CEEB8}"/>
    <cellStyle name="Normal 4 9 8 2 3 4 2" xfId="47372" xr:uid="{4EB3607B-9980-4A27-ABBF-0021D9BCBDD3}"/>
    <cellStyle name="Normal 4 9 8 2 3 4 2 2" xfId="47373" xr:uid="{7A9B1DAA-CE22-47D8-B54F-5744FAB87839}"/>
    <cellStyle name="Normal 4 9 8 2 3 4 3" xfId="47374" xr:uid="{181E1880-F62E-4893-B4CA-D654BFE68B2B}"/>
    <cellStyle name="Normal 4 9 8 2 3 5" xfId="47375" xr:uid="{2BE05EB8-4D0B-4B4F-B361-384C0771EAA6}"/>
    <cellStyle name="Normal 4 9 8 2 3 5 2" xfId="47376" xr:uid="{D40DCDFD-7BF6-43F9-95FE-363FE2FAB1E3}"/>
    <cellStyle name="Normal 4 9 8 2 3 6" xfId="47377" xr:uid="{36F02878-1815-4D15-8EA5-09F10E86F2BA}"/>
    <cellStyle name="Normal 4 9 8 2 4" xfId="47378" xr:uid="{86A82FAC-C846-4BF5-8F6A-1C77914A781F}"/>
    <cellStyle name="Normal 4 9 8 2 4 2" xfId="47379" xr:uid="{28938B96-FDA3-4333-9152-3F371239BFA5}"/>
    <cellStyle name="Normal 4 9 8 2 4 2 2" xfId="47380" xr:uid="{31461AE3-DE61-4B3E-A7B3-9B81DB3BD622}"/>
    <cellStyle name="Normal 4 9 8 2 4 2 2 2" xfId="47381" xr:uid="{E8B12251-488C-4987-9C3D-F7AC8ACA0C2A}"/>
    <cellStyle name="Normal 4 9 8 2 4 2 3" xfId="47382" xr:uid="{E1F5D07C-AA37-4A8B-A774-79ED75F6662F}"/>
    <cellStyle name="Normal 4 9 8 2 4 3" xfId="47383" xr:uid="{8831AEF6-89F6-48C1-934E-93BD5A88EDA5}"/>
    <cellStyle name="Normal 4 9 8 2 4 3 2" xfId="47384" xr:uid="{A95CCD87-F98D-42CA-B838-149BDF4FC8A8}"/>
    <cellStyle name="Normal 4 9 8 2 4 3 2 2" xfId="47385" xr:uid="{D8010D7F-5791-424E-8340-16BBB38B70BB}"/>
    <cellStyle name="Normal 4 9 8 2 4 3 3" xfId="47386" xr:uid="{E6B10F28-03EF-4861-AD58-79C87CFB289A}"/>
    <cellStyle name="Normal 4 9 8 2 4 4" xfId="47387" xr:uid="{5691E801-05F0-4BE4-80B5-448F18F19D26}"/>
    <cellStyle name="Normal 4 9 8 2 4 4 2" xfId="47388" xr:uid="{F23292B0-3EE7-48AA-9342-8FC1C4359FB1}"/>
    <cellStyle name="Normal 4 9 8 2 4 5" xfId="47389" xr:uid="{0CE76A75-F229-4707-9F50-534ADFB86D60}"/>
    <cellStyle name="Normal 4 9 8 2 5" xfId="47390" xr:uid="{1D03573D-F76E-4CE7-9776-9490E65BA66D}"/>
    <cellStyle name="Normal 4 9 8 2 5 2" xfId="47391" xr:uid="{AA76874D-9F9B-449F-A28E-49FC3DADDC3E}"/>
    <cellStyle name="Normal 4 9 8 2 5 2 2" xfId="47392" xr:uid="{55637425-248E-464C-8442-A6E291B3AB11}"/>
    <cellStyle name="Normal 4 9 8 2 5 3" xfId="47393" xr:uid="{F5AA6170-70E6-44D7-8430-50469597A06A}"/>
    <cellStyle name="Normal 4 9 8 2 6" xfId="47394" xr:uid="{C7CB584E-77B6-48DD-BEF8-954B7102F90A}"/>
    <cellStyle name="Normal 4 9 8 2 6 2" xfId="47395" xr:uid="{1CCBE593-7C48-462E-9218-54457FD78E34}"/>
    <cellStyle name="Normal 4 9 8 2 6 2 2" xfId="47396" xr:uid="{6AB5A5CB-9311-4833-B18B-A2911D705BB4}"/>
    <cellStyle name="Normal 4 9 8 2 6 3" xfId="47397" xr:uid="{773F7EA2-6AF4-4AB7-B304-833C19FCB7D7}"/>
    <cellStyle name="Normal 4 9 8 2 7" xfId="47398" xr:uid="{CA53596F-A67C-4886-8C52-7DBC5F00C63C}"/>
    <cellStyle name="Normal 4 9 8 2 7 2" xfId="47399" xr:uid="{514D435F-7AEE-4541-A909-789186DED753}"/>
    <cellStyle name="Normal 4 9 8 2 7 2 2" xfId="47400" xr:uid="{69A89C54-34E4-4B70-8B60-8AC3980D5718}"/>
    <cellStyle name="Normal 4 9 8 2 7 3" xfId="47401" xr:uid="{F4536B23-9DF7-4C2D-99EB-B2CD90B84DA1}"/>
    <cellStyle name="Normal 4 9 8 2 8" xfId="47402" xr:uid="{ABA93061-2B1F-49F3-A269-3FED0502D7BA}"/>
    <cellStyle name="Normal 4 9 8 2 8 2" xfId="47403" xr:uid="{2EC557E4-BC9F-4928-9ED2-D2FCE52FF830}"/>
    <cellStyle name="Normal 4 9 8 2 9" xfId="47404" xr:uid="{514802C5-2404-4DAF-BECC-67F56DF5D220}"/>
    <cellStyle name="Normal 4 9 8 3" xfId="47405" xr:uid="{817D0056-39CB-4B5F-891E-4E616A8FB1BF}"/>
    <cellStyle name="Normal 4 9 8 3 2" xfId="47406" xr:uid="{ED4A585A-780E-45BD-8233-B128B4EBD2E6}"/>
    <cellStyle name="Normal 4 9 8 3 2 2" xfId="47407" xr:uid="{C7CCF7FE-32B3-4EF0-B406-4E7266217408}"/>
    <cellStyle name="Normal 4 9 8 3 2 2 2" xfId="47408" xr:uid="{FC6B5C3C-3620-49DE-8FFF-9DCE11240A8B}"/>
    <cellStyle name="Normal 4 9 8 3 2 2 2 2" xfId="47409" xr:uid="{8F0A11BE-9E7D-4A61-85F2-08814EBB0F8B}"/>
    <cellStyle name="Normal 4 9 8 3 2 2 2 2 2" xfId="47410" xr:uid="{E8E9EFB2-6173-4B78-A361-03643B4CCCB8}"/>
    <cellStyle name="Normal 4 9 8 3 2 2 2 3" xfId="47411" xr:uid="{C90FCC75-B812-4F21-8AEB-81BDDAF70C07}"/>
    <cellStyle name="Normal 4 9 8 3 2 2 3" xfId="47412" xr:uid="{022B3966-5830-43CF-8427-28C04B0BC76A}"/>
    <cellStyle name="Normal 4 9 8 3 2 2 3 2" xfId="47413" xr:uid="{E3683730-F78A-4057-9B8F-5A2B03A12CAA}"/>
    <cellStyle name="Normal 4 9 8 3 2 2 3 2 2" xfId="47414" xr:uid="{7B3FA901-25D9-4CC5-A869-E9636C8386D8}"/>
    <cellStyle name="Normal 4 9 8 3 2 2 3 3" xfId="47415" xr:uid="{3770676E-A60F-48A8-82A2-8B18FB454A29}"/>
    <cellStyle name="Normal 4 9 8 3 2 2 4" xfId="47416" xr:uid="{9B38F029-0AF8-4876-89FF-DA04C28D01D7}"/>
    <cellStyle name="Normal 4 9 8 3 2 2 4 2" xfId="47417" xr:uid="{0EB4532D-40D8-491A-AAAB-3AE98E362338}"/>
    <cellStyle name="Normal 4 9 8 3 2 2 5" xfId="47418" xr:uid="{F794CF4E-95C2-4512-992C-4B441AC8B346}"/>
    <cellStyle name="Normal 4 9 8 3 2 3" xfId="47419" xr:uid="{FFB1C453-4DAF-4D46-B045-BDB7367D64B7}"/>
    <cellStyle name="Normal 4 9 8 3 2 3 2" xfId="47420" xr:uid="{280BC09C-30D3-46FC-9885-F2600199DE62}"/>
    <cellStyle name="Normal 4 9 8 3 2 3 2 2" xfId="47421" xr:uid="{9BA34E05-C314-415A-8FE5-485B0D75C58A}"/>
    <cellStyle name="Normal 4 9 8 3 2 3 3" xfId="47422" xr:uid="{332C5212-75A6-4A89-A63D-DA1C3CA5397B}"/>
    <cellStyle name="Normal 4 9 8 3 2 4" xfId="47423" xr:uid="{4B22C826-AADC-4DE4-A9C4-56CE8C7B909C}"/>
    <cellStyle name="Normal 4 9 8 3 2 4 2" xfId="47424" xr:uid="{F072CF3F-40E1-44BF-86D0-9D1AB628DE4B}"/>
    <cellStyle name="Normal 4 9 8 3 2 4 2 2" xfId="47425" xr:uid="{2372F1A4-3B78-447F-BB0E-A05ADDC507EF}"/>
    <cellStyle name="Normal 4 9 8 3 2 4 3" xfId="47426" xr:uid="{F5AC4D97-EE98-4587-B7D4-6F1C08FC1FAA}"/>
    <cellStyle name="Normal 4 9 8 3 2 5" xfId="47427" xr:uid="{D7C0E096-F414-4061-8D4C-66294574ADA8}"/>
    <cellStyle name="Normal 4 9 8 3 2 5 2" xfId="47428" xr:uid="{0B7D46DD-6FCA-451E-A801-E05939FC6B17}"/>
    <cellStyle name="Normal 4 9 8 3 2 6" xfId="47429" xr:uid="{30CA2B80-E357-4E38-9545-EE1CCE5B3A0D}"/>
    <cellStyle name="Normal 4 9 8 3 3" xfId="47430" xr:uid="{0A32EABF-0ACD-4D01-948A-7853542BB268}"/>
    <cellStyle name="Normal 4 9 8 3 3 2" xfId="47431" xr:uid="{FC793E1F-653D-4462-AE54-45ECDC22FC36}"/>
    <cellStyle name="Normal 4 9 8 3 3 2 2" xfId="47432" xr:uid="{08E8CA70-E888-44ED-99DC-A1F376D6C577}"/>
    <cellStyle name="Normal 4 9 8 3 3 2 2 2" xfId="47433" xr:uid="{E4F22320-DA90-44C2-9A15-3D5E6AB51E6E}"/>
    <cellStyle name="Normal 4 9 8 3 3 2 2 2 2" xfId="47434" xr:uid="{9116F5B3-9FE1-4E83-B26C-427AB0EF596A}"/>
    <cellStyle name="Normal 4 9 8 3 3 2 2 3" xfId="47435" xr:uid="{189E8D81-08BB-4A38-AB76-BE921DF93AC2}"/>
    <cellStyle name="Normal 4 9 8 3 3 2 3" xfId="47436" xr:uid="{2C1EDD03-30E4-40CC-8E7F-D6ED0942F2DA}"/>
    <cellStyle name="Normal 4 9 8 3 3 2 3 2" xfId="47437" xr:uid="{79176F6E-8857-409E-8E4F-6053ACC5481D}"/>
    <cellStyle name="Normal 4 9 8 3 3 2 3 2 2" xfId="47438" xr:uid="{F12E759C-0B4F-44F0-8818-84CD81F7F42F}"/>
    <cellStyle name="Normal 4 9 8 3 3 2 3 3" xfId="47439" xr:uid="{6ECF31A2-B2F0-497F-85FA-F2E179284D17}"/>
    <cellStyle name="Normal 4 9 8 3 3 2 4" xfId="47440" xr:uid="{B425F56B-3B31-449D-B1E9-3EEBC6F3C470}"/>
    <cellStyle name="Normal 4 9 8 3 3 2 4 2" xfId="47441" xr:uid="{824BEE83-CEBD-4A00-9B4B-B4E14955C243}"/>
    <cellStyle name="Normal 4 9 8 3 3 2 5" xfId="47442" xr:uid="{6FF1E5B1-17B9-442F-A02A-236236913796}"/>
    <cellStyle name="Normal 4 9 8 3 3 3" xfId="47443" xr:uid="{74B5751D-CB61-4278-8CC8-49969814AE5C}"/>
    <cellStyle name="Normal 4 9 8 3 3 3 2" xfId="47444" xr:uid="{6448680E-2497-4DAA-8752-7D7CB35B4A99}"/>
    <cellStyle name="Normal 4 9 8 3 3 3 2 2" xfId="47445" xr:uid="{B75C54FB-533F-4A09-86F6-7C1670275E6C}"/>
    <cellStyle name="Normal 4 9 8 3 3 3 3" xfId="47446" xr:uid="{212CB03E-828D-4457-B44B-8EDF0A46EDCA}"/>
    <cellStyle name="Normal 4 9 8 3 3 4" xfId="47447" xr:uid="{FBA73987-1F60-46F8-AE61-73C3F2638F1E}"/>
    <cellStyle name="Normal 4 9 8 3 3 4 2" xfId="47448" xr:uid="{54777371-D6BA-4334-B661-D5376972DADE}"/>
    <cellStyle name="Normal 4 9 8 3 3 4 2 2" xfId="47449" xr:uid="{86B5ED3C-F68E-443D-B5F2-2E4A86592BF0}"/>
    <cellStyle name="Normal 4 9 8 3 3 4 3" xfId="47450" xr:uid="{B9D6F34C-5A8A-4A56-801C-0A8FFA30D397}"/>
    <cellStyle name="Normal 4 9 8 3 3 5" xfId="47451" xr:uid="{21DBF8C6-B143-4454-91E4-78D3CA8562D5}"/>
    <cellStyle name="Normal 4 9 8 3 3 5 2" xfId="47452" xr:uid="{B7A52576-34F5-420E-A466-ADE7F000B1C7}"/>
    <cellStyle name="Normal 4 9 8 3 3 6" xfId="47453" xr:uid="{0888337B-8E24-4258-B61D-CDEECB7B9319}"/>
    <cellStyle name="Normal 4 9 8 3 4" xfId="47454" xr:uid="{2B6F2E9A-EC22-4A0B-9743-E8BE511C9AF1}"/>
    <cellStyle name="Normal 4 9 8 3 4 2" xfId="47455" xr:uid="{2B95A27F-0CB6-441D-80FA-0A9939D93ECA}"/>
    <cellStyle name="Normal 4 9 8 3 4 2 2" xfId="47456" xr:uid="{9B189970-B297-46F1-A918-38AC7EE154FC}"/>
    <cellStyle name="Normal 4 9 8 3 4 2 2 2" xfId="47457" xr:uid="{727983C5-F899-4889-8DA9-E4847983573B}"/>
    <cellStyle name="Normal 4 9 8 3 4 2 3" xfId="47458" xr:uid="{35729144-0606-4904-B608-3AED9EE759CB}"/>
    <cellStyle name="Normal 4 9 8 3 4 3" xfId="47459" xr:uid="{A507055F-6012-42DF-9382-32AA9B5D33AD}"/>
    <cellStyle name="Normal 4 9 8 3 4 3 2" xfId="47460" xr:uid="{D641AAD9-98C0-4A14-B3B6-CB8DD61A24E6}"/>
    <cellStyle name="Normal 4 9 8 3 4 3 2 2" xfId="47461" xr:uid="{D0499003-B089-4F9A-950C-3F46A5FE76F1}"/>
    <cellStyle name="Normal 4 9 8 3 4 3 3" xfId="47462" xr:uid="{0E70EEE7-8EFF-4B47-AD91-20056C7516F9}"/>
    <cellStyle name="Normal 4 9 8 3 4 4" xfId="47463" xr:uid="{5C699CFC-9093-4F27-9742-EA4C68EF473A}"/>
    <cellStyle name="Normal 4 9 8 3 4 4 2" xfId="47464" xr:uid="{A0795338-8354-4134-A40C-D8AC9D37C29C}"/>
    <cellStyle name="Normal 4 9 8 3 4 5" xfId="47465" xr:uid="{F352BDDF-0DF6-46A6-9C58-49994C511BFA}"/>
    <cellStyle name="Normal 4 9 8 3 5" xfId="47466" xr:uid="{AA8487E4-97E7-4E8F-882E-4F300ABE3954}"/>
    <cellStyle name="Normal 4 9 8 3 5 2" xfId="47467" xr:uid="{9CEDF1E2-E27A-4F04-AFA2-FB2853CF211D}"/>
    <cellStyle name="Normal 4 9 8 3 5 2 2" xfId="47468" xr:uid="{F8A0DA23-1C4D-496D-B691-4002E06059C9}"/>
    <cellStyle name="Normal 4 9 8 3 5 3" xfId="47469" xr:uid="{8B5D51AB-226D-4A56-98AD-226F869B78B2}"/>
    <cellStyle name="Normal 4 9 8 3 6" xfId="47470" xr:uid="{ECA0178E-43E5-4414-BB52-6BEC7B4D8EED}"/>
    <cellStyle name="Normal 4 9 8 3 6 2" xfId="47471" xr:uid="{D09CE7C9-D4D3-49E6-A557-956FD4DC373E}"/>
    <cellStyle name="Normal 4 9 8 3 6 2 2" xfId="47472" xr:uid="{AA4AEFAF-7C09-4848-84D0-09B5DC7DA009}"/>
    <cellStyle name="Normal 4 9 8 3 6 3" xfId="47473" xr:uid="{463803B6-6976-4F45-9994-A7C6E86A82D5}"/>
    <cellStyle name="Normal 4 9 8 3 7" xfId="47474" xr:uid="{8556C615-F3A4-4DB8-940D-E55795871C34}"/>
    <cellStyle name="Normal 4 9 8 3 7 2" xfId="47475" xr:uid="{9E97DFA1-2E62-4269-8E5B-F59CA76405CB}"/>
    <cellStyle name="Normal 4 9 8 3 7 2 2" xfId="47476" xr:uid="{0975A7DD-F368-4C6D-8757-AD09C0E27237}"/>
    <cellStyle name="Normal 4 9 8 3 7 3" xfId="47477" xr:uid="{3239719B-3D35-4D7A-BCDE-C609C6E4C3BC}"/>
    <cellStyle name="Normal 4 9 8 3 8" xfId="47478" xr:uid="{5982309F-BA82-4B77-809C-D40DF82EE7ED}"/>
    <cellStyle name="Normal 4 9 8 3 8 2" xfId="47479" xr:uid="{24149683-1EFF-4C6A-AADD-1CFF9F574F96}"/>
    <cellStyle name="Normal 4 9 8 3 9" xfId="47480" xr:uid="{3DB67E4B-1684-4963-B630-5DF9145E00AB}"/>
    <cellStyle name="Normal 4 9 8 4" xfId="47481" xr:uid="{B20623AA-298D-4F36-973E-C6963BDE648D}"/>
    <cellStyle name="Normal 4 9 8 4 2" xfId="47482" xr:uid="{12652DAD-066E-47AA-A261-5FD13176FB18}"/>
    <cellStyle name="Normal 4 9 8 4 2 2" xfId="47483" xr:uid="{93910EFE-A0A0-4BF7-B8A5-8FFEC6F93F62}"/>
    <cellStyle name="Normal 4 9 8 4 2 2 2" xfId="47484" xr:uid="{04F873E5-D40A-4142-BBAC-624296CAC69F}"/>
    <cellStyle name="Normal 4 9 8 4 2 2 2 2" xfId="47485" xr:uid="{1D74B677-99DA-4EBA-BA05-34D00359B08D}"/>
    <cellStyle name="Normal 4 9 8 4 2 2 3" xfId="47486" xr:uid="{50D6CCBC-827B-41F0-BFFF-B9E6DD008463}"/>
    <cellStyle name="Normal 4 9 8 4 2 3" xfId="47487" xr:uid="{770AFD18-5EC1-43C0-89B8-13174E828200}"/>
    <cellStyle name="Normal 4 9 8 4 2 3 2" xfId="47488" xr:uid="{7B1A8A29-853C-448F-8938-A22B91AFFA53}"/>
    <cellStyle name="Normal 4 9 8 4 2 3 2 2" xfId="47489" xr:uid="{1851114A-37B4-4113-A435-4AAF271243FC}"/>
    <cellStyle name="Normal 4 9 8 4 2 3 3" xfId="47490" xr:uid="{5E70B9C8-51AD-47A4-9022-008F78C9D6C5}"/>
    <cellStyle name="Normal 4 9 8 4 2 4" xfId="47491" xr:uid="{9C33D50D-EEC2-4B1A-9E73-095D724A7C35}"/>
    <cellStyle name="Normal 4 9 8 4 2 4 2" xfId="47492" xr:uid="{37AFD352-F320-4F72-8796-408208B6BD5E}"/>
    <cellStyle name="Normal 4 9 8 4 2 5" xfId="47493" xr:uid="{F6016F83-8CD1-4F82-B3DB-15943E16C209}"/>
    <cellStyle name="Normal 4 9 8 4 3" xfId="47494" xr:uid="{95A4D80B-BC3E-4820-9838-35B575583434}"/>
    <cellStyle name="Normal 4 9 8 4 3 2" xfId="47495" xr:uid="{29FB572C-7540-413C-BD2E-20B99B9CBEF6}"/>
    <cellStyle name="Normal 4 9 8 4 3 2 2" xfId="47496" xr:uid="{CED76B13-C299-4759-9445-6FE16B695BFA}"/>
    <cellStyle name="Normal 4 9 8 4 3 3" xfId="47497" xr:uid="{8010B174-DC68-4FCE-9C38-D9AD737FF65E}"/>
    <cellStyle name="Normal 4 9 8 4 4" xfId="47498" xr:uid="{68C339B6-966E-4BB8-9633-9D2B0186892D}"/>
    <cellStyle name="Normal 4 9 8 4 4 2" xfId="47499" xr:uid="{BEC264E5-A03F-49E1-A357-DC51EB533D41}"/>
    <cellStyle name="Normal 4 9 8 4 4 2 2" xfId="47500" xr:uid="{3283946E-86FE-4824-A522-E488B3FF43F1}"/>
    <cellStyle name="Normal 4 9 8 4 4 3" xfId="47501" xr:uid="{0CCF5FDE-A93D-4324-BC41-99F9A31AB896}"/>
    <cellStyle name="Normal 4 9 8 4 5" xfId="47502" xr:uid="{E970A641-1C2C-4A65-AB5D-9FFC6E4BFCE9}"/>
    <cellStyle name="Normal 4 9 8 4 5 2" xfId="47503" xr:uid="{C596F1BC-5E9B-4DA8-B0FA-80CD62CCFFF9}"/>
    <cellStyle name="Normal 4 9 8 4 6" xfId="47504" xr:uid="{36584855-8E16-46A8-8176-38D85C84AA00}"/>
    <cellStyle name="Normal 4 9 8 5" xfId="47505" xr:uid="{AF3B3A8C-CC29-4C16-A12A-71BE977437BE}"/>
    <cellStyle name="Normal 4 9 8 5 2" xfId="47506" xr:uid="{41C0EC0E-8095-4257-9025-5833DB134D5D}"/>
    <cellStyle name="Normal 4 9 8 5 2 2" xfId="47507" xr:uid="{D43CE065-ACC6-4506-9B3F-1BAB460182A1}"/>
    <cellStyle name="Normal 4 9 8 5 2 2 2" xfId="47508" xr:uid="{D8AF4D04-7FF3-4048-A44B-EEF65D157A1C}"/>
    <cellStyle name="Normal 4 9 8 5 2 2 2 2" xfId="47509" xr:uid="{7163925C-C2BA-403F-9DBB-44D1B8793C3A}"/>
    <cellStyle name="Normal 4 9 8 5 2 2 3" xfId="47510" xr:uid="{6E67ED49-816E-4C30-B596-3BB89D2B70A9}"/>
    <cellStyle name="Normal 4 9 8 5 2 3" xfId="47511" xr:uid="{FC7F00FC-77BB-4061-8802-BB19E98BC5C3}"/>
    <cellStyle name="Normal 4 9 8 5 2 3 2" xfId="47512" xr:uid="{A1026A06-3AB6-49AA-9E86-C959B1E587F6}"/>
    <cellStyle name="Normal 4 9 8 5 2 3 2 2" xfId="47513" xr:uid="{FE539218-FE47-469B-8A23-3C303FB94790}"/>
    <cellStyle name="Normal 4 9 8 5 2 3 3" xfId="47514" xr:uid="{99A82368-3D77-4664-BA15-65EAC4C1A4E0}"/>
    <cellStyle name="Normal 4 9 8 5 2 4" xfId="47515" xr:uid="{CDD7DCA1-6E1F-41ED-92B0-3A132B368623}"/>
    <cellStyle name="Normal 4 9 8 5 2 4 2" xfId="47516" xr:uid="{B3865071-658E-4A22-B209-E41B7091D238}"/>
    <cellStyle name="Normal 4 9 8 5 2 5" xfId="47517" xr:uid="{77596A12-E995-4B4B-911F-974270559374}"/>
    <cellStyle name="Normal 4 9 8 5 3" xfId="47518" xr:uid="{23D1ABE5-B70A-4A37-A77D-15CFB23AF574}"/>
    <cellStyle name="Normal 4 9 8 5 3 2" xfId="47519" xr:uid="{613E569F-EF8E-46B7-99ED-D0300CCF595E}"/>
    <cellStyle name="Normal 4 9 8 5 3 2 2" xfId="47520" xr:uid="{5526272E-31F8-4E39-B694-5BE7C51E740A}"/>
    <cellStyle name="Normal 4 9 8 5 3 3" xfId="47521" xr:uid="{4E518C77-F95B-4DED-99B7-994E802AD875}"/>
    <cellStyle name="Normal 4 9 8 5 4" xfId="47522" xr:uid="{6F1D2E2A-B2C2-4C00-AA1F-570388E9D703}"/>
    <cellStyle name="Normal 4 9 8 5 4 2" xfId="47523" xr:uid="{7D7DBE04-A6F3-4DE9-9F28-24296AF7D738}"/>
    <cellStyle name="Normal 4 9 8 5 4 2 2" xfId="47524" xr:uid="{AD93A382-20CD-409F-96BB-A94C89490D9D}"/>
    <cellStyle name="Normal 4 9 8 5 4 3" xfId="47525" xr:uid="{5107F02C-EF66-4A8A-8634-8E33B13796CA}"/>
    <cellStyle name="Normal 4 9 8 5 5" xfId="47526" xr:uid="{EDFB937C-3650-432E-AD1F-C7E03D2C56CD}"/>
    <cellStyle name="Normal 4 9 8 5 5 2" xfId="47527" xr:uid="{4A024ED5-1922-4973-94A6-4AFB382C51F1}"/>
    <cellStyle name="Normal 4 9 8 5 6" xfId="47528" xr:uid="{4CA8026D-E0CB-4EDF-A408-4FBBE7625392}"/>
    <cellStyle name="Normal 4 9 8 6" xfId="47529" xr:uid="{C7B8BEE0-316B-4C81-9422-B7E697B97071}"/>
    <cellStyle name="Normal 4 9 8 6 2" xfId="47530" xr:uid="{B8686CCB-25C4-45B9-AE14-DD59A0222E49}"/>
    <cellStyle name="Normal 4 9 8 6 2 2" xfId="47531" xr:uid="{F0499F7E-CB68-4BF2-898A-5B56955F1C3E}"/>
    <cellStyle name="Normal 4 9 8 6 2 2 2" xfId="47532" xr:uid="{9D244F8A-318B-44B9-A6EE-478561931DCA}"/>
    <cellStyle name="Normal 4 9 8 6 2 3" xfId="47533" xr:uid="{63EEBA1A-C2DD-40B2-A438-6797E65AD290}"/>
    <cellStyle name="Normal 4 9 8 6 3" xfId="47534" xr:uid="{57C36639-8977-48BD-BEBF-25F35C35FDCF}"/>
    <cellStyle name="Normal 4 9 8 6 3 2" xfId="47535" xr:uid="{9CCAEB18-DD83-4294-92BC-61665D450724}"/>
    <cellStyle name="Normal 4 9 8 6 3 2 2" xfId="47536" xr:uid="{1891DEE7-E29B-44F9-A43D-CE5B0EEF120E}"/>
    <cellStyle name="Normal 4 9 8 6 3 3" xfId="47537" xr:uid="{1BEF3DE3-A9E0-4D71-86DA-6668EEF05E54}"/>
    <cellStyle name="Normal 4 9 8 6 4" xfId="47538" xr:uid="{4D125AC9-3831-4A47-A41C-D5AE46380192}"/>
    <cellStyle name="Normal 4 9 8 6 4 2" xfId="47539" xr:uid="{DD62657A-E05D-47E7-9FE9-3C6CA2C026CD}"/>
    <cellStyle name="Normal 4 9 8 6 5" xfId="47540" xr:uid="{CD7E669F-7E50-403A-A033-C9864423003D}"/>
    <cellStyle name="Normal 4 9 8 7" xfId="47541" xr:uid="{4FC4BD4F-EF5A-4C93-BF05-0CF378E63F7D}"/>
    <cellStyle name="Normal 4 9 8 7 2" xfId="47542" xr:uid="{E9424834-74B1-4C1E-82FA-E481BCF85DA5}"/>
    <cellStyle name="Normal 4 9 8 7 2 2" xfId="47543" xr:uid="{6276CBB3-88B8-42C9-81D7-633A7B0BB756}"/>
    <cellStyle name="Normal 4 9 8 7 3" xfId="47544" xr:uid="{F14B8DE2-8A9A-43B7-A83A-EAEA0292FE88}"/>
    <cellStyle name="Normal 4 9 8 8" xfId="47545" xr:uid="{2A392128-BF33-4981-8A52-56EDBE28F0E8}"/>
    <cellStyle name="Normal 4 9 8 8 2" xfId="47546" xr:uid="{0EF44F1D-F14E-45E8-A904-02F5274E681C}"/>
    <cellStyle name="Normal 4 9 8 8 2 2" xfId="47547" xr:uid="{4FDD18F2-4339-4C9A-87B0-38B9BEF3468D}"/>
    <cellStyle name="Normal 4 9 8 8 3" xfId="47548" xr:uid="{2CD1B1A2-3672-433E-9B5F-06F8C38D044D}"/>
    <cellStyle name="Normal 4 9 8 9" xfId="47549" xr:uid="{669CBAA5-DB9F-401C-AD59-747DD47D3B98}"/>
    <cellStyle name="Normal 4 9 8 9 2" xfId="47550" xr:uid="{92D7C2D2-FDFA-4E14-ADC5-1B87DBA0B8DB}"/>
    <cellStyle name="Normal 4 9 8 9 2 2" xfId="47551" xr:uid="{2BA0CBC6-B76C-4A5F-AE33-6043C4F3D6BD}"/>
    <cellStyle name="Normal 4 9 8 9 3" xfId="47552" xr:uid="{CA81CD9A-CA6F-4441-B099-4EE9EAE1FABD}"/>
    <cellStyle name="Normal 4 9 9" xfId="47553" xr:uid="{C529B486-5F32-4A46-9596-A3C28A83A612}"/>
    <cellStyle name="Normal 4 9 9 10" xfId="47554" xr:uid="{831F55F7-78E0-4530-8CD7-A151008B2BEF}"/>
    <cellStyle name="Normal 4 9 9 10 2" xfId="47555" xr:uid="{88CE6D2D-F9BD-427C-91CC-B1D14CF9A27B}"/>
    <cellStyle name="Normal 4 9 9 11" xfId="47556" xr:uid="{34EBCFA7-6DBB-4613-9802-8E790A6D6AF1}"/>
    <cellStyle name="Normal 4 9 9 2" xfId="47557" xr:uid="{8C6C1B05-8E94-4F97-9417-541E321782C4}"/>
    <cellStyle name="Normal 4 9 9 2 2" xfId="47558" xr:uid="{F4F205D1-4F8A-4C8C-995A-7BA8CC6869EE}"/>
    <cellStyle name="Normal 4 9 9 2 2 2" xfId="47559" xr:uid="{1216018B-233C-4361-B90E-9A71843DF957}"/>
    <cellStyle name="Normal 4 9 9 2 2 2 2" xfId="47560" xr:uid="{8F5F1D39-3344-459A-8078-CFA597B4FF0B}"/>
    <cellStyle name="Normal 4 9 9 2 2 2 2 2" xfId="47561" xr:uid="{468FDCE3-3A63-4549-B1C0-9DC60DD6D5AA}"/>
    <cellStyle name="Normal 4 9 9 2 2 2 2 2 2" xfId="47562" xr:uid="{69DCC038-6DAD-4B98-AF6E-59971802B956}"/>
    <cellStyle name="Normal 4 9 9 2 2 2 2 3" xfId="47563" xr:uid="{78C7B2DA-3BE9-4485-AD7D-6095077B3960}"/>
    <cellStyle name="Normal 4 9 9 2 2 2 3" xfId="47564" xr:uid="{01CABFB1-58F7-4453-84A2-102655F0F1D2}"/>
    <cellStyle name="Normal 4 9 9 2 2 2 3 2" xfId="47565" xr:uid="{DDB7121A-7CB3-4838-9BFF-AF34AAE71226}"/>
    <cellStyle name="Normal 4 9 9 2 2 2 3 2 2" xfId="47566" xr:uid="{8727987E-B7F2-40B8-8434-FA8261C4C20D}"/>
    <cellStyle name="Normal 4 9 9 2 2 2 3 3" xfId="47567" xr:uid="{ABF3B7FF-9701-41D9-84A1-CD28E4444447}"/>
    <cellStyle name="Normal 4 9 9 2 2 2 4" xfId="47568" xr:uid="{A7462172-4F62-48F7-9F49-92136883A129}"/>
    <cellStyle name="Normal 4 9 9 2 2 2 4 2" xfId="47569" xr:uid="{B0E83D1A-C6B0-43CB-9432-43F4BBBF0EFD}"/>
    <cellStyle name="Normal 4 9 9 2 2 2 5" xfId="47570" xr:uid="{68EF87CE-72C6-47EA-A092-55D6A0F0DF01}"/>
    <cellStyle name="Normal 4 9 9 2 2 3" xfId="47571" xr:uid="{E3A0F72D-A512-4943-82D9-D1C4F3591019}"/>
    <cellStyle name="Normal 4 9 9 2 2 3 2" xfId="47572" xr:uid="{6C437C6E-26A2-4C2B-A362-3A8B817B19D3}"/>
    <cellStyle name="Normal 4 9 9 2 2 3 2 2" xfId="47573" xr:uid="{DD3E7CB5-C9DC-4BD4-A464-0F89081F0E58}"/>
    <cellStyle name="Normal 4 9 9 2 2 3 3" xfId="47574" xr:uid="{0D8BF977-E440-4D93-9BCA-6755E6E90DE4}"/>
    <cellStyle name="Normal 4 9 9 2 2 4" xfId="47575" xr:uid="{D87F2EB9-815B-41A6-9FCC-FF62DC568C13}"/>
    <cellStyle name="Normal 4 9 9 2 2 4 2" xfId="47576" xr:uid="{0A04A7FD-57E4-44CE-92F1-08F2C6CE72E1}"/>
    <cellStyle name="Normal 4 9 9 2 2 4 2 2" xfId="47577" xr:uid="{3D23E8B5-7F60-4137-A0B1-83353A9BBB1C}"/>
    <cellStyle name="Normal 4 9 9 2 2 4 3" xfId="47578" xr:uid="{334FA63A-7B65-40CD-B826-71FAE2D75195}"/>
    <cellStyle name="Normal 4 9 9 2 2 5" xfId="47579" xr:uid="{8DF1D0DE-2213-4EF5-9E31-67CC800E012F}"/>
    <cellStyle name="Normal 4 9 9 2 2 5 2" xfId="47580" xr:uid="{FD0FE1A8-89CB-483C-955A-19A2F95E5225}"/>
    <cellStyle name="Normal 4 9 9 2 2 6" xfId="47581" xr:uid="{28A6C334-1BD5-4B91-8794-EB212D99A726}"/>
    <cellStyle name="Normal 4 9 9 2 3" xfId="47582" xr:uid="{A3FF09DE-B36B-46DB-BD52-8BBB79D57744}"/>
    <cellStyle name="Normal 4 9 9 2 3 2" xfId="47583" xr:uid="{E749F1CB-6A15-4599-B5C5-0C55FB582467}"/>
    <cellStyle name="Normal 4 9 9 2 3 2 2" xfId="47584" xr:uid="{590856F7-4B29-48CE-809D-718F2AB38CE2}"/>
    <cellStyle name="Normal 4 9 9 2 3 2 2 2" xfId="47585" xr:uid="{9FA6BB93-2F8B-4B84-9AF8-B857774937D9}"/>
    <cellStyle name="Normal 4 9 9 2 3 2 2 2 2" xfId="47586" xr:uid="{0D4BC3D8-E872-44DD-BB09-8DBEDDDD6DAB}"/>
    <cellStyle name="Normal 4 9 9 2 3 2 2 3" xfId="47587" xr:uid="{2E6591BA-25D2-4657-A228-4267903275D9}"/>
    <cellStyle name="Normal 4 9 9 2 3 2 3" xfId="47588" xr:uid="{6E9EEA50-A63D-4F6D-BEB7-53DFBFAF3C86}"/>
    <cellStyle name="Normal 4 9 9 2 3 2 3 2" xfId="47589" xr:uid="{D375F0D1-BDE5-4442-BC0E-7BD149CD3242}"/>
    <cellStyle name="Normal 4 9 9 2 3 2 3 2 2" xfId="47590" xr:uid="{0CBEA266-70FC-4D98-A087-EF70A482860D}"/>
    <cellStyle name="Normal 4 9 9 2 3 2 3 3" xfId="47591" xr:uid="{3FC5E8AD-FEC0-4D98-A988-D8C0833D817A}"/>
    <cellStyle name="Normal 4 9 9 2 3 2 4" xfId="47592" xr:uid="{1A43DDDE-59F6-4EEA-AB97-FB753979F899}"/>
    <cellStyle name="Normal 4 9 9 2 3 2 4 2" xfId="47593" xr:uid="{4BC448AF-F861-418C-AAB0-9118863E3A8F}"/>
    <cellStyle name="Normal 4 9 9 2 3 2 5" xfId="47594" xr:uid="{7F83DB90-A0D1-42B6-866F-19A944C8351F}"/>
    <cellStyle name="Normal 4 9 9 2 3 3" xfId="47595" xr:uid="{36F568E4-3531-4439-8FF3-BCCB25846A6B}"/>
    <cellStyle name="Normal 4 9 9 2 3 3 2" xfId="47596" xr:uid="{B3D87011-83D6-497C-8457-4BB2C6DAD65E}"/>
    <cellStyle name="Normal 4 9 9 2 3 3 2 2" xfId="47597" xr:uid="{AA5F231C-3605-4BA4-BFD6-31DBC8C76071}"/>
    <cellStyle name="Normal 4 9 9 2 3 3 3" xfId="47598" xr:uid="{0EBAAD6C-39E5-4FB8-B718-E882C29F3EB4}"/>
    <cellStyle name="Normal 4 9 9 2 3 4" xfId="47599" xr:uid="{5EB677FC-1082-47C4-ADE3-7F0639EC1FE0}"/>
    <cellStyle name="Normal 4 9 9 2 3 4 2" xfId="47600" xr:uid="{79E59418-FA5A-4D53-BC14-EDF7C9856D33}"/>
    <cellStyle name="Normal 4 9 9 2 3 4 2 2" xfId="47601" xr:uid="{EE08ABC6-732A-401C-9B98-50678C33D6A2}"/>
    <cellStyle name="Normal 4 9 9 2 3 4 3" xfId="47602" xr:uid="{22F3A282-F6E1-4FC9-85EF-484FFE04F0C8}"/>
    <cellStyle name="Normal 4 9 9 2 3 5" xfId="47603" xr:uid="{BDE1EC62-406B-43C6-9747-0A50EE3708FF}"/>
    <cellStyle name="Normal 4 9 9 2 3 5 2" xfId="47604" xr:uid="{C1D6E609-0422-48D0-AB4A-8394F4DC8A7A}"/>
    <cellStyle name="Normal 4 9 9 2 3 6" xfId="47605" xr:uid="{1B39375A-245E-4CD3-B78F-DA7A40694425}"/>
    <cellStyle name="Normal 4 9 9 2 4" xfId="47606" xr:uid="{C04EC4F1-095E-462E-93B7-C710E6D3E99D}"/>
    <cellStyle name="Normal 4 9 9 2 4 2" xfId="47607" xr:uid="{EDCDD718-1E09-481B-9B1D-5C3D3206C77B}"/>
    <cellStyle name="Normal 4 9 9 2 4 2 2" xfId="47608" xr:uid="{4820489A-708E-4786-AAC0-83A380454AEE}"/>
    <cellStyle name="Normal 4 9 9 2 4 2 2 2" xfId="47609" xr:uid="{9401D008-D230-4241-B420-317C2F7D26E0}"/>
    <cellStyle name="Normal 4 9 9 2 4 2 3" xfId="47610" xr:uid="{3704FCF4-2729-47F0-B5A0-8B3BDC005984}"/>
    <cellStyle name="Normal 4 9 9 2 4 3" xfId="47611" xr:uid="{B04D6784-3B84-44B0-945D-211038D8FA0C}"/>
    <cellStyle name="Normal 4 9 9 2 4 3 2" xfId="47612" xr:uid="{5B873F45-C010-48B7-8C91-A9EB0629B6B9}"/>
    <cellStyle name="Normal 4 9 9 2 4 3 2 2" xfId="47613" xr:uid="{C0EA111F-12CD-4A57-81F4-32229A2C71D7}"/>
    <cellStyle name="Normal 4 9 9 2 4 3 3" xfId="47614" xr:uid="{9AF2B5A0-9EDF-4622-89A4-4D72C386F2FC}"/>
    <cellStyle name="Normal 4 9 9 2 4 4" xfId="47615" xr:uid="{0ADB902A-EEF0-44CD-BC28-743FA832F4F0}"/>
    <cellStyle name="Normal 4 9 9 2 4 4 2" xfId="47616" xr:uid="{B99084F7-F518-49C5-BB16-68224F2D1E12}"/>
    <cellStyle name="Normal 4 9 9 2 4 5" xfId="47617" xr:uid="{8CA932AA-3850-42FC-ADD9-67B2E3F06147}"/>
    <cellStyle name="Normal 4 9 9 2 5" xfId="47618" xr:uid="{4A6BB69D-4118-4A3D-A938-CA96A4A1F8F1}"/>
    <cellStyle name="Normal 4 9 9 2 5 2" xfId="47619" xr:uid="{BA463DDA-D120-4A3E-8E1B-00983708CFE0}"/>
    <cellStyle name="Normal 4 9 9 2 5 2 2" xfId="47620" xr:uid="{498F5C3E-5FBE-42DE-B6C6-188A2C400250}"/>
    <cellStyle name="Normal 4 9 9 2 5 3" xfId="47621" xr:uid="{56526EC5-F8B0-4D0D-9051-341A1A7E4CDE}"/>
    <cellStyle name="Normal 4 9 9 2 6" xfId="47622" xr:uid="{947129B6-DF69-4E0E-8E51-E49017E1E704}"/>
    <cellStyle name="Normal 4 9 9 2 6 2" xfId="47623" xr:uid="{3248E69F-0FC9-4A19-A7AB-C5911B69CF01}"/>
    <cellStyle name="Normal 4 9 9 2 6 2 2" xfId="47624" xr:uid="{BD5FE7F6-1739-4E4F-9315-F6265013AA57}"/>
    <cellStyle name="Normal 4 9 9 2 6 3" xfId="47625" xr:uid="{8211B7CA-5B09-4B1A-8E7B-6078BB32AF59}"/>
    <cellStyle name="Normal 4 9 9 2 7" xfId="47626" xr:uid="{388D9BFB-C1F8-43CA-A94A-328E39EAABEA}"/>
    <cellStyle name="Normal 4 9 9 2 7 2" xfId="47627" xr:uid="{CAD04147-93D9-469D-A848-1F898057863C}"/>
    <cellStyle name="Normal 4 9 9 2 7 2 2" xfId="47628" xr:uid="{2885C2EA-1344-40BE-8A6A-5DC7B87638CE}"/>
    <cellStyle name="Normal 4 9 9 2 7 3" xfId="47629" xr:uid="{B2764FF7-E7E7-4F7F-9014-DA0FB0DDA866}"/>
    <cellStyle name="Normal 4 9 9 2 8" xfId="47630" xr:uid="{98E9FEC1-8495-4DE1-91DF-BA2FA005FE6E}"/>
    <cellStyle name="Normal 4 9 9 2 8 2" xfId="47631" xr:uid="{FE5C1986-036B-472B-9ED7-AD007F20AC69}"/>
    <cellStyle name="Normal 4 9 9 2 9" xfId="47632" xr:uid="{27DF6602-11ED-4EBE-BC61-7D1C4E5A4DCE}"/>
    <cellStyle name="Normal 4 9 9 3" xfId="47633" xr:uid="{5727C291-B344-46D1-BAF7-7D6DFD0C74A1}"/>
    <cellStyle name="Normal 4 9 9 3 2" xfId="47634" xr:uid="{BEDEA750-23E6-4F43-9F83-8A58AC9445FA}"/>
    <cellStyle name="Normal 4 9 9 3 2 2" xfId="47635" xr:uid="{FF0AF593-69D4-4820-8BD0-BB8102FB95C5}"/>
    <cellStyle name="Normal 4 9 9 3 2 2 2" xfId="47636" xr:uid="{95EEA13D-D48F-45B1-AD56-44B12EEC0D76}"/>
    <cellStyle name="Normal 4 9 9 3 2 2 2 2" xfId="47637" xr:uid="{D0C5E874-864A-44B6-A84C-913AF445D710}"/>
    <cellStyle name="Normal 4 9 9 3 2 2 2 2 2" xfId="47638" xr:uid="{30CA1D3D-FE57-4CEF-9002-147279AD79D7}"/>
    <cellStyle name="Normal 4 9 9 3 2 2 2 3" xfId="47639" xr:uid="{F066BA24-346D-4496-AF80-249E630A5E30}"/>
    <cellStyle name="Normal 4 9 9 3 2 2 3" xfId="47640" xr:uid="{9D026DD0-DB19-4F71-9AE0-BF0C9E6083AD}"/>
    <cellStyle name="Normal 4 9 9 3 2 2 3 2" xfId="47641" xr:uid="{F4BA5DDF-6E2B-42E8-950C-90D0CE11111F}"/>
    <cellStyle name="Normal 4 9 9 3 2 2 3 2 2" xfId="47642" xr:uid="{9294965B-9FAC-4A53-8808-85ED0C0D0C2A}"/>
    <cellStyle name="Normal 4 9 9 3 2 2 3 3" xfId="47643" xr:uid="{26FADD13-ADC7-410A-AC32-1FE13CEE4584}"/>
    <cellStyle name="Normal 4 9 9 3 2 2 4" xfId="47644" xr:uid="{B7CFA9F8-21DD-4753-84B0-8A8D954CEC22}"/>
    <cellStyle name="Normal 4 9 9 3 2 2 4 2" xfId="47645" xr:uid="{20E07133-3BAA-4E00-820B-21D0A0746238}"/>
    <cellStyle name="Normal 4 9 9 3 2 2 5" xfId="47646" xr:uid="{DAAAA9D5-023A-470C-A125-657802F21010}"/>
    <cellStyle name="Normal 4 9 9 3 2 3" xfId="47647" xr:uid="{E68D4399-2521-4D03-B014-4402072FF08A}"/>
    <cellStyle name="Normal 4 9 9 3 2 3 2" xfId="47648" xr:uid="{589DEB08-0948-456F-B75B-EE513AEB6287}"/>
    <cellStyle name="Normal 4 9 9 3 2 3 2 2" xfId="47649" xr:uid="{BB53A12F-A486-4CC1-83F3-FCCC86E06E4E}"/>
    <cellStyle name="Normal 4 9 9 3 2 3 3" xfId="47650" xr:uid="{4ACE7406-7D8F-442F-A727-DB6EA4D3E339}"/>
    <cellStyle name="Normal 4 9 9 3 2 4" xfId="47651" xr:uid="{5A96CC9E-6D85-4273-8F25-66E0410969D2}"/>
    <cellStyle name="Normal 4 9 9 3 2 4 2" xfId="47652" xr:uid="{0EE434D1-BEA5-4395-8B4C-758363A0EE06}"/>
    <cellStyle name="Normal 4 9 9 3 2 4 2 2" xfId="47653" xr:uid="{E7F2D0AD-FDDC-449C-B215-50480D24694D}"/>
    <cellStyle name="Normal 4 9 9 3 2 4 3" xfId="47654" xr:uid="{B0CEFF6B-4BA9-4385-8845-CE6DF2C88184}"/>
    <cellStyle name="Normal 4 9 9 3 2 5" xfId="47655" xr:uid="{6BB71C05-48DA-405D-95B9-044FD182B622}"/>
    <cellStyle name="Normal 4 9 9 3 2 5 2" xfId="47656" xr:uid="{A381F75E-FB49-4356-B578-6E94711C02A5}"/>
    <cellStyle name="Normal 4 9 9 3 2 6" xfId="47657" xr:uid="{2FBCC336-4A88-4AEE-A011-5C8FE1AB1E48}"/>
    <cellStyle name="Normal 4 9 9 3 3" xfId="47658" xr:uid="{98249BEE-A686-4776-A3F0-BD5C991C6997}"/>
    <cellStyle name="Normal 4 9 9 3 3 2" xfId="47659" xr:uid="{1CF94227-FA2B-4BBD-8F35-C25412504F1B}"/>
    <cellStyle name="Normal 4 9 9 3 3 2 2" xfId="47660" xr:uid="{4FA92FFC-F799-43D6-A061-BE6CAF6D3670}"/>
    <cellStyle name="Normal 4 9 9 3 3 2 2 2" xfId="47661" xr:uid="{69C274EA-8B85-4EF0-8CFB-75929F75C91F}"/>
    <cellStyle name="Normal 4 9 9 3 3 2 2 2 2" xfId="47662" xr:uid="{9B0A1175-2DF7-4BF2-8301-0DF49803C12E}"/>
    <cellStyle name="Normal 4 9 9 3 3 2 2 3" xfId="47663" xr:uid="{D60DC892-E155-4982-8A36-CECE9F5F32FF}"/>
    <cellStyle name="Normal 4 9 9 3 3 2 3" xfId="47664" xr:uid="{A44A7895-302C-47B2-9EB4-29628024961C}"/>
    <cellStyle name="Normal 4 9 9 3 3 2 3 2" xfId="47665" xr:uid="{E9F1A0DB-F526-4427-BA50-71B37A6B189B}"/>
    <cellStyle name="Normal 4 9 9 3 3 2 3 2 2" xfId="47666" xr:uid="{C9CE8C42-8BE6-46E8-A86A-D59BA42D66ED}"/>
    <cellStyle name="Normal 4 9 9 3 3 2 3 3" xfId="47667" xr:uid="{B0323BAA-2E2F-4901-B22C-6218AF50BD70}"/>
    <cellStyle name="Normal 4 9 9 3 3 2 4" xfId="47668" xr:uid="{5AB3AEBD-4E49-4F4E-B25F-1951A4FC13FE}"/>
    <cellStyle name="Normal 4 9 9 3 3 2 4 2" xfId="47669" xr:uid="{9DAD1BB7-65EC-4DCC-A87B-D74920026B2D}"/>
    <cellStyle name="Normal 4 9 9 3 3 2 5" xfId="47670" xr:uid="{5F53162C-24C2-4880-ABF9-8077E7C4928F}"/>
    <cellStyle name="Normal 4 9 9 3 3 3" xfId="47671" xr:uid="{E8AB2AA3-D040-45AA-9A17-CAC0B657708C}"/>
    <cellStyle name="Normal 4 9 9 3 3 3 2" xfId="47672" xr:uid="{F3153EBA-649F-49A6-92CB-83C9373750FF}"/>
    <cellStyle name="Normal 4 9 9 3 3 3 2 2" xfId="47673" xr:uid="{AFC370D3-1037-4EE8-B491-640F07211EAB}"/>
    <cellStyle name="Normal 4 9 9 3 3 3 3" xfId="47674" xr:uid="{8C8B7B7F-06EB-4E8A-B830-773D219BF2CC}"/>
    <cellStyle name="Normal 4 9 9 3 3 4" xfId="47675" xr:uid="{82DD4C1C-5615-4E8F-A97F-A00204E44EF0}"/>
    <cellStyle name="Normal 4 9 9 3 3 4 2" xfId="47676" xr:uid="{8670642E-F895-4C31-9D5E-D39A27EF5D55}"/>
    <cellStyle name="Normal 4 9 9 3 3 4 2 2" xfId="47677" xr:uid="{F811A97F-6AE4-4680-9786-A27502E1C367}"/>
    <cellStyle name="Normal 4 9 9 3 3 4 3" xfId="47678" xr:uid="{E18E8D9C-F2EA-41E9-9DAE-B0E62772400D}"/>
    <cellStyle name="Normal 4 9 9 3 3 5" xfId="47679" xr:uid="{48E27CB9-7881-42F9-A82A-62C458DF72D4}"/>
    <cellStyle name="Normal 4 9 9 3 3 5 2" xfId="47680" xr:uid="{167F399D-7025-482A-A15C-0C6558DE15FD}"/>
    <cellStyle name="Normal 4 9 9 3 3 6" xfId="47681" xr:uid="{26563713-3FDD-4256-B8C9-E60588DBAF58}"/>
    <cellStyle name="Normal 4 9 9 3 4" xfId="47682" xr:uid="{8C2660C4-FE2B-419D-A725-A9E199B7CD29}"/>
    <cellStyle name="Normal 4 9 9 3 4 2" xfId="47683" xr:uid="{7249CFBD-F350-4ED9-A38D-247540128235}"/>
    <cellStyle name="Normal 4 9 9 3 4 2 2" xfId="47684" xr:uid="{85513E9F-BE89-4763-9735-46BFDF85505E}"/>
    <cellStyle name="Normal 4 9 9 3 4 2 2 2" xfId="47685" xr:uid="{76DF4986-1980-453E-9ACA-BC62DA5A1DE1}"/>
    <cellStyle name="Normal 4 9 9 3 4 2 3" xfId="47686" xr:uid="{2B6BE9E6-8D6A-454B-AE89-BD3856FA1A20}"/>
    <cellStyle name="Normal 4 9 9 3 4 3" xfId="47687" xr:uid="{A8DD480B-DF08-4BCF-B1C1-A2E1F65C4BBC}"/>
    <cellStyle name="Normal 4 9 9 3 4 3 2" xfId="47688" xr:uid="{F3FA9ECA-DDEF-469B-876B-108C8D24E124}"/>
    <cellStyle name="Normal 4 9 9 3 4 3 2 2" xfId="47689" xr:uid="{CCDA8130-C2F3-472D-89B3-0CB863AD46B5}"/>
    <cellStyle name="Normal 4 9 9 3 4 3 3" xfId="47690" xr:uid="{9C62D8AA-42CE-44ED-9AC3-57F409FDD781}"/>
    <cellStyle name="Normal 4 9 9 3 4 4" xfId="47691" xr:uid="{142C10D2-FF89-41D3-9A93-18D9E5AC46A3}"/>
    <cellStyle name="Normal 4 9 9 3 4 4 2" xfId="47692" xr:uid="{522CCF6E-BC3E-4884-A8AF-7D29130C4184}"/>
    <cellStyle name="Normal 4 9 9 3 4 5" xfId="47693" xr:uid="{3546A274-404F-44FD-A97C-156EE1BE944D}"/>
    <cellStyle name="Normal 4 9 9 3 5" xfId="47694" xr:uid="{1C10AF31-FA6F-465C-9A31-8B7DD1F2B510}"/>
    <cellStyle name="Normal 4 9 9 3 5 2" xfId="47695" xr:uid="{2621236F-1151-4B0A-ACCF-2FFC549D9E49}"/>
    <cellStyle name="Normal 4 9 9 3 5 2 2" xfId="47696" xr:uid="{9F3259A7-395B-4DBA-93FB-1E600E0BE490}"/>
    <cellStyle name="Normal 4 9 9 3 5 3" xfId="47697" xr:uid="{2032CF3C-E1D5-4F5B-9406-85E4E926335A}"/>
    <cellStyle name="Normal 4 9 9 3 6" xfId="47698" xr:uid="{3D8B7FA5-10D0-4F55-A257-F98F8405FCC0}"/>
    <cellStyle name="Normal 4 9 9 3 6 2" xfId="47699" xr:uid="{48032A93-4FA9-41C2-B850-9B8AFA12A73B}"/>
    <cellStyle name="Normal 4 9 9 3 6 2 2" xfId="47700" xr:uid="{F34B4C23-19DA-4B3D-BA7D-6E6FFDD961E4}"/>
    <cellStyle name="Normal 4 9 9 3 6 3" xfId="47701" xr:uid="{9AB99882-255C-4EDA-BB36-17D8A28C5201}"/>
    <cellStyle name="Normal 4 9 9 3 7" xfId="47702" xr:uid="{C64A450D-8894-4389-9118-DF65FFB3DA78}"/>
    <cellStyle name="Normal 4 9 9 3 7 2" xfId="47703" xr:uid="{467ED126-8E13-4763-88CF-DEFA485D2709}"/>
    <cellStyle name="Normal 4 9 9 3 7 2 2" xfId="47704" xr:uid="{9634B42C-96D7-48A1-9754-A71DDBC8A9B0}"/>
    <cellStyle name="Normal 4 9 9 3 7 3" xfId="47705" xr:uid="{D5BFD7F9-BAAA-4124-B88C-AEFA62C651F1}"/>
    <cellStyle name="Normal 4 9 9 3 8" xfId="47706" xr:uid="{917CED7E-FE0A-41F8-98AE-5D6A95201EB8}"/>
    <cellStyle name="Normal 4 9 9 3 8 2" xfId="47707" xr:uid="{718300AB-AABA-4D8D-A003-737E5C0A187E}"/>
    <cellStyle name="Normal 4 9 9 3 9" xfId="47708" xr:uid="{66CB7C71-9150-4FFD-A9C7-09FE9617895B}"/>
    <cellStyle name="Normal 4 9 9 4" xfId="47709" xr:uid="{15425345-92BE-406C-A635-E6FC2A6BE7F3}"/>
    <cellStyle name="Normal 4 9 9 4 2" xfId="47710" xr:uid="{ECCD0610-039C-48A0-A25C-6B5648C3D66F}"/>
    <cellStyle name="Normal 4 9 9 4 2 2" xfId="47711" xr:uid="{5C366A49-C9AE-4F6D-94AE-F36C39F4531E}"/>
    <cellStyle name="Normal 4 9 9 4 2 2 2" xfId="47712" xr:uid="{6DFA2587-E336-49CD-8FE4-9282DB16B958}"/>
    <cellStyle name="Normal 4 9 9 4 2 2 2 2" xfId="47713" xr:uid="{DC65A361-D49A-4615-BA62-5C7B96B73B71}"/>
    <cellStyle name="Normal 4 9 9 4 2 2 3" xfId="47714" xr:uid="{2E3239A5-271F-4815-94A2-138EEE43C81C}"/>
    <cellStyle name="Normal 4 9 9 4 2 3" xfId="47715" xr:uid="{26F3114E-B834-4174-BD8C-771BCC941D76}"/>
    <cellStyle name="Normal 4 9 9 4 2 3 2" xfId="47716" xr:uid="{EA422A85-AC11-4CB9-ABA9-C85F44DD899C}"/>
    <cellStyle name="Normal 4 9 9 4 2 3 2 2" xfId="47717" xr:uid="{85DF64C1-E6BC-47A0-9483-CBCCCCED249D}"/>
    <cellStyle name="Normal 4 9 9 4 2 3 3" xfId="47718" xr:uid="{9730D535-0EDE-4E90-A554-E44B3F863CA9}"/>
    <cellStyle name="Normal 4 9 9 4 2 4" xfId="47719" xr:uid="{2008EBD3-261D-4CF6-ACEA-06DB3E7FBD61}"/>
    <cellStyle name="Normal 4 9 9 4 2 4 2" xfId="47720" xr:uid="{49474129-8FD4-486B-8CF7-98B0FB50E7B6}"/>
    <cellStyle name="Normal 4 9 9 4 2 5" xfId="47721" xr:uid="{1743C362-AA6C-47EF-842D-D88679CFDE90}"/>
    <cellStyle name="Normal 4 9 9 4 3" xfId="47722" xr:uid="{31E51863-46BA-4338-AD95-5B608D0730C7}"/>
    <cellStyle name="Normal 4 9 9 4 3 2" xfId="47723" xr:uid="{69FFA857-38F0-41EF-AC7D-25AB58D2B19F}"/>
    <cellStyle name="Normal 4 9 9 4 3 2 2" xfId="47724" xr:uid="{0153F17B-C00C-4FC4-8007-D1CF563B723B}"/>
    <cellStyle name="Normal 4 9 9 4 3 3" xfId="47725" xr:uid="{DCC15BFC-9ECB-4888-8212-EE76E9F0DDD3}"/>
    <cellStyle name="Normal 4 9 9 4 4" xfId="47726" xr:uid="{109714EB-15CF-4722-907D-5BAB57158408}"/>
    <cellStyle name="Normal 4 9 9 4 4 2" xfId="47727" xr:uid="{C7D4C9E8-351F-4BFA-BD79-3EDE1B2B994D}"/>
    <cellStyle name="Normal 4 9 9 4 4 2 2" xfId="47728" xr:uid="{60EAAE71-1D1B-4199-875F-8F0DFA1C2B55}"/>
    <cellStyle name="Normal 4 9 9 4 4 3" xfId="47729" xr:uid="{2778EE6D-0C57-456C-A7BD-4F998347ACAE}"/>
    <cellStyle name="Normal 4 9 9 4 5" xfId="47730" xr:uid="{05A40E84-A268-4B84-9672-35572E19D6E3}"/>
    <cellStyle name="Normal 4 9 9 4 5 2" xfId="47731" xr:uid="{DEF0BAF4-D9B5-46A6-8738-29FEA382F86F}"/>
    <cellStyle name="Normal 4 9 9 4 6" xfId="47732" xr:uid="{20F347E3-FA42-451A-9659-FD30F6BE195A}"/>
    <cellStyle name="Normal 4 9 9 5" xfId="47733" xr:uid="{A526492F-E19B-48DC-9C3C-F4B07493B1EF}"/>
    <cellStyle name="Normal 4 9 9 5 2" xfId="47734" xr:uid="{DC03902E-92C7-4D8D-B43D-7E4B547BC279}"/>
    <cellStyle name="Normal 4 9 9 5 2 2" xfId="47735" xr:uid="{C7CE3D05-15B6-4E45-AF7F-A8ED98184CC3}"/>
    <cellStyle name="Normal 4 9 9 5 2 2 2" xfId="47736" xr:uid="{17B0D7BF-FD83-4ABD-96EF-BABEA8296397}"/>
    <cellStyle name="Normal 4 9 9 5 2 2 2 2" xfId="47737" xr:uid="{AF3DE32A-189F-45D7-91AB-42C781D95DE3}"/>
    <cellStyle name="Normal 4 9 9 5 2 2 3" xfId="47738" xr:uid="{EE832BF5-B355-4C1B-8971-003C4B64BA35}"/>
    <cellStyle name="Normal 4 9 9 5 2 3" xfId="47739" xr:uid="{681431A4-B7C2-496D-A051-DBBC68094041}"/>
    <cellStyle name="Normal 4 9 9 5 2 3 2" xfId="47740" xr:uid="{B1068F15-2B7B-4397-ABE7-A0589468B204}"/>
    <cellStyle name="Normal 4 9 9 5 2 3 2 2" xfId="47741" xr:uid="{4A8009B4-4281-4DC0-8B8E-2AE2200EDC74}"/>
    <cellStyle name="Normal 4 9 9 5 2 3 3" xfId="47742" xr:uid="{6DDD3489-9EA5-4DE8-A7DF-4F8DCFF578C7}"/>
    <cellStyle name="Normal 4 9 9 5 2 4" xfId="47743" xr:uid="{275D99B9-00D9-4055-B075-A74D32025E57}"/>
    <cellStyle name="Normal 4 9 9 5 2 4 2" xfId="47744" xr:uid="{E50F9F04-5652-468F-A9E0-788B2ED82342}"/>
    <cellStyle name="Normal 4 9 9 5 2 5" xfId="47745" xr:uid="{E6410DE8-1112-4A9D-ACF3-60261705AEA5}"/>
    <cellStyle name="Normal 4 9 9 5 3" xfId="47746" xr:uid="{98AB0154-15E4-45A8-BD02-C48177481437}"/>
    <cellStyle name="Normal 4 9 9 5 3 2" xfId="47747" xr:uid="{F2902E33-FD4B-4B35-9209-1FE34480161E}"/>
    <cellStyle name="Normal 4 9 9 5 3 2 2" xfId="47748" xr:uid="{F3C18F06-8E16-48C9-A4CB-6D26565000D8}"/>
    <cellStyle name="Normal 4 9 9 5 3 3" xfId="47749" xr:uid="{3A310590-C167-4D01-9E22-4D05318CAA0F}"/>
    <cellStyle name="Normal 4 9 9 5 4" xfId="47750" xr:uid="{7CC1A40D-8B9E-4415-B7AC-9F337D5F38E8}"/>
    <cellStyle name="Normal 4 9 9 5 4 2" xfId="47751" xr:uid="{6E9B7547-5F31-4428-85CA-C5C5CB008EC0}"/>
    <cellStyle name="Normal 4 9 9 5 4 2 2" xfId="47752" xr:uid="{E42E8557-0D92-4553-9FC6-90B02026E13A}"/>
    <cellStyle name="Normal 4 9 9 5 4 3" xfId="47753" xr:uid="{306867B8-C149-412D-ACC0-9173A4EF11C1}"/>
    <cellStyle name="Normal 4 9 9 5 5" xfId="47754" xr:uid="{46FF1D4E-3A63-46D9-AB24-559D0BBA676B}"/>
    <cellStyle name="Normal 4 9 9 5 5 2" xfId="47755" xr:uid="{BC0E7D65-C0AE-458C-B4ED-861CB1FABFCA}"/>
    <cellStyle name="Normal 4 9 9 5 6" xfId="47756" xr:uid="{F4A8F2E8-DAF0-4F85-B8A9-22EBBFFA14CD}"/>
    <cellStyle name="Normal 4 9 9 6" xfId="47757" xr:uid="{8EE69499-0BDA-4CC6-A80C-82DE3CB3FE52}"/>
    <cellStyle name="Normal 4 9 9 6 2" xfId="47758" xr:uid="{08580524-59A1-4ADA-9CEA-6B4C2467AFCF}"/>
    <cellStyle name="Normal 4 9 9 6 2 2" xfId="47759" xr:uid="{0A5017FE-C8C6-44C8-BB6D-636538778CAF}"/>
    <cellStyle name="Normal 4 9 9 6 2 2 2" xfId="47760" xr:uid="{02A6EAFD-D201-4DBA-9EC5-DF5AF2325321}"/>
    <cellStyle name="Normal 4 9 9 6 2 3" xfId="47761" xr:uid="{83EA36F1-59A9-448C-B035-6D1C2E6FEA2C}"/>
    <cellStyle name="Normal 4 9 9 6 3" xfId="47762" xr:uid="{0D76BF0B-E192-4F79-810D-3E7062B41BF9}"/>
    <cellStyle name="Normal 4 9 9 6 3 2" xfId="47763" xr:uid="{764777E1-6C29-4BC2-98CF-1FB96DCD93A6}"/>
    <cellStyle name="Normal 4 9 9 6 3 2 2" xfId="47764" xr:uid="{AEB650A4-9F19-409C-ABB7-464D13A21472}"/>
    <cellStyle name="Normal 4 9 9 6 3 3" xfId="47765" xr:uid="{D757E510-BC4E-40F6-834A-56359DBC6D0E}"/>
    <cellStyle name="Normal 4 9 9 6 4" xfId="47766" xr:uid="{945C2980-9146-412A-B6EC-51391F0B0202}"/>
    <cellStyle name="Normal 4 9 9 6 4 2" xfId="47767" xr:uid="{37FECD29-34CA-4FA9-B430-7321BAF02936}"/>
    <cellStyle name="Normal 4 9 9 6 5" xfId="47768" xr:uid="{8BDB4B68-695B-44ED-930E-CFBCECC3D789}"/>
    <cellStyle name="Normal 4 9 9 7" xfId="47769" xr:uid="{4EC9A042-14C9-44DC-B832-8DC1F27EEEDA}"/>
    <cellStyle name="Normal 4 9 9 7 2" xfId="47770" xr:uid="{705D584F-9868-40AE-9B54-3725AD5F85B2}"/>
    <cellStyle name="Normal 4 9 9 7 2 2" xfId="47771" xr:uid="{517CBFAD-4098-4B37-9DD2-C54FF4127569}"/>
    <cellStyle name="Normal 4 9 9 7 3" xfId="47772" xr:uid="{01DAF42F-1AF3-4AF9-AF55-7C8D5EB580F0}"/>
    <cellStyle name="Normal 4 9 9 8" xfId="47773" xr:uid="{7A6B7AC4-465C-4DED-94AD-7991D8AF708C}"/>
    <cellStyle name="Normal 4 9 9 8 2" xfId="47774" xr:uid="{7EA7C23A-C3A6-4AB2-A7BE-5BC5A560559F}"/>
    <cellStyle name="Normal 4 9 9 8 2 2" xfId="47775" xr:uid="{736C878B-5964-444B-B16A-5BB088E74DC1}"/>
    <cellStyle name="Normal 4 9 9 8 3" xfId="47776" xr:uid="{390BDF6E-9A4C-42CC-8496-96C480FE9FD5}"/>
    <cellStyle name="Normal 4 9 9 9" xfId="47777" xr:uid="{001411B9-5AD2-4924-8B55-66EA76A59544}"/>
    <cellStyle name="Normal 4 9 9 9 2" xfId="47778" xr:uid="{9983E3CA-4780-4B4C-95FC-CF4ECE7321C0}"/>
    <cellStyle name="Normal 4 9 9 9 2 2" xfId="47779" xr:uid="{66AEA615-49DF-4EB2-87DF-B75800582B19}"/>
    <cellStyle name="Normal 4 9 9 9 3" xfId="47780" xr:uid="{86DCA322-E1E4-4F9F-970F-E13AB5B27ECE}"/>
    <cellStyle name="Normal 4_03  50% Concept Design Cost Estimate Rev. 00 dated 29.07.07-AA" xfId="2189" xr:uid="{33D90210-8202-4877-A66E-B157E341A8EA}"/>
    <cellStyle name="Normal 40" xfId="203" xr:uid="{4D0F06FF-54E3-414C-8803-82243880EE71}"/>
    <cellStyle name="Normal 40 2" xfId="47781" xr:uid="{C9F8AAC8-EE49-4726-B833-0B8C95A33472}"/>
    <cellStyle name="Normal 41" xfId="204" xr:uid="{EAD33374-272C-48F6-BC11-4E31F4CC2354}"/>
    <cellStyle name="Normal 42" xfId="205" xr:uid="{27B04BB8-DACE-4723-85BE-A97143BAC7D8}"/>
    <cellStyle name="Normal 42 2" xfId="47782" xr:uid="{0E47DF93-9DCE-4FE3-9C40-C6B2F5BFB940}"/>
    <cellStyle name="Normal 43" xfId="206" xr:uid="{8BD02AD9-7AA9-420F-8EE0-F754D3B759D0}"/>
    <cellStyle name="Normal 44" xfId="207" xr:uid="{5C7BE1D4-7D99-4DB0-8B62-B43B3367EB4A}"/>
    <cellStyle name="Normal 44 2" xfId="47783" xr:uid="{71E82189-A02E-4562-87F0-706B61A157C2}"/>
    <cellStyle name="Normal 45" xfId="208" xr:uid="{0DF692A4-62C2-44D8-8BD0-CBB80037DBAD}"/>
    <cellStyle name="Normal 45 2" xfId="47784" xr:uid="{AECB42BB-DCED-4268-98A3-74A91E5C559C}"/>
    <cellStyle name="Normal 46" xfId="209" xr:uid="{BB61C27E-08B8-402C-A1C2-CFFCF282E7FF}"/>
    <cellStyle name="Normal 46 2" xfId="47785" xr:uid="{FC67D412-C8E7-4AFC-8BBA-5DC1E7BBD913}"/>
    <cellStyle name="Normal 47" xfId="210" xr:uid="{AA5A7831-9113-4FD0-A66D-8993541B8977}"/>
    <cellStyle name="Normal 47 2" xfId="47787" xr:uid="{89576CED-F172-4CCC-B193-6A35698CE227}"/>
    <cellStyle name="Normal 47 3" xfId="47786" xr:uid="{A8F1D6A2-AE06-4C6E-916C-E7CDE3929D60}"/>
    <cellStyle name="Normal 48" xfId="211" xr:uid="{54D076DA-E1DC-42B5-AC88-223753A12466}"/>
    <cellStyle name="Normal 48 2" xfId="47788" xr:uid="{B6FF06C2-F4B9-4777-9575-1CD2F9D6DE1C}"/>
    <cellStyle name="Normal 49" xfId="212" xr:uid="{893BA66F-CAD3-4AC7-809B-1229FB07B658}"/>
    <cellStyle name="Normal 49 2" xfId="47790" xr:uid="{DA9EA926-CB64-44C2-8504-8B5F15E887B6}"/>
    <cellStyle name="Normal 49 3" xfId="47791" xr:uid="{C8D06056-C6C0-426C-AE77-E1432027365D}"/>
    <cellStyle name="Normal 49 3 2" xfId="47792" xr:uid="{C75F63C3-AF6A-46D2-9EE4-538255B320A1}"/>
    <cellStyle name="Normal 49 4" xfId="47793" xr:uid="{4C5BBB97-26F4-45E3-9F9F-E1A1885324E6}"/>
    <cellStyle name="Normal 49 5" xfId="47789" xr:uid="{3F8F5619-2EE3-49A5-91E0-E929016872F2}"/>
    <cellStyle name="Normal 5" xfId="58" xr:uid="{00000000-0005-0000-0000-000040000000}"/>
    <cellStyle name="Normal 5 10" xfId="51918" xr:uid="{91F16665-EB2A-4A99-AFED-085E54AFE7BC}"/>
    <cellStyle name="Normal 5 10 2" xfId="52673" xr:uid="{57EE20E7-4543-442B-9246-F6C186026518}"/>
    <cellStyle name="Normal 5 10 2 2" xfId="54184" xr:uid="{194C89EE-CF66-4F36-A3DC-680979BB5504}"/>
    <cellStyle name="Normal 5 10 3" xfId="53435" xr:uid="{4815E794-C6E7-45A1-B706-8EDC091F4AD1}"/>
    <cellStyle name="Normal 5 11" xfId="52170" xr:uid="{D1EF5856-6F61-4459-B215-0F87E526B573}"/>
    <cellStyle name="Normal 5 11 2" xfId="53682" xr:uid="{3E3F753A-476E-4F84-BF16-A4E289D5B1A4}"/>
    <cellStyle name="Normal 5 12" xfId="52933" xr:uid="{27546226-6B7E-4A03-8E85-CA463CA16013}"/>
    <cellStyle name="Normal 5 120" xfId="2191" xr:uid="{297E7285-0B07-493C-A7D2-B65ADD752F19}"/>
    <cellStyle name="Normal 5 13" xfId="51377" xr:uid="{A645213D-F30F-4DA2-9A62-C3B1A88FBEC4}"/>
    <cellStyle name="Normal 5 14" xfId="54435" xr:uid="{C50FE265-7486-4500-86BE-1A3F981C018D}"/>
    <cellStyle name="Normal 5 15" xfId="321" xr:uid="{9A0C81A1-8836-4245-8D4C-9C17297F8104}"/>
    <cellStyle name="Normal 5 2" xfId="273" xr:uid="{06A3C73D-F048-46BA-B92D-67B8E88C15CC}"/>
    <cellStyle name="Normal 5 2 10" xfId="348" xr:uid="{CE980811-5319-4959-B720-3F01864818B1}"/>
    <cellStyle name="Normal 5 2 2" xfId="2193" xr:uid="{53B68033-D6F1-49D8-B928-67FA72F00782}"/>
    <cellStyle name="Normal 5 2 2 2" xfId="2194" xr:uid="{E8B9F3B8-D503-4F65-8983-B433CE1876C3}"/>
    <cellStyle name="Normal 5 2 2 2 2" xfId="52603" xr:uid="{217DCB54-A7B3-4E78-A33E-56AC1F701E4B}"/>
    <cellStyle name="Normal 5 2 2 2 2 2" xfId="54114" xr:uid="{25F05F07-42B9-49F6-B0F4-2E75F71F04CF}"/>
    <cellStyle name="Normal 5 2 2 2 3" xfId="53365" xr:uid="{836326EF-7FFB-420F-A8AA-FB9A7FAA7522}"/>
    <cellStyle name="Normal 5 2 2 2 4" xfId="51847" xr:uid="{BE1C2A86-3695-4E7E-9AF0-B9A0C94D67CD}"/>
    <cellStyle name="Normal 5 2 2 3" xfId="52095" xr:uid="{AE218824-922D-4867-92CE-F4F241B023CB}"/>
    <cellStyle name="Normal 5 2 2 3 2" xfId="52847" xr:uid="{E229B11E-8A4E-415F-B3EA-FB08B897D708}"/>
    <cellStyle name="Normal 5 2 2 3 2 2" xfId="54358" xr:uid="{5EA6BEA1-E239-4CDD-AE99-19F4CA430EBC}"/>
    <cellStyle name="Normal 5 2 2 3 3" xfId="53609" xr:uid="{BD703B5A-79FF-4352-B802-84CB945A0927}"/>
    <cellStyle name="Normal 5 2 2 4" xfId="52344" xr:uid="{6E01CE35-775B-4767-8076-B733C01A5C41}"/>
    <cellStyle name="Normal 5 2 2 4 2" xfId="53856" xr:uid="{118E282B-1F7F-4AE1-8340-245449E7FDEA}"/>
    <cellStyle name="Normal 5 2 2 5" xfId="53107" xr:uid="{39522E00-8ACA-49E9-AF42-7013274E2511}"/>
    <cellStyle name="Normal 5 2 2 6" xfId="51577" xr:uid="{72616265-ED48-4D08-AC6D-D4753375CA6F}"/>
    <cellStyle name="Normal 5 2 3" xfId="2192" xr:uid="{E30873FA-8132-43F8-8F55-F4669BB37B99}"/>
    <cellStyle name="Normal 5 2 3 2" xfId="51905" xr:uid="{1860F5DC-9F58-421B-B9F8-7BAD4C812A9D}"/>
    <cellStyle name="Normal 5 2 3 2 2" xfId="52661" xr:uid="{E16A7E55-88E6-443D-9C87-2BCF5DB712B1}"/>
    <cellStyle name="Normal 5 2 3 2 2 2" xfId="54172" xr:uid="{C31FFFA4-1869-4AB6-943C-A0D4A659DE79}"/>
    <cellStyle name="Normal 5 2 3 2 3" xfId="53423" xr:uid="{055C3D1C-A85F-43B7-84DA-D1DF6B0AAFA7}"/>
    <cellStyle name="Normal 5 2 3 3" xfId="52153" xr:uid="{9272D5A0-1302-4F59-9559-2E3A9DDFD7C7}"/>
    <cellStyle name="Normal 5 2 3 3 2" xfId="52905" xr:uid="{0C8B0D58-408F-4B62-9EF4-A1B105DB4F63}"/>
    <cellStyle name="Normal 5 2 3 3 2 2" xfId="54416" xr:uid="{3C5345DB-703E-469A-AE47-303295A881B3}"/>
    <cellStyle name="Normal 5 2 3 3 3" xfId="53667" xr:uid="{7A657FA6-81CA-4262-92C2-2A4AD0454619}"/>
    <cellStyle name="Normal 5 2 3 4" xfId="52402" xr:uid="{D4EA598F-5DEF-4F1D-82C5-57968BEBD308}"/>
    <cellStyle name="Normal 5 2 3 4 2" xfId="53914" xr:uid="{785034CD-902D-48D7-8567-03643E38AAED}"/>
    <cellStyle name="Normal 5 2 3 5" xfId="53165" xr:uid="{A266EBB5-B1EF-46A0-8560-6B95FD23DE76}"/>
    <cellStyle name="Normal 5 2 3 6" xfId="51638" xr:uid="{88E0DC4A-DF89-4487-9546-34DEC3CD4E8D}"/>
    <cellStyle name="Normal 5 2 4" xfId="51356" xr:uid="{F8AE0C12-ACEA-4B68-87F0-5DCF0223DAC9}"/>
    <cellStyle name="Normal 5 2 4 2" xfId="52484" xr:uid="{C00B651C-5A1A-44B5-9C65-BC1A9325485B}"/>
    <cellStyle name="Normal 5 2 4 2 2" xfId="53995" xr:uid="{6EB8267D-E631-4D26-B7F4-E0639786C6A7}"/>
    <cellStyle name="Normal 5 2 4 3" xfId="53246" xr:uid="{834E06CF-C1B4-4C9B-A30A-4501A4EC1810}"/>
    <cellStyle name="Normal 5 2 4 4" xfId="51728" xr:uid="{791475B7-A3E7-4CA7-A219-955C1956DC5C}"/>
    <cellStyle name="Normal 5 2 5" xfId="51976" xr:uid="{00295059-5D3D-4675-AFC1-115A45BFA2BD}"/>
    <cellStyle name="Normal 5 2 5 2" xfId="52728" xr:uid="{42DEB58D-670E-4336-8A95-CE2F5013CF95}"/>
    <cellStyle name="Normal 5 2 5 2 2" xfId="54239" xr:uid="{0FF120D2-46B3-48B3-A71F-1274A2B7692D}"/>
    <cellStyle name="Normal 5 2 5 3" xfId="53490" xr:uid="{ED843C5E-B27B-4AEF-A989-BC64599437E3}"/>
    <cellStyle name="Normal 5 2 6" xfId="52225" xr:uid="{2E89BDF0-FD28-452E-9F96-AF77F57E236B}"/>
    <cellStyle name="Normal 5 2 6 2" xfId="53737" xr:uid="{C11B8F16-AF78-4893-96BB-FF16AFD1B959}"/>
    <cellStyle name="Normal 5 2 7" xfId="52988" xr:uid="{6F1EDBDD-8B9A-4D86-830C-4F62F54724B8}"/>
    <cellStyle name="Normal 5 2 8" xfId="51441" xr:uid="{16C75860-7C27-4924-9693-D28866A2BFC5}"/>
    <cellStyle name="Normal 5 2 9" xfId="54490" xr:uid="{7F7B460E-7718-47EE-B422-225B27D4E20D}"/>
    <cellStyle name="Normal 5 3" xfId="281" xr:uid="{0F4BD7EC-175A-4DEF-BE10-F63A96C54C1F}"/>
    <cellStyle name="Normal 5 3 2" xfId="2196" xr:uid="{00720E9C-11EF-4356-96ED-63CBC3DD4B5F}"/>
    <cellStyle name="Normal 5 3 2 2" xfId="2197" xr:uid="{A37C33B9-D605-4F58-BC00-35C346D3EE56}"/>
    <cellStyle name="Normal 5 3 2 2 2" xfId="52609" xr:uid="{253939B2-DB8B-43EB-BB38-44F5E15439AD}"/>
    <cellStyle name="Normal 5 3 2 2 2 2" xfId="54120" xr:uid="{F05A5864-C177-4C86-BBC4-E829EA793208}"/>
    <cellStyle name="Normal 5 3 2 2 3" xfId="53371" xr:uid="{CCF0C133-9836-4AB8-92B2-EFA6A90ACCC1}"/>
    <cellStyle name="Normal 5 3 2 2 4" xfId="51853" xr:uid="{C8B02575-7003-441B-8D25-34ACABE013BF}"/>
    <cellStyle name="Normal 5 3 2 3" xfId="52101" xr:uid="{1BCE84C8-8A96-458B-91D2-C6FFDF80E7C2}"/>
    <cellStyle name="Normal 5 3 2 3 2" xfId="52853" xr:uid="{91CFF58B-6777-4E6E-B5B8-1240D27BED2E}"/>
    <cellStyle name="Normal 5 3 2 3 2 2" xfId="54364" xr:uid="{F7A0ABFD-6A8C-423F-92E7-A46E00883FAA}"/>
    <cellStyle name="Normal 5 3 2 3 3" xfId="53615" xr:uid="{CDFD5E10-8AE8-4422-8C77-67D4F4B2B8AE}"/>
    <cellStyle name="Normal 5 3 2 4" xfId="52350" xr:uid="{E5C077A4-9A06-4309-9E98-DED1CACCAA28}"/>
    <cellStyle name="Normal 5 3 2 4 2" xfId="53862" xr:uid="{AD49E5CE-71A3-4C39-A939-04D0FCEF5FD1}"/>
    <cellStyle name="Normal 5 3 2 5" xfId="53113" xr:uid="{068D225C-7CC6-4976-A0AB-6A178D474959}"/>
    <cellStyle name="Normal 5 3 2 6" xfId="51583" xr:uid="{EEC00E7B-3767-4E0A-AEA5-CD9A4F8322E5}"/>
    <cellStyle name="Normal 5 3 3" xfId="2195" xr:uid="{7FBB846C-4332-499F-8015-A2614F4C480E}"/>
    <cellStyle name="Normal 5 3 3 2" xfId="52490" xr:uid="{92DC1B85-2670-4C81-8D6D-C664337327DE}"/>
    <cellStyle name="Normal 5 3 3 2 2" xfId="54001" xr:uid="{D71BBD44-1ED0-48A1-AA20-43EA3EA6B5E4}"/>
    <cellStyle name="Normal 5 3 3 3" xfId="53252" xr:uid="{44E4A44D-15CD-4C4A-A206-DACD45DF8D3A}"/>
    <cellStyle name="Normal 5 3 3 4" xfId="51734" xr:uid="{8AA3F28F-C617-44AB-B1C9-DD1F4E5DACF7}"/>
    <cellStyle name="Normal 5 3 4" xfId="51982" xr:uid="{6237EEBB-5444-46D0-AACB-A77DECC9B644}"/>
    <cellStyle name="Normal 5 3 4 2" xfId="52734" xr:uid="{1B5B3682-F657-404A-9333-EE0197D92915}"/>
    <cellStyle name="Normal 5 3 4 2 2" xfId="54245" xr:uid="{EE1D82E9-1CEA-45C6-A09E-BE29DFF0D603}"/>
    <cellStyle name="Normal 5 3 4 3" xfId="53496" xr:uid="{93D43148-AE5C-417A-9C88-D61FA7A54DC7}"/>
    <cellStyle name="Normal 5 3 5" xfId="52231" xr:uid="{0CBEDF15-2F58-441B-9C8C-F15FF4AD7BED}"/>
    <cellStyle name="Normal 5 3 5 2" xfId="53743" xr:uid="{9BDFA788-3B23-4ADD-9798-171007CA9A61}"/>
    <cellStyle name="Normal 5 3 6" xfId="52994" xr:uid="{50AE81CD-F65E-4A4D-A2ED-5B85B9046431}"/>
    <cellStyle name="Normal 5 3 7" xfId="51447" xr:uid="{78BFED30-3F27-47A6-81C9-6F509DDF3E73}"/>
    <cellStyle name="Normal 5 3 8" xfId="54496" xr:uid="{D3BE8528-48FF-46C4-9222-EF6D1519B99D}"/>
    <cellStyle name="Normal 5 3 9" xfId="354" xr:uid="{099D2E12-2D3A-446A-8242-11202244AD9D}"/>
    <cellStyle name="Normal 5 4" xfId="213" xr:uid="{9E098710-54F9-4DA8-A689-16AE380698CD}"/>
    <cellStyle name="Normal 5 4 2" xfId="2199" xr:uid="{8288CB02-1EC0-482B-84CF-4733D168DB6E}"/>
    <cellStyle name="Normal 5 4 2 2" xfId="52457" xr:uid="{C0D1401C-6FF3-4BC4-88F5-966DBC66819F}"/>
    <cellStyle name="Normal 5 4 2 2 2" xfId="53968" xr:uid="{FD793847-359A-4589-BBC4-08CAE825EEC5}"/>
    <cellStyle name="Normal 5 4 2 3" xfId="53219" xr:uid="{FA2F2543-230E-40F9-ADBA-28E4DCDCC93F}"/>
    <cellStyle name="Normal 5 4 2 4" xfId="51701" xr:uid="{7D94D23A-D935-4D06-85CF-8D6CF2D6657A}"/>
    <cellStyle name="Normal 5 4 3" xfId="2200" xr:uid="{D748CB04-DEF8-4570-A144-70AC49F2E0B1}"/>
    <cellStyle name="Normal 5 4 3 2" xfId="52701" xr:uid="{CF098B05-6899-4E52-B48A-4786D9E11C3A}"/>
    <cellStyle name="Normal 5 4 3 2 2" xfId="54212" xr:uid="{AE90F97E-20D6-4B5A-A36D-3F95A62C3EAF}"/>
    <cellStyle name="Normal 5 4 3 3" xfId="53463" xr:uid="{8619E9B9-04D1-483B-ABEB-894CD44BF636}"/>
    <cellStyle name="Normal 5 4 3 4" xfId="51949" xr:uid="{04EADC4C-AAD2-4A41-B0F9-EDA6713CA5E7}"/>
    <cellStyle name="Normal 5 4 4" xfId="52198" xr:uid="{13337165-563D-46F4-8B7C-CF929608927E}"/>
    <cellStyle name="Normal 5 4 4 2" xfId="53710" xr:uid="{9071A5C9-79E3-4CD1-B031-21EE482A5270}"/>
    <cellStyle name="Normal 5 4 5" xfId="52961" xr:uid="{870F4E70-75F9-41F3-9428-554F4AC857A8}"/>
    <cellStyle name="Normal 5 4 6" xfId="51409" xr:uid="{733CE54D-A23B-4D42-8A4C-39B0568E171B}"/>
    <cellStyle name="Normal 5 4 7" xfId="54463" xr:uid="{9CFF553E-F3EE-49E6-A993-1680D7E8C94E}"/>
    <cellStyle name="Normal 5 4 8" xfId="2198" xr:uid="{0EBFD8E8-1E2B-4ECF-9827-459EEDD98DAA}"/>
    <cellStyle name="Normal 5 5" xfId="293" xr:uid="{3D0EE3B4-DC8F-405F-8F05-A7AD9359CD33}"/>
    <cellStyle name="Normal 5 5 2" xfId="51741" xr:uid="{430433E2-A253-4F47-8281-C8CEC803FBC3}"/>
    <cellStyle name="Normal 5 5 2 2" xfId="52497" xr:uid="{A19DFC42-41AD-4C6B-8D86-173C8216253A}"/>
    <cellStyle name="Normal 5 5 2 2 2" xfId="54008" xr:uid="{2F15BCC0-87DB-4352-ADB2-D38B1F7FE27A}"/>
    <cellStyle name="Normal 5 5 2 3" xfId="53259" xr:uid="{A58D9353-ED9F-4D0E-B78A-DE7D4D352EA0}"/>
    <cellStyle name="Normal 5 5 3" xfId="51989" xr:uid="{611E5F56-CD30-4A8C-BAE6-C8B615CA70F0}"/>
    <cellStyle name="Normal 5 5 3 2" xfId="52741" xr:uid="{1F38320F-3E8D-46E3-B0D5-09693C265E4E}"/>
    <cellStyle name="Normal 5 5 3 2 2" xfId="54252" xr:uid="{BBBFA01D-7483-40D7-AEB2-6E72488AF402}"/>
    <cellStyle name="Normal 5 5 3 3" xfId="53503" xr:uid="{85878DEB-02A7-409E-9AC0-8AFFC82BC642}"/>
    <cellStyle name="Normal 5 5 4" xfId="52238" xr:uid="{8E7E7210-1FED-4FBE-B8BB-D3B46C6E5976}"/>
    <cellStyle name="Normal 5 5 4 2" xfId="53750" xr:uid="{01EA7128-B0CA-46D2-976E-456F9537E32B}"/>
    <cellStyle name="Normal 5 5 5" xfId="53001" xr:uid="{8AE54AC2-BEFD-47C0-BF42-4CC4AF88E13D}"/>
    <cellStyle name="Normal 5 5 6" xfId="51454" xr:uid="{51D9C010-E833-450F-ABDF-2CCEC0DAE1A6}"/>
    <cellStyle name="Normal 5 5 7" xfId="54503" xr:uid="{AB25080E-67BB-4886-8EE3-68EA72B20C98}"/>
    <cellStyle name="Normal 5 5 8" xfId="2201" xr:uid="{A60A46D5-2002-47A0-A9A3-2BD9985F9FFC}"/>
    <cellStyle name="Normal 5 6" xfId="2190" xr:uid="{1C2E07C1-2D95-408B-AF7C-6660B83ED6C9}"/>
    <cellStyle name="Normal 5 6 2" xfId="51796" xr:uid="{B6464CB6-D9BD-457D-80B5-5C91A2AF1DBD}"/>
    <cellStyle name="Normal 5 6 2 2" xfId="52552" xr:uid="{6B5DA11E-3A9A-464E-A5E5-774336B63BB3}"/>
    <cellStyle name="Normal 5 6 2 2 2" xfId="54063" xr:uid="{DA15E9F2-7780-4136-89ED-FF51F2D00457}"/>
    <cellStyle name="Normal 5 6 2 3" xfId="53314" xr:uid="{4CA87587-0825-4087-8E10-DC816E054673}"/>
    <cellStyle name="Normal 5 6 3" xfId="52044" xr:uid="{77E4ACDB-695B-4DC1-BC01-F9BA60ABCA8B}"/>
    <cellStyle name="Normal 5 6 3 2" xfId="52796" xr:uid="{0A40B7E4-722F-401B-8312-E0CE8F167751}"/>
    <cellStyle name="Normal 5 6 3 2 2" xfId="54307" xr:uid="{FA7D596D-C619-4372-8B58-2BC305801D0F}"/>
    <cellStyle name="Normal 5 6 3 3" xfId="53558" xr:uid="{E71908AD-1FBD-4A76-9305-DE13291A310B}"/>
    <cellStyle name="Normal 5 6 4" xfId="52293" xr:uid="{68E131F3-1B8D-4F2C-96B7-AC2A6FADC825}"/>
    <cellStyle name="Normal 5 6 4 2" xfId="53805" xr:uid="{F90DE18F-A872-42A9-BEE0-4AE1D74D2BF1}"/>
    <cellStyle name="Normal 5 6 5" xfId="53056" xr:uid="{F6240309-9749-4E00-A13F-66D2515E9E63}"/>
    <cellStyle name="Normal 5 6 6" xfId="51521" xr:uid="{98DACB78-C356-4A5F-AE71-4D796EE394FD}"/>
    <cellStyle name="Normal 5 7" xfId="51329" xr:uid="{EFBA7344-1BB6-4B4C-80DA-39966616DAC1}"/>
    <cellStyle name="Normal 5 7 2" xfId="51820" xr:uid="{C6EBDD6D-117C-466F-975C-E0F4F32ED09A}"/>
    <cellStyle name="Normal 5 7 2 2" xfId="52576" xr:uid="{18DA6E3C-EE86-4462-824D-C43995C8014D}"/>
    <cellStyle name="Normal 5 7 2 2 2" xfId="54087" xr:uid="{556CF593-9754-48DB-A760-23DF55A126CE}"/>
    <cellStyle name="Normal 5 7 2 3" xfId="53338" xr:uid="{FBE08207-1CD2-41ED-B891-89C055CCEB79}"/>
    <cellStyle name="Normal 5 7 3" xfId="52068" xr:uid="{4900EF82-80CE-4CD8-B6F2-9DE07A8342D9}"/>
    <cellStyle name="Normal 5 7 3 2" xfId="52820" xr:uid="{7EF8AD8E-F3C6-40A5-A51F-83033620F9BF}"/>
    <cellStyle name="Normal 5 7 3 2 2" xfId="54331" xr:uid="{33E141C3-433E-4120-B4EE-C118C538649D}"/>
    <cellStyle name="Normal 5 7 3 3" xfId="53582" xr:uid="{7E99527C-7DF5-40D7-A371-965034B413FD}"/>
    <cellStyle name="Normal 5 7 4" xfId="52317" xr:uid="{FFD89C0F-2176-4522-99D6-B12D6E71B630}"/>
    <cellStyle name="Normal 5 7 4 2" xfId="53829" xr:uid="{B00CF55A-70BA-4245-8CF4-17740555AAEE}"/>
    <cellStyle name="Normal 5 7 5" xfId="53080" xr:uid="{C60F6104-236E-4C5F-B0B0-7E95636AD934}"/>
    <cellStyle name="Normal 5 7 6" xfId="51548" xr:uid="{14CB3190-40D7-41A6-ADFB-A23F8E54EF41}"/>
    <cellStyle name="Normal 5 8" xfId="51611" xr:uid="{C68643E5-403A-4760-8A55-A33FBF30325F}"/>
    <cellStyle name="Normal 5 8 2" xfId="51878" xr:uid="{686EE9C6-C391-4732-9396-C5821784A002}"/>
    <cellStyle name="Normal 5 8 2 2" xfId="52634" xr:uid="{DCF87909-F4A7-4835-ADDB-C5D61FA42860}"/>
    <cellStyle name="Normal 5 8 2 2 2" xfId="54145" xr:uid="{51017DD4-E4C3-4868-A803-6A9CC61CC090}"/>
    <cellStyle name="Normal 5 8 2 3" xfId="53396" xr:uid="{47A8FDB6-032F-411B-A8F0-FF45C814248C}"/>
    <cellStyle name="Normal 5 8 3" xfId="52126" xr:uid="{4B4316C5-2B69-4920-8DC0-E88D9983212D}"/>
    <cellStyle name="Normal 5 8 3 2" xfId="52878" xr:uid="{E32330D7-C3D4-4336-BC4F-24C9ECFF0317}"/>
    <cellStyle name="Normal 5 8 3 2 2" xfId="54389" xr:uid="{0C37FAEC-EFDB-4DBA-8570-85B4EE7D75B3}"/>
    <cellStyle name="Normal 5 8 3 3" xfId="53640" xr:uid="{F243C11F-3F25-4F4D-ABEC-E17694731FB7}"/>
    <cellStyle name="Normal 5 8 4" xfId="52375" xr:uid="{4F04546C-23C7-4E0C-820A-5AD5AD22092D}"/>
    <cellStyle name="Normal 5 8 4 2" xfId="53887" xr:uid="{D23027ED-7ED7-4C49-A104-136AE5D51C40}"/>
    <cellStyle name="Normal 5 8 5" xfId="53138" xr:uid="{1C4D4646-14E7-4429-AB43-BD8E7963730D}"/>
    <cellStyle name="Normal 5 9" xfId="51673" xr:uid="{7251A3D8-BCFD-4001-B6C0-E1AD475DEC77}"/>
    <cellStyle name="Normal 5 9 2" xfId="52429" xr:uid="{0B7D4530-822B-41B5-8E86-48E37104BBED}"/>
    <cellStyle name="Normal 5 9 2 2" xfId="53940" xr:uid="{260F736F-5A7B-4200-BA50-E1F4E5C6B00D}"/>
    <cellStyle name="Normal 5 9 3" xfId="53191" xr:uid="{AE2D84BD-CC19-4507-9BF4-F15BDD612D2B}"/>
    <cellStyle name="Normal 50" xfId="214" xr:uid="{374D30CA-4435-4B91-8E31-069AED83AF68}"/>
    <cellStyle name="Normal 51" xfId="215" xr:uid="{E65C44FB-C4CB-4AC1-AAED-F98B03419020}"/>
    <cellStyle name="Normal 51 2" xfId="47794" xr:uid="{8082E15A-EF15-4B27-9B99-E9FA6E4191B2}"/>
    <cellStyle name="Normal 52" xfId="216" xr:uid="{6742D322-5E0E-4348-AD46-4411ABBC38F2}"/>
    <cellStyle name="Normal 53" xfId="59" xr:uid="{00000000-0005-0000-0000-000041000000}"/>
    <cellStyle name="Normal 53 2" xfId="217" xr:uid="{BB822DBF-C439-4A51-9524-D93A47A87A92}"/>
    <cellStyle name="Normal 54" xfId="218" xr:uid="{4F29A68C-D2E9-4E11-829E-61C90953181B}"/>
    <cellStyle name="Normal 55" xfId="219" xr:uid="{BAFB85DA-38E7-43E5-A61D-2C2987BDCADF}"/>
    <cellStyle name="Normal 56" xfId="220" xr:uid="{FC5B0794-D195-49C0-9041-003D83ED77E0}"/>
    <cellStyle name="Normal 57" xfId="221" xr:uid="{4F9C699A-9626-4A35-B4DD-000FAA015197}"/>
    <cellStyle name="Normal 58" xfId="222" xr:uid="{1E2B73AF-3030-480E-8461-E918BDFF7A9B}"/>
    <cellStyle name="Normal 59" xfId="223" xr:uid="{84389464-0C88-4CF7-9D83-53DE462DB755}"/>
    <cellStyle name="Normal 6" xfId="60" xr:uid="{00000000-0005-0000-0000-000042000000}"/>
    <cellStyle name="Normal 6 10" xfId="2203" xr:uid="{453CF786-B26E-4362-B847-69D1DBAED653}"/>
    <cellStyle name="Normal 6 11" xfId="2204" xr:uid="{2BC87C61-6AEE-4555-91AC-B25A7A6BED50}"/>
    <cellStyle name="Normal 6 12" xfId="2205" xr:uid="{56A52C6B-BF33-4D42-846C-8CF6B4ED2FB8}"/>
    <cellStyle name="Normal 6 13" xfId="2206" xr:uid="{4C501ACA-B644-4E65-98E8-F0891C882ABB}"/>
    <cellStyle name="Normal 6 14" xfId="2207" xr:uid="{E9CE552C-941E-40CE-B156-3F343D44AE9B}"/>
    <cellStyle name="Normal 6 15" xfId="2208" xr:uid="{E4C92DA8-AE7B-43CE-8BB5-20533DCDAD02}"/>
    <cellStyle name="Normal 6 16" xfId="2209" xr:uid="{9A498FD4-4F5E-4199-A602-1E61E2ADB4AA}"/>
    <cellStyle name="Normal 6 17" xfId="51243" xr:uid="{D4AAF3EE-2E11-40DB-93B7-9462CC5BD21A}"/>
    <cellStyle name="Normal 6 18" xfId="51244" xr:uid="{8B3CAB83-959C-4C3A-89DC-D25543D52598}"/>
    <cellStyle name="Normal 6 19" xfId="51245" xr:uid="{91ECE224-E348-4300-B1AE-AB68C67A65BC}"/>
    <cellStyle name="Normal 6 2" xfId="61" xr:uid="{00000000-0005-0000-0000-000043000000}"/>
    <cellStyle name="Normal 6 2 2" xfId="62" xr:uid="{00000000-0005-0000-0000-000044000000}"/>
    <cellStyle name="Normal 6 2 2 2" xfId="282" xr:uid="{B4CB8756-A233-467D-AA17-CE51667B16C4}"/>
    <cellStyle name="Normal 6 2 2 3" xfId="224" xr:uid="{C610C115-6DEF-4A70-9685-669B3B6047CD}"/>
    <cellStyle name="Normal 6 2 3" xfId="2210" xr:uid="{73DF4B80-A038-4016-8CC3-25AECF6B64AF}"/>
    <cellStyle name="Normal 6 20" xfId="51246" xr:uid="{B691C9D4-D337-438B-BAEA-6D6CAA79093E}"/>
    <cellStyle name="Normal 6 21" xfId="51247" xr:uid="{08236995-D907-4A90-AB68-B84E2D1DF5AA}"/>
    <cellStyle name="Normal 6 22" xfId="51248" xr:uid="{D346B2EE-89A4-4527-A7D8-F61B9EFCF79F}"/>
    <cellStyle name="Normal 6 23" xfId="51249" xr:uid="{F201BC51-16B6-4DAC-8102-AA09F60C965C}"/>
    <cellStyle name="Normal 6 24" xfId="51250" xr:uid="{07A8184E-76BF-45F3-B503-E8F1A6AE863A}"/>
    <cellStyle name="Normal 6 25" xfId="2202" xr:uid="{4ACC47BC-3550-426C-B73F-69C6E268319D}"/>
    <cellStyle name="Normal 6 3" xfId="2211" xr:uid="{B0A6736F-154F-4A5C-AAB0-29AF2BEDBD26}"/>
    <cellStyle name="Normal 6 3 2" xfId="51662" xr:uid="{87EFF2D6-434C-4D28-A75E-CAB0454B2F62}"/>
    <cellStyle name="Normal 6 4" xfId="2212" xr:uid="{35CDA33D-00ED-4F93-8755-ABB88177250E}"/>
    <cellStyle name="Normal 6 4 2" xfId="47795" xr:uid="{3605D8A3-BD28-489F-B6F9-1CCA7E45DADC}"/>
    <cellStyle name="Normal 6 5" xfId="2213" xr:uid="{A2987AA9-D4EE-426D-B504-3A360B27F8CC}"/>
    <cellStyle name="Normal 6 6" xfId="2214" xr:uid="{770B4891-6DC3-4AB5-A334-D2BC35505F9A}"/>
    <cellStyle name="Normal 6 7" xfId="2215" xr:uid="{141A2302-1198-4A5E-B79D-FADB6C89CCB4}"/>
    <cellStyle name="Normal 6 8" xfId="2216" xr:uid="{375E4D41-ADB8-42C2-A10B-2562374EE478}"/>
    <cellStyle name="Normal 6 9" xfId="2217" xr:uid="{654C6D0D-30EE-4385-9FC7-F47B661B3273}"/>
    <cellStyle name="Normal 60" xfId="225" xr:uid="{01E0B836-F4BC-494C-B227-C72E14220098}"/>
    <cellStyle name="Normal 61" xfId="226" xr:uid="{83642525-934A-4366-8F50-EE7C14F778E2}"/>
    <cellStyle name="Normal 62" xfId="227" xr:uid="{789219E6-8965-41A1-AFB5-9BCAD774216C}"/>
    <cellStyle name="Normal 63" xfId="228" xr:uid="{1F3C3372-F6EE-4B3A-9AC0-7476FF1C1413}"/>
    <cellStyle name="Normal 63 2" xfId="47796" xr:uid="{83A57BEC-B6E1-4BD9-835E-39223002E5A2}"/>
    <cellStyle name="Normal 64" xfId="229" xr:uid="{399C830F-D7E7-4F92-BB0C-79C24A3729B8}"/>
    <cellStyle name="Normal 64 2" xfId="47797" xr:uid="{FE3EFB35-9A22-4C41-B286-31A9CC3F7256}"/>
    <cellStyle name="Normal 65" xfId="230" xr:uid="{B76A5611-BECC-47B3-AD9F-E27ADDE290C2}"/>
    <cellStyle name="Normal 65 2" xfId="47798" xr:uid="{AE47940A-D9EF-4536-AD56-7CF2EE7D1314}"/>
    <cellStyle name="Normal 66" xfId="231" xr:uid="{02D1FE1A-D459-421D-BD12-4E5EC1B7121E}"/>
    <cellStyle name="Normal 66 2" xfId="47799" xr:uid="{085EA6B8-1FCA-474B-AF18-B515178D3331}"/>
    <cellStyle name="Normal 67" xfId="232" xr:uid="{DA00EEAD-48BC-49D4-9A5C-DD24BDB82E1D}"/>
    <cellStyle name="Normal 67 2" xfId="47800" xr:uid="{3709ABC5-0CBD-430E-AF0F-2C8DADC0004A}"/>
    <cellStyle name="Normal 68" xfId="233" xr:uid="{55862115-B775-461E-94FF-1FD73831F10F}"/>
    <cellStyle name="Normal 68 2" xfId="47801" xr:uid="{491515BC-31A6-4B2D-918C-24E367C8C00C}"/>
    <cellStyle name="Normal 69" xfId="109" xr:uid="{E52E9B99-EB4E-444E-9D96-0F3905783C91}"/>
    <cellStyle name="Normal 69 2" xfId="47802" xr:uid="{B8EC83CD-4995-4ECD-87B1-45BB738DCD61}"/>
    <cellStyle name="Normal 7" xfId="63" xr:uid="{00000000-0005-0000-0000-000045000000}"/>
    <cellStyle name="Normal 7 10" xfId="47803" xr:uid="{F6A47A9C-82BF-47B2-88DD-48F7A65F3848}"/>
    <cellStyle name="Normal 7 11" xfId="47804" xr:uid="{00F527C0-B464-4AC3-9CAB-6E03216A402F}"/>
    <cellStyle name="Normal 7 12" xfId="2218" xr:uid="{546EA310-A66D-433A-9B49-951B9D100271}"/>
    <cellStyle name="Normal 7 2" xfId="64" xr:uid="{00000000-0005-0000-0000-000046000000}"/>
    <cellStyle name="Normal 7 2 10" xfId="47805" xr:uid="{E23AD575-F92F-429C-BB27-B203A03EB243}"/>
    <cellStyle name="Normal 7 2 10 2" xfId="52674" xr:uid="{F1E3F347-D108-4244-829B-53C528D86A88}"/>
    <cellStyle name="Normal 7 2 10 2 2" xfId="54185" xr:uid="{C3B23C1A-67CC-4BF7-9C7F-AFF232424DC0}"/>
    <cellStyle name="Normal 7 2 10 3" xfId="53436" xr:uid="{AE5D47A5-A27F-4959-A2B3-9EB5318A2A42}"/>
    <cellStyle name="Normal 7 2 10 4" xfId="51919" xr:uid="{6FC2B9BE-71EC-467F-B7F5-634F317CF8D3}"/>
    <cellStyle name="Normal 7 2 11" xfId="47806" xr:uid="{1123070D-2FE2-47BE-91A2-474B36BC5F79}"/>
    <cellStyle name="Normal 7 2 11 2" xfId="53683" xr:uid="{6EF47969-5BF3-4CF1-8A4E-6C6469C2682D}"/>
    <cellStyle name="Normal 7 2 11 3" xfId="52171" xr:uid="{8FDFC680-BC39-4307-B6AC-35411301E1BB}"/>
    <cellStyle name="Normal 7 2 12" xfId="47807" xr:uid="{C4675275-55EF-4165-BF90-EB49EF27AF60}"/>
    <cellStyle name="Normal 7 2 12 2" xfId="52934" xr:uid="{39AD3357-65C1-4A05-BC8A-857045F07BA8}"/>
    <cellStyle name="Normal 7 2 13" xfId="47808" xr:uid="{C92F59B9-ABC7-4B7A-A757-44ABFB014209}"/>
    <cellStyle name="Normal 7 2 14" xfId="47809" xr:uid="{3B612FB6-D246-411C-88EB-0E0DD08DAA91}"/>
    <cellStyle name="Normal 7 2 15" xfId="47810" xr:uid="{0810F5AA-CC0E-47B1-AFF3-004C3DB16C4D}"/>
    <cellStyle name="Normal 7 2 16" xfId="47811" xr:uid="{5947FF26-9F3A-4D4C-9BB2-2C0550927DFA}"/>
    <cellStyle name="Normal 7 2 17" xfId="47812" xr:uid="{D9FF1FAF-03AE-40E3-83BF-131B92CF10B8}"/>
    <cellStyle name="Normal 7 2 18" xfId="47813" xr:uid="{B0E5C7AF-5FF6-442D-9691-9F23D5734B2B}"/>
    <cellStyle name="Normal 7 2 19" xfId="47814" xr:uid="{DBB126E2-DB23-4720-B622-FE1E57C86827}"/>
    <cellStyle name="Normal 7 2 2" xfId="65" xr:uid="{00000000-0005-0000-0000-000047000000}"/>
    <cellStyle name="Normal 7 2 2 10" xfId="54437" xr:uid="{72243F54-8233-4137-9B98-A50BBF085A97}"/>
    <cellStyle name="Normal 7 2 2 2" xfId="284" xr:uid="{24EDF3C0-6790-4818-A07D-F4A8FCBD8C75}"/>
    <cellStyle name="Normal 7 2 2 2 2" xfId="51585" xr:uid="{AE204E3E-7740-45C4-99D0-24BC61FD853B}"/>
    <cellStyle name="Normal 7 2 2 2 2 2" xfId="51855" xr:uid="{5908D1E7-2A0D-4D7A-99F1-3BE5AAD8FAE8}"/>
    <cellStyle name="Normal 7 2 2 2 2 2 2" xfId="52611" xr:uid="{64BE698B-1ECB-4315-A789-187F6C5057DC}"/>
    <cellStyle name="Normal 7 2 2 2 2 2 2 2" xfId="54122" xr:uid="{5DCA8DFF-AE48-4343-AE4A-C62FF1E72A8A}"/>
    <cellStyle name="Normal 7 2 2 2 2 2 3" xfId="53373" xr:uid="{7AA8EAA7-48D4-4E79-A23F-58535D839336}"/>
    <cellStyle name="Normal 7 2 2 2 2 3" xfId="52103" xr:uid="{9C608368-CC7D-4448-B793-36146CBC9676}"/>
    <cellStyle name="Normal 7 2 2 2 2 3 2" xfId="52855" xr:uid="{2E8FEFD1-8AFD-4957-A65D-9EE1F54FA3AD}"/>
    <cellStyle name="Normal 7 2 2 2 2 3 2 2" xfId="54366" xr:uid="{E2C1B2AB-B812-497C-BA62-0F22C43FAEB9}"/>
    <cellStyle name="Normal 7 2 2 2 2 3 3" xfId="53617" xr:uid="{FFBF9323-BC84-45A2-8B7D-3F5331CE087F}"/>
    <cellStyle name="Normal 7 2 2 2 2 4" xfId="52352" xr:uid="{334106A6-FAD8-417C-A446-A21F768850D8}"/>
    <cellStyle name="Normal 7 2 2 2 2 4 2" xfId="53864" xr:uid="{598F755C-6166-4CC7-8BFF-CE19C04A2F3A}"/>
    <cellStyle name="Normal 7 2 2 2 2 5" xfId="53115" xr:uid="{3B254393-AAEE-4CC9-860D-CEFB619153AE}"/>
    <cellStyle name="Normal 7 2 2 2 3" xfId="51736" xr:uid="{777A7C7F-CF5F-4DB6-A41D-CD59E8D60F6E}"/>
    <cellStyle name="Normal 7 2 2 2 3 2" xfId="52492" xr:uid="{895C2BFF-6765-4353-97F9-34C45D072D76}"/>
    <cellStyle name="Normal 7 2 2 2 3 2 2" xfId="54003" xr:uid="{59EB9481-A227-4410-A146-AF35B73DAE54}"/>
    <cellStyle name="Normal 7 2 2 2 3 3" xfId="53254" xr:uid="{7EDC1046-222B-490F-8745-3CDE18E042E0}"/>
    <cellStyle name="Normal 7 2 2 2 4" xfId="51984" xr:uid="{727FABA2-216C-42FF-A862-E01AE1C3E9D4}"/>
    <cellStyle name="Normal 7 2 2 2 4 2" xfId="52736" xr:uid="{881BF493-4D23-437F-A4C0-28830429F62F}"/>
    <cellStyle name="Normal 7 2 2 2 4 2 2" xfId="54247" xr:uid="{1B3A2AFC-7252-425F-8927-86AAA054D816}"/>
    <cellStyle name="Normal 7 2 2 2 4 3" xfId="53498" xr:uid="{C156E7F7-A928-4531-9626-982E910A6AE8}"/>
    <cellStyle name="Normal 7 2 2 2 5" xfId="52233" xr:uid="{1D69EC5E-E137-42FA-8F05-0C1AB77E8C19}"/>
    <cellStyle name="Normal 7 2 2 2 5 2" xfId="53745" xr:uid="{87063E0F-9CCE-4E49-9BE9-17F0E6CEAC1E}"/>
    <cellStyle name="Normal 7 2 2 2 6" xfId="52996" xr:uid="{26BC25F4-979A-4384-9247-4A01E2FE8790}"/>
    <cellStyle name="Normal 7 2 2 2 7" xfId="51449" xr:uid="{C8A937B8-A7C0-4535-8EED-2459D079B071}"/>
    <cellStyle name="Normal 7 2 2 2 8" xfId="54498" xr:uid="{31406397-5A32-4F87-A4F0-73B6FFC076C1}"/>
    <cellStyle name="Normal 7 2 2 2 9" xfId="356" xr:uid="{BA7A0FFC-EB97-4A7D-990F-2AE7553CE5CB}"/>
    <cellStyle name="Normal 7 2 2 3" xfId="235" xr:uid="{656A3DA8-3C74-490D-9678-B96EB0BCE185}"/>
    <cellStyle name="Normal 7 2 2 3 2" xfId="51411" xr:uid="{2A8217AC-DF62-4724-B151-D8F1EC8D24F2}"/>
    <cellStyle name="Normal 7 2 2 3 3" xfId="47815" xr:uid="{FB60A76D-A9E9-4CF3-84BA-89A48A576EE4}"/>
    <cellStyle name="Normal 7 2 2 4" xfId="295" xr:uid="{FCC31D28-E8EE-431E-A5EE-AE3A097EDE8C}"/>
    <cellStyle name="Normal 7 2 2 4 2" xfId="51743" xr:uid="{9D628370-FDD5-4084-81E2-B5B11CAFED59}"/>
    <cellStyle name="Normal 7 2 2 4 2 2" xfId="52499" xr:uid="{4453641E-68A5-4406-BCC9-D3452055BE9E}"/>
    <cellStyle name="Normal 7 2 2 4 2 2 2" xfId="54010" xr:uid="{BA246A40-F8A0-4CA8-BACA-DCE42F9AB287}"/>
    <cellStyle name="Normal 7 2 2 4 2 3" xfId="53261" xr:uid="{C112C424-8C5B-45F9-9437-B91B9056DFED}"/>
    <cellStyle name="Normal 7 2 2 4 3" xfId="51991" xr:uid="{709CD648-E1C6-46AF-A01C-91F825B6E3D4}"/>
    <cellStyle name="Normal 7 2 2 4 3 2" xfId="52743" xr:uid="{F3052EF9-8F93-405B-81E2-E10CB7B0872F}"/>
    <cellStyle name="Normal 7 2 2 4 3 2 2" xfId="54254" xr:uid="{6091FDF3-0091-4B2B-8FFF-ED797BE3B619}"/>
    <cellStyle name="Normal 7 2 2 4 3 3" xfId="53505" xr:uid="{C503040C-133B-4371-B7D6-28CF83C1DFCF}"/>
    <cellStyle name="Normal 7 2 2 4 4" xfId="52240" xr:uid="{91FAFE3F-ED05-4081-8029-F825F3CA451E}"/>
    <cellStyle name="Normal 7 2 2 4 4 2" xfId="53752" xr:uid="{4419D24B-4511-4FF6-8BDA-D126F1B48904}"/>
    <cellStyle name="Normal 7 2 2 4 5" xfId="53003" xr:uid="{C0CEA74B-38DA-429D-BBEA-ACB00039EB07}"/>
    <cellStyle name="Normal 7 2 2 4 6" xfId="54505" xr:uid="{FA25D401-FE34-498A-BCD1-0D8C7FC1F6EF}"/>
    <cellStyle name="Normal 7 2 2 4 7" xfId="51456" xr:uid="{5165097C-1D00-46B3-B78F-2A4BB492DBF6}"/>
    <cellStyle name="Normal 7 2 2 5" xfId="51675" xr:uid="{9D8A0406-0ECE-41FC-AAFE-DE1D0D711E87}"/>
    <cellStyle name="Normal 7 2 2 5 2" xfId="52431" xr:uid="{8F9D33AB-2B22-4E86-87C7-105F04A44DED}"/>
    <cellStyle name="Normal 7 2 2 5 2 2" xfId="53942" xr:uid="{C2C4D483-4034-4229-979D-3D0E7471CBA7}"/>
    <cellStyle name="Normal 7 2 2 5 3" xfId="53193" xr:uid="{AA19BA00-47F1-4184-81B6-BDC898D152E4}"/>
    <cellStyle name="Normal 7 2 2 6" xfId="51920" xr:uid="{F7189B8E-D0F2-4F29-9C88-77B1A1218096}"/>
    <cellStyle name="Normal 7 2 2 6 2" xfId="52675" xr:uid="{1223B69D-287F-4501-A5BB-B844CC4C0354}"/>
    <cellStyle name="Normal 7 2 2 6 2 2" xfId="54186" xr:uid="{C635191F-0C78-462E-9D34-1E71BDB287E7}"/>
    <cellStyle name="Normal 7 2 2 6 3" xfId="53437" xr:uid="{67A64FA2-FF36-45ED-87B4-FA9AB59370F9}"/>
    <cellStyle name="Normal 7 2 2 7" xfId="52172" xr:uid="{67101DA0-6F92-4889-AB57-37B2D7B420BE}"/>
    <cellStyle name="Normal 7 2 2 7 2" xfId="53684" xr:uid="{643166C2-24A8-453D-BF14-B31029CDFD31}"/>
    <cellStyle name="Normal 7 2 2 8" xfId="52935" xr:uid="{B76523CA-6B23-496E-935B-4D47A53417A8}"/>
    <cellStyle name="Normal 7 2 2 9" xfId="51379" xr:uid="{2C58A223-0F6A-4B55-8E56-8FBFF28CE3B8}"/>
    <cellStyle name="Normal 7 2 20" xfId="47816" xr:uid="{4E1CA48F-EC53-4DA0-804C-3082FB52059A}"/>
    <cellStyle name="Normal 7 2 21" xfId="47817" xr:uid="{4B0B077F-DF01-4E3B-A936-700D5D671642}"/>
    <cellStyle name="Normal 7 2 22" xfId="47818" xr:uid="{0E10273E-E102-4C41-BF74-ECA29A522D73}"/>
    <cellStyle name="Normal 7 2 23" xfId="47819" xr:uid="{CE934B0F-ACFC-495C-A866-5F1AEECDF7C8}"/>
    <cellStyle name="Normal 7 2 24" xfId="47820" xr:uid="{F39B3521-6594-47E0-AEA8-002EC1CDB8DC}"/>
    <cellStyle name="Normal 7 2 25" xfId="47821" xr:uid="{2D749176-3923-42F3-ADA7-1D47BD22A64A}"/>
    <cellStyle name="Normal 7 2 26" xfId="47822" xr:uid="{8461ECF4-98E7-49BE-B358-10F0CFD63000}"/>
    <cellStyle name="Normal 7 2 27" xfId="47823" xr:uid="{A8006448-B931-4FAA-A5F1-F651BC5542E2}"/>
    <cellStyle name="Normal 7 2 28" xfId="47824" xr:uid="{2152C0E8-112C-4AEA-8BAA-9E7F8BE6F91A}"/>
    <cellStyle name="Normal 7 2 29" xfId="47825" xr:uid="{F010CA9A-BB36-46BA-B360-C31291486C6B}"/>
    <cellStyle name="Normal 7 2 3" xfId="274" xr:uid="{72CEB129-391A-4DD1-A069-326D2B563928}"/>
    <cellStyle name="Normal 7 2 3 10" xfId="349" xr:uid="{7DA1F93F-7F86-47F4-93D5-C3FD29A2FF09}"/>
    <cellStyle name="Normal 7 2 3 2" xfId="47826" xr:uid="{E5F22BB5-5AAC-46CB-A3E1-8CC8FE0E9A55}"/>
    <cellStyle name="Normal 7 2 3 2 2" xfId="51848" xr:uid="{3E7D30E2-E5DC-4CE7-99F0-860CAD77EAC9}"/>
    <cellStyle name="Normal 7 2 3 2 2 2" xfId="52604" xr:uid="{CF858570-AF78-47E5-8A2C-79F853A61D34}"/>
    <cellStyle name="Normal 7 2 3 2 2 2 2" xfId="54115" xr:uid="{A7BA82BD-8227-4B9F-ADBB-59F2CB968209}"/>
    <cellStyle name="Normal 7 2 3 2 2 3" xfId="53366" xr:uid="{AB87637B-1038-4D85-9278-FC8B70D73B2F}"/>
    <cellStyle name="Normal 7 2 3 2 3" xfId="52096" xr:uid="{0528BD64-BD58-482C-8924-1E63CD899032}"/>
    <cellStyle name="Normal 7 2 3 2 3 2" xfId="52848" xr:uid="{C6F2D485-E780-49CF-9682-7D2EA2D5F317}"/>
    <cellStyle name="Normal 7 2 3 2 3 2 2" xfId="54359" xr:uid="{8FADAD4E-470E-47BB-8CF4-2756C97775D6}"/>
    <cellStyle name="Normal 7 2 3 2 3 3" xfId="53610" xr:uid="{D5F3F3F2-E5FB-4B56-89F0-13CD41C9F917}"/>
    <cellStyle name="Normal 7 2 3 2 4" xfId="52345" xr:uid="{06CB9533-632C-4276-864A-0810737E0D96}"/>
    <cellStyle name="Normal 7 2 3 2 4 2" xfId="53857" xr:uid="{823F8B70-EDBF-4CB2-A230-C76BE3631446}"/>
    <cellStyle name="Normal 7 2 3 2 5" xfId="53108" xr:uid="{01BA4170-AF6E-4DCE-9D05-CF861CD6C6BB}"/>
    <cellStyle name="Normal 7 2 3 2 6" xfId="51578" xr:uid="{32D6326B-20D1-4540-BA08-F9671D556D32}"/>
    <cellStyle name="Normal 7 2 3 3" xfId="51357" xr:uid="{3A6D3178-D0DB-4879-AB13-B0AD9013EA3C}"/>
    <cellStyle name="Normal 7 2 3 3 2" xfId="51906" xr:uid="{20DC25C3-37C2-4C09-A517-233F09D573F1}"/>
    <cellStyle name="Normal 7 2 3 3 2 2" xfId="52662" xr:uid="{354B78BB-EE03-4CCC-9E42-C1B998D9BE70}"/>
    <cellStyle name="Normal 7 2 3 3 2 2 2" xfId="54173" xr:uid="{FEC0FD6D-5EA3-4B0E-B4A7-6C9C70504468}"/>
    <cellStyle name="Normal 7 2 3 3 2 3" xfId="53424" xr:uid="{DF0A48DF-264B-4D26-BEAD-AFC2A742B9B9}"/>
    <cellStyle name="Normal 7 2 3 3 3" xfId="52154" xr:uid="{23388C46-A042-4505-B452-DD7114B3B92B}"/>
    <cellStyle name="Normal 7 2 3 3 3 2" xfId="52906" xr:uid="{71B96C34-5A4F-4E91-A966-217D8A6635B9}"/>
    <cellStyle name="Normal 7 2 3 3 3 2 2" xfId="54417" xr:uid="{A7A96923-31A0-4D5F-8FA6-1860EA1F942E}"/>
    <cellStyle name="Normal 7 2 3 3 3 3" xfId="53668" xr:uid="{2E7CE908-DD10-4038-9C76-15ED0A573F03}"/>
    <cellStyle name="Normal 7 2 3 3 4" xfId="52403" xr:uid="{2917A793-5FE1-45D1-8988-FAD608471517}"/>
    <cellStyle name="Normal 7 2 3 3 4 2" xfId="53915" xr:uid="{F4C2DC0A-97C5-4D15-9374-3085CDC9C46A}"/>
    <cellStyle name="Normal 7 2 3 3 5" xfId="53166" xr:uid="{53CCED3F-7607-4346-BA8B-AC5E30A92F72}"/>
    <cellStyle name="Normal 7 2 3 3 6" xfId="51639" xr:uid="{2EC8D228-5CF1-41FA-B05D-BB5B81FD95B8}"/>
    <cellStyle name="Normal 7 2 3 4" xfId="51729" xr:uid="{DD4A1D03-149A-4A28-9D33-EA071DB8F39F}"/>
    <cellStyle name="Normal 7 2 3 4 2" xfId="52485" xr:uid="{406B70C1-B3A0-4C67-B264-755C4CB82D12}"/>
    <cellStyle name="Normal 7 2 3 4 2 2" xfId="53996" xr:uid="{E1466A1D-1040-428B-8C85-785722E365FF}"/>
    <cellStyle name="Normal 7 2 3 4 3" xfId="53247" xr:uid="{89209083-FC9B-4DF2-B83A-643999C70E7E}"/>
    <cellStyle name="Normal 7 2 3 5" xfId="51977" xr:uid="{57283398-2740-4154-9088-CF8FDA0267D3}"/>
    <cellStyle name="Normal 7 2 3 5 2" xfId="52729" xr:uid="{E58A66AE-92B1-4D14-896D-ED9590296AB9}"/>
    <cellStyle name="Normal 7 2 3 5 2 2" xfId="54240" xr:uid="{149F122E-E459-4400-ACA3-1415B36C9606}"/>
    <cellStyle name="Normal 7 2 3 5 3" xfId="53491" xr:uid="{0D1BACDC-7828-4B6C-B0CA-F356B1DD3FF3}"/>
    <cellStyle name="Normal 7 2 3 6" xfId="52226" xr:uid="{A47F77C8-1D28-4D79-AAFC-E1DFB73CDE00}"/>
    <cellStyle name="Normal 7 2 3 6 2" xfId="53738" xr:uid="{C1379EED-1807-430F-BC76-95CB6529B985}"/>
    <cellStyle name="Normal 7 2 3 7" xfId="52989" xr:uid="{19AC9BC1-CF0F-4E79-AEF5-9E81DC5007C8}"/>
    <cellStyle name="Normal 7 2 3 8" xfId="51442" xr:uid="{664B55D1-695D-4B15-8628-3A210CE42D83}"/>
    <cellStyle name="Normal 7 2 3 9" xfId="54491" xr:uid="{1F2E3E35-D3A8-468D-AC45-6C68AF074A8C}"/>
    <cellStyle name="Normal 7 2 30" xfId="47827" xr:uid="{429FEAC0-7CD6-4D5A-B30A-C2C40C79995E}"/>
    <cellStyle name="Normal 7 2 31" xfId="47828" xr:uid="{8F212A28-E29B-4D52-A6F0-D9BEEB465A04}"/>
    <cellStyle name="Normal 7 2 32" xfId="47829" xr:uid="{84BE8818-00DA-4235-B278-7AFD02037E19}"/>
    <cellStyle name="Normal 7 2 33" xfId="2219" xr:uid="{2AF0FCB0-EE7E-412A-917E-E15C35930EB3}"/>
    <cellStyle name="Normal 7 2 34" xfId="51330" xr:uid="{F3F1D5FA-964D-4DC9-8DD1-2973639D8EFF}"/>
    <cellStyle name="Normal 7 2 35" xfId="51378" xr:uid="{6246AEA3-CB95-49C1-9975-B1CFAA5FDEB4}"/>
    <cellStyle name="Normal 7 2 36" xfId="54436" xr:uid="{62843D5E-5F60-440B-B51C-6E2DA3B95E26}"/>
    <cellStyle name="Normal 7 2 37" xfId="322" xr:uid="{80A1065B-3674-47CB-822C-97722D629316}"/>
    <cellStyle name="Normal 7 2 4" xfId="234" xr:uid="{B26D1819-B546-47EE-AAAD-B902785D25BB}"/>
    <cellStyle name="Normal 7 2 4 2" xfId="51702" xr:uid="{2141F3F8-D8C3-4C01-ABFC-D8C86082BEFE}"/>
    <cellStyle name="Normal 7 2 4 2 2" xfId="52458" xr:uid="{193428F9-FFAB-41C4-AFFF-BA1D0C86BEEE}"/>
    <cellStyle name="Normal 7 2 4 2 2 2" xfId="53969" xr:uid="{678D797B-54D3-4025-B69F-9ADD5FCF4B24}"/>
    <cellStyle name="Normal 7 2 4 2 3" xfId="53220" xr:uid="{1D0D342E-3045-4EB5-BA52-E691C0D9D23E}"/>
    <cellStyle name="Normal 7 2 4 3" xfId="51950" xr:uid="{B816D38A-911F-46BC-AC41-FD2D9B3127F9}"/>
    <cellStyle name="Normal 7 2 4 3 2" xfId="52702" xr:uid="{ADF4B3AB-EDA9-4C45-91BE-98223DE08A06}"/>
    <cellStyle name="Normal 7 2 4 3 2 2" xfId="54213" xr:uid="{655444CA-12B8-4E59-B25E-9BC25A2AF06D}"/>
    <cellStyle name="Normal 7 2 4 3 3" xfId="53464" xr:uid="{6B43305F-5689-4F2C-80E5-013F00B5298F}"/>
    <cellStyle name="Normal 7 2 4 4" xfId="52199" xr:uid="{157C8E00-217B-4EE0-9A5B-FC7949F0C25A}"/>
    <cellStyle name="Normal 7 2 4 4 2" xfId="53711" xr:uid="{91EDE24A-71B8-4923-B0BD-054275ABE443}"/>
    <cellStyle name="Normal 7 2 4 5" xfId="52962" xr:uid="{852C3AB5-43F6-4FDA-B4C4-902B82C6EC71}"/>
    <cellStyle name="Normal 7 2 4 6" xfId="51410" xr:uid="{139CBF17-6A0A-4E77-B9F1-B0117EE324E2}"/>
    <cellStyle name="Normal 7 2 4 7" xfId="54464" xr:uid="{15F3EFF5-1F9A-478B-B241-DFE2F33F358F}"/>
    <cellStyle name="Normal 7 2 4 8" xfId="47830" xr:uid="{0C18512E-3B18-4E87-BD35-D5988CCC0E20}"/>
    <cellStyle name="Normal 7 2 5" xfId="294" xr:uid="{E908E1DD-24A2-4D98-8C6E-DEB6C2DC4AF7}"/>
    <cellStyle name="Normal 7 2 5 2" xfId="51742" xr:uid="{BCCF2278-FA9E-4F36-A5A8-BBF2FA80CFF0}"/>
    <cellStyle name="Normal 7 2 5 2 2" xfId="52498" xr:uid="{BECA8739-82AA-4110-93A3-8FBFB93B310B}"/>
    <cellStyle name="Normal 7 2 5 2 2 2" xfId="54009" xr:uid="{F1DE2EE0-95C0-49F3-9567-C2C3A84234C8}"/>
    <cellStyle name="Normal 7 2 5 2 3" xfId="53260" xr:uid="{A4B875FC-9C79-446A-8698-FB8D8D661309}"/>
    <cellStyle name="Normal 7 2 5 3" xfId="51990" xr:uid="{B97286DC-0716-4489-B0AF-650D0004A584}"/>
    <cellStyle name="Normal 7 2 5 3 2" xfId="52742" xr:uid="{779B043E-6129-4B37-983F-A3619FD8030F}"/>
    <cellStyle name="Normal 7 2 5 3 2 2" xfId="54253" xr:uid="{B3A5233D-268B-49B1-9A90-D85DEEC4759A}"/>
    <cellStyle name="Normal 7 2 5 3 3" xfId="53504" xr:uid="{0B7B4DE6-CD11-46AD-8024-B5824F9B0104}"/>
    <cellStyle name="Normal 7 2 5 4" xfId="52239" xr:uid="{4F886276-3A6D-4089-8ADE-5C50D798633B}"/>
    <cellStyle name="Normal 7 2 5 4 2" xfId="53751" xr:uid="{A9418EFC-F860-49D5-BB42-930183648EC8}"/>
    <cellStyle name="Normal 7 2 5 5" xfId="53002" xr:uid="{6D52EB45-5839-44E7-863C-7892E5156363}"/>
    <cellStyle name="Normal 7 2 5 6" xfId="51455" xr:uid="{134FE984-B250-459B-B83C-09A663352E99}"/>
    <cellStyle name="Normal 7 2 5 7" xfId="54504" xr:uid="{0D3EC73A-768C-4B38-AB7B-2EF85F98C1FD}"/>
    <cellStyle name="Normal 7 2 5 8" xfId="47831" xr:uid="{306E6DCD-C1BC-4700-8DCA-CEB8EA27CD25}"/>
    <cellStyle name="Normal 7 2 6" xfId="47832" xr:uid="{36AA5BFF-5FFE-4C7C-995E-34389FADD945}"/>
    <cellStyle name="Normal 7 2 6 2" xfId="51797" xr:uid="{D3AEE0F4-1513-40D2-AAAB-45437B8212F9}"/>
    <cellStyle name="Normal 7 2 6 2 2" xfId="52553" xr:uid="{59BB12F2-21C6-4210-B8B2-FEF1A122EAC5}"/>
    <cellStyle name="Normal 7 2 6 2 2 2" xfId="54064" xr:uid="{A827FF58-C420-4552-8478-560F52529832}"/>
    <cellStyle name="Normal 7 2 6 2 3" xfId="53315" xr:uid="{7CA56B45-8B87-4A84-B6AE-B61C413F6098}"/>
    <cellStyle name="Normal 7 2 6 3" xfId="52045" xr:uid="{FEC5D28E-A514-4D48-99B4-B5A7C9296E26}"/>
    <cellStyle name="Normal 7 2 6 3 2" xfId="52797" xr:uid="{C0E051D2-A862-4D6E-ACA9-C9592575127E}"/>
    <cellStyle name="Normal 7 2 6 3 2 2" xfId="54308" xr:uid="{E2B957AD-49B5-4CBF-8869-9B27DE5B1D72}"/>
    <cellStyle name="Normal 7 2 6 3 3" xfId="53559" xr:uid="{55AF3D9A-ED35-4D62-B70C-5E5CD3B2A7EF}"/>
    <cellStyle name="Normal 7 2 6 4" xfId="52294" xr:uid="{1C4C4C21-C92D-4BF2-B5E9-94FCF709715D}"/>
    <cellStyle name="Normal 7 2 6 4 2" xfId="53806" xr:uid="{D355CB29-31E3-4A3B-B098-75A244DA6948}"/>
    <cellStyle name="Normal 7 2 6 5" xfId="53057" xr:uid="{D94F7C0F-6CE6-4732-B0E7-E90961A725EC}"/>
    <cellStyle name="Normal 7 2 6 6" xfId="51522" xr:uid="{685A0A2D-A30A-4D05-AD27-024224D6FE4A}"/>
    <cellStyle name="Normal 7 2 7" xfId="47833" xr:uid="{873F088C-E33D-4DB9-B253-CE50434A282B}"/>
    <cellStyle name="Normal 7 2 7 2" xfId="51821" xr:uid="{156A5624-C6C5-45F4-9B82-0056E8C36812}"/>
    <cellStyle name="Normal 7 2 7 2 2" xfId="52577" xr:uid="{B1DF8072-3131-47EA-A27E-12B03141AAD5}"/>
    <cellStyle name="Normal 7 2 7 2 2 2" xfId="54088" xr:uid="{B97D736A-DFF5-4140-A819-A52EA8722983}"/>
    <cellStyle name="Normal 7 2 7 2 3" xfId="53339" xr:uid="{BA0AEFEA-562A-4603-8546-F6F5D550298A}"/>
    <cellStyle name="Normal 7 2 7 3" xfId="52069" xr:uid="{06496C96-6411-4717-8DA3-BE700EB4A7E7}"/>
    <cellStyle name="Normal 7 2 7 3 2" xfId="52821" xr:uid="{3165F627-5435-4C40-AA71-D5EB4BCF629F}"/>
    <cellStyle name="Normal 7 2 7 3 2 2" xfId="54332" xr:uid="{25DE339C-A6C1-4DAB-A444-582465D5106C}"/>
    <cellStyle name="Normal 7 2 7 3 3" xfId="53583" xr:uid="{EB4831EE-CF4D-43B0-A95A-4158643DAA94}"/>
    <cellStyle name="Normal 7 2 7 4" xfId="52318" xr:uid="{3FDDCCAE-5A48-40D6-A242-5F144C4837D7}"/>
    <cellStyle name="Normal 7 2 7 4 2" xfId="53830" xr:uid="{844C7ABF-2281-40B4-A2E3-78C028AAFCDD}"/>
    <cellStyle name="Normal 7 2 7 5" xfId="53081" xr:uid="{01318D15-4022-4D15-BC6B-6E7637E7FD6D}"/>
    <cellStyle name="Normal 7 2 7 6" xfId="51549" xr:uid="{59DDC9A8-0531-4AEE-996C-654AE8E51CE9}"/>
    <cellStyle name="Normal 7 2 8" xfId="47834" xr:uid="{C9E10731-596E-41BB-96CF-2ADBEFB7EDB1}"/>
    <cellStyle name="Normal 7 2 8 2" xfId="51879" xr:uid="{10232B0D-9EB6-4DE5-870B-07C13A0F3C21}"/>
    <cellStyle name="Normal 7 2 8 2 2" xfId="52635" xr:uid="{0DD0B71F-ED06-4B8A-9032-EE2E5B60AA8A}"/>
    <cellStyle name="Normal 7 2 8 2 2 2" xfId="54146" xr:uid="{103BA236-3CDC-4881-901C-4653638955D8}"/>
    <cellStyle name="Normal 7 2 8 2 3" xfId="53397" xr:uid="{F6818F73-2E08-4B06-B20C-084AA450E57C}"/>
    <cellStyle name="Normal 7 2 8 3" xfId="52127" xr:uid="{11B4245C-D1AD-4FAE-B78C-072B34FC6BE1}"/>
    <cellStyle name="Normal 7 2 8 3 2" xfId="52879" xr:uid="{8F3C5A6A-79F9-49D8-B4D6-C13C98FAF447}"/>
    <cellStyle name="Normal 7 2 8 3 2 2" xfId="54390" xr:uid="{97D61B8D-F107-424C-9872-8EB516D37466}"/>
    <cellStyle name="Normal 7 2 8 3 3" xfId="53641" xr:uid="{6F0CB085-D9FB-4B82-A5E1-FFCB736E233F}"/>
    <cellStyle name="Normal 7 2 8 4" xfId="52376" xr:uid="{B5211263-F090-4308-9A30-5D695A1E5E88}"/>
    <cellStyle name="Normal 7 2 8 4 2" xfId="53888" xr:uid="{C9F35FFE-CBE8-4460-BE11-2402FA7E1BFA}"/>
    <cellStyle name="Normal 7 2 8 5" xfId="53139" xr:uid="{BBBC6D12-D880-4ABB-B037-6F4F43E82A8F}"/>
    <cellStyle name="Normal 7 2 8 6" xfId="51612" xr:uid="{F79B8FF6-C215-4213-9795-8C847777EDAF}"/>
    <cellStyle name="Normal 7 2 9" xfId="47835" xr:uid="{8D7AC3A6-4B9B-4E69-A156-058097ECC9C1}"/>
    <cellStyle name="Normal 7 2 9 2" xfId="52430" xr:uid="{6EBAAD97-0ED3-4DB1-A54F-2370F78680ED}"/>
    <cellStyle name="Normal 7 2 9 2 2" xfId="53941" xr:uid="{F206C8C7-3171-42A9-842D-E804D17F33AB}"/>
    <cellStyle name="Normal 7 2 9 3" xfId="53192" xr:uid="{C5D9CD56-42DE-4730-966A-9B2D47FB80D7}"/>
    <cellStyle name="Normal 7 2 9 4" xfId="51674" xr:uid="{2E123744-1C69-46E7-9A65-F5E8A78004A4}"/>
    <cellStyle name="Normal 7 3" xfId="283" xr:uid="{A8D41CCA-59B2-416A-9171-84888CC331FB}"/>
    <cellStyle name="Normal 7 3 2" xfId="47836" xr:uid="{7EDAF777-4A4D-4901-9D21-A5C73B5F9A1E}"/>
    <cellStyle name="Normal 7 3 2 2" xfId="51854" xr:uid="{532C6EA3-A90C-4FC4-915F-A014E677A9FD}"/>
    <cellStyle name="Normal 7 3 2 2 2" xfId="52610" xr:uid="{6A00C038-611A-49B4-BEE8-173224509D15}"/>
    <cellStyle name="Normal 7 3 2 2 2 2" xfId="54121" xr:uid="{CA8317E4-DEC5-4049-9FFE-FA35284F9967}"/>
    <cellStyle name="Normal 7 3 2 2 3" xfId="53372" xr:uid="{3BA9CE0F-9017-4439-8D17-ED1AE04074D1}"/>
    <cellStyle name="Normal 7 3 2 3" xfId="52102" xr:uid="{B431FD7B-A71E-43B0-8904-DFA183DB5793}"/>
    <cellStyle name="Normal 7 3 2 3 2" xfId="52854" xr:uid="{C3ADAEEA-4421-427B-8BF3-9737408A8841}"/>
    <cellStyle name="Normal 7 3 2 3 2 2" xfId="54365" xr:uid="{DDFDA6B9-3F56-470E-BCD6-BA6FEA4226F1}"/>
    <cellStyle name="Normal 7 3 2 3 3" xfId="53616" xr:uid="{FE9A0B39-BF4F-42DB-91AD-2168E8A5B249}"/>
    <cellStyle name="Normal 7 3 2 4" xfId="52351" xr:uid="{AC121180-71B7-48D3-8F47-F3AB62B8A62D}"/>
    <cellStyle name="Normal 7 3 2 4 2" xfId="53863" xr:uid="{8A1A8EC6-D43F-4A16-9A2E-8DE3628E4910}"/>
    <cellStyle name="Normal 7 3 2 5" xfId="53114" xr:uid="{7C1BB2AC-DC0C-4F5B-9BDD-41A25A9144CE}"/>
    <cellStyle name="Normal 7 3 2 6" xfId="51584" xr:uid="{3F9A9F10-E286-4F00-ACD1-A5ED516391E3}"/>
    <cellStyle name="Normal 7 3 3" xfId="51735" xr:uid="{4CA19E96-EAE2-4DB7-8F91-9D6CBE1E92B6}"/>
    <cellStyle name="Normal 7 3 3 2" xfId="52491" xr:uid="{DDE0F735-312E-4EAE-A241-3B8B249F9113}"/>
    <cellStyle name="Normal 7 3 3 2 2" xfId="54002" xr:uid="{0DC92303-31A7-402A-B605-918A6083A2B1}"/>
    <cellStyle name="Normal 7 3 3 3" xfId="53253" xr:uid="{49A59FF8-7F88-4CE3-8238-71FB4BAD5314}"/>
    <cellStyle name="Normal 7 3 4" xfId="51983" xr:uid="{260A1BE8-9D28-40FF-AD78-BED9B4DC8AA7}"/>
    <cellStyle name="Normal 7 3 4 2" xfId="52735" xr:uid="{FB07ED47-C55A-427B-92F1-BFA5CAC79D6E}"/>
    <cellStyle name="Normal 7 3 4 2 2" xfId="54246" xr:uid="{83EBF476-145D-4D09-A390-C7F50BAB2C3E}"/>
    <cellStyle name="Normal 7 3 4 3" xfId="53497" xr:uid="{35264335-E086-4D68-A66E-1F63DBAFC694}"/>
    <cellStyle name="Normal 7 3 5" xfId="52232" xr:uid="{5963D007-1D98-457E-805D-C0C4635573D7}"/>
    <cellStyle name="Normal 7 3 5 2" xfId="53744" xr:uid="{9E50A751-532F-4621-BAAC-50F9618DE176}"/>
    <cellStyle name="Normal 7 3 6" xfId="52995" xr:uid="{95D40E70-D631-4B99-9CCC-BB5BC4CE7C60}"/>
    <cellStyle name="Normal 7 3 7" xfId="51448" xr:uid="{D1FF2265-E29F-4119-A649-BE98207C99CB}"/>
    <cellStyle name="Normal 7 3 8" xfId="54497" xr:uid="{C9FC1249-5F49-4161-AE85-61290C48EA9B}"/>
    <cellStyle name="Normal 7 3 9" xfId="355" xr:uid="{3691556B-B11F-44C0-A3BE-1259E359545A}"/>
    <cellStyle name="Normal 7 4" xfId="47837" xr:uid="{0DFC2CF4-E2AA-4245-B688-FEDCBBB1D440}"/>
    <cellStyle name="Normal 7 5" xfId="47838" xr:uid="{5F0EBF2A-ED17-45F9-8FE3-0801ED1E4082}"/>
    <cellStyle name="Normal 7 6" xfId="47839" xr:uid="{93A097AB-EEB9-4729-B37B-FB05089301D7}"/>
    <cellStyle name="Normal 7 7" xfId="47840" xr:uid="{3785FA89-0D4E-4C1B-99FB-49EAA5E3B2B5}"/>
    <cellStyle name="Normal 7 8" xfId="47841" xr:uid="{B9AF56F4-598B-4601-BF20-35CCC46EECBB}"/>
    <cellStyle name="Normal 7 9" xfId="47842" xr:uid="{1B36AC36-0446-4F70-B22C-B86A553BBC13}"/>
    <cellStyle name="Normal 7 9 2" xfId="47843" xr:uid="{29B4BAB9-BEBC-46F8-8718-24EEA3F86D91}"/>
    <cellStyle name="Normal 70" xfId="275" xr:uid="{3E80A0E4-829D-4C67-8A73-91BAB1FAE8DB}"/>
    <cellStyle name="Normal 70 2" xfId="47844" xr:uid="{B396EEFB-0117-4F1F-82BA-06D31EC90AC4}"/>
    <cellStyle name="Normal 71" xfId="286" xr:uid="{56C8532B-35FB-44ED-BC5A-7E91DD71847D}"/>
    <cellStyle name="Normal 71 2" xfId="47845" xr:uid="{315D6E30-2D96-437A-BE16-DF1F7B262F71}"/>
    <cellStyle name="Normal 72" xfId="287" xr:uid="{A42FEAE5-9488-4672-BA66-2BB57F83B9C1}"/>
    <cellStyle name="Normal 72 2" xfId="47846" xr:uid="{3B433E1D-9341-4559-9CE4-8234B4E64412}"/>
    <cellStyle name="Normal 73" xfId="288" xr:uid="{AB885086-FA4A-432F-97A4-FDC30216BCD6}"/>
    <cellStyle name="Normal 73 2" xfId="47847" xr:uid="{0D767C13-190F-4CFB-8F64-BD2D88EC861B}"/>
    <cellStyle name="Normal 74" xfId="47848" xr:uid="{B34BF710-972D-4306-8409-68142EE9C46F}"/>
    <cellStyle name="Normal 74 2" xfId="47849" xr:uid="{571A9BFB-2DDF-4426-998F-85D66B1ECB67}"/>
    <cellStyle name="Normal 75" xfId="47850" xr:uid="{F01FBC9F-9C27-450A-B1B2-466678EE6179}"/>
    <cellStyle name="Normal 75 2" xfId="47851" xr:uid="{61A7D164-FCE3-451B-916B-C5E1F11D9F88}"/>
    <cellStyle name="Normal 76" xfId="47852" xr:uid="{B896D8FC-0139-41C7-B025-BA902308D0E8}"/>
    <cellStyle name="Normal 76 2" xfId="47853" xr:uid="{A24EA8D0-2C6A-4753-B611-38A704C5DE56}"/>
    <cellStyle name="Normal 77" xfId="47854" xr:uid="{2FBE5671-6EC6-4F56-8FC6-1216C5C3E371}"/>
    <cellStyle name="Normal 77 2" xfId="47855" xr:uid="{5125204F-7098-4F26-A731-5B261D9E716E}"/>
    <cellStyle name="Normal 77 2 2" xfId="52500" xr:uid="{B7FC27EA-30A0-44EA-9913-3D48EF08DA83}"/>
    <cellStyle name="Normal 77 2 2 2" xfId="54011" xr:uid="{1EB1D982-91EB-4705-9BD3-B2D53930035C}"/>
    <cellStyle name="Normal 77 2 3" xfId="53262" xr:uid="{70ADD182-B9EC-41EE-9F1A-3A0B32305FCE}"/>
    <cellStyle name="Normal 77 2 4" xfId="51744" xr:uid="{B7035F47-5E40-47DD-A5F8-7D68266DBB7E}"/>
    <cellStyle name="Normal 77 3" xfId="51992" xr:uid="{495D5F17-23EC-4B93-8E53-E27C89551D81}"/>
    <cellStyle name="Normal 77 3 2" xfId="52744" xr:uid="{ED46D498-3733-4AE2-9E57-61AB6A907146}"/>
    <cellStyle name="Normal 77 3 2 2" xfId="54255" xr:uid="{CDD98D3B-79F5-4085-A156-7C0C4A5704B6}"/>
    <cellStyle name="Normal 77 3 3" xfId="53506" xr:uid="{0C3B25EC-CC97-4E9A-B771-B3C57FF10E06}"/>
    <cellStyle name="Normal 77 4" xfId="52241" xr:uid="{FC0F9465-4D6C-48A0-86D3-837947BCDD74}"/>
    <cellStyle name="Normal 77 4 2" xfId="53753" xr:uid="{788DFC88-3233-47C4-9442-22ED7057EFF4}"/>
    <cellStyle name="Normal 77 5" xfId="53004" xr:uid="{5EF3924A-B5FB-4D03-8FD2-08F073712D29}"/>
    <cellStyle name="Normal 77 6" xfId="51457" xr:uid="{7A4BE3CF-5BEB-43D8-9A0D-67E73CDFB6B4}"/>
    <cellStyle name="Normal 78" xfId="111" xr:uid="{678D9BB7-5513-4758-B016-96448EB5D17F}"/>
    <cellStyle name="Normal 78 2" xfId="47856" xr:uid="{672C33DF-AE78-420D-831E-7D955775C2EB}"/>
    <cellStyle name="Normal 79" xfId="47857" xr:uid="{D7270F9A-20FC-4B1C-9071-4B375F344A00}"/>
    <cellStyle name="Normal 79 2" xfId="47858" xr:uid="{4EE15951-7563-4B61-A496-0CC75E165AD9}"/>
    <cellStyle name="Normal 79 2 2" xfId="52502" xr:uid="{13B447B4-4CFB-4DB0-9A10-3E5E6157E867}"/>
    <cellStyle name="Normal 79 2 2 2" xfId="54013" xr:uid="{9AC60723-CBF9-4BC1-9364-680865029954}"/>
    <cellStyle name="Normal 79 2 3" xfId="53264" xr:uid="{63BF7FC9-85C0-421B-BAA1-BAA465F36AF6}"/>
    <cellStyle name="Normal 79 2 4" xfId="51746" xr:uid="{43BDCE41-1C56-407E-8255-39DFF842E31C}"/>
    <cellStyle name="Normal 79 3" xfId="51994" xr:uid="{970BED4E-C069-49BA-860D-B5C0F13D020F}"/>
    <cellStyle name="Normal 79 3 2" xfId="52746" xr:uid="{2DEA4A4C-AF61-4745-A5D2-4669408400EE}"/>
    <cellStyle name="Normal 79 3 2 2" xfId="54257" xr:uid="{9A62260F-F5B8-48AA-BA1D-70717C87B79C}"/>
    <cellStyle name="Normal 79 3 3" xfId="53508" xr:uid="{8E95E76E-2FD2-433D-862D-E65F39D52545}"/>
    <cellStyle name="Normal 79 4" xfId="52243" xr:uid="{56CBE2C5-12E2-400F-98CE-F7AF7AA1635F}"/>
    <cellStyle name="Normal 79 4 2" xfId="53755" xr:uid="{8958BE1E-6300-4680-9FD5-5CE603AE81A0}"/>
    <cellStyle name="Normal 79 5" xfId="53006" xr:uid="{0401DDF8-8CE8-496C-B740-3D1ED0031C41}"/>
    <cellStyle name="Normal 79 6" xfId="51459" xr:uid="{6869F061-B968-4C65-A9BF-8A3FADF3A953}"/>
    <cellStyle name="Normal 8" xfId="66" xr:uid="{00000000-0005-0000-0000-000048000000}"/>
    <cellStyle name="Normal 8 10" xfId="2220" xr:uid="{3BA344A0-AC7C-44BE-8CDC-FD2E9BED1D4F}"/>
    <cellStyle name="Normal 8 11" xfId="2221" xr:uid="{4FA63F28-AAC5-4575-A113-6432F05986CB}"/>
    <cellStyle name="Normal 8 12" xfId="47859" xr:uid="{FB7CB36D-9F38-4329-9C2C-3C40E6938197}"/>
    <cellStyle name="Normal 8 2" xfId="67" xr:uid="{00000000-0005-0000-0000-000049000000}"/>
    <cellStyle name="Normal 8 2 2" xfId="68" xr:uid="{00000000-0005-0000-0000-00004A000000}"/>
    <cellStyle name="Normal 8 2 2 2" xfId="47860" xr:uid="{B3AA58D0-D7F9-441D-85F5-2AA7CB1A0A83}"/>
    <cellStyle name="Normal 8 2 3" xfId="69" xr:uid="{00000000-0005-0000-0000-00004B000000}"/>
    <cellStyle name="Normal 8 3" xfId="70" xr:uid="{00000000-0005-0000-0000-00004C000000}"/>
    <cellStyle name="Normal 8 3 2" xfId="2222" xr:uid="{1AB51DB9-2855-4CAA-B52A-E40D8E267CCC}"/>
    <cellStyle name="Normal 8 4" xfId="71" xr:uid="{00000000-0005-0000-0000-00004D000000}"/>
    <cellStyle name="Normal 8 4 2" xfId="237" xr:uid="{9E054D94-1649-4FDA-910F-6198B9723D9A}"/>
    <cellStyle name="Normal 8 4 2 2" xfId="47861" xr:uid="{2527706F-057F-455C-9263-79EB29ADFE61}"/>
    <cellStyle name="Normal 8 4 3" xfId="238" xr:uid="{847DD7A7-2BDE-4F07-9302-D32694B067FF}"/>
    <cellStyle name="Normal 8 4 4" xfId="236" xr:uid="{12724FF9-4B16-4B70-B7A2-DFAAFCF76E54}"/>
    <cellStyle name="Normal 8 4 4 2" xfId="51412" xr:uid="{342F5B0D-FF5D-481A-842C-14C72B98A2C8}"/>
    <cellStyle name="Normal 8 4 4 3" xfId="2223" xr:uid="{C386FBE1-1542-4FC7-B378-BE144B24A777}"/>
    <cellStyle name="Normal 8 5" xfId="2224" xr:uid="{0CF81035-9DC0-4195-943E-B80DA0712372}"/>
    <cellStyle name="Normal 8 6" xfId="2225" xr:uid="{4D1C2E77-45AB-405B-A8B6-C0806B9BE243}"/>
    <cellStyle name="Normal 8 7" xfId="2226" xr:uid="{41F75BFD-0BC9-4F85-926D-231352F500DC}"/>
    <cellStyle name="Normal 8 8" xfId="2227" xr:uid="{B1581D4C-A470-4288-AF57-79E5D73C6CDD}"/>
    <cellStyle name="Normal 8 9" xfId="2228" xr:uid="{2263E4B1-ECFD-4821-992B-A3AFB064AF27}"/>
    <cellStyle name="Normal 8_G &amp; 2nd Flr breakdown" xfId="2229" xr:uid="{6FF39252-F1F0-4768-922C-4AB5DBB7F843}"/>
    <cellStyle name="Normal 80" xfId="47862" xr:uid="{C16B7D25-8D6C-493D-86C7-6D0C448B0817}"/>
    <cellStyle name="Normal 80 2" xfId="47863" xr:uid="{9476688F-D444-4373-8D8E-B1ED8EF89406}"/>
    <cellStyle name="Normal 80 2 2" xfId="52506" xr:uid="{763E4301-36A7-4F38-9658-CB21FEE293FE}"/>
    <cellStyle name="Normal 80 2 2 2" xfId="54017" xr:uid="{18A32824-09A5-4B1F-9DCE-9C1D82C08466}"/>
    <cellStyle name="Normal 80 2 3" xfId="53268" xr:uid="{56D2E56D-F3FA-437B-9627-E495040FE51C}"/>
    <cellStyle name="Normal 80 2 4" xfId="51750" xr:uid="{70345D17-93E6-4249-9CAB-A43A99339B77}"/>
    <cellStyle name="Normal 80 3" xfId="51998" xr:uid="{3D6CA150-7677-43BA-A109-317E2043FBC6}"/>
    <cellStyle name="Normal 80 3 2" xfId="52750" xr:uid="{751F4A27-AF23-48D7-9154-4E1931224E36}"/>
    <cellStyle name="Normal 80 3 2 2" xfId="54261" xr:uid="{8AB53DD0-743B-4305-9F63-4D948393FF82}"/>
    <cellStyle name="Normal 80 3 3" xfId="53512" xr:uid="{57F25824-FFF9-4722-83E3-41E0D059E710}"/>
    <cellStyle name="Normal 80 4" xfId="52247" xr:uid="{85EC3D6F-0291-4246-B43F-72D1C4FAEB7E}"/>
    <cellStyle name="Normal 80 4 2" xfId="53759" xr:uid="{1C6CD70B-BD79-4082-BFB1-AA4A63885F32}"/>
    <cellStyle name="Normal 80 5" xfId="53010" xr:uid="{8E1F3169-324B-40DB-ABA5-E3AF106AB1D9}"/>
    <cellStyle name="Normal 80 6" xfId="51463" xr:uid="{A3F9F568-8698-4615-8F0F-FF45F50AD50A}"/>
    <cellStyle name="Normal 81" xfId="47864" xr:uid="{F65DC4D8-4179-4C60-89FD-0C5F67DEDE72}"/>
    <cellStyle name="Normal 81 2" xfId="47865" xr:uid="{721D7AB4-6A24-4FC0-9AD5-0A7F5443B424}"/>
    <cellStyle name="Normal 81 2 2" xfId="52505" xr:uid="{D8C23D34-C50C-40EE-B8FD-CF60EA80B642}"/>
    <cellStyle name="Normal 81 2 2 2" xfId="54016" xr:uid="{6B00F392-76C8-4DE7-8B15-1AE0066E0D1A}"/>
    <cellStyle name="Normal 81 2 3" xfId="53267" xr:uid="{75C92810-BD2C-44D5-AEC3-73E4DF550D32}"/>
    <cellStyle name="Normal 81 2 4" xfId="51749" xr:uid="{7B328211-3D0E-4D6E-AF51-FDBA4050651D}"/>
    <cellStyle name="Normal 81 3" xfId="51997" xr:uid="{19ECBDA7-A1BC-45B5-A025-35C9EE7F503C}"/>
    <cellStyle name="Normal 81 3 2" xfId="52749" xr:uid="{8A6C059C-081F-4B11-97D1-B1749D02191D}"/>
    <cellStyle name="Normal 81 3 2 2" xfId="54260" xr:uid="{91BFB7DC-91CB-43E6-B9D4-DC1B0C8CA745}"/>
    <cellStyle name="Normal 81 3 3" xfId="53511" xr:uid="{B595A0F3-25FA-43C3-A5AD-EDD3585A1F87}"/>
    <cellStyle name="Normal 81 4" xfId="52246" xr:uid="{D8D59BA0-C948-42D7-ACC1-0C4593507B06}"/>
    <cellStyle name="Normal 81 4 2" xfId="53758" xr:uid="{2CD8817D-A1AE-4D96-8F5D-3BC76BA5AEC7}"/>
    <cellStyle name="Normal 81 5" xfId="53009" xr:uid="{6C4E4BB5-1E55-43EE-B8AD-1638FA430D9E}"/>
    <cellStyle name="Normal 81 6" xfId="51462" xr:uid="{AD30AFE9-EB32-4ABE-AB9A-8D7250CF20F2}"/>
    <cellStyle name="Normal 82" xfId="47866" xr:uid="{131098B3-47FB-4977-AAA4-D1FC1E9A9239}"/>
    <cellStyle name="Normal 82 2" xfId="47867" xr:uid="{10EB5C8C-6541-4D71-A25A-678362F286BC}"/>
    <cellStyle name="Normal 82 2 2" xfId="52503" xr:uid="{7A39B9BA-10B2-4B8B-9628-A008CA56A414}"/>
    <cellStyle name="Normal 82 2 2 2" xfId="54014" xr:uid="{A82F0B24-249D-4AF8-A694-75973307EB61}"/>
    <cellStyle name="Normal 82 2 3" xfId="53265" xr:uid="{D9129238-5A34-4FAB-8623-573F4EB457AB}"/>
    <cellStyle name="Normal 82 2 4" xfId="51747" xr:uid="{0B9026D3-103D-4D06-A121-C2E6F99C4A03}"/>
    <cellStyle name="Normal 82 3" xfId="51995" xr:uid="{9914ECDF-5650-4016-9C4D-C4879EC9F6EF}"/>
    <cellStyle name="Normal 82 3 2" xfId="52747" xr:uid="{84376CFF-D6CB-471F-AC2D-C2AAEC3B8FCA}"/>
    <cellStyle name="Normal 82 3 2 2" xfId="54258" xr:uid="{E3CA8145-0CD9-411A-A239-DC74148DFBEA}"/>
    <cellStyle name="Normal 82 3 3" xfId="53509" xr:uid="{6B886F72-5147-4CF6-AEFE-BA47066C776B}"/>
    <cellStyle name="Normal 82 4" xfId="52244" xr:uid="{063FE2F9-178A-447E-AB6A-6DBDFF1FE29B}"/>
    <cellStyle name="Normal 82 4 2" xfId="53756" xr:uid="{3F7D91AF-2BDF-48E8-95DA-3C8E44EFF40E}"/>
    <cellStyle name="Normal 82 5" xfId="53007" xr:uid="{3254D5B2-924F-4CBA-A024-6694AAEC9F45}"/>
    <cellStyle name="Normal 82 6" xfId="51460" xr:uid="{84F83784-2C43-4235-8AA1-3DEC901EB7C1}"/>
    <cellStyle name="Normal 83" xfId="47868" xr:uid="{928E6E22-9827-4887-8DE6-55E1EFB2ACB2}"/>
    <cellStyle name="Normal 83 2" xfId="47869" xr:uid="{37E85BF0-DC8B-4603-8D12-5FDC04C63FBB}"/>
    <cellStyle name="Normal 83 2 2" xfId="52507" xr:uid="{3172DFF4-D8C7-4642-901C-918641EAA526}"/>
    <cellStyle name="Normal 83 2 2 2" xfId="54018" xr:uid="{5D4476CE-054C-44F1-85C7-DE5B55A2CE1B}"/>
    <cellStyle name="Normal 83 2 3" xfId="53269" xr:uid="{28BABBFA-5F0E-48BA-8FB6-2C09C2C34616}"/>
    <cellStyle name="Normal 83 2 4" xfId="51751" xr:uid="{1BF9099C-013E-4EE0-AC31-ED6755CEC3E7}"/>
    <cellStyle name="Normal 83 3" xfId="51999" xr:uid="{6AC8B91D-C646-4386-8D47-E92B567794F1}"/>
    <cellStyle name="Normal 83 3 2" xfId="52751" xr:uid="{716E9F36-5BB2-4608-A21F-52AE2D0D9F7A}"/>
    <cellStyle name="Normal 83 3 2 2" xfId="54262" xr:uid="{249B3368-8A40-496C-8039-D40477941C6D}"/>
    <cellStyle name="Normal 83 3 3" xfId="53513" xr:uid="{06A3C2A0-1CF1-47D5-952B-5478A73C180C}"/>
    <cellStyle name="Normal 83 4" xfId="52248" xr:uid="{B341C0DB-CB6D-4C35-A41B-F468270CD6B1}"/>
    <cellStyle name="Normal 83 4 2" xfId="53760" xr:uid="{108E872A-6781-46EE-84AF-EB0BF8FA2818}"/>
    <cellStyle name="Normal 83 5" xfId="53011" xr:uid="{1018346B-A584-48C5-A97F-FAFF185C3A02}"/>
    <cellStyle name="Normal 83 6" xfId="51464" xr:uid="{6DDC020E-2288-4B4A-8984-C3C9D07E3FFE}"/>
    <cellStyle name="Normal 84" xfId="47870" xr:uid="{FBD46BD6-CE1B-4305-B5CE-404B96175483}"/>
    <cellStyle name="Normal 84 2" xfId="51754" xr:uid="{2FC8AE5F-3B08-40E6-A455-4921D585A52C}"/>
    <cellStyle name="Normal 84 2 2" xfId="52510" xr:uid="{90B9C69F-6603-48CD-ACAA-1CFE57A30643}"/>
    <cellStyle name="Normal 84 2 2 2" xfId="54021" xr:uid="{01B0D3B1-5246-42E9-8636-8752FC0D1426}"/>
    <cellStyle name="Normal 84 2 3" xfId="53272" xr:uid="{1FFBCFB5-81A9-43AD-8DDD-3930E88F9CAA}"/>
    <cellStyle name="Normal 84 3" xfId="52002" xr:uid="{EF0FAC58-5B74-4A5F-9D79-22F8454B54DD}"/>
    <cellStyle name="Normal 84 3 2" xfId="52754" xr:uid="{13DA4EE0-5E77-49EF-AFC3-E7436B906381}"/>
    <cellStyle name="Normal 84 3 2 2" xfId="54265" xr:uid="{EEDC7AEC-DA8C-4A46-9BC9-EB8D4225CF93}"/>
    <cellStyle name="Normal 84 3 3" xfId="53516" xr:uid="{16460539-7451-4DAC-859A-C01EAA189782}"/>
    <cellStyle name="Normal 84 4" xfId="52251" xr:uid="{E465FAFB-7F63-4F75-8996-331E6A5D6F0A}"/>
    <cellStyle name="Normal 84 4 2" xfId="53763" xr:uid="{45B95864-DA8C-4509-9E9A-8C328895F8C3}"/>
    <cellStyle name="Normal 84 5" xfId="53014" xr:uid="{974A6042-78F5-4AF9-9644-FEF104678F10}"/>
    <cellStyle name="Normal 84 6" xfId="51467" xr:uid="{6EFEBA1C-D92C-41DA-B5D3-90B83AB27754}"/>
    <cellStyle name="Normal 85" xfId="47871" xr:uid="{FB018E1B-46F2-41D7-B8CE-0B837D1D8A0A}"/>
    <cellStyle name="Normal 85 2" xfId="47872" xr:uid="{E68F9AD7-BE8E-4247-982D-EBF557E1A5B6}"/>
    <cellStyle name="Normal 85 2 2" xfId="52524" xr:uid="{211E3708-92C2-48B2-A5AC-9FEF6CE1DE3D}"/>
    <cellStyle name="Normal 85 2 2 2" xfId="54035" xr:uid="{11818C09-A18E-4866-875B-3D08428997ED}"/>
    <cellStyle name="Normal 85 2 3" xfId="53286" xr:uid="{A786948B-58D9-4FF6-AE43-45E024AAD415}"/>
    <cellStyle name="Normal 85 2 4" xfId="51768" xr:uid="{14105D76-6ED1-48A1-B46B-9DCA879451FD}"/>
    <cellStyle name="Normal 85 3" xfId="52016" xr:uid="{028FB5B7-0A34-4A6E-AB2E-E8FD6565002E}"/>
    <cellStyle name="Normal 85 3 2" xfId="52768" xr:uid="{DB2C55E2-9541-432F-9A01-B41730906C38}"/>
    <cellStyle name="Normal 85 3 2 2" xfId="54279" xr:uid="{6F2DC236-430E-4622-8EC6-90FCC6C3157B}"/>
    <cellStyle name="Normal 85 3 3" xfId="53530" xr:uid="{EEA58946-9ABC-4B6C-9999-5B856E932F2A}"/>
    <cellStyle name="Normal 85 4" xfId="52265" xr:uid="{8663FC4E-BE09-43D0-9264-9FA312640EB9}"/>
    <cellStyle name="Normal 85 4 2" xfId="53777" xr:uid="{87993730-58D7-46D8-BFED-0C630BA913AF}"/>
    <cellStyle name="Normal 85 5" xfId="53028" xr:uid="{263120CC-751D-40D8-B2F7-30521BD19101}"/>
    <cellStyle name="Normal 85 6" xfId="51491" xr:uid="{69DB6259-38EC-48EB-AA8F-043B95B92A6B}"/>
    <cellStyle name="Normal 86" xfId="47873" xr:uid="{8A3999AB-6B6F-4859-AC70-BE8BC6726C61}"/>
    <cellStyle name="Normal 86 2" xfId="47874" xr:uid="{FAE3594F-C845-4192-9147-B0E671F0592C}"/>
    <cellStyle name="Normal 86 2 2" xfId="52526" xr:uid="{E927003C-6ED7-43CF-9C06-F38D21900DDE}"/>
    <cellStyle name="Normal 86 2 2 2" xfId="54037" xr:uid="{722BCF96-146A-472A-9064-383B468570CA}"/>
    <cellStyle name="Normal 86 2 3" xfId="53288" xr:uid="{60FFC193-123D-4E6D-A135-471DEA6A730B}"/>
    <cellStyle name="Normal 86 2 4" xfId="51770" xr:uid="{33343552-C70B-4C06-BA15-021E52319E9C}"/>
    <cellStyle name="Normal 86 3" xfId="52018" xr:uid="{D46A97C2-0E64-4325-8CAB-120D83D80A57}"/>
    <cellStyle name="Normal 86 3 2" xfId="52770" xr:uid="{B6181D1F-BF42-44BC-87A1-99D4216A5DD6}"/>
    <cellStyle name="Normal 86 3 2 2" xfId="54281" xr:uid="{C1FE1A62-A3A7-4D10-AB5C-FB6C4B331071}"/>
    <cellStyle name="Normal 86 3 3" xfId="53532" xr:uid="{EB583345-A01C-46DA-B922-B6D08BB5C07D}"/>
    <cellStyle name="Normal 86 4" xfId="52267" xr:uid="{0D6C84EC-C37C-4178-8ECA-7964EE07C50F}"/>
    <cellStyle name="Normal 86 4 2" xfId="53779" xr:uid="{95AB71F0-5C58-4FC4-BB84-465B0E00B647}"/>
    <cellStyle name="Normal 86 5" xfId="53030" xr:uid="{7D594A41-EA95-4473-BF90-F3ED0AAD8AD1}"/>
    <cellStyle name="Normal 86 6" xfId="51493" xr:uid="{F4A7FA20-7521-451F-A4A8-1F69FE75C159}"/>
    <cellStyle name="Normal 87" xfId="47875" xr:uid="{11384195-86BE-47D1-8C83-CF1BA8576264}"/>
    <cellStyle name="Normal 87 2" xfId="47876" xr:uid="{001D019F-0809-41B9-8E96-0D9E86A1348C}"/>
    <cellStyle name="Normal 87 2 2" xfId="52527" xr:uid="{46A3E19B-55C4-4561-92EB-DD3834936A65}"/>
    <cellStyle name="Normal 87 2 2 2" xfId="51266" xr:uid="{E57E41DC-A597-4904-878B-4BC60DA84EE8}"/>
    <cellStyle name="Normal 87 2 2 2 2" xfId="54038" xr:uid="{7E7F4DB6-CF54-44D3-B101-FF5E1EDBCFBE}"/>
    <cellStyle name="Normal 87 2 3" xfId="53289" xr:uid="{DBC4D52A-9E70-442A-ADE3-2D5642A05EEB}"/>
    <cellStyle name="Normal 87 2 4" xfId="51771" xr:uid="{452A25CB-100F-4311-8260-D1D3F7D06BD0}"/>
    <cellStyle name="Normal 87 3" xfId="52019" xr:uid="{1B38C738-F461-4E1C-950C-618344E4B421}"/>
    <cellStyle name="Normal 87 3 2" xfId="52771" xr:uid="{8D7D1C2F-7DB7-44EE-8149-8C99A563BB8C}"/>
    <cellStyle name="Normal 87 3 2 2" xfId="54282" xr:uid="{3382D264-1DBB-41EF-AB8E-77CB6F361D8B}"/>
    <cellStyle name="Normal 87 3 3" xfId="53533" xr:uid="{3844F031-D618-4857-82C6-C7844CE9CA82}"/>
    <cellStyle name="Normal 87 4" xfId="52268" xr:uid="{FCEC56B2-1533-4F1F-B494-2FDC3BE43CA6}"/>
    <cellStyle name="Normal 87 4 2" xfId="53780" xr:uid="{837119F1-7A67-4884-B391-E4F6A123302C}"/>
    <cellStyle name="Normal 87 5" xfId="53031" xr:uid="{7A9741D4-68B3-4332-A4B3-AF329BB7471C}"/>
    <cellStyle name="Normal 87 6" xfId="51494" xr:uid="{B13C6BB3-94AA-4154-8E72-BBA813585B2E}"/>
    <cellStyle name="Normal 88" xfId="47877" xr:uid="{3CEA8371-95CC-4209-B672-F778A165EB6A}"/>
    <cellStyle name="Normal 88 2" xfId="47878" xr:uid="{BDA3AF56-6381-41F0-956E-BC05A4D91F34}"/>
    <cellStyle name="Normal 88 3" xfId="51498" xr:uid="{E4E6E9CD-08EF-4E5D-BAC0-A542FCB1DC11}"/>
    <cellStyle name="Normal 89" xfId="47879" xr:uid="{1AB24A63-6F3A-4FBC-B420-484880F78895}"/>
    <cellStyle name="Normal 89 2" xfId="47880" xr:uid="{DCC3D455-2D32-45BA-817A-778F19C9984F}"/>
    <cellStyle name="Normal 89 3" xfId="51523" xr:uid="{0199CB32-3938-4A48-92B3-0D50651BF752}"/>
    <cellStyle name="Normal 9" xfId="72" xr:uid="{00000000-0005-0000-0000-00004E000000}"/>
    <cellStyle name="Normal 9 10" xfId="47881" xr:uid="{94CE0B3E-7064-46C7-A836-1760A8373E6F}"/>
    <cellStyle name="Normal 9 11" xfId="47882" xr:uid="{B243B119-FE9E-45F7-8D51-3CE3DC94C744}"/>
    <cellStyle name="Normal 9 12" xfId="47883" xr:uid="{2085AEE5-52E6-4346-A622-1AB641AE3164}"/>
    <cellStyle name="Normal 9 13" xfId="47884" xr:uid="{0271342F-9E63-44B4-B881-02E3C7D2E3E2}"/>
    <cellStyle name="Normal 9 14" xfId="47885" xr:uid="{F52EB807-EA54-4346-92AB-3CC5E9302FAD}"/>
    <cellStyle name="Normal 9 15" xfId="47886" xr:uid="{850AEC7D-CC3D-4BED-9107-9D23F213D43E}"/>
    <cellStyle name="Normal 9 16" xfId="47887" xr:uid="{EF4E8E8B-1377-43CB-9C96-4B34C01A8A69}"/>
    <cellStyle name="Normal 9 17" xfId="47888" xr:uid="{72941113-27A6-4A10-B353-02DF242F3036}"/>
    <cellStyle name="Normal 9 18" xfId="47889" xr:uid="{6B1271B2-5A12-4C83-8827-ACD714E3F07F}"/>
    <cellStyle name="Normal 9 19" xfId="47890" xr:uid="{B9560CA0-8819-438D-9806-6749A289961D}"/>
    <cellStyle name="Normal 9 2" xfId="73" xr:uid="{00000000-0005-0000-0000-00004F000000}"/>
    <cellStyle name="Normal 9 2 2" xfId="47892" xr:uid="{7F958981-0ED5-423B-8A3C-FD6265601C16}"/>
    <cellStyle name="Normal 9 2 3" xfId="47893" xr:uid="{C2CEAA89-797F-4014-A18B-59B9443887CF}"/>
    <cellStyle name="Normal 9 2 4" xfId="47894" xr:uid="{2E2F6884-882A-4992-9216-91059BB41799}"/>
    <cellStyle name="Normal 9 2 5" xfId="47891" xr:uid="{ADD578FC-50C7-40E0-B877-BCD2505FEA0E}"/>
    <cellStyle name="Normal 9 20" xfId="47895" xr:uid="{45C44A96-CCB7-4232-9FD1-59133CB06E9A}"/>
    <cellStyle name="Normal 9 21" xfId="47896" xr:uid="{F314F554-6A2D-49BD-8DE3-9E3063B73746}"/>
    <cellStyle name="Normal 9 22" xfId="47897" xr:uid="{6364D102-B6F7-4250-909D-782854CCD650}"/>
    <cellStyle name="Normal 9 23" xfId="47898" xr:uid="{F66F55DC-9026-4E2A-85C9-CBD9D47CF34B}"/>
    <cellStyle name="Normal 9 24" xfId="47899" xr:uid="{6AC5A48E-76BC-4185-9E46-E23C0892B36A}"/>
    <cellStyle name="Normal 9 25" xfId="47900" xr:uid="{60F802AB-5137-4E54-91FA-4176B5DC0486}"/>
    <cellStyle name="Normal 9 26" xfId="47901" xr:uid="{F4129382-3832-45E9-A10E-A01091E698C2}"/>
    <cellStyle name="Normal 9 27" xfId="47902" xr:uid="{511CEF95-E9A2-4A05-842F-D5FCCE446CA9}"/>
    <cellStyle name="Normal 9 28" xfId="47903" xr:uid="{BB98570B-303F-4644-87E1-88C769ED6644}"/>
    <cellStyle name="Normal 9 29" xfId="47904" xr:uid="{A67CA680-698E-4374-AE70-E7086D519C1F}"/>
    <cellStyle name="Normal 9 3" xfId="74" xr:uid="{00000000-0005-0000-0000-000050000000}"/>
    <cellStyle name="Normal 9 3 2" xfId="47905" xr:uid="{D9ED6CFE-F72F-4AD4-8EE5-97B960A678A5}"/>
    <cellStyle name="Normal 9 30" xfId="47906" xr:uid="{E763C1FA-F02D-4537-9F7B-579FCA5F719E}"/>
    <cellStyle name="Normal 9 31" xfId="47907" xr:uid="{3CCE681E-5C67-400E-9AD3-6282FFEAAA01}"/>
    <cellStyle name="Normal 9 32" xfId="47908" xr:uid="{BCD984A2-BDED-4DD2-9616-8BA3CAB43912}"/>
    <cellStyle name="Normal 9 4" xfId="47909" xr:uid="{88FAE445-7A02-416F-8706-F44F9B7E2726}"/>
    <cellStyle name="Normal 9 5" xfId="47910" xr:uid="{B2F9E4DC-1D68-472F-B893-2C3E272D9A8D}"/>
    <cellStyle name="Normal 9 6" xfId="47911" xr:uid="{0E82EA9D-F63F-4F8A-A0F1-9E0F0468307A}"/>
    <cellStyle name="Normal 9 7" xfId="47912" xr:uid="{46F23A7E-D86F-4027-AD2A-A5A3FC72EF1A}"/>
    <cellStyle name="Normal 9 8" xfId="47913" xr:uid="{C99D5199-BD43-43A3-A834-02DFC93EF629}"/>
    <cellStyle name="Normal 9 9" xfId="47914" xr:uid="{03F95464-18BE-4781-9A3E-A006BE96C530}"/>
    <cellStyle name="Normal 90" xfId="47915" xr:uid="{9329A20F-15C7-4C78-81B4-459DA282C85E}"/>
    <cellStyle name="Normal 90 2" xfId="47916" xr:uid="{E339FCFB-6417-4EC1-9E0E-52EA6C57223C}"/>
    <cellStyle name="Normal 90 3" xfId="51551" xr:uid="{EDB4E896-BF90-493B-8B8E-6F14E0D51408}"/>
    <cellStyle name="Normal 91" xfId="47917" xr:uid="{550FC866-1F7B-4E2D-B24C-CB61022C0C14}"/>
    <cellStyle name="Normal 91 2" xfId="47918" xr:uid="{E344BAB9-586B-4BE4-B044-29FF9B33F60F}"/>
    <cellStyle name="Normal 91 3" xfId="51586" xr:uid="{27078E95-2870-4306-BA8F-EACC8725A18B}"/>
    <cellStyle name="Normal 92" xfId="47919" xr:uid="{7CD8BE63-5151-4C29-862B-2B9423ED23D8}"/>
    <cellStyle name="Normal 92 2" xfId="47920" xr:uid="{A28D50BF-C30F-44A3-97C1-2D2E62A2737F}"/>
    <cellStyle name="Normal 92 3" xfId="51587" xr:uid="{7AF29450-594E-4F23-AA04-8C5EC3D5C872}"/>
    <cellStyle name="Normal 93" xfId="47921" xr:uid="{8BA4CFD7-05D5-4BCD-98D9-4B8C8EB1433C}"/>
    <cellStyle name="Normal 93 2" xfId="47922" xr:uid="{61998CCA-6742-4897-A40D-9CD9C306C5F5}"/>
    <cellStyle name="Normal 93 3" xfId="51524" xr:uid="{870EC722-7669-4814-B621-3ED692DCDD15}"/>
    <cellStyle name="Normal 94" xfId="47923" xr:uid="{CEA8F3DB-E390-4602-942C-F3380D9045B7}"/>
    <cellStyle name="Normal 94 2" xfId="47924" xr:uid="{714B35E7-B0EF-47D5-AED5-ACD2184ACF9B}"/>
    <cellStyle name="Normal 94 3" xfId="51588" xr:uid="{2B27057E-6997-48B1-BB8B-3CDCEFBFD5A5}"/>
    <cellStyle name="Normal 95" xfId="47925" xr:uid="{3D55497E-B974-461E-8A12-B944209B2CDA}"/>
    <cellStyle name="Normal 95 2" xfId="47926" xr:uid="{49252271-4BA1-4F5A-8A3F-CA9A5D050F16}"/>
    <cellStyle name="Normal 95 2 2" xfId="52405" xr:uid="{1C3534F4-0B75-4578-B787-852EB5618BA6}"/>
    <cellStyle name="Normal 95 3" xfId="51641" xr:uid="{4551B5CD-727E-429A-94FE-C21B03C0C0C8}"/>
    <cellStyle name="Normal 96" xfId="47927" xr:uid="{06D2EA42-CB3A-4BC2-9A4E-F6794A3B29B4}"/>
    <cellStyle name="Normal 96 2" xfId="51908" xr:uid="{88A8AF7D-C424-4977-98F1-3EAD9C8D5467}"/>
    <cellStyle name="Normal 97" xfId="47928" xr:uid="{0B8FBA1E-BB83-44C9-9898-2A48640D84E7}"/>
    <cellStyle name="Normal 97 2" xfId="51921" xr:uid="{3F77AE96-B030-41D5-8A85-2C0C72B38711}"/>
    <cellStyle name="Normal 98" xfId="47929" xr:uid="{B19EA5FF-B89B-4191-A971-BFB5690582F5}"/>
    <cellStyle name="Normal 98 2" xfId="51948" xr:uid="{C18FDD45-FB60-45A2-9A8B-232FF179FEFE}"/>
    <cellStyle name="Normal 99" xfId="47930" xr:uid="{F148D79F-8584-4255-ABF0-D6CECAD15DE7}"/>
    <cellStyle name="Normal 99 2" xfId="51922" xr:uid="{60B640E1-7441-4B3F-8EBC-31D069BF619D}"/>
    <cellStyle name="Normal Bold" xfId="47931" xr:uid="{B53CF210-1014-4A05-BCDD-0AB859A940C9}"/>
    <cellStyle name="Normal_2526 - 08 - Bils of Quantities" xfId="75" xr:uid="{00000000-0005-0000-0000-000051000000}"/>
    <cellStyle name="Normal_B of Q - Draft" xfId="76" xr:uid="{00000000-0005-0000-0000-000052000000}"/>
    <cellStyle name="Normal_Bridge Link" xfId="77" xr:uid="{00000000-0005-0000-0000-000053000000}"/>
    <cellStyle name="Normal_Calc-Blank(STKT1)" xfId="78" xr:uid="{00000000-0005-0000-0000-000054000000}"/>
    <cellStyle name="Normal_Isani architectural 2" xfId="108" xr:uid="{0D213B3C-548C-4BF1-AE88-F48C382B729B}"/>
    <cellStyle name="Normal_khafji-mhkRev3" xfId="79" xr:uid="{00000000-0005-0000-0000-000055000000}"/>
    <cellStyle name="Normal_NWS Final Account B of Q -21 July 2009 2" xfId="80" xr:uid="{00000000-0005-0000-0000-000056000000}"/>
    <cellStyle name="Normal_NWS Final Account B of Q -21 July 2009 3 2" xfId="81" xr:uid="{00000000-0005-0000-0000-000057000000}"/>
    <cellStyle name="Normal_NWS Final Account B of Q -21 July 2009 4 2" xfId="82" xr:uid="{00000000-0005-0000-0000-000059000000}"/>
    <cellStyle name="Normal_Priced B of Q 2" xfId="296" xr:uid="{A1045042-CA4F-456A-8F6A-7B13DD9F3313}"/>
    <cellStyle name="Normal_RES 2 Section 2 Basements 1_NWS MEP B of Q -25  Nov. 2009 2" xfId="83" xr:uid="{00000000-0005-0000-0000-00005A000000}"/>
    <cellStyle name="Normal_Section 2 Basements 1" xfId="84" xr:uid="{00000000-0005-0000-0000-00005C000000}"/>
    <cellStyle name="Normal_Xl0000061" xfId="85" xr:uid="{00000000-0005-0000-0000-00005D000000}"/>
    <cellStyle name="Normale_Cartel1" xfId="47932" xr:uid="{48A4297C-8753-4601-AEED-A82CDCD8168D}"/>
    <cellStyle name="normální_List1" xfId="47933" xr:uid="{57020F7E-8EC3-4886-ACF6-E689F614002D}"/>
    <cellStyle name="Normalny_08-04-22 powierzchnie E" xfId="47934" xr:uid="{A0F1656B-7E12-48DE-A999-4F2279F25936}"/>
    <cellStyle name="NormalText" xfId="47935" xr:uid="{C3FE295C-0D20-4C02-BFAD-B7C3D44AC27C}"/>
    <cellStyle name="NormSiffra" xfId="47936" xr:uid="{876824AB-FFC6-466E-A61A-1CBEB734F4CE}"/>
    <cellStyle name="Note 10" xfId="47937" xr:uid="{72658E34-46CD-4FC6-BF8E-E8FE1B68F167}"/>
    <cellStyle name="Note 11" xfId="47938" xr:uid="{0349DB06-0DAC-40E2-8422-138F8F4933C7}"/>
    <cellStyle name="Note 12" xfId="47939" xr:uid="{72710C24-EDDF-40E2-AF6A-2B981F68C1D6}"/>
    <cellStyle name="Note 13" xfId="47940" xr:uid="{0995C926-CB63-48A8-95EB-A323861F75DE}"/>
    <cellStyle name="Note 14" xfId="47941" xr:uid="{8560BFF4-63FF-4E5B-89FA-6E16FD2FC12A}"/>
    <cellStyle name="Note 15" xfId="47942" xr:uid="{D2D0C1A4-7B34-4AF1-B6C7-B6B10087C07B}"/>
    <cellStyle name="Note 16" xfId="47943" xr:uid="{1932006A-FD0E-453D-B3C5-0D512A877585}"/>
    <cellStyle name="Note 17" xfId="47944" xr:uid="{B32C4212-41F3-4321-9ACB-631319253D45}"/>
    <cellStyle name="Note 17 2" xfId="47945" xr:uid="{8AA2B028-2EED-4975-AABA-1B1D535A840E}"/>
    <cellStyle name="Note 17 3" xfId="47946" xr:uid="{641ADD19-1324-46D2-AA6B-EBE76E99FCB5}"/>
    <cellStyle name="Note 17 4" xfId="47947" xr:uid="{0B8C7177-518D-4510-80A7-900D1248821B}"/>
    <cellStyle name="Note 17 5" xfId="47948" xr:uid="{3ABC1551-092B-419E-9DBE-97E28BFDB28A}"/>
    <cellStyle name="Note 17 6" xfId="47949" xr:uid="{ACA99852-8457-43B2-99E7-4E2B7864DDD9}"/>
    <cellStyle name="Note 18" xfId="47950" xr:uid="{C87987F3-50F9-4E19-BB63-A064672D484A}"/>
    <cellStyle name="Note 18 2" xfId="47951" xr:uid="{447C9635-312B-4152-B58A-2048F1F951A8}"/>
    <cellStyle name="Note 18 3" xfId="47952" xr:uid="{F8372D84-64D3-43DA-82B2-1F5F1661EDED}"/>
    <cellStyle name="Note 18 4" xfId="47953" xr:uid="{AFD28945-2A42-4FB2-97AB-9025766FEC25}"/>
    <cellStyle name="Note 18 5" xfId="47954" xr:uid="{2B695DBD-DD36-4A1B-BE4D-ACF0EDB49324}"/>
    <cellStyle name="Note 18 6" xfId="47955" xr:uid="{79303E2E-92C9-4E9F-A00C-9EC11823A54B}"/>
    <cellStyle name="Note 19" xfId="47956" xr:uid="{BB3570F0-50AF-4598-A6EB-3BBF74246AC8}"/>
    <cellStyle name="Note 19 2" xfId="47957" xr:uid="{A409A36C-7FC7-4290-BD32-60CA6FBD38CC}"/>
    <cellStyle name="Note 19 3" xfId="47958" xr:uid="{ED0A5CB1-B1A4-4134-86BA-2A11B1659E6A}"/>
    <cellStyle name="Note 19 4" xfId="47959" xr:uid="{29AD6DDD-C02D-442B-81F4-93808FB49B58}"/>
    <cellStyle name="Note 19 5" xfId="47960" xr:uid="{ADA3697C-F4C3-4217-A7B9-311D84FEAE7A}"/>
    <cellStyle name="Note 19 6" xfId="47961" xr:uid="{4CB409BB-AD17-451C-8D6F-1DA595C3ECBA}"/>
    <cellStyle name="Note 2" xfId="239" xr:uid="{E516E86B-1314-4864-955E-1D34B258470C}"/>
    <cellStyle name="Note 2 2" xfId="2230" xr:uid="{3E214775-C007-4E95-A3FF-47623DA57BEC}"/>
    <cellStyle name="Note 20" xfId="47962" xr:uid="{A9F6D9F3-6EC8-4F9B-BA2B-1396F8952303}"/>
    <cellStyle name="Note 20 2" xfId="47963" xr:uid="{21BBEDDF-079B-4BD2-BC42-0AC07AB44636}"/>
    <cellStyle name="Note 20 3" xfId="47964" xr:uid="{8C436409-AD67-4A99-96EB-149BF5C34CCA}"/>
    <cellStyle name="Note 20 4" xfId="47965" xr:uid="{33E547C3-5F29-4EEF-9F4D-901DFB7E8117}"/>
    <cellStyle name="Note 20 5" xfId="47966" xr:uid="{2C42A28C-9324-478D-99D8-4DC20B27212F}"/>
    <cellStyle name="Note 20 6" xfId="47967" xr:uid="{D2DA238F-D024-4F36-BAF1-7D30DA4B6859}"/>
    <cellStyle name="Note 21" xfId="47968" xr:uid="{6AD393F1-E5AA-4584-8798-1D2D203A4A89}"/>
    <cellStyle name="Note 21 2" xfId="47969" xr:uid="{CC9E7C24-AD19-4570-9563-E5C3439B6499}"/>
    <cellStyle name="Note 21 3" xfId="47970" xr:uid="{1EF9B682-0D3C-4DD4-9850-A64A89AD76EE}"/>
    <cellStyle name="Note 21 4" xfId="47971" xr:uid="{BDCC8CAE-1DD0-47D5-96BA-11C28B0553C8}"/>
    <cellStyle name="Note 21 5" xfId="47972" xr:uid="{546B62BD-173B-4BB3-9DB2-3C808744B8E4}"/>
    <cellStyle name="Note 21 6" xfId="47973" xr:uid="{89F6664D-5514-402F-9EAC-5DD1FF3580E6}"/>
    <cellStyle name="Note 22" xfId="47974" xr:uid="{BCB8A6D1-42DA-4FAE-8DB9-3AD5C8CC3636}"/>
    <cellStyle name="Note 22 2" xfId="47975" xr:uid="{94245320-2BF4-4310-A822-9BBB0641D1F0}"/>
    <cellStyle name="Note 22 3" xfId="47976" xr:uid="{0F6D1BDD-5FBC-441E-A09C-3163B0C12353}"/>
    <cellStyle name="Note 22 4" xfId="47977" xr:uid="{D0475ED4-845E-40F7-8F28-773E1FEE0839}"/>
    <cellStyle name="Note 22 5" xfId="47978" xr:uid="{E9D03DDF-7F2D-4A52-9A82-0FDF07D351D1}"/>
    <cellStyle name="Note 22 6" xfId="47979" xr:uid="{8B4F65C7-0009-4230-AE3E-A89626B83172}"/>
    <cellStyle name="Note 23" xfId="47980" xr:uid="{A31A5A4A-E896-4609-95F0-5EE1356A665B}"/>
    <cellStyle name="Note 23 2" xfId="47981" xr:uid="{ED289751-9443-4249-8D15-A89A162A69A0}"/>
    <cellStyle name="Note 23 3" xfId="47982" xr:uid="{5A29AF94-F7B2-4E3C-A89D-DAC8969765D0}"/>
    <cellStyle name="Note 23 4" xfId="47983" xr:uid="{75943A0F-3AA1-40E8-B1EB-1B6DD68F3F19}"/>
    <cellStyle name="Note 23 5" xfId="47984" xr:uid="{AD915919-C99F-4E9C-A682-AD04F15BC21C}"/>
    <cellStyle name="Note 23 6" xfId="47985" xr:uid="{F2B88400-85FC-4EF7-A518-B571361F6500}"/>
    <cellStyle name="Note 24" xfId="47986" xr:uid="{21861A14-FA69-41FC-B5DA-44EEF36AD2CB}"/>
    <cellStyle name="Note 24 2" xfId="47987" xr:uid="{16473D6C-912E-4DD8-B0D8-17DCBD472DE3}"/>
    <cellStyle name="Note 24 3" xfId="47988" xr:uid="{1CC8FCE2-9DE2-4F7E-93DB-FB9DB5258EAD}"/>
    <cellStyle name="Note 24 4" xfId="47989" xr:uid="{5861C11B-234F-43D0-A75F-BBF03F16103B}"/>
    <cellStyle name="Note 24 5" xfId="47990" xr:uid="{211A3D69-75B1-43EC-AFD4-F971F688AD5D}"/>
    <cellStyle name="Note 24 6" xfId="47991" xr:uid="{A5F454BA-FA3A-481F-80CB-D7CAB938C78B}"/>
    <cellStyle name="Note 25" xfId="47992" xr:uid="{C20EBB84-8190-4E2F-9ABD-69CEE0B25249}"/>
    <cellStyle name="Note 25 2" xfId="47993" xr:uid="{78119223-C9E7-466C-AE29-8BAE681962D3}"/>
    <cellStyle name="Note 25 3" xfId="47994" xr:uid="{0AD72681-0F36-4446-AD63-D9026C3FF2E8}"/>
    <cellStyle name="Note 25 4" xfId="47995" xr:uid="{381AEF29-858B-44BE-8912-FC0954FA8ED4}"/>
    <cellStyle name="Note 25 5" xfId="47996" xr:uid="{0D1B42B8-ACC6-4EFC-8B25-A20DB857C50A}"/>
    <cellStyle name="Note 25 6" xfId="47997" xr:uid="{1DDB0C0A-F0F9-45C8-AA94-BD2B31CD9859}"/>
    <cellStyle name="Note 26" xfId="47998" xr:uid="{35E767A5-C02D-4C1D-8602-15BFC4A1BCCB}"/>
    <cellStyle name="Note 26 2" xfId="47999" xr:uid="{D7E2FE69-E373-4FAC-95D2-80E47CF06D60}"/>
    <cellStyle name="Note 26 3" xfId="48000" xr:uid="{168359CB-1BF9-424D-B7B9-AB656ACCC0D8}"/>
    <cellStyle name="Note 26 4" xfId="48001" xr:uid="{E84D9BDA-1EF1-486E-9A39-D58AF58D90B6}"/>
    <cellStyle name="Note 26 5" xfId="48002" xr:uid="{6DE8FC11-AC4D-4C90-B0F1-987BC9402D49}"/>
    <cellStyle name="Note 26 6" xfId="48003" xr:uid="{FAF19395-0253-4EA5-8C98-7491EA2419BD}"/>
    <cellStyle name="Note 27" xfId="48004" xr:uid="{C42B6083-BA09-41C3-9D50-539BF7F7CEE8}"/>
    <cellStyle name="Note 27 2" xfId="48005" xr:uid="{DCE3EFEF-2B06-44ED-BC1F-34C279BC4601}"/>
    <cellStyle name="Note 27 3" xfId="48006" xr:uid="{75BCB039-CAAC-4DAB-B728-64AD92C1A193}"/>
    <cellStyle name="Note 27 4" xfId="48007" xr:uid="{649FDD8B-40F6-4588-BD17-098FF9F8B45C}"/>
    <cellStyle name="Note 27 5" xfId="48008" xr:uid="{BCE12F21-E0CE-4930-BBA7-30E665DBDA7C}"/>
    <cellStyle name="Note 27 6" xfId="48009" xr:uid="{3D5ACB51-3A0E-42F1-B5A9-FC3A41875E4B}"/>
    <cellStyle name="Note 28" xfId="48010" xr:uid="{7B934EC0-911C-496C-8662-B5293A9C0354}"/>
    <cellStyle name="Note 29" xfId="48011" xr:uid="{68C3A88C-C6E0-47C2-A066-2B9D8A426FFE}"/>
    <cellStyle name="Note 3" xfId="240" xr:uid="{619E835F-866F-4491-B960-C68029267BAE}"/>
    <cellStyle name="Note 3 2" xfId="2232" xr:uid="{FE65B8E1-AA2A-4798-87F3-70E806F75080}"/>
    <cellStyle name="Note 3 3" xfId="2231" xr:uid="{A2947350-8A69-49A0-8D0A-5EFC654CB514}"/>
    <cellStyle name="Note 30" xfId="48012" xr:uid="{F963CBDF-3F6F-4861-8FA0-9002722A90CD}"/>
    <cellStyle name="Note 31" xfId="48013" xr:uid="{0CD11DF4-510A-487D-9BA3-F22A75AD4D63}"/>
    <cellStyle name="Note 32" xfId="48014" xr:uid="{2F91C8C1-7F1C-47A3-8D05-37639906B2BC}"/>
    <cellStyle name="Note 4" xfId="48015" xr:uid="{BF3DF689-9673-4504-BD40-51DD96A2FD5C}"/>
    <cellStyle name="Note 5" xfId="48016" xr:uid="{4B2E3BE6-C32E-4471-8A24-7ED715AAE7AB}"/>
    <cellStyle name="Note 6" xfId="48017" xr:uid="{E7C2735C-5245-41B5-95E3-769BB42CE643}"/>
    <cellStyle name="Note 7" xfId="48018" xr:uid="{DE2B62A3-B02F-48BB-A49B-CB8533256CF2}"/>
    <cellStyle name="Note 8" xfId="48019" xr:uid="{727539AB-982A-4310-B1E7-0AFB112D56F3}"/>
    <cellStyle name="Note 9" xfId="48020" xr:uid="{8280378A-673B-4DF7-87CA-0108F8428628}"/>
    <cellStyle name="number" xfId="48021" xr:uid="{903699F2-FF24-42A6-A0CB-A53D597D47CB}"/>
    <cellStyle name="NUMBERS" xfId="48022" xr:uid="{B6F9236E-55E0-4109-88B5-822A36540212}"/>
    <cellStyle name="Œ…‹æØ‚è [0.00]_PRODUCT DETAIL Q1" xfId="86" xr:uid="{00000000-0005-0000-0000-00005E000000}"/>
    <cellStyle name="Œ…‹æØ‚è_PRODUCT DETAIL Q1" xfId="87" xr:uid="{00000000-0005-0000-0000-00005F000000}"/>
    <cellStyle name="Ôèíàíñîâûé [0]_PERSONAL" xfId="48023" xr:uid="{68365A22-E31E-43D3-81A8-5CB02D04981D}"/>
    <cellStyle name="Ôèíàíñîâûé_PERSONAL" xfId="48024" xr:uid="{702891BC-FF5A-4742-BF4D-8532B910D8B7}"/>
    <cellStyle name="oin" xfId="48025" xr:uid="{D9A51CA5-3E26-4F67-BC69-F0E3F97E760A}"/>
    <cellStyle name="Option" xfId="48026" xr:uid="{05598684-33B9-4035-AD33-36E69F5EC7F0}"/>
    <cellStyle name="Option 2" xfId="48027" xr:uid="{B3C0910A-330B-437F-AF3A-4C5A0F3EC675}"/>
    <cellStyle name="Option 3" xfId="48028" xr:uid="{74A0929F-2234-474A-8F81-A6A1C4F5CF61}"/>
    <cellStyle name="OptionHeading" xfId="48029" xr:uid="{E615F371-21A6-4A8C-9E12-45106A9637B1}"/>
    <cellStyle name="Output 2" xfId="241" xr:uid="{E80D3676-5550-46D7-9965-50F2BD370829}"/>
    <cellStyle name="Output 2 2" xfId="2233" xr:uid="{A2B177D0-5654-4B03-BB5C-1C09794A029B}"/>
    <cellStyle name="Output 3" xfId="2234" xr:uid="{09ECA46C-8265-4235-88D5-F027EE840D82}"/>
    <cellStyle name="Output 4" xfId="48030" xr:uid="{6EA2AE54-859F-4DDB-B782-5646A876DD35}"/>
    <cellStyle name="Output 5" xfId="48031" xr:uid="{608FD685-09ED-4337-9D3F-C0099E488EB9}"/>
    <cellStyle name="Output 6" xfId="48032" xr:uid="{4F3D8622-20F5-4850-A61C-3D9006468E31}"/>
    <cellStyle name="Output 7" xfId="48033" xr:uid="{7009C43F-73FD-4D53-993B-5D0176D65DEB}"/>
    <cellStyle name="Output Amounts" xfId="48034" xr:uid="{7B8162A9-EFE0-43B8-8045-719601CC09C8}"/>
    <cellStyle name="Output Column Headings" xfId="48035" xr:uid="{4EDE458A-0FCD-4490-90A5-A209E0BC4A06}"/>
    <cellStyle name="Output Line Items" xfId="48036" xr:uid="{2E78C03F-27BF-42C1-BDA4-434A95055B90}"/>
    <cellStyle name="Output Report Heading" xfId="48037" xr:uid="{2B613410-F772-4F57-A76F-32E26C5F92DB}"/>
    <cellStyle name="Output Report Title" xfId="48038" xr:uid="{5933F989-E6ED-42D7-BA71-E9B456117952}"/>
    <cellStyle name="Override" xfId="48039" xr:uid="{5D2A385A-5A31-4ADD-B6E7-1C71404D1823}"/>
    <cellStyle name="Page Heading Large" xfId="48040" xr:uid="{540C901A-BFE5-48D4-AD30-74114CB8687F}"/>
    <cellStyle name="Page Heading Small" xfId="48041" xr:uid="{A1C53D81-AA68-43E5-AEE3-6A510C689D06}"/>
    <cellStyle name="Page Number" xfId="48042" xr:uid="{D9D998BC-D049-4CC7-A702-9D0FEDD95FBB}"/>
    <cellStyle name="pb_page_heading_LS" xfId="48043" xr:uid="{7B64C4D4-3E4C-4720-8D8B-04FD9ACB4571}"/>
    <cellStyle name="PCStyle" xfId="48044" xr:uid="{1B5E4E92-4480-4C1D-9EFA-9307C8A00259}"/>
    <cellStyle name="per.style" xfId="2235" xr:uid="{0E51330C-815A-41E0-A740-7680B74B4398}"/>
    <cellStyle name="Percent (0.0%)" xfId="48045" xr:uid="{539CD086-87E0-498E-9EC4-8639EAAF062B}"/>
    <cellStyle name="Percent (0.0%) 2" xfId="48046" xr:uid="{B12AB1A2-A461-4212-8680-7C0BFF85852D}"/>
    <cellStyle name="Percent [0]" xfId="48047" xr:uid="{BFD60A74-6DF7-4355-8185-68D9FBD60222}"/>
    <cellStyle name="Percent [00]" xfId="48048" xr:uid="{0EF42144-719A-4512-BD9D-765AA95BB7CB}"/>
    <cellStyle name="Percent [00] 2" xfId="48049" xr:uid="{3FE9F383-1474-48C8-9F54-9EFF744192BB}"/>
    <cellStyle name="Percent [00] 3" xfId="48050" xr:uid="{8B577089-CA2F-4C7D-B2A3-467C8A16DA3A}"/>
    <cellStyle name="Percent [1]" xfId="48051" xr:uid="{7544C153-3913-4E87-B720-DAEEEEF7BA0A}"/>
    <cellStyle name="Percent [2]" xfId="88" xr:uid="{00000000-0005-0000-0000-000060000000}"/>
    <cellStyle name="Percent [2] 2" xfId="89" xr:uid="{00000000-0005-0000-0000-000061000000}"/>
    <cellStyle name="Percent [2] 3" xfId="90" xr:uid="{00000000-0005-0000-0000-000062000000}"/>
    <cellStyle name="Percent [2] 4" xfId="242" xr:uid="{CC569966-BB11-4EDE-A9C8-828B66C9C9C7}"/>
    <cellStyle name="Percent 10" xfId="48052" xr:uid="{8A1DCFBC-1CF7-435E-BD39-A105ECE2AB50}"/>
    <cellStyle name="Percent 11" xfId="48053" xr:uid="{016859E5-E3B8-43D3-8C8E-5A67019C102C}"/>
    <cellStyle name="Percent 12" xfId="48054" xr:uid="{244604BB-B7C6-49D0-871E-D2140B13C08E}"/>
    <cellStyle name="Percent 13" xfId="48055" xr:uid="{95E4359B-228F-47BA-BD65-1302FB6B8154}"/>
    <cellStyle name="Percent 14" xfId="48056" xr:uid="{7F4E493E-ED3E-42CA-81BC-0554BD542B5A}"/>
    <cellStyle name="Percent 15" xfId="48057" xr:uid="{FBC79C14-DC9C-49EF-8C1E-92585F546E0E}"/>
    <cellStyle name="Percent 16" xfId="48058" xr:uid="{D72E99DC-CD42-43A6-928F-B6CC0B5BD608}"/>
    <cellStyle name="Percent 17" xfId="48059" xr:uid="{C8B7AD0E-A3EB-4B9D-9049-B5F39F656B85}"/>
    <cellStyle name="Percent 18" xfId="48060" xr:uid="{F0B9762D-2B52-4EE7-906D-13B7DD9B8ACA}"/>
    <cellStyle name="Percent 19" xfId="48061" xr:uid="{62CE409B-3FFA-4F56-AAF5-DEB4F48849CB}"/>
    <cellStyle name="Percent 2" xfId="91" xr:uid="{00000000-0005-0000-0000-000063000000}"/>
    <cellStyle name="Percent 2 2" xfId="92" xr:uid="{00000000-0005-0000-0000-000064000000}"/>
    <cellStyle name="Percent 2 2 2" xfId="2236" xr:uid="{079B3766-0463-4A1E-B96C-CF806893E035}"/>
    <cellStyle name="Percent 2 2 2 2" xfId="48062" xr:uid="{BA541A3F-969F-4593-9649-FB1B2D061033}"/>
    <cellStyle name="Percent 2 3" xfId="93" xr:uid="{00000000-0005-0000-0000-000065000000}"/>
    <cellStyle name="Percent 2 4" xfId="243" xr:uid="{8EE36E81-3648-45F7-9B6B-68F327218E1F}"/>
    <cellStyle name="Percent 2 5" xfId="48063" xr:uid="{51FD49BF-3947-464F-8FF6-E391CFACB935}"/>
    <cellStyle name="Percent 2 5 2" xfId="51488" xr:uid="{97ACB6BC-DBE8-491A-8AB3-262C046021F1}"/>
    <cellStyle name="Percent 2 6" xfId="48064" xr:uid="{4414E65E-F9A9-4DA8-A663-0C5EF93374EC}"/>
    <cellStyle name="Percent 2 6 2" xfId="52419" xr:uid="{5BED574E-7E0F-4BCA-AAB9-8D66667B26EF}"/>
    <cellStyle name="Percent 2 6 2 2" xfId="53930" xr:uid="{A27B5863-3346-4957-8029-757A0692AEFC}"/>
    <cellStyle name="Percent 2 6 3" xfId="53181" xr:uid="{BAA6C27A-0489-40E4-AD53-9FAAEF497EE5}"/>
    <cellStyle name="Percent 2 6 4" xfId="51663" xr:uid="{19A152F9-413A-483D-B2C2-E06D0AE794EF}"/>
    <cellStyle name="Percent 2 7" xfId="48065" xr:uid="{46774C0E-6771-42F2-A4B3-CCD890AC6C44}"/>
    <cellStyle name="Percent 2 8" xfId="48066" xr:uid="{C5865972-DC80-4D45-BED7-1D4E151BB1DF}"/>
    <cellStyle name="Percent 2 9" xfId="48067" xr:uid="{CC16719D-201A-4230-A7CE-5D185DB31DE2}"/>
    <cellStyle name="Percent 20" xfId="48068" xr:uid="{4485DD61-5441-4461-BE72-3BE4DA35891D}"/>
    <cellStyle name="Percent 21" xfId="48069" xr:uid="{BB2E513F-9FCE-437E-9769-3AD31647FDBA}"/>
    <cellStyle name="Percent 22" xfId="48070" xr:uid="{D16B81C4-C978-4121-B25E-F44878A0EB08}"/>
    <cellStyle name="Percent 23" xfId="48071" xr:uid="{535BF909-8D7C-4EF1-8C96-35469C6DCB10}"/>
    <cellStyle name="Percent 24" xfId="48072" xr:uid="{B8F6FE6C-F89D-4DF7-A609-36BC884D5C60}"/>
    <cellStyle name="Percent 25" xfId="48073" xr:uid="{1E706203-5328-4274-8B0B-74BCA8793E17}"/>
    <cellStyle name="Percent 26" xfId="48074" xr:uid="{3B6CC433-1EC4-4833-A061-F47F181ED781}"/>
    <cellStyle name="Percent 27" xfId="48075" xr:uid="{A636B190-125F-4DBD-B4F2-9E6FED5CEAC6}"/>
    <cellStyle name="Percent 28" xfId="48076" xr:uid="{F7D310BB-9922-4B4B-89AD-3307237EE886}"/>
    <cellStyle name="Percent 29" xfId="48077" xr:uid="{1152A6C7-FD4F-49AD-B411-F3EFAE0A9DD1}"/>
    <cellStyle name="Percent 29 2" xfId="48078" xr:uid="{1B49C962-ABCC-4B1E-9258-883DDDC1F4A8}"/>
    <cellStyle name="Percent 3" xfId="94" xr:uid="{00000000-0005-0000-0000-000066000000}"/>
    <cellStyle name="Percent 3 10" xfId="48079" xr:uid="{0A056182-2DF0-465F-9849-BF7D6DF81039}"/>
    <cellStyle name="Percent 3 10 10" xfId="48080" xr:uid="{87C2F483-E689-48BC-9232-A82AFC8D7AC4}"/>
    <cellStyle name="Percent 3 10 10 2" xfId="48081" xr:uid="{EAB628EA-4D8B-4384-8DB9-52BE4642E758}"/>
    <cellStyle name="Percent 3 10 11" xfId="48082" xr:uid="{505F4FC9-7374-42F8-BBB8-33CB530C4FDC}"/>
    <cellStyle name="Percent 3 10 2" xfId="48083" xr:uid="{A46B0EDB-9F5F-40E4-B768-905A559649DD}"/>
    <cellStyle name="Percent 3 10 2 2" xfId="48084" xr:uid="{5EFDFEB3-8107-4051-B1A2-8F1BF5326159}"/>
    <cellStyle name="Percent 3 10 2 2 2" xfId="48085" xr:uid="{BEE24DCA-560D-4F5A-BC19-3130BAC89064}"/>
    <cellStyle name="Percent 3 10 2 2 2 2" xfId="48086" xr:uid="{9F05E99C-2FDB-4E4F-B0C7-407FD5C9842D}"/>
    <cellStyle name="Percent 3 10 2 2 2 2 2" xfId="48087" xr:uid="{6CB9B503-DB1B-4A46-B4CF-C07B3514D3C2}"/>
    <cellStyle name="Percent 3 10 2 2 2 2 2 2" xfId="48088" xr:uid="{A54D4BD0-B19C-4260-A24F-D800EC0852DB}"/>
    <cellStyle name="Percent 3 10 2 2 2 2 3" xfId="48089" xr:uid="{5707371F-C1C2-409E-83BA-E4310C22F503}"/>
    <cellStyle name="Percent 3 10 2 2 2 3" xfId="48090" xr:uid="{0261CD1B-654B-4813-95BA-1387CEA94D23}"/>
    <cellStyle name="Percent 3 10 2 2 2 3 2" xfId="48091" xr:uid="{400016A9-4646-437E-A850-11CE30B21420}"/>
    <cellStyle name="Percent 3 10 2 2 2 3 2 2" xfId="48092" xr:uid="{C23E0D46-906B-4005-908B-B85405596E87}"/>
    <cellStyle name="Percent 3 10 2 2 2 3 3" xfId="48093" xr:uid="{84CDFF9F-72D0-4B7C-BCE4-606C6A06CB5F}"/>
    <cellStyle name="Percent 3 10 2 2 2 4" xfId="48094" xr:uid="{3C37E2D1-0196-4E68-9054-6E845B0214EB}"/>
    <cellStyle name="Percent 3 10 2 2 2 4 2" xfId="48095" xr:uid="{5CD2EF91-90EE-46D9-8F4E-30ED516F03E2}"/>
    <cellStyle name="Percent 3 10 2 2 2 5" xfId="48096" xr:uid="{FCFA163F-F916-49B3-BF21-64EB81A2EFEF}"/>
    <cellStyle name="Percent 3 10 2 2 3" xfId="48097" xr:uid="{18A12C40-F992-43AE-A0C9-77D6AFAFD74E}"/>
    <cellStyle name="Percent 3 10 2 2 3 2" xfId="48098" xr:uid="{8EAA40DF-DFBA-4704-B608-B7A85F983EEA}"/>
    <cellStyle name="Percent 3 10 2 2 3 2 2" xfId="48099" xr:uid="{2068DBFF-1B7D-46B3-A6A4-742BEF93673D}"/>
    <cellStyle name="Percent 3 10 2 2 3 3" xfId="48100" xr:uid="{48B0A47D-6392-43E4-B89A-419F7B4C5437}"/>
    <cellStyle name="Percent 3 10 2 2 4" xfId="48101" xr:uid="{A9841E5E-091C-4B0A-92E0-86B4C45819DA}"/>
    <cellStyle name="Percent 3 10 2 2 4 2" xfId="48102" xr:uid="{3BECA400-159B-4C1A-A013-D67E368DCEC4}"/>
    <cellStyle name="Percent 3 10 2 2 4 2 2" xfId="48103" xr:uid="{DA80EB0C-F58A-4CA6-AE9B-8422C7B3E43E}"/>
    <cellStyle name="Percent 3 10 2 2 4 3" xfId="48104" xr:uid="{AC157AFA-6A02-4C3C-96CE-7754A8D0F2A3}"/>
    <cellStyle name="Percent 3 10 2 2 5" xfId="48105" xr:uid="{FF86A5FF-A733-4102-B0C0-1F8BD12F8A5D}"/>
    <cellStyle name="Percent 3 10 2 2 5 2" xfId="48106" xr:uid="{1682A097-9767-40AC-9220-D6BBA47B3C49}"/>
    <cellStyle name="Percent 3 10 2 2 6" xfId="48107" xr:uid="{C64CBA7A-A6A3-47FE-B19A-94F3496883A9}"/>
    <cellStyle name="Percent 3 10 2 3" xfId="48108" xr:uid="{CE13397D-A87F-4D26-8DF9-7411C035707E}"/>
    <cellStyle name="Percent 3 10 2 4" xfId="48109" xr:uid="{7FCD48B4-0386-432F-A2A0-B90D79DF82CE}"/>
    <cellStyle name="Percent 3 10 2 4 2" xfId="48110" xr:uid="{121D630C-1FB8-47ED-AD19-5BDD30317F6B}"/>
    <cellStyle name="Percent 3 10 2 4 2 2" xfId="48111" xr:uid="{D429F47C-68FD-40C8-9C3A-9294B51D14A0}"/>
    <cellStyle name="Percent 3 10 2 4 2 2 2" xfId="48112" xr:uid="{73E809D1-7DA2-4ADD-A654-547129097E2D}"/>
    <cellStyle name="Percent 3 10 2 4 2 3" xfId="48113" xr:uid="{CB2B1AB9-A5EC-41F6-A23C-D6C92B9106CA}"/>
    <cellStyle name="Percent 3 10 2 4 3" xfId="48114" xr:uid="{F536745E-306E-4D61-843F-8E283CE24D80}"/>
    <cellStyle name="Percent 3 10 2 4 3 2" xfId="48115" xr:uid="{F54F8309-3B8C-41E8-830A-0B99612E7207}"/>
    <cellStyle name="Percent 3 10 2 4 3 2 2" xfId="48116" xr:uid="{D5AAAC0D-1E9B-4733-A269-EF48EC08AF36}"/>
    <cellStyle name="Percent 3 10 2 4 3 3" xfId="48117" xr:uid="{89CC986C-CFDA-4D17-AF38-ABA56FD031B7}"/>
    <cellStyle name="Percent 3 10 2 4 4" xfId="48118" xr:uid="{59C2D97E-33E5-4492-87E3-A4A2053707C6}"/>
    <cellStyle name="Percent 3 10 2 4 4 2" xfId="48119" xr:uid="{F71CF97D-971A-4AD7-B4BD-0081B19A5045}"/>
    <cellStyle name="Percent 3 10 2 4 5" xfId="48120" xr:uid="{E3E5552D-7070-4D94-A90A-73053C797A27}"/>
    <cellStyle name="Percent 3 10 2 5" xfId="48121" xr:uid="{E44E9CD4-A613-4D49-9AE3-9F329BF5B087}"/>
    <cellStyle name="Percent 3 10 2 5 2" xfId="48122" xr:uid="{61480320-743D-4704-99B0-4A8B6F8ADB7B}"/>
    <cellStyle name="Percent 3 10 2 5 2 2" xfId="48123" xr:uid="{ACB050C3-1398-429B-B352-FDDE2F54A30A}"/>
    <cellStyle name="Percent 3 10 2 5 3" xfId="48124" xr:uid="{FDC2A52E-C061-457A-8EC0-8F219E6AB92F}"/>
    <cellStyle name="Percent 3 10 2 6" xfId="48125" xr:uid="{6E43B13C-256C-4E8D-AA78-8A8B480855FA}"/>
    <cellStyle name="Percent 3 10 2 6 2" xfId="48126" xr:uid="{1F81ED7C-9152-44F2-B15A-A8B487630CDF}"/>
    <cellStyle name="Percent 3 10 2 6 2 2" xfId="48127" xr:uid="{7F4FBEC4-4CDA-4F21-A9D8-E6A630AD0D60}"/>
    <cellStyle name="Percent 3 10 2 6 3" xfId="48128" xr:uid="{6750028B-CEEC-4714-BDFE-4F30166AF3E2}"/>
    <cellStyle name="Percent 3 10 2 7" xfId="48129" xr:uid="{37F839D9-6B97-40C2-9A65-29C00B225708}"/>
    <cellStyle name="Percent 3 10 2 7 2" xfId="48130" xr:uid="{442DFCCC-513B-48B0-B672-4720E36A2C3C}"/>
    <cellStyle name="Percent 3 10 2 7 2 2" xfId="48131" xr:uid="{C31D89EC-2916-4A5E-AFD2-6CEA8CFDFF15}"/>
    <cellStyle name="Percent 3 10 2 7 3" xfId="48132" xr:uid="{60749740-4B75-493C-B0BE-EFF159D1C3F6}"/>
    <cellStyle name="Percent 3 10 2 8" xfId="48133" xr:uid="{094F1B40-9B68-4DAF-ADF3-B81014EA9A1D}"/>
    <cellStyle name="Percent 3 10 2 8 2" xfId="48134" xr:uid="{A5D453D9-79F2-43A7-A544-A01E80FDCCD8}"/>
    <cellStyle name="Percent 3 10 2 9" xfId="48135" xr:uid="{6441871A-A842-4E60-9F7D-7894F683227E}"/>
    <cellStyle name="Percent 3 10 3" xfId="48136" xr:uid="{E5796E55-9906-44A4-A7F8-A9F18F6423F5}"/>
    <cellStyle name="Percent 3 10 3 2" xfId="48137" xr:uid="{17474F74-4C5B-47EF-98D2-420D6A309B75}"/>
    <cellStyle name="Percent 3 10 3 2 2" xfId="48138" xr:uid="{0E4DCF22-5877-4647-B67D-90AF60F3CEAD}"/>
    <cellStyle name="Percent 3 10 3 2 2 2" xfId="48139" xr:uid="{ACC23AEE-2224-48A4-BFC0-99F566D22D2F}"/>
    <cellStyle name="Percent 3 10 3 2 2 2 2" xfId="48140" xr:uid="{201C775F-17C1-469F-99C8-B4CE0AB5BECF}"/>
    <cellStyle name="Percent 3 10 3 2 2 2 2 2" xfId="48141" xr:uid="{CA2BDE93-31CA-4103-AACA-E2BC40B91822}"/>
    <cellStyle name="Percent 3 10 3 2 2 2 3" xfId="48142" xr:uid="{1913E2A1-DA27-4396-AB55-5E39E8DBA1A2}"/>
    <cellStyle name="Percent 3 10 3 2 2 3" xfId="48143" xr:uid="{85EFA9C1-767A-4A6A-BCBA-D2F803958F82}"/>
    <cellStyle name="Percent 3 10 3 2 2 3 2" xfId="48144" xr:uid="{FC39CFFE-1B25-4EB9-BA68-8343EF97A080}"/>
    <cellStyle name="Percent 3 10 3 2 2 3 2 2" xfId="48145" xr:uid="{C3D8E412-27F6-44AD-BA24-6E30DA887F34}"/>
    <cellStyle name="Percent 3 10 3 2 2 3 3" xfId="48146" xr:uid="{B14CB4EC-3F6C-4A39-8072-EA353E758679}"/>
    <cellStyle name="Percent 3 10 3 2 2 4" xfId="48147" xr:uid="{5E449B2F-F3FF-43ED-991A-BF42F93C7C65}"/>
    <cellStyle name="Percent 3 10 3 2 2 4 2" xfId="48148" xr:uid="{F2EEACFD-AFA4-409B-B372-37B428587502}"/>
    <cellStyle name="Percent 3 10 3 2 2 5" xfId="48149" xr:uid="{6DD9289B-22FD-46B5-9A01-15748D5A8AB3}"/>
    <cellStyle name="Percent 3 10 3 2 3" xfId="48150" xr:uid="{A5A4DCCB-DA0F-47A7-B8ED-067EAA8EFD42}"/>
    <cellStyle name="Percent 3 10 3 2 3 2" xfId="48151" xr:uid="{4978166E-8ABC-4EA1-8EC5-46D6EA6C1B9E}"/>
    <cellStyle name="Percent 3 10 3 2 3 2 2" xfId="48152" xr:uid="{F87F90EE-C395-4BEE-A15A-FD398A914329}"/>
    <cellStyle name="Percent 3 10 3 2 3 3" xfId="48153" xr:uid="{445DCA33-22A8-4377-90E1-EC711B90A420}"/>
    <cellStyle name="Percent 3 10 3 2 4" xfId="48154" xr:uid="{83725D34-04FB-4C98-9C57-BEBF7484B75F}"/>
    <cellStyle name="Percent 3 10 3 2 4 2" xfId="48155" xr:uid="{AF1AED82-2313-4DFE-B8EF-FA7DF2C049F7}"/>
    <cellStyle name="Percent 3 10 3 2 4 2 2" xfId="48156" xr:uid="{B44487B1-2347-43B8-8E9B-AE46E19FECAC}"/>
    <cellStyle name="Percent 3 10 3 2 4 3" xfId="48157" xr:uid="{5DA50996-5C72-44CE-B302-41EB66A29632}"/>
    <cellStyle name="Percent 3 10 3 2 5" xfId="48158" xr:uid="{C1A75655-D0C2-4CEC-8CBF-5C28996B4D43}"/>
    <cellStyle name="Percent 3 10 3 2 5 2" xfId="48159" xr:uid="{4FBDD7B0-A0EA-4BBE-9753-465A4BECDE93}"/>
    <cellStyle name="Percent 3 10 3 2 6" xfId="48160" xr:uid="{8F055E35-5995-4408-8118-85141E488B25}"/>
    <cellStyle name="Percent 3 10 3 3" xfId="48161" xr:uid="{AF68BB1D-05FE-4EE2-A7C3-5F9ACFCBF083}"/>
    <cellStyle name="Percent 3 10 3 4" xfId="48162" xr:uid="{FB8383C1-E661-46AB-9988-FA003637B083}"/>
    <cellStyle name="Percent 3 10 3 4 2" xfId="48163" xr:uid="{6C5C0C1A-8D12-4D3A-A8F3-20AE1B51351E}"/>
    <cellStyle name="Percent 3 10 3 4 2 2" xfId="48164" xr:uid="{EB3BAEED-A974-4076-88FE-F753BE051489}"/>
    <cellStyle name="Percent 3 10 3 4 2 2 2" xfId="48165" xr:uid="{F97D1D35-85FF-4290-A3A9-10779CD41717}"/>
    <cellStyle name="Percent 3 10 3 4 2 3" xfId="48166" xr:uid="{18C3EBB4-19CD-44D6-AC63-2D0E1D8F1EE7}"/>
    <cellStyle name="Percent 3 10 3 4 3" xfId="48167" xr:uid="{0D08A236-4563-412B-BD86-13D5B6ABCD68}"/>
    <cellStyle name="Percent 3 10 3 4 3 2" xfId="48168" xr:uid="{90A4A322-C00E-4FD8-9DCF-7FC2DEBE94CB}"/>
    <cellStyle name="Percent 3 10 3 4 3 2 2" xfId="48169" xr:uid="{C1884445-5C23-4892-9AF2-C6E580DCF94D}"/>
    <cellStyle name="Percent 3 10 3 4 3 3" xfId="48170" xr:uid="{B25D328B-2B31-41BD-A98B-E52B6CA6BC8D}"/>
    <cellStyle name="Percent 3 10 3 4 4" xfId="48171" xr:uid="{43D9568A-8499-47A5-8F02-4F6AE70F9224}"/>
    <cellStyle name="Percent 3 10 3 4 4 2" xfId="48172" xr:uid="{8C8630BB-2958-4CE2-BB3E-A40F3F7BBB91}"/>
    <cellStyle name="Percent 3 10 3 4 5" xfId="48173" xr:uid="{06DCF898-124F-44C3-B972-8398D1C56BBE}"/>
    <cellStyle name="Percent 3 10 3 5" xfId="48174" xr:uid="{95206881-B1B1-45D2-A734-ACC23AE70D01}"/>
    <cellStyle name="Percent 3 10 3 5 2" xfId="48175" xr:uid="{ACA83928-91B6-4EE7-9284-C2BE9D6EBB5B}"/>
    <cellStyle name="Percent 3 10 3 5 2 2" xfId="48176" xr:uid="{60858029-6EF6-487C-ADF6-CF314CEA22AC}"/>
    <cellStyle name="Percent 3 10 3 5 3" xfId="48177" xr:uid="{44CABABE-8B86-430D-86D1-F28B698D672C}"/>
    <cellStyle name="Percent 3 10 3 6" xfId="48178" xr:uid="{0CB27E1D-E68E-47FA-93CB-9B9A406D8060}"/>
    <cellStyle name="Percent 3 10 3 6 2" xfId="48179" xr:uid="{B4124A1C-ED5D-46EF-A6CA-9055A9DCA7E9}"/>
    <cellStyle name="Percent 3 10 3 6 2 2" xfId="48180" xr:uid="{5D6459AD-8E7A-4969-94F9-B9D8037B6F77}"/>
    <cellStyle name="Percent 3 10 3 6 3" xfId="48181" xr:uid="{54234095-B414-4E40-A345-69602A24C7BF}"/>
    <cellStyle name="Percent 3 10 3 7" xfId="48182" xr:uid="{3B347103-688A-4F70-A803-852BB7FAACAE}"/>
    <cellStyle name="Percent 3 10 3 7 2" xfId="48183" xr:uid="{03AA9AA9-F94E-4451-B7BC-19D9F09A53E0}"/>
    <cellStyle name="Percent 3 10 3 7 2 2" xfId="48184" xr:uid="{7EAED37E-75E8-449C-8748-9A38EB7C7401}"/>
    <cellStyle name="Percent 3 10 3 7 3" xfId="48185" xr:uid="{5F0FA503-C8EF-4F7B-9A0E-BA313B8F0A63}"/>
    <cellStyle name="Percent 3 10 3 8" xfId="48186" xr:uid="{154DC800-9384-4D4F-9B42-780C520A2BAA}"/>
    <cellStyle name="Percent 3 10 3 8 2" xfId="48187" xr:uid="{4EC692A9-D0B3-4EE7-9B69-EBAA017904CF}"/>
    <cellStyle name="Percent 3 10 3 9" xfId="48188" xr:uid="{0634B3EF-E737-46F4-9381-8BDA61DB13BF}"/>
    <cellStyle name="Percent 3 10 4" xfId="48189" xr:uid="{3F9B606D-D50F-4274-AF73-C4A516B5110D}"/>
    <cellStyle name="Percent 3 10 4 2" xfId="48190" xr:uid="{FDBF9C5B-B1D3-4372-836B-402F367D45D8}"/>
    <cellStyle name="Percent 3 10 4 2 2" xfId="48191" xr:uid="{6F212C2F-4401-4D6A-A5FA-52095D9CCF66}"/>
    <cellStyle name="Percent 3 10 4 2 2 2" xfId="48192" xr:uid="{C13A901F-4704-4083-B10D-BFD1B5803B4B}"/>
    <cellStyle name="Percent 3 10 4 2 2 2 2" xfId="48193" xr:uid="{BF0906A0-BEBB-408C-A8E0-F0BEEA1ABB46}"/>
    <cellStyle name="Percent 3 10 4 2 2 3" xfId="48194" xr:uid="{C646EDD8-DFD1-4AD6-A9A2-84C67C30210A}"/>
    <cellStyle name="Percent 3 10 4 2 3" xfId="48195" xr:uid="{846C2280-F263-433F-BD94-93221E94618B}"/>
    <cellStyle name="Percent 3 10 4 2 3 2" xfId="48196" xr:uid="{0BB8A947-4765-440D-B2F2-A50EEF311B06}"/>
    <cellStyle name="Percent 3 10 4 2 3 2 2" xfId="48197" xr:uid="{B8145D45-E3F8-4650-AF34-CE3610B7CD7A}"/>
    <cellStyle name="Percent 3 10 4 2 3 3" xfId="48198" xr:uid="{BAA3E9C7-83E7-4676-8B69-CADCD603428F}"/>
    <cellStyle name="Percent 3 10 4 2 4" xfId="48199" xr:uid="{144EF209-431E-4116-9B70-1ED4C62AE4C2}"/>
    <cellStyle name="Percent 3 10 4 2 4 2" xfId="48200" xr:uid="{13A3DDEE-5EE0-4714-82C5-A9D7E8458CC6}"/>
    <cellStyle name="Percent 3 10 4 2 5" xfId="48201" xr:uid="{D933E5EE-F531-42E3-833F-C1B847FB81D5}"/>
    <cellStyle name="Percent 3 10 4 3" xfId="48202" xr:uid="{E8172870-04DE-49CB-8C28-EA8112612350}"/>
    <cellStyle name="Percent 3 10 4 3 2" xfId="48203" xr:uid="{4874D2AD-D185-42CB-AD24-A74C108D90B3}"/>
    <cellStyle name="Percent 3 10 4 3 2 2" xfId="48204" xr:uid="{6F16B59A-E2CF-4631-B84F-25BA6614D166}"/>
    <cellStyle name="Percent 3 10 4 3 3" xfId="48205" xr:uid="{7EBD7F0F-ABF9-4156-865E-CCB1E46BD981}"/>
    <cellStyle name="Percent 3 10 4 4" xfId="48206" xr:uid="{B08B2514-5DE8-41BA-B3D8-D548C886F099}"/>
    <cellStyle name="Percent 3 10 4 4 2" xfId="48207" xr:uid="{12FC9E93-52EF-447E-8271-8943726897D3}"/>
    <cellStyle name="Percent 3 10 4 4 2 2" xfId="48208" xr:uid="{DA4CBD70-14AF-4EAB-BD31-C0EB432D4F06}"/>
    <cellStyle name="Percent 3 10 4 4 3" xfId="48209" xr:uid="{1885BDA8-36C3-452E-A6B1-84AAC94D7B8E}"/>
    <cellStyle name="Percent 3 10 4 5" xfId="48210" xr:uid="{5773D1C4-8407-427F-9FC6-0087D47C9275}"/>
    <cellStyle name="Percent 3 10 4 5 2" xfId="48211" xr:uid="{47B047C0-839B-4541-B2BE-F3001D0CAC86}"/>
    <cellStyle name="Percent 3 10 4 6" xfId="48212" xr:uid="{534518F2-5D47-46F0-A00A-FADEE10147F1}"/>
    <cellStyle name="Percent 3 10 5" xfId="48213" xr:uid="{E21C7FED-E68F-4533-BEA6-47B0757198B5}"/>
    <cellStyle name="Percent 3 10 6" xfId="48214" xr:uid="{551B1056-4822-4988-A662-254B2DC8DAC9}"/>
    <cellStyle name="Percent 3 10 6 2" xfId="48215" xr:uid="{DB8A11B7-8A81-4543-A673-8F133C1464DC}"/>
    <cellStyle name="Percent 3 10 6 2 2" xfId="48216" xr:uid="{7AC893E9-FD0E-470A-9323-8684E5089E3C}"/>
    <cellStyle name="Percent 3 10 6 2 2 2" xfId="48217" xr:uid="{0FC4D7CA-8684-4D6C-9B0B-32193A759D5F}"/>
    <cellStyle name="Percent 3 10 6 2 3" xfId="48218" xr:uid="{541D5EDB-BCE7-42B1-B7F1-E3870089D015}"/>
    <cellStyle name="Percent 3 10 6 3" xfId="48219" xr:uid="{4E92F76B-2A79-47FD-A034-EBEC2ABA36F7}"/>
    <cellStyle name="Percent 3 10 6 3 2" xfId="48220" xr:uid="{EA0AB1E6-0883-4F09-848F-380EE2D548F7}"/>
    <cellStyle name="Percent 3 10 6 3 2 2" xfId="48221" xr:uid="{3A813195-FDD1-4A7C-B3DA-644AE1A27C34}"/>
    <cellStyle name="Percent 3 10 6 3 3" xfId="48222" xr:uid="{8F89CBA9-D925-4C74-9545-2FDA7905C48B}"/>
    <cellStyle name="Percent 3 10 6 4" xfId="48223" xr:uid="{D63B5448-FD12-45BC-972D-846999FB63C1}"/>
    <cellStyle name="Percent 3 10 6 4 2" xfId="48224" xr:uid="{699D6155-5ADE-455E-B7D4-E26C5323E12F}"/>
    <cellStyle name="Percent 3 10 6 5" xfId="48225" xr:uid="{2B81A49C-C620-485E-A4A4-CF214A111EED}"/>
    <cellStyle name="Percent 3 10 7" xfId="48226" xr:uid="{DF4D43BA-4A5C-4CFD-A4B0-12BBCC9CD59B}"/>
    <cellStyle name="Percent 3 10 7 2" xfId="48227" xr:uid="{8F524FC2-6185-4357-B213-488AA1A6E551}"/>
    <cellStyle name="Percent 3 10 7 2 2" xfId="48228" xr:uid="{F99FEE8E-D9C8-4762-95B9-A5BCC2F77688}"/>
    <cellStyle name="Percent 3 10 7 3" xfId="48229" xr:uid="{26CA04F4-16B6-4C58-AB77-FEFD3589FA67}"/>
    <cellStyle name="Percent 3 10 8" xfId="48230" xr:uid="{CF034285-A743-4BD0-BC49-92FA1DF37DA5}"/>
    <cellStyle name="Percent 3 10 8 2" xfId="48231" xr:uid="{AC41E6AB-5FF5-4BEF-BAE4-161FD7BC082E}"/>
    <cellStyle name="Percent 3 10 8 2 2" xfId="48232" xr:uid="{44C8AB43-0C62-47D0-B26D-7B333E2B6E78}"/>
    <cellStyle name="Percent 3 10 8 3" xfId="48233" xr:uid="{97AB7866-D058-490F-8905-991C4E022520}"/>
    <cellStyle name="Percent 3 10 9" xfId="48234" xr:uid="{28D69D11-5141-4B0C-82B0-362C927301D2}"/>
    <cellStyle name="Percent 3 10 9 2" xfId="48235" xr:uid="{58786C3E-1AE7-4D98-938A-11EAFA7D81F5}"/>
    <cellStyle name="Percent 3 10 9 2 2" xfId="48236" xr:uid="{9A8EEC59-09B7-4203-AD68-842C41CE93A2}"/>
    <cellStyle name="Percent 3 10 9 3" xfId="48237" xr:uid="{5827EFAA-E2AF-416C-B080-B893705E12C8}"/>
    <cellStyle name="Percent 3 11" xfId="48238" xr:uid="{C6126A10-EA58-4CAC-B20B-3EAC60321C3D}"/>
    <cellStyle name="Percent 3 11 10" xfId="48239" xr:uid="{4F59D956-83C5-4EA7-8F5F-866AAE980ABD}"/>
    <cellStyle name="Percent 3 11 10 2" xfId="48240" xr:uid="{F94DFC58-85D0-4735-849D-F447A2F2873E}"/>
    <cellStyle name="Percent 3 11 11" xfId="48241" xr:uid="{9A8FB188-6549-464B-811C-6FDB497FA371}"/>
    <cellStyle name="Percent 3 11 2" xfId="48242" xr:uid="{47070BD5-A20C-42BF-AE6A-59084877F191}"/>
    <cellStyle name="Percent 3 11 2 2" xfId="48243" xr:uid="{53766DF3-EF68-4795-BE45-42D04E6B006C}"/>
    <cellStyle name="Percent 3 11 2 2 2" xfId="48244" xr:uid="{C679875F-95C6-4613-8F19-D707AF07684E}"/>
    <cellStyle name="Percent 3 11 2 2 2 2" xfId="48245" xr:uid="{2970E039-98C8-4E4F-B1B6-2109F2C38F24}"/>
    <cellStyle name="Percent 3 11 2 2 2 2 2" xfId="48246" xr:uid="{9C1F3C1E-9EC3-4252-9152-52F4553C6BC0}"/>
    <cellStyle name="Percent 3 11 2 2 2 2 2 2" xfId="48247" xr:uid="{D64F7622-8162-4088-B765-80F49D9ECB46}"/>
    <cellStyle name="Percent 3 11 2 2 2 2 3" xfId="48248" xr:uid="{A79055C8-6654-47F7-B05C-3316792A976E}"/>
    <cellStyle name="Percent 3 11 2 2 2 3" xfId="48249" xr:uid="{4A7BBF61-8B9E-4C28-82B8-A911F32C1DDB}"/>
    <cellStyle name="Percent 3 11 2 2 2 3 2" xfId="48250" xr:uid="{12FE9B2C-C3DF-4D9C-91F7-E6FF46A67358}"/>
    <cellStyle name="Percent 3 11 2 2 2 3 2 2" xfId="48251" xr:uid="{F10A41E2-1A74-4337-B5DB-522A25538653}"/>
    <cellStyle name="Percent 3 11 2 2 2 3 3" xfId="48252" xr:uid="{7FEB619B-0C64-495C-A22B-B3C28B7A8143}"/>
    <cellStyle name="Percent 3 11 2 2 2 4" xfId="48253" xr:uid="{48E69879-D427-4B03-A3C2-590489B64506}"/>
    <cellStyle name="Percent 3 11 2 2 2 4 2" xfId="48254" xr:uid="{E5D551B9-3440-45A0-ACC0-88E2E53A38C5}"/>
    <cellStyle name="Percent 3 11 2 2 2 5" xfId="48255" xr:uid="{DD38EC91-CB59-4426-9BEB-42A100F96F87}"/>
    <cellStyle name="Percent 3 11 2 2 3" xfId="48256" xr:uid="{5483E1E4-F222-4907-8923-B43C0C0FA37B}"/>
    <cellStyle name="Percent 3 11 2 2 3 2" xfId="48257" xr:uid="{A891D9E4-8BE5-4A07-942F-887B16DB7312}"/>
    <cellStyle name="Percent 3 11 2 2 3 2 2" xfId="48258" xr:uid="{4A996B04-09E7-4A4E-AD54-CAED482877DF}"/>
    <cellStyle name="Percent 3 11 2 2 3 3" xfId="48259" xr:uid="{F7CE3F06-F64A-405D-9A44-8D1EB7C34135}"/>
    <cellStyle name="Percent 3 11 2 2 4" xfId="48260" xr:uid="{95A9A5C0-BE7C-496F-A3C7-42AC34814036}"/>
    <cellStyle name="Percent 3 11 2 2 4 2" xfId="48261" xr:uid="{E67A8773-15E4-435A-AEB3-6FD96B831CC0}"/>
    <cellStyle name="Percent 3 11 2 2 4 2 2" xfId="48262" xr:uid="{F548AEED-65B9-4490-BD06-49B95D1930E5}"/>
    <cellStyle name="Percent 3 11 2 2 4 3" xfId="48263" xr:uid="{3ADD3DFC-64CC-4AEE-BBF0-E9AD65498705}"/>
    <cellStyle name="Percent 3 11 2 2 5" xfId="48264" xr:uid="{E423BC76-D0A9-456D-9572-9D2DADE29758}"/>
    <cellStyle name="Percent 3 11 2 2 5 2" xfId="48265" xr:uid="{356A4A56-7322-4050-B91D-95E7EE9C442E}"/>
    <cellStyle name="Percent 3 11 2 2 6" xfId="48266" xr:uid="{66802DBC-D2CF-4C22-8F8F-79D3B8C761BB}"/>
    <cellStyle name="Percent 3 11 2 3" xfId="48267" xr:uid="{8AD6FC3B-704D-4A6D-BDE9-49ABC082E21E}"/>
    <cellStyle name="Percent 3 11 2 4" xfId="48268" xr:uid="{378F8701-9E5F-4CF9-954E-153451342871}"/>
    <cellStyle name="Percent 3 11 2 4 2" xfId="48269" xr:uid="{847D6115-FCD4-437D-8B22-7D6D13D627FB}"/>
    <cellStyle name="Percent 3 11 2 4 2 2" xfId="48270" xr:uid="{56DDC57F-02FD-4326-88B3-BB5414BA6C4D}"/>
    <cellStyle name="Percent 3 11 2 4 2 2 2" xfId="48271" xr:uid="{D7FD430A-D1C3-4DA1-9D99-64D4F4F16A9B}"/>
    <cellStyle name="Percent 3 11 2 4 2 3" xfId="48272" xr:uid="{83C02F7A-7647-4859-AA69-792EB77BE1A0}"/>
    <cellStyle name="Percent 3 11 2 4 3" xfId="48273" xr:uid="{DA73EB8A-0673-4DBC-B959-130802574D16}"/>
    <cellStyle name="Percent 3 11 2 4 3 2" xfId="48274" xr:uid="{1005ED49-AD60-408E-BC34-3AE060C4327D}"/>
    <cellStyle name="Percent 3 11 2 4 3 2 2" xfId="48275" xr:uid="{47B245B8-C744-49AA-9E77-E7249E7013D0}"/>
    <cellStyle name="Percent 3 11 2 4 3 3" xfId="48276" xr:uid="{8B434151-D85A-4925-8452-F27CDA7C9F4A}"/>
    <cellStyle name="Percent 3 11 2 4 4" xfId="48277" xr:uid="{AB6018B1-42A5-488B-BE38-095EA32735C2}"/>
    <cellStyle name="Percent 3 11 2 4 4 2" xfId="48278" xr:uid="{0ECA3910-46CF-4D2B-9080-9ACD634356CD}"/>
    <cellStyle name="Percent 3 11 2 4 5" xfId="48279" xr:uid="{2F10AE5F-7BEC-4134-961D-1D0A0AEBB4F8}"/>
    <cellStyle name="Percent 3 11 2 5" xfId="48280" xr:uid="{58A7DDA0-0BB4-4777-8629-849E894D4708}"/>
    <cellStyle name="Percent 3 11 2 5 2" xfId="48281" xr:uid="{A57A7DF9-1356-44C4-987B-2B52CC1A3479}"/>
    <cellStyle name="Percent 3 11 2 5 2 2" xfId="48282" xr:uid="{85E8817D-B6D3-484C-91C8-15F18E28CEEC}"/>
    <cellStyle name="Percent 3 11 2 5 3" xfId="48283" xr:uid="{D3BCDBDD-6DEE-4349-9D72-10283355CFC3}"/>
    <cellStyle name="Percent 3 11 2 6" xfId="48284" xr:uid="{5E454E44-6C67-49A1-B1D0-D0C15B673CEE}"/>
    <cellStyle name="Percent 3 11 2 6 2" xfId="48285" xr:uid="{B290D0AA-FCC5-4144-9EAE-C16A36E0A50F}"/>
    <cellStyle name="Percent 3 11 2 6 2 2" xfId="48286" xr:uid="{BF6B636A-8A78-4EA8-A39E-B40F49CDF608}"/>
    <cellStyle name="Percent 3 11 2 6 3" xfId="48287" xr:uid="{CAD2686E-B760-4C61-B3C6-94EC57D14E61}"/>
    <cellStyle name="Percent 3 11 2 7" xfId="48288" xr:uid="{96AC6D29-D7B8-4D58-88C0-BE2B3693D645}"/>
    <cellStyle name="Percent 3 11 2 7 2" xfId="48289" xr:uid="{3089702C-F396-4CF5-A6D2-B23966B3D063}"/>
    <cellStyle name="Percent 3 11 2 7 2 2" xfId="48290" xr:uid="{FCBEC3A7-595C-4877-B476-9F11E1E0E3A7}"/>
    <cellStyle name="Percent 3 11 2 7 3" xfId="48291" xr:uid="{88979100-A7A3-493E-B424-DE174BAC7AD2}"/>
    <cellStyle name="Percent 3 11 2 8" xfId="48292" xr:uid="{9CF57D72-DD66-4A4C-A98A-D8045EECF5E9}"/>
    <cellStyle name="Percent 3 11 2 8 2" xfId="48293" xr:uid="{E6568044-F9BC-49E3-BA44-8D39F46DDA18}"/>
    <cellStyle name="Percent 3 11 2 9" xfId="48294" xr:uid="{5AE43DE5-12BA-4E59-A1D2-672A2923CEC9}"/>
    <cellStyle name="Percent 3 11 3" xfId="48295" xr:uid="{442D7370-BD22-47B1-AE09-60C20AB210AD}"/>
    <cellStyle name="Percent 3 11 3 2" xfId="48296" xr:uid="{78CA9476-849E-4B57-9C80-BE72A5A979B5}"/>
    <cellStyle name="Percent 3 11 3 2 2" xfId="48297" xr:uid="{E70A8877-8087-415D-A45C-65AD3AB52FEA}"/>
    <cellStyle name="Percent 3 11 3 2 2 2" xfId="48298" xr:uid="{0AABD4EA-48CC-4A59-B0EC-22CF197E488E}"/>
    <cellStyle name="Percent 3 11 3 2 2 2 2" xfId="48299" xr:uid="{37649C89-6A22-4D4C-8859-62EF3F5BC342}"/>
    <cellStyle name="Percent 3 11 3 2 2 2 2 2" xfId="48300" xr:uid="{925D1D99-6117-446A-B779-2DA92F522149}"/>
    <cellStyle name="Percent 3 11 3 2 2 2 3" xfId="48301" xr:uid="{19BDF1C9-6C4B-433A-8127-861D396A70AA}"/>
    <cellStyle name="Percent 3 11 3 2 2 3" xfId="48302" xr:uid="{3F483B09-8A1C-40DA-86BD-6EF9E926DC00}"/>
    <cellStyle name="Percent 3 11 3 2 2 3 2" xfId="48303" xr:uid="{F382D6A8-3510-46B1-99DD-D46F376FA8CF}"/>
    <cellStyle name="Percent 3 11 3 2 2 3 2 2" xfId="48304" xr:uid="{9962BEDB-66E0-4BFF-BC7D-30941FE751D8}"/>
    <cellStyle name="Percent 3 11 3 2 2 3 3" xfId="48305" xr:uid="{F703D164-58E4-440C-9A2F-70494C2D419E}"/>
    <cellStyle name="Percent 3 11 3 2 2 4" xfId="48306" xr:uid="{CBFBBC71-468A-4BF8-A915-943BD30F7914}"/>
    <cellStyle name="Percent 3 11 3 2 2 4 2" xfId="48307" xr:uid="{54261576-4996-45DD-B8F9-6AD1BA6F41D4}"/>
    <cellStyle name="Percent 3 11 3 2 2 5" xfId="48308" xr:uid="{2E50E4FB-14EA-4448-8585-CF4B9C727880}"/>
    <cellStyle name="Percent 3 11 3 2 3" xfId="48309" xr:uid="{64F64690-E03B-4A2F-86C0-FD9ECA2F75EB}"/>
    <cellStyle name="Percent 3 11 3 2 3 2" xfId="48310" xr:uid="{BEA18E0E-376A-412E-A45F-2219DB95EA4A}"/>
    <cellStyle name="Percent 3 11 3 2 3 2 2" xfId="48311" xr:uid="{36562BAC-A5EC-4DF3-9647-CAB397FCBF2B}"/>
    <cellStyle name="Percent 3 11 3 2 3 3" xfId="48312" xr:uid="{7F9C6503-7060-4300-A92A-0F512CC7AD6E}"/>
    <cellStyle name="Percent 3 11 3 2 4" xfId="48313" xr:uid="{2AF76222-452E-4B2F-8F47-E1F64F314337}"/>
    <cellStyle name="Percent 3 11 3 2 4 2" xfId="48314" xr:uid="{3AF9BBD7-BEC7-4D56-B858-2B5A37BDE63C}"/>
    <cellStyle name="Percent 3 11 3 2 4 2 2" xfId="48315" xr:uid="{CC2343B8-EED0-449F-8899-64385CA42BCA}"/>
    <cellStyle name="Percent 3 11 3 2 4 3" xfId="48316" xr:uid="{4176278B-C3EE-410E-82E8-DDE53A84DE1F}"/>
    <cellStyle name="Percent 3 11 3 2 5" xfId="48317" xr:uid="{663A40EC-B893-47EB-AFAC-963FC7F31B57}"/>
    <cellStyle name="Percent 3 11 3 2 5 2" xfId="48318" xr:uid="{4986DB26-E731-4B60-840A-E468F63C5ADB}"/>
    <cellStyle name="Percent 3 11 3 2 6" xfId="48319" xr:uid="{1B3BE04F-39B7-474B-B133-AC2FCACB9655}"/>
    <cellStyle name="Percent 3 11 3 3" xfId="48320" xr:uid="{799EF0F3-F515-458D-A917-3B9D3A4C4BEF}"/>
    <cellStyle name="Percent 3 11 3 4" xfId="48321" xr:uid="{8B5D5108-E775-48FD-B1ED-7EDCB7E0F6DA}"/>
    <cellStyle name="Percent 3 11 3 4 2" xfId="48322" xr:uid="{67013E4F-2EE7-4173-8439-12B22B66D38F}"/>
    <cellStyle name="Percent 3 11 3 4 2 2" xfId="48323" xr:uid="{53FC8259-9BE6-4B4A-B196-E38FEE34D6D6}"/>
    <cellStyle name="Percent 3 11 3 4 2 2 2" xfId="48324" xr:uid="{804A2C32-A5AA-4D10-9C19-22DCBC08EFDB}"/>
    <cellStyle name="Percent 3 11 3 4 2 3" xfId="48325" xr:uid="{167DDA20-30EA-47EE-A15C-BF1F5ED65263}"/>
    <cellStyle name="Percent 3 11 3 4 3" xfId="48326" xr:uid="{2EBD5A19-9A37-461C-B6CA-F37C1C1F99E0}"/>
    <cellStyle name="Percent 3 11 3 4 3 2" xfId="48327" xr:uid="{09F49EA2-2281-4BC1-BFBC-F6DE0DA2571C}"/>
    <cellStyle name="Percent 3 11 3 4 3 2 2" xfId="48328" xr:uid="{5CFF0F76-0C44-4789-873D-75C4412FE7CE}"/>
    <cellStyle name="Percent 3 11 3 4 3 3" xfId="48329" xr:uid="{C806D6C3-73B8-40AA-86D2-A66D54344859}"/>
    <cellStyle name="Percent 3 11 3 4 4" xfId="48330" xr:uid="{443D7646-97C3-4B8A-8D4F-578309E0C381}"/>
    <cellStyle name="Percent 3 11 3 4 4 2" xfId="48331" xr:uid="{828AF50B-B0DF-4D93-AB05-6022138724FD}"/>
    <cellStyle name="Percent 3 11 3 4 5" xfId="48332" xr:uid="{E05EA129-7B46-4AF2-B7A5-559E46FFEEFD}"/>
    <cellStyle name="Percent 3 11 3 5" xfId="48333" xr:uid="{63386030-9459-4769-92AA-DAB1E8ACE534}"/>
    <cellStyle name="Percent 3 11 3 5 2" xfId="48334" xr:uid="{2FFD5A4A-387E-4298-BC6E-4E48972722B3}"/>
    <cellStyle name="Percent 3 11 3 5 2 2" xfId="48335" xr:uid="{96C4A622-8F0C-423F-86EC-5130557FE34E}"/>
    <cellStyle name="Percent 3 11 3 5 3" xfId="48336" xr:uid="{2BAD2549-9D8E-423D-92E6-C14B378F8EEA}"/>
    <cellStyle name="Percent 3 11 3 6" xfId="48337" xr:uid="{1E0828B1-7E50-4D5D-8E9E-AD62AF101922}"/>
    <cellStyle name="Percent 3 11 3 6 2" xfId="48338" xr:uid="{D8B08117-5DC2-4818-9110-265B4C19E59F}"/>
    <cellStyle name="Percent 3 11 3 6 2 2" xfId="48339" xr:uid="{D8D1A982-4078-466F-B37C-3BECD89D69B2}"/>
    <cellStyle name="Percent 3 11 3 6 3" xfId="48340" xr:uid="{6694CFAF-D8C7-416A-870D-06985CAB8767}"/>
    <cellStyle name="Percent 3 11 3 7" xfId="48341" xr:uid="{1B995369-97D9-4D83-855A-80B81E72AEEE}"/>
    <cellStyle name="Percent 3 11 3 7 2" xfId="48342" xr:uid="{6A0E06AD-A39B-411B-AE3D-BD072652957D}"/>
    <cellStyle name="Percent 3 11 3 7 2 2" xfId="48343" xr:uid="{EF8EF965-59E6-4890-9989-9445194B6155}"/>
    <cellStyle name="Percent 3 11 3 7 3" xfId="48344" xr:uid="{4DAFA530-EBF3-4B5E-A759-6265D2D3A610}"/>
    <cellStyle name="Percent 3 11 3 8" xfId="48345" xr:uid="{05E580C7-6174-414E-A9D9-03271C7D1AC2}"/>
    <cellStyle name="Percent 3 11 3 8 2" xfId="48346" xr:uid="{69DC6EC7-1232-4333-B251-C6FD8B66A096}"/>
    <cellStyle name="Percent 3 11 3 9" xfId="48347" xr:uid="{84155A1A-8B3E-485B-A10B-3611D13F3EF2}"/>
    <cellStyle name="Percent 3 11 4" xfId="48348" xr:uid="{F90B64BB-C543-43F2-9496-E87D6EEFD9CC}"/>
    <cellStyle name="Percent 3 11 4 2" xfId="48349" xr:uid="{C7351131-1302-4B21-AC23-87CE8FD3F437}"/>
    <cellStyle name="Percent 3 11 4 2 2" xfId="48350" xr:uid="{538747F6-89FA-4CA1-99C7-54617B025EEE}"/>
    <cellStyle name="Percent 3 11 4 2 2 2" xfId="48351" xr:uid="{2884353D-B6D7-4D2F-A044-CA317D00DFC0}"/>
    <cellStyle name="Percent 3 11 4 2 2 2 2" xfId="48352" xr:uid="{49DFFD17-57CF-48C9-B027-66032A81B1A0}"/>
    <cellStyle name="Percent 3 11 4 2 2 3" xfId="48353" xr:uid="{A6E058A9-A64A-4161-80FD-9A8EE5D797C5}"/>
    <cellStyle name="Percent 3 11 4 2 3" xfId="48354" xr:uid="{335BB0CF-0D90-4291-84DB-CFE185962EBF}"/>
    <cellStyle name="Percent 3 11 4 2 3 2" xfId="48355" xr:uid="{20F63B65-610C-4845-B366-8A2B2A0BF1C1}"/>
    <cellStyle name="Percent 3 11 4 2 3 2 2" xfId="48356" xr:uid="{C1764B4D-8C9E-4CA7-A511-990053D672E9}"/>
    <cellStyle name="Percent 3 11 4 2 3 3" xfId="48357" xr:uid="{992F316E-ED86-4292-BD7C-4C54D805ED7C}"/>
    <cellStyle name="Percent 3 11 4 2 4" xfId="48358" xr:uid="{75BAF168-5813-4BA3-8588-8EA528D346FF}"/>
    <cellStyle name="Percent 3 11 4 2 4 2" xfId="48359" xr:uid="{87BF1143-E815-4ABC-9EB0-3D2F24FFE68E}"/>
    <cellStyle name="Percent 3 11 4 2 5" xfId="48360" xr:uid="{66F1911C-F247-4D8D-BC4E-7462B293C8AB}"/>
    <cellStyle name="Percent 3 11 4 3" xfId="48361" xr:uid="{0030F068-AD31-48AC-A2A8-11F0472140A5}"/>
    <cellStyle name="Percent 3 11 4 3 2" xfId="48362" xr:uid="{84D09733-E4E3-4D64-B18A-CA20CB90042A}"/>
    <cellStyle name="Percent 3 11 4 3 2 2" xfId="48363" xr:uid="{09EA0678-767A-473B-AB75-42C9508AB42F}"/>
    <cellStyle name="Percent 3 11 4 3 3" xfId="48364" xr:uid="{FA093F3D-1F72-4CDE-9387-A1ACC46644E3}"/>
    <cellStyle name="Percent 3 11 4 4" xfId="48365" xr:uid="{2B86E42F-3F60-4872-AF73-56E5AD9EF7BD}"/>
    <cellStyle name="Percent 3 11 4 4 2" xfId="48366" xr:uid="{370561AF-2B2E-4A5A-A391-91CD54BF0A49}"/>
    <cellStyle name="Percent 3 11 4 4 2 2" xfId="48367" xr:uid="{EBBE1017-E9D0-4ADE-9C51-932D1FB9D777}"/>
    <cellStyle name="Percent 3 11 4 4 3" xfId="48368" xr:uid="{C17493B2-D863-43F2-B1B0-087CC0FDE4DC}"/>
    <cellStyle name="Percent 3 11 4 5" xfId="48369" xr:uid="{F6D50FAF-4878-4F04-8AAE-F2EE001303B1}"/>
    <cellStyle name="Percent 3 11 4 5 2" xfId="48370" xr:uid="{8FDFB765-94BE-430C-BD58-2DE3AB4465EC}"/>
    <cellStyle name="Percent 3 11 4 6" xfId="48371" xr:uid="{0CE78246-DEF6-4223-9265-1188BF183B12}"/>
    <cellStyle name="Percent 3 11 5" xfId="48372" xr:uid="{562528C4-E65B-41C1-9E40-B7C23F778228}"/>
    <cellStyle name="Percent 3 11 6" xfId="48373" xr:uid="{8B05EC9F-93A3-458A-A3D7-8550A6E441D0}"/>
    <cellStyle name="Percent 3 11 6 2" xfId="48374" xr:uid="{27DD1053-A6A5-4280-BF6D-A9D970B7CA74}"/>
    <cellStyle name="Percent 3 11 6 2 2" xfId="48375" xr:uid="{3FFA1FE1-8969-4C50-A4BA-F7574EF842F8}"/>
    <cellStyle name="Percent 3 11 6 2 2 2" xfId="48376" xr:uid="{213A642E-5ABB-4D38-B2E5-0BAA654DC915}"/>
    <cellStyle name="Percent 3 11 6 2 3" xfId="48377" xr:uid="{0C41154D-5C8F-453B-9CF9-7845A7FA6C2D}"/>
    <cellStyle name="Percent 3 11 6 3" xfId="48378" xr:uid="{EC017CF5-5009-439B-BEED-13BA0C62C4BA}"/>
    <cellStyle name="Percent 3 11 6 3 2" xfId="48379" xr:uid="{15B86249-26B0-49FD-89D3-11C4C52CE836}"/>
    <cellStyle name="Percent 3 11 6 3 2 2" xfId="48380" xr:uid="{409229BC-8519-4118-97C0-97E1D1E30B4E}"/>
    <cellStyle name="Percent 3 11 6 3 3" xfId="48381" xr:uid="{7A70A792-81DA-4F95-950A-56B6D9C34380}"/>
    <cellStyle name="Percent 3 11 6 4" xfId="48382" xr:uid="{3142ABBF-7D23-49D5-BF21-7F52245F4FEE}"/>
    <cellStyle name="Percent 3 11 6 4 2" xfId="48383" xr:uid="{7FCBEF27-0383-4864-8012-28E83A77D409}"/>
    <cellStyle name="Percent 3 11 6 5" xfId="48384" xr:uid="{C77E9470-8354-4159-B090-9E49652DCB23}"/>
    <cellStyle name="Percent 3 11 7" xfId="48385" xr:uid="{648420A6-E919-4D53-966A-CC4375A0E566}"/>
    <cellStyle name="Percent 3 11 7 2" xfId="48386" xr:uid="{71C54F60-3351-476F-94ED-354AF387CF80}"/>
    <cellStyle name="Percent 3 11 7 2 2" xfId="48387" xr:uid="{8D88303A-A96A-4DA3-969E-5F41B0FF1B7B}"/>
    <cellStyle name="Percent 3 11 7 3" xfId="48388" xr:uid="{86560C71-A67C-4B85-AC09-DE989D86F827}"/>
    <cellStyle name="Percent 3 11 8" xfId="48389" xr:uid="{4ACC4ABC-0C08-44C9-AA04-84F40160330D}"/>
    <cellStyle name="Percent 3 11 8 2" xfId="48390" xr:uid="{AA0F3815-E64C-4DC5-8B3F-C6DF0D19A9F6}"/>
    <cellStyle name="Percent 3 11 8 2 2" xfId="48391" xr:uid="{4A2F0A1E-8EFA-422A-BB2C-765098576761}"/>
    <cellStyle name="Percent 3 11 8 3" xfId="48392" xr:uid="{01D6751D-9F64-4A4E-AAED-58CFE011BA8E}"/>
    <cellStyle name="Percent 3 11 9" xfId="48393" xr:uid="{BC68C413-516C-434D-8D73-9A0E242BFC10}"/>
    <cellStyle name="Percent 3 11 9 2" xfId="48394" xr:uid="{4D98B647-6A9A-4FD8-A2DB-2B7E5D3D154D}"/>
    <cellStyle name="Percent 3 11 9 2 2" xfId="48395" xr:uid="{A32E28CF-3031-4B00-8B4F-21D5739F7921}"/>
    <cellStyle name="Percent 3 11 9 3" xfId="48396" xr:uid="{8C303310-62EE-45B9-9CDC-771DDCCC04A9}"/>
    <cellStyle name="Percent 3 12" xfId="48397" xr:uid="{8F6A8AEC-DF22-43B3-B1DB-F1B4A64788E2}"/>
    <cellStyle name="Percent 3 12 10" xfId="48398" xr:uid="{8EB76DBA-9771-460E-99CF-A39636C1662E}"/>
    <cellStyle name="Percent 3 12 10 2" xfId="48399" xr:uid="{CB915E1F-FCDC-4995-97E6-2FFFFD12329B}"/>
    <cellStyle name="Percent 3 12 11" xfId="48400" xr:uid="{7935AA69-C321-4070-96C9-20872E8CAFFA}"/>
    <cellStyle name="Percent 3 12 2" xfId="48401" xr:uid="{DB2426AA-C597-4FC0-B088-21D4DF94B1EA}"/>
    <cellStyle name="Percent 3 12 2 2" xfId="48402" xr:uid="{142C49B4-D9D8-473D-8F25-6A5B86EFB280}"/>
    <cellStyle name="Percent 3 12 2 2 2" xfId="48403" xr:uid="{A1B55A2C-DD11-4118-A452-1759484B2869}"/>
    <cellStyle name="Percent 3 12 2 2 2 2" xfId="48404" xr:uid="{0B0BD37A-5FD6-48F1-AEEC-FB0BC60A715A}"/>
    <cellStyle name="Percent 3 12 2 2 2 2 2" xfId="48405" xr:uid="{DDA1F128-B012-4BAD-A107-8DFA78A041C2}"/>
    <cellStyle name="Percent 3 12 2 2 2 2 2 2" xfId="48406" xr:uid="{4A83EC9B-44F8-40E3-B3A5-E723419DB6A6}"/>
    <cellStyle name="Percent 3 12 2 2 2 2 3" xfId="48407" xr:uid="{AEA4FF27-789B-41DA-BE10-AD438DFF4920}"/>
    <cellStyle name="Percent 3 12 2 2 2 3" xfId="48408" xr:uid="{FCEB3B2B-302A-43BF-9B68-794CABFA17FE}"/>
    <cellStyle name="Percent 3 12 2 2 2 3 2" xfId="48409" xr:uid="{254BA91E-726E-4E38-BF3F-B25CCDC2385C}"/>
    <cellStyle name="Percent 3 12 2 2 2 3 2 2" xfId="48410" xr:uid="{66C4D55A-7E9B-4616-8020-0D88764E03DC}"/>
    <cellStyle name="Percent 3 12 2 2 2 3 3" xfId="48411" xr:uid="{F33D30D2-AF28-4EE4-B9E0-4808FD075C19}"/>
    <cellStyle name="Percent 3 12 2 2 2 4" xfId="48412" xr:uid="{255944EB-F59C-424A-85B1-09C1269FF416}"/>
    <cellStyle name="Percent 3 12 2 2 2 4 2" xfId="48413" xr:uid="{82D9F49C-1651-46AE-B10F-E050F179AE39}"/>
    <cellStyle name="Percent 3 12 2 2 2 5" xfId="48414" xr:uid="{03A95694-8A98-4B5F-800D-4BBE68F2284D}"/>
    <cellStyle name="Percent 3 12 2 2 3" xfId="48415" xr:uid="{EDC45BFA-4575-471F-AF80-4F8560D8278D}"/>
    <cellStyle name="Percent 3 12 2 2 3 2" xfId="48416" xr:uid="{97FCA538-442D-44D8-BA2C-838D7E02538B}"/>
    <cellStyle name="Percent 3 12 2 2 3 2 2" xfId="48417" xr:uid="{1B4F186E-066C-4A9F-9894-C0D526275E5B}"/>
    <cellStyle name="Percent 3 12 2 2 3 3" xfId="48418" xr:uid="{06FDEBE8-C7B2-4E9B-82E0-F64E8FD5E990}"/>
    <cellStyle name="Percent 3 12 2 2 4" xfId="48419" xr:uid="{4A617BF4-1304-4A22-9798-CCC7D42525CE}"/>
    <cellStyle name="Percent 3 12 2 2 4 2" xfId="48420" xr:uid="{7D7F6BF5-AAB1-4098-A737-799B4B1177D6}"/>
    <cellStyle name="Percent 3 12 2 2 4 2 2" xfId="48421" xr:uid="{9E8B433F-319D-4F16-9E68-76FADB8012A0}"/>
    <cellStyle name="Percent 3 12 2 2 4 3" xfId="48422" xr:uid="{1611E1FD-8D1C-4C66-8F7D-83BF43D94983}"/>
    <cellStyle name="Percent 3 12 2 2 5" xfId="48423" xr:uid="{7735357E-3C31-44C3-9636-706EB7E9EFE1}"/>
    <cellStyle name="Percent 3 12 2 2 5 2" xfId="48424" xr:uid="{56F288C4-65A2-44FD-BACB-BF416140A329}"/>
    <cellStyle name="Percent 3 12 2 2 6" xfId="48425" xr:uid="{A5E2DE3F-3030-49DB-89EF-9D32484C36E9}"/>
    <cellStyle name="Percent 3 12 2 3" xfId="48426" xr:uid="{27E5622F-0E5B-4628-927F-E6C97921FEE8}"/>
    <cellStyle name="Percent 3 12 2 4" xfId="48427" xr:uid="{03DF2BCF-1564-4D1E-A7F4-13C080918B10}"/>
    <cellStyle name="Percent 3 12 2 4 2" xfId="48428" xr:uid="{0A46A658-A868-4487-BF6D-FF3B071330EC}"/>
    <cellStyle name="Percent 3 12 2 4 2 2" xfId="48429" xr:uid="{EF96FBF0-3A83-4E78-9318-187AD786CE3A}"/>
    <cellStyle name="Percent 3 12 2 4 2 2 2" xfId="48430" xr:uid="{89781830-9865-4F66-A571-8D6E02FCC759}"/>
    <cellStyle name="Percent 3 12 2 4 2 3" xfId="48431" xr:uid="{71FBAAF6-795F-462C-8B59-0AC20CA4A59F}"/>
    <cellStyle name="Percent 3 12 2 4 3" xfId="48432" xr:uid="{EF312533-21DE-4C08-A321-A999564F61D8}"/>
    <cellStyle name="Percent 3 12 2 4 3 2" xfId="48433" xr:uid="{A0F3C33F-816D-4A09-B717-B906974BFA84}"/>
    <cellStyle name="Percent 3 12 2 4 3 2 2" xfId="48434" xr:uid="{03EAE406-B492-497F-952E-C10048705485}"/>
    <cellStyle name="Percent 3 12 2 4 3 3" xfId="48435" xr:uid="{305071B9-5A2D-4C86-910C-20F4BDB5A1D0}"/>
    <cellStyle name="Percent 3 12 2 4 4" xfId="48436" xr:uid="{D3C41AE0-9369-4570-A9E3-0E3C32B5135C}"/>
    <cellStyle name="Percent 3 12 2 4 4 2" xfId="48437" xr:uid="{7E33EE11-C545-4AA1-8432-2C194F4E4654}"/>
    <cellStyle name="Percent 3 12 2 4 5" xfId="48438" xr:uid="{5DA7BE6F-779D-4A9B-A053-C9A764D7FB00}"/>
    <cellStyle name="Percent 3 12 2 5" xfId="48439" xr:uid="{200408C7-37F2-4AE0-A9CE-725A7D47FD4A}"/>
    <cellStyle name="Percent 3 12 2 5 2" xfId="48440" xr:uid="{FB2CE5AB-909C-4E1C-A390-1F34653DEBF9}"/>
    <cellStyle name="Percent 3 12 2 5 2 2" xfId="48441" xr:uid="{65D84B62-898F-4423-B55E-8408259C1C75}"/>
    <cellStyle name="Percent 3 12 2 5 3" xfId="48442" xr:uid="{8E8D01E6-B06F-466B-8233-A267699C5F9B}"/>
    <cellStyle name="Percent 3 12 2 6" xfId="48443" xr:uid="{C7ED7E2E-6EA8-482F-B808-A418C6CA783C}"/>
    <cellStyle name="Percent 3 12 2 6 2" xfId="48444" xr:uid="{6319198F-BFD7-45FA-80DD-6338DD8BD4AD}"/>
    <cellStyle name="Percent 3 12 2 6 2 2" xfId="48445" xr:uid="{50B93B72-B5BE-4E63-9103-1DDB59D8DE8F}"/>
    <cellStyle name="Percent 3 12 2 6 3" xfId="48446" xr:uid="{DA634EB2-2CDA-48C3-B298-1899BA78AF10}"/>
    <cellStyle name="Percent 3 12 2 7" xfId="48447" xr:uid="{73E77003-D771-452F-8AE2-B5F4C1E259CF}"/>
    <cellStyle name="Percent 3 12 2 7 2" xfId="48448" xr:uid="{186064D0-6C04-4858-9B53-E2F545BB67BA}"/>
    <cellStyle name="Percent 3 12 2 7 2 2" xfId="48449" xr:uid="{E585511D-51FA-4AE3-9F40-FBAE668CC51F}"/>
    <cellStyle name="Percent 3 12 2 7 3" xfId="48450" xr:uid="{96084F9C-2325-4E26-8F69-AACB9DB97500}"/>
    <cellStyle name="Percent 3 12 2 8" xfId="48451" xr:uid="{0E203100-764F-47F8-8936-2F1E595D9628}"/>
    <cellStyle name="Percent 3 12 2 8 2" xfId="48452" xr:uid="{401D5182-983B-448D-AE37-FBC6A73C1EE0}"/>
    <cellStyle name="Percent 3 12 2 9" xfId="48453" xr:uid="{675C99BF-F032-4A66-BDAA-A08B13D43EEF}"/>
    <cellStyle name="Percent 3 12 3" xfId="48454" xr:uid="{51C54E70-61F3-4311-9A71-8007A2B31D3A}"/>
    <cellStyle name="Percent 3 12 3 2" xfId="48455" xr:uid="{102BA38D-6149-4F2E-B397-9F5BE7AF86EF}"/>
    <cellStyle name="Percent 3 12 3 2 2" xfId="48456" xr:uid="{6691C6E8-EA87-4D65-B7FE-E5841F49402C}"/>
    <cellStyle name="Percent 3 12 3 2 2 2" xfId="48457" xr:uid="{A7061EA2-9FB4-49B3-8D15-D3F677B86161}"/>
    <cellStyle name="Percent 3 12 3 2 2 2 2" xfId="48458" xr:uid="{6C1EA826-1C43-4F0C-B8FA-EBB6C06E73D4}"/>
    <cellStyle name="Percent 3 12 3 2 2 2 2 2" xfId="48459" xr:uid="{4BE54D47-49C0-4DFD-BCC8-7C4D4C49AF4F}"/>
    <cellStyle name="Percent 3 12 3 2 2 2 3" xfId="48460" xr:uid="{9B79FC78-CFF7-4A2D-BA6E-0ACFC0460CD5}"/>
    <cellStyle name="Percent 3 12 3 2 2 3" xfId="48461" xr:uid="{A1A8EBAB-ECB0-4810-BE01-A736340C28FB}"/>
    <cellStyle name="Percent 3 12 3 2 2 3 2" xfId="48462" xr:uid="{7E14DABC-FEBF-449B-8E12-B1908D9948EB}"/>
    <cellStyle name="Percent 3 12 3 2 2 3 2 2" xfId="48463" xr:uid="{568B38D3-9479-4E71-B7BF-B2BD219D9C12}"/>
    <cellStyle name="Percent 3 12 3 2 2 3 3" xfId="48464" xr:uid="{6F860EFE-A336-4D4A-987C-FF304E25922A}"/>
    <cellStyle name="Percent 3 12 3 2 2 4" xfId="48465" xr:uid="{B61ED2DD-0AB0-4E84-89D4-288D16ED7D48}"/>
    <cellStyle name="Percent 3 12 3 2 2 4 2" xfId="48466" xr:uid="{4D6F4FA7-4942-45B2-BD67-6141DCB15D55}"/>
    <cellStyle name="Percent 3 12 3 2 2 5" xfId="48467" xr:uid="{8966048E-CDA3-4E60-8531-4108B824125F}"/>
    <cellStyle name="Percent 3 12 3 2 3" xfId="48468" xr:uid="{B5BA65AE-40BB-46A6-93D0-69026A56791E}"/>
    <cellStyle name="Percent 3 12 3 2 3 2" xfId="48469" xr:uid="{3ADA8BE7-3890-4C7E-A08C-63E428577379}"/>
    <cellStyle name="Percent 3 12 3 2 3 2 2" xfId="48470" xr:uid="{314365E1-4C66-4C85-AAA1-82292E0ABC84}"/>
    <cellStyle name="Percent 3 12 3 2 3 3" xfId="48471" xr:uid="{8CC06CE6-CBDD-43E6-8C13-3091A0ADA7C2}"/>
    <cellStyle name="Percent 3 12 3 2 4" xfId="48472" xr:uid="{D5947CBC-2E98-482D-B7AA-2357695A42EF}"/>
    <cellStyle name="Percent 3 12 3 2 4 2" xfId="48473" xr:uid="{81092B8D-167E-44CA-9F2C-DF57F217479C}"/>
    <cellStyle name="Percent 3 12 3 2 4 2 2" xfId="48474" xr:uid="{02769BBB-95F2-4778-B0EA-6A4F5AABEFFA}"/>
    <cellStyle name="Percent 3 12 3 2 4 3" xfId="48475" xr:uid="{934C6045-BB52-4C33-AD51-2800E8CBF237}"/>
    <cellStyle name="Percent 3 12 3 2 5" xfId="48476" xr:uid="{122A97F6-9C1C-46F1-AEC0-16384567697E}"/>
    <cellStyle name="Percent 3 12 3 2 5 2" xfId="48477" xr:uid="{F56E431C-DE31-4320-A305-DAEBE8733F37}"/>
    <cellStyle name="Percent 3 12 3 2 6" xfId="48478" xr:uid="{9F68298D-CC1C-4024-A2B2-27D17671F9D1}"/>
    <cellStyle name="Percent 3 12 3 3" xfId="48479" xr:uid="{A0879F2A-5E87-4E7A-B6B0-8A34E677600D}"/>
    <cellStyle name="Percent 3 12 3 4" xfId="48480" xr:uid="{954AEA58-19E7-4DDC-971A-BBC798BCE194}"/>
    <cellStyle name="Percent 3 12 3 4 2" xfId="48481" xr:uid="{184F169A-F069-4ED4-AECA-8814F6D368DC}"/>
    <cellStyle name="Percent 3 12 3 4 2 2" xfId="48482" xr:uid="{0ADDD44E-B4D1-43AA-AD1C-0FCA4189C3E4}"/>
    <cellStyle name="Percent 3 12 3 4 2 2 2" xfId="48483" xr:uid="{5698F35C-C8BF-4546-AED3-9F7A84061B2A}"/>
    <cellStyle name="Percent 3 12 3 4 2 3" xfId="48484" xr:uid="{DE50A80F-CCCF-4C8D-8DE2-C315C3FB02CB}"/>
    <cellStyle name="Percent 3 12 3 4 3" xfId="48485" xr:uid="{F228ADB2-DE22-4D3E-8FBD-623720329B39}"/>
    <cellStyle name="Percent 3 12 3 4 3 2" xfId="48486" xr:uid="{F92ED902-897F-4BCB-8169-F56963634E2E}"/>
    <cellStyle name="Percent 3 12 3 4 3 2 2" xfId="48487" xr:uid="{8EBD86FA-F5F6-461D-BF44-2C9585327FFD}"/>
    <cellStyle name="Percent 3 12 3 4 3 3" xfId="48488" xr:uid="{ED7286BF-8E1B-4EF3-81E6-0AC80D5A02EF}"/>
    <cellStyle name="Percent 3 12 3 4 4" xfId="48489" xr:uid="{86C8CC9B-069A-497A-8906-B63DF2C79A11}"/>
    <cellStyle name="Percent 3 12 3 4 4 2" xfId="48490" xr:uid="{40B74E97-424F-4D3A-9E4D-69FAEBBCABB7}"/>
    <cellStyle name="Percent 3 12 3 4 5" xfId="48491" xr:uid="{7E3CF66C-62BD-41EF-9799-B505FC207156}"/>
    <cellStyle name="Percent 3 12 3 5" xfId="48492" xr:uid="{BADAB79D-52C0-4DEA-B524-D6E21823327F}"/>
    <cellStyle name="Percent 3 12 3 5 2" xfId="48493" xr:uid="{7CD9E3C2-C152-4E45-A74D-3523427EDA60}"/>
    <cellStyle name="Percent 3 12 3 5 2 2" xfId="48494" xr:uid="{536E3638-A92D-4DB7-A081-49B6770FFE42}"/>
    <cellStyle name="Percent 3 12 3 5 3" xfId="48495" xr:uid="{A39CCD99-E6E5-41CC-9926-F64FBF1EAA7D}"/>
    <cellStyle name="Percent 3 12 3 6" xfId="48496" xr:uid="{870AFFB4-F96A-4595-AD1B-199403BBB620}"/>
    <cellStyle name="Percent 3 12 3 6 2" xfId="48497" xr:uid="{884100FD-C467-4931-8278-CCB762A572A8}"/>
    <cellStyle name="Percent 3 12 3 6 2 2" xfId="48498" xr:uid="{F54F71ED-919D-461B-A8DC-C4EFAD403ADF}"/>
    <cellStyle name="Percent 3 12 3 6 3" xfId="48499" xr:uid="{A742F3E2-84C4-4C2A-9086-F5A4FFAB5797}"/>
    <cellStyle name="Percent 3 12 3 7" xfId="48500" xr:uid="{CCBE5015-7D72-489E-A3EE-17CE95C2AA94}"/>
    <cellStyle name="Percent 3 12 3 7 2" xfId="48501" xr:uid="{0BDF559C-7715-441C-8456-6C83CF9A80AC}"/>
    <cellStyle name="Percent 3 12 3 7 2 2" xfId="48502" xr:uid="{88B7292D-3E2C-4E4C-9182-0CC1924DF3F2}"/>
    <cellStyle name="Percent 3 12 3 7 3" xfId="48503" xr:uid="{6F3E1327-CE84-475F-AAFD-0EED20DF4C0D}"/>
    <cellStyle name="Percent 3 12 3 8" xfId="48504" xr:uid="{087C7B41-2310-4D2D-84FD-879FBEEA361C}"/>
    <cellStyle name="Percent 3 12 3 8 2" xfId="48505" xr:uid="{2F59EFBD-8A75-4DEC-834A-B28C73927050}"/>
    <cellStyle name="Percent 3 12 3 9" xfId="48506" xr:uid="{2197D0D6-5023-4D80-99F8-B68BC94AAE66}"/>
    <cellStyle name="Percent 3 12 4" xfId="48507" xr:uid="{B410EAB7-2B0D-462F-A7A8-98A5D73A2899}"/>
    <cellStyle name="Percent 3 12 4 2" xfId="48508" xr:uid="{74A15EF7-4B36-488E-86A3-B741A7CAC299}"/>
    <cellStyle name="Percent 3 12 4 2 2" xfId="48509" xr:uid="{F7A430A8-0763-447B-A7E1-CD6F6CF7605C}"/>
    <cellStyle name="Percent 3 12 4 2 2 2" xfId="48510" xr:uid="{2858EA0F-6445-4D9C-AC3A-16EF19F6B245}"/>
    <cellStyle name="Percent 3 12 4 2 2 2 2" xfId="48511" xr:uid="{A814E7AE-0BC7-4CB1-A9CB-B0F5646AA980}"/>
    <cellStyle name="Percent 3 12 4 2 2 3" xfId="48512" xr:uid="{4814E22C-DBF6-4A43-BFD0-42E6C014E8B6}"/>
    <cellStyle name="Percent 3 12 4 2 3" xfId="48513" xr:uid="{4FA4A1F7-E318-4AAB-BABA-B509CEBF4A54}"/>
    <cellStyle name="Percent 3 12 4 2 3 2" xfId="48514" xr:uid="{D7D98345-4FA5-4D59-9CED-E8D69EE149C5}"/>
    <cellStyle name="Percent 3 12 4 2 3 2 2" xfId="48515" xr:uid="{FDFBB6EE-2911-4919-BE8F-3D3199C63CE3}"/>
    <cellStyle name="Percent 3 12 4 2 3 3" xfId="48516" xr:uid="{02A1B65A-1553-4A2C-BEA3-C903E8B6306E}"/>
    <cellStyle name="Percent 3 12 4 2 4" xfId="48517" xr:uid="{5FED98FB-93C7-4F3C-BC48-FAA3CC16CCAF}"/>
    <cellStyle name="Percent 3 12 4 2 4 2" xfId="48518" xr:uid="{27465F45-20D9-4BC4-9304-3C628DDEDB13}"/>
    <cellStyle name="Percent 3 12 4 2 5" xfId="48519" xr:uid="{D110BC7C-360D-4D97-9238-6BF796D1961A}"/>
    <cellStyle name="Percent 3 12 4 3" xfId="48520" xr:uid="{DD13F4D2-6546-4C59-BB28-BB6F320079A7}"/>
    <cellStyle name="Percent 3 12 4 3 2" xfId="48521" xr:uid="{44E87166-5359-48FF-8535-D4CF047C6FAA}"/>
    <cellStyle name="Percent 3 12 4 3 2 2" xfId="48522" xr:uid="{84636A9F-149C-4FAB-9EDC-49EB0F1AECA1}"/>
    <cellStyle name="Percent 3 12 4 3 3" xfId="48523" xr:uid="{65BDAA86-7C44-4965-97FB-B9D166FEE7F7}"/>
    <cellStyle name="Percent 3 12 4 4" xfId="48524" xr:uid="{D5E635BF-DB55-4AAA-B3CB-98AB13F8CF49}"/>
    <cellStyle name="Percent 3 12 4 4 2" xfId="48525" xr:uid="{9FC757EF-3A75-4065-9133-FCC672E210D6}"/>
    <cellStyle name="Percent 3 12 4 4 2 2" xfId="48526" xr:uid="{9CB79B01-7245-44E8-B3A8-9852E7654551}"/>
    <cellStyle name="Percent 3 12 4 4 3" xfId="48527" xr:uid="{106EE4FF-93F5-4A98-80B5-062BF360F517}"/>
    <cellStyle name="Percent 3 12 4 5" xfId="48528" xr:uid="{15629451-7E62-41DD-A094-FB90458F1012}"/>
    <cellStyle name="Percent 3 12 4 5 2" xfId="48529" xr:uid="{8013F005-85E8-4B58-A469-7C7566F07ACB}"/>
    <cellStyle name="Percent 3 12 4 6" xfId="48530" xr:uid="{54C2C4F0-D4B9-4A5F-9BB4-71483D210BEA}"/>
    <cellStyle name="Percent 3 12 5" xfId="48531" xr:uid="{92FFF862-E319-45AE-BAC1-A81D1A0A74E0}"/>
    <cellStyle name="Percent 3 12 6" xfId="48532" xr:uid="{549CFB0A-8B2B-467B-89F9-7EAC8C6E3E17}"/>
    <cellStyle name="Percent 3 12 6 2" xfId="48533" xr:uid="{51383CD4-DF1F-43B1-A7EA-A7B198554A24}"/>
    <cellStyle name="Percent 3 12 6 2 2" xfId="48534" xr:uid="{027F0504-17AF-4403-BE4C-AEFBDB6BFB4F}"/>
    <cellStyle name="Percent 3 12 6 2 2 2" xfId="48535" xr:uid="{F61DEFCC-C9E5-4CF0-B24B-BF5F817C107D}"/>
    <cellStyle name="Percent 3 12 6 2 3" xfId="48536" xr:uid="{3B4984CF-1C78-4D3A-8E88-35998EC8AB8F}"/>
    <cellStyle name="Percent 3 12 6 3" xfId="48537" xr:uid="{63D56A3F-AA7D-4A00-B6BE-7310315C8CA6}"/>
    <cellStyle name="Percent 3 12 6 3 2" xfId="48538" xr:uid="{FD40C04D-53B6-4BAB-B4AE-0813BA81B77A}"/>
    <cellStyle name="Percent 3 12 6 3 2 2" xfId="48539" xr:uid="{1BDB5D20-0BC0-488B-8505-BCB95914DA85}"/>
    <cellStyle name="Percent 3 12 6 3 3" xfId="48540" xr:uid="{138A40AA-F777-48DF-BF48-3F520A18C04A}"/>
    <cellStyle name="Percent 3 12 6 4" xfId="48541" xr:uid="{53089792-1055-4943-A9AB-BF3A4ED56F3D}"/>
    <cellStyle name="Percent 3 12 6 4 2" xfId="48542" xr:uid="{ADF93A08-26D9-414A-B716-7E9A317FBEA0}"/>
    <cellStyle name="Percent 3 12 6 5" xfId="48543" xr:uid="{F62A3489-8A2A-441F-B87B-F860336D1D76}"/>
    <cellStyle name="Percent 3 12 7" xfId="48544" xr:uid="{7ABDEFEB-A8FF-4661-99AE-C184AC33C553}"/>
    <cellStyle name="Percent 3 12 7 2" xfId="48545" xr:uid="{AD6FC095-4E76-499C-A437-36B6AE5005CE}"/>
    <cellStyle name="Percent 3 12 7 2 2" xfId="48546" xr:uid="{836A4AAE-B2F7-4098-839F-A38FD6BC3910}"/>
    <cellStyle name="Percent 3 12 7 3" xfId="48547" xr:uid="{27428D5F-17BD-4123-AFA7-78068CE85EBF}"/>
    <cellStyle name="Percent 3 12 8" xfId="48548" xr:uid="{939E1184-9EF1-4099-AEE9-A84A4FF32476}"/>
    <cellStyle name="Percent 3 12 8 2" xfId="48549" xr:uid="{55EF6F77-3620-4DB6-8BCB-37E106B0E1FA}"/>
    <cellStyle name="Percent 3 12 8 2 2" xfId="48550" xr:uid="{CEEC1537-8A2A-4157-B837-BC65E620AD80}"/>
    <cellStyle name="Percent 3 12 8 3" xfId="48551" xr:uid="{C25A7A36-5DAC-4442-819E-1D3ADA4D2F78}"/>
    <cellStyle name="Percent 3 12 9" xfId="48552" xr:uid="{805EF160-9755-4485-9084-0C1069F64B26}"/>
    <cellStyle name="Percent 3 12 9 2" xfId="48553" xr:uid="{6C770A29-F51F-41DD-BC36-2A8825681548}"/>
    <cellStyle name="Percent 3 12 9 2 2" xfId="48554" xr:uid="{42A63D71-4E3D-4D1A-B163-8317DB150E4C}"/>
    <cellStyle name="Percent 3 12 9 3" xfId="48555" xr:uid="{84C6AF1B-1356-4340-941E-D4AC58DDE835}"/>
    <cellStyle name="Percent 3 13" xfId="48556" xr:uid="{14C1B01E-AFFD-417D-9C0F-380D36046566}"/>
    <cellStyle name="Percent 3 13 10" xfId="48557" xr:uid="{4777B808-988A-45F7-8BF8-124224868806}"/>
    <cellStyle name="Percent 3 13 10 2" xfId="48558" xr:uid="{F1CA5588-A3F3-4F3E-915D-FAC4A77D21E8}"/>
    <cellStyle name="Percent 3 13 11" xfId="48559" xr:uid="{70EAB2A5-AC79-468D-9749-5D5805AB87CA}"/>
    <cellStyle name="Percent 3 13 2" xfId="48560" xr:uid="{502C0AA3-8FBB-4B68-A6F1-3A1F9BA4926E}"/>
    <cellStyle name="Percent 3 13 2 2" xfId="48561" xr:uid="{C36A9455-62C3-4B87-B4CA-F77A1EBE957D}"/>
    <cellStyle name="Percent 3 13 2 2 2" xfId="48562" xr:uid="{BAA7F783-1619-4EC5-BE3C-FA547434D9C2}"/>
    <cellStyle name="Percent 3 13 2 2 2 2" xfId="48563" xr:uid="{AEC19F18-E2FD-4CA7-A005-830E235F1A2D}"/>
    <cellStyle name="Percent 3 13 2 2 2 2 2" xfId="48564" xr:uid="{2F900D2F-85CC-4447-95A4-39816A46663F}"/>
    <cellStyle name="Percent 3 13 2 2 2 2 2 2" xfId="48565" xr:uid="{D355C3EF-675C-4E3F-A1C2-20FB5B4279D5}"/>
    <cellStyle name="Percent 3 13 2 2 2 2 3" xfId="48566" xr:uid="{0A4617C8-34B7-4FA2-A01B-941633066DE6}"/>
    <cellStyle name="Percent 3 13 2 2 2 3" xfId="48567" xr:uid="{B04710F1-2186-431A-B859-E5866D618E24}"/>
    <cellStyle name="Percent 3 13 2 2 2 3 2" xfId="48568" xr:uid="{6FDE2C44-71E3-48A4-B9BB-1CEB804C9F1C}"/>
    <cellStyle name="Percent 3 13 2 2 2 3 2 2" xfId="48569" xr:uid="{9A28E0DA-E37F-4ACE-852E-818E2BD79DEA}"/>
    <cellStyle name="Percent 3 13 2 2 2 3 3" xfId="48570" xr:uid="{689700DA-EDFD-4B41-96E0-65AAD41F1464}"/>
    <cellStyle name="Percent 3 13 2 2 2 4" xfId="48571" xr:uid="{8ED6DFEB-E7DF-4072-B838-A7567C5BF9B9}"/>
    <cellStyle name="Percent 3 13 2 2 2 4 2" xfId="48572" xr:uid="{B5DDB8BE-6CBB-45FC-8EA5-4F0A10C9DFE1}"/>
    <cellStyle name="Percent 3 13 2 2 2 5" xfId="48573" xr:uid="{C1155064-974E-4DA8-900B-75064082D0AF}"/>
    <cellStyle name="Percent 3 13 2 2 3" xfId="48574" xr:uid="{7E1C4C03-09F8-4F34-BCA8-2297985E54E7}"/>
    <cellStyle name="Percent 3 13 2 2 3 2" xfId="48575" xr:uid="{07A86856-0CF4-4D32-A9F1-49A85E744C12}"/>
    <cellStyle name="Percent 3 13 2 2 3 2 2" xfId="48576" xr:uid="{AB60E550-A193-4FE6-878A-C4B4AA17E89D}"/>
    <cellStyle name="Percent 3 13 2 2 3 3" xfId="48577" xr:uid="{DDF1E729-1331-4770-8096-7D33F90D16F1}"/>
    <cellStyle name="Percent 3 13 2 2 4" xfId="48578" xr:uid="{F5BFAD24-AAD2-4651-BAB2-25F8F12E5CE6}"/>
    <cellStyle name="Percent 3 13 2 2 4 2" xfId="48579" xr:uid="{0FD47041-6EE8-41DB-BEA8-3D991087060D}"/>
    <cellStyle name="Percent 3 13 2 2 4 2 2" xfId="48580" xr:uid="{C7A5273C-117D-4345-A881-20206DBAE177}"/>
    <cellStyle name="Percent 3 13 2 2 4 3" xfId="48581" xr:uid="{ACE798C8-5BD4-46FC-A940-47D5EB1E35CB}"/>
    <cellStyle name="Percent 3 13 2 2 5" xfId="48582" xr:uid="{15D572DA-A05B-4603-854D-CC51473FE86D}"/>
    <cellStyle name="Percent 3 13 2 2 5 2" xfId="48583" xr:uid="{8C394AAE-44B1-4DFD-B3DB-3980A360103C}"/>
    <cellStyle name="Percent 3 13 2 2 6" xfId="48584" xr:uid="{7A2C0D17-D2A1-42CA-8D6D-6AA2C04D4F44}"/>
    <cellStyle name="Percent 3 13 2 3" xfId="48585" xr:uid="{FF63B750-DB0E-4B22-A0E5-A0F828181E8E}"/>
    <cellStyle name="Percent 3 13 2 4" xfId="48586" xr:uid="{6F95D1F6-4A27-4F90-9BB5-352D19144F23}"/>
    <cellStyle name="Percent 3 13 2 4 2" xfId="48587" xr:uid="{31F924D1-AE50-4D5A-BDEB-1BB8BF17A440}"/>
    <cellStyle name="Percent 3 13 2 4 2 2" xfId="48588" xr:uid="{4A687969-57FB-4A86-964F-540492753A3D}"/>
    <cellStyle name="Percent 3 13 2 4 2 2 2" xfId="48589" xr:uid="{2BA931F2-ADB5-4EA6-92AB-A55CA0865F4D}"/>
    <cellStyle name="Percent 3 13 2 4 2 3" xfId="48590" xr:uid="{536F0D3D-9306-4856-8B0C-D4880B89CD21}"/>
    <cellStyle name="Percent 3 13 2 4 3" xfId="48591" xr:uid="{69BE9619-C10E-4E51-A05B-FE0AACE8F21E}"/>
    <cellStyle name="Percent 3 13 2 4 3 2" xfId="48592" xr:uid="{39E490D6-8C6D-477E-9E67-F42A135CEE4A}"/>
    <cellStyle name="Percent 3 13 2 4 3 2 2" xfId="48593" xr:uid="{3854E93B-ACEC-487E-9148-F24E4DEF3293}"/>
    <cellStyle name="Percent 3 13 2 4 3 3" xfId="48594" xr:uid="{C43D7C80-48BA-4AAE-9C88-0E0FD9410BF6}"/>
    <cellStyle name="Percent 3 13 2 4 4" xfId="48595" xr:uid="{C4A14A0E-BD87-4F19-BB4A-4D2409D5D128}"/>
    <cellStyle name="Percent 3 13 2 4 4 2" xfId="48596" xr:uid="{2D70FAFB-B966-4E3E-9C89-85E2FCDB4C9A}"/>
    <cellStyle name="Percent 3 13 2 4 5" xfId="48597" xr:uid="{3B3BD53E-B17E-4228-B0E6-945632DDBEDD}"/>
    <cellStyle name="Percent 3 13 2 5" xfId="48598" xr:uid="{1ABFB695-7A0C-472B-97DD-D6F16B34BB34}"/>
    <cellStyle name="Percent 3 13 2 5 2" xfId="48599" xr:uid="{F1BFE477-3D36-43A5-8F91-00CBD68FDF8B}"/>
    <cellStyle name="Percent 3 13 2 5 2 2" xfId="48600" xr:uid="{2B7DBB5E-4FFF-4589-808F-CE58E7656A04}"/>
    <cellStyle name="Percent 3 13 2 5 3" xfId="48601" xr:uid="{1FB279A6-9399-4118-9DD6-3C78E15CC6B6}"/>
    <cellStyle name="Percent 3 13 2 6" xfId="48602" xr:uid="{9CDAC522-609A-48C6-9A1B-F2DD3693A368}"/>
    <cellStyle name="Percent 3 13 2 6 2" xfId="48603" xr:uid="{5AAC4BBB-14C8-4B8E-B907-894C27688837}"/>
    <cellStyle name="Percent 3 13 2 6 2 2" xfId="48604" xr:uid="{80E10D63-9AFF-485A-AE4A-8B8363DDD1C8}"/>
    <cellStyle name="Percent 3 13 2 6 3" xfId="48605" xr:uid="{150944B2-A281-42D2-8C3B-11D0B3488FB5}"/>
    <cellStyle name="Percent 3 13 2 7" xfId="48606" xr:uid="{2AEEBED1-674D-4AC1-991D-32E9F1791BDC}"/>
    <cellStyle name="Percent 3 13 2 7 2" xfId="48607" xr:uid="{D185BB9B-86F8-45FF-8264-F4FCF43B38F5}"/>
    <cellStyle name="Percent 3 13 2 7 2 2" xfId="48608" xr:uid="{7AA4F9F9-F9E2-4353-A2E1-7410A8A5A986}"/>
    <cellStyle name="Percent 3 13 2 7 3" xfId="48609" xr:uid="{7DDB52A4-60A0-40C3-848C-0CB4D272A347}"/>
    <cellStyle name="Percent 3 13 2 8" xfId="48610" xr:uid="{A490108A-FB72-407B-835C-8E7D29673B27}"/>
    <cellStyle name="Percent 3 13 2 8 2" xfId="48611" xr:uid="{8C8FEA89-74E2-43B1-B702-0B4CB532EB6F}"/>
    <cellStyle name="Percent 3 13 2 9" xfId="48612" xr:uid="{1C933857-B0AA-4BD3-9CD3-8C32A6EF8AF3}"/>
    <cellStyle name="Percent 3 13 3" xfId="48613" xr:uid="{5914BA21-737A-4359-83A0-C539C67A7184}"/>
    <cellStyle name="Percent 3 13 3 2" xfId="48614" xr:uid="{10CE04F7-0322-4911-A006-BF4DAA0CE79F}"/>
    <cellStyle name="Percent 3 13 3 2 2" xfId="48615" xr:uid="{FDEEB9BD-6FBD-4F42-AF18-ACFB8FBF666A}"/>
    <cellStyle name="Percent 3 13 3 2 2 2" xfId="48616" xr:uid="{412A1125-F445-4717-BEDD-058A595CAB71}"/>
    <cellStyle name="Percent 3 13 3 2 2 2 2" xfId="48617" xr:uid="{955D5990-B84F-4310-83C3-9A7DF4C41E16}"/>
    <cellStyle name="Percent 3 13 3 2 2 2 2 2" xfId="48618" xr:uid="{33575D8F-D82C-42FC-8931-9A030CCB2AAF}"/>
    <cellStyle name="Percent 3 13 3 2 2 2 3" xfId="48619" xr:uid="{0715DD8F-FFCB-47D0-B0E9-E80C5FC42404}"/>
    <cellStyle name="Percent 3 13 3 2 2 3" xfId="48620" xr:uid="{7A8B8137-3B04-4BCB-8D7F-33B467716E02}"/>
    <cellStyle name="Percent 3 13 3 2 2 3 2" xfId="48621" xr:uid="{ADB23F61-3DA6-48D6-96F6-7A8E1EFF42F5}"/>
    <cellStyle name="Percent 3 13 3 2 2 3 2 2" xfId="48622" xr:uid="{B701DA09-5217-4DBB-A57C-02A7DB1FC4E5}"/>
    <cellStyle name="Percent 3 13 3 2 2 3 3" xfId="48623" xr:uid="{B952B3D6-FE10-44EF-856C-22721546D432}"/>
    <cellStyle name="Percent 3 13 3 2 2 4" xfId="48624" xr:uid="{4CADF2C7-5754-4462-865C-B04CE30744C9}"/>
    <cellStyle name="Percent 3 13 3 2 2 4 2" xfId="48625" xr:uid="{8EF92D78-2966-4F51-945A-EBAEFCAFEF2E}"/>
    <cellStyle name="Percent 3 13 3 2 2 5" xfId="48626" xr:uid="{AD0EF4EB-4F26-42D8-87DC-A1FC83A77EA9}"/>
    <cellStyle name="Percent 3 13 3 2 3" xfId="48627" xr:uid="{E4FA4477-5948-46EF-96B2-6C4253088673}"/>
    <cellStyle name="Percent 3 13 3 2 3 2" xfId="48628" xr:uid="{5AE2D300-DB02-4AEC-BFD0-8DC333C7E171}"/>
    <cellStyle name="Percent 3 13 3 2 3 2 2" xfId="48629" xr:uid="{3C7A97E8-9118-4628-B4FF-FAE16E075B7B}"/>
    <cellStyle name="Percent 3 13 3 2 3 3" xfId="48630" xr:uid="{1DCD2BCD-FDF2-4335-8582-54C9660770A1}"/>
    <cellStyle name="Percent 3 13 3 2 4" xfId="48631" xr:uid="{12AEF583-C4C5-4203-B516-0457FFAAB8AD}"/>
    <cellStyle name="Percent 3 13 3 2 4 2" xfId="48632" xr:uid="{1EA60BDD-E3AA-489A-B4A3-5E4E5507D434}"/>
    <cellStyle name="Percent 3 13 3 2 4 2 2" xfId="48633" xr:uid="{7C8CFADF-887F-4A66-B7CF-16BE0715F365}"/>
    <cellStyle name="Percent 3 13 3 2 4 3" xfId="48634" xr:uid="{E0AD7EFA-D72A-4B07-ABC7-0D3A1F044055}"/>
    <cellStyle name="Percent 3 13 3 2 5" xfId="48635" xr:uid="{73820AE9-C581-48B6-872B-3D1077193E03}"/>
    <cellStyle name="Percent 3 13 3 2 5 2" xfId="48636" xr:uid="{08D221DF-552E-4A68-B03B-AEAA74E84B5D}"/>
    <cellStyle name="Percent 3 13 3 2 6" xfId="48637" xr:uid="{C78559A7-6F93-4AB4-B96D-6E19820C6539}"/>
    <cellStyle name="Percent 3 13 3 3" xfId="48638" xr:uid="{F434D604-E347-4DC2-B127-FDCC6B272477}"/>
    <cellStyle name="Percent 3 13 3 4" xfId="48639" xr:uid="{4A23EAC0-E0FC-4FBB-BAF0-5AFA40220EB2}"/>
    <cellStyle name="Percent 3 13 3 4 2" xfId="48640" xr:uid="{F37D8E2A-1AB7-4978-A015-99238515A547}"/>
    <cellStyle name="Percent 3 13 3 4 2 2" xfId="48641" xr:uid="{DF608302-3AF1-4114-9891-F58F24B57EC6}"/>
    <cellStyle name="Percent 3 13 3 4 2 2 2" xfId="48642" xr:uid="{CBEC938B-834A-4621-8D35-1051C503BBF8}"/>
    <cellStyle name="Percent 3 13 3 4 2 3" xfId="48643" xr:uid="{4B0E6A47-984D-45B7-98C0-9710F031729E}"/>
    <cellStyle name="Percent 3 13 3 4 3" xfId="48644" xr:uid="{11FF36FB-23E5-4F77-B2CD-0A469B6F7541}"/>
    <cellStyle name="Percent 3 13 3 4 3 2" xfId="48645" xr:uid="{AB942DBA-F33F-4A33-9698-8F24379517B3}"/>
    <cellStyle name="Percent 3 13 3 4 3 2 2" xfId="48646" xr:uid="{A76B9018-4DEE-4798-B243-364447F9E745}"/>
    <cellStyle name="Percent 3 13 3 4 3 3" xfId="48647" xr:uid="{522D8F00-303D-4EC8-BA90-AA9501EB2218}"/>
    <cellStyle name="Percent 3 13 3 4 4" xfId="48648" xr:uid="{9BD71A17-ADB1-4188-9934-9BEBBEF1D86C}"/>
    <cellStyle name="Percent 3 13 3 4 4 2" xfId="48649" xr:uid="{C7780B87-60AF-4096-91C6-14D23B7790D9}"/>
    <cellStyle name="Percent 3 13 3 4 5" xfId="48650" xr:uid="{67637237-2B5D-43DD-A697-3D460C91775F}"/>
    <cellStyle name="Percent 3 13 3 5" xfId="48651" xr:uid="{C9307F48-CED9-45B8-8CE3-FB4B96A54AD1}"/>
    <cellStyle name="Percent 3 13 3 5 2" xfId="48652" xr:uid="{D0346E3A-3274-4CE4-91BD-00FE727E4715}"/>
    <cellStyle name="Percent 3 13 3 5 2 2" xfId="48653" xr:uid="{1A20EA93-7CDB-413A-9142-57783E9DE946}"/>
    <cellStyle name="Percent 3 13 3 5 3" xfId="48654" xr:uid="{5EBC6783-3460-43CF-9A18-255DD3CF0C69}"/>
    <cellStyle name="Percent 3 13 3 6" xfId="48655" xr:uid="{65A2D9BE-B3A5-4CDB-92F1-068111299BE4}"/>
    <cellStyle name="Percent 3 13 3 6 2" xfId="48656" xr:uid="{02551351-A80E-4D9F-B36F-C104B2B5466E}"/>
    <cellStyle name="Percent 3 13 3 6 2 2" xfId="48657" xr:uid="{B5D1ADC0-EF59-4972-8DFF-677611CED983}"/>
    <cellStyle name="Percent 3 13 3 6 3" xfId="48658" xr:uid="{9FD014F1-ACBF-4A52-9123-BA6DBF34B94E}"/>
    <cellStyle name="Percent 3 13 3 7" xfId="48659" xr:uid="{1572563B-672F-461F-9518-EE6A72F92351}"/>
    <cellStyle name="Percent 3 13 3 7 2" xfId="48660" xr:uid="{B8E3FDC7-8C54-4C6E-BFDC-426A16DAC05E}"/>
    <cellStyle name="Percent 3 13 3 7 2 2" xfId="48661" xr:uid="{CB5E69B7-073C-45B0-8409-35007C1EE563}"/>
    <cellStyle name="Percent 3 13 3 7 3" xfId="48662" xr:uid="{53D93883-66EC-448D-AA4D-2D28C1DAFB81}"/>
    <cellStyle name="Percent 3 13 3 8" xfId="48663" xr:uid="{4EE22F86-2499-44AA-B6DD-466B64880BB6}"/>
    <cellStyle name="Percent 3 13 3 8 2" xfId="48664" xr:uid="{1AEDB6BE-61AD-412E-AAD3-9D1C7698B7D0}"/>
    <cellStyle name="Percent 3 13 3 9" xfId="48665" xr:uid="{768043C2-AEE2-49E0-B7D6-59128A1CB782}"/>
    <cellStyle name="Percent 3 13 4" xfId="48666" xr:uid="{62550EC3-894D-4F35-BF94-93EBB6E04DB9}"/>
    <cellStyle name="Percent 3 13 4 2" xfId="48667" xr:uid="{D7849E0B-0731-45A9-A759-9EDC4681DCF9}"/>
    <cellStyle name="Percent 3 13 4 2 2" xfId="48668" xr:uid="{A6D6675C-2673-49B8-BC97-B813AD138591}"/>
    <cellStyle name="Percent 3 13 4 2 2 2" xfId="48669" xr:uid="{FAD03CD6-311E-4F2D-A3AA-5B2E5EDA352A}"/>
    <cellStyle name="Percent 3 13 4 2 2 2 2" xfId="48670" xr:uid="{C4348981-8A31-467C-A3AA-FA01E2503948}"/>
    <cellStyle name="Percent 3 13 4 2 2 3" xfId="48671" xr:uid="{D8FA5839-72DD-4B2A-A191-E0243EF0B755}"/>
    <cellStyle name="Percent 3 13 4 2 3" xfId="48672" xr:uid="{4C25C32D-1DAB-4E2F-B632-3396F94118D5}"/>
    <cellStyle name="Percent 3 13 4 2 3 2" xfId="48673" xr:uid="{E18F1350-BC42-4E41-955F-3B2A51A9027A}"/>
    <cellStyle name="Percent 3 13 4 2 3 2 2" xfId="48674" xr:uid="{6AA02C8E-6494-4206-8074-60281BD6128A}"/>
    <cellStyle name="Percent 3 13 4 2 3 3" xfId="48675" xr:uid="{1189A4BF-FD99-43E5-9C2C-731BE71C4B11}"/>
    <cellStyle name="Percent 3 13 4 2 4" xfId="48676" xr:uid="{76165ECB-3B1D-4AD6-9BA2-1E45D089FBC4}"/>
    <cellStyle name="Percent 3 13 4 2 4 2" xfId="48677" xr:uid="{A2914C37-F81C-4D92-B189-FD0EBE740AEC}"/>
    <cellStyle name="Percent 3 13 4 2 5" xfId="48678" xr:uid="{C30AF7FD-35BF-4A29-95CA-DB087A2F4676}"/>
    <cellStyle name="Percent 3 13 4 3" xfId="48679" xr:uid="{283966C3-2A5C-4137-8100-0331DC23B16D}"/>
    <cellStyle name="Percent 3 13 4 3 2" xfId="48680" xr:uid="{D81423D0-BB00-4498-A2A6-08E2246E32E5}"/>
    <cellStyle name="Percent 3 13 4 3 2 2" xfId="48681" xr:uid="{5C623A94-FEE5-48CA-AB22-C3EA1C22CDBD}"/>
    <cellStyle name="Percent 3 13 4 3 3" xfId="48682" xr:uid="{43271FFA-EF62-4FD8-8661-07D72CBD3745}"/>
    <cellStyle name="Percent 3 13 4 4" xfId="48683" xr:uid="{D78ECC44-6F82-4206-A078-62718989FB0F}"/>
    <cellStyle name="Percent 3 13 4 4 2" xfId="48684" xr:uid="{1F8FD623-35AA-466B-A500-2B4D2B0CE887}"/>
    <cellStyle name="Percent 3 13 4 4 2 2" xfId="48685" xr:uid="{B78AC1FA-5D8F-428C-8D85-7857A18496C8}"/>
    <cellStyle name="Percent 3 13 4 4 3" xfId="48686" xr:uid="{32AA7214-7C9D-4E4A-9E99-B9B7F1331360}"/>
    <cellStyle name="Percent 3 13 4 5" xfId="48687" xr:uid="{E84F6B4C-E8CB-4A3B-B885-E7673459BBB1}"/>
    <cellStyle name="Percent 3 13 4 5 2" xfId="48688" xr:uid="{1F55AA19-6CD8-4B58-852B-F24B0505C7E3}"/>
    <cellStyle name="Percent 3 13 4 6" xfId="48689" xr:uid="{DA47A63F-6CA7-42BB-AE79-9FF4F2904E2E}"/>
    <cellStyle name="Percent 3 13 5" xfId="48690" xr:uid="{5A26C8F7-8FBD-42D4-986D-EAA04FFEBF75}"/>
    <cellStyle name="Percent 3 13 6" xfId="48691" xr:uid="{FFC42542-9141-413A-B35F-98AF0922E57E}"/>
    <cellStyle name="Percent 3 13 6 2" xfId="48692" xr:uid="{EC39F259-1AEC-4DEC-BA13-78B8322532BA}"/>
    <cellStyle name="Percent 3 13 6 2 2" xfId="48693" xr:uid="{09229853-2963-429F-80C5-B482430FC4DB}"/>
    <cellStyle name="Percent 3 13 6 2 2 2" xfId="48694" xr:uid="{503C57FA-D394-4E2D-A566-024F60495806}"/>
    <cellStyle name="Percent 3 13 6 2 3" xfId="48695" xr:uid="{B48AD456-312C-4C74-B844-DAE94F2A8032}"/>
    <cellStyle name="Percent 3 13 6 3" xfId="48696" xr:uid="{CA1A6BA9-A3CD-4659-A35C-294091522F19}"/>
    <cellStyle name="Percent 3 13 6 3 2" xfId="48697" xr:uid="{CB3D68F0-A81E-4FD2-98E4-4FCEFCCE9CE4}"/>
    <cellStyle name="Percent 3 13 6 3 2 2" xfId="48698" xr:uid="{D9A18583-723B-4AFD-8AA5-CDB655481C2F}"/>
    <cellStyle name="Percent 3 13 6 3 3" xfId="48699" xr:uid="{94798CA5-B670-4D8C-853A-CE31D7B80759}"/>
    <cellStyle name="Percent 3 13 6 4" xfId="48700" xr:uid="{5CFDCBCA-FB38-4DFE-B9B3-7D6F00B09A16}"/>
    <cellStyle name="Percent 3 13 6 4 2" xfId="48701" xr:uid="{A8A43EBA-9DC0-4647-9501-5AF6891BF21B}"/>
    <cellStyle name="Percent 3 13 6 5" xfId="48702" xr:uid="{DEE7C068-44C3-4DFA-9A62-199AE6BF9B17}"/>
    <cellStyle name="Percent 3 13 7" xfId="48703" xr:uid="{EEDFFA1F-29F7-4D42-A4B5-0854D2531BC4}"/>
    <cellStyle name="Percent 3 13 7 2" xfId="48704" xr:uid="{F2DD38CB-8FB7-4B4C-87B6-FE1D65C97234}"/>
    <cellStyle name="Percent 3 13 7 2 2" xfId="48705" xr:uid="{775630C1-B68A-41D7-8E5E-8F1A19C3D764}"/>
    <cellStyle name="Percent 3 13 7 3" xfId="48706" xr:uid="{9DFA377D-AF6E-46C9-9817-E90AD96928E0}"/>
    <cellStyle name="Percent 3 13 8" xfId="48707" xr:uid="{BAB00A3D-F064-436D-A8A0-FCF9E8DADC04}"/>
    <cellStyle name="Percent 3 13 8 2" xfId="48708" xr:uid="{C8162259-1255-4939-92D6-851F1D4354C0}"/>
    <cellStyle name="Percent 3 13 8 2 2" xfId="48709" xr:uid="{ADA0D907-A68C-4782-B909-EF86F3B6EDCF}"/>
    <cellStyle name="Percent 3 13 8 3" xfId="48710" xr:uid="{9A496AD5-126D-410D-90B1-7C3F629D042B}"/>
    <cellStyle name="Percent 3 13 9" xfId="48711" xr:uid="{D2D0BD9D-EC2F-4AA5-9934-136E76DECA1F}"/>
    <cellStyle name="Percent 3 13 9 2" xfId="48712" xr:uid="{CB460A42-1FF7-42E9-B3BD-FD8181019B26}"/>
    <cellStyle name="Percent 3 13 9 2 2" xfId="48713" xr:uid="{3F5CF6C1-D382-4ED8-A61D-A5A6FE923A23}"/>
    <cellStyle name="Percent 3 13 9 3" xfId="48714" xr:uid="{1CFEC563-AC22-4554-8E8A-19F390AABE74}"/>
    <cellStyle name="Percent 3 14" xfId="48715" xr:uid="{D8EB1FB8-25FA-4C5A-B8E5-D66D46ED5ADB}"/>
    <cellStyle name="Percent 3 14 10" xfId="48716" xr:uid="{565929FC-712B-466D-9453-BBBAFAC57473}"/>
    <cellStyle name="Percent 3 14 10 2" xfId="48717" xr:uid="{4741F5F0-DDD1-4BCE-9AD2-DC16F85D8831}"/>
    <cellStyle name="Percent 3 14 11" xfId="48718" xr:uid="{507BDC7A-28F6-4B03-AC58-BF972BA11AE6}"/>
    <cellStyle name="Percent 3 14 2" xfId="48719" xr:uid="{3E582C7E-20D7-4AE3-BDDB-1568B1B90D7E}"/>
    <cellStyle name="Percent 3 14 2 2" xfId="48720" xr:uid="{F3CE04FE-BF2E-4260-92DC-E75520292205}"/>
    <cellStyle name="Percent 3 14 2 2 2" xfId="48721" xr:uid="{9F2D83DD-308F-441E-A38B-DBA52CBE7515}"/>
    <cellStyle name="Percent 3 14 2 2 2 2" xfId="48722" xr:uid="{CCDD18D6-C354-4060-8670-B63E107428D6}"/>
    <cellStyle name="Percent 3 14 2 2 2 2 2" xfId="48723" xr:uid="{88DA1605-F88D-497B-A9AF-F378E0914DA0}"/>
    <cellStyle name="Percent 3 14 2 2 2 2 2 2" xfId="48724" xr:uid="{D02E3A87-07B8-4A51-B3F1-57F3635E0ED1}"/>
    <cellStyle name="Percent 3 14 2 2 2 2 3" xfId="48725" xr:uid="{8F4883F3-01D3-4C6B-8600-E003B25CD726}"/>
    <cellStyle name="Percent 3 14 2 2 2 3" xfId="48726" xr:uid="{F5AFB994-0519-4F0C-B4E6-9E55B6A91423}"/>
    <cellStyle name="Percent 3 14 2 2 2 3 2" xfId="48727" xr:uid="{207F0DE0-11EF-464B-ACFC-86EDDDDAD5DF}"/>
    <cellStyle name="Percent 3 14 2 2 2 3 2 2" xfId="48728" xr:uid="{E516333B-9363-44C3-BBDD-B0E5E3601670}"/>
    <cellStyle name="Percent 3 14 2 2 2 3 3" xfId="48729" xr:uid="{BD2EF82D-E26C-44E0-A21E-62BA3C820D69}"/>
    <cellStyle name="Percent 3 14 2 2 2 4" xfId="48730" xr:uid="{5BD9CF49-B185-4862-A473-DC349BB6796F}"/>
    <cellStyle name="Percent 3 14 2 2 2 4 2" xfId="48731" xr:uid="{20136A08-D67A-4C87-9572-1034A46E0423}"/>
    <cellStyle name="Percent 3 14 2 2 2 5" xfId="48732" xr:uid="{C76B00A3-DFB5-45FF-BFFA-DC63846EE9D0}"/>
    <cellStyle name="Percent 3 14 2 2 3" xfId="48733" xr:uid="{89835EB4-B3A5-4C5D-A5E4-A1C6274978B6}"/>
    <cellStyle name="Percent 3 14 2 2 3 2" xfId="48734" xr:uid="{32B2010E-B8AC-4B3C-8DA0-0D5DC66281D7}"/>
    <cellStyle name="Percent 3 14 2 2 3 2 2" xfId="48735" xr:uid="{2E2A700F-6662-48EE-832E-5FDCD99D7C80}"/>
    <cellStyle name="Percent 3 14 2 2 3 3" xfId="48736" xr:uid="{C23D6EEA-F927-484E-9724-5A60EC595FAC}"/>
    <cellStyle name="Percent 3 14 2 2 4" xfId="48737" xr:uid="{E9DD4166-6F5D-4B49-8013-8B205455A194}"/>
    <cellStyle name="Percent 3 14 2 2 4 2" xfId="48738" xr:uid="{93E5BE70-B95E-4C20-A0A2-A3E646FCF87B}"/>
    <cellStyle name="Percent 3 14 2 2 4 2 2" xfId="48739" xr:uid="{31213ED4-91BA-41AF-BDC9-9D0AACD3CBBC}"/>
    <cellStyle name="Percent 3 14 2 2 4 3" xfId="48740" xr:uid="{A245C7D1-3B32-475C-B31E-5200492CCCA1}"/>
    <cellStyle name="Percent 3 14 2 2 5" xfId="48741" xr:uid="{48C35434-6C80-4722-A162-AD0B1B1B3561}"/>
    <cellStyle name="Percent 3 14 2 2 5 2" xfId="48742" xr:uid="{DF1D0027-A914-492B-B49C-9DC6981B61CC}"/>
    <cellStyle name="Percent 3 14 2 2 6" xfId="48743" xr:uid="{1B910760-2EB2-4056-9E38-901D9F4748C0}"/>
    <cellStyle name="Percent 3 14 2 3" xfId="48744" xr:uid="{6CC52349-E0A9-4D5F-A0F2-B5641A04B143}"/>
    <cellStyle name="Percent 3 14 2 4" xfId="48745" xr:uid="{DB0A297A-2321-47F8-A08C-8093845BA6B7}"/>
    <cellStyle name="Percent 3 14 2 4 2" xfId="48746" xr:uid="{E057E03A-3692-4FC4-9A04-0C8B5D4A5EB1}"/>
    <cellStyle name="Percent 3 14 2 4 2 2" xfId="48747" xr:uid="{77F261FE-25CF-4F88-9377-214B1DDEE8BA}"/>
    <cellStyle name="Percent 3 14 2 4 2 2 2" xfId="48748" xr:uid="{74463C92-9F47-47BE-9899-B99265A7A668}"/>
    <cellStyle name="Percent 3 14 2 4 2 3" xfId="48749" xr:uid="{70A35BA7-FC36-4E6F-BD4D-E34BC0BEC1BA}"/>
    <cellStyle name="Percent 3 14 2 4 3" xfId="48750" xr:uid="{DB4F2BF5-484D-4523-BA4E-5A27DD0116B0}"/>
    <cellStyle name="Percent 3 14 2 4 3 2" xfId="48751" xr:uid="{7B50F5C3-E74A-4107-9126-537E08D4FD63}"/>
    <cellStyle name="Percent 3 14 2 4 3 2 2" xfId="48752" xr:uid="{4929026E-3CAC-4487-BC7C-C0F2B5E2A400}"/>
    <cellStyle name="Percent 3 14 2 4 3 3" xfId="48753" xr:uid="{557AA8CB-E6D1-4244-B8DF-A15123B491FA}"/>
    <cellStyle name="Percent 3 14 2 4 4" xfId="48754" xr:uid="{F27AF7A5-9342-4524-896B-0C0DD68925ED}"/>
    <cellStyle name="Percent 3 14 2 4 4 2" xfId="48755" xr:uid="{5263AF71-A101-40F7-80CE-B3A081DFB9E1}"/>
    <cellStyle name="Percent 3 14 2 4 5" xfId="48756" xr:uid="{736FEB25-57A3-4C85-8E03-5E244EC30E4E}"/>
    <cellStyle name="Percent 3 14 2 5" xfId="48757" xr:uid="{3E54039D-DDEC-4906-972C-C3841F0BB14E}"/>
    <cellStyle name="Percent 3 14 2 5 2" xfId="48758" xr:uid="{E975275F-E3F5-4891-BCC6-08581B6DE37F}"/>
    <cellStyle name="Percent 3 14 2 5 2 2" xfId="48759" xr:uid="{191D7083-534A-4A37-9599-FC2E076960C4}"/>
    <cellStyle name="Percent 3 14 2 5 3" xfId="48760" xr:uid="{01FC11F5-F73B-4B41-9689-A5350A587D43}"/>
    <cellStyle name="Percent 3 14 2 6" xfId="48761" xr:uid="{FE75CFD3-78FA-4653-8E45-E61C38D5F74C}"/>
    <cellStyle name="Percent 3 14 2 6 2" xfId="48762" xr:uid="{8F99AA84-C87E-473B-B165-CFF75FF7F828}"/>
    <cellStyle name="Percent 3 14 2 6 2 2" xfId="48763" xr:uid="{C6D8B33F-2CC8-457A-A3F2-53CDBD1CA57F}"/>
    <cellStyle name="Percent 3 14 2 6 3" xfId="48764" xr:uid="{85BF1EE8-75BE-4635-BFB4-B8F1FF3CD42F}"/>
    <cellStyle name="Percent 3 14 2 7" xfId="48765" xr:uid="{DA7A5720-280A-4109-A3D5-4FB656B697DD}"/>
    <cellStyle name="Percent 3 14 2 7 2" xfId="48766" xr:uid="{1CE26840-9953-4629-AEFB-C53A063A1B31}"/>
    <cellStyle name="Percent 3 14 2 7 2 2" xfId="48767" xr:uid="{F7D3185E-59B6-4399-B528-4CCAC0CC3432}"/>
    <cellStyle name="Percent 3 14 2 7 3" xfId="48768" xr:uid="{543981D3-F859-425C-93EE-A14CF1393A51}"/>
    <cellStyle name="Percent 3 14 2 8" xfId="48769" xr:uid="{DB9EDD9B-8A94-4BE3-A8C2-D69019A3DC41}"/>
    <cellStyle name="Percent 3 14 2 8 2" xfId="48770" xr:uid="{8D3FE5D6-24AA-4722-A3E2-87A7165B233A}"/>
    <cellStyle name="Percent 3 14 2 9" xfId="48771" xr:uid="{127B6AD4-5109-4D29-A65C-25E72C8EC2D0}"/>
    <cellStyle name="Percent 3 14 3" xfId="48772" xr:uid="{4565875D-1695-41F3-B3A3-8C366875757D}"/>
    <cellStyle name="Percent 3 14 3 2" xfId="48773" xr:uid="{5040638D-41A6-4710-A314-0B1041F69736}"/>
    <cellStyle name="Percent 3 14 3 2 2" xfId="48774" xr:uid="{D9241C9D-AC45-45F9-82A0-16F9D58F1F9B}"/>
    <cellStyle name="Percent 3 14 3 2 2 2" xfId="48775" xr:uid="{20C840F8-C2C7-41AB-9E75-2A63716247C2}"/>
    <cellStyle name="Percent 3 14 3 2 2 2 2" xfId="48776" xr:uid="{39D9B9B9-BEEE-4F8D-8ED3-E4A954351664}"/>
    <cellStyle name="Percent 3 14 3 2 2 2 2 2" xfId="48777" xr:uid="{D4494213-5718-4E0E-8B5A-5F34D6F18D2B}"/>
    <cellStyle name="Percent 3 14 3 2 2 2 3" xfId="48778" xr:uid="{C639F56C-FEE5-4091-8E64-4F5C04528288}"/>
    <cellStyle name="Percent 3 14 3 2 2 3" xfId="48779" xr:uid="{E4C7DE2F-37A8-48B8-B9EF-017D8557BE34}"/>
    <cellStyle name="Percent 3 14 3 2 2 3 2" xfId="48780" xr:uid="{F31D2706-2AD8-4229-9D33-8BD6E2B76E69}"/>
    <cellStyle name="Percent 3 14 3 2 2 3 2 2" xfId="48781" xr:uid="{3E252350-9F21-4B8D-B83F-90DFDED5D964}"/>
    <cellStyle name="Percent 3 14 3 2 2 3 3" xfId="48782" xr:uid="{49BCCB74-25C4-4BBB-A443-A8DDC7556AF5}"/>
    <cellStyle name="Percent 3 14 3 2 2 4" xfId="48783" xr:uid="{87597D56-78FB-40AF-8C91-2CB6C56AFA6D}"/>
    <cellStyle name="Percent 3 14 3 2 2 4 2" xfId="48784" xr:uid="{CE024FC2-2580-4EDE-AEE1-027BA6462279}"/>
    <cellStyle name="Percent 3 14 3 2 2 5" xfId="48785" xr:uid="{D8CD9A59-A1A1-47A4-BAF4-38DF20977F68}"/>
    <cellStyle name="Percent 3 14 3 2 3" xfId="48786" xr:uid="{9F50FC86-8462-4A40-8B12-F11AC88A2416}"/>
    <cellStyle name="Percent 3 14 3 2 3 2" xfId="48787" xr:uid="{23A9C2FB-A31D-4197-9A6B-3769444837D0}"/>
    <cellStyle name="Percent 3 14 3 2 3 2 2" xfId="48788" xr:uid="{074E3F66-0C07-49DC-B947-0404F6750B69}"/>
    <cellStyle name="Percent 3 14 3 2 3 3" xfId="48789" xr:uid="{F4DF6D85-0840-4375-90ED-AD39C2692BED}"/>
    <cellStyle name="Percent 3 14 3 2 4" xfId="48790" xr:uid="{0F56249E-927F-49D9-8C61-A394CBB22DAB}"/>
    <cellStyle name="Percent 3 14 3 2 4 2" xfId="48791" xr:uid="{1D32FB28-CF43-4AD2-99AF-2D39DD34858A}"/>
    <cellStyle name="Percent 3 14 3 2 4 2 2" xfId="48792" xr:uid="{0ADD8769-13CC-40F7-BBFD-022239080979}"/>
    <cellStyle name="Percent 3 14 3 2 4 3" xfId="48793" xr:uid="{73B4CDD2-8B63-4DAB-B49B-4811E68A6C85}"/>
    <cellStyle name="Percent 3 14 3 2 5" xfId="48794" xr:uid="{B0722D6A-8613-4550-A6C9-9BCCE34A4F50}"/>
    <cellStyle name="Percent 3 14 3 2 5 2" xfId="48795" xr:uid="{DC1A5960-B1F3-4B08-8921-CFA7C91BF17F}"/>
    <cellStyle name="Percent 3 14 3 2 6" xfId="48796" xr:uid="{E27B2B22-D75E-45DB-BD4F-FB2477B3A1CF}"/>
    <cellStyle name="Percent 3 14 3 3" xfId="48797" xr:uid="{38354A49-4B70-4278-ABCA-9905CE1FE593}"/>
    <cellStyle name="Percent 3 14 3 4" xfId="48798" xr:uid="{83932CFB-0131-42CA-9133-355EC7E0FAAA}"/>
    <cellStyle name="Percent 3 14 3 4 2" xfId="48799" xr:uid="{5362C011-16B2-464D-BBB6-56CEB1BE5F44}"/>
    <cellStyle name="Percent 3 14 3 4 2 2" xfId="48800" xr:uid="{81E3591C-A35F-4817-A8CF-C6DD4A1DE84E}"/>
    <cellStyle name="Percent 3 14 3 4 2 2 2" xfId="48801" xr:uid="{42D8C876-F9A6-417D-BFF7-EDFD1C7EA87F}"/>
    <cellStyle name="Percent 3 14 3 4 2 3" xfId="48802" xr:uid="{64BD0F73-007D-4C4C-8723-DF014732E379}"/>
    <cellStyle name="Percent 3 14 3 4 3" xfId="48803" xr:uid="{388A1385-74F1-4CD4-8727-3DF70FC06114}"/>
    <cellStyle name="Percent 3 14 3 4 3 2" xfId="48804" xr:uid="{B97AF34F-14B9-4278-8A6A-FD5FDDAA1574}"/>
    <cellStyle name="Percent 3 14 3 4 3 2 2" xfId="48805" xr:uid="{CED0FCD4-DC2E-44F3-B062-BCEFE0F2EB0B}"/>
    <cellStyle name="Percent 3 14 3 4 3 3" xfId="48806" xr:uid="{FDDC76A9-F010-4481-A187-936643D994A7}"/>
    <cellStyle name="Percent 3 14 3 4 4" xfId="48807" xr:uid="{C22C43B2-FB61-4A21-B6E2-2E9ACFB557DD}"/>
    <cellStyle name="Percent 3 14 3 4 4 2" xfId="48808" xr:uid="{4010BB10-C8E5-4764-8BA3-E0E68170FFEF}"/>
    <cellStyle name="Percent 3 14 3 4 5" xfId="48809" xr:uid="{291E943B-00EA-47D2-9869-5E17320D63BD}"/>
    <cellStyle name="Percent 3 14 3 5" xfId="48810" xr:uid="{98C6A505-BF25-4315-9D6D-0040A4C83A50}"/>
    <cellStyle name="Percent 3 14 3 5 2" xfId="48811" xr:uid="{1D7C7E30-665C-4405-84FD-0EBF509D6EA1}"/>
    <cellStyle name="Percent 3 14 3 5 2 2" xfId="48812" xr:uid="{CCE25F0E-517F-44A2-89E5-EED6E2A0CEA5}"/>
    <cellStyle name="Percent 3 14 3 5 3" xfId="48813" xr:uid="{2542C478-7F12-40D8-9B06-932C96FF92D6}"/>
    <cellStyle name="Percent 3 14 3 6" xfId="48814" xr:uid="{1CE57487-CB06-4735-B40A-DB9DADCCD225}"/>
    <cellStyle name="Percent 3 14 3 6 2" xfId="48815" xr:uid="{550CF9BE-88AF-4726-B0B1-50E1320FBD8E}"/>
    <cellStyle name="Percent 3 14 3 6 2 2" xfId="48816" xr:uid="{E1C70CA7-E0ED-4657-B801-84E584067194}"/>
    <cellStyle name="Percent 3 14 3 6 3" xfId="48817" xr:uid="{7C94BD5E-32B1-423B-9656-5DC2697DCE0B}"/>
    <cellStyle name="Percent 3 14 3 7" xfId="48818" xr:uid="{F5674B02-C1BE-4C5C-846D-5BB3CFEA5F5C}"/>
    <cellStyle name="Percent 3 14 3 7 2" xfId="48819" xr:uid="{4967B2FC-3A7A-4595-9545-2D646037EFA5}"/>
    <cellStyle name="Percent 3 14 3 7 2 2" xfId="48820" xr:uid="{75BEFCC8-2E41-4F16-B529-2F81A63E8B0E}"/>
    <cellStyle name="Percent 3 14 3 7 3" xfId="48821" xr:uid="{61F8F81B-D631-43A8-AA4F-3172633CA7A6}"/>
    <cellStyle name="Percent 3 14 3 8" xfId="48822" xr:uid="{3B14C923-2105-423F-B527-28FB19CA3B42}"/>
    <cellStyle name="Percent 3 14 3 8 2" xfId="48823" xr:uid="{D71829FA-02F7-408C-AB9D-A2DB4BF99CFC}"/>
    <cellStyle name="Percent 3 14 3 9" xfId="48824" xr:uid="{E896FC52-522D-46B3-B6AF-19E5A5CBD1FC}"/>
    <cellStyle name="Percent 3 14 4" xfId="48825" xr:uid="{A2249F03-D991-4C4C-A709-2A839A698266}"/>
    <cellStyle name="Percent 3 14 4 2" xfId="48826" xr:uid="{217FFA6C-A09B-4AA3-B25F-3BFD48C25796}"/>
    <cellStyle name="Percent 3 14 4 2 2" xfId="48827" xr:uid="{AB1BC833-1D4E-4460-8565-1DA8B5E9AB6D}"/>
    <cellStyle name="Percent 3 14 4 2 2 2" xfId="48828" xr:uid="{D14B41B8-0959-4EA7-9260-6DC19838AE06}"/>
    <cellStyle name="Percent 3 14 4 2 2 2 2" xfId="48829" xr:uid="{BA7246AC-FE3F-4BE8-879E-A4D25149DDAE}"/>
    <cellStyle name="Percent 3 14 4 2 2 3" xfId="48830" xr:uid="{9D710C02-A005-4842-AC85-3A04A41DFDD5}"/>
    <cellStyle name="Percent 3 14 4 2 3" xfId="48831" xr:uid="{4EF30F65-241E-44C7-B203-3FCEB72234FD}"/>
    <cellStyle name="Percent 3 14 4 2 3 2" xfId="48832" xr:uid="{16E68880-CC03-42EC-B128-34E2756819F1}"/>
    <cellStyle name="Percent 3 14 4 2 3 2 2" xfId="48833" xr:uid="{31027037-CED1-4CFE-9448-8D144D5D06F4}"/>
    <cellStyle name="Percent 3 14 4 2 3 3" xfId="48834" xr:uid="{D932B565-ADD1-4AD2-B3F2-9368E6B0C20D}"/>
    <cellStyle name="Percent 3 14 4 2 4" xfId="48835" xr:uid="{66F4D1E0-FB8F-4A4B-A4CE-0A9B114B4E55}"/>
    <cellStyle name="Percent 3 14 4 2 4 2" xfId="48836" xr:uid="{B4FE3E45-6CFC-42AB-9801-EB95B5072EDE}"/>
    <cellStyle name="Percent 3 14 4 2 5" xfId="48837" xr:uid="{97502059-46CF-4C09-A683-1C686B6C4EC3}"/>
    <cellStyle name="Percent 3 14 4 3" xfId="48838" xr:uid="{F4BA6CE7-0E08-4929-AA6E-0A955F20E154}"/>
    <cellStyle name="Percent 3 14 4 3 2" xfId="48839" xr:uid="{B76DE951-1716-4F94-A5FA-74BB21614EBB}"/>
    <cellStyle name="Percent 3 14 4 3 2 2" xfId="48840" xr:uid="{CFB05D15-232B-4031-A609-5B89B44E2E9D}"/>
    <cellStyle name="Percent 3 14 4 3 3" xfId="48841" xr:uid="{6FE358AD-581B-4CD7-B678-2BA3631A3A83}"/>
    <cellStyle name="Percent 3 14 4 4" xfId="48842" xr:uid="{73F5CF15-AD6F-41D2-9B90-76CA6F878DA8}"/>
    <cellStyle name="Percent 3 14 4 4 2" xfId="48843" xr:uid="{03C2D8D6-92A2-48AF-8FBE-13F155407F52}"/>
    <cellStyle name="Percent 3 14 4 4 2 2" xfId="48844" xr:uid="{D9986764-6CF6-4ABC-9510-03F5698C780F}"/>
    <cellStyle name="Percent 3 14 4 4 3" xfId="48845" xr:uid="{BFA036A8-DCC3-4A3E-A858-E004FF91CA6E}"/>
    <cellStyle name="Percent 3 14 4 5" xfId="48846" xr:uid="{80ED02E4-8D6A-4651-9D0F-901DF73EAB3E}"/>
    <cellStyle name="Percent 3 14 4 5 2" xfId="48847" xr:uid="{EE48483D-683A-4A63-BFD9-A5467CDDE3FD}"/>
    <cellStyle name="Percent 3 14 4 6" xfId="48848" xr:uid="{680F7860-2BB2-414B-9D3E-95D8BB69AA52}"/>
    <cellStyle name="Percent 3 14 5" xfId="48849" xr:uid="{CB3B0BD3-ED90-4562-B7E9-F42B01A3EFF6}"/>
    <cellStyle name="Percent 3 14 6" xfId="48850" xr:uid="{FE3A6569-3A2F-465B-BE4C-858D989A1D99}"/>
    <cellStyle name="Percent 3 14 6 2" xfId="48851" xr:uid="{55468DFA-1E2F-4681-B048-A0079F83F366}"/>
    <cellStyle name="Percent 3 14 6 2 2" xfId="48852" xr:uid="{9FE4C117-07D6-4A56-9DA7-243D708EEE2D}"/>
    <cellStyle name="Percent 3 14 6 2 2 2" xfId="48853" xr:uid="{4B8F20FE-69CA-46CC-B3CD-D820BEBFA0A2}"/>
    <cellStyle name="Percent 3 14 6 2 3" xfId="48854" xr:uid="{9656DA85-CD5F-433F-B360-CED26F3987F4}"/>
    <cellStyle name="Percent 3 14 6 3" xfId="48855" xr:uid="{FA03725A-AF8D-45C2-B23F-012861E31BAC}"/>
    <cellStyle name="Percent 3 14 6 3 2" xfId="48856" xr:uid="{1D6AA00D-A243-4361-8681-30B03E0AE009}"/>
    <cellStyle name="Percent 3 14 6 3 2 2" xfId="48857" xr:uid="{35CC099F-3F26-4D1D-BFC4-6D2BA4EE1E53}"/>
    <cellStyle name="Percent 3 14 6 3 3" xfId="48858" xr:uid="{FEDE84AB-883A-44F2-BA0F-30EC431A435E}"/>
    <cellStyle name="Percent 3 14 6 4" xfId="48859" xr:uid="{33FB49CD-E6ED-4B5D-81F5-73E41F475068}"/>
    <cellStyle name="Percent 3 14 6 4 2" xfId="48860" xr:uid="{789CBD57-B40D-4301-8BB0-760A407DE613}"/>
    <cellStyle name="Percent 3 14 6 5" xfId="48861" xr:uid="{2CF82E4F-D21F-4847-A6B3-784BD98062BC}"/>
    <cellStyle name="Percent 3 14 7" xfId="48862" xr:uid="{1BAF84CC-A031-4737-87C7-8DD04630BF26}"/>
    <cellStyle name="Percent 3 14 7 2" xfId="48863" xr:uid="{3898FAB8-08E6-430E-9FD3-E8AA6952EDB7}"/>
    <cellStyle name="Percent 3 14 7 2 2" xfId="48864" xr:uid="{D698FF56-AF29-49F8-84A7-B041580DCFED}"/>
    <cellStyle name="Percent 3 14 7 3" xfId="48865" xr:uid="{292ADBA1-5D66-48E6-A019-AA036740E044}"/>
    <cellStyle name="Percent 3 14 8" xfId="48866" xr:uid="{E864EECB-57C5-489A-A80B-A508EC69AD92}"/>
    <cellStyle name="Percent 3 14 8 2" xfId="48867" xr:uid="{3B912B7F-7B19-476C-8B08-7D2652953B97}"/>
    <cellStyle name="Percent 3 14 8 2 2" xfId="48868" xr:uid="{CF58D274-7D10-4BBC-BB2D-35A46156F28B}"/>
    <cellStyle name="Percent 3 14 8 3" xfId="48869" xr:uid="{C693413C-20D9-4C42-90F9-F6F7F3E98162}"/>
    <cellStyle name="Percent 3 14 9" xfId="48870" xr:uid="{E4E99527-A7E1-4890-A4F9-028AC0B47F35}"/>
    <cellStyle name="Percent 3 14 9 2" xfId="48871" xr:uid="{502F53BE-E953-44D1-8AA0-A773D81D978F}"/>
    <cellStyle name="Percent 3 14 9 2 2" xfId="48872" xr:uid="{67E3427C-2AF0-415E-9C77-782F25F9473A}"/>
    <cellStyle name="Percent 3 14 9 3" xfId="48873" xr:uid="{4BA17026-DB0D-4E14-9ED2-7FEAEF39782D}"/>
    <cellStyle name="Percent 3 15" xfId="48874" xr:uid="{C4C59E46-A175-486A-8C3B-4834F5158EF4}"/>
    <cellStyle name="Percent 3 15 10" xfId="48875" xr:uid="{62162B47-0272-42B3-A7E8-2FCCA02D5115}"/>
    <cellStyle name="Percent 3 15 10 2" xfId="48876" xr:uid="{D1E73F0A-2407-42E0-AD31-21FB05246FE7}"/>
    <cellStyle name="Percent 3 15 11" xfId="48877" xr:uid="{A2776607-E236-4B32-BC2C-09C6C072CFAE}"/>
    <cellStyle name="Percent 3 15 2" xfId="48878" xr:uid="{9D0B8A7E-9E33-490C-A1D8-7B38B702EBA3}"/>
    <cellStyle name="Percent 3 15 2 2" xfId="48879" xr:uid="{1CD706D1-D8CF-4F8C-A516-1ACA074FB54C}"/>
    <cellStyle name="Percent 3 15 2 2 2" xfId="48880" xr:uid="{45866C79-576E-4AEB-968B-53D492B4567D}"/>
    <cellStyle name="Percent 3 15 2 2 2 2" xfId="48881" xr:uid="{B29CDA6A-EA17-414B-BBA6-13AA8982506D}"/>
    <cellStyle name="Percent 3 15 2 2 2 2 2" xfId="48882" xr:uid="{A077ACC1-372F-47E3-AB8C-F9BDD01780AB}"/>
    <cellStyle name="Percent 3 15 2 2 2 2 2 2" xfId="48883" xr:uid="{EC463BC1-235D-405D-B519-148A0A0C4189}"/>
    <cellStyle name="Percent 3 15 2 2 2 2 3" xfId="48884" xr:uid="{BA6C914D-6D7F-4DDC-9D37-8F5A170DC9DC}"/>
    <cellStyle name="Percent 3 15 2 2 2 3" xfId="48885" xr:uid="{20AFF453-A21E-4B32-B759-AC55EC19E534}"/>
    <cellStyle name="Percent 3 15 2 2 2 3 2" xfId="48886" xr:uid="{1B07EA77-FD2C-423E-BCB0-C4B1CF3A1EFE}"/>
    <cellStyle name="Percent 3 15 2 2 2 3 2 2" xfId="48887" xr:uid="{BFC7953B-ADF6-43D3-9BAE-1F357359B970}"/>
    <cellStyle name="Percent 3 15 2 2 2 3 3" xfId="48888" xr:uid="{BBD3215A-DCE7-45DE-B487-BBAF6F47A308}"/>
    <cellStyle name="Percent 3 15 2 2 2 4" xfId="48889" xr:uid="{96FFAD75-525A-4966-8D60-D20D3A2403B1}"/>
    <cellStyle name="Percent 3 15 2 2 2 4 2" xfId="48890" xr:uid="{DAC59EC0-3E93-4CD0-A644-387DC3B9AA55}"/>
    <cellStyle name="Percent 3 15 2 2 2 5" xfId="48891" xr:uid="{439DDA9A-1413-44A1-B60D-67BFBD788AE5}"/>
    <cellStyle name="Percent 3 15 2 2 3" xfId="48892" xr:uid="{5D272977-1295-4938-AE44-59AE84BAC727}"/>
    <cellStyle name="Percent 3 15 2 2 3 2" xfId="48893" xr:uid="{F7DC72B9-21F8-4B2F-A966-76A84CAB2EB3}"/>
    <cellStyle name="Percent 3 15 2 2 3 2 2" xfId="48894" xr:uid="{FB52EA3B-1DE0-4445-8776-3FC78E60E347}"/>
    <cellStyle name="Percent 3 15 2 2 3 3" xfId="48895" xr:uid="{C12123F0-E194-48C2-A063-913E6669E030}"/>
    <cellStyle name="Percent 3 15 2 2 4" xfId="48896" xr:uid="{88B321B8-DFD8-4884-A73D-F2EF1A109AEF}"/>
    <cellStyle name="Percent 3 15 2 2 4 2" xfId="48897" xr:uid="{64883837-743D-4338-B2EA-161D678787E9}"/>
    <cellStyle name="Percent 3 15 2 2 4 2 2" xfId="48898" xr:uid="{ECAB959B-1E83-4D2E-B626-48A7F1C102F6}"/>
    <cellStyle name="Percent 3 15 2 2 4 3" xfId="48899" xr:uid="{6BFB774C-5191-40DD-904F-F6627B9C0BCA}"/>
    <cellStyle name="Percent 3 15 2 2 5" xfId="48900" xr:uid="{7EE658F2-3162-418F-87FE-A235D8086DEB}"/>
    <cellStyle name="Percent 3 15 2 2 5 2" xfId="48901" xr:uid="{64DF09B5-C7A6-4F81-AFAB-C66C3A6A4A18}"/>
    <cellStyle name="Percent 3 15 2 2 6" xfId="48902" xr:uid="{1DF4A8D9-2494-4DC5-A9E7-731D34D2A276}"/>
    <cellStyle name="Percent 3 15 2 3" xfId="48903" xr:uid="{EFD25041-F13D-4EA7-A2EF-1D18B3591C48}"/>
    <cellStyle name="Percent 3 15 2 4" xfId="48904" xr:uid="{14172B19-F201-4EB2-BB50-6C5DBC91CEFA}"/>
    <cellStyle name="Percent 3 15 2 4 2" xfId="48905" xr:uid="{FEEADEF3-5F50-4BB3-8E0F-77880499A60D}"/>
    <cellStyle name="Percent 3 15 2 4 2 2" xfId="48906" xr:uid="{685C55C0-B2EB-4269-8885-846ADF4F4315}"/>
    <cellStyle name="Percent 3 15 2 4 2 2 2" xfId="48907" xr:uid="{77C42049-21B0-4D0C-957E-7F4C48A05D52}"/>
    <cellStyle name="Percent 3 15 2 4 2 3" xfId="48908" xr:uid="{94140A1A-0EAE-4BDD-A8E9-0A2FDC6A0E2E}"/>
    <cellStyle name="Percent 3 15 2 4 3" xfId="48909" xr:uid="{F293D426-6B4B-436E-80F7-C00767DC9AEA}"/>
    <cellStyle name="Percent 3 15 2 4 3 2" xfId="48910" xr:uid="{2602771D-5184-472A-A74E-85953ED9019F}"/>
    <cellStyle name="Percent 3 15 2 4 3 2 2" xfId="48911" xr:uid="{0762A98B-AE37-4938-BADB-4D57C2ACF985}"/>
    <cellStyle name="Percent 3 15 2 4 3 3" xfId="48912" xr:uid="{92B6C8ED-894B-4E91-BDAC-F5555700B6CD}"/>
    <cellStyle name="Percent 3 15 2 4 4" xfId="48913" xr:uid="{B18FE814-94F9-44EE-AA09-0C306F506B90}"/>
    <cellStyle name="Percent 3 15 2 4 4 2" xfId="48914" xr:uid="{EA64E05B-784B-4CD8-AC99-CDC9171228AF}"/>
    <cellStyle name="Percent 3 15 2 4 5" xfId="48915" xr:uid="{D2EDE7E9-7039-48D5-94D9-D7C4503077CA}"/>
    <cellStyle name="Percent 3 15 2 5" xfId="48916" xr:uid="{435D4300-2ADC-4111-9911-6648373D3633}"/>
    <cellStyle name="Percent 3 15 2 5 2" xfId="48917" xr:uid="{CB5DA5A1-E33B-4EA3-83CF-0A25DA481E7E}"/>
    <cellStyle name="Percent 3 15 2 5 2 2" xfId="48918" xr:uid="{7E1CC1EE-18EB-49E5-A069-7D8FB673979D}"/>
    <cellStyle name="Percent 3 15 2 5 3" xfId="48919" xr:uid="{EAC68430-5591-4039-8A6F-43055FA7EEE4}"/>
    <cellStyle name="Percent 3 15 2 6" xfId="48920" xr:uid="{521399A1-7CE9-4A25-8DE3-D53C2C193F95}"/>
    <cellStyle name="Percent 3 15 2 6 2" xfId="48921" xr:uid="{BFF2FB70-B4D7-446D-92A6-74B61227EE6A}"/>
    <cellStyle name="Percent 3 15 2 6 2 2" xfId="48922" xr:uid="{1BFE4C82-5008-48F8-9F97-8415A73A3429}"/>
    <cellStyle name="Percent 3 15 2 6 3" xfId="48923" xr:uid="{ED7202B5-F727-4F5A-B71F-EC0C58225957}"/>
    <cellStyle name="Percent 3 15 2 7" xfId="48924" xr:uid="{1EEE6643-DA85-46A6-9674-8EE5EF937702}"/>
    <cellStyle name="Percent 3 15 2 7 2" xfId="48925" xr:uid="{0C0752B2-3149-4E37-AB6A-4782D47C8899}"/>
    <cellStyle name="Percent 3 15 2 7 2 2" xfId="48926" xr:uid="{28C5B9EC-64C0-49B7-BD0E-7910EF4F2FC7}"/>
    <cellStyle name="Percent 3 15 2 7 3" xfId="48927" xr:uid="{05AE7C7B-FDC5-457E-A529-FC08527AC22D}"/>
    <cellStyle name="Percent 3 15 2 8" xfId="48928" xr:uid="{54FD4A42-D43B-4FB5-AFF8-9BA8E3E74A76}"/>
    <cellStyle name="Percent 3 15 2 8 2" xfId="48929" xr:uid="{3D55EEC1-3FBE-4F11-B35B-FF09AB4ABA37}"/>
    <cellStyle name="Percent 3 15 2 9" xfId="48930" xr:uid="{6EACC62C-60E4-4501-B3E0-7BF1F79E9844}"/>
    <cellStyle name="Percent 3 15 3" xfId="48931" xr:uid="{D233608E-951A-4628-AFDC-BFB01EAD941E}"/>
    <cellStyle name="Percent 3 15 3 2" xfId="48932" xr:uid="{070AC56D-4878-40DE-83CD-1DF00CDB20CB}"/>
    <cellStyle name="Percent 3 15 3 2 2" xfId="48933" xr:uid="{A1DD08CD-170A-4358-95CC-C029CACDE8FB}"/>
    <cellStyle name="Percent 3 15 3 2 2 2" xfId="48934" xr:uid="{42B10F5E-7A02-49BB-9354-2B9F99784CBB}"/>
    <cellStyle name="Percent 3 15 3 2 2 2 2" xfId="48935" xr:uid="{056D7B27-99D6-46C1-8F26-FB5338E8FE8C}"/>
    <cellStyle name="Percent 3 15 3 2 2 2 2 2" xfId="48936" xr:uid="{549C01A0-6582-4DBE-8045-030BB4A414D3}"/>
    <cellStyle name="Percent 3 15 3 2 2 2 3" xfId="48937" xr:uid="{0469B4D7-624E-4777-B789-69E2B4EC4DE5}"/>
    <cellStyle name="Percent 3 15 3 2 2 3" xfId="48938" xr:uid="{BD85E10E-B493-4A53-8B43-D0268F040240}"/>
    <cellStyle name="Percent 3 15 3 2 2 3 2" xfId="48939" xr:uid="{F20BE047-B3B1-49F3-99C0-5CEB1ED3DB58}"/>
    <cellStyle name="Percent 3 15 3 2 2 3 2 2" xfId="48940" xr:uid="{2A534272-00A1-488E-AD29-D26621D270C6}"/>
    <cellStyle name="Percent 3 15 3 2 2 3 3" xfId="48941" xr:uid="{C9E49D34-4075-4112-BBAE-001AE686F17A}"/>
    <cellStyle name="Percent 3 15 3 2 2 4" xfId="48942" xr:uid="{FB4512CA-BB71-4979-A178-D1C448CF0BCF}"/>
    <cellStyle name="Percent 3 15 3 2 2 4 2" xfId="48943" xr:uid="{89863B2E-8A19-4298-B00E-5D2CB09DAE39}"/>
    <cellStyle name="Percent 3 15 3 2 2 5" xfId="48944" xr:uid="{79B731A1-D17A-4587-AD52-1F1FDDDE09B4}"/>
    <cellStyle name="Percent 3 15 3 2 3" xfId="48945" xr:uid="{DEF756F2-FD21-41E8-8387-1BF2F7FA08FA}"/>
    <cellStyle name="Percent 3 15 3 2 3 2" xfId="48946" xr:uid="{D65CB5C5-FFD9-4C79-A2EE-0F12F2E4D1F1}"/>
    <cellStyle name="Percent 3 15 3 2 3 2 2" xfId="48947" xr:uid="{8D612B16-C0AA-4EC4-96B1-7A24976F2202}"/>
    <cellStyle name="Percent 3 15 3 2 3 3" xfId="48948" xr:uid="{C449AFE5-4275-4F84-93EE-CD83EB54002C}"/>
    <cellStyle name="Percent 3 15 3 2 4" xfId="48949" xr:uid="{C6F0AB22-850A-423F-AFD1-2221D4C5F5DC}"/>
    <cellStyle name="Percent 3 15 3 2 4 2" xfId="48950" xr:uid="{9DF061EC-FBBF-4BA8-80C3-839DAF210DBC}"/>
    <cellStyle name="Percent 3 15 3 2 4 2 2" xfId="48951" xr:uid="{DB161E83-869A-4E0D-941E-7EAB5435A9D9}"/>
    <cellStyle name="Percent 3 15 3 2 4 3" xfId="48952" xr:uid="{B6FE2B2D-731F-44B6-BFBF-3630E19CD4D8}"/>
    <cellStyle name="Percent 3 15 3 2 5" xfId="48953" xr:uid="{EBADAC38-6DE3-474B-80AD-3D4206398665}"/>
    <cellStyle name="Percent 3 15 3 2 5 2" xfId="48954" xr:uid="{0D8905F4-F88A-45D3-B336-9EC7632BAA91}"/>
    <cellStyle name="Percent 3 15 3 2 6" xfId="48955" xr:uid="{B84CA3A9-BF10-4971-B7F2-7CF6649C327D}"/>
    <cellStyle name="Percent 3 15 3 3" xfId="48956" xr:uid="{BCB27651-E2B2-40EF-B1A5-C0B9D8E61908}"/>
    <cellStyle name="Percent 3 15 3 4" xfId="48957" xr:uid="{1AB6E9D6-EEB4-4C90-A86C-83CBD6EFCD3C}"/>
    <cellStyle name="Percent 3 15 3 4 2" xfId="48958" xr:uid="{C71F3629-61F5-4E6A-8D80-4650642BEDEA}"/>
    <cellStyle name="Percent 3 15 3 4 2 2" xfId="48959" xr:uid="{5C34D74E-AF7F-45F3-8BC7-19A48D0E3DA1}"/>
    <cellStyle name="Percent 3 15 3 4 2 2 2" xfId="48960" xr:uid="{8126045D-D235-4DA9-991C-1150203883CA}"/>
    <cellStyle name="Percent 3 15 3 4 2 3" xfId="48961" xr:uid="{05D482FB-90E3-42B6-A8A1-2E07B2E8F907}"/>
    <cellStyle name="Percent 3 15 3 4 3" xfId="48962" xr:uid="{26366BAC-E84C-4506-8A04-F8E90BF14B1A}"/>
    <cellStyle name="Percent 3 15 3 4 3 2" xfId="48963" xr:uid="{E8FE672B-2B77-477F-BA67-EC40027BC5F3}"/>
    <cellStyle name="Percent 3 15 3 4 3 2 2" xfId="48964" xr:uid="{006ABCA6-9124-4CE4-95FD-2B91042EF072}"/>
    <cellStyle name="Percent 3 15 3 4 3 3" xfId="48965" xr:uid="{1941BC07-00CE-4FC8-A5FD-762D7EC28534}"/>
    <cellStyle name="Percent 3 15 3 4 4" xfId="48966" xr:uid="{B0FC23F0-8E2F-4D17-8BEE-62CDE2A1D575}"/>
    <cellStyle name="Percent 3 15 3 4 4 2" xfId="48967" xr:uid="{9113CDE3-FCD7-4EC6-812C-2457371C44CB}"/>
    <cellStyle name="Percent 3 15 3 4 5" xfId="48968" xr:uid="{607F14D4-8044-427E-9AF5-ED7CA09185F4}"/>
    <cellStyle name="Percent 3 15 3 5" xfId="48969" xr:uid="{9D269E5D-A666-4706-B1BD-42FEF5AB0DA2}"/>
    <cellStyle name="Percent 3 15 3 5 2" xfId="48970" xr:uid="{34396063-FE57-4437-B50D-4FBF38C204AF}"/>
    <cellStyle name="Percent 3 15 3 5 2 2" xfId="48971" xr:uid="{3E1D1310-9DB4-4416-A53C-C198A3183DC4}"/>
    <cellStyle name="Percent 3 15 3 5 3" xfId="48972" xr:uid="{4AD0E39E-5DF5-4FAD-A439-11C1A0A85DEE}"/>
    <cellStyle name="Percent 3 15 3 6" xfId="48973" xr:uid="{609D887A-9205-41D3-AEB3-19FDC7B524EE}"/>
    <cellStyle name="Percent 3 15 3 6 2" xfId="48974" xr:uid="{CD448420-8FD5-48F2-9425-0FE6741D1594}"/>
    <cellStyle name="Percent 3 15 3 6 2 2" xfId="48975" xr:uid="{3435EF8F-7B06-4999-8B15-F444DEBAD626}"/>
    <cellStyle name="Percent 3 15 3 6 3" xfId="48976" xr:uid="{CDD3B23F-FFFB-43E2-AFC4-F2597AB80AE5}"/>
    <cellStyle name="Percent 3 15 3 7" xfId="48977" xr:uid="{DC04024A-DCAB-47E1-AFA5-A4832427593A}"/>
    <cellStyle name="Percent 3 15 3 7 2" xfId="48978" xr:uid="{A8683C72-F436-4663-B2EF-A61FB65EAA62}"/>
    <cellStyle name="Percent 3 15 3 7 2 2" xfId="48979" xr:uid="{AC35C777-3981-4504-A881-29F2424680C6}"/>
    <cellStyle name="Percent 3 15 3 7 3" xfId="48980" xr:uid="{6D693C87-0BE0-46C7-96C6-5C4890EF332E}"/>
    <cellStyle name="Percent 3 15 3 8" xfId="48981" xr:uid="{BE7D8E37-9636-4D21-896C-4320D213FEA2}"/>
    <cellStyle name="Percent 3 15 3 8 2" xfId="48982" xr:uid="{153E76AF-52F3-47AE-B332-9A365A7D93DA}"/>
    <cellStyle name="Percent 3 15 3 9" xfId="48983" xr:uid="{3F786375-8B07-48C2-9AE0-CE8D83E63337}"/>
    <cellStyle name="Percent 3 15 4" xfId="48984" xr:uid="{F0E3ABAA-0F1B-4FA7-B0FD-CDF8F6783FD3}"/>
    <cellStyle name="Percent 3 15 4 2" xfId="48985" xr:uid="{504C3246-32C7-4F43-8053-EC2C1AA4F517}"/>
    <cellStyle name="Percent 3 15 4 2 2" xfId="48986" xr:uid="{4BF668C6-4CA1-423B-BF26-1397332391BD}"/>
    <cellStyle name="Percent 3 15 4 2 2 2" xfId="48987" xr:uid="{86F29AAB-5C3C-46F2-B8F7-AF30D210182C}"/>
    <cellStyle name="Percent 3 15 4 2 2 2 2" xfId="48988" xr:uid="{8C56D489-66F6-4971-B35E-81EAE4E4365F}"/>
    <cellStyle name="Percent 3 15 4 2 2 3" xfId="48989" xr:uid="{4CA69961-5644-4888-8FD3-4B22C63FADB7}"/>
    <cellStyle name="Percent 3 15 4 2 3" xfId="48990" xr:uid="{DD464090-5E7E-432A-9A11-7C25A3E06F74}"/>
    <cellStyle name="Percent 3 15 4 2 3 2" xfId="48991" xr:uid="{3B7B16C3-A2B6-492C-B19E-EDD35C2ED96E}"/>
    <cellStyle name="Percent 3 15 4 2 3 2 2" xfId="48992" xr:uid="{E2E224DF-7306-4D0F-AD3D-0D8CF4109D2A}"/>
    <cellStyle name="Percent 3 15 4 2 3 3" xfId="48993" xr:uid="{5CDC726D-A0D5-45DB-9D0D-E5A2B2D711BB}"/>
    <cellStyle name="Percent 3 15 4 2 4" xfId="48994" xr:uid="{786F4087-0630-48CC-A015-CA2A4142B2DD}"/>
    <cellStyle name="Percent 3 15 4 2 4 2" xfId="48995" xr:uid="{64896216-75FE-4501-83F6-B1FC75A10098}"/>
    <cellStyle name="Percent 3 15 4 2 5" xfId="48996" xr:uid="{B985C399-9B23-46B4-B99D-E5FDF1638C8F}"/>
    <cellStyle name="Percent 3 15 4 3" xfId="48997" xr:uid="{0133BD3F-11D6-4518-878C-63D698D919F5}"/>
    <cellStyle name="Percent 3 15 4 3 2" xfId="48998" xr:uid="{E6399C98-FE53-439D-9245-83D69DA543D6}"/>
    <cellStyle name="Percent 3 15 4 3 2 2" xfId="48999" xr:uid="{7A049CA0-779D-4545-BC2C-843832E10845}"/>
    <cellStyle name="Percent 3 15 4 3 3" xfId="49000" xr:uid="{FC078DF0-413A-4BEC-8F9B-97281DD331F2}"/>
    <cellStyle name="Percent 3 15 4 4" xfId="49001" xr:uid="{90993252-ACCE-4E81-8784-675DA770984E}"/>
    <cellStyle name="Percent 3 15 4 4 2" xfId="49002" xr:uid="{1C0E0613-766C-4515-93CC-190087CDE5B1}"/>
    <cellStyle name="Percent 3 15 4 4 2 2" xfId="49003" xr:uid="{67781FA1-2655-4B88-B3B5-6F9B647A02E8}"/>
    <cellStyle name="Percent 3 15 4 4 3" xfId="49004" xr:uid="{F3D3BE9A-4F00-41BC-9738-3B2995021BFB}"/>
    <cellStyle name="Percent 3 15 4 5" xfId="49005" xr:uid="{F2937C83-3E70-45F2-B231-412B0EE8A3BB}"/>
    <cellStyle name="Percent 3 15 4 5 2" xfId="49006" xr:uid="{D903F3BD-2FB7-475D-8627-C3F889428DC1}"/>
    <cellStyle name="Percent 3 15 4 6" xfId="49007" xr:uid="{F7F63F80-5BF9-472D-884A-2B6D35F43944}"/>
    <cellStyle name="Percent 3 15 5" xfId="49008" xr:uid="{A67E0CCF-FE5C-4799-A22A-6FA829E8EAC9}"/>
    <cellStyle name="Percent 3 15 6" xfId="49009" xr:uid="{5DFF246C-6129-4EBB-AC4C-F0BB4DE9762B}"/>
    <cellStyle name="Percent 3 15 6 2" xfId="49010" xr:uid="{11054744-E5B9-4796-9844-4858B5CD0652}"/>
    <cellStyle name="Percent 3 15 6 2 2" xfId="49011" xr:uid="{7951A03B-220B-48FA-B3E8-27B63B48928D}"/>
    <cellStyle name="Percent 3 15 6 2 2 2" xfId="49012" xr:uid="{4C4F274C-31F3-4445-BFCC-BEF8E81F4D1F}"/>
    <cellStyle name="Percent 3 15 6 2 3" xfId="49013" xr:uid="{DFDEB4AA-073A-4DDB-8867-726D1F540D07}"/>
    <cellStyle name="Percent 3 15 6 3" xfId="49014" xr:uid="{4FE85308-76D3-40BD-BCF1-AB050DB763F1}"/>
    <cellStyle name="Percent 3 15 6 3 2" xfId="49015" xr:uid="{C0E436C0-F00A-46DB-A273-0177752B1B2D}"/>
    <cellStyle name="Percent 3 15 6 3 2 2" xfId="49016" xr:uid="{065F38B1-7E22-4F19-8BD7-A2FB7388D852}"/>
    <cellStyle name="Percent 3 15 6 3 3" xfId="49017" xr:uid="{FFF126C1-0C56-46A8-A188-CE0BFECFF5FE}"/>
    <cellStyle name="Percent 3 15 6 4" xfId="49018" xr:uid="{E3B3BE7C-CDE4-4FD2-A5AC-CA83B27B734A}"/>
    <cellStyle name="Percent 3 15 6 4 2" xfId="49019" xr:uid="{DE7FBFF0-993E-4CD1-9465-E673E41B70BD}"/>
    <cellStyle name="Percent 3 15 6 5" xfId="49020" xr:uid="{AC9A5B4F-2FDB-48C1-8882-CA027C9EB751}"/>
    <cellStyle name="Percent 3 15 7" xfId="49021" xr:uid="{5B53C953-D088-4CF1-9250-DD6956A2FFED}"/>
    <cellStyle name="Percent 3 15 7 2" xfId="49022" xr:uid="{CCBB67B2-8991-440D-BB6F-5A2E039DB279}"/>
    <cellStyle name="Percent 3 15 7 2 2" xfId="49023" xr:uid="{C44D6CD3-16B9-43C0-B54E-305B060691AE}"/>
    <cellStyle name="Percent 3 15 7 3" xfId="49024" xr:uid="{5C60D53E-2325-4CC3-9C6F-25D65BC73007}"/>
    <cellStyle name="Percent 3 15 8" xfId="49025" xr:uid="{40F2DE36-A861-4359-86C5-62EA782EED68}"/>
    <cellStyle name="Percent 3 15 8 2" xfId="49026" xr:uid="{95F7E45E-232E-47B8-A405-F54EBCC130E8}"/>
    <cellStyle name="Percent 3 15 8 2 2" xfId="49027" xr:uid="{67C790E9-CCB4-48FE-BB71-B1AC06802D0A}"/>
    <cellStyle name="Percent 3 15 8 3" xfId="49028" xr:uid="{993DBE28-AE1F-4FB2-B104-3F823F67C71B}"/>
    <cellStyle name="Percent 3 15 9" xfId="49029" xr:uid="{18A73132-6BF8-4144-9FF0-43B3A028BE8D}"/>
    <cellStyle name="Percent 3 15 9 2" xfId="49030" xr:uid="{6DC0CF9A-9BC8-445E-A996-C9C51AD82682}"/>
    <cellStyle name="Percent 3 15 9 2 2" xfId="49031" xr:uid="{A142EB1D-F43B-4F25-B796-8FEDB03E34EE}"/>
    <cellStyle name="Percent 3 15 9 3" xfId="49032" xr:uid="{C6B56DEA-C92B-452D-AF63-8E9B28BDFDA2}"/>
    <cellStyle name="Percent 3 16" xfId="49033" xr:uid="{BA0B3345-7BBD-4C53-94ED-2977EBA17AA1}"/>
    <cellStyle name="Percent 3 16 10" xfId="49034" xr:uid="{2C3EA56C-9B8F-4CEC-8D67-FF7BE193D4CF}"/>
    <cellStyle name="Percent 3 16 10 2" xfId="49035" xr:uid="{F5E0552C-6335-49F8-A3AF-674D05E5C7F6}"/>
    <cellStyle name="Percent 3 16 11" xfId="49036" xr:uid="{17E41AA5-1DB9-4FCE-AD24-622EAA00BC6C}"/>
    <cellStyle name="Percent 3 16 2" xfId="49037" xr:uid="{098AED72-3423-41B4-BD0F-08978105B7F5}"/>
    <cellStyle name="Percent 3 16 2 2" xfId="49038" xr:uid="{CAE361E4-4FAD-41C1-A6BE-BD82AA1F31E0}"/>
    <cellStyle name="Percent 3 16 2 2 2" xfId="49039" xr:uid="{479DB168-30B4-4554-926E-A0C93E613A28}"/>
    <cellStyle name="Percent 3 16 2 2 2 2" xfId="49040" xr:uid="{DF3367E0-CBBA-428A-A0A3-274C7D7D5357}"/>
    <cellStyle name="Percent 3 16 2 2 2 2 2" xfId="49041" xr:uid="{DB819663-F4D7-4B21-A186-CD5BED540949}"/>
    <cellStyle name="Percent 3 16 2 2 2 2 2 2" xfId="49042" xr:uid="{0F104EF5-23F7-44BE-978E-B945305FCB6C}"/>
    <cellStyle name="Percent 3 16 2 2 2 2 3" xfId="49043" xr:uid="{C70FB56F-2AA4-4BDF-82C4-6CB7016FA281}"/>
    <cellStyle name="Percent 3 16 2 2 2 3" xfId="49044" xr:uid="{4486968E-4165-4FA6-9D1D-549A8E5FCD7F}"/>
    <cellStyle name="Percent 3 16 2 2 2 3 2" xfId="49045" xr:uid="{5E24BC95-0DC1-425A-A621-981E294B9841}"/>
    <cellStyle name="Percent 3 16 2 2 2 3 2 2" xfId="49046" xr:uid="{C8BF124A-3D4B-4323-8C45-A091EDA1A3C7}"/>
    <cellStyle name="Percent 3 16 2 2 2 3 3" xfId="49047" xr:uid="{911D87A9-8388-437A-9FC6-BDCF7A1F4A66}"/>
    <cellStyle name="Percent 3 16 2 2 2 4" xfId="49048" xr:uid="{D4AB46A7-9B67-42B9-9F62-A5C1902AF404}"/>
    <cellStyle name="Percent 3 16 2 2 2 4 2" xfId="49049" xr:uid="{7F02177C-1136-4295-9DF6-1ABB6B32EB6F}"/>
    <cellStyle name="Percent 3 16 2 2 2 5" xfId="49050" xr:uid="{9C1B4C3D-E496-4825-9146-A1CC9B1EB428}"/>
    <cellStyle name="Percent 3 16 2 2 3" xfId="49051" xr:uid="{16032059-56EB-4E0F-BC54-9D36ACDE8E65}"/>
    <cellStyle name="Percent 3 16 2 2 3 2" xfId="49052" xr:uid="{DB390D7A-5F3C-4238-A027-92EC01E04F24}"/>
    <cellStyle name="Percent 3 16 2 2 3 2 2" xfId="49053" xr:uid="{8E8490A7-C9BA-4453-959F-467A035DF04B}"/>
    <cellStyle name="Percent 3 16 2 2 3 3" xfId="49054" xr:uid="{25F4BF74-D5CD-45EB-B71B-9540160A4F8F}"/>
    <cellStyle name="Percent 3 16 2 2 4" xfId="49055" xr:uid="{730E93C8-4636-4330-A136-04254D7A61E4}"/>
    <cellStyle name="Percent 3 16 2 2 4 2" xfId="49056" xr:uid="{2223847C-AC66-4166-B21E-40E51B618E48}"/>
    <cellStyle name="Percent 3 16 2 2 4 2 2" xfId="49057" xr:uid="{93FE4C72-026D-4EA4-A425-D7F29B5475CB}"/>
    <cellStyle name="Percent 3 16 2 2 4 3" xfId="49058" xr:uid="{6764FBCE-7C03-4366-9241-5438D8CDF947}"/>
    <cellStyle name="Percent 3 16 2 2 5" xfId="49059" xr:uid="{01DE6962-792F-490E-AFB7-1F67D8B3134C}"/>
    <cellStyle name="Percent 3 16 2 2 5 2" xfId="49060" xr:uid="{CD98416A-5948-4E3F-BC0C-F37AEA051DF7}"/>
    <cellStyle name="Percent 3 16 2 2 6" xfId="49061" xr:uid="{3E8FCDBE-1360-4C5A-9233-EA7B17733731}"/>
    <cellStyle name="Percent 3 16 2 3" xfId="49062" xr:uid="{10F98F68-CF31-4FD3-8B3B-53D657F67CB0}"/>
    <cellStyle name="Percent 3 16 2 4" xfId="49063" xr:uid="{5733EB9B-A392-4939-8B47-80CCAC9DFB7A}"/>
    <cellStyle name="Percent 3 16 2 4 2" xfId="49064" xr:uid="{4D9E8408-74AB-44BA-BEA9-7C14FCF4F958}"/>
    <cellStyle name="Percent 3 16 2 4 2 2" xfId="49065" xr:uid="{F78F99ED-783A-4562-A0E4-7004105B6F47}"/>
    <cellStyle name="Percent 3 16 2 4 2 2 2" xfId="49066" xr:uid="{D55197E2-C4D9-415D-9BDE-038347475372}"/>
    <cellStyle name="Percent 3 16 2 4 2 3" xfId="49067" xr:uid="{073AFCEC-16F1-4120-9681-EC7C7F82CBC0}"/>
    <cellStyle name="Percent 3 16 2 4 3" xfId="49068" xr:uid="{B38C1BB5-89BC-49B1-904B-873DE34E8F04}"/>
    <cellStyle name="Percent 3 16 2 4 3 2" xfId="49069" xr:uid="{BC94DB7C-5DE3-4E8E-B855-2F94D5D62FF1}"/>
    <cellStyle name="Percent 3 16 2 4 3 2 2" xfId="49070" xr:uid="{13907800-7CB2-4987-8FC4-B2A84CE693B7}"/>
    <cellStyle name="Percent 3 16 2 4 3 3" xfId="49071" xr:uid="{4A4DDC69-2D30-4DD9-A43D-A2B835FD9F4B}"/>
    <cellStyle name="Percent 3 16 2 4 4" xfId="49072" xr:uid="{83E4B2EE-38AF-481B-AA4E-75A27B971523}"/>
    <cellStyle name="Percent 3 16 2 4 4 2" xfId="49073" xr:uid="{A421D9BD-AA57-4A79-9763-1DE2FFD2E2F5}"/>
    <cellStyle name="Percent 3 16 2 4 5" xfId="49074" xr:uid="{3B08296B-DAA2-44BB-AEDD-1064650B6967}"/>
    <cellStyle name="Percent 3 16 2 5" xfId="49075" xr:uid="{2D2D98C1-273F-46F1-88FA-4EA5C1459715}"/>
    <cellStyle name="Percent 3 16 2 5 2" xfId="49076" xr:uid="{AEA5B995-61CC-4BFC-ABE6-319250FA3395}"/>
    <cellStyle name="Percent 3 16 2 5 2 2" xfId="49077" xr:uid="{23AA9D4B-FC71-4E7E-A1E0-77CB9E32F495}"/>
    <cellStyle name="Percent 3 16 2 5 3" xfId="49078" xr:uid="{CF0BC5F0-C64E-4B12-9060-5A0001B9E587}"/>
    <cellStyle name="Percent 3 16 2 6" xfId="49079" xr:uid="{42650377-09FE-4B6C-8AAA-55F89BCDEE8B}"/>
    <cellStyle name="Percent 3 16 2 6 2" xfId="49080" xr:uid="{D88BC18A-2A95-43FD-9FE4-012EEEA41222}"/>
    <cellStyle name="Percent 3 16 2 6 2 2" xfId="49081" xr:uid="{7290032F-1966-405A-94F1-CE663652597F}"/>
    <cellStyle name="Percent 3 16 2 6 3" xfId="49082" xr:uid="{008B9A41-EFAE-47E2-92E4-6A12B08398D4}"/>
    <cellStyle name="Percent 3 16 2 7" xfId="49083" xr:uid="{3437089C-5814-4795-92DA-1457FAD9CC6F}"/>
    <cellStyle name="Percent 3 16 2 7 2" xfId="49084" xr:uid="{92EBAD48-3770-4342-9C40-4B109599239B}"/>
    <cellStyle name="Percent 3 16 2 7 2 2" xfId="49085" xr:uid="{D4A9C405-7B43-44D3-A7F6-A49841619D75}"/>
    <cellStyle name="Percent 3 16 2 7 3" xfId="49086" xr:uid="{A57CF892-3C5C-44DE-8689-B69D91ED6257}"/>
    <cellStyle name="Percent 3 16 2 8" xfId="49087" xr:uid="{8DE92904-4EAD-41BB-A511-0398A80B2161}"/>
    <cellStyle name="Percent 3 16 2 8 2" xfId="49088" xr:uid="{2C40A9CC-6897-4C7D-BD51-122ED5AFFB23}"/>
    <cellStyle name="Percent 3 16 2 9" xfId="49089" xr:uid="{A3963E5D-E0BF-416A-B02C-9CD2C5461A99}"/>
    <cellStyle name="Percent 3 16 3" xfId="49090" xr:uid="{02E09D79-52E1-4264-B8C9-95E128EA3911}"/>
    <cellStyle name="Percent 3 16 3 2" xfId="49091" xr:uid="{4FED8825-7A43-4DF1-9D91-F3A3D735BDBB}"/>
    <cellStyle name="Percent 3 16 3 2 2" xfId="49092" xr:uid="{D873EAA8-5481-4C9F-9522-E51C0DA621C9}"/>
    <cellStyle name="Percent 3 16 3 2 2 2" xfId="49093" xr:uid="{9E9D56A3-50D4-4CF6-B51A-A92441309AEE}"/>
    <cellStyle name="Percent 3 16 3 2 2 2 2" xfId="49094" xr:uid="{7D1A2538-FD34-4623-8370-87A3BCC4B467}"/>
    <cellStyle name="Percent 3 16 3 2 2 2 2 2" xfId="49095" xr:uid="{D6BC5A3D-7B6E-4BC9-8804-2AA43AC3FE15}"/>
    <cellStyle name="Percent 3 16 3 2 2 2 3" xfId="49096" xr:uid="{67C0560C-59BD-4750-886C-67E8C4AEB47E}"/>
    <cellStyle name="Percent 3 16 3 2 2 3" xfId="49097" xr:uid="{306C70A8-FCB9-4500-B3D2-A118700F10EB}"/>
    <cellStyle name="Percent 3 16 3 2 2 3 2" xfId="49098" xr:uid="{36298800-DD3D-4B6F-8AD9-F310A059C472}"/>
    <cellStyle name="Percent 3 16 3 2 2 3 2 2" xfId="49099" xr:uid="{9C650C8C-0961-44B1-BD25-7D76356AD8DF}"/>
    <cellStyle name="Percent 3 16 3 2 2 3 3" xfId="49100" xr:uid="{2CFC1F0F-BBB9-47D9-B9DA-E3BB9A27C24B}"/>
    <cellStyle name="Percent 3 16 3 2 2 4" xfId="49101" xr:uid="{28F9175C-5080-4B7A-AF06-C94781E73FAA}"/>
    <cellStyle name="Percent 3 16 3 2 2 4 2" xfId="49102" xr:uid="{462B7B73-C263-4206-9366-022FC090FB0F}"/>
    <cellStyle name="Percent 3 16 3 2 2 5" xfId="49103" xr:uid="{43695183-C38D-499F-A50E-FE3DC6666158}"/>
    <cellStyle name="Percent 3 16 3 2 3" xfId="49104" xr:uid="{321C3307-0BBE-46DD-B7C2-1CBA2E8A4B0E}"/>
    <cellStyle name="Percent 3 16 3 2 3 2" xfId="49105" xr:uid="{6D579D3C-5DB8-4DCE-8E1E-988308CA3F1E}"/>
    <cellStyle name="Percent 3 16 3 2 3 2 2" xfId="49106" xr:uid="{13B01DEC-365E-4288-9C04-B3D49A47CFD1}"/>
    <cellStyle name="Percent 3 16 3 2 3 3" xfId="49107" xr:uid="{E21ABAE7-01D2-4BA6-8040-656605F6C6D0}"/>
    <cellStyle name="Percent 3 16 3 2 4" xfId="49108" xr:uid="{FD714451-3752-41D7-A6CF-7DFC6C609F35}"/>
    <cellStyle name="Percent 3 16 3 2 4 2" xfId="49109" xr:uid="{6E43B1C8-73DE-4902-907D-767EA0D9CE43}"/>
    <cellStyle name="Percent 3 16 3 2 4 2 2" xfId="49110" xr:uid="{E66A50C7-AE05-446B-8E55-65963E8D2CA2}"/>
    <cellStyle name="Percent 3 16 3 2 4 3" xfId="49111" xr:uid="{151032F1-B71C-489B-8A41-2B6C89AEFA50}"/>
    <cellStyle name="Percent 3 16 3 2 5" xfId="49112" xr:uid="{E706E8DE-F411-4BFB-B985-67DE3AF01503}"/>
    <cellStyle name="Percent 3 16 3 2 5 2" xfId="49113" xr:uid="{30EB3C1E-9AF1-43A7-A8B9-925DE6F9694D}"/>
    <cellStyle name="Percent 3 16 3 2 6" xfId="49114" xr:uid="{72306FAB-A166-47F1-B558-BD41E94B164D}"/>
    <cellStyle name="Percent 3 16 3 3" xfId="49115" xr:uid="{B5159479-15B1-4EED-AA88-51C515750744}"/>
    <cellStyle name="Percent 3 16 3 4" xfId="49116" xr:uid="{9873CFDA-D268-41C6-96E3-60A9455B60F5}"/>
    <cellStyle name="Percent 3 16 3 4 2" xfId="49117" xr:uid="{9506A50A-2FEF-4627-9092-F3F9D8BDE721}"/>
    <cellStyle name="Percent 3 16 3 4 2 2" xfId="49118" xr:uid="{86E60673-EEA1-4268-B469-A91BD4487839}"/>
    <cellStyle name="Percent 3 16 3 4 2 2 2" xfId="49119" xr:uid="{3E3359CA-0905-4B26-A162-C0B81E61392E}"/>
    <cellStyle name="Percent 3 16 3 4 2 3" xfId="49120" xr:uid="{6E9E829E-C348-477A-84C1-34690B6C3162}"/>
    <cellStyle name="Percent 3 16 3 4 3" xfId="49121" xr:uid="{8C844973-1F0E-40A3-B47B-C527475FF466}"/>
    <cellStyle name="Percent 3 16 3 4 3 2" xfId="49122" xr:uid="{2CEC5BD3-07F0-4C45-9419-E4D0A52E4FF9}"/>
    <cellStyle name="Percent 3 16 3 4 3 2 2" xfId="49123" xr:uid="{81756A4A-8342-4305-B89D-6952EBA3A2FD}"/>
    <cellStyle name="Percent 3 16 3 4 3 3" xfId="49124" xr:uid="{5248FC7B-F686-4EFA-8372-9BB3E2E43A22}"/>
    <cellStyle name="Percent 3 16 3 4 4" xfId="49125" xr:uid="{C0ABCA1F-764B-4575-AF91-0C51FF367129}"/>
    <cellStyle name="Percent 3 16 3 4 4 2" xfId="49126" xr:uid="{5CF2A9F9-4FE3-445D-AF98-848CA54C451B}"/>
    <cellStyle name="Percent 3 16 3 4 5" xfId="49127" xr:uid="{07C85243-4378-4C9A-8C80-A1B6A985E875}"/>
    <cellStyle name="Percent 3 16 3 5" xfId="49128" xr:uid="{16FCBF09-D170-4F70-AA73-25C80304462F}"/>
    <cellStyle name="Percent 3 16 3 5 2" xfId="49129" xr:uid="{67EE7B3B-3E15-4122-8E9E-7B2AE0CE7C5C}"/>
    <cellStyle name="Percent 3 16 3 5 2 2" xfId="49130" xr:uid="{9148223B-54EC-486F-8EE4-CF42D568BF24}"/>
    <cellStyle name="Percent 3 16 3 5 3" xfId="49131" xr:uid="{DBAB64B4-C6D8-4242-A91F-737639BC7217}"/>
    <cellStyle name="Percent 3 16 3 6" xfId="49132" xr:uid="{6B842DDB-560C-4DD2-94D5-A1FA42FBE8C0}"/>
    <cellStyle name="Percent 3 16 3 6 2" xfId="49133" xr:uid="{76FACD7D-399E-471B-BCCC-850737A11ED8}"/>
    <cellStyle name="Percent 3 16 3 6 2 2" xfId="49134" xr:uid="{FEF66363-C55B-45CD-BF32-932B2A9E47D1}"/>
    <cellStyle name="Percent 3 16 3 6 3" xfId="49135" xr:uid="{09138B38-3811-4377-A5CE-FC2889A8F220}"/>
    <cellStyle name="Percent 3 16 3 7" xfId="49136" xr:uid="{4E116B07-4AD6-4BE8-B057-C2DC91CC6FA7}"/>
    <cellStyle name="Percent 3 16 3 7 2" xfId="49137" xr:uid="{57F202C7-C873-498F-BF3A-149FC3E8D4DE}"/>
    <cellStyle name="Percent 3 16 3 7 2 2" xfId="49138" xr:uid="{DCC85A20-452B-4B0B-A3DB-77824393C219}"/>
    <cellStyle name="Percent 3 16 3 7 3" xfId="49139" xr:uid="{4C839A25-9DA3-4129-825A-24BA8456086B}"/>
    <cellStyle name="Percent 3 16 3 8" xfId="49140" xr:uid="{B9D41FC5-36CA-4D3E-9118-D74CE61BD34F}"/>
    <cellStyle name="Percent 3 16 3 8 2" xfId="49141" xr:uid="{5106FEB0-D8EF-441F-8FE5-0D6DC36A11A0}"/>
    <cellStyle name="Percent 3 16 3 9" xfId="49142" xr:uid="{374E5B9F-F8DE-4B37-891A-13614D35AA22}"/>
    <cellStyle name="Percent 3 16 4" xfId="49143" xr:uid="{7293DA29-7755-45BA-948B-CB884C8BC1BB}"/>
    <cellStyle name="Percent 3 16 4 2" xfId="49144" xr:uid="{3DB68EC1-3BE4-4ADB-BE42-2BA4BAA22E54}"/>
    <cellStyle name="Percent 3 16 4 2 2" xfId="49145" xr:uid="{DB8CC754-0650-432C-AF6B-2EB2D9E97560}"/>
    <cellStyle name="Percent 3 16 4 2 2 2" xfId="49146" xr:uid="{BB584BBA-FA2A-4F09-B8E7-EA62E976CC6F}"/>
    <cellStyle name="Percent 3 16 4 2 2 2 2" xfId="49147" xr:uid="{D1474286-B7E5-49D6-BA3F-00CE90C364DD}"/>
    <cellStyle name="Percent 3 16 4 2 2 3" xfId="49148" xr:uid="{84007147-6A49-431A-A5C5-CE37878B92FC}"/>
    <cellStyle name="Percent 3 16 4 2 3" xfId="49149" xr:uid="{AF7495B2-44EC-46F4-A1D6-D5182E389292}"/>
    <cellStyle name="Percent 3 16 4 2 3 2" xfId="49150" xr:uid="{ACD5D801-EB25-469F-9455-7EAD83212FF2}"/>
    <cellStyle name="Percent 3 16 4 2 3 2 2" xfId="49151" xr:uid="{BCDC653E-72AE-4C00-A293-2E02B961C4B2}"/>
    <cellStyle name="Percent 3 16 4 2 3 3" xfId="49152" xr:uid="{D76B5E3B-A5AA-41D2-AC0A-C18396D296C2}"/>
    <cellStyle name="Percent 3 16 4 2 4" xfId="49153" xr:uid="{7BAF209A-20EB-4BDC-8409-6C38EB758FC7}"/>
    <cellStyle name="Percent 3 16 4 2 4 2" xfId="49154" xr:uid="{86F63542-4C23-4F9C-99B5-5E7ADE7312F3}"/>
    <cellStyle name="Percent 3 16 4 2 5" xfId="49155" xr:uid="{DC5D9C9C-DB95-4008-A020-E3D0B9D7315D}"/>
    <cellStyle name="Percent 3 16 4 3" xfId="49156" xr:uid="{EFFA4186-B4D1-4CD7-BCC7-99C5DADF27C0}"/>
    <cellStyle name="Percent 3 16 4 3 2" xfId="49157" xr:uid="{A2390592-8E2F-4691-92FE-049BF35ACA78}"/>
    <cellStyle name="Percent 3 16 4 3 2 2" xfId="49158" xr:uid="{BC604D21-B6D7-464F-9467-55A996FD312F}"/>
    <cellStyle name="Percent 3 16 4 3 3" xfId="49159" xr:uid="{0E0F826C-CB59-4786-ABC6-813226D2E59A}"/>
    <cellStyle name="Percent 3 16 4 4" xfId="49160" xr:uid="{FC481513-A83B-4BD6-9DA7-24C82D5F941C}"/>
    <cellStyle name="Percent 3 16 4 4 2" xfId="49161" xr:uid="{5351AFD6-1806-43C0-ACB2-7C7941152F34}"/>
    <cellStyle name="Percent 3 16 4 4 2 2" xfId="49162" xr:uid="{698EFCEB-504D-4D3C-94AC-2E068AC28EBE}"/>
    <cellStyle name="Percent 3 16 4 4 3" xfId="49163" xr:uid="{4722F337-1104-41E3-9B0F-D9BAB43B287C}"/>
    <cellStyle name="Percent 3 16 4 5" xfId="49164" xr:uid="{F099975E-175E-42B0-806B-136C70E4281A}"/>
    <cellStyle name="Percent 3 16 4 5 2" xfId="49165" xr:uid="{01D27592-E390-45BF-8A00-8FE0986ED05D}"/>
    <cellStyle name="Percent 3 16 4 6" xfId="49166" xr:uid="{25EDFC4E-6CE1-45FB-B99D-7DA0B1BD3374}"/>
    <cellStyle name="Percent 3 16 5" xfId="49167" xr:uid="{4A0A8FB8-350A-48E2-BCB3-B20A1BD0A553}"/>
    <cellStyle name="Percent 3 16 6" xfId="49168" xr:uid="{6D1E8E8D-04EB-455D-977E-19A938E5CDA1}"/>
    <cellStyle name="Percent 3 16 6 2" xfId="49169" xr:uid="{836D2A59-C408-48AD-8A99-AA513FBCC8A3}"/>
    <cellStyle name="Percent 3 16 6 2 2" xfId="49170" xr:uid="{ABB2FD06-224A-420D-91CD-A9FEE22607B8}"/>
    <cellStyle name="Percent 3 16 6 2 2 2" xfId="49171" xr:uid="{BB25B63A-845E-4753-974E-942F4C1AFD61}"/>
    <cellStyle name="Percent 3 16 6 2 3" xfId="49172" xr:uid="{EA5C7650-ABA0-44D4-BF27-6BE11873D6C9}"/>
    <cellStyle name="Percent 3 16 6 3" xfId="49173" xr:uid="{F6CF9499-2C6B-40A6-BA28-7A71D803C9E1}"/>
    <cellStyle name="Percent 3 16 6 3 2" xfId="49174" xr:uid="{2739FF32-7E08-44F7-A74E-A84F57AE7F62}"/>
    <cellStyle name="Percent 3 16 6 3 2 2" xfId="49175" xr:uid="{B800B911-7E26-4D2D-9638-3F9FFDEE80F9}"/>
    <cellStyle name="Percent 3 16 6 3 3" xfId="49176" xr:uid="{E94841A0-C296-4945-A6F0-9F29F154C15A}"/>
    <cellStyle name="Percent 3 16 6 4" xfId="49177" xr:uid="{5E7AEB81-F778-4B9B-9A92-1B7BBF5AA627}"/>
    <cellStyle name="Percent 3 16 6 4 2" xfId="49178" xr:uid="{2D96D4E1-FD4A-4971-89E3-E19E3A39B851}"/>
    <cellStyle name="Percent 3 16 6 5" xfId="49179" xr:uid="{6FD49709-EF86-455E-83D8-AFF2308E736D}"/>
    <cellStyle name="Percent 3 16 7" xfId="49180" xr:uid="{FB085478-660B-4D33-8091-0DF3AF74890A}"/>
    <cellStyle name="Percent 3 16 7 2" xfId="49181" xr:uid="{53BD3DDD-7C53-4503-A089-A6526644D4DA}"/>
    <cellStyle name="Percent 3 16 7 2 2" xfId="49182" xr:uid="{9C0C8B8F-DB74-489D-BEB9-408716C73F75}"/>
    <cellStyle name="Percent 3 16 7 3" xfId="49183" xr:uid="{64AB6797-28CE-4403-8086-07EFC5DBEB7F}"/>
    <cellStyle name="Percent 3 16 8" xfId="49184" xr:uid="{2F381ACC-20AD-4A7B-873D-F99BB3091A53}"/>
    <cellStyle name="Percent 3 16 8 2" xfId="49185" xr:uid="{58626C1B-5F57-4F9F-A913-31EE49331EDD}"/>
    <cellStyle name="Percent 3 16 8 2 2" xfId="49186" xr:uid="{774FF5D3-06B9-4E66-B6E7-50D62BA20E75}"/>
    <cellStyle name="Percent 3 16 8 3" xfId="49187" xr:uid="{38E36987-3E5C-412B-B333-413E0E8F2E53}"/>
    <cellStyle name="Percent 3 16 9" xfId="49188" xr:uid="{EA9FBE29-8CEE-43E3-8DCD-852494BB937E}"/>
    <cellStyle name="Percent 3 16 9 2" xfId="49189" xr:uid="{BE98F177-CAA3-46C0-A7A5-645CF81D1982}"/>
    <cellStyle name="Percent 3 16 9 2 2" xfId="49190" xr:uid="{91763190-E6DE-4F40-9D7E-CBC15A1CA2E8}"/>
    <cellStyle name="Percent 3 16 9 3" xfId="49191" xr:uid="{AFC1F7FC-F0FB-4CA5-80D1-A7F7899374AC}"/>
    <cellStyle name="Percent 3 17" xfId="49192" xr:uid="{ECA43D94-1AD2-499F-AF06-7E9B488B9B2E}"/>
    <cellStyle name="Percent 3 17 10" xfId="49193" xr:uid="{E6C9F4C7-47D2-4B24-8411-ECFE0119D7C1}"/>
    <cellStyle name="Percent 3 17 10 2" xfId="49194" xr:uid="{456B7EE1-4128-48F5-9A62-3B87C69C73BE}"/>
    <cellStyle name="Percent 3 17 11" xfId="49195" xr:uid="{5238C681-89DF-4BE3-A338-2AE6CA827D76}"/>
    <cellStyle name="Percent 3 17 2" xfId="49196" xr:uid="{ADB58BEA-C98D-4798-8D8D-AFCB9FA8E21E}"/>
    <cellStyle name="Percent 3 17 2 2" xfId="49197" xr:uid="{91BF0662-89F6-4114-B2AE-538DD48988C2}"/>
    <cellStyle name="Percent 3 17 2 2 2" xfId="49198" xr:uid="{DE672299-7931-42A6-A312-1D979BE81FAD}"/>
    <cellStyle name="Percent 3 17 2 2 2 2" xfId="49199" xr:uid="{026467F0-C106-497A-96E7-0C592425C546}"/>
    <cellStyle name="Percent 3 17 2 2 2 2 2" xfId="49200" xr:uid="{488CE3EC-44BD-4DEF-9761-AD2AB13581E4}"/>
    <cellStyle name="Percent 3 17 2 2 2 2 2 2" xfId="49201" xr:uid="{EEA571C0-0439-4E2A-AB21-C42DF6748F0C}"/>
    <cellStyle name="Percent 3 17 2 2 2 2 3" xfId="49202" xr:uid="{645D5C96-DAB9-486D-B6EB-73BCF5E9D69C}"/>
    <cellStyle name="Percent 3 17 2 2 2 3" xfId="49203" xr:uid="{2FAD6555-B151-44B7-A477-207DD0D03F74}"/>
    <cellStyle name="Percent 3 17 2 2 2 3 2" xfId="49204" xr:uid="{0BE8A0C9-A6BD-4471-BFD9-453A4D48B3DC}"/>
    <cellStyle name="Percent 3 17 2 2 2 3 2 2" xfId="49205" xr:uid="{4EEDEB1B-5104-407C-BA2E-7A36950B6C01}"/>
    <cellStyle name="Percent 3 17 2 2 2 3 3" xfId="49206" xr:uid="{9424BBF8-E236-4315-A72C-B2F85A50D2FF}"/>
    <cellStyle name="Percent 3 17 2 2 2 4" xfId="49207" xr:uid="{91545CB1-83B5-4D92-8161-2B95F06BB38E}"/>
    <cellStyle name="Percent 3 17 2 2 2 4 2" xfId="49208" xr:uid="{A9E948ED-9C22-4091-8DA0-41218055E83E}"/>
    <cellStyle name="Percent 3 17 2 2 2 5" xfId="49209" xr:uid="{325CFD1A-DCEB-46A6-BBE0-D9505EB10063}"/>
    <cellStyle name="Percent 3 17 2 2 3" xfId="49210" xr:uid="{01EE3740-694E-4BB2-A024-C80D4E610FE3}"/>
    <cellStyle name="Percent 3 17 2 2 3 2" xfId="49211" xr:uid="{DF9B3FED-5538-4D81-864B-A7D799C97DA3}"/>
    <cellStyle name="Percent 3 17 2 2 3 2 2" xfId="49212" xr:uid="{6A8E7811-3A2F-4CAC-91C5-F8CC4A329796}"/>
    <cellStyle name="Percent 3 17 2 2 3 3" xfId="49213" xr:uid="{DF964AC2-1B5B-4EAA-AC11-5A7769362D5D}"/>
    <cellStyle name="Percent 3 17 2 2 4" xfId="49214" xr:uid="{1612F295-4E64-4B43-9A7B-7ED7619724D0}"/>
    <cellStyle name="Percent 3 17 2 2 4 2" xfId="49215" xr:uid="{61EE0F93-AA2F-4658-A7E7-3C1757F8E052}"/>
    <cellStyle name="Percent 3 17 2 2 4 2 2" xfId="49216" xr:uid="{0AEEC10D-5816-4ACB-91BF-D03E0450EB38}"/>
    <cellStyle name="Percent 3 17 2 2 4 3" xfId="49217" xr:uid="{CD275B11-C6A5-4405-B97E-FC777DCB425B}"/>
    <cellStyle name="Percent 3 17 2 2 5" xfId="49218" xr:uid="{230A04A9-FF3B-4AA7-9BAE-0FDCC845F0E7}"/>
    <cellStyle name="Percent 3 17 2 2 5 2" xfId="49219" xr:uid="{5F7536D8-F0F5-4450-A00F-61764AFDADE1}"/>
    <cellStyle name="Percent 3 17 2 2 6" xfId="49220" xr:uid="{E4C58432-E793-448C-8897-0809730A2DA9}"/>
    <cellStyle name="Percent 3 17 2 3" xfId="49221" xr:uid="{C1076AD7-4F48-436F-A2F2-33C9C2A3B507}"/>
    <cellStyle name="Percent 3 17 2 4" xfId="49222" xr:uid="{CE096BB8-962F-4B79-836F-8927CEC9FCE5}"/>
    <cellStyle name="Percent 3 17 2 4 2" xfId="49223" xr:uid="{32F4AA9B-58D0-4CE2-89D4-D4AFC8AE2F45}"/>
    <cellStyle name="Percent 3 17 2 4 2 2" xfId="49224" xr:uid="{11CD84C7-8B4D-451E-B2C7-5A5CE5CD164F}"/>
    <cellStyle name="Percent 3 17 2 4 2 2 2" xfId="49225" xr:uid="{230F50FE-E0CB-430D-9D58-1BEAB76B250C}"/>
    <cellStyle name="Percent 3 17 2 4 2 3" xfId="49226" xr:uid="{11605C14-F0E4-4519-B712-16CE101BF234}"/>
    <cellStyle name="Percent 3 17 2 4 3" xfId="49227" xr:uid="{F50C8884-2416-45FA-8EEC-E4B2515FD332}"/>
    <cellStyle name="Percent 3 17 2 4 3 2" xfId="49228" xr:uid="{48707BEC-7115-4DB0-BBB3-F02363462E54}"/>
    <cellStyle name="Percent 3 17 2 4 3 2 2" xfId="49229" xr:uid="{C8883B1C-6258-48FB-8F3F-B71065B83731}"/>
    <cellStyle name="Percent 3 17 2 4 3 3" xfId="49230" xr:uid="{478AE549-4BA1-4ED3-9B0B-3E10496E98DE}"/>
    <cellStyle name="Percent 3 17 2 4 4" xfId="49231" xr:uid="{0302BA29-CC96-46CC-8276-878C6A2927C9}"/>
    <cellStyle name="Percent 3 17 2 4 4 2" xfId="49232" xr:uid="{C3658704-2024-4D77-9937-07F0011E4513}"/>
    <cellStyle name="Percent 3 17 2 4 5" xfId="49233" xr:uid="{A6B55216-23BC-4FA7-899D-B63EE863F4CC}"/>
    <cellStyle name="Percent 3 17 2 5" xfId="49234" xr:uid="{90E1A64C-073A-4F7A-ABE1-1EF5294A2447}"/>
    <cellStyle name="Percent 3 17 2 5 2" xfId="49235" xr:uid="{7AECB5DF-2D07-47AF-B782-D836D0388042}"/>
    <cellStyle name="Percent 3 17 2 5 2 2" xfId="49236" xr:uid="{90837E04-679B-4BA0-8F1D-847E399FE935}"/>
    <cellStyle name="Percent 3 17 2 5 3" xfId="49237" xr:uid="{CB285851-A0EB-474D-97C5-E35626DB8742}"/>
    <cellStyle name="Percent 3 17 2 6" xfId="49238" xr:uid="{6B02AD56-0D35-4240-9D57-AA657E1D71C6}"/>
    <cellStyle name="Percent 3 17 2 6 2" xfId="49239" xr:uid="{90C0E8B9-B629-470F-B732-DBD8468142AE}"/>
    <cellStyle name="Percent 3 17 2 6 2 2" xfId="49240" xr:uid="{72172A86-834E-4E60-B6E6-405C6125AE27}"/>
    <cellStyle name="Percent 3 17 2 6 3" xfId="49241" xr:uid="{79BE9516-D710-478F-965B-F7BC4A86EB91}"/>
    <cellStyle name="Percent 3 17 2 7" xfId="49242" xr:uid="{9BF60D51-1EDE-4B51-89D0-96C360B8493D}"/>
    <cellStyle name="Percent 3 17 2 7 2" xfId="49243" xr:uid="{CBFC29CF-E5D1-4174-ABFE-93CFADFD1782}"/>
    <cellStyle name="Percent 3 17 2 7 2 2" xfId="49244" xr:uid="{73323645-662A-4D18-87F2-1F13024D62C1}"/>
    <cellStyle name="Percent 3 17 2 7 3" xfId="49245" xr:uid="{E510D797-5C4A-4936-BB03-042B052D16B3}"/>
    <cellStyle name="Percent 3 17 2 8" xfId="49246" xr:uid="{6743AC4E-C1AE-49F2-B39B-EE54842E19FF}"/>
    <cellStyle name="Percent 3 17 2 8 2" xfId="49247" xr:uid="{70B3D523-8A72-4B86-9DE2-17571E14EE74}"/>
    <cellStyle name="Percent 3 17 2 9" xfId="49248" xr:uid="{83E25C40-22A3-470E-BB2E-C8B1BC99B13C}"/>
    <cellStyle name="Percent 3 17 3" xfId="49249" xr:uid="{9C701C2F-4C6E-4F2B-9DB5-B64D4A5D1BE4}"/>
    <cellStyle name="Percent 3 17 3 2" xfId="49250" xr:uid="{430202E1-0B9A-4953-9964-11047FF7DEE1}"/>
    <cellStyle name="Percent 3 17 3 2 2" xfId="49251" xr:uid="{F102ADCE-1B1B-4460-A46B-67105E95E57A}"/>
    <cellStyle name="Percent 3 17 3 2 2 2" xfId="49252" xr:uid="{1D73B594-92C0-46A8-9450-A272C2058630}"/>
    <cellStyle name="Percent 3 17 3 2 2 2 2" xfId="49253" xr:uid="{3AF0B0CB-9286-46E5-BD10-6445787DC256}"/>
    <cellStyle name="Percent 3 17 3 2 2 2 2 2" xfId="49254" xr:uid="{874E122D-7EA9-4D72-830D-D49356296592}"/>
    <cellStyle name="Percent 3 17 3 2 2 2 3" xfId="49255" xr:uid="{1A015170-6A9E-4B54-9FCD-8CF4F88FA663}"/>
    <cellStyle name="Percent 3 17 3 2 2 3" xfId="49256" xr:uid="{2F44065C-693A-4E1A-BEC0-06933501B0BE}"/>
    <cellStyle name="Percent 3 17 3 2 2 3 2" xfId="49257" xr:uid="{305A4116-EEA7-4F64-A36B-D28EE828C8CA}"/>
    <cellStyle name="Percent 3 17 3 2 2 3 2 2" xfId="49258" xr:uid="{7037CBAF-D763-4E8D-9BB6-645785F0984F}"/>
    <cellStyle name="Percent 3 17 3 2 2 3 3" xfId="49259" xr:uid="{84C67C33-53DB-4D1F-9D4C-EED668EC8F7D}"/>
    <cellStyle name="Percent 3 17 3 2 2 4" xfId="49260" xr:uid="{F8F1CE33-21EA-468B-B9A5-3FB1CE0F7D3E}"/>
    <cellStyle name="Percent 3 17 3 2 2 4 2" xfId="49261" xr:uid="{58554FD3-8780-4182-B898-1E1BB3F07635}"/>
    <cellStyle name="Percent 3 17 3 2 2 5" xfId="49262" xr:uid="{209B3129-5D0F-4D7B-9C85-40FF3A18D015}"/>
    <cellStyle name="Percent 3 17 3 2 3" xfId="49263" xr:uid="{4B3B2DAC-94F9-4ED5-B8E8-3994B7F63ED5}"/>
    <cellStyle name="Percent 3 17 3 2 3 2" xfId="49264" xr:uid="{B2008B7C-C230-4045-99CC-B154C6B43C9F}"/>
    <cellStyle name="Percent 3 17 3 2 3 2 2" xfId="49265" xr:uid="{B9389362-7D34-4EC3-91A8-605B1A45EA97}"/>
    <cellStyle name="Percent 3 17 3 2 3 3" xfId="49266" xr:uid="{7CA969FE-446D-4303-8044-09BCC9E3AF2A}"/>
    <cellStyle name="Percent 3 17 3 2 4" xfId="49267" xr:uid="{171A986C-E783-435B-9BF1-7E102DDAA8A9}"/>
    <cellStyle name="Percent 3 17 3 2 4 2" xfId="49268" xr:uid="{45913B40-9C97-40FC-B2B9-C0C0F029A00C}"/>
    <cellStyle name="Percent 3 17 3 2 4 2 2" xfId="49269" xr:uid="{53F04F62-7E1B-4D29-AFCD-306BDD317127}"/>
    <cellStyle name="Percent 3 17 3 2 4 3" xfId="49270" xr:uid="{BE4204AF-538D-4F14-9EFC-C8EEF62480E4}"/>
    <cellStyle name="Percent 3 17 3 2 5" xfId="49271" xr:uid="{58D5C493-D840-4192-8C27-0D9B5F603FFB}"/>
    <cellStyle name="Percent 3 17 3 2 5 2" xfId="49272" xr:uid="{1ACF9B75-241B-46A1-AB8C-7D0A46CBFC72}"/>
    <cellStyle name="Percent 3 17 3 2 6" xfId="49273" xr:uid="{CD320170-BA0B-4CF2-AA87-7C5B21F63B5C}"/>
    <cellStyle name="Percent 3 17 3 3" xfId="49274" xr:uid="{24A7E293-8708-414E-BE1F-D22F15BABE36}"/>
    <cellStyle name="Percent 3 17 3 4" xfId="49275" xr:uid="{63D91EDA-6A70-4B38-B99A-D46B3FE64742}"/>
    <cellStyle name="Percent 3 17 3 4 2" xfId="49276" xr:uid="{DFFB9308-620B-4E78-9022-E1DC64312499}"/>
    <cellStyle name="Percent 3 17 3 4 2 2" xfId="49277" xr:uid="{300E2DF4-0AA6-49FC-966E-81C05E563E85}"/>
    <cellStyle name="Percent 3 17 3 4 2 2 2" xfId="49278" xr:uid="{4C1C2F93-5CD3-4396-B60C-BBAED216486C}"/>
    <cellStyle name="Percent 3 17 3 4 2 3" xfId="49279" xr:uid="{F775072F-0943-4477-A449-C7D60B9F813D}"/>
    <cellStyle name="Percent 3 17 3 4 3" xfId="49280" xr:uid="{0B682B88-9814-4A4A-898C-62B9C4C0D879}"/>
    <cellStyle name="Percent 3 17 3 4 3 2" xfId="49281" xr:uid="{C66C56B3-8CDF-4C9F-A41D-E5A59F69AA83}"/>
    <cellStyle name="Percent 3 17 3 4 3 2 2" xfId="49282" xr:uid="{58EE84D8-B5C0-48E1-8E04-1A79C93DC771}"/>
    <cellStyle name="Percent 3 17 3 4 3 3" xfId="49283" xr:uid="{6CC6C6DB-E372-4A15-8557-E98824317544}"/>
    <cellStyle name="Percent 3 17 3 4 4" xfId="49284" xr:uid="{5C105F43-534D-4CDC-BA8D-B9E2820F2FC2}"/>
    <cellStyle name="Percent 3 17 3 4 4 2" xfId="49285" xr:uid="{30AF17B6-4CAB-4A33-99BE-FBCE40DFF594}"/>
    <cellStyle name="Percent 3 17 3 4 5" xfId="49286" xr:uid="{53FA68BD-A7C4-409D-B3BD-C5EBC1F18665}"/>
    <cellStyle name="Percent 3 17 3 5" xfId="49287" xr:uid="{B1C38043-15D4-4A26-8E5C-7D3C9B5D61D3}"/>
    <cellStyle name="Percent 3 17 3 5 2" xfId="49288" xr:uid="{5A197E3E-48A6-4853-B92F-374F9C7643C6}"/>
    <cellStyle name="Percent 3 17 3 5 2 2" xfId="49289" xr:uid="{2362B8D5-B89E-4EFE-A45D-65AAC5F1C560}"/>
    <cellStyle name="Percent 3 17 3 5 3" xfId="49290" xr:uid="{B65BA4E2-90AD-4673-B361-522F1BFCC41B}"/>
    <cellStyle name="Percent 3 17 3 6" xfId="49291" xr:uid="{AA75FD4F-FD4C-42D2-8577-0B60637EF6A9}"/>
    <cellStyle name="Percent 3 17 3 6 2" xfId="49292" xr:uid="{811E0B8D-B950-4B96-A99D-A7134602E3F4}"/>
    <cellStyle name="Percent 3 17 3 6 2 2" xfId="49293" xr:uid="{DB4701BF-5C52-4D73-8BC1-7813959A2D09}"/>
    <cellStyle name="Percent 3 17 3 6 3" xfId="49294" xr:uid="{27CA65C2-BADE-4561-A24A-BCD3AE415EC3}"/>
    <cellStyle name="Percent 3 17 3 7" xfId="49295" xr:uid="{A1F2AC76-82D9-41B4-99C4-64652D41B0B4}"/>
    <cellStyle name="Percent 3 17 3 7 2" xfId="49296" xr:uid="{ABB88E50-3853-4BC5-A571-6E2BDBCDEF7C}"/>
    <cellStyle name="Percent 3 17 3 7 2 2" xfId="49297" xr:uid="{F98AF77D-1F71-4ABD-BDC9-F731D31E65E1}"/>
    <cellStyle name="Percent 3 17 3 7 3" xfId="49298" xr:uid="{6BA1C508-D5CE-4D98-92A4-3197075E684C}"/>
    <cellStyle name="Percent 3 17 3 8" xfId="49299" xr:uid="{99A48C34-9476-411D-B879-779C5EEC5A4B}"/>
    <cellStyle name="Percent 3 17 3 8 2" xfId="49300" xr:uid="{654B946B-940C-4598-8D03-7C07863E96BD}"/>
    <cellStyle name="Percent 3 17 3 9" xfId="49301" xr:uid="{7E8FEDEF-3296-4CDF-AA79-51D2F5191193}"/>
    <cellStyle name="Percent 3 17 4" xfId="49302" xr:uid="{081E2F41-C437-462C-954D-B930496A721E}"/>
    <cellStyle name="Percent 3 17 4 2" xfId="49303" xr:uid="{D1E50F03-4E74-47A8-9AAE-7F7C4A011722}"/>
    <cellStyle name="Percent 3 17 4 2 2" xfId="49304" xr:uid="{D6090B8C-07BB-43B6-A65F-8947EFC2D3BA}"/>
    <cellStyle name="Percent 3 17 4 2 2 2" xfId="49305" xr:uid="{F48CB27E-E851-4FA4-96FC-A1C118527FC2}"/>
    <cellStyle name="Percent 3 17 4 2 2 2 2" xfId="49306" xr:uid="{11F1D9BE-A39F-461A-AC3E-10D2DB52BB23}"/>
    <cellStyle name="Percent 3 17 4 2 2 3" xfId="49307" xr:uid="{E6DA5503-494D-4A14-9696-686593F444B8}"/>
    <cellStyle name="Percent 3 17 4 2 3" xfId="49308" xr:uid="{A3486612-1F80-4879-BCD4-2DA745696D86}"/>
    <cellStyle name="Percent 3 17 4 2 3 2" xfId="49309" xr:uid="{EC3E4B2C-1CB0-4A16-8440-7F6AAFFF2669}"/>
    <cellStyle name="Percent 3 17 4 2 3 2 2" xfId="49310" xr:uid="{19481053-0BC5-432E-8EFC-B6987AEEB09C}"/>
    <cellStyle name="Percent 3 17 4 2 3 3" xfId="49311" xr:uid="{93BB101E-0A98-4A5F-B4F3-29FE7A085F6A}"/>
    <cellStyle name="Percent 3 17 4 2 4" xfId="49312" xr:uid="{FF9327C2-9829-44D6-AC8F-E40E8E51BE9C}"/>
    <cellStyle name="Percent 3 17 4 2 4 2" xfId="49313" xr:uid="{56D5C16D-BEBC-42F8-8DA8-C2BA8E921144}"/>
    <cellStyle name="Percent 3 17 4 2 5" xfId="49314" xr:uid="{FFCCCA8C-188D-41B3-A60A-1B39E8812BA4}"/>
    <cellStyle name="Percent 3 17 4 3" xfId="49315" xr:uid="{397C79ED-6360-49EB-BA54-7FD6E1061C0D}"/>
    <cellStyle name="Percent 3 17 4 3 2" xfId="49316" xr:uid="{82962519-A29C-4DCF-A4B6-A862AACBD4AC}"/>
    <cellStyle name="Percent 3 17 4 3 2 2" xfId="49317" xr:uid="{D0D1DDE9-A02E-4E2A-8202-339D9D6754AD}"/>
    <cellStyle name="Percent 3 17 4 3 3" xfId="49318" xr:uid="{6F4802EE-C526-40AC-B233-2B23767C15E2}"/>
    <cellStyle name="Percent 3 17 4 4" xfId="49319" xr:uid="{CAE63424-13A2-49C9-A34E-019A4D393C7D}"/>
    <cellStyle name="Percent 3 17 4 4 2" xfId="49320" xr:uid="{4ABE5AAB-3447-42C6-BC42-C622D3449E1B}"/>
    <cellStyle name="Percent 3 17 4 4 2 2" xfId="49321" xr:uid="{330DB552-25C1-451F-B125-74C7E809FB2C}"/>
    <cellStyle name="Percent 3 17 4 4 3" xfId="49322" xr:uid="{EA347606-3CAC-495D-B7CE-4367D3180BF8}"/>
    <cellStyle name="Percent 3 17 4 5" xfId="49323" xr:uid="{DBC08910-E909-4178-8316-6BA9A2547075}"/>
    <cellStyle name="Percent 3 17 4 5 2" xfId="49324" xr:uid="{1DA82B0E-115B-4B97-9B34-52177AE8AE3C}"/>
    <cellStyle name="Percent 3 17 4 6" xfId="49325" xr:uid="{8ACFCE06-1AE7-4A78-8DAD-174A42B91C81}"/>
    <cellStyle name="Percent 3 17 5" xfId="49326" xr:uid="{CF43B603-051A-44E7-97B6-6361F34BC07D}"/>
    <cellStyle name="Percent 3 17 6" xfId="49327" xr:uid="{EE064A15-567A-4261-96E0-A32377C52476}"/>
    <cellStyle name="Percent 3 17 6 2" xfId="49328" xr:uid="{A9E64C0D-8753-437E-A87A-F83DA658D3CE}"/>
    <cellStyle name="Percent 3 17 6 2 2" xfId="49329" xr:uid="{3B104E3E-67A9-46DD-81C7-6455D60471AD}"/>
    <cellStyle name="Percent 3 17 6 2 2 2" xfId="49330" xr:uid="{B32A2449-936A-4F0D-8AB9-03FE28BD3442}"/>
    <cellStyle name="Percent 3 17 6 2 3" xfId="49331" xr:uid="{13F8EF2C-272D-4D2D-84CB-F64CF54CAE6C}"/>
    <cellStyle name="Percent 3 17 6 3" xfId="49332" xr:uid="{1E441C40-AC11-4535-B06E-6473A3DBEC49}"/>
    <cellStyle name="Percent 3 17 6 3 2" xfId="49333" xr:uid="{FA348DCB-1248-418E-B238-209492876AFF}"/>
    <cellStyle name="Percent 3 17 6 3 2 2" xfId="49334" xr:uid="{D3FBF06E-7DE8-4781-A124-B1EED3E5AFA0}"/>
    <cellStyle name="Percent 3 17 6 3 3" xfId="49335" xr:uid="{91E4844A-F607-4F32-B711-B35527DB081B}"/>
    <cellStyle name="Percent 3 17 6 4" xfId="49336" xr:uid="{F10B6D06-8A69-4EEE-A40A-55B60AE4428A}"/>
    <cellStyle name="Percent 3 17 6 4 2" xfId="49337" xr:uid="{0C297E46-55D7-4964-A18A-6321877948E1}"/>
    <cellStyle name="Percent 3 17 6 5" xfId="49338" xr:uid="{0BEC88B3-0A08-4793-9804-D23B2E06742A}"/>
    <cellStyle name="Percent 3 17 7" xfId="49339" xr:uid="{04A4ABA6-D063-44EE-A7B3-4796CBFE02C0}"/>
    <cellStyle name="Percent 3 17 7 2" xfId="49340" xr:uid="{4B8BA351-C5E0-4F47-823C-A437E05C7FCC}"/>
    <cellStyle name="Percent 3 17 7 2 2" xfId="49341" xr:uid="{8D22BA1C-E54A-4DF7-85B7-7871E1CF4AAF}"/>
    <cellStyle name="Percent 3 17 7 3" xfId="49342" xr:uid="{2B81720C-CD5D-48E0-839A-4DA9BCE698B8}"/>
    <cellStyle name="Percent 3 17 8" xfId="49343" xr:uid="{2CD13217-BB0D-4844-87F5-7A5388316712}"/>
    <cellStyle name="Percent 3 17 8 2" xfId="49344" xr:uid="{E377703C-8B65-4B85-9D76-445667255361}"/>
    <cellStyle name="Percent 3 17 8 2 2" xfId="49345" xr:uid="{CA4551AB-91E6-4930-8280-40C11FA7032F}"/>
    <cellStyle name="Percent 3 17 8 3" xfId="49346" xr:uid="{165B67B2-BF0F-45FD-BD6F-E697C3E2502A}"/>
    <cellStyle name="Percent 3 17 9" xfId="49347" xr:uid="{3D5EC53A-65A2-4A62-886B-853EDF057FC1}"/>
    <cellStyle name="Percent 3 17 9 2" xfId="49348" xr:uid="{873FBBA4-3B00-40BD-9CCF-290EAC5FA397}"/>
    <cellStyle name="Percent 3 17 9 2 2" xfId="49349" xr:uid="{5A70D184-50B8-4C74-8459-388EAF65CEBD}"/>
    <cellStyle name="Percent 3 17 9 3" xfId="49350" xr:uid="{4DFD3363-F761-44AB-A770-24D11B793136}"/>
    <cellStyle name="Percent 3 18" xfId="49351" xr:uid="{EBFA577A-3B75-4820-A4BB-3382A9741D9B}"/>
    <cellStyle name="Percent 3 18 2" xfId="49352" xr:uid="{8629A040-6E07-430F-94A0-6CC752FE952F}"/>
    <cellStyle name="Percent 3 18 2 2" xfId="49353" xr:uid="{851E0ECF-5A70-48EE-AF4B-A341FF1509F7}"/>
    <cellStyle name="Percent 3 18 2 2 2" xfId="49354" xr:uid="{2B67EE9B-B493-46B3-8B83-0A8912785D2A}"/>
    <cellStyle name="Percent 3 18 2 2 2 2" xfId="49355" xr:uid="{525BFB98-BBE4-4F40-92AE-86215FE85CD2}"/>
    <cellStyle name="Percent 3 18 2 2 2 2 2" xfId="49356" xr:uid="{4DA54968-2974-442A-A4D1-8D2965AEE1EA}"/>
    <cellStyle name="Percent 3 18 2 2 2 3" xfId="49357" xr:uid="{824C84A2-98AF-4D43-978F-94E8C9ADFF98}"/>
    <cellStyle name="Percent 3 18 2 2 3" xfId="49358" xr:uid="{21E77453-BABF-486E-BB44-9CFDC420FBB9}"/>
    <cellStyle name="Percent 3 18 2 2 3 2" xfId="49359" xr:uid="{D45043B2-3798-49D4-A3C8-88CB6E3F14A1}"/>
    <cellStyle name="Percent 3 18 2 2 3 2 2" xfId="49360" xr:uid="{6074854C-EBB0-4D4E-8399-E8BD60AF729B}"/>
    <cellStyle name="Percent 3 18 2 2 3 3" xfId="49361" xr:uid="{54DA8177-75FE-4584-85CA-93833D0465BB}"/>
    <cellStyle name="Percent 3 18 2 2 4" xfId="49362" xr:uid="{E0883A5B-436B-455A-B4AD-C40B4B17EECA}"/>
    <cellStyle name="Percent 3 18 2 2 4 2" xfId="49363" xr:uid="{D264E84F-17C6-48E9-983F-AF0C7A0E263C}"/>
    <cellStyle name="Percent 3 18 2 2 5" xfId="49364" xr:uid="{6B6DC53B-081C-4E46-8DBD-8930EE9E57F0}"/>
    <cellStyle name="Percent 3 18 2 3" xfId="49365" xr:uid="{1C6FB78B-B697-4697-8C94-41AE075235EC}"/>
    <cellStyle name="Percent 3 18 2 3 2" xfId="49366" xr:uid="{09A68CBB-937E-4AAB-9ED6-91C9844D2F05}"/>
    <cellStyle name="Percent 3 18 2 3 2 2" xfId="49367" xr:uid="{5F9CD4AE-75B0-40E2-8A34-805371A152BE}"/>
    <cellStyle name="Percent 3 18 2 3 3" xfId="49368" xr:uid="{C3EE6A8D-6AEE-4EB0-A438-C999AEF0C356}"/>
    <cellStyle name="Percent 3 18 2 4" xfId="49369" xr:uid="{5FD4F6B9-8C90-4FCD-A4E1-48AF08C88DC8}"/>
    <cellStyle name="Percent 3 18 2 4 2" xfId="49370" xr:uid="{FF470A3D-DCE5-4118-A60E-94907DEA973C}"/>
    <cellStyle name="Percent 3 18 2 4 2 2" xfId="49371" xr:uid="{867DC57C-6289-436D-BB48-DB97F367583E}"/>
    <cellStyle name="Percent 3 18 2 4 3" xfId="49372" xr:uid="{9591F866-4777-4D2A-A1BC-A28EC01B9F49}"/>
    <cellStyle name="Percent 3 18 2 5" xfId="49373" xr:uid="{2201D1DA-EE01-4B08-8CA2-BE73323C84FA}"/>
    <cellStyle name="Percent 3 18 2 5 2" xfId="49374" xr:uid="{1EFDD121-3DDD-4514-AA65-6004DC7984F3}"/>
    <cellStyle name="Percent 3 18 2 6" xfId="49375" xr:uid="{3DF39FA7-7B6A-4C36-BC33-487FB8B48C39}"/>
    <cellStyle name="Percent 3 18 3" xfId="49376" xr:uid="{46766048-4C65-4951-A33A-A74827F9C4C8}"/>
    <cellStyle name="Percent 3 18 4" xfId="49377" xr:uid="{23283533-D68D-490C-9FDE-919C89773AAC}"/>
    <cellStyle name="Percent 3 18 4 2" xfId="49378" xr:uid="{BDF69A54-A145-405F-9E41-AC08E701D921}"/>
    <cellStyle name="Percent 3 18 4 2 2" xfId="49379" xr:uid="{B6DD246F-8817-4E70-A86C-D1EA9142E11D}"/>
    <cellStyle name="Percent 3 18 4 2 2 2" xfId="49380" xr:uid="{FF9CCDAE-6A7F-4F6B-A574-029B6107CA28}"/>
    <cellStyle name="Percent 3 18 4 2 3" xfId="49381" xr:uid="{5E64A4AD-76E8-4453-A37C-48C586D0C480}"/>
    <cellStyle name="Percent 3 18 4 3" xfId="49382" xr:uid="{447F219F-287E-4776-8B49-FC38CABE333B}"/>
    <cellStyle name="Percent 3 18 4 3 2" xfId="49383" xr:uid="{3C9EDF5A-A5A3-4D75-9D92-9EC96EB5821E}"/>
    <cellStyle name="Percent 3 18 4 3 2 2" xfId="49384" xr:uid="{3610CD62-55DC-47D7-931C-45D1666D6776}"/>
    <cellStyle name="Percent 3 18 4 3 3" xfId="49385" xr:uid="{C054F373-5F10-4FBF-96A2-8F19A8E53A6E}"/>
    <cellStyle name="Percent 3 18 4 4" xfId="49386" xr:uid="{72FB9F3C-0918-4B7C-807E-5F6E7765FFB9}"/>
    <cellStyle name="Percent 3 18 4 4 2" xfId="49387" xr:uid="{6021E7C2-7394-48AA-BE18-26EB6BB75095}"/>
    <cellStyle name="Percent 3 18 4 5" xfId="49388" xr:uid="{8EF698B7-8C2A-4D5A-B6F5-1F07C2A196FC}"/>
    <cellStyle name="Percent 3 18 5" xfId="49389" xr:uid="{4F09AF40-8311-49DB-AF0C-330B256FA6DF}"/>
    <cellStyle name="Percent 3 18 5 2" xfId="49390" xr:uid="{40227355-BFE8-4AEF-B81C-502A4E12EB69}"/>
    <cellStyle name="Percent 3 18 5 2 2" xfId="49391" xr:uid="{E5323B0B-F880-4945-BA03-4FA5FFC97BE0}"/>
    <cellStyle name="Percent 3 18 5 3" xfId="49392" xr:uid="{C724CDCE-7943-478A-BC83-B49311678CD8}"/>
    <cellStyle name="Percent 3 18 6" xfId="49393" xr:uid="{0C89A214-EE73-41F8-952E-6B6A4D6B8739}"/>
    <cellStyle name="Percent 3 18 6 2" xfId="49394" xr:uid="{51F50E83-2C31-4151-842F-8EAEA3A81D65}"/>
    <cellStyle name="Percent 3 18 6 2 2" xfId="49395" xr:uid="{4F589DD9-B794-43DE-9D5F-F381570581E3}"/>
    <cellStyle name="Percent 3 18 6 3" xfId="49396" xr:uid="{524FBC8A-D4F7-41A2-B725-4E616113180A}"/>
    <cellStyle name="Percent 3 18 7" xfId="49397" xr:uid="{F3781D37-CBC8-426B-8EC7-21689506D0D5}"/>
    <cellStyle name="Percent 3 18 7 2" xfId="49398" xr:uid="{924FD6F1-028F-4824-99FC-E6FC383541F5}"/>
    <cellStyle name="Percent 3 18 7 2 2" xfId="49399" xr:uid="{8708FE56-4268-4BB4-B4E6-70B9571D2531}"/>
    <cellStyle name="Percent 3 18 7 3" xfId="49400" xr:uid="{D14A9A71-285F-4859-8D71-D2A927233078}"/>
    <cellStyle name="Percent 3 18 8" xfId="49401" xr:uid="{7FDB2BD8-F793-4763-AC2A-6A2E389C8499}"/>
    <cellStyle name="Percent 3 18 8 2" xfId="49402" xr:uid="{EDE05B12-E8FA-492E-A251-28E45288D869}"/>
    <cellStyle name="Percent 3 18 9" xfId="49403" xr:uid="{DE15F5C2-9605-4014-9212-A2AE1916AEAB}"/>
    <cellStyle name="Percent 3 19" xfId="49404" xr:uid="{FB9BED91-A0E2-451B-BFAC-1E4EF55F1646}"/>
    <cellStyle name="Percent 3 19 2" xfId="49405" xr:uid="{501A4BAF-5797-4C24-83F9-D5191C212EE1}"/>
    <cellStyle name="Percent 3 19 2 2" xfId="49406" xr:uid="{A3BD818C-38E1-4E37-A4AB-934D2A245A69}"/>
    <cellStyle name="Percent 3 19 2 2 2" xfId="49407" xr:uid="{0EF93294-C7F1-4AD2-85F4-9C0083C0D935}"/>
    <cellStyle name="Percent 3 19 2 2 2 2" xfId="49408" xr:uid="{EE4DF011-744C-40DF-88CC-71C2A6BE93CA}"/>
    <cellStyle name="Percent 3 19 2 2 2 2 2" xfId="49409" xr:uid="{28B8FC14-9E38-420A-8E6A-E3C0574325D5}"/>
    <cellStyle name="Percent 3 19 2 2 2 3" xfId="49410" xr:uid="{5D801F2C-5CFC-4894-A03E-C1FA86484172}"/>
    <cellStyle name="Percent 3 19 2 2 3" xfId="49411" xr:uid="{26113C0E-1942-46BA-8EEB-FC815B5EAB1C}"/>
    <cellStyle name="Percent 3 19 2 2 3 2" xfId="49412" xr:uid="{E138AD06-5F04-4B05-BEC8-87A561234306}"/>
    <cellStyle name="Percent 3 19 2 2 3 2 2" xfId="49413" xr:uid="{2AA494F3-7441-4C24-9DEC-7F4F4423F8AD}"/>
    <cellStyle name="Percent 3 19 2 2 3 3" xfId="49414" xr:uid="{33F9AA1C-A073-4C6D-BCD0-107D6746B928}"/>
    <cellStyle name="Percent 3 19 2 2 4" xfId="49415" xr:uid="{4EF053EC-3BC7-4E8C-B051-AE680027AFAD}"/>
    <cellStyle name="Percent 3 19 2 2 4 2" xfId="49416" xr:uid="{2049EA18-35FB-4AF0-9946-05422CE37F28}"/>
    <cellStyle name="Percent 3 19 2 2 5" xfId="49417" xr:uid="{0F8894BF-5C8F-464A-A5AF-28C6F038783B}"/>
    <cellStyle name="Percent 3 19 2 3" xfId="49418" xr:uid="{82F1AE99-A4EE-421C-9CC5-125C6FCD558E}"/>
    <cellStyle name="Percent 3 19 2 3 2" xfId="49419" xr:uid="{607B0838-6944-431F-9D11-ED316A25980D}"/>
    <cellStyle name="Percent 3 19 2 3 2 2" xfId="49420" xr:uid="{56B786B2-0FFF-4B9F-847A-2B423A1246CD}"/>
    <cellStyle name="Percent 3 19 2 3 3" xfId="49421" xr:uid="{FB7B310C-016A-4D35-82C1-6D2FE191F25F}"/>
    <cellStyle name="Percent 3 19 2 4" xfId="49422" xr:uid="{71D06234-8F16-43B7-9E70-C4571FA0B8AB}"/>
    <cellStyle name="Percent 3 19 2 4 2" xfId="49423" xr:uid="{A3FDA4F1-68FF-4E35-AC91-C9D1F7B17E51}"/>
    <cellStyle name="Percent 3 19 2 4 2 2" xfId="49424" xr:uid="{1F5C4924-5D67-44A6-8CBA-08A4B367A90A}"/>
    <cellStyle name="Percent 3 19 2 4 3" xfId="49425" xr:uid="{F9A4B742-712C-4FD5-9CDC-1C0555858F46}"/>
    <cellStyle name="Percent 3 19 2 5" xfId="49426" xr:uid="{F4F0BD19-576B-4CF0-BDFE-354E1A6D5F2A}"/>
    <cellStyle name="Percent 3 19 2 5 2" xfId="49427" xr:uid="{348CAD70-D3B0-46FE-8E20-6D3B4BFAB8D9}"/>
    <cellStyle name="Percent 3 19 2 6" xfId="49428" xr:uid="{EB73978C-17AF-4F39-9B24-7F115D915F59}"/>
    <cellStyle name="Percent 3 19 3" xfId="49429" xr:uid="{C1DF1499-4AA2-4837-8C50-6A1AB886236D}"/>
    <cellStyle name="Percent 3 19 4" xfId="49430" xr:uid="{F5343AF3-0709-4CB2-A0AD-DC80F83369B0}"/>
    <cellStyle name="Percent 3 19 4 2" xfId="49431" xr:uid="{3C0F9260-FA32-42D9-841A-439009E7C55E}"/>
    <cellStyle name="Percent 3 19 4 2 2" xfId="49432" xr:uid="{CC268916-38BA-43F0-A105-45E69AFE14DC}"/>
    <cellStyle name="Percent 3 19 4 2 2 2" xfId="49433" xr:uid="{8B882027-A96B-4F79-9D2B-488F9FC33FBE}"/>
    <cellStyle name="Percent 3 19 4 2 3" xfId="49434" xr:uid="{2FA85970-DD57-4633-A4C1-09B54C4C3B4C}"/>
    <cellStyle name="Percent 3 19 4 3" xfId="49435" xr:uid="{1F600FF2-E385-43EE-ABF1-1E5A15AAEFDE}"/>
    <cellStyle name="Percent 3 19 4 3 2" xfId="49436" xr:uid="{9A36AC01-6590-41D5-9371-8D636CD88F86}"/>
    <cellStyle name="Percent 3 19 4 3 2 2" xfId="49437" xr:uid="{634EE924-444F-49D4-A70C-F8E1B060F551}"/>
    <cellStyle name="Percent 3 19 4 3 3" xfId="49438" xr:uid="{269B3F27-7DB3-468A-B250-00A2A9E97755}"/>
    <cellStyle name="Percent 3 19 4 4" xfId="49439" xr:uid="{C4A3E449-8513-4B1E-AB8A-797DAC875C03}"/>
    <cellStyle name="Percent 3 19 4 4 2" xfId="49440" xr:uid="{00D1FC80-C1EB-40C0-9236-27D55B2269EB}"/>
    <cellStyle name="Percent 3 19 4 5" xfId="49441" xr:uid="{2DB2409F-04CF-4990-BB5D-032056188369}"/>
    <cellStyle name="Percent 3 19 5" xfId="49442" xr:uid="{22D3258A-B5CC-4482-88D6-3C0117FC3C77}"/>
    <cellStyle name="Percent 3 19 5 2" xfId="49443" xr:uid="{15B88A90-C496-4429-AF63-87A8AE5E1DDB}"/>
    <cellStyle name="Percent 3 19 5 2 2" xfId="49444" xr:uid="{787071D6-A254-4551-B7C3-ADEE73744168}"/>
    <cellStyle name="Percent 3 19 5 3" xfId="49445" xr:uid="{6340056A-D4CA-4AF1-919B-422352AC5987}"/>
    <cellStyle name="Percent 3 19 6" xfId="49446" xr:uid="{50CD377F-2200-489C-91EA-DEDF2B1F40EB}"/>
    <cellStyle name="Percent 3 19 6 2" xfId="49447" xr:uid="{8CE91494-13E2-42CD-B001-31BAAC3BE241}"/>
    <cellStyle name="Percent 3 19 6 2 2" xfId="49448" xr:uid="{24FC65DD-7921-4215-8E06-161172A47423}"/>
    <cellStyle name="Percent 3 19 6 3" xfId="49449" xr:uid="{5B2903AF-D459-4608-832E-EC76524F8297}"/>
    <cellStyle name="Percent 3 19 7" xfId="49450" xr:uid="{1B637266-56AE-4A76-82BF-A19239129FAB}"/>
    <cellStyle name="Percent 3 19 7 2" xfId="49451" xr:uid="{8535F2DC-5433-478B-A831-F03C567CF82C}"/>
    <cellStyle name="Percent 3 19 7 2 2" xfId="49452" xr:uid="{179BB4A1-9E7B-4BA7-97FD-AF80769DD945}"/>
    <cellStyle name="Percent 3 19 7 3" xfId="49453" xr:uid="{544CEBEC-1661-4637-BA58-B7B824847AC9}"/>
    <cellStyle name="Percent 3 19 8" xfId="49454" xr:uid="{D7AD0FE9-0C78-4B46-8A85-9C93025DFA76}"/>
    <cellStyle name="Percent 3 19 8 2" xfId="49455" xr:uid="{581F1426-751A-4F5B-81EC-529446DE2DB5}"/>
    <cellStyle name="Percent 3 19 9" xfId="49456" xr:uid="{A5031EEC-6AD1-42F6-A9D8-1E70D968D411}"/>
    <cellStyle name="Percent 3 2" xfId="95" xr:uid="{00000000-0005-0000-0000-000067000000}"/>
    <cellStyle name="Percent 3 2 10" xfId="49457" xr:uid="{5551227E-9A06-44CA-A730-6AE395A3FD37}"/>
    <cellStyle name="Percent 3 2 10 2" xfId="49458" xr:uid="{407EEC2B-BDF9-4DE7-BCBF-7B14E5FE0362}"/>
    <cellStyle name="Percent 3 2 11" xfId="49459" xr:uid="{BF3CF77C-6842-4AB3-9EA9-B8087212560A}"/>
    <cellStyle name="Percent 3 2 2" xfId="96" xr:uid="{00000000-0005-0000-0000-000068000000}"/>
    <cellStyle name="Percent 3 2 2 10" xfId="49460" xr:uid="{71C38320-1707-4206-A1D8-8F49C55CB1AC}"/>
    <cellStyle name="Percent 3 2 2 2" xfId="285" xr:uid="{21F47042-7AD8-4039-8DC7-7FFBE8BE5A77}"/>
    <cellStyle name="Percent 3 2 2 2 2" xfId="49462" xr:uid="{E6A85703-4269-4237-9CFF-E269C5B3D09C}"/>
    <cellStyle name="Percent 3 2 2 2 2 2" xfId="49463" xr:uid="{C4B130EC-D7CC-4F43-8849-47BF159F628C}"/>
    <cellStyle name="Percent 3 2 2 2 2 2 2" xfId="49464" xr:uid="{7936BDC7-60C7-48C0-B9B7-7AF1E4360BEF}"/>
    <cellStyle name="Percent 3 2 2 2 2 2 2 2" xfId="49465" xr:uid="{B418A9D6-853C-417C-BDF6-D76F13EE95B1}"/>
    <cellStyle name="Percent 3 2 2 2 2 2 3" xfId="49466" xr:uid="{3DD4AC15-BD34-4DBA-B45A-2D4347632A66}"/>
    <cellStyle name="Percent 3 2 2 2 2 3" xfId="49467" xr:uid="{EE360A2A-5C2F-42F8-87B5-748B75B6D01E}"/>
    <cellStyle name="Percent 3 2 2 2 2 3 2" xfId="49468" xr:uid="{790723FC-A440-4335-BE8A-594616D97649}"/>
    <cellStyle name="Percent 3 2 2 2 2 3 2 2" xfId="49469" xr:uid="{F6B6E661-AA32-4BC5-83BF-541B572CFA71}"/>
    <cellStyle name="Percent 3 2 2 2 2 3 3" xfId="49470" xr:uid="{C075516B-0F57-4683-B886-AA9059D12645}"/>
    <cellStyle name="Percent 3 2 2 2 2 4" xfId="49471" xr:uid="{A878D80E-9888-41AD-80C9-76A43FB319C1}"/>
    <cellStyle name="Percent 3 2 2 2 2 4 2" xfId="49472" xr:uid="{DA333A89-FF16-4083-A1EC-0D362CB0F62D}"/>
    <cellStyle name="Percent 3 2 2 2 2 5" xfId="49473" xr:uid="{E98527E1-F49F-4EDE-83DA-9265C0558336}"/>
    <cellStyle name="Percent 3 2 2 2 3" xfId="49474" xr:uid="{9FA2981B-A54C-4C9B-887D-BE896B1F3C9C}"/>
    <cellStyle name="Percent 3 2 2 2 3 2" xfId="49475" xr:uid="{7DE0CBBB-2264-4BBB-A2E5-80CC0747C0A3}"/>
    <cellStyle name="Percent 3 2 2 2 3 2 2" xfId="49476" xr:uid="{193009F5-94BC-4872-9E4D-E3E4C1EA35E4}"/>
    <cellStyle name="Percent 3 2 2 2 3 3" xfId="49477" xr:uid="{2267045E-138D-435C-B096-76C5689B898F}"/>
    <cellStyle name="Percent 3 2 2 2 4" xfId="49478" xr:uid="{23401EE5-6E32-443B-9DAB-ACA67B078F43}"/>
    <cellStyle name="Percent 3 2 2 2 4 2" xfId="49479" xr:uid="{3C6A3D3B-F8FE-460B-955A-CD25675E7C31}"/>
    <cellStyle name="Percent 3 2 2 2 4 2 2" xfId="49480" xr:uid="{3E72CE9A-BC5E-4DCA-AD50-F7BCAF23EF1B}"/>
    <cellStyle name="Percent 3 2 2 2 4 3" xfId="49481" xr:uid="{386BF127-7430-49A7-8089-9B19791759A0}"/>
    <cellStyle name="Percent 3 2 2 2 5" xfId="49482" xr:uid="{651B9BE2-B168-4960-9C32-16545FED4AFB}"/>
    <cellStyle name="Percent 3 2 2 2 5 2" xfId="49483" xr:uid="{C10D53BD-B1B4-4472-B812-138BF73C3187}"/>
    <cellStyle name="Percent 3 2 2 2 6" xfId="49484" xr:uid="{0DB5ECDB-5744-436C-B7D1-D9EBAFD55539}"/>
    <cellStyle name="Percent 3 2 2 2 7" xfId="49461" xr:uid="{E0B148F3-DCEF-46C4-9EEC-EC9C1014D9A8}"/>
    <cellStyle name="Percent 3 2 2 3" xfId="244" xr:uid="{5DDEBEC7-6D5F-43EC-AD10-BF93B2AA3BA6}"/>
    <cellStyle name="Percent 3 2 2 3 2" xfId="51413" xr:uid="{99113B6F-55AF-4EDB-8444-39D4AA1498CE}"/>
    <cellStyle name="Percent 3 2 2 3 3" xfId="49485" xr:uid="{4CB9C639-1CC1-474A-8533-538BB9128A4E}"/>
    <cellStyle name="Percent 3 2 2 4" xfId="49486" xr:uid="{6E6B8BBB-88BD-4EF8-A881-213A8265241C}"/>
    <cellStyle name="Percent 3 2 2 4 2" xfId="49487" xr:uid="{42A4D862-040A-49E2-B43F-7B9CD9A0F8F6}"/>
    <cellStyle name="Percent 3 2 2 4 2 2" xfId="49488" xr:uid="{D5A3C938-811B-4AAF-B3E3-DB2010B2B51F}"/>
    <cellStyle name="Percent 3 2 2 4 2 2 2" xfId="49489" xr:uid="{E6603F51-5ED0-45CF-B4F1-9FB51EC15C08}"/>
    <cellStyle name="Percent 3 2 2 4 2 3" xfId="49490" xr:uid="{68F06F7E-18C7-4793-AFEC-5C524FCEFFB1}"/>
    <cellStyle name="Percent 3 2 2 4 3" xfId="49491" xr:uid="{C1B9D730-3767-474E-813B-CA8EF1ABD517}"/>
    <cellStyle name="Percent 3 2 2 4 3 2" xfId="49492" xr:uid="{0297E0C2-4F2E-44E2-8419-65904781B7B5}"/>
    <cellStyle name="Percent 3 2 2 4 3 2 2" xfId="49493" xr:uid="{2BFD6988-8B38-47C1-941D-A55F5E418EF7}"/>
    <cellStyle name="Percent 3 2 2 4 3 3" xfId="49494" xr:uid="{5C8FA2FF-CE8E-4A22-80D0-0F8DDA33D2D6}"/>
    <cellStyle name="Percent 3 2 2 4 4" xfId="49495" xr:uid="{6E788B28-B8DD-4C71-B03B-3693572987CD}"/>
    <cellStyle name="Percent 3 2 2 4 4 2" xfId="49496" xr:uid="{357CF902-0669-4CB0-B4EB-510DA73F43DC}"/>
    <cellStyle name="Percent 3 2 2 4 5" xfId="49497" xr:uid="{9FD7ED62-0510-4D15-891E-466612E16E2E}"/>
    <cellStyle name="Percent 3 2 2 5" xfId="49498" xr:uid="{6E017F54-BC6F-4001-A63F-B89DF0E24413}"/>
    <cellStyle name="Percent 3 2 2 5 2" xfId="49499" xr:uid="{B554B793-8F3F-43FA-9CAA-A460B974CBE8}"/>
    <cellStyle name="Percent 3 2 2 5 2 2" xfId="49500" xr:uid="{952E6009-1814-4ADD-855B-F8562B4B5F9F}"/>
    <cellStyle name="Percent 3 2 2 5 3" xfId="49501" xr:uid="{26765CBF-89E0-413F-BC70-62C1720DC839}"/>
    <cellStyle name="Percent 3 2 2 6" xfId="49502" xr:uid="{CE4E758E-F8BD-4EEB-8D62-FAA50BA37310}"/>
    <cellStyle name="Percent 3 2 2 6 2" xfId="49503" xr:uid="{B095EA66-80E6-445F-AE24-EAC85115041B}"/>
    <cellStyle name="Percent 3 2 2 6 2 2" xfId="49504" xr:uid="{55EAA859-F6A8-4021-B039-D5F4D4D3D116}"/>
    <cellStyle name="Percent 3 2 2 6 3" xfId="49505" xr:uid="{AA13317C-2D18-49AC-996C-1B185F016C3D}"/>
    <cellStyle name="Percent 3 2 2 7" xfId="49506" xr:uid="{A6DFE570-6233-4CE2-B135-099E3E0896B8}"/>
    <cellStyle name="Percent 3 2 2 7 2" xfId="49507" xr:uid="{98B53B01-DD96-4044-BA7F-C716AAD37376}"/>
    <cellStyle name="Percent 3 2 2 7 2 2" xfId="49508" xr:uid="{CB657B6D-7ED3-4A1F-8E22-2BC6BED3FC7F}"/>
    <cellStyle name="Percent 3 2 2 7 3" xfId="49509" xr:uid="{E4B70CB9-FCFC-4267-857B-C327A86E1F85}"/>
    <cellStyle name="Percent 3 2 2 8" xfId="49510" xr:uid="{D0A22703-1F7E-458A-B481-386D869A74D0}"/>
    <cellStyle name="Percent 3 2 2 8 2" xfId="49511" xr:uid="{0A5711F3-6108-4EEC-9005-65A35661E8B9}"/>
    <cellStyle name="Percent 3 2 2 9" xfId="49512" xr:uid="{DE149550-9832-4AE1-81E7-1E971ABD0285}"/>
    <cellStyle name="Percent 3 2 3" xfId="49513" xr:uid="{DEE4AF04-A756-47FF-BD54-EAE27DBC3D7C}"/>
    <cellStyle name="Percent 3 2 3 2" xfId="49514" xr:uid="{E8F7F5EF-DFE7-46EE-9B3B-C2670EC73E3A}"/>
    <cellStyle name="Percent 3 2 3 2 2" xfId="49515" xr:uid="{100C9D15-0613-4562-AA05-36E2C642AA19}"/>
    <cellStyle name="Percent 3 2 3 2 2 2" xfId="49516" xr:uid="{65E3E511-26C0-4010-AAD0-34B7B5081FB7}"/>
    <cellStyle name="Percent 3 2 3 2 2 2 2" xfId="49517" xr:uid="{750A9E84-79A7-4D97-8324-852322586DDD}"/>
    <cellStyle name="Percent 3 2 3 2 2 2 2 2" xfId="49518" xr:uid="{93156F92-3117-4F20-9B2F-FAC64133EE58}"/>
    <cellStyle name="Percent 3 2 3 2 2 2 3" xfId="49519" xr:uid="{3F125CE7-B172-43EE-8EB2-500AEB0B28A1}"/>
    <cellStyle name="Percent 3 2 3 2 2 3" xfId="49520" xr:uid="{4B2786F3-9E4B-4E0E-A94D-97410DBAE28D}"/>
    <cellStyle name="Percent 3 2 3 2 2 3 2" xfId="49521" xr:uid="{DD38263F-6336-4418-9A9E-0E50BE0302BE}"/>
    <cellStyle name="Percent 3 2 3 2 2 3 2 2" xfId="49522" xr:uid="{20FDD3AF-E521-4609-B314-FAE0FDE64AE4}"/>
    <cellStyle name="Percent 3 2 3 2 2 3 3" xfId="49523" xr:uid="{089C6050-96F5-4384-8116-3CBD396D5715}"/>
    <cellStyle name="Percent 3 2 3 2 2 4" xfId="49524" xr:uid="{DE76E156-622F-4C0C-A282-0544FD99BBDA}"/>
    <cellStyle name="Percent 3 2 3 2 2 4 2" xfId="49525" xr:uid="{9DDF16F2-ED56-4FA0-928B-37C5C30FF6C3}"/>
    <cellStyle name="Percent 3 2 3 2 2 5" xfId="49526" xr:uid="{A3D98559-0867-4150-B236-246EC410EE16}"/>
    <cellStyle name="Percent 3 2 3 2 3" xfId="49527" xr:uid="{6AD22E14-589C-4C16-A3F3-26749DB811D2}"/>
    <cellStyle name="Percent 3 2 3 2 3 2" xfId="49528" xr:uid="{0B0564F1-2855-4DCF-B8CA-4C73BB1FB8E2}"/>
    <cellStyle name="Percent 3 2 3 2 3 2 2" xfId="49529" xr:uid="{115D6AEC-2DDF-49F1-8953-62E3B5601B12}"/>
    <cellStyle name="Percent 3 2 3 2 3 3" xfId="49530" xr:uid="{3ABC0C7A-CFF3-4267-8AC9-4A73B3065E1A}"/>
    <cellStyle name="Percent 3 2 3 2 4" xfId="49531" xr:uid="{AAE71000-1D2F-41BB-B536-623FF6EB7826}"/>
    <cellStyle name="Percent 3 2 3 2 4 2" xfId="49532" xr:uid="{2A97CAAA-E12D-4BC4-86B5-E3C523C6B1A2}"/>
    <cellStyle name="Percent 3 2 3 2 4 2 2" xfId="49533" xr:uid="{95F45798-37B5-4DEB-BC9E-A581E319DA9B}"/>
    <cellStyle name="Percent 3 2 3 2 4 3" xfId="49534" xr:uid="{B718BC97-B523-4ACE-9391-C9D619B71C49}"/>
    <cellStyle name="Percent 3 2 3 2 5" xfId="49535" xr:uid="{E64B84B7-2793-4338-B82E-D156CB4E440E}"/>
    <cellStyle name="Percent 3 2 3 2 5 2" xfId="49536" xr:uid="{81929063-5690-4149-B50E-2115D1F135B1}"/>
    <cellStyle name="Percent 3 2 3 2 6" xfId="49537" xr:uid="{3A1A2753-1B4A-4703-BAA7-BD03537040C9}"/>
    <cellStyle name="Percent 3 2 3 3" xfId="49538" xr:uid="{166BE8F8-4281-4402-B4F2-178974E70F9D}"/>
    <cellStyle name="Percent 3 2 3 4" xfId="49539" xr:uid="{BCC186B9-0C8A-4278-BD07-D1BDB60A3D60}"/>
    <cellStyle name="Percent 3 2 3 4 2" xfId="49540" xr:uid="{EB41E5A6-60BD-45D2-A601-C1F96C599FB3}"/>
    <cellStyle name="Percent 3 2 3 4 2 2" xfId="49541" xr:uid="{44C1EBA5-AC60-4214-9895-1D6904176DB2}"/>
    <cellStyle name="Percent 3 2 3 4 2 2 2" xfId="49542" xr:uid="{3DD04FE7-E5FF-4AA0-AEB2-E4BC2DB4F774}"/>
    <cellStyle name="Percent 3 2 3 4 2 3" xfId="49543" xr:uid="{C34DC8ED-D631-49E7-A0B7-1C4CD0FC0C07}"/>
    <cellStyle name="Percent 3 2 3 4 3" xfId="49544" xr:uid="{B8ACC391-F6A0-4E09-956E-9AB225C6A89A}"/>
    <cellStyle name="Percent 3 2 3 4 3 2" xfId="49545" xr:uid="{8E2F90BE-04F4-43F7-9429-7CD8878C0AC9}"/>
    <cellStyle name="Percent 3 2 3 4 3 2 2" xfId="49546" xr:uid="{6F19C415-187B-40F4-A874-F648CD5F58AB}"/>
    <cellStyle name="Percent 3 2 3 4 3 3" xfId="49547" xr:uid="{814EEB95-5BCD-47C0-86EB-8326B79278BF}"/>
    <cellStyle name="Percent 3 2 3 4 4" xfId="49548" xr:uid="{72C78F40-9107-4B02-9ED2-B23B21B5F637}"/>
    <cellStyle name="Percent 3 2 3 4 4 2" xfId="49549" xr:uid="{55F06F78-484E-4FC5-BEC2-50BEF5662FED}"/>
    <cellStyle name="Percent 3 2 3 4 5" xfId="49550" xr:uid="{A8EDAF56-B0BF-4EA0-903B-8F3FB75FA0B5}"/>
    <cellStyle name="Percent 3 2 3 5" xfId="49551" xr:uid="{D1AAB51C-3904-4F3C-9E78-B1E792B6CD39}"/>
    <cellStyle name="Percent 3 2 3 5 2" xfId="49552" xr:uid="{895227EF-7B70-46E4-A660-118D77B03F93}"/>
    <cellStyle name="Percent 3 2 3 5 2 2" xfId="49553" xr:uid="{F4854553-0B9A-49C0-971A-86A052FC69BA}"/>
    <cellStyle name="Percent 3 2 3 5 3" xfId="49554" xr:uid="{68971B5E-F149-4007-93DE-AD570A6ADEC2}"/>
    <cellStyle name="Percent 3 2 3 6" xfId="49555" xr:uid="{B7B2E5FA-02A2-470B-A973-422A2E13A7B1}"/>
    <cellStyle name="Percent 3 2 3 6 2" xfId="49556" xr:uid="{7C37A20B-532F-44B4-8004-BBE72472DE1C}"/>
    <cellStyle name="Percent 3 2 3 6 2 2" xfId="49557" xr:uid="{B96F3B63-BFF3-4FB2-87E1-8645EE5361B4}"/>
    <cellStyle name="Percent 3 2 3 6 3" xfId="49558" xr:uid="{ADBCF3C7-BD52-4D2B-8B9C-7EC4129EBEBF}"/>
    <cellStyle name="Percent 3 2 3 7" xfId="49559" xr:uid="{9C49B6C5-02D8-4C41-B0D5-138BC1646861}"/>
    <cellStyle name="Percent 3 2 3 7 2" xfId="49560" xr:uid="{E4A1A53B-DF80-4AE5-9CEE-D0481E67E8BD}"/>
    <cellStyle name="Percent 3 2 3 7 2 2" xfId="49561" xr:uid="{94961D85-70CB-49E3-BC5F-36BA05B00D33}"/>
    <cellStyle name="Percent 3 2 3 7 3" xfId="49562" xr:uid="{AEF0AA0F-60F7-47A0-8BA9-16BBB60049E6}"/>
    <cellStyle name="Percent 3 2 3 8" xfId="49563" xr:uid="{7C411531-365A-48C9-90EE-41AE9D6F49FC}"/>
    <cellStyle name="Percent 3 2 3 8 2" xfId="49564" xr:uid="{97194D2D-AB2A-4401-B89A-F0F78370B136}"/>
    <cellStyle name="Percent 3 2 3 9" xfId="49565" xr:uid="{6426AC6E-1740-43BE-95D1-E95BD4DC72EF}"/>
    <cellStyle name="Percent 3 2 4" xfId="49566" xr:uid="{3116D4F2-0253-4462-B0F1-1D80D5032D3E}"/>
    <cellStyle name="Percent 3 2 4 2" xfId="49567" xr:uid="{6534D381-3629-4D97-8542-F1CC47C635F1}"/>
    <cellStyle name="Percent 3 2 4 2 2" xfId="49568" xr:uid="{99FA07B1-A204-44EB-882E-55B98D08CA64}"/>
    <cellStyle name="Percent 3 2 4 2 2 2" xfId="49569" xr:uid="{6F13CB53-F0D7-4D24-BB55-876BB185A3DE}"/>
    <cellStyle name="Percent 3 2 4 2 2 2 2" xfId="49570" xr:uid="{083AFE09-6B67-4224-9286-6930E45D937D}"/>
    <cellStyle name="Percent 3 2 4 2 2 3" xfId="49571" xr:uid="{626D9D86-CA32-4F87-8364-A247F03CC4FE}"/>
    <cellStyle name="Percent 3 2 4 2 3" xfId="49572" xr:uid="{15BBDBFD-25D5-467F-B5CF-5CF6DEB09018}"/>
    <cellStyle name="Percent 3 2 4 2 3 2" xfId="49573" xr:uid="{6A91283F-30C1-4F13-A4F1-560E36A59A74}"/>
    <cellStyle name="Percent 3 2 4 2 3 2 2" xfId="49574" xr:uid="{7DCEBA64-159A-45AA-B0B6-084321B10644}"/>
    <cellStyle name="Percent 3 2 4 2 3 3" xfId="49575" xr:uid="{84676BA4-AA54-4A47-863A-3C0B73C2BE7C}"/>
    <cellStyle name="Percent 3 2 4 2 4" xfId="49576" xr:uid="{AE0064F6-E2C8-4912-8831-588E4C178E54}"/>
    <cellStyle name="Percent 3 2 4 2 4 2" xfId="49577" xr:uid="{D06A981A-C89C-420F-8F0C-53601DEFEC1B}"/>
    <cellStyle name="Percent 3 2 4 2 5" xfId="49578" xr:uid="{FC15B8B6-177C-4EDA-AE43-B7BBBDB2DF38}"/>
    <cellStyle name="Percent 3 2 4 3" xfId="49579" xr:uid="{A8E5A907-E0FB-4B2E-87F3-6B080FB1E594}"/>
    <cellStyle name="Percent 3 2 4 3 2" xfId="49580" xr:uid="{D67D487F-F4EE-4E8D-A252-A7C53F5564F8}"/>
    <cellStyle name="Percent 3 2 4 3 2 2" xfId="49581" xr:uid="{3A5C5D97-4068-4289-9993-3CA37E4DD60D}"/>
    <cellStyle name="Percent 3 2 4 3 3" xfId="49582" xr:uid="{BC11DEF6-6A06-4776-B074-7429B79400AE}"/>
    <cellStyle name="Percent 3 2 4 4" xfId="49583" xr:uid="{3F856254-9C7C-4AA3-86E0-9163C3C29D22}"/>
    <cellStyle name="Percent 3 2 4 4 2" xfId="49584" xr:uid="{40A5BAD9-34AD-45DF-970F-43536E38A3C2}"/>
    <cellStyle name="Percent 3 2 4 4 2 2" xfId="49585" xr:uid="{515B4452-418C-4B91-B844-9A32C373FAA5}"/>
    <cellStyle name="Percent 3 2 4 4 3" xfId="49586" xr:uid="{AE3C51EB-EDB1-422A-BC02-83E907CFEC99}"/>
    <cellStyle name="Percent 3 2 4 5" xfId="49587" xr:uid="{3065725E-5FD8-43D8-B85F-592197248645}"/>
    <cellStyle name="Percent 3 2 4 5 2" xfId="49588" xr:uid="{3507694E-EDCD-4E9C-AFBB-10D14BADF45B}"/>
    <cellStyle name="Percent 3 2 4 6" xfId="49589" xr:uid="{C21BAE16-0721-4DDA-9C98-8CAC46B0E0FC}"/>
    <cellStyle name="Percent 3 2 5" xfId="49590" xr:uid="{FE01C987-4654-45EA-880E-93B8C2628A36}"/>
    <cellStyle name="Percent 3 2 6" xfId="49591" xr:uid="{B1FF268D-E126-4365-9DA5-7E5B0A6FEE22}"/>
    <cellStyle name="Percent 3 2 6 2" xfId="49592" xr:uid="{E70AD285-03D6-4FAD-8471-AB91AA6C6B71}"/>
    <cellStyle name="Percent 3 2 6 2 2" xfId="49593" xr:uid="{F1613B2C-C7D4-46A6-BDBF-840ABC5E9839}"/>
    <cellStyle name="Percent 3 2 6 2 2 2" xfId="49594" xr:uid="{1BB2283C-8EE0-484F-9875-ADC35D6C6BDD}"/>
    <cellStyle name="Percent 3 2 6 2 3" xfId="49595" xr:uid="{26C53FCC-DD66-4F92-ADA5-5B4EB8A864BC}"/>
    <cellStyle name="Percent 3 2 6 3" xfId="49596" xr:uid="{AAB67811-0C9E-4A79-B849-550ED563A170}"/>
    <cellStyle name="Percent 3 2 6 3 2" xfId="49597" xr:uid="{4F717436-6A4D-4909-A7E8-741FC55E2D24}"/>
    <cellStyle name="Percent 3 2 6 3 2 2" xfId="49598" xr:uid="{A1E2A228-50C7-4EE4-A576-94A1B264135C}"/>
    <cellStyle name="Percent 3 2 6 3 3" xfId="49599" xr:uid="{D3ED47BB-A9F4-4578-A506-9FC174C518C9}"/>
    <cellStyle name="Percent 3 2 6 4" xfId="49600" xr:uid="{933F9552-E1F9-43B0-BC71-0DC64801B4C9}"/>
    <cellStyle name="Percent 3 2 6 4 2" xfId="49601" xr:uid="{CBED6786-CE43-4F83-8999-0212232C698E}"/>
    <cellStyle name="Percent 3 2 6 5" xfId="49602" xr:uid="{B372782C-D1A9-4E35-9ECA-91BB7B9BCA14}"/>
    <cellStyle name="Percent 3 2 7" xfId="49603" xr:uid="{BB327FBF-F900-445A-9FD6-19565FA1602C}"/>
    <cellStyle name="Percent 3 2 7 2" xfId="49604" xr:uid="{0C022C23-057A-4683-AAEE-919E2A52EB15}"/>
    <cellStyle name="Percent 3 2 7 2 2" xfId="49605" xr:uid="{377434BA-CA3E-4F32-B473-49458C320358}"/>
    <cellStyle name="Percent 3 2 7 3" xfId="49606" xr:uid="{596AA368-5500-4ADB-944F-8C8C8B3391C9}"/>
    <cellStyle name="Percent 3 2 8" xfId="49607" xr:uid="{2688ACE3-33DC-4D5E-B407-5B0CE9045026}"/>
    <cellStyle name="Percent 3 2 8 2" xfId="49608" xr:uid="{7051396E-2941-4597-8657-B3506F8B2006}"/>
    <cellStyle name="Percent 3 2 8 2 2" xfId="49609" xr:uid="{C4C37A68-325C-4BDD-95F1-3FD4EA840168}"/>
    <cellStyle name="Percent 3 2 8 3" xfId="49610" xr:uid="{1A3B62D0-3AFE-4DA8-BE7B-E0C252E1596A}"/>
    <cellStyle name="Percent 3 2 9" xfId="49611" xr:uid="{479EF750-334F-43A2-AA13-A570047E940A}"/>
    <cellStyle name="Percent 3 2 9 2" xfId="49612" xr:uid="{16BCBFFA-40A1-4484-A28A-4C1E17A8D3E1}"/>
    <cellStyle name="Percent 3 2 9 2 2" xfId="49613" xr:uid="{F4E47126-3D39-4EF2-91DB-AF1AD660F60D}"/>
    <cellStyle name="Percent 3 2 9 3" xfId="49614" xr:uid="{11CDF2E8-6544-46A9-9FAB-F16CB346AD68}"/>
    <cellStyle name="Percent 3 20" xfId="49615" xr:uid="{E36F187B-1787-4891-8872-F37A80A1E5A6}"/>
    <cellStyle name="Percent 3 20 2" xfId="49616" xr:uid="{B6B7BA46-801A-47C7-AEC3-0FB490ABED30}"/>
    <cellStyle name="Percent 3 20 2 2" xfId="49617" xr:uid="{9D609C3D-B61E-41B0-8CBC-94ED33D691BF}"/>
    <cellStyle name="Percent 3 20 2 2 2" xfId="49618" xr:uid="{D00CFDA4-BF6D-446C-8E8F-E6DD6935B962}"/>
    <cellStyle name="Percent 3 20 2 2 2 2" xfId="49619" xr:uid="{B0625A61-C65F-4EDA-9B14-0FEE63BC61B2}"/>
    <cellStyle name="Percent 3 20 2 2 3" xfId="49620" xr:uid="{D8F8BA13-81A7-4960-B759-0D6EA30692D9}"/>
    <cellStyle name="Percent 3 20 2 3" xfId="49621" xr:uid="{601A2055-29C9-48BD-B20E-7DF3EA0A70E0}"/>
    <cellStyle name="Percent 3 20 2 3 2" xfId="49622" xr:uid="{F793848B-5998-40B1-AF21-3C36346F88E2}"/>
    <cellStyle name="Percent 3 20 2 3 2 2" xfId="49623" xr:uid="{0FB3F428-C0A3-46FC-89F5-429A846BD0BD}"/>
    <cellStyle name="Percent 3 20 2 3 3" xfId="49624" xr:uid="{5331B483-C02A-41B2-B471-FDEED3C0A3C9}"/>
    <cellStyle name="Percent 3 20 2 4" xfId="49625" xr:uid="{B8534332-C66A-4074-B665-7B4EDD070F64}"/>
    <cellStyle name="Percent 3 20 2 4 2" xfId="49626" xr:uid="{4E1B1ECC-E51C-4CAC-B8B8-5BC7E5049909}"/>
    <cellStyle name="Percent 3 20 2 5" xfId="49627" xr:uid="{AE0F57A5-85F7-4C5E-A207-5733A0BDAC62}"/>
    <cellStyle name="Percent 3 20 3" xfId="49628" xr:uid="{5755CEB7-17E3-44D9-BBD5-F640975C8652}"/>
    <cellStyle name="Percent 3 20 3 2" xfId="49629" xr:uid="{DCEBAACF-C635-4196-9548-2A804D5AB614}"/>
    <cellStyle name="Percent 3 20 3 2 2" xfId="49630" xr:uid="{23A66419-83BF-4302-95AF-5D392D4E3D1B}"/>
    <cellStyle name="Percent 3 20 3 3" xfId="49631" xr:uid="{35B96A60-3DFF-44EC-B7C0-17AAFC2302CA}"/>
    <cellStyle name="Percent 3 20 4" xfId="49632" xr:uid="{64CA1EFE-2D3E-4EF9-AD98-E7846A0D9AFD}"/>
    <cellStyle name="Percent 3 20 4 2" xfId="49633" xr:uid="{B7B980A3-C3B2-42E7-B6EC-52C4B68A2856}"/>
    <cellStyle name="Percent 3 20 4 2 2" xfId="49634" xr:uid="{788DECDC-54D0-4455-8C3E-8DD89D738EE1}"/>
    <cellStyle name="Percent 3 20 4 3" xfId="49635" xr:uid="{97ED82F9-BA6C-4208-95C6-22B2F6ADD037}"/>
    <cellStyle name="Percent 3 20 5" xfId="49636" xr:uid="{1E79AE81-787C-47A3-966A-EB197960D2F8}"/>
    <cellStyle name="Percent 3 20 5 2" xfId="49637" xr:uid="{5E48F1B7-E6E6-4540-A7B5-0AF170EAA3F2}"/>
    <cellStyle name="Percent 3 20 6" xfId="49638" xr:uid="{3618756A-6031-4A53-9475-F2026AFA381C}"/>
    <cellStyle name="Percent 3 21" xfId="49639" xr:uid="{CC29C28E-CD8F-4562-BE84-A66A6243C050}"/>
    <cellStyle name="Percent 3 22" xfId="49640" xr:uid="{F05EC062-28E1-4E41-A831-49C34EC14527}"/>
    <cellStyle name="Percent 3 22 2" xfId="49641" xr:uid="{A274FD04-3FF0-4852-A136-F2792275377E}"/>
    <cellStyle name="Percent 3 22 2 2" xfId="49642" xr:uid="{A2D23379-2CAA-4707-800A-027012868E97}"/>
    <cellStyle name="Percent 3 22 2 2 2" xfId="49643" xr:uid="{0D121C7A-D2AD-49D3-BF6A-EFAB5CB2E3DE}"/>
    <cellStyle name="Percent 3 22 2 3" xfId="49644" xr:uid="{1C0489F8-1F24-4698-8688-55130F35C8DC}"/>
    <cellStyle name="Percent 3 22 3" xfId="49645" xr:uid="{D0258830-CA83-4833-B5D6-D473ADC6A1CE}"/>
    <cellStyle name="Percent 3 22 3 2" xfId="49646" xr:uid="{C0052472-2362-4E9D-BBDD-962F4067780A}"/>
    <cellStyle name="Percent 3 22 3 2 2" xfId="49647" xr:uid="{5C35FF91-3656-421D-9B56-00106A7ECD0D}"/>
    <cellStyle name="Percent 3 22 3 3" xfId="49648" xr:uid="{4DFA7A13-22CB-46DB-A272-AA0A3CF7A0FA}"/>
    <cellStyle name="Percent 3 22 4" xfId="49649" xr:uid="{611887B6-6E58-4C9D-95B6-FDDC76691612}"/>
    <cellStyle name="Percent 3 22 4 2" xfId="49650" xr:uid="{00947D87-BD41-47DD-AF43-EF213ABE846B}"/>
    <cellStyle name="Percent 3 22 5" xfId="49651" xr:uid="{C8A2D6FA-C27A-48CA-8450-52722F7192A3}"/>
    <cellStyle name="Percent 3 23" xfId="49652" xr:uid="{4DC379D9-F29C-45D5-A8DE-51D2B13DE09D}"/>
    <cellStyle name="Percent 3 23 2" xfId="49653" xr:uid="{85938224-77E3-4819-BC65-B6E6F77A84F3}"/>
    <cellStyle name="Percent 3 23 2 2" xfId="49654" xr:uid="{5BD0FF86-0992-4795-BBE2-667E642EA743}"/>
    <cellStyle name="Percent 3 23 3" xfId="49655" xr:uid="{A7931CAF-48D5-4049-85B8-BC0A6DC36869}"/>
    <cellStyle name="Percent 3 24" xfId="49656" xr:uid="{F5402589-4BF0-45A8-9D93-AF39BEF17B45}"/>
    <cellStyle name="Percent 3 24 2" xfId="49657" xr:uid="{6EA8BC5F-7A8B-445E-8417-1C955BCA398A}"/>
    <cellStyle name="Percent 3 24 2 2" xfId="49658" xr:uid="{9C787DE8-76B0-414B-AFD7-17A842DBA077}"/>
    <cellStyle name="Percent 3 24 3" xfId="49659" xr:uid="{86F7FCE4-6468-4B80-AEE6-56040FB2C486}"/>
    <cellStyle name="Percent 3 25" xfId="49660" xr:uid="{44530BF3-2CC8-4C53-B03F-61A9ADF72E5A}"/>
    <cellStyle name="Percent 3 25 2" xfId="49661" xr:uid="{ECA63CA5-168C-4182-8431-A51B5625C430}"/>
    <cellStyle name="Percent 3 25 2 2" xfId="49662" xr:uid="{61EDB08B-BFCD-4376-95FC-0A8018E3C9EF}"/>
    <cellStyle name="Percent 3 25 3" xfId="49663" xr:uid="{9F4D828E-173C-4D4A-A606-E56A3E1DE20D}"/>
    <cellStyle name="Percent 3 3" xfId="49664" xr:uid="{AD6C257A-FD4A-4EEC-991C-DE9695D6EA99}"/>
    <cellStyle name="Percent 3 3 10" xfId="49665" xr:uid="{9CBFEA01-7AD1-4584-A38F-A78231F3BBB1}"/>
    <cellStyle name="Percent 3 3 10 2" xfId="49666" xr:uid="{EDDE3EF4-F461-48D4-989A-B4446D7C53B2}"/>
    <cellStyle name="Percent 3 3 11" xfId="49667" xr:uid="{C4A2C5D8-51E9-467E-8472-EB69349306E0}"/>
    <cellStyle name="Percent 3 3 2" xfId="49668" xr:uid="{235944AF-ED85-4F65-B7D1-E1DCEE96F079}"/>
    <cellStyle name="Percent 3 3 2 2" xfId="49669" xr:uid="{D09128C0-3F88-42E8-99BE-C648B8F7CCC1}"/>
    <cellStyle name="Percent 3 3 2 2 2" xfId="49670" xr:uid="{5186DA9F-F722-4A60-B2E2-3C813CB4213D}"/>
    <cellStyle name="Percent 3 3 2 2 2 2" xfId="49671" xr:uid="{779F5AC9-2E0D-4D9A-A723-3475B623406B}"/>
    <cellStyle name="Percent 3 3 2 2 2 2 2" xfId="49672" xr:uid="{B9147A8D-9ABF-4809-BE0E-FBD87BE8A421}"/>
    <cellStyle name="Percent 3 3 2 2 2 2 2 2" xfId="49673" xr:uid="{D367C254-BFE6-4C5F-8B5E-B96663601A04}"/>
    <cellStyle name="Percent 3 3 2 2 2 2 3" xfId="49674" xr:uid="{C300FC2F-A5AD-43B7-88E9-584410CD5BC2}"/>
    <cellStyle name="Percent 3 3 2 2 2 3" xfId="49675" xr:uid="{8C26C31F-F73F-4952-9528-7759978200F3}"/>
    <cellStyle name="Percent 3 3 2 2 2 3 2" xfId="49676" xr:uid="{10EA2618-977B-4CDD-85AA-8BED7E1712E5}"/>
    <cellStyle name="Percent 3 3 2 2 2 3 2 2" xfId="49677" xr:uid="{E57E9C99-E850-4250-9673-21479CBDF125}"/>
    <cellStyle name="Percent 3 3 2 2 2 3 3" xfId="49678" xr:uid="{BFE8AE18-1B14-4F17-9190-95563656D052}"/>
    <cellStyle name="Percent 3 3 2 2 2 4" xfId="49679" xr:uid="{95147AD2-12D5-44FF-A7C9-F4DD0304A679}"/>
    <cellStyle name="Percent 3 3 2 2 2 4 2" xfId="49680" xr:uid="{2C5E8A6A-5D3E-4E44-AD71-C63C7B993DFD}"/>
    <cellStyle name="Percent 3 3 2 2 2 5" xfId="49681" xr:uid="{AC946E28-A063-41DA-912D-490C5453E7EC}"/>
    <cellStyle name="Percent 3 3 2 2 3" xfId="49682" xr:uid="{838EB1F0-7DE5-4510-BA19-467EBCFBB10A}"/>
    <cellStyle name="Percent 3 3 2 2 3 2" xfId="49683" xr:uid="{6EC7F4E7-5E4C-4B41-94BA-D08CEBD26E2A}"/>
    <cellStyle name="Percent 3 3 2 2 3 2 2" xfId="49684" xr:uid="{E2285DEE-0724-4A8D-A184-776AB6CFF36B}"/>
    <cellStyle name="Percent 3 3 2 2 3 3" xfId="49685" xr:uid="{9C40C591-CAB3-4919-90AD-2CA9D0FD4281}"/>
    <cellStyle name="Percent 3 3 2 2 4" xfId="49686" xr:uid="{0B329855-AAE0-44D9-83AB-3F32A46F94A3}"/>
    <cellStyle name="Percent 3 3 2 2 4 2" xfId="49687" xr:uid="{374197CC-35B4-401F-80F0-8C92FD9BCCBE}"/>
    <cellStyle name="Percent 3 3 2 2 4 2 2" xfId="49688" xr:uid="{84439ED7-A315-4080-A294-2E161330D4BC}"/>
    <cellStyle name="Percent 3 3 2 2 4 3" xfId="49689" xr:uid="{7B236747-453D-413B-A9C1-FB90659C0908}"/>
    <cellStyle name="Percent 3 3 2 2 5" xfId="49690" xr:uid="{750EB8F0-0E65-4B62-BE20-D9F38D86B751}"/>
    <cellStyle name="Percent 3 3 2 2 5 2" xfId="49691" xr:uid="{D6DBC673-E85F-40EE-ABEA-01D4547E3898}"/>
    <cellStyle name="Percent 3 3 2 2 6" xfId="49692" xr:uid="{E5C979CA-5041-4907-A2DA-DCF8C8E384A3}"/>
    <cellStyle name="Percent 3 3 2 3" xfId="49693" xr:uid="{4E1B6790-9776-4DBC-801A-344A431923FB}"/>
    <cellStyle name="Percent 3 3 2 4" xfId="49694" xr:uid="{D5870F1E-B81E-4D61-A8DA-83031CCB27A3}"/>
    <cellStyle name="Percent 3 3 2 4 2" xfId="49695" xr:uid="{3CA7E825-61A5-43DE-B245-5DA07969348A}"/>
    <cellStyle name="Percent 3 3 2 4 2 2" xfId="49696" xr:uid="{372552CD-227C-4604-A331-23F045855984}"/>
    <cellStyle name="Percent 3 3 2 4 2 2 2" xfId="49697" xr:uid="{BE3C4077-1AFD-477D-9927-5640EE2647DB}"/>
    <cellStyle name="Percent 3 3 2 4 2 3" xfId="49698" xr:uid="{070B18C4-882A-4972-A022-A2EEEB0289BA}"/>
    <cellStyle name="Percent 3 3 2 4 3" xfId="49699" xr:uid="{E414CDBF-A11B-4D34-B751-072943B605C2}"/>
    <cellStyle name="Percent 3 3 2 4 3 2" xfId="49700" xr:uid="{179A99BB-DC15-424B-9039-5532CF0DCA6D}"/>
    <cellStyle name="Percent 3 3 2 4 3 2 2" xfId="49701" xr:uid="{BFED72A5-A7A2-460F-A211-F52833B6824B}"/>
    <cellStyle name="Percent 3 3 2 4 3 3" xfId="49702" xr:uid="{F491E849-28B4-4505-86FF-E5C3B4BE425B}"/>
    <cellStyle name="Percent 3 3 2 4 4" xfId="49703" xr:uid="{E84BD3D2-1D3C-4D26-8902-36522BB92919}"/>
    <cellStyle name="Percent 3 3 2 4 4 2" xfId="49704" xr:uid="{17634623-54C9-4005-BA73-2EBCE816E7D3}"/>
    <cellStyle name="Percent 3 3 2 4 5" xfId="49705" xr:uid="{C058C1E4-E627-4CEA-B72F-91F0C1B511CF}"/>
    <cellStyle name="Percent 3 3 2 5" xfId="49706" xr:uid="{18C26D50-26AE-4DE2-83FB-308626D374F6}"/>
    <cellStyle name="Percent 3 3 2 5 2" xfId="49707" xr:uid="{7276CA87-B38B-4BF5-B9D9-1D696AE2EA83}"/>
    <cellStyle name="Percent 3 3 2 5 2 2" xfId="49708" xr:uid="{439DB309-22D4-4738-BD51-D306D3C508ED}"/>
    <cellStyle name="Percent 3 3 2 5 3" xfId="49709" xr:uid="{C5F1CCDC-4DBF-4172-AB3A-48A8C4C00794}"/>
    <cellStyle name="Percent 3 3 2 6" xfId="49710" xr:uid="{CBDAF2E3-49FC-4E51-BB74-DC9827703582}"/>
    <cellStyle name="Percent 3 3 2 6 2" xfId="49711" xr:uid="{260435ED-01A2-403B-BB47-45113AE33C48}"/>
    <cellStyle name="Percent 3 3 2 6 2 2" xfId="49712" xr:uid="{FF985539-7B70-4B04-B353-72CD50FA0ABC}"/>
    <cellStyle name="Percent 3 3 2 6 3" xfId="49713" xr:uid="{6CD816F3-12E5-420D-8E9E-7964A504414A}"/>
    <cellStyle name="Percent 3 3 2 7" xfId="49714" xr:uid="{CBA9DB1C-D771-4B36-A97F-6C610A5C71FB}"/>
    <cellStyle name="Percent 3 3 2 7 2" xfId="49715" xr:uid="{46CAC962-609A-45A5-A344-CF0497908F0C}"/>
    <cellStyle name="Percent 3 3 2 7 2 2" xfId="49716" xr:uid="{4422B99A-9A83-4A12-8F8F-81F8D8D08365}"/>
    <cellStyle name="Percent 3 3 2 7 3" xfId="49717" xr:uid="{23C278EE-5DD8-4889-AEB4-8F2A38A666DC}"/>
    <cellStyle name="Percent 3 3 2 8" xfId="49718" xr:uid="{85C5A22D-6522-48D4-95F6-F2DAB3763F56}"/>
    <cellStyle name="Percent 3 3 2 8 2" xfId="49719" xr:uid="{FD2398A5-A25C-41E3-875C-ED13BDE118C9}"/>
    <cellStyle name="Percent 3 3 2 9" xfId="49720" xr:uid="{FCD1D188-AB58-4C06-A707-CDF4B2DB9A9B}"/>
    <cellStyle name="Percent 3 3 3" xfId="49721" xr:uid="{4D878AEF-D09F-4B9E-9106-DE48ABC01BA4}"/>
    <cellStyle name="Percent 3 3 3 2" xfId="49722" xr:uid="{D3A35CB5-E8AA-4DD4-A7CC-8793528602FF}"/>
    <cellStyle name="Percent 3 3 3 2 2" xfId="49723" xr:uid="{9C52BAE7-3947-4AFF-A9FB-216BD6803F5F}"/>
    <cellStyle name="Percent 3 3 3 2 2 2" xfId="49724" xr:uid="{F2021275-D0F8-4B38-B146-298B23C5285B}"/>
    <cellStyle name="Percent 3 3 3 2 2 2 2" xfId="49725" xr:uid="{8BF2046C-946A-4E4A-A45F-700DF960985F}"/>
    <cellStyle name="Percent 3 3 3 2 2 2 2 2" xfId="49726" xr:uid="{5E7BB1D4-FC7B-4C2A-A5E7-C3756A61F37A}"/>
    <cellStyle name="Percent 3 3 3 2 2 2 3" xfId="49727" xr:uid="{B3B020EE-9070-4504-8EDD-B39383AD6FE9}"/>
    <cellStyle name="Percent 3 3 3 2 2 3" xfId="49728" xr:uid="{DA97E62F-0918-41E7-8B6B-D44B3D1A6183}"/>
    <cellStyle name="Percent 3 3 3 2 2 3 2" xfId="49729" xr:uid="{0CC5B603-5FAA-4AC9-8E0E-34A011DF91D5}"/>
    <cellStyle name="Percent 3 3 3 2 2 3 2 2" xfId="49730" xr:uid="{34BF232D-FF23-42C7-A03B-41D59ECE2BA5}"/>
    <cellStyle name="Percent 3 3 3 2 2 3 3" xfId="49731" xr:uid="{3E054B3D-F3FC-438E-8C99-5A253B4B52E6}"/>
    <cellStyle name="Percent 3 3 3 2 2 4" xfId="49732" xr:uid="{E1BFB2A4-B269-43D1-8D8B-29CC0E8BE1E5}"/>
    <cellStyle name="Percent 3 3 3 2 2 4 2" xfId="49733" xr:uid="{0FC9D561-0179-4ED2-8F55-DB65A92397D8}"/>
    <cellStyle name="Percent 3 3 3 2 2 5" xfId="49734" xr:uid="{A2640911-10DC-4620-B079-81CAEEA4143D}"/>
    <cellStyle name="Percent 3 3 3 2 3" xfId="49735" xr:uid="{C71A099A-54EA-472C-B374-E4190EAA9477}"/>
    <cellStyle name="Percent 3 3 3 2 3 2" xfId="49736" xr:uid="{FC0BDAB2-8F36-4932-924B-53FD5ADB0E24}"/>
    <cellStyle name="Percent 3 3 3 2 3 2 2" xfId="49737" xr:uid="{18E182EE-FDE7-4B33-8885-B0D6E3F83FB4}"/>
    <cellStyle name="Percent 3 3 3 2 3 3" xfId="49738" xr:uid="{C8E00941-5EE3-4343-B56F-93F7D378E674}"/>
    <cellStyle name="Percent 3 3 3 2 4" xfId="49739" xr:uid="{0449BC3D-E5DC-454C-964E-058421129841}"/>
    <cellStyle name="Percent 3 3 3 2 4 2" xfId="49740" xr:uid="{2E93594C-8AD3-44BE-8067-3A2B9680E43F}"/>
    <cellStyle name="Percent 3 3 3 2 4 2 2" xfId="49741" xr:uid="{28E092DE-B6C4-4775-99E1-B38EB9406D64}"/>
    <cellStyle name="Percent 3 3 3 2 4 3" xfId="49742" xr:uid="{A464DD45-B727-4416-8D79-DCEED48B2FAA}"/>
    <cellStyle name="Percent 3 3 3 2 5" xfId="49743" xr:uid="{1246263C-A1C1-4B49-8B01-7AD044787C2A}"/>
    <cellStyle name="Percent 3 3 3 2 5 2" xfId="49744" xr:uid="{67483586-0A5A-4053-94E4-7E729614C829}"/>
    <cellStyle name="Percent 3 3 3 2 6" xfId="49745" xr:uid="{D8C3A4CD-2FA4-4E37-803C-528DF8B1E60A}"/>
    <cellStyle name="Percent 3 3 3 3" xfId="49746" xr:uid="{DA24B7DF-7F49-447A-AAE3-8FE3D7967166}"/>
    <cellStyle name="Percent 3 3 3 4" xfId="49747" xr:uid="{567440FB-B7BE-4E85-BAC3-FA7E233D32E3}"/>
    <cellStyle name="Percent 3 3 3 4 2" xfId="49748" xr:uid="{A8E8367C-57C6-4FD4-A644-CCF5A60102E8}"/>
    <cellStyle name="Percent 3 3 3 4 2 2" xfId="49749" xr:uid="{2BB3283A-03B4-4F26-8219-F4FE595DE997}"/>
    <cellStyle name="Percent 3 3 3 4 2 2 2" xfId="49750" xr:uid="{CBC5C6A5-414F-4F08-BB47-21C5527F290D}"/>
    <cellStyle name="Percent 3 3 3 4 2 3" xfId="49751" xr:uid="{63280B01-A3AB-4D61-BF3B-E4DE58AECE66}"/>
    <cellStyle name="Percent 3 3 3 4 3" xfId="49752" xr:uid="{35329C4B-67F9-4C3F-A336-7904B1F824F3}"/>
    <cellStyle name="Percent 3 3 3 4 3 2" xfId="49753" xr:uid="{AFF91257-C1B3-4722-B148-BE2A82DD0EC4}"/>
    <cellStyle name="Percent 3 3 3 4 3 2 2" xfId="49754" xr:uid="{01C62B8B-7701-4D10-9DC9-69FA2E513E68}"/>
    <cellStyle name="Percent 3 3 3 4 3 3" xfId="49755" xr:uid="{72C9AEEA-DB75-4A9A-A126-4670D50A702A}"/>
    <cellStyle name="Percent 3 3 3 4 4" xfId="49756" xr:uid="{4E519808-B5B7-4825-9E48-F7D3B3432A5D}"/>
    <cellStyle name="Percent 3 3 3 4 4 2" xfId="49757" xr:uid="{8B046D83-FEBC-42D7-8765-B53122961D19}"/>
    <cellStyle name="Percent 3 3 3 4 5" xfId="49758" xr:uid="{7E4A7A06-1B47-4BFA-BF9C-0D64C8AC02CA}"/>
    <cellStyle name="Percent 3 3 3 5" xfId="49759" xr:uid="{C8C84ED6-B09A-4331-9980-7D4B013024B5}"/>
    <cellStyle name="Percent 3 3 3 5 2" xfId="49760" xr:uid="{B3466915-D234-4661-BC3C-1C4C82DE94E4}"/>
    <cellStyle name="Percent 3 3 3 5 2 2" xfId="49761" xr:uid="{F3B1C7B8-7385-4AE9-BEDB-53877392846B}"/>
    <cellStyle name="Percent 3 3 3 5 3" xfId="49762" xr:uid="{4E0C8000-27AB-45D6-98F2-A651A0E7E0B9}"/>
    <cellStyle name="Percent 3 3 3 6" xfId="49763" xr:uid="{B4264932-818B-4DE6-B3C6-8B021C0C9AAA}"/>
    <cellStyle name="Percent 3 3 3 6 2" xfId="49764" xr:uid="{52780DE2-37A0-49E9-810E-81EE1117D690}"/>
    <cellStyle name="Percent 3 3 3 6 2 2" xfId="49765" xr:uid="{56F1FDFC-DF69-4BCD-A2C3-28889348B059}"/>
    <cellStyle name="Percent 3 3 3 6 3" xfId="49766" xr:uid="{F8ECBBEA-6942-44F5-8B92-0027A908E0C8}"/>
    <cellStyle name="Percent 3 3 3 7" xfId="49767" xr:uid="{103727D8-EE3D-470F-B269-5DB6476D057D}"/>
    <cellStyle name="Percent 3 3 3 7 2" xfId="49768" xr:uid="{DF24CA3A-246E-4A33-9984-FB4533B312A2}"/>
    <cellStyle name="Percent 3 3 3 7 2 2" xfId="49769" xr:uid="{9721905D-A5ED-4161-85D2-E6273F98C687}"/>
    <cellStyle name="Percent 3 3 3 7 3" xfId="49770" xr:uid="{6E5A4581-1D04-4481-A21F-AF2FE17D0A2B}"/>
    <cellStyle name="Percent 3 3 3 8" xfId="49771" xr:uid="{9BA751E9-1645-46B3-9E3D-34FF0A8C3510}"/>
    <cellStyle name="Percent 3 3 3 8 2" xfId="49772" xr:uid="{E06A1498-C31C-487F-B191-42C3DD8BA8C9}"/>
    <cellStyle name="Percent 3 3 3 9" xfId="49773" xr:uid="{0AF7D60A-9C1C-43FB-8AE4-6266974FE9FA}"/>
    <cellStyle name="Percent 3 3 4" xfId="49774" xr:uid="{852A3C1D-9694-4489-AED1-85D530365E33}"/>
    <cellStyle name="Percent 3 3 4 2" xfId="49775" xr:uid="{A06D18C0-EB20-4363-B81B-9CC501D1E931}"/>
    <cellStyle name="Percent 3 3 4 2 2" xfId="49776" xr:uid="{5F44B3BE-4434-4DFA-BD56-B7B9B43B2B36}"/>
    <cellStyle name="Percent 3 3 4 2 2 2" xfId="49777" xr:uid="{DE2DBCB5-2180-42DF-BE3E-724D4599B8DB}"/>
    <cellStyle name="Percent 3 3 4 2 2 2 2" xfId="49778" xr:uid="{79C78BE2-5DA6-4BB8-A59C-D95CAB5FA6ED}"/>
    <cellStyle name="Percent 3 3 4 2 2 3" xfId="49779" xr:uid="{BB1E803B-D972-494B-BE95-42B8667EF51B}"/>
    <cellStyle name="Percent 3 3 4 2 3" xfId="49780" xr:uid="{C8730C23-15CE-4532-8AA1-AC1F3BFC89E0}"/>
    <cellStyle name="Percent 3 3 4 2 3 2" xfId="49781" xr:uid="{42C04212-F522-45CA-A21F-14DB7A5F1E73}"/>
    <cellStyle name="Percent 3 3 4 2 3 2 2" xfId="49782" xr:uid="{AF1091BE-57CA-4045-BE74-CDE53ED20873}"/>
    <cellStyle name="Percent 3 3 4 2 3 3" xfId="49783" xr:uid="{081B9ADE-9A72-4D11-A16C-BFB561D3F081}"/>
    <cellStyle name="Percent 3 3 4 2 4" xfId="49784" xr:uid="{1C1D78F9-6098-444A-973D-419D140B4D1D}"/>
    <cellStyle name="Percent 3 3 4 2 4 2" xfId="49785" xr:uid="{C94EB9F5-0186-487E-9AD4-59CA5FFCEBC6}"/>
    <cellStyle name="Percent 3 3 4 2 5" xfId="49786" xr:uid="{5DEB1173-50F8-4F60-B485-664FEEADD7DF}"/>
    <cellStyle name="Percent 3 3 4 3" xfId="49787" xr:uid="{23803FA6-2529-4FE9-80BF-802E55B9C04C}"/>
    <cellStyle name="Percent 3 3 4 3 2" xfId="49788" xr:uid="{9595CEA4-0E3D-4111-91FE-7EEBEF6629B7}"/>
    <cellStyle name="Percent 3 3 4 3 2 2" xfId="49789" xr:uid="{7F57E705-E5E6-4F43-8F8E-AAA639BD05B4}"/>
    <cellStyle name="Percent 3 3 4 3 3" xfId="49790" xr:uid="{6B243D58-F199-41D9-A9A9-CF50E90C3AED}"/>
    <cellStyle name="Percent 3 3 4 4" xfId="49791" xr:uid="{E2DEC08A-4785-4E07-A245-7F709DBAC737}"/>
    <cellStyle name="Percent 3 3 4 4 2" xfId="49792" xr:uid="{66812AEA-30CE-4FEA-84C4-0E0887ACF1AB}"/>
    <cellStyle name="Percent 3 3 4 4 2 2" xfId="49793" xr:uid="{FA81AAFC-46D2-4DB0-9676-05746D788BBA}"/>
    <cellStyle name="Percent 3 3 4 4 3" xfId="49794" xr:uid="{0C9482BC-0C11-44BB-80CB-DA30343EF9F8}"/>
    <cellStyle name="Percent 3 3 4 5" xfId="49795" xr:uid="{2655F19D-355E-4975-B852-7BD661D59154}"/>
    <cellStyle name="Percent 3 3 4 5 2" xfId="49796" xr:uid="{077A4A9C-5848-43D9-AD17-10AF0ADCE500}"/>
    <cellStyle name="Percent 3 3 4 6" xfId="49797" xr:uid="{439C3C30-4919-487A-B542-5B67B06953CD}"/>
    <cellStyle name="Percent 3 3 5" xfId="49798" xr:uid="{E0D35E1B-6ADC-4367-BECA-FEBEE4C6F74C}"/>
    <cellStyle name="Percent 3 3 6" xfId="49799" xr:uid="{B01C0138-F535-4552-9C47-CF5E5B3C513F}"/>
    <cellStyle name="Percent 3 3 6 2" xfId="49800" xr:uid="{8E55EDEE-54E3-4EFC-B8CC-389228C6AF26}"/>
    <cellStyle name="Percent 3 3 6 2 2" xfId="49801" xr:uid="{438F22BE-4B2B-481E-914B-F57939E9DDD0}"/>
    <cellStyle name="Percent 3 3 6 2 2 2" xfId="49802" xr:uid="{36EDC109-FCCD-4152-B13C-1EDB3D7780A4}"/>
    <cellStyle name="Percent 3 3 6 2 3" xfId="49803" xr:uid="{273A2513-DE4C-4842-AF2F-82D176CA6B9A}"/>
    <cellStyle name="Percent 3 3 6 3" xfId="49804" xr:uid="{3FD4EE6E-B5A9-42F7-87C6-455D56D1ED63}"/>
    <cellStyle name="Percent 3 3 6 3 2" xfId="49805" xr:uid="{60572E9E-A407-4042-BD2A-BB2C6F2D7A9A}"/>
    <cellStyle name="Percent 3 3 6 3 2 2" xfId="49806" xr:uid="{702A554F-B264-4901-9542-1544B5EC2E04}"/>
    <cellStyle name="Percent 3 3 6 3 3" xfId="49807" xr:uid="{37A978D3-2D19-43D1-9E79-5E56D9E73116}"/>
    <cellStyle name="Percent 3 3 6 4" xfId="49808" xr:uid="{61EC8AE0-81A0-4C41-9927-776ECED67ACC}"/>
    <cellStyle name="Percent 3 3 6 4 2" xfId="49809" xr:uid="{514AFC16-EF32-4025-B99B-C71CBF9F87C8}"/>
    <cellStyle name="Percent 3 3 6 5" xfId="49810" xr:uid="{06350B6A-46E4-41FD-9A79-E7884BC7507E}"/>
    <cellStyle name="Percent 3 3 7" xfId="49811" xr:uid="{9AD3E6CA-5999-4DF4-B303-4C3138748783}"/>
    <cellStyle name="Percent 3 3 7 2" xfId="49812" xr:uid="{22CA3F55-5F20-42C2-A34B-170A0765AD3A}"/>
    <cellStyle name="Percent 3 3 7 2 2" xfId="49813" xr:uid="{97CD2D9C-7F33-4DA9-B11D-81B80CD71E63}"/>
    <cellStyle name="Percent 3 3 7 3" xfId="49814" xr:uid="{8BB66A61-32A5-4B53-9C7F-8FDA59CF5A44}"/>
    <cellStyle name="Percent 3 3 8" xfId="49815" xr:uid="{62BB3F02-6199-4674-AC5B-2DFF874F24EC}"/>
    <cellStyle name="Percent 3 3 8 2" xfId="49816" xr:uid="{B3750652-C78F-4E19-932D-BCDFAAD564ED}"/>
    <cellStyle name="Percent 3 3 8 2 2" xfId="49817" xr:uid="{919EA2DA-B74A-40DA-A62B-0D73FC342678}"/>
    <cellStyle name="Percent 3 3 8 3" xfId="49818" xr:uid="{785886C9-80EE-4BA4-8775-35F9DE2B6BAB}"/>
    <cellStyle name="Percent 3 3 9" xfId="49819" xr:uid="{8BC74D1A-BD48-41E8-BADE-3699C72EDCE9}"/>
    <cellStyle name="Percent 3 3 9 2" xfId="49820" xr:uid="{BBB4C26E-9F35-4434-BA55-D5FB9CA2104C}"/>
    <cellStyle name="Percent 3 3 9 2 2" xfId="49821" xr:uid="{79994E90-1A27-4A08-8588-DE266EFBFE86}"/>
    <cellStyle name="Percent 3 3 9 3" xfId="49822" xr:uid="{DF2DF0CA-6568-4BCD-B295-420959CE840B}"/>
    <cellStyle name="Percent 3 4" xfId="49823" xr:uid="{A4D8C826-0BE4-4DAD-9BE6-EAF03CF38D1D}"/>
    <cellStyle name="Percent 3 4 10" xfId="49824" xr:uid="{E63A6A80-BBED-4157-9F74-7400EDB4EC21}"/>
    <cellStyle name="Percent 3 4 10 2" xfId="49825" xr:uid="{121C1306-E9C0-4E85-A521-7D31A5CD8A99}"/>
    <cellStyle name="Percent 3 4 11" xfId="49826" xr:uid="{E468676B-701C-44EA-9436-5E508F43047F}"/>
    <cellStyle name="Percent 3 4 2" xfId="49827" xr:uid="{CC69FB2D-7C79-4914-9C5B-EB9618EB493E}"/>
    <cellStyle name="Percent 3 4 2 2" xfId="49828" xr:uid="{14A45AC5-3E11-4465-935F-77832E7BD4D3}"/>
    <cellStyle name="Percent 3 4 2 2 2" xfId="49829" xr:uid="{EFB27D8D-1503-4A77-A220-F26E1C5E8E64}"/>
    <cellStyle name="Percent 3 4 2 2 2 2" xfId="49830" xr:uid="{F43C2299-E54A-4835-BB27-F83E5C5602E0}"/>
    <cellStyle name="Percent 3 4 2 2 2 2 2" xfId="49831" xr:uid="{868FE1ED-C6D0-4701-95CB-C8ABF09EAF6F}"/>
    <cellStyle name="Percent 3 4 2 2 2 2 2 2" xfId="49832" xr:uid="{C3F07059-4CA6-478A-878F-366691DF89A3}"/>
    <cellStyle name="Percent 3 4 2 2 2 2 3" xfId="49833" xr:uid="{0E6AF8B9-9B34-47FB-8925-40FD16A30987}"/>
    <cellStyle name="Percent 3 4 2 2 2 3" xfId="49834" xr:uid="{A480600D-12AA-4A09-9481-6E203293ACF0}"/>
    <cellStyle name="Percent 3 4 2 2 2 3 2" xfId="49835" xr:uid="{3C81E6F4-7C91-4855-815E-4CA145031799}"/>
    <cellStyle name="Percent 3 4 2 2 2 3 2 2" xfId="49836" xr:uid="{59BB2262-10A3-44F9-9E95-CB14478B3072}"/>
    <cellStyle name="Percent 3 4 2 2 2 3 3" xfId="49837" xr:uid="{8D522544-97D1-4A65-B351-30355298151D}"/>
    <cellStyle name="Percent 3 4 2 2 2 4" xfId="49838" xr:uid="{6D332868-AC62-4C78-BED8-6893D3090B13}"/>
    <cellStyle name="Percent 3 4 2 2 2 4 2" xfId="49839" xr:uid="{542F2211-3FF3-4EBF-AAE2-81BE37506D62}"/>
    <cellStyle name="Percent 3 4 2 2 2 5" xfId="49840" xr:uid="{28915F2D-9B4F-40E8-8607-12194B5623E3}"/>
    <cellStyle name="Percent 3 4 2 2 3" xfId="49841" xr:uid="{B11793B3-89B2-4BB6-8E8C-ACFFE77AA0B0}"/>
    <cellStyle name="Percent 3 4 2 2 3 2" xfId="49842" xr:uid="{1AE9585F-FEE3-4958-8656-4D1935C448EC}"/>
    <cellStyle name="Percent 3 4 2 2 3 2 2" xfId="49843" xr:uid="{BC76152F-0C80-45CC-BE1F-4FF591A2F3D0}"/>
    <cellStyle name="Percent 3 4 2 2 3 3" xfId="49844" xr:uid="{B05C5BB3-FEAD-489C-AFDF-DBD74129F00A}"/>
    <cellStyle name="Percent 3 4 2 2 4" xfId="49845" xr:uid="{5719A2E8-5E28-4A41-A82B-7AFCC483423D}"/>
    <cellStyle name="Percent 3 4 2 2 4 2" xfId="49846" xr:uid="{5663F8CA-521C-4C91-8DB8-7EAC647AA022}"/>
    <cellStyle name="Percent 3 4 2 2 4 2 2" xfId="49847" xr:uid="{45C549D3-A802-4125-9F16-ABA1D304115C}"/>
    <cellStyle name="Percent 3 4 2 2 4 3" xfId="49848" xr:uid="{7A4DA61D-91FB-41C7-B6F9-995074CD0DF2}"/>
    <cellStyle name="Percent 3 4 2 2 5" xfId="49849" xr:uid="{606F5976-2919-4C84-8A80-3413647E5BC4}"/>
    <cellStyle name="Percent 3 4 2 2 5 2" xfId="49850" xr:uid="{45B38162-BA50-40E3-AB6B-86CD555E3BC8}"/>
    <cellStyle name="Percent 3 4 2 2 6" xfId="49851" xr:uid="{4697810D-E92B-4BE5-A335-3618BFC4FF1B}"/>
    <cellStyle name="Percent 3 4 2 3" xfId="49852" xr:uid="{AA02C171-8408-45A0-9B55-E213FBB591E8}"/>
    <cellStyle name="Percent 3 4 2 4" xfId="49853" xr:uid="{C5042213-66F5-4156-8EA2-1C03507EB42F}"/>
    <cellStyle name="Percent 3 4 2 4 2" xfId="49854" xr:uid="{28C272BE-15C0-4AAF-8DCD-9755258B5C15}"/>
    <cellStyle name="Percent 3 4 2 4 2 2" xfId="49855" xr:uid="{083D31A9-9F54-4FCA-95F0-9F5246C8B5EB}"/>
    <cellStyle name="Percent 3 4 2 4 2 2 2" xfId="49856" xr:uid="{17AB3114-5B58-4F23-8961-85EFB7F22C0A}"/>
    <cellStyle name="Percent 3 4 2 4 2 3" xfId="49857" xr:uid="{1F41719D-8F76-4783-9ADE-D4440679E6FA}"/>
    <cellStyle name="Percent 3 4 2 4 3" xfId="49858" xr:uid="{A6C911DA-11C8-44E2-9D8F-C56982C7DEDD}"/>
    <cellStyle name="Percent 3 4 2 4 3 2" xfId="49859" xr:uid="{0C21B1F7-4960-4A0E-A9E9-C01E9BB8E841}"/>
    <cellStyle name="Percent 3 4 2 4 3 2 2" xfId="49860" xr:uid="{8CC6A24E-340F-4DC2-A867-441DCA0A28D7}"/>
    <cellStyle name="Percent 3 4 2 4 3 3" xfId="49861" xr:uid="{E1FF8F2F-514C-49CC-911F-228A2EDBFE5D}"/>
    <cellStyle name="Percent 3 4 2 4 4" xfId="49862" xr:uid="{1A31FED1-D2C7-41FB-8851-69B516B52FF7}"/>
    <cellStyle name="Percent 3 4 2 4 4 2" xfId="49863" xr:uid="{C5649BBD-B19A-49EA-9EF5-272EE9CE5AC9}"/>
    <cellStyle name="Percent 3 4 2 4 5" xfId="49864" xr:uid="{E51D66CB-7CDC-4F66-BB1E-51EC87FC0A0E}"/>
    <cellStyle name="Percent 3 4 2 5" xfId="49865" xr:uid="{F908E329-969A-4D8E-B792-C8EC0592C129}"/>
    <cellStyle name="Percent 3 4 2 5 2" xfId="49866" xr:uid="{491324D5-19D5-46C3-A33A-8E3D4FB114BD}"/>
    <cellStyle name="Percent 3 4 2 5 2 2" xfId="49867" xr:uid="{DDFC0DE0-98B7-4B91-A2A5-0F9F1B58C525}"/>
    <cellStyle name="Percent 3 4 2 5 3" xfId="49868" xr:uid="{80249079-8335-4B30-A20C-C75FBCC6EDA0}"/>
    <cellStyle name="Percent 3 4 2 6" xfId="49869" xr:uid="{5E031B68-791D-4A5F-8702-3760A6784C33}"/>
    <cellStyle name="Percent 3 4 2 6 2" xfId="49870" xr:uid="{0514031E-EC58-4A83-92C1-3A44267B2F89}"/>
    <cellStyle name="Percent 3 4 2 6 2 2" xfId="49871" xr:uid="{F920D32B-2C16-42ED-A6F8-3C75FBC49E06}"/>
    <cellStyle name="Percent 3 4 2 6 3" xfId="49872" xr:uid="{EED4BB25-B0BE-42F0-AA2D-CFC732E926D7}"/>
    <cellStyle name="Percent 3 4 2 7" xfId="49873" xr:uid="{F66FBCA5-0F16-4D95-98B4-42653B9395CD}"/>
    <cellStyle name="Percent 3 4 2 7 2" xfId="49874" xr:uid="{351A0621-0A9D-475C-8F60-AA39DF2D1094}"/>
    <cellStyle name="Percent 3 4 2 7 2 2" xfId="49875" xr:uid="{A388CDC8-FEE4-446E-8835-DCBC088945D3}"/>
    <cellStyle name="Percent 3 4 2 7 3" xfId="49876" xr:uid="{AE4E960B-00EC-4B01-A790-4F4DA83E43A2}"/>
    <cellStyle name="Percent 3 4 2 8" xfId="49877" xr:uid="{91E90FBB-35F4-4602-AC1F-4289C0B36AAF}"/>
    <cellStyle name="Percent 3 4 2 8 2" xfId="49878" xr:uid="{5391C91A-9106-4E06-A785-BCAABDF8FE8B}"/>
    <cellStyle name="Percent 3 4 2 9" xfId="49879" xr:uid="{4ED54F91-8CB4-4635-ABDB-DC0FD44E9D0F}"/>
    <cellStyle name="Percent 3 4 3" xfId="49880" xr:uid="{013FF607-8466-4035-B4C9-B48D0BF3F513}"/>
    <cellStyle name="Percent 3 4 3 2" xfId="49881" xr:uid="{02CE86B7-9D1E-4D43-9F50-D404D163D083}"/>
    <cellStyle name="Percent 3 4 3 2 2" xfId="49882" xr:uid="{E278F602-24B3-4566-831F-80BC5C90C8A1}"/>
    <cellStyle name="Percent 3 4 3 2 2 2" xfId="49883" xr:uid="{A8F83AA9-F856-4683-9D10-4BC2C238BABE}"/>
    <cellStyle name="Percent 3 4 3 2 2 2 2" xfId="49884" xr:uid="{D9FDFF85-7117-4B4F-9D66-F0B0310DD1A5}"/>
    <cellStyle name="Percent 3 4 3 2 2 2 2 2" xfId="49885" xr:uid="{EB997DCC-C8F7-49DB-9712-6FF77FA736A7}"/>
    <cellStyle name="Percent 3 4 3 2 2 2 3" xfId="49886" xr:uid="{5B4AC5D2-E484-40EF-B9A0-010E228E3CA8}"/>
    <cellStyle name="Percent 3 4 3 2 2 3" xfId="49887" xr:uid="{88516AAE-7C3F-4AB4-9107-AB63AE241744}"/>
    <cellStyle name="Percent 3 4 3 2 2 3 2" xfId="49888" xr:uid="{EBB6B49C-A5E9-47D2-9EC1-812FF73DE4BB}"/>
    <cellStyle name="Percent 3 4 3 2 2 3 2 2" xfId="49889" xr:uid="{365AFE9A-C46D-4F39-B0D9-652E02873BAE}"/>
    <cellStyle name="Percent 3 4 3 2 2 3 3" xfId="49890" xr:uid="{113009A2-F776-4DA5-AB3D-DEE8BB333BCE}"/>
    <cellStyle name="Percent 3 4 3 2 2 4" xfId="49891" xr:uid="{385AEE51-FF62-41A1-BE10-D6B89D195289}"/>
    <cellStyle name="Percent 3 4 3 2 2 4 2" xfId="49892" xr:uid="{CC9EFB47-D6BD-4EFF-8AE1-584341F73BEF}"/>
    <cellStyle name="Percent 3 4 3 2 2 5" xfId="49893" xr:uid="{1C99B76C-35C2-486A-B29C-027817477F7D}"/>
    <cellStyle name="Percent 3 4 3 2 3" xfId="49894" xr:uid="{5A4982DE-7F27-40D9-95C2-8C3A2867EABC}"/>
    <cellStyle name="Percent 3 4 3 2 3 2" xfId="49895" xr:uid="{A412A2EA-F0DC-44F0-A4E8-75CB081D1FBD}"/>
    <cellStyle name="Percent 3 4 3 2 3 2 2" xfId="49896" xr:uid="{2722B24A-C7C9-4BCC-9078-E6F8B7BC6813}"/>
    <cellStyle name="Percent 3 4 3 2 3 3" xfId="49897" xr:uid="{8FBC400A-F485-4ADB-B02E-EF5A44A32532}"/>
    <cellStyle name="Percent 3 4 3 2 4" xfId="49898" xr:uid="{D77D7C70-AE4A-49D7-8DB9-1A8686393B78}"/>
    <cellStyle name="Percent 3 4 3 2 4 2" xfId="49899" xr:uid="{ED5F7900-CE06-4A1E-9535-D0730001419C}"/>
    <cellStyle name="Percent 3 4 3 2 4 2 2" xfId="49900" xr:uid="{6A33B212-3D37-44ED-923D-8DF046514768}"/>
    <cellStyle name="Percent 3 4 3 2 4 3" xfId="49901" xr:uid="{C61E230D-7FC0-423E-B88E-8DAAF7D7AF73}"/>
    <cellStyle name="Percent 3 4 3 2 5" xfId="49902" xr:uid="{773745E9-B574-42E1-8835-5106D4A13647}"/>
    <cellStyle name="Percent 3 4 3 2 5 2" xfId="49903" xr:uid="{15993FA9-7631-4D17-ADCA-2CC6C4AF0FB2}"/>
    <cellStyle name="Percent 3 4 3 2 6" xfId="49904" xr:uid="{1ADEF1CC-ECDB-4542-BF19-C6D60A9E3FFF}"/>
    <cellStyle name="Percent 3 4 3 3" xfId="49905" xr:uid="{509DD73C-19F8-43A1-853A-823F77D4CBC1}"/>
    <cellStyle name="Percent 3 4 3 4" xfId="49906" xr:uid="{DDE263A3-71D4-48BA-815F-0B6F24289B61}"/>
    <cellStyle name="Percent 3 4 3 4 2" xfId="49907" xr:uid="{01D35AB2-019D-4EA5-82A6-2218F9F9DB1A}"/>
    <cellStyle name="Percent 3 4 3 4 2 2" xfId="49908" xr:uid="{4836DEC9-9AE6-409C-8D1B-AEB462DBE060}"/>
    <cellStyle name="Percent 3 4 3 4 2 2 2" xfId="49909" xr:uid="{BE67C943-A138-49C9-9290-CE3802B80C72}"/>
    <cellStyle name="Percent 3 4 3 4 2 3" xfId="49910" xr:uid="{502696FB-5EEF-4CCD-B1CA-40E356F7E129}"/>
    <cellStyle name="Percent 3 4 3 4 3" xfId="49911" xr:uid="{DDB0A3E0-393B-4074-BE1D-C7931D512BAE}"/>
    <cellStyle name="Percent 3 4 3 4 3 2" xfId="49912" xr:uid="{9D188D04-EBA2-4302-9991-71CCA9834A4F}"/>
    <cellStyle name="Percent 3 4 3 4 3 2 2" xfId="49913" xr:uid="{3368248C-15C0-4726-A48B-823E735C120F}"/>
    <cellStyle name="Percent 3 4 3 4 3 3" xfId="49914" xr:uid="{E2D331B0-9062-4BD9-B5E0-7A92F60E6EC8}"/>
    <cellStyle name="Percent 3 4 3 4 4" xfId="49915" xr:uid="{A01CFB02-019F-464A-9D9D-D53B54B7723E}"/>
    <cellStyle name="Percent 3 4 3 4 4 2" xfId="49916" xr:uid="{342B5D47-2700-44DD-9490-2DCFAB8C221D}"/>
    <cellStyle name="Percent 3 4 3 4 5" xfId="49917" xr:uid="{DADBBD0F-13C9-4B6F-A317-AF3D23B10131}"/>
    <cellStyle name="Percent 3 4 3 5" xfId="49918" xr:uid="{EBD85BF8-D641-49F4-82AE-8D0986CDD848}"/>
    <cellStyle name="Percent 3 4 3 5 2" xfId="49919" xr:uid="{C9603A64-8365-4AF0-A9E3-3C1770196702}"/>
    <cellStyle name="Percent 3 4 3 5 2 2" xfId="49920" xr:uid="{A03BEB57-5A51-48DD-BE56-F2DC4827E754}"/>
    <cellStyle name="Percent 3 4 3 5 3" xfId="49921" xr:uid="{90EB1F2F-FFCF-4BF0-A516-90444468C70C}"/>
    <cellStyle name="Percent 3 4 3 6" xfId="49922" xr:uid="{5FC2D172-2905-4A54-B690-19449498B60A}"/>
    <cellStyle name="Percent 3 4 3 6 2" xfId="49923" xr:uid="{0CBBF16F-8A19-4C2D-972C-45626BB3E151}"/>
    <cellStyle name="Percent 3 4 3 6 2 2" xfId="49924" xr:uid="{41119143-F0D8-4FA5-9806-27C6D7E67E8D}"/>
    <cellStyle name="Percent 3 4 3 6 3" xfId="49925" xr:uid="{58412CD1-B9EB-4E17-959A-862D6FA99CC1}"/>
    <cellStyle name="Percent 3 4 3 7" xfId="49926" xr:uid="{8FA8998C-5815-41AE-876E-6C184C11157F}"/>
    <cellStyle name="Percent 3 4 3 7 2" xfId="49927" xr:uid="{B4791D1D-2C67-46A3-8323-9B3C285AD92F}"/>
    <cellStyle name="Percent 3 4 3 7 2 2" xfId="49928" xr:uid="{A876E324-DE64-4096-AF6B-17CC52A24AFD}"/>
    <cellStyle name="Percent 3 4 3 7 3" xfId="49929" xr:uid="{B8D8B071-18C7-4AC2-A508-74B42D7B229C}"/>
    <cellStyle name="Percent 3 4 3 8" xfId="49930" xr:uid="{04FAB5FB-E504-4A20-A547-CC99D7BA8268}"/>
    <cellStyle name="Percent 3 4 3 8 2" xfId="49931" xr:uid="{1EC8E942-3D19-4FA4-A539-18AA685680D3}"/>
    <cellStyle name="Percent 3 4 3 9" xfId="49932" xr:uid="{ECEBB305-040F-43BA-BF7C-11A260320FED}"/>
    <cellStyle name="Percent 3 4 4" xfId="49933" xr:uid="{A8C17D90-FE3C-4725-9CB7-4AEC5C3A0130}"/>
    <cellStyle name="Percent 3 4 4 2" xfId="49934" xr:uid="{CEE28518-D1E2-4F5A-B607-AB0818A165E7}"/>
    <cellStyle name="Percent 3 4 4 2 2" xfId="49935" xr:uid="{E48DF93A-2EA6-4AD1-9219-F08130715610}"/>
    <cellStyle name="Percent 3 4 4 2 2 2" xfId="49936" xr:uid="{2ACEAAF0-3E0F-4CC6-9DDE-CDF9960EB383}"/>
    <cellStyle name="Percent 3 4 4 2 2 2 2" xfId="49937" xr:uid="{EA44A96C-129F-4526-BF94-4BA227A89E8F}"/>
    <cellStyle name="Percent 3 4 4 2 2 3" xfId="49938" xr:uid="{90BEF398-6714-499A-8BF8-2C85FC073689}"/>
    <cellStyle name="Percent 3 4 4 2 3" xfId="49939" xr:uid="{1EFC3AB4-80B2-424E-A83E-72B27128B89F}"/>
    <cellStyle name="Percent 3 4 4 2 3 2" xfId="49940" xr:uid="{9B34CAFB-3591-4C0E-8E86-403A22049929}"/>
    <cellStyle name="Percent 3 4 4 2 3 2 2" xfId="49941" xr:uid="{D8914A4C-D4B4-41F4-9A2D-5B931C8CDB84}"/>
    <cellStyle name="Percent 3 4 4 2 3 3" xfId="49942" xr:uid="{130DE041-050A-4F10-826D-B9A1C4647027}"/>
    <cellStyle name="Percent 3 4 4 2 4" xfId="49943" xr:uid="{4819147F-800C-45A6-B41D-D5193C74ECD2}"/>
    <cellStyle name="Percent 3 4 4 2 4 2" xfId="49944" xr:uid="{865766A3-23D0-4A7E-8719-E205079B73F5}"/>
    <cellStyle name="Percent 3 4 4 2 5" xfId="49945" xr:uid="{B41AA8E4-A895-4EBF-BBD2-2B3077E37CBD}"/>
    <cellStyle name="Percent 3 4 4 3" xfId="49946" xr:uid="{662652EF-3D79-42CB-8032-88441E67B417}"/>
    <cellStyle name="Percent 3 4 4 3 2" xfId="49947" xr:uid="{6439E3E6-8DE7-4B90-A61E-7116430CF95D}"/>
    <cellStyle name="Percent 3 4 4 3 2 2" xfId="49948" xr:uid="{39C2482A-FF9C-4628-A801-E794D531DC87}"/>
    <cellStyle name="Percent 3 4 4 3 3" xfId="49949" xr:uid="{1B42637A-5E6C-46B6-AC41-1140B31FD907}"/>
    <cellStyle name="Percent 3 4 4 4" xfId="49950" xr:uid="{B5B9BEC8-60D7-420B-A851-BECD47D92766}"/>
    <cellStyle name="Percent 3 4 4 4 2" xfId="49951" xr:uid="{89EB49D2-F958-4AA0-8DBD-C1AF0977C7A1}"/>
    <cellStyle name="Percent 3 4 4 4 2 2" xfId="49952" xr:uid="{C0287D25-DC28-415E-95DF-4DDB5AE28103}"/>
    <cellStyle name="Percent 3 4 4 4 3" xfId="49953" xr:uid="{D6BDEECA-9C35-4A26-AE15-F7E8DFEAB3F9}"/>
    <cellStyle name="Percent 3 4 4 5" xfId="49954" xr:uid="{E1BB19EB-1294-4D01-9293-AE574B50E02F}"/>
    <cellStyle name="Percent 3 4 4 5 2" xfId="49955" xr:uid="{A80E5C89-D0C2-4E2A-BDD0-07CEE5D40BAC}"/>
    <cellStyle name="Percent 3 4 4 6" xfId="49956" xr:uid="{891ACA22-6EBC-4CFF-AD22-81F460637D75}"/>
    <cellStyle name="Percent 3 4 5" xfId="49957" xr:uid="{E1512C53-9663-4F6A-8AB6-01D935EF1425}"/>
    <cellStyle name="Percent 3 4 6" xfId="49958" xr:uid="{AA0910DD-AE42-4D33-A375-86799A3DDA64}"/>
    <cellStyle name="Percent 3 4 6 2" xfId="49959" xr:uid="{AB6FFD89-ECCB-436F-AF5F-CF9A3DA65180}"/>
    <cellStyle name="Percent 3 4 6 2 2" xfId="49960" xr:uid="{9714E3F1-CE44-4D45-9C1F-9336EF9DBF5A}"/>
    <cellStyle name="Percent 3 4 6 2 2 2" xfId="49961" xr:uid="{214D33FC-A462-46C0-A465-A2B74745A251}"/>
    <cellStyle name="Percent 3 4 6 2 3" xfId="49962" xr:uid="{1A347F1F-FCD3-44F6-BCD1-B8FDBBE69509}"/>
    <cellStyle name="Percent 3 4 6 3" xfId="49963" xr:uid="{0F9614D1-E2F6-4778-8A77-6A4A025D122D}"/>
    <cellStyle name="Percent 3 4 6 3 2" xfId="49964" xr:uid="{4053C6C9-6164-43B8-915B-D6848A22EE2A}"/>
    <cellStyle name="Percent 3 4 6 3 2 2" xfId="49965" xr:uid="{4FEB08DC-0316-48D4-BED1-001F4E27CBE3}"/>
    <cellStyle name="Percent 3 4 6 3 3" xfId="49966" xr:uid="{957402D3-2D3D-4652-8B8F-215B3072B13B}"/>
    <cellStyle name="Percent 3 4 6 4" xfId="49967" xr:uid="{124B16A6-E9B0-4B29-92E5-E052C6382A0C}"/>
    <cellStyle name="Percent 3 4 6 4 2" xfId="49968" xr:uid="{E9C46E51-8F03-4412-B95D-3EC1540A7A22}"/>
    <cellStyle name="Percent 3 4 6 5" xfId="49969" xr:uid="{3C8EF6C9-308E-4765-BA22-920537696702}"/>
    <cellStyle name="Percent 3 4 7" xfId="49970" xr:uid="{C2A257D8-F195-4421-80E8-54A6CD6D60DE}"/>
    <cellStyle name="Percent 3 4 7 2" xfId="49971" xr:uid="{53CFA7C6-A698-4503-A0A8-C48C0AD4D743}"/>
    <cellStyle name="Percent 3 4 7 2 2" xfId="49972" xr:uid="{DD4EC75F-A6C8-49E6-B0C8-B449AB3BA8BA}"/>
    <cellStyle name="Percent 3 4 7 3" xfId="49973" xr:uid="{C6593BF8-448E-44B7-8CB6-FAC00D76FBF8}"/>
    <cellStyle name="Percent 3 4 8" xfId="49974" xr:uid="{7317BF53-B6FC-49C3-AA49-00895763C048}"/>
    <cellStyle name="Percent 3 4 8 2" xfId="49975" xr:uid="{A3E03CF1-3265-4CB1-B157-3B3EB2E7DC6F}"/>
    <cellStyle name="Percent 3 4 8 2 2" xfId="49976" xr:uid="{9EFC23CB-75ED-47CC-8534-CDF038DF415E}"/>
    <cellStyle name="Percent 3 4 8 3" xfId="49977" xr:uid="{7B583F45-F2B1-48DD-AB2B-50401CB25915}"/>
    <cellStyle name="Percent 3 4 9" xfId="49978" xr:uid="{BEB8C8AB-9393-4527-BAB2-E2AD1B11B7B2}"/>
    <cellStyle name="Percent 3 4 9 2" xfId="49979" xr:uid="{5E7E847C-D675-4267-BAA0-07EE7094F6A0}"/>
    <cellStyle name="Percent 3 4 9 2 2" xfId="49980" xr:uid="{70CE19D1-6971-47C7-BFA9-1D686D20961E}"/>
    <cellStyle name="Percent 3 4 9 3" xfId="49981" xr:uid="{4297CBFE-57B6-4319-A7A0-28D587BDFE10}"/>
    <cellStyle name="Percent 3 5" xfId="49982" xr:uid="{C231B5B6-4598-46E8-9B96-AD438BCCEE33}"/>
    <cellStyle name="Percent 3 5 10" xfId="49983" xr:uid="{4F2D1A1F-B892-4CF8-8D50-80B976CB4AD3}"/>
    <cellStyle name="Percent 3 5 10 2" xfId="49984" xr:uid="{521F6B90-1071-4B5C-9309-561ACC935EA3}"/>
    <cellStyle name="Percent 3 5 11" xfId="49985" xr:uid="{CE386709-82A0-486A-9CA7-A1E6B96208AC}"/>
    <cellStyle name="Percent 3 5 2" xfId="49986" xr:uid="{49D7D0B6-199D-4F55-B7CD-B238D128A85C}"/>
    <cellStyle name="Percent 3 5 2 2" xfId="49987" xr:uid="{72DE3AAA-8D5D-4CFE-B324-6C548FA170D8}"/>
    <cellStyle name="Percent 3 5 2 2 2" xfId="49988" xr:uid="{3E8FE35E-2CEC-4016-B8A1-E0EF1113C14E}"/>
    <cellStyle name="Percent 3 5 2 2 2 2" xfId="49989" xr:uid="{8F6295BC-E141-4E41-B1E6-A90872419EBA}"/>
    <cellStyle name="Percent 3 5 2 2 2 2 2" xfId="49990" xr:uid="{AA7D4490-B55E-4204-BE82-987F82A583CA}"/>
    <cellStyle name="Percent 3 5 2 2 2 2 2 2" xfId="49991" xr:uid="{E444692E-AFD5-4171-923D-3D70E3313966}"/>
    <cellStyle name="Percent 3 5 2 2 2 2 3" xfId="49992" xr:uid="{8672C5BD-FA57-417C-B057-083A2CAF05A0}"/>
    <cellStyle name="Percent 3 5 2 2 2 3" xfId="49993" xr:uid="{63BD0135-C9AA-4EB3-A906-B0BCAC495732}"/>
    <cellStyle name="Percent 3 5 2 2 2 3 2" xfId="49994" xr:uid="{E29E19F8-F9E4-41E5-84A0-D2FC688A8723}"/>
    <cellStyle name="Percent 3 5 2 2 2 3 2 2" xfId="49995" xr:uid="{D85BF841-49F3-4A3D-81FA-977234E160C7}"/>
    <cellStyle name="Percent 3 5 2 2 2 3 3" xfId="49996" xr:uid="{AC11FF3B-5315-455D-9866-5CFD7B4DB0B2}"/>
    <cellStyle name="Percent 3 5 2 2 2 4" xfId="49997" xr:uid="{DD4D2457-A348-45A8-B58D-A967D8D1F750}"/>
    <cellStyle name="Percent 3 5 2 2 2 4 2" xfId="49998" xr:uid="{C4BA665F-6AC4-4739-BAE4-F278EB80945C}"/>
    <cellStyle name="Percent 3 5 2 2 2 5" xfId="49999" xr:uid="{AB73859C-DA00-4BE8-A8AD-CA7812C7C552}"/>
    <cellStyle name="Percent 3 5 2 2 3" xfId="50000" xr:uid="{2A393328-46E0-4458-8FBD-9BDB19E2D7BA}"/>
    <cellStyle name="Percent 3 5 2 2 3 2" xfId="50001" xr:uid="{6E1DAF9E-64EC-473D-A1E7-0CF6625E553D}"/>
    <cellStyle name="Percent 3 5 2 2 3 2 2" xfId="50002" xr:uid="{A9E849B2-F49B-4840-83E5-EFE1CFAF5EEC}"/>
    <cellStyle name="Percent 3 5 2 2 3 3" xfId="50003" xr:uid="{2464612D-F9A7-434E-A438-E2E9BFF1C2F8}"/>
    <cellStyle name="Percent 3 5 2 2 4" xfId="50004" xr:uid="{607DC46B-C9BB-4CCE-A294-14214F6AEBE1}"/>
    <cellStyle name="Percent 3 5 2 2 4 2" xfId="50005" xr:uid="{ECFB1700-55EF-46EB-95D3-6B7B024C6F0D}"/>
    <cellStyle name="Percent 3 5 2 2 4 2 2" xfId="50006" xr:uid="{25DDF519-1B94-4E9F-B481-FC01EF4FC591}"/>
    <cellStyle name="Percent 3 5 2 2 4 3" xfId="50007" xr:uid="{9B76262A-4429-4C76-92BF-3EF3F443DA88}"/>
    <cellStyle name="Percent 3 5 2 2 5" xfId="50008" xr:uid="{6BA16FE7-6F6A-49C9-BF89-A6A951AF5262}"/>
    <cellStyle name="Percent 3 5 2 2 5 2" xfId="50009" xr:uid="{8308B89E-6E4E-4EA2-A5C3-1EFCF2AD6FCD}"/>
    <cellStyle name="Percent 3 5 2 2 6" xfId="50010" xr:uid="{73692F34-189F-4B0C-B64B-BB946CD83117}"/>
    <cellStyle name="Percent 3 5 2 3" xfId="50011" xr:uid="{386D16A2-FEF7-4995-963B-F0866AB1AFEF}"/>
    <cellStyle name="Percent 3 5 2 4" xfId="50012" xr:uid="{3B475FC0-AB51-4D6D-A2A0-39C167C6ED89}"/>
    <cellStyle name="Percent 3 5 2 4 2" xfId="50013" xr:uid="{0F24905B-67ED-4788-B88B-09A07FF547A8}"/>
    <cellStyle name="Percent 3 5 2 4 2 2" xfId="50014" xr:uid="{25E3E553-A75B-4727-A631-31EF531AB90B}"/>
    <cellStyle name="Percent 3 5 2 4 2 2 2" xfId="50015" xr:uid="{7DB28AF6-3F21-4DC6-ADA6-B6170FCBE808}"/>
    <cellStyle name="Percent 3 5 2 4 2 3" xfId="50016" xr:uid="{CAE29111-E7E2-4492-8E82-C438E26509BB}"/>
    <cellStyle name="Percent 3 5 2 4 3" xfId="50017" xr:uid="{00BF21F4-8B97-43C5-880C-33976A03202A}"/>
    <cellStyle name="Percent 3 5 2 4 3 2" xfId="50018" xr:uid="{369BA0BE-6494-4184-9AA5-8D31920B8D9C}"/>
    <cellStyle name="Percent 3 5 2 4 3 2 2" xfId="50019" xr:uid="{B3FDC9D5-81D4-4F7E-89C9-5D584CC602BA}"/>
    <cellStyle name="Percent 3 5 2 4 3 3" xfId="50020" xr:uid="{8224419C-54B4-4953-B72E-0F6EA65E8A3C}"/>
    <cellStyle name="Percent 3 5 2 4 4" xfId="50021" xr:uid="{177BF418-722B-4CDD-BF9E-C5E8B52E1C25}"/>
    <cellStyle name="Percent 3 5 2 4 4 2" xfId="50022" xr:uid="{FB68742F-04FF-41CF-8704-7596C69BC1CC}"/>
    <cellStyle name="Percent 3 5 2 4 5" xfId="50023" xr:uid="{9A0DF528-62FA-4C0A-AEFF-79A53C412B21}"/>
    <cellStyle name="Percent 3 5 2 5" xfId="50024" xr:uid="{09139880-E3F0-4482-970D-3F77365FB6F0}"/>
    <cellStyle name="Percent 3 5 2 5 2" xfId="50025" xr:uid="{39EF3048-74ED-4921-8489-915B6BCDA4A2}"/>
    <cellStyle name="Percent 3 5 2 5 2 2" xfId="50026" xr:uid="{2559778F-4C1B-4140-AC42-086F964709DB}"/>
    <cellStyle name="Percent 3 5 2 5 3" xfId="50027" xr:uid="{AB35B31A-DBFF-4308-88A6-C8329689ED9B}"/>
    <cellStyle name="Percent 3 5 2 6" xfId="50028" xr:uid="{AB37A270-784B-410C-BB09-E3A051D1D470}"/>
    <cellStyle name="Percent 3 5 2 6 2" xfId="50029" xr:uid="{F13339BA-8085-4491-BA6D-CF4C05B4D842}"/>
    <cellStyle name="Percent 3 5 2 6 2 2" xfId="50030" xr:uid="{BE357466-7D4B-4BDD-8F27-972AAA101B51}"/>
    <cellStyle name="Percent 3 5 2 6 3" xfId="50031" xr:uid="{E811F032-B0EB-45A6-ABDA-1EA984CCC4E1}"/>
    <cellStyle name="Percent 3 5 2 7" xfId="50032" xr:uid="{B0D64126-AF70-440F-AF61-DAE7D28730E2}"/>
    <cellStyle name="Percent 3 5 2 7 2" xfId="50033" xr:uid="{7A247656-6634-4BD1-B2B5-03502C3A08A8}"/>
    <cellStyle name="Percent 3 5 2 7 2 2" xfId="50034" xr:uid="{FFABFC50-EB83-44E1-B3DF-7A1B91A401DD}"/>
    <cellStyle name="Percent 3 5 2 7 3" xfId="50035" xr:uid="{AE78A00C-E8A4-497A-8D75-B11F6E7E3600}"/>
    <cellStyle name="Percent 3 5 2 8" xfId="50036" xr:uid="{563DCE1A-3F12-4E17-9A8E-B2FF10475CD3}"/>
    <cellStyle name="Percent 3 5 2 8 2" xfId="50037" xr:uid="{4098A7AC-A40C-45C6-933B-EDE66AB06255}"/>
    <cellStyle name="Percent 3 5 2 9" xfId="50038" xr:uid="{E69D5871-F134-4F1E-AA5B-03E4AE0D093C}"/>
    <cellStyle name="Percent 3 5 3" xfId="50039" xr:uid="{6E7AE464-411B-4A93-A064-0BF0E8AFF7CB}"/>
    <cellStyle name="Percent 3 5 3 2" xfId="50040" xr:uid="{C8D28C6B-FEB8-4D26-9172-1715FE95C392}"/>
    <cellStyle name="Percent 3 5 3 2 2" xfId="50041" xr:uid="{6BD3C472-FF24-4CCA-91A8-AADFA35534E1}"/>
    <cellStyle name="Percent 3 5 3 2 2 2" xfId="50042" xr:uid="{CF522B14-AB8E-432F-8CF6-ADDB495EFDDE}"/>
    <cellStyle name="Percent 3 5 3 2 2 2 2" xfId="50043" xr:uid="{2AA1FE0F-A947-4F2C-BC0B-FD318288933B}"/>
    <cellStyle name="Percent 3 5 3 2 2 2 2 2" xfId="50044" xr:uid="{B237E7CE-277C-4B9B-A503-8B16795ECC21}"/>
    <cellStyle name="Percent 3 5 3 2 2 2 3" xfId="50045" xr:uid="{46315784-633F-4A16-9621-71AEA58FB2D5}"/>
    <cellStyle name="Percent 3 5 3 2 2 3" xfId="50046" xr:uid="{A834A4F7-35E7-45A3-BF88-05C0A9CF2C49}"/>
    <cellStyle name="Percent 3 5 3 2 2 3 2" xfId="50047" xr:uid="{2E7CFD5F-075A-40F8-BC44-EE564D335F43}"/>
    <cellStyle name="Percent 3 5 3 2 2 3 2 2" xfId="50048" xr:uid="{54DAF71F-21AF-4274-93D0-078B77B4F97E}"/>
    <cellStyle name="Percent 3 5 3 2 2 3 3" xfId="50049" xr:uid="{9B3CEC9D-FD99-4949-B20B-C42E09A30977}"/>
    <cellStyle name="Percent 3 5 3 2 2 4" xfId="50050" xr:uid="{32916811-3EE2-4CF9-83A6-18CE1D8BB702}"/>
    <cellStyle name="Percent 3 5 3 2 2 4 2" xfId="50051" xr:uid="{935D87C1-12D7-462F-A538-D3760C1D7FB0}"/>
    <cellStyle name="Percent 3 5 3 2 2 5" xfId="50052" xr:uid="{EC5CEFC1-CCF2-4F19-818A-D63990288F5A}"/>
    <cellStyle name="Percent 3 5 3 2 3" xfId="50053" xr:uid="{2663EE49-6E15-4B07-8953-A5385B573B51}"/>
    <cellStyle name="Percent 3 5 3 2 3 2" xfId="50054" xr:uid="{7A49AF7F-6105-4E5C-9E51-E9780305118B}"/>
    <cellStyle name="Percent 3 5 3 2 3 2 2" xfId="50055" xr:uid="{0CED89A0-4AA7-4E03-AE0C-16E7F1D3E2A7}"/>
    <cellStyle name="Percent 3 5 3 2 3 3" xfId="50056" xr:uid="{3C1CCBB0-91C9-41B1-92F7-7DA103661BF2}"/>
    <cellStyle name="Percent 3 5 3 2 4" xfId="50057" xr:uid="{F1E61A8E-BE51-4B9A-8489-F1BE67239708}"/>
    <cellStyle name="Percent 3 5 3 2 4 2" xfId="50058" xr:uid="{1DB97087-B551-4E7C-BCC6-E5DA7255DDF0}"/>
    <cellStyle name="Percent 3 5 3 2 4 2 2" xfId="50059" xr:uid="{6B12ED39-4C5E-4B18-BECB-C2371DF7DD7B}"/>
    <cellStyle name="Percent 3 5 3 2 4 3" xfId="50060" xr:uid="{3819D1A7-B261-4D90-950B-74EB46C0593D}"/>
    <cellStyle name="Percent 3 5 3 2 5" xfId="50061" xr:uid="{FD5E1424-7039-4AAF-9191-6CE8F09944F8}"/>
    <cellStyle name="Percent 3 5 3 2 5 2" xfId="50062" xr:uid="{C157402D-8831-43D6-986A-F1D9F327399E}"/>
    <cellStyle name="Percent 3 5 3 2 6" xfId="50063" xr:uid="{C78A3D7B-DB57-4C50-9B33-0B37F6D28B33}"/>
    <cellStyle name="Percent 3 5 3 3" xfId="50064" xr:uid="{663EE415-B9B6-4F56-9DEC-37903EF244F7}"/>
    <cellStyle name="Percent 3 5 3 4" xfId="50065" xr:uid="{CB0C03D6-A708-4EA3-841C-F6879AA94CB1}"/>
    <cellStyle name="Percent 3 5 3 4 2" xfId="50066" xr:uid="{8A835793-AD5D-43FA-BD08-61DFBE07C32D}"/>
    <cellStyle name="Percent 3 5 3 4 2 2" xfId="50067" xr:uid="{A8CCFB69-84AC-4BF3-89B2-AF6F481B30AB}"/>
    <cellStyle name="Percent 3 5 3 4 2 2 2" xfId="50068" xr:uid="{3B4C1B2D-DADE-4ED8-AF65-A16A85025EBA}"/>
    <cellStyle name="Percent 3 5 3 4 2 3" xfId="50069" xr:uid="{5885A592-B3E0-47D8-88DF-78CEC5532E43}"/>
    <cellStyle name="Percent 3 5 3 4 3" xfId="50070" xr:uid="{B073A627-B377-4A51-981F-3FA6850502BD}"/>
    <cellStyle name="Percent 3 5 3 4 3 2" xfId="50071" xr:uid="{4931B2F2-C1E1-4A9A-B4FC-08B4288BE73E}"/>
    <cellStyle name="Percent 3 5 3 4 3 2 2" xfId="50072" xr:uid="{66EAA345-CB6A-46AD-9309-8C397AFE6685}"/>
    <cellStyle name="Percent 3 5 3 4 3 3" xfId="50073" xr:uid="{1067F394-3327-4804-B5F2-8B843FFF4C58}"/>
    <cellStyle name="Percent 3 5 3 4 4" xfId="50074" xr:uid="{48CDAB40-0676-4E03-A1FA-1DB425657601}"/>
    <cellStyle name="Percent 3 5 3 4 4 2" xfId="50075" xr:uid="{4FFAB8B6-67FE-466B-A353-F4FEA278E0A6}"/>
    <cellStyle name="Percent 3 5 3 4 5" xfId="50076" xr:uid="{E1489407-B682-44A6-8C6F-2C104F87D93B}"/>
    <cellStyle name="Percent 3 5 3 5" xfId="50077" xr:uid="{CF714C8C-84D6-4E86-ABE4-2105083BDB36}"/>
    <cellStyle name="Percent 3 5 3 5 2" xfId="50078" xr:uid="{BDE529D6-02DC-4780-B42E-95326D8592CA}"/>
    <cellStyle name="Percent 3 5 3 5 2 2" xfId="50079" xr:uid="{8432FD00-EA1B-4E3A-9CAB-80776C557B0C}"/>
    <cellStyle name="Percent 3 5 3 5 3" xfId="50080" xr:uid="{EC1703FC-511C-4577-8D56-126BB1371C4A}"/>
    <cellStyle name="Percent 3 5 3 6" xfId="50081" xr:uid="{90C7AA34-CB1A-493C-822A-0B4AB66238A6}"/>
    <cellStyle name="Percent 3 5 3 6 2" xfId="50082" xr:uid="{ACDA1E23-2C13-4BE2-8EE4-E954CA3EAA42}"/>
    <cellStyle name="Percent 3 5 3 6 2 2" xfId="50083" xr:uid="{CA7E98F0-FCC8-4B12-9588-04F37E11D76F}"/>
    <cellStyle name="Percent 3 5 3 6 3" xfId="50084" xr:uid="{9F358F38-8C7C-41D7-B6A1-D0290E44D18E}"/>
    <cellStyle name="Percent 3 5 3 7" xfId="50085" xr:uid="{FBA47599-3AE3-409F-8146-0A78E4FF64ED}"/>
    <cellStyle name="Percent 3 5 3 7 2" xfId="50086" xr:uid="{58116361-8609-491C-A755-F549C5C8008F}"/>
    <cellStyle name="Percent 3 5 3 7 2 2" xfId="50087" xr:uid="{825067F1-C6D6-4AF6-B0A9-359FB0309A98}"/>
    <cellStyle name="Percent 3 5 3 7 3" xfId="50088" xr:uid="{F9C38168-7FF6-4F3D-B0DF-E11AFA120D39}"/>
    <cellStyle name="Percent 3 5 3 8" xfId="50089" xr:uid="{98EDF6F1-445D-4E27-9C17-A84ABDD0E4A5}"/>
    <cellStyle name="Percent 3 5 3 8 2" xfId="50090" xr:uid="{6099B520-A82C-4958-8D0B-C42577D8CBF3}"/>
    <cellStyle name="Percent 3 5 3 9" xfId="50091" xr:uid="{6B2C4411-0589-433A-A595-811B639BFC1C}"/>
    <cellStyle name="Percent 3 5 4" xfId="50092" xr:uid="{6E113EAD-2789-49E6-8A0A-F60E981A295D}"/>
    <cellStyle name="Percent 3 5 4 2" xfId="50093" xr:uid="{8F66B929-D36E-40E0-AB0E-7F620A19BDF1}"/>
    <cellStyle name="Percent 3 5 4 2 2" xfId="50094" xr:uid="{1F087E5C-839D-420E-B505-C3D970EBEFA1}"/>
    <cellStyle name="Percent 3 5 4 2 2 2" xfId="50095" xr:uid="{5BBB2E1C-257F-4919-9B0F-5069301467D7}"/>
    <cellStyle name="Percent 3 5 4 2 2 2 2" xfId="50096" xr:uid="{C71B6938-083C-423A-8BD4-7C14E4AE3661}"/>
    <cellStyle name="Percent 3 5 4 2 2 3" xfId="50097" xr:uid="{7565D847-A56A-4FB6-A484-A2CD4BB11796}"/>
    <cellStyle name="Percent 3 5 4 2 3" xfId="50098" xr:uid="{332ED42D-9FBF-4D4D-8B93-C11F06F23D37}"/>
    <cellStyle name="Percent 3 5 4 2 3 2" xfId="50099" xr:uid="{ABA7A3D8-8C80-4320-B3B6-22F9164CCBEB}"/>
    <cellStyle name="Percent 3 5 4 2 3 2 2" xfId="50100" xr:uid="{2DE7637E-72A8-4648-B928-81FF32E206AB}"/>
    <cellStyle name="Percent 3 5 4 2 3 3" xfId="50101" xr:uid="{B8A92802-A0F3-4502-9081-1A087B48B95C}"/>
    <cellStyle name="Percent 3 5 4 2 4" xfId="50102" xr:uid="{2C67A4A6-FB51-40D7-A8D0-5E7402A08086}"/>
    <cellStyle name="Percent 3 5 4 2 4 2" xfId="50103" xr:uid="{7CECEE3C-31AC-47C9-8C21-D9AAD2CE890D}"/>
    <cellStyle name="Percent 3 5 4 2 5" xfId="50104" xr:uid="{07E89760-9EFE-4BD6-AB2D-88DA001490D0}"/>
    <cellStyle name="Percent 3 5 4 3" xfId="50105" xr:uid="{8666F275-6FD3-44E2-AAFE-11DEC85270CA}"/>
    <cellStyle name="Percent 3 5 4 3 2" xfId="50106" xr:uid="{7605232E-5901-4334-9934-4ADC70194B38}"/>
    <cellStyle name="Percent 3 5 4 3 2 2" xfId="50107" xr:uid="{EC2407FE-2635-4119-AA99-181B92DDD3CD}"/>
    <cellStyle name="Percent 3 5 4 3 3" xfId="50108" xr:uid="{566F149B-0B0C-4FB7-9435-0FF119CBAC2B}"/>
    <cellStyle name="Percent 3 5 4 4" xfId="50109" xr:uid="{D7C80794-9527-4961-A4DD-B97628D2026C}"/>
    <cellStyle name="Percent 3 5 4 4 2" xfId="50110" xr:uid="{2250B97B-A401-4F50-AF4D-A599396E75DB}"/>
    <cellStyle name="Percent 3 5 4 4 2 2" xfId="50111" xr:uid="{E0D4DD9A-8F2C-4DDC-A9E5-D314950D1940}"/>
    <cellStyle name="Percent 3 5 4 4 3" xfId="50112" xr:uid="{7588F27B-444F-46A5-AF6D-ACB9A2A33F22}"/>
    <cellStyle name="Percent 3 5 4 5" xfId="50113" xr:uid="{A5D20A6F-8FCF-4D63-9F46-7361E8BEE45B}"/>
    <cellStyle name="Percent 3 5 4 5 2" xfId="50114" xr:uid="{F1CAE965-A609-4958-8826-A969D2638236}"/>
    <cellStyle name="Percent 3 5 4 6" xfId="50115" xr:uid="{09A24FB4-5F41-4BF5-940D-6AAAD553F80D}"/>
    <cellStyle name="Percent 3 5 5" xfId="50116" xr:uid="{06673E5F-C0C2-444A-B8A6-D6574761209D}"/>
    <cellStyle name="Percent 3 5 6" xfId="50117" xr:uid="{C1181DD1-7939-4D9B-8269-41B69060DEDA}"/>
    <cellStyle name="Percent 3 5 6 2" xfId="50118" xr:uid="{D6740148-7B73-4465-96E7-8E95D0EAA976}"/>
    <cellStyle name="Percent 3 5 6 2 2" xfId="50119" xr:uid="{E78D5B4D-3075-4721-B43D-540081CA5D60}"/>
    <cellStyle name="Percent 3 5 6 2 2 2" xfId="50120" xr:uid="{3C0187DE-BF46-4061-85DE-8D5B61925013}"/>
    <cellStyle name="Percent 3 5 6 2 3" xfId="50121" xr:uid="{3801139A-9F20-4A34-B371-8B47543CDA1C}"/>
    <cellStyle name="Percent 3 5 6 3" xfId="50122" xr:uid="{3975A6EA-EBDA-43C3-90DC-6C19842ADF08}"/>
    <cellStyle name="Percent 3 5 6 3 2" xfId="50123" xr:uid="{311E7A2F-D8E1-4958-952D-F482741C967E}"/>
    <cellStyle name="Percent 3 5 6 3 2 2" xfId="50124" xr:uid="{D0BE1B7D-C26A-4506-85C1-4DC5BA47DE82}"/>
    <cellStyle name="Percent 3 5 6 3 3" xfId="50125" xr:uid="{8A208F8C-EE25-40D2-B41E-CCC753016F76}"/>
    <cellStyle name="Percent 3 5 6 4" xfId="50126" xr:uid="{A548FA0E-8FC7-4496-99A3-6F4B5196AAC5}"/>
    <cellStyle name="Percent 3 5 6 4 2" xfId="50127" xr:uid="{E7F294D9-BC84-47BC-BA91-C98A8CCCC10B}"/>
    <cellStyle name="Percent 3 5 6 5" xfId="50128" xr:uid="{126BF9BD-6CB7-495D-AA7E-38F02BF816EC}"/>
    <cellStyle name="Percent 3 5 7" xfId="50129" xr:uid="{725F7CB8-82E1-4D2F-A1E2-E06407694782}"/>
    <cellStyle name="Percent 3 5 7 2" xfId="50130" xr:uid="{04E0F96C-2037-4CBE-A76D-814468FA4FC2}"/>
    <cellStyle name="Percent 3 5 7 2 2" xfId="50131" xr:uid="{9F4B72E9-7EA8-4ABD-9F14-A9FCC01E90E3}"/>
    <cellStyle name="Percent 3 5 7 3" xfId="50132" xr:uid="{DB709143-301F-46AC-A3EF-84653C2F3A50}"/>
    <cellStyle name="Percent 3 5 8" xfId="50133" xr:uid="{0C94D709-C560-4D41-AE0A-031C52C3B73C}"/>
    <cellStyle name="Percent 3 5 8 2" xfId="50134" xr:uid="{C7322912-C385-4C64-9DE6-F063D857FCAF}"/>
    <cellStyle name="Percent 3 5 8 2 2" xfId="50135" xr:uid="{5F266B8B-F598-4A6B-922B-CD627F5B9846}"/>
    <cellStyle name="Percent 3 5 8 3" xfId="50136" xr:uid="{0514C7D3-DDB3-4D9E-9311-334916E0E007}"/>
    <cellStyle name="Percent 3 5 9" xfId="50137" xr:uid="{249F7E7B-0A01-44A3-ABE1-1F96855AF616}"/>
    <cellStyle name="Percent 3 5 9 2" xfId="50138" xr:uid="{607C096B-E512-4FDE-BDF1-DD3A7DA649B8}"/>
    <cellStyle name="Percent 3 5 9 2 2" xfId="50139" xr:uid="{DE523BA2-925B-4FDA-8D3A-510F4128C54D}"/>
    <cellStyle name="Percent 3 5 9 3" xfId="50140" xr:uid="{7DAE3D95-3891-4044-9BA8-03449A89396C}"/>
    <cellStyle name="Percent 3 6" xfId="50141" xr:uid="{1D98BC75-3E72-4976-B9FC-EFB6DF3C0103}"/>
    <cellStyle name="Percent 3 6 10" xfId="50142" xr:uid="{A31849B7-7C5E-4854-BF2B-ABFA688114DC}"/>
    <cellStyle name="Percent 3 6 10 2" xfId="50143" xr:uid="{B89C9B5C-F922-4C50-9225-EAAEF0B76E56}"/>
    <cellStyle name="Percent 3 6 11" xfId="50144" xr:uid="{CA25ADD0-AB82-43A8-9580-A7EDFE919E1F}"/>
    <cellStyle name="Percent 3 6 2" xfId="50145" xr:uid="{B15CE0C3-405F-434F-843B-B319DC8B4733}"/>
    <cellStyle name="Percent 3 6 2 2" xfId="50146" xr:uid="{0EE3EE73-2491-4632-B517-9B953661C1F8}"/>
    <cellStyle name="Percent 3 6 2 2 2" xfId="50147" xr:uid="{F8EE9D48-037D-437D-BB01-D4F0C2A73311}"/>
    <cellStyle name="Percent 3 6 2 2 2 2" xfId="50148" xr:uid="{C1F4BFEE-9A63-4EEA-B69A-74652C006E2B}"/>
    <cellStyle name="Percent 3 6 2 2 2 2 2" xfId="50149" xr:uid="{2C379975-DB4A-4E8C-9A12-0E1840225503}"/>
    <cellStyle name="Percent 3 6 2 2 2 2 2 2" xfId="50150" xr:uid="{5E9BAE19-A3D0-44FC-A86D-4D3161E47F03}"/>
    <cellStyle name="Percent 3 6 2 2 2 2 3" xfId="50151" xr:uid="{876ED446-8152-4441-923D-F3EB05E742BD}"/>
    <cellStyle name="Percent 3 6 2 2 2 3" xfId="50152" xr:uid="{FCFA4A59-5F4F-410B-A1ED-FE35E162005C}"/>
    <cellStyle name="Percent 3 6 2 2 2 3 2" xfId="50153" xr:uid="{117032F0-A13E-4616-BA0F-0D2C975EE1AB}"/>
    <cellStyle name="Percent 3 6 2 2 2 3 2 2" xfId="50154" xr:uid="{5D4C53C4-2BBC-498D-857B-6B7F60348AD1}"/>
    <cellStyle name="Percent 3 6 2 2 2 3 3" xfId="50155" xr:uid="{35DCBDC4-C718-49B8-AF38-998C6866C416}"/>
    <cellStyle name="Percent 3 6 2 2 2 4" xfId="50156" xr:uid="{FA2FCFA4-1491-4BD7-B5F1-87383C25D5EA}"/>
    <cellStyle name="Percent 3 6 2 2 2 4 2" xfId="50157" xr:uid="{745723DB-8DEC-4A61-AC08-6F172553BC1B}"/>
    <cellStyle name="Percent 3 6 2 2 2 5" xfId="50158" xr:uid="{0F0A9ABA-18D9-44F6-9742-E9CC7D5B3127}"/>
    <cellStyle name="Percent 3 6 2 2 3" xfId="50159" xr:uid="{96E59E51-F97B-4023-8D1F-B7A1F816E7C6}"/>
    <cellStyle name="Percent 3 6 2 2 3 2" xfId="50160" xr:uid="{FF4CE4B6-CB71-495A-8377-2AE4260CC729}"/>
    <cellStyle name="Percent 3 6 2 2 3 2 2" xfId="50161" xr:uid="{5519272B-DAB3-4654-B5BB-4A2164B3DB37}"/>
    <cellStyle name="Percent 3 6 2 2 3 3" xfId="50162" xr:uid="{01B8DF4E-11F8-4334-A2E7-CC9606D244C2}"/>
    <cellStyle name="Percent 3 6 2 2 4" xfId="50163" xr:uid="{41EAFBBA-7944-4281-985E-4999B5260B32}"/>
    <cellStyle name="Percent 3 6 2 2 4 2" xfId="50164" xr:uid="{B1CE126B-47BE-4F38-97F2-FBD8D3945411}"/>
    <cellStyle name="Percent 3 6 2 2 4 2 2" xfId="50165" xr:uid="{0AEB3E80-9F6C-48C5-9A7E-395A15315B71}"/>
    <cellStyle name="Percent 3 6 2 2 4 3" xfId="50166" xr:uid="{7171CD29-24A4-4105-B6BD-398668D31F43}"/>
    <cellStyle name="Percent 3 6 2 2 5" xfId="50167" xr:uid="{F007E073-4EA4-4FEF-B5FC-12E2196A7E65}"/>
    <cellStyle name="Percent 3 6 2 2 5 2" xfId="50168" xr:uid="{789A640C-182F-4A2D-A92B-3E687520D25D}"/>
    <cellStyle name="Percent 3 6 2 2 6" xfId="50169" xr:uid="{7CF7F722-9760-4938-8CBA-FE16F65BD42C}"/>
    <cellStyle name="Percent 3 6 2 3" xfId="50170" xr:uid="{EA6EA3BC-57AD-4BAC-9125-D9263211C23F}"/>
    <cellStyle name="Percent 3 6 2 4" xfId="50171" xr:uid="{ED0E6049-BA23-4870-A73A-0B8469804870}"/>
    <cellStyle name="Percent 3 6 2 4 2" xfId="50172" xr:uid="{34E65B80-3AED-4CED-993F-A03A59AD510D}"/>
    <cellStyle name="Percent 3 6 2 4 2 2" xfId="50173" xr:uid="{A3E8E6E9-45ED-4967-8574-A41E2941FADE}"/>
    <cellStyle name="Percent 3 6 2 4 2 2 2" xfId="50174" xr:uid="{E5B5E0E6-FC1F-4D38-B8A2-5F72D5B0F7C4}"/>
    <cellStyle name="Percent 3 6 2 4 2 3" xfId="50175" xr:uid="{F69B8C20-EE05-41D0-BB08-ED93EA571A75}"/>
    <cellStyle name="Percent 3 6 2 4 3" xfId="50176" xr:uid="{086474D5-2F14-41C3-9E92-C96E8D4AB973}"/>
    <cellStyle name="Percent 3 6 2 4 3 2" xfId="50177" xr:uid="{8337803F-B5E1-4619-81E7-3886BE0A9C65}"/>
    <cellStyle name="Percent 3 6 2 4 3 2 2" xfId="50178" xr:uid="{8977F323-82AD-44A1-A812-C6C14B0A087B}"/>
    <cellStyle name="Percent 3 6 2 4 3 3" xfId="50179" xr:uid="{A755AB08-7B26-4CA4-81A9-DD3C34811D8F}"/>
    <cellStyle name="Percent 3 6 2 4 4" xfId="50180" xr:uid="{16D846B6-0187-4AF3-B723-DB985026E569}"/>
    <cellStyle name="Percent 3 6 2 4 4 2" xfId="50181" xr:uid="{335FD6F2-5DAC-4E74-B686-94318029D75C}"/>
    <cellStyle name="Percent 3 6 2 4 5" xfId="50182" xr:uid="{7AF022C2-31AA-47AC-A5F5-6FEEB4912DDA}"/>
    <cellStyle name="Percent 3 6 2 5" xfId="50183" xr:uid="{9621EE05-1F30-4CAF-939F-0257E33FFEED}"/>
    <cellStyle name="Percent 3 6 2 5 2" xfId="50184" xr:uid="{465F4E72-0B90-4ABE-BB95-0547064BDE4A}"/>
    <cellStyle name="Percent 3 6 2 5 2 2" xfId="50185" xr:uid="{0F7D62C5-528E-4E17-956E-F071638361D7}"/>
    <cellStyle name="Percent 3 6 2 5 3" xfId="50186" xr:uid="{1AF36F91-0F91-48D8-95C2-4DA685A9206D}"/>
    <cellStyle name="Percent 3 6 2 6" xfId="50187" xr:uid="{89E214CB-4B3B-4B22-9D6B-4D790AE19DB4}"/>
    <cellStyle name="Percent 3 6 2 6 2" xfId="50188" xr:uid="{54ED4D88-2515-4177-89C9-3F93912E64FF}"/>
    <cellStyle name="Percent 3 6 2 6 2 2" xfId="50189" xr:uid="{36968778-A95C-4EDF-A16C-095CF7AD904A}"/>
    <cellStyle name="Percent 3 6 2 6 3" xfId="50190" xr:uid="{A598A283-D2BB-443F-B353-EC6119C174D5}"/>
    <cellStyle name="Percent 3 6 2 7" xfId="50191" xr:uid="{07DA6F7D-89A9-42A4-BD74-E7C3BFFDF402}"/>
    <cellStyle name="Percent 3 6 2 7 2" xfId="50192" xr:uid="{5506E1C3-0D09-40AD-B56F-5751C3152F14}"/>
    <cellStyle name="Percent 3 6 2 7 2 2" xfId="50193" xr:uid="{21F806D7-B713-494B-81A2-1CB4FE0EC6AD}"/>
    <cellStyle name="Percent 3 6 2 7 3" xfId="50194" xr:uid="{13F7A6CC-2AC6-4484-A2DA-A5AA3F00BEE1}"/>
    <cellStyle name="Percent 3 6 2 8" xfId="50195" xr:uid="{0DEC79BA-EC61-469D-8422-1C3DBE2C8037}"/>
    <cellStyle name="Percent 3 6 2 8 2" xfId="50196" xr:uid="{CD53407E-81EB-4230-8A3C-9952DF76F0E6}"/>
    <cellStyle name="Percent 3 6 2 9" xfId="50197" xr:uid="{A0CBE9D4-FD74-4A3C-8124-D4E1BB953213}"/>
    <cellStyle name="Percent 3 6 3" xfId="50198" xr:uid="{49637CC4-211D-4E9D-B2F3-8664977035EB}"/>
    <cellStyle name="Percent 3 6 3 2" xfId="50199" xr:uid="{76C50C4B-1DB4-456F-BC5D-5F80B419901F}"/>
    <cellStyle name="Percent 3 6 3 2 2" xfId="50200" xr:uid="{C52738C9-4443-4D33-AA52-EE2CBA0CF2BD}"/>
    <cellStyle name="Percent 3 6 3 2 2 2" xfId="50201" xr:uid="{38BC0FE3-F07A-4AC1-B1FA-217CEE06B8BC}"/>
    <cellStyle name="Percent 3 6 3 2 2 2 2" xfId="50202" xr:uid="{5B761ECF-DECE-4B4B-9C9C-4565D4C90C39}"/>
    <cellStyle name="Percent 3 6 3 2 2 2 2 2" xfId="50203" xr:uid="{BEC8D224-571D-4A5A-B454-A5EF4112DB38}"/>
    <cellStyle name="Percent 3 6 3 2 2 2 3" xfId="50204" xr:uid="{EF68986C-1E31-4B43-B16A-47988CBE8716}"/>
    <cellStyle name="Percent 3 6 3 2 2 3" xfId="50205" xr:uid="{FF810CD3-9C2A-4290-8E55-7071EB2A07BA}"/>
    <cellStyle name="Percent 3 6 3 2 2 3 2" xfId="50206" xr:uid="{34BEC623-C31F-48E7-8C56-14E54F8D8913}"/>
    <cellStyle name="Percent 3 6 3 2 2 3 2 2" xfId="50207" xr:uid="{B61FE8C9-8001-489D-890B-2D959C4A1694}"/>
    <cellStyle name="Percent 3 6 3 2 2 3 3" xfId="50208" xr:uid="{B0E89384-23A4-4121-B07A-58B95010D8FD}"/>
    <cellStyle name="Percent 3 6 3 2 2 4" xfId="50209" xr:uid="{27D380E5-01C2-43E0-A221-23ACA6BB2813}"/>
    <cellStyle name="Percent 3 6 3 2 2 4 2" xfId="50210" xr:uid="{F2399D55-B3F4-43B1-A8DB-9B188C7A0922}"/>
    <cellStyle name="Percent 3 6 3 2 2 5" xfId="50211" xr:uid="{FC53F929-5347-4947-8E30-AD05322F657F}"/>
    <cellStyle name="Percent 3 6 3 2 3" xfId="50212" xr:uid="{084B8FB5-D628-427A-86AA-C0B1D8FDF433}"/>
    <cellStyle name="Percent 3 6 3 2 3 2" xfId="50213" xr:uid="{628EBC08-C915-4512-85F8-C55624AE42FB}"/>
    <cellStyle name="Percent 3 6 3 2 3 2 2" xfId="50214" xr:uid="{BD154D88-9752-495B-843C-10B1AAD8E904}"/>
    <cellStyle name="Percent 3 6 3 2 3 3" xfId="50215" xr:uid="{17A82624-8A1F-4381-B96C-4F0175EFF59E}"/>
    <cellStyle name="Percent 3 6 3 2 4" xfId="50216" xr:uid="{6B8A2C36-92D6-4C2D-AB28-E45A04604E31}"/>
    <cellStyle name="Percent 3 6 3 2 4 2" xfId="50217" xr:uid="{CEA8F2A9-7D18-4C1B-917C-177931199682}"/>
    <cellStyle name="Percent 3 6 3 2 4 2 2" xfId="50218" xr:uid="{E8FF4AFC-D87E-4EC8-AF0A-9F8ACADF1F43}"/>
    <cellStyle name="Percent 3 6 3 2 4 3" xfId="50219" xr:uid="{4C29EBB5-7051-41E0-B4C0-A29D11D0C72D}"/>
    <cellStyle name="Percent 3 6 3 2 5" xfId="50220" xr:uid="{E859AD3E-4F23-4FF1-AFF3-C77E414808F3}"/>
    <cellStyle name="Percent 3 6 3 2 5 2" xfId="50221" xr:uid="{FD863F33-527D-44C1-9212-F584DB1BDBCB}"/>
    <cellStyle name="Percent 3 6 3 2 6" xfId="50222" xr:uid="{B56319EC-D882-412F-813E-5E44D38FF777}"/>
    <cellStyle name="Percent 3 6 3 3" xfId="50223" xr:uid="{B268E8E7-05D1-4491-9898-9790F6E11C65}"/>
    <cellStyle name="Percent 3 6 3 4" xfId="50224" xr:uid="{2EB2289C-D023-48F9-BB56-3D7A1D644A5F}"/>
    <cellStyle name="Percent 3 6 3 4 2" xfId="50225" xr:uid="{FEEC3DD9-8B08-44C7-9DEE-0207D80FF0B3}"/>
    <cellStyle name="Percent 3 6 3 4 2 2" xfId="50226" xr:uid="{FDC9867B-79FF-4E9E-8353-03512CAD44A0}"/>
    <cellStyle name="Percent 3 6 3 4 2 2 2" xfId="50227" xr:uid="{82D58AD1-F07C-4FBE-B185-03BF0072A0E3}"/>
    <cellStyle name="Percent 3 6 3 4 2 3" xfId="50228" xr:uid="{592E5A8E-CA96-4B2E-8E7C-437905A560F1}"/>
    <cellStyle name="Percent 3 6 3 4 3" xfId="50229" xr:uid="{13089C44-38B2-4D3B-8BD4-67046A1ACC36}"/>
    <cellStyle name="Percent 3 6 3 4 3 2" xfId="50230" xr:uid="{F319300F-E097-42EC-9163-F52AEBDA1874}"/>
    <cellStyle name="Percent 3 6 3 4 3 2 2" xfId="50231" xr:uid="{481C6AA0-323C-4336-A2AE-E70CD223AE00}"/>
    <cellStyle name="Percent 3 6 3 4 3 3" xfId="50232" xr:uid="{F68F4CAE-4B52-4168-B77E-4218DEBAEF4B}"/>
    <cellStyle name="Percent 3 6 3 4 4" xfId="50233" xr:uid="{AABFAFE6-3541-42A1-BBCA-5A34785BB969}"/>
    <cellStyle name="Percent 3 6 3 4 4 2" xfId="50234" xr:uid="{64AB85C7-40F2-4780-A9D1-BB437AE43BA2}"/>
    <cellStyle name="Percent 3 6 3 4 5" xfId="50235" xr:uid="{1C24C76F-3B50-45DB-B50C-ADACA12C00F1}"/>
    <cellStyle name="Percent 3 6 3 5" xfId="50236" xr:uid="{EB9EDE67-9BD7-441F-8929-FF5C712876CF}"/>
    <cellStyle name="Percent 3 6 3 5 2" xfId="50237" xr:uid="{CEBC0D3E-675D-4AB7-AFB5-44EE31D3F248}"/>
    <cellStyle name="Percent 3 6 3 5 2 2" xfId="50238" xr:uid="{FACFE238-5320-4269-9DBD-1A1E58B158A1}"/>
    <cellStyle name="Percent 3 6 3 5 3" xfId="50239" xr:uid="{00320B12-7C83-4E01-83A4-3849FF8555A6}"/>
    <cellStyle name="Percent 3 6 3 6" xfId="50240" xr:uid="{EE29F87C-0E8B-48C1-A6C8-47B17FE53094}"/>
    <cellStyle name="Percent 3 6 3 6 2" xfId="50241" xr:uid="{EAC9E19C-0F41-41D6-8519-A575B587EB30}"/>
    <cellStyle name="Percent 3 6 3 6 2 2" xfId="50242" xr:uid="{27D6836B-1365-488D-B740-E33F769DFB86}"/>
    <cellStyle name="Percent 3 6 3 6 3" xfId="50243" xr:uid="{9B4430F0-9B7F-4898-960B-414D125A2C54}"/>
    <cellStyle name="Percent 3 6 3 7" xfId="50244" xr:uid="{849F05A6-6330-4388-9BDB-D1FFF3AEB35E}"/>
    <cellStyle name="Percent 3 6 3 7 2" xfId="50245" xr:uid="{6F324165-108A-41F0-8AEC-9AAE09D5D07C}"/>
    <cellStyle name="Percent 3 6 3 7 2 2" xfId="50246" xr:uid="{5B325543-6BA4-4D17-B0F5-11944B35115B}"/>
    <cellStyle name="Percent 3 6 3 7 3" xfId="50247" xr:uid="{7C1AD806-A38B-411A-9280-A00014E1135F}"/>
    <cellStyle name="Percent 3 6 3 8" xfId="50248" xr:uid="{134AA29C-3052-4CD0-BAAD-A0D8D7473BCB}"/>
    <cellStyle name="Percent 3 6 3 8 2" xfId="50249" xr:uid="{315BCCEA-32DD-424C-B22A-F45D037CDDD4}"/>
    <cellStyle name="Percent 3 6 3 9" xfId="50250" xr:uid="{79BE6BF3-5C03-46BD-A428-1C3DEE46A9E3}"/>
    <cellStyle name="Percent 3 6 4" xfId="50251" xr:uid="{F3FD62B3-4598-4905-92CB-8C6E5448465A}"/>
    <cellStyle name="Percent 3 6 4 2" xfId="50252" xr:uid="{260216ED-F51E-451A-A57A-983BDA8A88C3}"/>
    <cellStyle name="Percent 3 6 4 2 2" xfId="50253" xr:uid="{C1C53EED-64AF-4065-8772-6253CA54DE78}"/>
    <cellStyle name="Percent 3 6 4 2 2 2" xfId="50254" xr:uid="{21920A07-96D9-47CC-80D4-CC848D69B6FE}"/>
    <cellStyle name="Percent 3 6 4 2 2 2 2" xfId="50255" xr:uid="{A959B325-9661-4A50-A43B-98DDDC82902E}"/>
    <cellStyle name="Percent 3 6 4 2 2 3" xfId="50256" xr:uid="{2B55B515-EBD4-4A17-B832-2254B7852A22}"/>
    <cellStyle name="Percent 3 6 4 2 3" xfId="50257" xr:uid="{93972563-A21F-4F87-BF21-A9B45C43E24D}"/>
    <cellStyle name="Percent 3 6 4 2 3 2" xfId="50258" xr:uid="{B2628F20-0A9C-45D5-AF1C-4DDA79436642}"/>
    <cellStyle name="Percent 3 6 4 2 3 2 2" xfId="50259" xr:uid="{CA8F71D1-FF2D-4C60-B133-9662F4726C30}"/>
    <cellStyle name="Percent 3 6 4 2 3 3" xfId="50260" xr:uid="{B11BF75C-252E-48D2-ABEC-9630EBDE55D2}"/>
    <cellStyle name="Percent 3 6 4 2 4" xfId="50261" xr:uid="{164F8D46-6F16-47D2-8DB8-D00A28F97B01}"/>
    <cellStyle name="Percent 3 6 4 2 4 2" xfId="50262" xr:uid="{EFD4DD0C-24B9-433F-98A5-93A9A4AEEE9B}"/>
    <cellStyle name="Percent 3 6 4 2 5" xfId="50263" xr:uid="{887B88FB-8D5B-4F63-B1FD-8A91E8F333E6}"/>
    <cellStyle name="Percent 3 6 4 3" xfId="50264" xr:uid="{C180020F-ACA0-4592-A435-A3034EFFB416}"/>
    <cellStyle name="Percent 3 6 4 3 2" xfId="50265" xr:uid="{CBF77259-1C97-4041-893C-0517946AAC76}"/>
    <cellStyle name="Percent 3 6 4 3 2 2" xfId="50266" xr:uid="{C131E3FF-E64A-4037-A4C1-2F8EC90ECB79}"/>
    <cellStyle name="Percent 3 6 4 3 3" xfId="50267" xr:uid="{540F1120-C4BC-4A83-B514-60B15CD6AB85}"/>
    <cellStyle name="Percent 3 6 4 4" xfId="50268" xr:uid="{CDC2BAAF-AAEF-4094-82A7-44D0C1D29DEE}"/>
    <cellStyle name="Percent 3 6 4 4 2" xfId="50269" xr:uid="{2F97627F-FF1F-4066-89F7-59C8860940FE}"/>
    <cellStyle name="Percent 3 6 4 4 2 2" xfId="50270" xr:uid="{AA8B3E91-8BA3-447B-B531-A315AF291705}"/>
    <cellStyle name="Percent 3 6 4 4 3" xfId="50271" xr:uid="{1251BDC2-FDE6-4F05-B45C-E93984C07D48}"/>
    <cellStyle name="Percent 3 6 4 5" xfId="50272" xr:uid="{31874DB5-69BA-40DE-966E-AC7D21439808}"/>
    <cellStyle name="Percent 3 6 4 5 2" xfId="50273" xr:uid="{8775702F-5934-4997-BA27-C1FDFB88023B}"/>
    <cellStyle name="Percent 3 6 4 6" xfId="50274" xr:uid="{C9FDE64E-7C72-4572-BC61-45A93F037A43}"/>
    <cellStyle name="Percent 3 6 5" xfId="50275" xr:uid="{4467C569-FF28-4FCD-911A-D40C8F00C139}"/>
    <cellStyle name="Percent 3 6 6" xfId="50276" xr:uid="{DC14CCD1-0354-42F5-BECC-B1713C7E1F48}"/>
    <cellStyle name="Percent 3 6 6 2" xfId="50277" xr:uid="{DA41D346-38B8-4257-9970-9D3D368D51C2}"/>
    <cellStyle name="Percent 3 6 6 2 2" xfId="50278" xr:uid="{DAEEAEE3-880D-4DEA-BB6E-161D54A15F6B}"/>
    <cellStyle name="Percent 3 6 6 2 2 2" xfId="50279" xr:uid="{69930E6E-E0BA-4C39-8783-834D87E1E895}"/>
    <cellStyle name="Percent 3 6 6 2 3" xfId="50280" xr:uid="{B8EA4548-46B6-492F-80CB-BBAB73992D89}"/>
    <cellStyle name="Percent 3 6 6 3" xfId="50281" xr:uid="{3AC2F84B-836C-4A1C-978F-251CF5D55B9B}"/>
    <cellStyle name="Percent 3 6 6 3 2" xfId="50282" xr:uid="{4D6FC6CF-D996-4BF0-9E2A-E2C1549117B8}"/>
    <cellStyle name="Percent 3 6 6 3 2 2" xfId="50283" xr:uid="{D8A37E92-3CDA-462F-BB86-E7C3BEE05A05}"/>
    <cellStyle name="Percent 3 6 6 3 3" xfId="50284" xr:uid="{EBEAD1F6-2152-4A43-B25B-33D262F674D3}"/>
    <cellStyle name="Percent 3 6 6 4" xfId="50285" xr:uid="{50A74C10-165A-4740-AC0E-19C24841B6D6}"/>
    <cellStyle name="Percent 3 6 6 4 2" xfId="50286" xr:uid="{75E59376-31D7-4D2F-BD29-E4F6182550D2}"/>
    <cellStyle name="Percent 3 6 6 5" xfId="50287" xr:uid="{B55B8801-6BE1-4F01-8BD6-E579EE27B412}"/>
    <cellStyle name="Percent 3 6 7" xfId="50288" xr:uid="{799A0D40-759F-4EFB-9EAC-E5760DE18863}"/>
    <cellStyle name="Percent 3 6 7 2" xfId="50289" xr:uid="{805AE489-CE59-4C4C-AB92-F980D5789C8C}"/>
    <cellStyle name="Percent 3 6 7 2 2" xfId="50290" xr:uid="{5CB74621-DF69-4B1F-8598-175B6FE8CB0C}"/>
    <cellStyle name="Percent 3 6 7 3" xfId="50291" xr:uid="{755E0789-5924-47C8-A043-A7C62099B446}"/>
    <cellStyle name="Percent 3 6 8" xfId="50292" xr:uid="{DFF05713-5DFF-4DEA-9DB0-4F890BD12D76}"/>
    <cellStyle name="Percent 3 6 8 2" xfId="50293" xr:uid="{F8D42C51-3CC9-4B6B-9DAE-6EA427D0C70F}"/>
    <cellStyle name="Percent 3 6 8 2 2" xfId="50294" xr:uid="{D0705772-E7B9-4A69-8641-9157E667D50D}"/>
    <cellStyle name="Percent 3 6 8 3" xfId="50295" xr:uid="{FEA95282-F8D8-4F88-B3CE-B1461D6F4DB7}"/>
    <cellStyle name="Percent 3 6 9" xfId="50296" xr:uid="{9E42232A-75A9-4662-A030-330A3E3A55EC}"/>
    <cellStyle name="Percent 3 6 9 2" xfId="50297" xr:uid="{3A03EE8D-0D46-4A7E-BF16-FE3665EB5DAC}"/>
    <cellStyle name="Percent 3 6 9 2 2" xfId="50298" xr:uid="{722C3C73-A9AD-4281-853E-4FEEF0472788}"/>
    <cellStyle name="Percent 3 6 9 3" xfId="50299" xr:uid="{44CFDB0B-80F1-40E5-A1D9-DE633076D552}"/>
    <cellStyle name="Percent 3 7" xfId="50300" xr:uid="{34CC518C-FE24-4C20-90B6-6EE8B073C3E1}"/>
    <cellStyle name="Percent 3 7 10" xfId="50301" xr:uid="{FE93F60E-8B32-40F3-BA5A-4E381488AB71}"/>
    <cellStyle name="Percent 3 7 10 2" xfId="50302" xr:uid="{95295F24-2671-49E0-B67D-9D25326B0E7D}"/>
    <cellStyle name="Percent 3 7 11" xfId="50303" xr:uid="{A339DCFA-AD72-4E52-8D64-AD48BC0B00A4}"/>
    <cellStyle name="Percent 3 7 2" xfId="50304" xr:uid="{3904A08F-847E-4194-88F3-09193AFC8F2D}"/>
    <cellStyle name="Percent 3 7 2 2" xfId="50305" xr:uid="{0871EE4A-F133-49D3-AAA6-B6661FD327C4}"/>
    <cellStyle name="Percent 3 7 2 2 2" xfId="50306" xr:uid="{1364FAC3-7D51-408E-A03F-1B4C479BC7B0}"/>
    <cellStyle name="Percent 3 7 2 2 2 2" xfId="50307" xr:uid="{9B69E051-063C-4F2E-9631-F15A287372ED}"/>
    <cellStyle name="Percent 3 7 2 2 2 2 2" xfId="50308" xr:uid="{57E9DF23-A3A8-4F84-BFB2-AB9B1E79530C}"/>
    <cellStyle name="Percent 3 7 2 2 2 2 2 2" xfId="50309" xr:uid="{C1AE0C9C-9282-43E3-973F-B59AAE3858AB}"/>
    <cellStyle name="Percent 3 7 2 2 2 2 3" xfId="50310" xr:uid="{BA98D8B2-BD53-477E-8E01-7678BDC2DBE0}"/>
    <cellStyle name="Percent 3 7 2 2 2 3" xfId="50311" xr:uid="{D9E5E56E-DECF-4449-92F7-DEAC1FA5525E}"/>
    <cellStyle name="Percent 3 7 2 2 2 3 2" xfId="50312" xr:uid="{274EBBEF-D42E-4E3B-953D-BF028C846D8E}"/>
    <cellStyle name="Percent 3 7 2 2 2 3 2 2" xfId="50313" xr:uid="{2B61E2B8-4879-4625-87A7-C63666BCCD88}"/>
    <cellStyle name="Percent 3 7 2 2 2 3 3" xfId="50314" xr:uid="{C4C4FFA4-81F7-4EE9-9BF6-44655BD031BB}"/>
    <cellStyle name="Percent 3 7 2 2 2 4" xfId="50315" xr:uid="{223F1C47-A2BA-4303-9367-2AE4D6FB51B9}"/>
    <cellStyle name="Percent 3 7 2 2 2 4 2" xfId="50316" xr:uid="{4BE754D2-A844-4CC3-8828-D5CD8FFA5809}"/>
    <cellStyle name="Percent 3 7 2 2 2 5" xfId="50317" xr:uid="{0E11CEFB-9D03-4603-AA21-323388139C46}"/>
    <cellStyle name="Percent 3 7 2 2 3" xfId="50318" xr:uid="{57BD3279-1BB8-4701-8B3C-B3B03EBC43B3}"/>
    <cellStyle name="Percent 3 7 2 2 3 2" xfId="50319" xr:uid="{0CF845DE-A7FA-499B-8773-ECEF333CA5D4}"/>
    <cellStyle name="Percent 3 7 2 2 3 2 2" xfId="50320" xr:uid="{CA3F959B-0F07-4BA0-8363-084A1DFF018D}"/>
    <cellStyle name="Percent 3 7 2 2 3 3" xfId="50321" xr:uid="{4DAA8E28-2684-41FB-9E2C-886526A35408}"/>
    <cellStyle name="Percent 3 7 2 2 4" xfId="50322" xr:uid="{CB7F9E61-0D66-49CF-AD98-C7A0F56F01D7}"/>
    <cellStyle name="Percent 3 7 2 2 4 2" xfId="50323" xr:uid="{9685609D-0492-4647-AD37-F06C9E5F1A5C}"/>
    <cellStyle name="Percent 3 7 2 2 4 2 2" xfId="50324" xr:uid="{1BDA1F2E-DDAF-4B7E-B7E7-51773F184565}"/>
    <cellStyle name="Percent 3 7 2 2 4 3" xfId="50325" xr:uid="{61DD220A-534D-48D6-95B2-F87608766EBF}"/>
    <cellStyle name="Percent 3 7 2 2 5" xfId="50326" xr:uid="{A3C1216D-311A-4B47-8516-4ECF16AF5356}"/>
    <cellStyle name="Percent 3 7 2 2 5 2" xfId="50327" xr:uid="{B0856675-4474-447B-B95C-B20ADD6326BA}"/>
    <cellStyle name="Percent 3 7 2 2 6" xfId="50328" xr:uid="{6AFA35E9-6210-4475-AEC9-5E8EC58D5EFC}"/>
    <cellStyle name="Percent 3 7 2 3" xfId="50329" xr:uid="{4915D1F9-C022-499C-8E46-9AEEECE00DFA}"/>
    <cellStyle name="Percent 3 7 2 4" xfId="50330" xr:uid="{E889A33F-212F-4959-970E-EE91B3227350}"/>
    <cellStyle name="Percent 3 7 2 4 2" xfId="50331" xr:uid="{319F6A76-7670-4712-8563-4974B935DECC}"/>
    <cellStyle name="Percent 3 7 2 4 2 2" xfId="50332" xr:uid="{48ABCBA8-2203-43B1-9394-9AD189618572}"/>
    <cellStyle name="Percent 3 7 2 4 2 2 2" xfId="50333" xr:uid="{EC2DD08E-5AC5-4819-BEE1-907F32FCAD4A}"/>
    <cellStyle name="Percent 3 7 2 4 2 3" xfId="50334" xr:uid="{E0913528-CAE2-47A3-89D7-4EE6B5A5E0A2}"/>
    <cellStyle name="Percent 3 7 2 4 3" xfId="50335" xr:uid="{F091C25B-F449-400A-8D98-E4516BC903C1}"/>
    <cellStyle name="Percent 3 7 2 4 3 2" xfId="50336" xr:uid="{031FC505-ED24-4FC7-9DB7-7297891C445D}"/>
    <cellStyle name="Percent 3 7 2 4 3 2 2" xfId="50337" xr:uid="{BB436687-FC60-4037-B736-EF793DC80E60}"/>
    <cellStyle name="Percent 3 7 2 4 3 3" xfId="50338" xr:uid="{21DFA81F-7BBF-4487-BAE1-F85C94DE5E05}"/>
    <cellStyle name="Percent 3 7 2 4 4" xfId="50339" xr:uid="{905770AA-E847-4A81-8F7D-4EB847A9A4DD}"/>
    <cellStyle name="Percent 3 7 2 4 4 2" xfId="50340" xr:uid="{BA212681-0844-4A5A-8A04-274005374DF9}"/>
    <cellStyle name="Percent 3 7 2 4 5" xfId="50341" xr:uid="{731351EB-3077-478D-B9DB-4C57DD2CBBF7}"/>
    <cellStyle name="Percent 3 7 2 5" xfId="50342" xr:uid="{8B358619-5F21-419B-9CBC-080C0BBDB413}"/>
    <cellStyle name="Percent 3 7 2 5 2" xfId="50343" xr:uid="{F6DFB8AC-39F4-474A-BB24-9CDA9BBCF422}"/>
    <cellStyle name="Percent 3 7 2 5 2 2" xfId="50344" xr:uid="{38679640-3825-4002-93DB-A9723AADA2C2}"/>
    <cellStyle name="Percent 3 7 2 5 3" xfId="50345" xr:uid="{7ED79A89-FC5A-4FEF-96E1-A643F11D311D}"/>
    <cellStyle name="Percent 3 7 2 6" xfId="50346" xr:uid="{03CA7819-1EA8-4007-988B-FE00C6853DF6}"/>
    <cellStyle name="Percent 3 7 2 6 2" xfId="50347" xr:uid="{28A6FDAA-B00D-49F2-93B8-B77E68DA0F65}"/>
    <cellStyle name="Percent 3 7 2 6 2 2" xfId="50348" xr:uid="{5AB478E6-56B8-44E7-9B01-1CBBB6BC65DD}"/>
    <cellStyle name="Percent 3 7 2 6 3" xfId="50349" xr:uid="{789BDC83-39C5-444B-BBD2-249A6E37D85D}"/>
    <cellStyle name="Percent 3 7 2 7" xfId="50350" xr:uid="{898ACE24-C914-47ED-A1D8-157B83EC7618}"/>
    <cellStyle name="Percent 3 7 2 7 2" xfId="50351" xr:uid="{99187FE1-DF59-4C52-A00A-81601A18E8F6}"/>
    <cellStyle name="Percent 3 7 2 7 2 2" xfId="50352" xr:uid="{F2366137-7F3C-46B3-B1A6-BB2E184819D9}"/>
    <cellStyle name="Percent 3 7 2 7 3" xfId="50353" xr:uid="{AF4E1847-02DE-4E96-A187-598018BDB455}"/>
    <cellStyle name="Percent 3 7 2 8" xfId="50354" xr:uid="{B56442CC-0EFB-48A7-8E3A-A8243545B8EE}"/>
    <cellStyle name="Percent 3 7 2 8 2" xfId="50355" xr:uid="{73685438-D441-4C80-A9B2-4023D3BB5406}"/>
    <cellStyle name="Percent 3 7 2 9" xfId="50356" xr:uid="{E4BA9FB8-9E5E-484B-9417-27D743778E8B}"/>
    <cellStyle name="Percent 3 7 3" xfId="50357" xr:uid="{876B00B5-7F89-434C-8782-9FBFC048E8E6}"/>
    <cellStyle name="Percent 3 7 3 2" xfId="50358" xr:uid="{6E994202-F017-431D-9BBB-67BAE05A1FC9}"/>
    <cellStyle name="Percent 3 7 3 2 2" xfId="50359" xr:uid="{D034FE60-241B-411E-B51E-74C3D6F4D997}"/>
    <cellStyle name="Percent 3 7 3 2 2 2" xfId="50360" xr:uid="{9404659B-5C1E-4552-96B7-36B52C7A980D}"/>
    <cellStyle name="Percent 3 7 3 2 2 2 2" xfId="50361" xr:uid="{4F534DD0-0333-497D-8E2A-BB687CE1334F}"/>
    <cellStyle name="Percent 3 7 3 2 2 2 2 2" xfId="50362" xr:uid="{B50A03CF-913F-46AA-9A8A-0875CC177E84}"/>
    <cellStyle name="Percent 3 7 3 2 2 2 3" xfId="50363" xr:uid="{D4DCDC0A-6D6D-4076-B597-1386D48F61D8}"/>
    <cellStyle name="Percent 3 7 3 2 2 3" xfId="50364" xr:uid="{1B6068C8-29EC-47A8-BC96-45AA3C919782}"/>
    <cellStyle name="Percent 3 7 3 2 2 3 2" xfId="50365" xr:uid="{DDB6826E-8525-4F6D-9FBF-474DAE552BC8}"/>
    <cellStyle name="Percent 3 7 3 2 2 3 2 2" xfId="50366" xr:uid="{477923F7-6F10-4C57-B4D9-53ADAEA99286}"/>
    <cellStyle name="Percent 3 7 3 2 2 3 3" xfId="50367" xr:uid="{269635D5-0E09-48FB-83A4-E15091744C14}"/>
    <cellStyle name="Percent 3 7 3 2 2 4" xfId="50368" xr:uid="{233D8C9E-EDB2-43F6-9FBD-E28F2A037ACE}"/>
    <cellStyle name="Percent 3 7 3 2 2 4 2" xfId="50369" xr:uid="{2C71EB47-8947-4067-A1D3-81EEF07627B9}"/>
    <cellStyle name="Percent 3 7 3 2 2 5" xfId="50370" xr:uid="{43D00BA7-1CDB-4F2C-BCB8-0FF78D035C93}"/>
    <cellStyle name="Percent 3 7 3 2 3" xfId="50371" xr:uid="{A05D3B43-C29C-40CE-9303-757B0B629B13}"/>
    <cellStyle name="Percent 3 7 3 2 3 2" xfId="50372" xr:uid="{BCB63FAD-2611-4709-B656-5F6A53FB2A84}"/>
    <cellStyle name="Percent 3 7 3 2 3 2 2" xfId="50373" xr:uid="{DF8C030D-42F7-44A9-898D-984F75F958DD}"/>
    <cellStyle name="Percent 3 7 3 2 3 3" xfId="50374" xr:uid="{DC653980-0E7B-49A8-8368-DADD231895B9}"/>
    <cellStyle name="Percent 3 7 3 2 4" xfId="50375" xr:uid="{B08F90F4-DD0B-4B70-8E5A-B92C73458BDD}"/>
    <cellStyle name="Percent 3 7 3 2 4 2" xfId="50376" xr:uid="{5D963C68-4508-4ECF-BCC3-C6AECB375BEB}"/>
    <cellStyle name="Percent 3 7 3 2 4 2 2" xfId="50377" xr:uid="{8D0809C4-82C8-4CB5-96F8-B8D280CF6D62}"/>
    <cellStyle name="Percent 3 7 3 2 4 3" xfId="50378" xr:uid="{DF860B99-466F-4675-B844-6BB81EE1DE3E}"/>
    <cellStyle name="Percent 3 7 3 2 5" xfId="50379" xr:uid="{ABB494E5-893C-447F-9F2E-486A6F4556CE}"/>
    <cellStyle name="Percent 3 7 3 2 5 2" xfId="50380" xr:uid="{A2D14E39-D6B6-4E7A-830E-A929CB3F7825}"/>
    <cellStyle name="Percent 3 7 3 2 6" xfId="50381" xr:uid="{B70BEC9A-0764-4C46-8727-46F700070396}"/>
    <cellStyle name="Percent 3 7 3 3" xfId="50382" xr:uid="{4A271E59-B152-4FE4-B879-AF3C58151012}"/>
    <cellStyle name="Percent 3 7 3 4" xfId="50383" xr:uid="{D9ABB16D-314E-4894-982C-EB7503C3286B}"/>
    <cellStyle name="Percent 3 7 3 4 2" xfId="50384" xr:uid="{777F19DE-BF98-4D6D-93CB-F52D943B467A}"/>
    <cellStyle name="Percent 3 7 3 4 2 2" xfId="50385" xr:uid="{17EA511D-5D59-44B8-BB18-8F13DC20C1FA}"/>
    <cellStyle name="Percent 3 7 3 4 2 2 2" xfId="50386" xr:uid="{2EF9ADE4-EC98-4D52-A1F9-45DB29783939}"/>
    <cellStyle name="Percent 3 7 3 4 2 3" xfId="50387" xr:uid="{2A4E03F1-B0DF-43BC-84CD-2C0D047D3FF2}"/>
    <cellStyle name="Percent 3 7 3 4 3" xfId="50388" xr:uid="{2E2FF5E4-C6F6-4140-9B5E-10AD44968CE2}"/>
    <cellStyle name="Percent 3 7 3 4 3 2" xfId="50389" xr:uid="{3D55A09B-AF96-4397-88C7-5E1B24590F1D}"/>
    <cellStyle name="Percent 3 7 3 4 3 2 2" xfId="50390" xr:uid="{B88781B3-347A-4A12-AE6E-C2F034132B52}"/>
    <cellStyle name="Percent 3 7 3 4 3 3" xfId="50391" xr:uid="{13D526A7-7FCF-49EF-B026-6084195C7E7C}"/>
    <cellStyle name="Percent 3 7 3 4 4" xfId="50392" xr:uid="{05D48864-6CDF-406D-AFFC-9E2B61358A35}"/>
    <cellStyle name="Percent 3 7 3 4 4 2" xfId="50393" xr:uid="{55848E8D-5F25-43D2-A717-C3C12DF54C6A}"/>
    <cellStyle name="Percent 3 7 3 4 5" xfId="50394" xr:uid="{B252DCA2-77F1-4A5F-969E-0A0430B6FBAA}"/>
    <cellStyle name="Percent 3 7 3 5" xfId="50395" xr:uid="{BE17F85A-2101-4FE9-B397-6C608488C730}"/>
    <cellStyle name="Percent 3 7 3 5 2" xfId="50396" xr:uid="{E295EC8E-D6D9-404D-83F2-BB25D655683A}"/>
    <cellStyle name="Percent 3 7 3 5 2 2" xfId="50397" xr:uid="{955CACC7-5A96-41BE-8FF5-0204D4EFC5FB}"/>
    <cellStyle name="Percent 3 7 3 5 3" xfId="50398" xr:uid="{76364D08-1682-4353-90BF-690153F01508}"/>
    <cellStyle name="Percent 3 7 3 6" xfId="50399" xr:uid="{6D21C010-E4D4-455A-90D0-72F9583FF7B1}"/>
    <cellStyle name="Percent 3 7 3 6 2" xfId="50400" xr:uid="{98F85DCC-275E-43B3-A3EE-CF056A23D97E}"/>
    <cellStyle name="Percent 3 7 3 6 2 2" xfId="50401" xr:uid="{B75597BE-6FBD-4B5D-8679-EBEA6D879C0F}"/>
    <cellStyle name="Percent 3 7 3 6 3" xfId="50402" xr:uid="{8D056182-ED3D-4479-99A4-A407439D4293}"/>
    <cellStyle name="Percent 3 7 3 7" xfId="50403" xr:uid="{8082C624-3D8C-46E1-98E5-AC08413A299A}"/>
    <cellStyle name="Percent 3 7 3 7 2" xfId="50404" xr:uid="{A3BE5BED-CFE4-4047-B1A2-5832E85A0F42}"/>
    <cellStyle name="Percent 3 7 3 7 2 2" xfId="50405" xr:uid="{0EC254D4-A43E-4D4D-8EF1-8A73F8A45711}"/>
    <cellStyle name="Percent 3 7 3 7 3" xfId="50406" xr:uid="{C69B0870-CEE8-4310-8DDD-2845B2006C23}"/>
    <cellStyle name="Percent 3 7 3 8" xfId="50407" xr:uid="{EEC62C98-904D-4725-A1AB-5011A3443471}"/>
    <cellStyle name="Percent 3 7 3 8 2" xfId="50408" xr:uid="{E2CF0068-151D-4B15-998B-1CD6F7D41DD9}"/>
    <cellStyle name="Percent 3 7 3 9" xfId="50409" xr:uid="{0BED6660-B791-4F92-A947-7ADA9E50C306}"/>
    <cellStyle name="Percent 3 7 4" xfId="50410" xr:uid="{D9FE0497-8478-4B6D-BF5B-6FE9BFAFE461}"/>
    <cellStyle name="Percent 3 7 4 2" xfId="50411" xr:uid="{08E9BD02-7DEB-4983-A095-890CF36BB4FD}"/>
    <cellStyle name="Percent 3 7 4 2 2" xfId="50412" xr:uid="{8E030E8B-DCB1-4EFB-AE06-9B0A87B493A0}"/>
    <cellStyle name="Percent 3 7 4 2 2 2" xfId="50413" xr:uid="{5EDE17F0-4806-4188-9352-34AC15EB6744}"/>
    <cellStyle name="Percent 3 7 4 2 2 2 2" xfId="50414" xr:uid="{27464BEE-B72F-41AB-87AF-6E2E67927501}"/>
    <cellStyle name="Percent 3 7 4 2 2 3" xfId="50415" xr:uid="{7FE875AC-FCAE-429C-A943-671C706EC74F}"/>
    <cellStyle name="Percent 3 7 4 2 3" xfId="50416" xr:uid="{A7F89D89-C486-4591-A970-99060C39BE73}"/>
    <cellStyle name="Percent 3 7 4 2 3 2" xfId="50417" xr:uid="{88476C7A-0DE2-4207-B090-88088BB7F23B}"/>
    <cellStyle name="Percent 3 7 4 2 3 2 2" xfId="50418" xr:uid="{3FE38AE5-EFC6-4CD4-B5EA-29A06D2EA1B8}"/>
    <cellStyle name="Percent 3 7 4 2 3 3" xfId="50419" xr:uid="{A151F796-E54B-44C2-BDBA-5D5A2675B16D}"/>
    <cellStyle name="Percent 3 7 4 2 4" xfId="50420" xr:uid="{F3A8C51F-7FFA-4546-9EB3-F9E7F71580AE}"/>
    <cellStyle name="Percent 3 7 4 2 4 2" xfId="50421" xr:uid="{D20612C6-052C-4239-AFA0-12E80AE698F7}"/>
    <cellStyle name="Percent 3 7 4 2 5" xfId="50422" xr:uid="{67C2B8C5-C796-4CA9-9F71-4433A0759FE7}"/>
    <cellStyle name="Percent 3 7 4 3" xfId="50423" xr:uid="{E52D53D4-ED13-4552-B6E4-0D56E38CE319}"/>
    <cellStyle name="Percent 3 7 4 3 2" xfId="50424" xr:uid="{13ABD84C-8A96-4E0C-ABAB-683DDE28FAC2}"/>
    <cellStyle name="Percent 3 7 4 3 2 2" xfId="50425" xr:uid="{3ED42524-4C67-47C1-90DC-D3E5D48B4767}"/>
    <cellStyle name="Percent 3 7 4 3 3" xfId="50426" xr:uid="{F051FADF-936A-4B83-834B-E3E095AAF31D}"/>
    <cellStyle name="Percent 3 7 4 4" xfId="50427" xr:uid="{182ABA26-B14F-4DAC-8B00-285C49365465}"/>
    <cellStyle name="Percent 3 7 4 4 2" xfId="50428" xr:uid="{0F0FBEA9-F83C-4A9E-81F9-FF17C2F3F543}"/>
    <cellStyle name="Percent 3 7 4 4 2 2" xfId="50429" xr:uid="{9527A8FC-0D1B-4234-B589-1DC522762CB3}"/>
    <cellStyle name="Percent 3 7 4 4 3" xfId="50430" xr:uid="{33755407-4700-4A07-A4D6-A0FD5C4A00E2}"/>
    <cellStyle name="Percent 3 7 4 5" xfId="50431" xr:uid="{F6F03919-98E4-4675-A4FE-A8FFA37AC3C2}"/>
    <cellStyle name="Percent 3 7 4 5 2" xfId="50432" xr:uid="{5BEFD607-ABCC-48D0-872A-A43CCC87CDA4}"/>
    <cellStyle name="Percent 3 7 4 6" xfId="50433" xr:uid="{68F77C99-8DF3-4282-A78F-C962B1C92BC8}"/>
    <cellStyle name="Percent 3 7 5" xfId="50434" xr:uid="{0AF3967B-28FB-49AC-8183-2960F43B3131}"/>
    <cellStyle name="Percent 3 7 6" xfId="50435" xr:uid="{AE266EC9-F29C-498B-A07B-42D720850BC8}"/>
    <cellStyle name="Percent 3 7 6 2" xfId="50436" xr:uid="{E2007B14-9A1D-44F0-8526-7D8385129C33}"/>
    <cellStyle name="Percent 3 7 6 2 2" xfId="50437" xr:uid="{802B5D48-A740-4CBE-84DC-CC213EB10475}"/>
    <cellStyle name="Percent 3 7 6 2 2 2" xfId="50438" xr:uid="{4771209E-F614-4852-80EF-6B97703FBFC5}"/>
    <cellStyle name="Percent 3 7 6 2 3" xfId="50439" xr:uid="{95AA2EC8-4C9E-4B92-BCBC-CAFC6D4900D8}"/>
    <cellStyle name="Percent 3 7 6 3" xfId="50440" xr:uid="{2D8688DF-01C0-48AC-BE15-6D3C3D58BD7E}"/>
    <cellStyle name="Percent 3 7 6 3 2" xfId="50441" xr:uid="{6A818DDB-E18B-446C-8946-18CC3EE20D55}"/>
    <cellStyle name="Percent 3 7 6 3 2 2" xfId="50442" xr:uid="{904AF795-8EDA-4B9E-BFB8-53BF0EF5A73E}"/>
    <cellStyle name="Percent 3 7 6 3 3" xfId="50443" xr:uid="{0B67AAFD-5B33-4B65-B080-5F09B98F316F}"/>
    <cellStyle name="Percent 3 7 6 4" xfId="50444" xr:uid="{97ED14C2-8BC7-4D8F-9A33-2155F2D24244}"/>
    <cellStyle name="Percent 3 7 6 4 2" xfId="50445" xr:uid="{18FEA19F-7B44-4FAF-A061-D72FFF6C9D21}"/>
    <cellStyle name="Percent 3 7 6 5" xfId="50446" xr:uid="{A0994AE2-492D-4985-8501-B401B5674C21}"/>
    <cellStyle name="Percent 3 7 7" xfId="50447" xr:uid="{C896C98D-7541-4207-B592-881C1C2EA19C}"/>
    <cellStyle name="Percent 3 7 7 2" xfId="50448" xr:uid="{52A60641-741A-47B9-BDA7-161DD654B38E}"/>
    <cellStyle name="Percent 3 7 7 2 2" xfId="50449" xr:uid="{9BF612F2-613E-457B-992C-C1774D95F841}"/>
    <cellStyle name="Percent 3 7 7 3" xfId="50450" xr:uid="{5512948E-775F-4EAB-8F9A-EAA8132EEB7C}"/>
    <cellStyle name="Percent 3 7 8" xfId="50451" xr:uid="{E4F98957-19DC-43E4-8C92-8C119D68D6F8}"/>
    <cellStyle name="Percent 3 7 8 2" xfId="50452" xr:uid="{7BE6B2B2-F22C-4CFA-BDB8-95D7571B7348}"/>
    <cellStyle name="Percent 3 7 8 2 2" xfId="50453" xr:uid="{CA0F0789-F9E8-4989-B000-79E6AA115FA9}"/>
    <cellStyle name="Percent 3 7 8 3" xfId="50454" xr:uid="{024E6286-9EAD-429C-B7AA-B2E506B4034F}"/>
    <cellStyle name="Percent 3 7 9" xfId="50455" xr:uid="{C39AE727-4EB5-4674-8F14-4602606B7659}"/>
    <cellStyle name="Percent 3 7 9 2" xfId="50456" xr:uid="{648A4C69-1572-4179-AD36-CC1F76477CB5}"/>
    <cellStyle name="Percent 3 7 9 2 2" xfId="50457" xr:uid="{F0A29EA9-7EBD-4743-86B3-CA8E2EAA1EBF}"/>
    <cellStyle name="Percent 3 7 9 3" xfId="50458" xr:uid="{767F26B3-C262-43AC-A41D-34BA621A45E3}"/>
    <cellStyle name="Percent 3 8" xfId="50459" xr:uid="{ABD191A9-9CD5-40F8-86B6-49DA0FEBDAB1}"/>
    <cellStyle name="Percent 3 8 10" xfId="50460" xr:uid="{2CD4EC4A-DC64-4E00-AE80-84BBF9819ABD}"/>
    <cellStyle name="Percent 3 8 10 2" xfId="50461" xr:uid="{FD777007-6760-471C-BA2A-ED174A238A66}"/>
    <cellStyle name="Percent 3 8 11" xfId="50462" xr:uid="{8C17749A-5156-470A-94EF-FB2ED8EF9DE6}"/>
    <cellStyle name="Percent 3 8 2" xfId="50463" xr:uid="{456EEE47-452C-40A1-8BC6-212B884ED9F0}"/>
    <cellStyle name="Percent 3 8 2 2" xfId="50464" xr:uid="{012D880F-5F6A-4309-B63D-0B9685FFE278}"/>
    <cellStyle name="Percent 3 8 2 2 2" xfId="50465" xr:uid="{D63273E4-F058-4D8D-9BBF-0236DAD611F1}"/>
    <cellStyle name="Percent 3 8 2 2 2 2" xfId="50466" xr:uid="{CC669137-C893-4912-B5CD-0AC2B2720C8B}"/>
    <cellStyle name="Percent 3 8 2 2 2 2 2" xfId="50467" xr:uid="{3AF4DF4A-A1B2-47E6-8673-4DF806189160}"/>
    <cellStyle name="Percent 3 8 2 2 2 2 2 2" xfId="50468" xr:uid="{65308D63-451E-4748-9513-F3D888C0D4AD}"/>
    <cellStyle name="Percent 3 8 2 2 2 2 3" xfId="50469" xr:uid="{7AC005BA-D718-4D54-8444-0F0F9BEFED97}"/>
    <cellStyle name="Percent 3 8 2 2 2 3" xfId="50470" xr:uid="{10F16FF1-0BE5-4B96-8F03-202E64DC968A}"/>
    <cellStyle name="Percent 3 8 2 2 2 3 2" xfId="50471" xr:uid="{DDFAEAEC-2E8B-404A-8B36-70D1CDF426A9}"/>
    <cellStyle name="Percent 3 8 2 2 2 3 2 2" xfId="50472" xr:uid="{34B6D5FD-A0E4-4141-B763-26335D098087}"/>
    <cellStyle name="Percent 3 8 2 2 2 3 3" xfId="50473" xr:uid="{2D42C2C2-060D-44E6-9CAA-DADFB98629E0}"/>
    <cellStyle name="Percent 3 8 2 2 2 4" xfId="50474" xr:uid="{D3FB25E7-5B0B-49F1-815C-D9FBD1637A37}"/>
    <cellStyle name="Percent 3 8 2 2 2 4 2" xfId="50475" xr:uid="{79971945-0D54-49EC-A63A-C4C3FFFA5EE5}"/>
    <cellStyle name="Percent 3 8 2 2 2 5" xfId="50476" xr:uid="{F4158AFE-1532-484D-A01E-CD8D0BF15343}"/>
    <cellStyle name="Percent 3 8 2 2 3" xfId="50477" xr:uid="{E788B623-5BFC-4092-844F-D082F785AB6E}"/>
    <cellStyle name="Percent 3 8 2 2 3 2" xfId="50478" xr:uid="{4A4C7A2A-AF58-4AC7-A1E3-86EC555BEF39}"/>
    <cellStyle name="Percent 3 8 2 2 3 2 2" xfId="50479" xr:uid="{5EEA842D-392F-44C7-A5A8-829F10925332}"/>
    <cellStyle name="Percent 3 8 2 2 3 3" xfId="50480" xr:uid="{82A58C67-F265-4D38-9B5C-5AD5DEFE8DC3}"/>
    <cellStyle name="Percent 3 8 2 2 4" xfId="50481" xr:uid="{5DABCA9A-915D-46A2-B60B-498345E6B0B4}"/>
    <cellStyle name="Percent 3 8 2 2 4 2" xfId="50482" xr:uid="{36F32AD2-729C-41BD-BA00-EEDDC7326356}"/>
    <cellStyle name="Percent 3 8 2 2 4 2 2" xfId="50483" xr:uid="{1F07619B-3D7E-423A-93C4-AD5370845A30}"/>
    <cellStyle name="Percent 3 8 2 2 4 3" xfId="50484" xr:uid="{1C56E298-DFD7-41B0-B302-518C34E22DB8}"/>
    <cellStyle name="Percent 3 8 2 2 5" xfId="50485" xr:uid="{67D29624-A912-4280-B49D-035124BE6547}"/>
    <cellStyle name="Percent 3 8 2 2 5 2" xfId="50486" xr:uid="{2C66A713-148A-441F-B822-FC2D437E5791}"/>
    <cellStyle name="Percent 3 8 2 2 6" xfId="50487" xr:uid="{E1FA8135-9B0A-430B-85D0-8A9D746224A1}"/>
    <cellStyle name="Percent 3 8 2 3" xfId="50488" xr:uid="{B28E85CF-02D5-4C8F-BC5A-16CA4FDAC334}"/>
    <cellStyle name="Percent 3 8 2 4" xfId="50489" xr:uid="{21060B50-77D1-42C5-B808-CE449481E4D0}"/>
    <cellStyle name="Percent 3 8 2 4 2" xfId="50490" xr:uid="{DB1F604E-F80A-49AE-BD70-063CC27DFC8A}"/>
    <cellStyle name="Percent 3 8 2 4 2 2" xfId="50491" xr:uid="{7C94F790-186B-466E-A96A-54BF42C959F4}"/>
    <cellStyle name="Percent 3 8 2 4 2 2 2" xfId="50492" xr:uid="{85604E3E-573C-4171-B303-FC6803A20E14}"/>
    <cellStyle name="Percent 3 8 2 4 2 3" xfId="50493" xr:uid="{C8E6E6C4-ECBF-4929-A002-A2C6DAD635C2}"/>
    <cellStyle name="Percent 3 8 2 4 3" xfId="50494" xr:uid="{989F82B4-567F-4131-8901-3958CA73EF9B}"/>
    <cellStyle name="Percent 3 8 2 4 3 2" xfId="50495" xr:uid="{A4D3AF1E-1070-4237-8059-1CB6BF0C2E81}"/>
    <cellStyle name="Percent 3 8 2 4 3 2 2" xfId="50496" xr:uid="{876611ED-928C-4ECC-B651-50A464982FBD}"/>
    <cellStyle name="Percent 3 8 2 4 3 3" xfId="50497" xr:uid="{994A924B-5E67-4A15-B24F-9A045AB24079}"/>
    <cellStyle name="Percent 3 8 2 4 4" xfId="50498" xr:uid="{B7245B4D-BDCE-442E-B39A-C227C383B11D}"/>
    <cellStyle name="Percent 3 8 2 4 4 2" xfId="50499" xr:uid="{352E039F-4ABE-4E0C-812C-EF7D91E0192E}"/>
    <cellStyle name="Percent 3 8 2 4 5" xfId="50500" xr:uid="{401F6C52-5FB5-41FF-B73B-7E9D9263FDB1}"/>
    <cellStyle name="Percent 3 8 2 5" xfId="50501" xr:uid="{539F9BC2-093F-4EAF-8E52-051F2C72F4B1}"/>
    <cellStyle name="Percent 3 8 2 5 2" xfId="50502" xr:uid="{C6CE4D92-C3CC-4CE8-96B3-00F9BF318F0C}"/>
    <cellStyle name="Percent 3 8 2 5 2 2" xfId="50503" xr:uid="{77B67861-AE61-4F37-A490-7C244AFB5A9E}"/>
    <cellStyle name="Percent 3 8 2 5 3" xfId="50504" xr:uid="{41BCB72A-BC92-4FA5-B701-1C6233C1064A}"/>
    <cellStyle name="Percent 3 8 2 6" xfId="50505" xr:uid="{8237B014-988A-44D0-82BB-980E31DCFCD8}"/>
    <cellStyle name="Percent 3 8 2 6 2" xfId="50506" xr:uid="{C5B4D0B5-9597-4417-90FF-CEAD1605998B}"/>
    <cellStyle name="Percent 3 8 2 6 2 2" xfId="50507" xr:uid="{78A494E5-E1A9-4462-A5EA-FB08C31A9A49}"/>
    <cellStyle name="Percent 3 8 2 6 3" xfId="50508" xr:uid="{FF00F996-E942-4766-9663-C569A07DFBF0}"/>
    <cellStyle name="Percent 3 8 2 7" xfId="50509" xr:uid="{E3FFC14A-306F-43CD-B7CA-D9BD76C9745B}"/>
    <cellStyle name="Percent 3 8 2 7 2" xfId="50510" xr:uid="{E35441C2-5E9C-4FE2-9C9E-310448154DEB}"/>
    <cellStyle name="Percent 3 8 2 7 2 2" xfId="50511" xr:uid="{16E45332-A14B-4CEF-8857-B54DA9F1B035}"/>
    <cellStyle name="Percent 3 8 2 7 3" xfId="50512" xr:uid="{C853F8D3-6914-49A3-9677-AF3177709DBA}"/>
    <cellStyle name="Percent 3 8 2 8" xfId="50513" xr:uid="{A4C84976-18BF-4778-91E0-21CF91DC62FC}"/>
    <cellStyle name="Percent 3 8 2 8 2" xfId="50514" xr:uid="{6E379E4B-7DC6-4A0C-BBE3-E7DAB4DDAC01}"/>
    <cellStyle name="Percent 3 8 2 9" xfId="50515" xr:uid="{7E5A841F-759B-4722-96D5-4BE97E785962}"/>
    <cellStyle name="Percent 3 8 3" xfId="50516" xr:uid="{D0B56654-AD3F-4DB0-999B-6D4AD3E7FFF1}"/>
    <cellStyle name="Percent 3 8 3 2" xfId="50517" xr:uid="{8F3BE68B-0924-4AE2-89FB-6F1B41948B15}"/>
    <cellStyle name="Percent 3 8 3 2 2" xfId="50518" xr:uid="{02519B16-1F8A-4AD8-A37B-1BE4DB1B79EE}"/>
    <cellStyle name="Percent 3 8 3 2 2 2" xfId="50519" xr:uid="{1AF91B53-A6C9-4207-8D34-9F560B6384AF}"/>
    <cellStyle name="Percent 3 8 3 2 2 2 2" xfId="50520" xr:uid="{610FED4C-C7FC-478E-ABF0-A883BD28DF32}"/>
    <cellStyle name="Percent 3 8 3 2 2 2 2 2" xfId="50521" xr:uid="{D5DCE9A5-E34B-4638-8CC9-5337018FC1C6}"/>
    <cellStyle name="Percent 3 8 3 2 2 2 3" xfId="50522" xr:uid="{80F6FF20-4DD7-40DD-A2DB-B46A0DCB888C}"/>
    <cellStyle name="Percent 3 8 3 2 2 3" xfId="50523" xr:uid="{58567523-89F1-40EB-98D4-7603EE958EF4}"/>
    <cellStyle name="Percent 3 8 3 2 2 3 2" xfId="50524" xr:uid="{D954D279-27BA-480F-BC2E-D5A4781CC74D}"/>
    <cellStyle name="Percent 3 8 3 2 2 3 2 2" xfId="50525" xr:uid="{FAA796F6-3880-49DC-9886-41AF40EC5E6B}"/>
    <cellStyle name="Percent 3 8 3 2 2 3 3" xfId="50526" xr:uid="{225BE291-016F-46F0-9904-96E22D43CB4D}"/>
    <cellStyle name="Percent 3 8 3 2 2 4" xfId="50527" xr:uid="{59D3AA91-B14D-4BC2-A1C1-857A56486205}"/>
    <cellStyle name="Percent 3 8 3 2 2 4 2" xfId="50528" xr:uid="{56354D6E-8752-4968-8229-87AC8621BB00}"/>
    <cellStyle name="Percent 3 8 3 2 2 5" xfId="50529" xr:uid="{D392238C-2A55-4404-BD45-7E88CC917433}"/>
    <cellStyle name="Percent 3 8 3 2 3" xfId="50530" xr:uid="{5D39CB51-7429-4996-A1A6-0BF7282FF98D}"/>
    <cellStyle name="Percent 3 8 3 2 3 2" xfId="50531" xr:uid="{BF9A830F-20F6-40CD-B665-59C38F71F346}"/>
    <cellStyle name="Percent 3 8 3 2 3 2 2" xfId="50532" xr:uid="{2CEA32D8-839E-4CDD-8EBA-68AE1811CFD8}"/>
    <cellStyle name="Percent 3 8 3 2 3 3" xfId="50533" xr:uid="{BFE3921E-77C9-46C9-9A48-6F75F5EF712A}"/>
    <cellStyle name="Percent 3 8 3 2 4" xfId="50534" xr:uid="{F1C1F259-E3C1-49F6-9A83-2AD501F87375}"/>
    <cellStyle name="Percent 3 8 3 2 4 2" xfId="50535" xr:uid="{BA03077F-DEB6-4971-ABA6-7486B8235E96}"/>
    <cellStyle name="Percent 3 8 3 2 4 2 2" xfId="50536" xr:uid="{451F8D4B-E26F-461D-85F3-2423751632CE}"/>
    <cellStyle name="Percent 3 8 3 2 4 3" xfId="50537" xr:uid="{47840D37-96E1-412D-B677-2C8B273832FE}"/>
    <cellStyle name="Percent 3 8 3 2 5" xfId="50538" xr:uid="{CBB77F8F-E84A-4563-973F-8C73FD29767B}"/>
    <cellStyle name="Percent 3 8 3 2 5 2" xfId="50539" xr:uid="{782479DD-2272-4772-86C2-FB583DBE7F49}"/>
    <cellStyle name="Percent 3 8 3 2 6" xfId="50540" xr:uid="{6C83471E-E599-46BB-B1AA-FFDCA80923F0}"/>
    <cellStyle name="Percent 3 8 3 3" xfId="50541" xr:uid="{73F1BBCE-7D73-4E61-9FE9-D9B68D6E9D44}"/>
    <cellStyle name="Percent 3 8 3 4" xfId="50542" xr:uid="{0F528036-78D8-408E-BDBE-20B236AA7825}"/>
    <cellStyle name="Percent 3 8 3 4 2" xfId="50543" xr:uid="{796924C8-5C46-4658-B3CA-F56F8B378424}"/>
    <cellStyle name="Percent 3 8 3 4 2 2" xfId="50544" xr:uid="{58DD95AE-3FA0-4825-B37F-E0A946125595}"/>
    <cellStyle name="Percent 3 8 3 4 2 2 2" xfId="50545" xr:uid="{3B2C3753-7DE6-491B-B824-324D2D2DD108}"/>
    <cellStyle name="Percent 3 8 3 4 2 3" xfId="50546" xr:uid="{B95EDE60-C822-45B4-9670-63F432C7CD5B}"/>
    <cellStyle name="Percent 3 8 3 4 3" xfId="50547" xr:uid="{96FC58FD-E8FF-4FF0-8CC0-E5B434549BBE}"/>
    <cellStyle name="Percent 3 8 3 4 3 2" xfId="50548" xr:uid="{5EFF1F43-D264-46E5-ABC7-2D86309CD418}"/>
    <cellStyle name="Percent 3 8 3 4 3 2 2" xfId="50549" xr:uid="{6EB07354-418E-4AC5-A006-18236D1A070A}"/>
    <cellStyle name="Percent 3 8 3 4 3 3" xfId="50550" xr:uid="{D80FDD30-4540-49A6-ABB7-EA4D6C84A028}"/>
    <cellStyle name="Percent 3 8 3 4 4" xfId="50551" xr:uid="{0A0CAB7D-3483-4644-93C2-DF599E9416A0}"/>
    <cellStyle name="Percent 3 8 3 4 4 2" xfId="50552" xr:uid="{E270E838-C956-44CB-9B45-818ED4432BF4}"/>
    <cellStyle name="Percent 3 8 3 4 5" xfId="50553" xr:uid="{DDFA98A4-8B0C-45F0-8762-0515C37BFC10}"/>
    <cellStyle name="Percent 3 8 3 5" xfId="50554" xr:uid="{CBFE8843-C679-4D35-B665-E0A7EECDD264}"/>
    <cellStyle name="Percent 3 8 3 5 2" xfId="50555" xr:uid="{B0BD8D94-69F6-4839-876F-A3A782E78056}"/>
    <cellStyle name="Percent 3 8 3 5 2 2" xfId="50556" xr:uid="{6B779E2B-E906-4616-9533-CEE766879620}"/>
    <cellStyle name="Percent 3 8 3 5 3" xfId="50557" xr:uid="{380B36D4-60A2-45CA-A85A-F57DC7F3D88A}"/>
    <cellStyle name="Percent 3 8 3 6" xfId="50558" xr:uid="{56BC665C-E5AE-4DB8-8AF0-2856D7C3609C}"/>
    <cellStyle name="Percent 3 8 3 6 2" xfId="50559" xr:uid="{99073BA7-DC14-4D2B-927B-C6541240282A}"/>
    <cellStyle name="Percent 3 8 3 6 2 2" xfId="50560" xr:uid="{1E34BB30-46A1-4E03-9029-F168F8D298E1}"/>
    <cellStyle name="Percent 3 8 3 6 3" xfId="50561" xr:uid="{946D0027-B0EA-45C5-BB14-3BB9D8D7650E}"/>
    <cellStyle name="Percent 3 8 3 7" xfId="50562" xr:uid="{B631464D-F41F-4626-81D1-0BFFA13F2C78}"/>
    <cellStyle name="Percent 3 8 3 7 2" xfId="50563" xr:uid="{446B28EE-432A-4DC8-B115-1BAF0B32B984}"/>
    <cellStyle name="Percent 3 8 3 7 2 2" xfId="50564" xr:uid="{2D0BA69A-0851-4796-9522-D3DA818F8FCC}"/>
    <cellStyle name="Percent 3 8 3 7 3" xfId="50565" xr:uid="{004B3BBF-29DC-4CCF-8FBD-73520A2A1448}"/>
    <cellStyle name="Percent 3 8 3 8" xfId="50566" xr:uid="{D07C0E3E-7997-4B81-9A5F-F3A3DB0A6055}"/>
    <cellStyle name="Percent 3 8 3 8 2" xfId="50567" xr:uid="{D90322BE-6515-4C67-AFD2-A85ED698035C}"/>
    <cellStyle name="Percent 3 8 3 9" xfId="50568" xr:uid="{178C6A02-ABAB-430C-8CB1-847BE6BD24C7}"/>
    <cellStyle name="Percent 3 8 4" xfId="50569" xr:uid="{2A5513E7-31FC-499F-AE15-CB91EFFE51E5}"/>
    <cellStyle name="Percent 3 8 4 2" xfId="50570" xr:uid="{C1BDD8BE-052E-4B0A-89E6-87BDAFC8C7CC}"/>
    <cellStyle name="Percent 3 8 4 2 2" xfId="50571" xr:uid="{70E77447-20BE-4658-ACA4-E4E9365F089E}"/>
    <cellStyle name="Percent 3 8 4 2 2 2" xfId="50572" xr:uid="{59CA73EB-6282-4BBF-ABD0-9E7E701C7E39}"/>
    <cellStyle name="Percent 3 8 4 2 2 2 2" xfId="50573" xr:uid="{33FE425B-B1E9-46C3-A6F6-6398ED617FED}"/>
    <cellStyle name="Percent 3 8 4 2 2 3" xfId="50574" xr:uid="{C983153E-501A-477B-B677-DC5E6E0872E5}"/>
    <cellStyle name="Percent 3 8 4 2 3" xfId="50575" xr:uid="{80A60757-5075-4331-943A-B0E02C5A244F}"/>
    <cellStyle name="Percent 3 8 4 2 3 2" xfId="50576" xr:uid="{6B8D0183-0B46-42FD-85CF-BEE7A9CAC532}"/>
    <cellStyle name="Percent 3 8 4 2 3 2 2" xfId="50577" xr:uid="{74F193AF-203B-4BBF-A94F-E54D08DB5A8C}"/>
    <cellStyle name="Percent 3 8 4 2 3 3" xfId="50578" xr:uid="{494698EE-4BFF-4C26-B03B-3AA8C593F654}"/>
    <cellStyle name="Percent 3 8 4 2 4" xfId="50579" xr:uid="{664A1F17-7B53-4D31-9AC4-2876B5459E68}"/>
    <cellStyle name="Percent 3 8 4 2 4 2" xfId="50580" xr:uid="{3CB61B74-AC4A-48E7-AEF9-80CC6CB1CD49}"/>
    <cellStyle name="Percent 3 8 4 2 5" xfId="50581" xr:uid="{5716144C-8F95-4D69-897C-AB1DC7D68123}"/>
    <cellStyle name="Percent 3 8 4 3" xfId="50582" xr:uid="{320706E8-50EC-4681-A868-84B8E6F16AF9}"/>
    <cellStyle name="Percent 3 8 4 3 2" xfId="50583" xr:uid="{6ED8E1AF-321E-497B-B196-273F392F5719}"/>
    <cellStyle name="Percent 3 8 4 3 2 2" xfId="50584" xr:uid="{3E64205F-0D4C-485E-9CFD-489B789A30A6}"/>
    <cellStyle name="Percent 3 8 4 3 3" xfId="50585" xr:uid="{278B68B5-FE77-4690-85C1-6C356EF10812}"/>
    <cellStyle name="Percent 3 8 4 4" xfId="50586" xr:uid="{4F941471-15A3-4936-910C-A0CEDD0AB3FA}"/>
    <cellStyle name="Percent 3 8 4 4 2" xfId="50587" xr:uid="{9AAD759C-47F6-4303-B201-5F53920EAA27}"/>
    <cellStyle name="Percent 3 8 4 4 2 2" xfId="50588" xr:uid="{BD97DBCB-1BA0-4DAE-9EEC-8144C1B7CFDD}"/>
    <cellStyle name="Percent 3 8 4 4 3" xfId="50589" xr:uid="{9B2791C9-806B-455B-8568-CD46ACFA7D77}"/>
    <cellStyle name="Percent 3 8 4 5" xfId="50590" xr:uid="{228812ED-5F8E-4D4A-A56D-C41D2D32408C}"/>
    <cellStyle name="Percent 3 8 4 5 2" xfId="50591" xr:uid="{288FE441-87D9-4CDF-944F-47B70E3D11D2}"/>
    <cellStyle name="Percent 3 8 4 6" xfId="50592" xr:uid="{5FEEA477-0214-4910-9808-2B42D87171C6}"/>
    <cellStyle name="Percent 3 8 5" xfId="50593" xr:uid="{B9CC8081-C7F5-4C32-992E-F4C485082C17}"/>
    <cellStyle name="Percent 3 8 6" xfId="50594" xr:uid="{5FD77AF6-25E2-468E-B345-7E8CEC3D699A}"/>
    <cellStyle name="Percent 3 8 6 2" xfId="50595" xr:uid="{EA0273B3-BDD9-4ABE-BC07-90A04821717B}"/>
    <cellStyle name="Percent 3 8 6 2 2" xfId="50596" xr:uid="{2CF98A94-C3A5-4479-A6F4-3524FC5482F3}"/>
    <cellStyle name="Percent 3 8 6 2 2 2" xfId="50597" xr:uid="{45CB88F9-865B-41A4-9A3A-FC7E21FE1DC5}"/>
    <cellStyle name="Percent 3 8 6 2 3" xfId="50598" xr:uid="{640B9C6A-562E-4422-A4E0-EC2BBC7C0A5A}"/>
    <cellStyle name="Percent 3 8 6 3" xfId="50599" xr:uid="{A4355CBC-6959-444D-908D-1D8E25513BF4}"/>
    <cellStyle name="Percent 3 8 6 3 2" xfId="50600" xr:uid="{04886264-5BFA-49FD-9B96-60EC6BBA4DA6}"/>
    <cellStyle name="Percent 3 8 6 3 2 2" xfId="50601" xr:uid="{C5667AD2-266F-4446-9D26-A8E0760F26E2}"/>
    <cellStyle name="Percent 3 8 6 3 3" xfId="50602" xr:uid="{D2D3F217-354E-40CA-A222-688B81B67265}"/>
    <cellStyle name="Percent 3 8 6 4" xfId="50603" xr:uid="{DB072074-2398-4350-AFDC-B8562E7D7850}"/>
    <cellStyle name="Percent 3 8 6 4 2" xfId="50604" xr:uid="{8646882A-BEE8-42E1-8B90-3D6E2F4150DD}"/>
    <cellStyle name="Percent 3 8 6 5" xfId="50605" xr:uid="{FF515822-84DA-4DC9-9E58-AA7D26214DF4}"/>
    <cellStyle name="Percent 3 8 7" xfId="50606" xr:uid="{3E1A28E6-D0FE-4DD1-9F16-0EF7704B9243}"/>
    <cellStyle name="Percent 3 8 7 2" xfId="50607" xr:uid="{13E269B2-305F-4E66-8BC1-8A1470634E1A}"/>
    <cellStyle name="Percent 3 8 7 2 2" xfId="50608" xr:uid="{89683F57-622E-47C6-A501-866E676AAB9C}"/>
    <cellStyle name="Percent 3 8 7 3" xfId="50609" xr:uid="{0E443F0B-7AF5-42F2-8C44-760B07D1A2BA}"/>
    <cellStyle name="Percent 3 8 8" xfId="50610" xr:uid="{FAF1C425-B8D3-415D-991A-288E1A63D78D}"/>
    <cellStyle name="Percent 3 8 8 2" xfId="50611" xr:uid="{559A9E9E-F6E7-47A3-8A33-79A754751FC4}"/>
    <cellStyle name="Percent 3 8 8 2 2" xfId="50612" xr:uid="{13164026-4C78-4876-98A9-DDF2AB9D5AA6}"/>
    <cellStyle name="Percent 3 8 8 3" xfId="50613" xr:uid="{3E46261A-9D55-49FC-AEFA-E4C3C312F6D2}"/>
    <cellStyle name="Percent 3 8 9" xfId="50614" xr:uid="{DBD0E445-4B65-4D84-B1CA-E69CD0C439A3}"/>
    <cellStyle name="Percent 3 8 9 2" xfId="50615" xr:uid="{8DF90460-3811-4D6C-9DCF-97DD0710993A}"/>
    <cellStyle name="Percent 3 8 9 2 2" xfId="50616" xr:uid="{5A88C5B0-3C7D-46E9-8CB4-764BED8D56E6}"/>
    <cellStyle name="Percent 3 8 9 3" xfId="50617" xr:uid="{53E43163-7403-4B3D-A139-2FAC71E92A57}"/>
    <cellStyle name="Percent 3 9" xfId="50618" xr:uid="{70DA567A-B446-43F0-8455-A5CEE4C74B34}"/>
    <cellStyle name="Percent 3 9 10" xfId="50619" xr:uid="{226E7CF8-EC89-4226-95D4-B9E94EE851CE}"/>
    <cellStyle name="Percent 3 9 10 2" xfId="50620" xr:uid="{4C6952D8-D496-4F08-8C79-4CFD9342B034}"/>
    <cellStyle name="Percent 3 9 11" xfId="50621" xr:uid="{4A49DE0B-C68F-4C3C-894B-377C3CE62B7B}"/>
    <cellStyle name="Percent 3 9 2" xfId="50622" xr:uid="{988652B2-1270-47A7-8BA8-2EEDD84F6164}"/>
    <cellStyle name="Percent 3 9 2 2" xfId="50623" xr:uid="{EC95AFFC-CC5B-427E-B61E-AB25EB26A18A}"/>
    <cellStyle name="Percent 3 9 2 2 2" xfId="50624" xr:uid="{6E81DC8E-2DA4-4E37-A175-091736298742}"/>
    <cellStyle name="Percent 3 9 2 2 2 2" xfId="50625" xr:uid="{7197759A-B110-49B8-8E72-8662ECD766D2}"/>
    <cellStyle name="Percent 3 9 2 2 2 2 2" xfId="50626" xr:uid="{BE537FAF-A446-429F-A261-26228AE4BFD6}"/>
    <cellStyle name="Percent 3 9 2 2 2 2 2 2" xfId="50627" xr:uid="{A067BA14-CDE1-460B-9142-7DF19DEF2516}"/>
    <cellStyle name="Percent 3 9 2 2 2 2 3" xfId="50628" xr:uid="{1945F687-A6BB-4731-BCB8-CE815BD98E8D}"/>
    <cellStyle name="Percent 3 9 2 2 2 3" xfId="50629" xr:uid="{29E1B35D-8FA4-40E6-A89F-74F024C66859}"/>
    <cellStyle name="Percent 3 9 2 2 2 3 2" xfId="50630" xr:uid="{BE4F438D-0A5E-43C4-8D80-0088F67E96F0}"/>
    <cellStyle name="Percent 3 9 2 2 2 3 2 2" xfId="50631" xr:uid="{4C99F31A-1444-4C2D-927F-7BEF86EB2367}"/>
    <cellStyle name="Percent 3 9 2 2 2 3 3" xfId="50632" xr:uid="{30611771-9D04-4403-B5CA-104C6EB12B39}"/>
    <cellStyle name="Percent 3 9 2 2 2 4" xfId="50633" xr:uid="{F38ADBB9-DA16-4914-AAA1-924132B00C3C}"/>
    <cellStyle name="Percent 3 9 2 2 2 4 2" xfId="50634" xr:uid="{9C7B93D4-536B-4AF8-BAFC-09483298DA18}"/>
    <cellStyle name="Percent 3 9 2 2 2 5" xfId="50635" xr:uid="{A8A34A2C-F30A-465C-9342-DE5CC3608B8A}"/>
    <cellStyle name="Percent 3 9 2 2 3" xfId="50636" xr:uid="{4CF6360D-CE1A-4E75-A764-B5BD6BC91AB6}"/>
    <cellStyle name="Percent 3 9 2 2 3 2" xfId="50637" xr:uid="{E1FA2322-26E3-4DA5-8D55-7D84A620D206}"/>
    <cellStyle name="Percent 3 9 2 2 3 2 2" xfId="50638" xr:uid="{3CEE111D-BE31-493E-8B35-0A7ACBD08405}"/>
    <cellStyle name="Percent 3 9 2 2 3 3" xfId="50639" xr:uid="{82B75463-5D84-415E-B520-35A76CEFF7D5}"/>
    <cellStyle name="Percent 3 9 2 2 4" xfId="50640" xr:uid="{EFC38429-DA84-44D5-980A-4F38314A3132}"/>
    <cellStyle name="Percent 3 9 2 2 4 2" xfId="50641" xr:uid="{DB04A72E-AF6A-439C-953E-CAB5DCF90A35}"/>
    <cellStyle name="Percent 3 9 2 2 4 2 2" xfId="50642" xr:uid="{E77512B6-4970-41F5-99A9-16DDE00FAC58}"/>
    <cellStyle name="Percent 3 9 2 2 4 3" xfId="50643" xr:uid="{98F1542B-B8B7-4AC5-B4F9-D1DB5847A0DA}"/>
    <cellStyle name="Percent 3 9 2 2 5" xfId="50644" xr:uid="{21DC4EFE-86C6-496E-8F29-472E11887161}"/>
    <cellStyle name="Percent 3 9 2 2 5 2" xfId="50645" xr:uid="{2E8510D9-5BFC-4A29-A80B-6B54F465BD1C}"/>
    <cellStyle name="Percent 3 9 2 2 6" xfId="50646" xr:uid="{A6E053B2-91AA-4620-B520-3275992FA3C1}"/>
    <cellStyle name="Percent 3 9 2 3" xfId="50647" xr:uid="{9C78AD1D-3C00-422E-8137-7B18C070C929}"/>
    <cellStyle name="Percent 3 9 2 4" xfId="50648" xr:uid="{0B92CBCB-148A-4AF8-A04D-8EFA6A684ECC}"/>
    <cellStyle name="Percent 3 9 2 4 2" xfId="50649" xr:uid="{792995B5-FE61-4EC8-9D5A-6DE95347E500}"/>
    <cellStyle name="Percent 3 9 2 4 2 2" xfId="50650" xr:uid="{D6CF41CC-649B-441C-A120-3C03C46F87B6}"/>
    <cellStyle name="Percent 3 9 2 4 2 2 2" xfId="50651" xr:uid="{B269C2B9-D612-4472-8BF5-56DD9B4FB966}"/>
    <cellStyle name="Percent 3 9 2 4 2 3" xfId="50652" xr:uid="{97AD36CD-753C-4BC1-BE0C-EB75551324B5}"/>
    <cellStyle name="Percent 3 9 2 4 3" xfId="50653" xr:uid="{9E2F34D8-95F3-4B1A-8936-80C5C9C1A01C}"/>
    <cellStyle name="Percent 3 9 2 4 3 2" xfId="50654" xr:uid="{D1CE6B24-FCD4-4874-8E25-36B821CBB488}"/>
    <cellStyle name="Percent 3 9 2 4 3 2 2" xfId="50655" xr:uid="{0FD187E0-FF24-45E6-9399-40758A7A3C5F}"/>
    <cellStyle name="Percent 3 9 2 4 3 3" xfId="50656" xr:uid="{F3427A9B-8263-4BEA-86D5-4196F388F82D}"/>
    <cellStyle name="Percent 3 9 2 4 4" xfId="50657" xr:uid="{377310AA-90C4-46F3-B86B-D3C3A6DFDF20}"/>
    <cellStyle name="Percent 3 9 2 4 4 2" xfId="50658" xr:uid="{C9A8D296-48BB-4C9D-B2AF-BF5A6E83DEE8}"/>
    <cellStyle name="Percent 3 9 2 4 5" xfId="50659" xr:uid="{327CA1A1-C01E-41CF-BA06-24BB4A2D3CB0}"/>
    <cellStyle name="Percent 3 9 2 5" xfId="50660" xr:uid="{BDB5357B-02F1-45C5-93FC-57C787CBA6E0}"/>
    <cellStyle name="Percent 3 9 2 5 2" xfId="50661" xr:uid="{8BE7F12E-14A1-4E3C-B50E-FB3BB46C44CD}"/>
    <cellStyle name="Percent 3 9 2 5 2 2" xfId="50662" xr:uid="{C45CB531-0CD8-415D-B262-CBA93725FC3C}"/>
    <cellStyle name="Percent 3 9 2 5 3" xfId="50663" xr:uid="{F3CF5A89-79E2-4C17-B4DB-A5474A6218EA}"/>
    <cellStyle name="Percent 3 9 2 6" xfId="50664" xr:uid="{F7C59528-B216-4F59-8A05-44B90A60C83D}"/>
    <cellStyle name="Percent 3 9 2 6 2" xfId="50665" xr:uid="{1ED64D4D-7401-40EE-8EF9-619CFD50E282}"/>
    <cellStyle name="Percent 3 9 2 6 2 2" xfId="50666" xr:uid="{1F84DE31-4ABC-49F9-AFFA-3C9E19DE30B4}"/>
    <cellStyle name="Percent 3 9 2 6 3" xfId="50667" xr:uid="{CD25FCC4-DD1D-496E-9B47-D6B464F25933}"/>
    <cellStyle name="Percent 3 9 2 7" xfId="50668" xr:uid="{9C88E285-8DCC-44EE-88E4-0EC6898407BC}"/>
    <cellStyle name="Percent 3 9 2 7 2" xfId="50669" xr:uid="{12E2811D-EBDD-4AE6-8626-7F59920DD16E}"/>
    <cellStyle name="Percent 3 9 2 7 2 2" xfId="50670" xr:uid="{9AB5E573-8D57-4327-A934-017DB8C43E32}"/>
    <cellStyle name="Percent 3 9 2 7 3" xfId="50671" xr:uid="{B729840C-7470-418E-9AE3-6011DBAC81A2}"/>
    <cellStyle name="Percent 3 9 2 8" xfId="50672" xr:uid="{5427991F-98C3-4DA9-9E25-45FFFD3D76F9}"/>
    <cellStyle name="Percent 3 9 2 8 2" xfId="50673" xr:uid="{1BDA0F5D-BD21-4F18-9A5F-A311A5D4D1BD}"/>
    <cellStyle name="Percent 3 9 2 9" xfId="50674" xr:uid="{3E79571D-E476-4FCB-92C9-80BF62FF5BD2}"/>
    <cellStyle name="Percent 3 9 3" xfId="50675" xr:uid="{E8569A60-871B-4839-A6CD-870A2513F57A}"/>
    <cellStyle name="Percent 3 9 3 2" xfId="50676" xr:uid="{0F1873FD-5629-43D2-8BB8-89416472EED4}"/>
    <cellStyle name="Percent 3 9 3 2 2" xfId="50677" xr:uid="{ED9B6181-2D16-4DC9-B065-6745147FB9FE}"/>
    <cellStyle name="Percent 3 9 3 2 2 2" xfId="50678" xr:uid="{61E007CA-12E1-4141-99CE-C19E6B1E6BA0}"/>
    <cellStyle name="Percent 3 9 3 2 2 2 2" xfId="50679" xr:uid="{CDF9A542-DE8C-4292-99B2-834BC45C7EF0}"/>
    <cellStyle name="Percent 3 9 3 2 2 2 2 2" xfId="50680" xr:uid="{3C072686-0F91-4F7F-BEB3-026977B54316}"/>
    <cellStyle name="Percent 3 9 3 2 2 2 3" xfId="50681" xr:uid="{318177F6-C549-4817-A3F5-5E10039F7185}"/>
    <cellStyle name="Percent 3 9 3 2 2 3" xfId="50682" xr:uid="{2F4805D1-43C2-4A76-B7C2-CCD03F745C53}"/>
    <cellStyle name="Percent 3 9 3 2 2 3 2" xfId="50683" xr:uid="{D06F3EAC-2407-4BC0-AA24-72D8163E0DC5}"/>
    <cellStyle name="Percent 3 9 3 2 2 3 2 2" xfId="50684" xr:uid="{72916837-4A8D-41F8-8218-D4DB4EB249C1}"/>
    <cellStyle name="Percent 3 9 3 2 2 3 3" xfId="50685" xr:uid="{EF4DEBC7-D086-40CC-8ABD-812F306EE75E}"/>
    <cellStyle name="Percent 3 9 3 2 2 4" xfId="50686" xr:uid="{30B0B1CF-16DC-44B3-990C-F71E3EE851A5}"/>
    <cellStyle name="Percent 3 9 3 2 2 4 2" xfId="50687" xr:uid="{6CC97743-F9D8-456F-979C-FDB2139A3916}"/>
    <cellStyle name="Percent 3 9 3 2 2 5" xfId="50688" xr:uid="{477C4D7B-0906-4EB0-8EDA-38781E0DE533}"/>
    <cellStyle name="Percent 3 9 3 2 3" xfId="50689" xr:uid="{FDD130E0-306A-4DAA-820E-79F72BF5C026}"/>
    <cellStyle name="Percent 3 9 3 2 3 2" xfId="50690" xr:uid="{D56FE963-3FC7-48B9-842C-848DA3458B63}"/>
    <cellStyle name="Percent 3 9 3 2 3 2 2" xfId="50691" xr:uid="{54543BB7-E412-4463-8409-C9ABB247FE10}"/>
    <cellStyle name="Percent 3 9 3 2 3 3" xfId="50692" xr:uid="{96A72FF9-209B-4D27-842A-81AACC04D0E4}"/>
    <cellStyle name="Percent 3 9 3 2 4" xfId="50693" xr:uid="{81393509-F548-42C8-8D7B-E1AFD7CFCB61}"/>
    <cellStyle name="Percent 3 9 3 2 4 2" xfId="50694" xr:uid="{859075AD-95DF-46A6-B3FD-D1A8C00CB0D6}"/>
    <cellStyle name="Percent 3 9 3 2 4 2 2" xfId="50695" xr:uid="{456BF0B5-2F31-4A5B-89C0-A908F8C79212}"/>
    <cellStyle name="Percent 3 9 3 2 4 3" xfId="50696" xr:uid="{630E6634-6798-4CC8-8BE6-EE1A8705CD2F}"/>
    <cellStyle name="Percent 3 9 3 2 5" xfId="50697" xr:uid="{C4DFA04F-C445-4E6F-912F-7920B6D889A8}"/>
    <cellStyle name="Percent 3 9 3 2 5 2" xfId="50698" xr:uid="{6ABC7C16-0806-44AC-805C-3BD783C51A4D}"/>
    <cellStyle name="Percent 3 9 3 2 6" xfId="50699" xr:uid="{5CC0D4E7-BAD8-47B4-B912-172543B0352C}"/>
    <cellStyle name="Percent 3 9 3 3" xfId="50700" xr:uid="{2B6C0CA6-6EE6-4306-8612-ED4B44EA7CC5}"/>
    <cellStyle name="Percent 3 9 3 4" xfId="50701" xr:uid="{EB7445F4-F171-4DB7-BDE8-D2DBF7DDD109}"/>
    <cellStyle name="Percent 3 9 3 4 2" xfId="50702" xr:uid="{E213AB88-FDD2-436F-B245-528ABE90DDED}"/>
    <cellStyle name="Percent 3 9 3 4 2 2" xfId="50703" xr:uid="{7B81CCA5-C5D2-4113-A438-C8D0E77BECA2}"/>
    <cellStyle name="Percent 3 9 3 4 2 2 2" xfId="50704" xr:uid="{B2A9A968-B7E9-4994-9500-90908660F4C1}"/>
    <cellStyle name="Percent 3 9 3 4 2 3" xfId="50705" xr:uid="{DC342C5C-AD9C-44CC-92BC-3AE65FC43086}"/>
    <cellStyle name="Percent 3 9 3 4 3" xfId="50706" xr:uid="{DC794F6B-535F-4175-B6BC-DF5C8E8B231A}"/>
    <cellStyle name="Percent 3 9 3 4 3 2" xfId="50707" xr:uid="{8F74CFC3-AC91-4A12-9B99-B7089909BE3E}"/>
    <cellStyle name="Percent 3 9 3 4 3 2 2" xfId="50708" xr:uid="{8C5571C6-83B7-41BF-8389-36639E69A2B7}"/>
    <cellStyle name="Percent 3 9 3 4 3 3" xfId="50709" xr:uid="{AAF9EBE0-8090-49B9-A12A-796B52E33B55}"/>
    <cellStyle name="Percent 3 9 3 4 4" xfId="50710" xr:uid="{9044271A-96AA-40B2-8B38-9D97CA5122DB}"/>
    <cellStyle name="Percent 3 9 3 4 4 2" xfId="50711" xr:uid="{0AB5749E-95E0-49D8-9726-3C48D0B8CCD1}"/>
    <cellStyle name="Percent 3 9 3 4 5" xfId="50712" xr:uid="{F00F2054-02CE-4AF8-AA80-AFBDE3BC5BA2}"/>
    <cellStyle name="Percent 3 9 3 5" xfId="50713" xr:uid="{DAA83F16-ECCA-4756-B162-26C0C8B3734F}"/>
    <cellStyle name="Percent 3 9 3 5 2" xfId="50714" xr:uid="{A8E6F748-756D-4B1D-AC2F-1BDEF17F3768}"/>
    <cellStyle name="Percent 3 9 3 5 2 2" xfId="50715" xr:uid="{F91B2BF1-7E1B-4C2D-B105-ABA4872FE14F}"/>
    <cellStyle name="Percent 3 9 3 5 3" xfId="50716" xr:uid="{C96DB50A-0CC3-40A1-96EF-E4D7DB8B6E77}"/>
    <cellStyle name="Percent 3 9 3 6" xfId="50717" xr:uid="{4E092DC5-4133-4360-A3AD-371BE59DD179}"/>
    <cellStyle name="Percent 3 9 3 6 2" xfId="50718" xr:uid="{7BDBC9BD-F5AF-4559-8F25-9F480A8A91F2}"/>
    <cellStyle name="Percent 3 9 3 6 2 2" xfId="50719" xr:uid="{3D38A062-2D77-4D57-A24C-26B98EBDE539}"/>
    <cellStyle name="Percent 3 9 3 6 3" xfId="50720" xr:uid="{EA4AD14C-47AB-45F7-90E2-693E5D9FE223}"/>
    <cellStyle name="Percent 3 9 3 7" xfId="50721" xr:uid="{0365547D-303F-4EDC-9A72-6C4FDBB8561F}"/>
    <cellStyle name="Percent 3 9 3 7 2" xfId="50722" xr:uid="{5BE68FD6-D807-4659-AAA8-B8D94D77BED2}"/>
    <cellStyle name="Percent 3 9 3 7 2 2" xfId="50723" xr:uid="{01CA7E64-F44B-4BED-AFE7-770952AD054D}"/>
    <cellStyle name="Percent 3 9 3 7 3" xfId="50724" xr:uid="{ADCEEE53-42F1-4576-906C-80D273F00FFE}"/>
    <cellStyle name="Percent 3 9 3 8" xfId="50725" xr:uid="{F7300268-9E10-45C6-AB1E-D22CBD7CED02}"/>
    <cellStyle name="Percent 3 9 3 8 2" xfId="50726" xr:uid="{0BB11E3D-8C60-4940-821B-5135A6C77949}"/>
    <cellStyle name="Percent 3 9 3 9" xfId="50727" xr:uid="{D606859F-E5DA-4342-9B7C-48450B60BE08}"/>
    <cellStyle name="Percent 3 9 4" xfId="50728" xr:uid="{9DDE7D64-42CE-425F-90A4-16096E9B6244}"/>
    <cellStyle name="Percent 3 9 4 2" xfId="50729" xr:uid="{8EE09AA7-6B4A-47DE-8613-0EB3AECCA7A3}"/>
    <cellStyle name="Percent 3 9 4 2 2" xfId="50730" xr:uid="{09B671CA-FB6A-4FA6-8438-A2529195D4BD}"/>
    <cellStyle name="Percent 3 9 4 2 2 2" xfId="50731" xr:uid="{DE1362C8-0A0C-452A-86DC-9378421AC2A1}"/>
    <cellStyle name="Percent 3 9 4 2 2 2 2" xfId="50732" xr:uid="{92C2E58B-F697-4D25-A014-748C012EFB5F}"/>
    <cellStyle name="Percent 3 9 4 2 2 3" xfId="50733" xr:uid="{D5F30C0F-BC31-4592-BAEA-708A3E13762A}"/>
    <cellStyle name="Percent 3 9 4 2 3" xfId="50734" xr:uid="{072625EC-8DE6-42A7-B320-7A8255EC00E4}"/>
    <cellStyle name="Percent 3 9 4 2 3 2" xfId="50735" xr:uid="{FDB966CB-7620-4F71-B1A2-2B4385EE3555}"/>
    <cellStyle name="Percent 3 9 4 2 3 2 2" xfId="50736" xr:uid="{E1F707E5-E8A6-407E-9F59-B4361D7488FA}"/>
    <cellStyle name="Percent 3 9 4 2 3 3" xfId="50737" xr:uid="{0F439D90-4EA8-452A-B3C5-28AB2E18BDB3}"/>
    <cellStyle name="Percent 3 9 4 2 4" xfId="50738" xr:uid="{5DE9A277-156D-44CC-8E7A-E48B14A82C09}"/>
    <cellStyle name="Percent 3 9 4 2 4 2" xfId="50739" xr:uid="{072EBA00-F124-4739-BD95-6875B1DAF9FD}"/>
    <cellStyle name="Percent 3 9 4 2 5" xfId="50740" xr:uid="{A70A5689-746C-43DB-9259-9C5477E04066}"/>
    <cellStyle name="Percent 3 9 4 3" xfId="50741" xr:uid="{F2A9C620-4C3A-406D-A80F-7E88E099F77D}"/>
    <cellStyle name="Percent 3 9 4 3 2" xfId="50742" xr:uid="{CEFC7485-E9CB-4607-BCCB-76D09425EF4F}"/>
    <cellStyle name="Percent 3 9 4 3 2 2" xfId="50743" xr:uid="{616FFE01-3676-43BE-9EB2-5CD7FAB79A23}"/>
    <cellStyle name="Percent 3 9 4 3 3" xfId="50744" xr:uid="{E4F8F6E5-46FE-436F-AF72-166FD8629D05}"/>
    <cellStyle name="Percent 3 9 4 4" xfId="50745" xr:uid="{8399DC16-3223-4FE7-B94E-55921464B0F7}"/>
    <cellStyle name="Percent 3 9 4 4 2" xfId="50746" xr:uid="{020E1B37-F98E-4B28-9889-5C4ED941E820}"/>
    <cellStyle name="Percent 3 9 4 4 2 2" xfId="50747" xr:uid="{754F0954-A931-4DBA-BA13-E045ED3ED8FD}"/>
    <cellStyle name="Percent 3 9 4 4 3" xfId="50748" xr:uid="{7C3B65BF-D31F-428B-A233-666CE847C04F}"/>
    <cellStyle name="Percent 3 9 4 5" xfId="50749" xr:uid="{C4A99B07-2948-4266-B76F-BBD33C952B5F}"/>
    <cellStyle name="Percent 3 9 4 5 2" xfId="50750" xr:uid="{2B9DA68E-7D9C-4D67-98B6-A2F0BCDC5E25}"/>
    <cellStyle name="Percent 3 9 4 6" xfId="50751" xr:uid="{8CEF3316-63C7-4AED-83F6-FF21481C737A}"/>
    <cellStyle name="Percent 3 9 5" xfId="50752" xr:uid="{A4354CB3-D1C4-4FEC-92DE-3E997517D2D4}"/>
    <cellStyle name="Percent 3 9 6" xfId="50753" xr:uid="{9529B4C9-2504-4A3B-89F1-537B2F6F63B6}"/>
    <cellStyle name="Percent 3 9 6 2" xfId="50754" xr:uid="{9588C129-9C1A-45CA-8073-3B6EEA2B3F15}"/>
    <cellStyle name="Percent 3 9 6 2 2" xfId="50755" xr:uid="{DE23CB15-A0E3-4351-8D04-6CAF1C590764}"/>
    <cellStyle name="Percent 3 9 6 2 2 2" xfId="50756" xr:uid="{CFDE7CCC-4EC7-4AF2-9327-A016E1CACB32}"/>
    <cellStyle name="Percent 3 9 6 2 3" xfId="50757" xr:uid="{103D8C82-16F0-4ECE-B9D5-5F03D731F7FD}"/>
    <cellStyle name="Percent 3 9 6 3" xfId="50758" xr:uid="{E3FA8A57-E15D-4029-A9A3-5B7C64391CE0}"/>
    <cellStyle name="Percent 3 9 6 3 2" xfId="50759" xr:uid="{F5939621-8121-4E35-954C-B1E077CD0FE0}"/>
    <cellStyle name="Percent 3 9 6 3 2 2" xfId="50760" xr:uid="{60528127-E653-44F8-A78D-907A6D5F7C6C}"/>
    <cellStyle name="Percent 3 9 6 3 3" xfId="50761" xr:uid="{0ABF6186-29FA-4010-A557-DDDF157351A7}"/>
    <cellStyle name="Percent 3 9 6 4" xfId="50762" xr:uid="{FB65F943-64AC-4CDA-AC08-400E02320560}"/>
    <cellStyle name="Percent 3 9 6 4 2" xfId="50763" xr:uid="{084E10A9-C6C5-4B59-B35A-ED7E03AED588}"/>
    <cellStyle name="Percent 3 9 6 5" xfId="50764" xr:uid="{7096355D-5D42-4A37-BE67-E20C2F3620B0}"/>
    <cellStyle name="Percent 3 9 7" xfId="50765" xr:uid="{6D0857E7-0D8F-494C-8CF3-0868FBE04D4C}"/>
    <cellStyle name="Percent 3 9 7 2" xfId="50766" xr:uid="{50D4A050-218C-476C-AE4D-4EA6B46F8D31}"/>
    <cellStyle name="Percent 3 9 7 2 2" xfId="50767" xr:uid="{07B514DD-F233-426A-9591-BFB084AF083C}"/>
    <cellStyle name="Percent 3 9 7 3" xfId="50768" xr:uid="{88C32628-19CE-44B4-98FB-2517DDAB663C}"/>
    <cellStyle name="Percent 3 9 8" xfId="50769" xr:uid="{BC6DE30A-4B96-4CF2-9679-242103F92F11}"/>
    <cellStyle name="Percent 3 9 8 2" xfId="50770" xr:uid="{4C36A0EC-A502-408E-811A-74EFEB37C686}"/>
    <cellStyle name="Percent 3 9 8 2 2" xfId="50771" xr:uid="{24BD0B65-7C28-416A-BCCE-75FCE3F6427B}"/>
    <cellStyle name="Percent 3 9 8 3" xfId="50772" xr:uid="{F5721BE7-8864-4670-8DF8-137519A4FDF0}"/>
    <cellStyle name="Percent 3 9 9" xfId="50773" xr:uid="{D9511FC2-38B1-4FF4-8405-81B9E9B9E11A}"/>
    <cellStyle name="Percent 3 9 9 2" xfId="50774" xr:uid="{59F4C5BE-146F-4DD3-9619-06B203879594}"/>
    <cellStyle name="Percent 3 9 9 2 2" xfId="50775" xr:uid="{D0A56896-09B2-4565-9183-96CFCFF0C65F}"/>
    <cellStyle name="Percent 3 9 9 3" xfId="50776" xr:uid="{E76ADBE6-8D20-468C-8C2D-8B52EEB0D638}"/>
    <cellStyle name="Percent 30" xfId="50777" xr:uid="{04F5FE66-FFA2-4A10-AE13-1294F218D3D4}"/>
    <cellStyle name="Percent 30 2" xfId="50778" xr:uid="{4358BD32-74C8-4CDA-9F5D-248EFE67FFC3}"/>
    <cellStyle name="Percent 31" xfId="50779" xr:uid="{6BB9730A-A2C6-4D99-BDDC-9835F739D144}"/>
    <cellStyle name="Percent 31 2" xfId="50780" xr:uid="{053D7A66-FCC6-4D3D-BF85-4BE76DC6886C}"/>
    <cellStyle name="Percent 32" xfId="50781" xr:uid="{91F19E8B-84A5-4539-8BC9-7D3DB1B1A0B9}"/>
    <cellStyle name="Percent 32 2" xfId="50782" xr:uid="{E1F26201-6713-498C-B4B4-ABB9D224B52F}"/>
    <cellStyle name="Percent 33" xfId="50783" xr:uid="{D13A7E2F-DCAF-43FF-9CB7-12C4192F4A60}"/>
    <cellStyle name="Percent 4" xfId="97" xr:uid="{00000000-0005-0000-0000-000069000000}"/>
    <cellStyle name="Percent 4 2" xfId="2238" xr:uid="{A3DB2982-4152-4D30-BF31-3C11839BB8E1}"/>
    <cellStyle name="Percent 4 3" xfId="50784" xr:uid="{638DA112-BEF6-487E-9493-26374F3A932A}"/>
    <cellStyle name="Percent 4 4" xfId="2237" xr:uid="{0690B6DA-C61A-44E8-B37F-5F1E3701F172}"/>
    <cellStyle name="Percent 5" xfId="2239" xr:uid="{C96856B0-2B63-4A8E-BF1B-2B4B7B7EF637}"/>
    <cellStyle name="Percent 5 2" xfId="50785" xr:uid="{0B194B02-F83F-4907-A36D-EBB97B6B6C8F}"/>
    <cellStyle name="Percent 5 2 2" xfId="52513" xr:uid="{9315B0B0-6A79-4AD7-8009-207BCB691ABF}"/>
    <cellStyle name="Percent 5 2 2 2" xfId="54024" xr:uid="{31724E65-D8DD-4F97-8045-30F36A6D6DD5}"/>
    <cellStyle name="Percent 5 2 3" xfId="53275" xr:uid="{1D237215-F1CE-4068-AD5C-416FF211C935}"/>
    <cellStyle name="Percent 5 2 4" xfId="51757" xr:uid="{172CAE5C-21AE-4E38-A799-332D4768EC73}"/>
    <cellStyle name="Percent 5 3" xfId="50786" xr:uid="{44AF5755-D87A-41A3-86C7-49CC00235331}"/>
    <cellStyle name="Percent 5 3 2" xfId="52757" xr:uid="{36C6AC54-6260-492F-9400-04B306EC38BC}"/>
    <cellStyle name="Percent 5 3 2 2" xfId="54268" xr:uid="{80CAE57E-1BA5-49CE-9C44-98D0388A5535}"/>
    <cellStyle name="Percent 5 3 3" xfId="53519" xr:uid="{5AADAD47-DD0C-40B7-976E-91F3F1A0434B}"/>
    <cellStyle name="Percent 5 3 4" xfId="52005" xr:uid="{1E42F354-FF23-4DB9-BF6D-FF0BA330FD38}"/>
    <cellStyle name="Percent 5 4" xfId="52254" xr:uid="{7A3C2CC8-2F00-4636-813E-6C21CD102259}"/>
    <cellStyle name="Percent 5 4 2" xfId="53766" xr:uid="{6E3FCE15-2AAA-435E-A4A2-2169A079B152}"/>
    <cellStyle name="Percent 5 5" xfId="53017" xr:uid="{B2DF8F30-FE05-4190-A421-136C6DCF0F08}"/>
    <cellStyle name="Percent 5 6" xfId="51472" xr:uid="{18A064D5-4B03-4A20-B751-DEA14D8C811C}"/>
    <cellStyle name="Percent 6" xfId="2240" xr:uid="{8EE2B994-DFAF-4327-BD7C-84AEDC891E6E}"/>
    <cellStyle name="Percent 6 2" xfId="50787" xr:uid="{E6AF41B9-75B7-4C94-A4CF-1587DAD88A43}"/>
    <cellStyle name="Percent 6 2 2" xfId="52522" xr:uid="{649109D9-1BF4-4645-8A40-0D9A237929EC}"/>
    <cellStyle name="Percent 6 2 2 2" xfId="54033" xr:uid="{1B867C67-B79A-4DE7-84E6-32EB79BD528E}"/>
    <cellStyle name="Percent 6 2 3" xfId="53284" xr:uid="{3B36EB80-D1AF-491C-85FE-CE5F7C8C805F}"/>
    <cellStyle name="Percent 6 2 4" xfId="51766" xr:uid="{BD25CD54-C3B7-47A8-B47C-FF9189282B85}"/>
    <cellStyle name="Percent 6 3" xfId="52014" xr:uid="{E8362823-447E-4592-BA87-578A8286B5C2}"/>
    <cellStyle name="Percent 6 3 2" xfId="52766" xr:uid="{B3B4968B-1028-4278-BE4C-4D645C5E98AA}"/>
    <cellStyle name="Percent 6 3 2 2" xfId="54277" xr:uid="{F202BBE3-8250-4913-9B8A-0C4529384009}"/>
    <cellStyle name="Percent 6 3 3" xfId="53528" xr:uid="{8D2927B7-26D7-48C9-84D2-0CC1C06296DF}"/>
    <cellStyle name="Percent 6 4" xfId="52263" xr:uid="{A0C0DEB0-E760-43BF-B59D-13928684100F}"/>
    <cellStyle name="Percent 6 4 2" xfId="53775" xr:uid="{1117B833-1AB1-4B6A-8F21-9BF75C0D9AF3}"/>
    <cellStyle name="Percent 6 5" xfId="53026" xr:uid="{291663D3-81C4-4870-98CA-6CDB8AB69562}"/>
    <cellStyle name="Percent 6 6" xfId="51489" xr:uid="{C9B20BC0-C15C-4905-B4F7-DA37F593C544}"/>
    <cellStyle name="Percent 7" xfId="50788" xr:uid="{AF8148E8-1A2E-4E52-8646-A41CD35EB63A}"/>
    <cellStyle name="Percent 7 2" xfId="50789" xr:uid="{489B1E85-0D57-4C7D-BAC3-9AA90CFB26A3}"/>
    <cellStyle name="Percent 7 2 2" xfId="52523" xr:uid="{6433AEDD-677E-41E6-BD5B-A2481CF37EE6}"/>
    <cellStyle name="Percent 7 2 2 2" xfId="54034" xr:uid="{28B08ECE-AF8C-4A6E-91CA-BB12D81C099A}"/>
    <cellStyle name="Percent 7 2 3" xfId="53285" xr:uid="{DD55F224-5AEA-4CCF-A2A9-D136B57CCBF8}"/>
    <cellStyle name="Percent 7 2 4" xfId="51767" xr:uid="{E3502EC6-AA56-402F-A6A4-79436A2C7F43}"/>
    <cellStyle name="Percent 7 3" xfId="50790" xr:uid="{D3BE5A64-2807-42E8-9042-6ED4004D5B6C}"/>
    <cellStyle name="Percent 7 3 2" xfId="52767" xr:uid="{40FEDC67-8EC6-4A4C-94B0-8D2593D1AE04}"/>
    <cellStyle name="Percent 7 3 2 2" xfId="54278" xr:uid="{0EB572EA-7C44-4336-97C0-CAE62BBC9696}"/>
    <cellStyle name="Percent 7 3 3" xfId="53529" xr:uid="{BC877D28-FB24-40CD-9DB7-77E545AD28ED}"/>
    <cellStyle name="Percent 7 3 4" xfId="52015" xr:uid="{F3833D93-B5E9-4249-9658-FE7D11055BEC}"/>
    <cellStyle name="Percent 7 4" xfId="52264" xr:uid="{C80DE13F-9A65-479C-A2E7-A66BF22B0E8F}"/>
    <cellStyle name="Percent 7 4 2" xfId="53776" xr:uid="{E7B6F8EC-60D8-4FA9-9C6E-A0CB02216315}"/>
    <cellStyle name="Percent 7 5" xfId="53027" xr:uid="{2D27543E-1D78-4000-B52F-2CF77F3E6A59}"/>
    <cellStyle name="Percent 7 6" xfId="51490" xr:uid="{F1229D76-9682-42D8-A176-6CE45762A7B2}"/>
    <cellStyle name="Percent 8" xfId="50791" xr:uid="{D38EB39F-3429-4CEF-8D58-2C389031692E}"/>
    <cellStyle name="Percent 8 2" xfId="51769" xr:uid="{D73D9D46-2BD3-4A4E-85B0-5F1163DDC2AC}"/>
    <cellStyle name="Percent 8 2 2" xfId="52525" xr:uid="{08A4F442-BCB7-483D-8569-1BC7F0757258}"/>
    <cellStyle name="Percent 8 2 2 2" xfId="54036" xr:uid="{CD56E897-F7FF-41D4-BB16-85366A814E0B}"/>
    <cellStyle name="Percent 8 2 3" xfId="53287" xr:uid="{2132C1AE-0B85-428A-A78D-81C4014F34C8}"/>
    <cellStyle name="Percent 8 3" xfId="52017" xr:uid="{69B4A68B-6050-4322-AA8E-F25E04823B2F}"/>
    <cellStyle name="Percent 8 3 2" xfId="52769" xr:uid="{DE4B1F8E-E32B-4814-987C-368A4B1E203C}"/>
    <cellStyle name="Percent 8 3 2 2" xfId="54280" xr:uid="{3BEE550D-6962-49FA-88AB-2E6CC5C72E97}"/>
    <cellStyle name="Percent 8 3 3" xfId="53531" xr:uid="{C431D2E0-6B08-4D87-8ECA-72B3DC7F77BF}"/>
    <cellStyle name="Percent 8 4" xfId="52266" xr:uid="{D9932722-245B-4DFD-A3E3-06BE7CE8D308}"/>
    <cellStyle name="Percent 8 4 2" xfId="53778" xr:uid="{3769778F-6B06-4F48-A8C5-C03517E23F29}"/>
    <cellStyle name="Percent 8 5" xfId="53029" xr:uid="{F6ED0D52-C359-4BF6-B508-CE413BE8DF6A}"/>
    <cellStyle name="Percent 8 6" xfId="51492" xr:uid="{A885794F-F2E5-4BDD-B78B-5AB12A8D004B}"/>
    <cellStyle name="Percent 9" xfId="50792" xr:uid="{36DAC3E8-5C3D-4BAE-A5FC-475D3F5706EC}"/>
    <cellStyle name="Percent Hard" xfId="50793" xr:uid="{AE8D88E3-6CF0-4029-A2BD-765A569B41A1}"/>
    <cellStyle name="Percent(0)" xfId="50794" xr:uid="{A65C4126-A322-486C-B1D6-D645D784D41E}"/>
    <cellStyle name="PercentInput" xfId="50795" xr:uid="{DE5A533A-5734-4AFE-85AD-A3339E9960A4}"/>
    <cellStyle name="PercentInput 2" xfId="50796" xr:uid="{F2CBF6ED-9842-46E7-A5AD-4E1102D1C033}"/>
    <cellStyle name="PnLAmts" xfId="50797" xr:uid="{3352F447-3810-40D4-8E35-FD0E14F7512F}"/>
    <cellStyle name="PnLAmts 2" xfId="50798" xr:uid="{F258D609-06EE-40F7-B658-018FBEC29DF6}"/>
    <cellStyle name="PrePop Currency (0)" xfId="50799" xr:uid="{5A1C9313-4CF6-42F1-8123-0F8730C263B4}"/>
    <cellStyle name="PrePop Currency (2)" xfId="50800" xr:uid="{74A45708-FB7D-48F1-87AE-7BC77AEFF6D2}"/>
    <cellStyle name="PrePop Units (0)" xfId="50801" xr:uid="{46D4191E-8A25-4EB0-B7B3-C99105CD4FC7}"/>
    <cellStyle name="PrePop Units (1)" xfId="50802" xr:uid="{6CAD9CE5-C647-4C40-A24E-58987E70CA60}"/>
    <cellStyle name="PrePop Units (1) 2" xfId="50803" xr:uid="{53988B9E-1119-4129-9066-D2635466855B}"/>
    <cellStyle name="PrePop Units (1) 3" xfId="50804" xr:uid="{7BCDD974-AED6-4A22-BDD4-AF9700F85558}"/>
    <cellStyle name="PrePop Units (2)" xfId="50805" xr:uid="{75E2C78D-F226-4D4D-862F-EB6FDFD7A6D1}"/>
    <cellStyle name="Price" xfId="50806" xr:uid="{70D308BB-D7D4-47BB-AC21-532D365A0886}"/>
    <cellStyle name="Price 2" xfId="50807" xr:uid="{DD07BB24-F919-462A-B263-BECE886D8BCA}"/>
    <cellStyle name="Price 3" xfId="50808" xr:uid="{57E6A846-667C-480E-89E4-A0136E19658A}"/>
    <cellStyle name="pricing" xfId="2241" xr:uid="{BC60E062-4340-4373-BECB-0B115A233D15}"/>
    <cellStyle name="print_titles" xfId="98" xr:uid="{00000000-0005-0000-0000-00006A000000}"/>
    <cellStyle name="Protected" xfId="50809" xr:uid="{8D19B254-04FE-47CE-9330-8A5A689B456A}"/>
    <cellStyle name="ProtectedDates" xfId="50810" xr:uid="{38BAEBBD-C8DE-4A4F-8275-A651AECBC562}"/>
    <cellStyle name="proz0,0" xfId="50811" xr:uid="{83FF6B08-AF79-4638-816A-2A6077DBA55D}"/>
    <cellStyle name="proz0,0 2" xfId="50812" xr:uid="{1896970F-E872-46EF-B9DB-F5ECDE7A3F07}"/>
    <cellStyle name="Prozent(o)" xfId="50813" xr:uid="{3BBF5968-1D20-48EF-9489-509436716C64}"/>
    <cellStyle name="Prozentwert" xfId="50814" xr:uid="{DB696536-47EE-4AB5-B94D-FC6C7E423402}"/>
    <cellStyle name="PSChar" xfId="99" xr:uid="{00000000-0005-0000-0000-00006B000000}"/>
    <cellStyle name="PSChar 10" xfId="2242" xr:uid="{E79E2265-6B68-4757-8337-355EF8185464}"/>
    <cellStyle name="PSChar 2" xfId="50815" xr:uid="{72DC2A94-5856-412F-BED0-96BC354361EF}"/>
    <cellStyle name="PSChar 3" xfId="50816" xr:uid="{C69FFF08-11DF-4733-881E-49EC09D6A145}"/>
    <cellStyle name="PSChar 4" xfId="50817" xr:uid="{0C515BDD-50AD-462C-8154-41F3F6C2778B}"/>
    <cellStyle name="PSChar 5" xfId="50818" xr:uid="{C6055A5C-6442-49D6-BFDF-86E7735839B6}"/>
    <cellStyle name="PSChar 6" xfId="50819" xr:uid="{58A551E3-EBCF-425E-A8C1-EBC1F52D2454}"/>
    <cellStyle name="PSChar 7" xfId="50820" xr:uid="{923E9CBE-D54F-44B5-AC64-245586FE4838}"/>
    <cellStyle name="PSChar 8" xfId="50821" xr:uid="{AC1ABB5F-7196-4E33-9AE1-4407DF173959}"/>
    <cellStyle name="PSChar 9" xfId="50822" xr:uid="{4B1DA1C2-738F-4484-A766-9B7911D65EAE}"/>
    <cellStyle name="PSDate" xfId="50823" xr:uid="{96C8B00B-B817-401F-969E-38C11075155E}"/>
    <cellStyle name="PSDec" xfId="50824" xr:uid="{B27C19FF-EFBB-4DB6-9894-7951F14DE3B7}"/>
    <cellStyle name="PSHeading" xfId="100" xr:uid="{00000000-0005-0000-0000-00006C000000}"/>
    <cellStyle name="PSHeading 2" xfId="50825" xr:uid="{462A2EF7-EC1C-42C8-A8DB-4577EADE0F8E}"/>
    <cellStyle name="PSInt" xfId="50826" xr:uid="{0792DFFB-944A-4035-ABA9-EEF896D4834B}"/>
    <cellStyle name="PSSpacer" xfId="50827" xr:uid="{F4D2A6DA-7DD6-444C-A8F3-967A25868ABA}"/>
    <cellStyle name="Ratio" xfId="50828" xr:uid="{9FC790FE-13BF-4FAD-A777-5235F489C3D6}"/>
    <cellStyle name="Ratio [1]" xfId="50829" xr:uid="{FE66BCD8-B550-4F41-8B13-164FA1E972CA}"/>
    <cellStyle name="Ratio 2" xfId="50830" xr:uid="{2E31CA7E-FE13-4598-8AA1-516C9E03865A}"/>
    <cellStyle name="Ratio 3" xfId="50831" xr:uid="{C6600592-CA48-423D-A493-EF3FA7EA0C88}"/>
    <cellStyle name="Ratio 4" xfId="50832" xr:uid="{A20DC8DF-8B03-477D-AFCA-822649CA0264}"/>
    <cellStyle name="Resultat" xfId="50833" xr:uid="{02E75C99-85F3-424D-8E38-D21347D2552A}"/>
    <cellStyle name="Resultat 2" xfId="50834" xr:uid="{99222DF2-AEE8-4845-B8BC-5B04919DE188}"/>
    <cellStyle name="RevList" xfId="2243" xr:uid="{A369DD49-440D-40B1-B4FC-782E943A9B82}"/>
    <cellStyle name="RevList 2" xfId="50835" xr:uid="{F31FCD50-C58D-46D1-80DA-EF1DC6D15CD5}"/>
    <cellStyle name="RowLevel_" xfId="50836" xr:uid="{D1E461E5-95BB-4B09-8E4D-357CAC027DE3}"/>
    <cellStyle name="SAPBEXaggData" xfId="50837" xr:uid="{7A4AFB80-C39E-4EAC-B481-AA8D67B12086}"/>
    <cellStyle name="SAPBEXaggData 2" xfId="50838" xr:uid="{774E8489-1310-4B97-AA73-3C23F12EA494}"/>
    <cellStyle name="SAPBEXaggData 3" xfId="50839" xr:uid="{0BFB9C40-59BF-41A9-92C0-B6D89F2DF511}"/>
    <cellStyle name="SAPBEXaggDataEmph" xfId="50840" xr:uid="{00256F0E-EEB0-440B-B933-FF13CB46D4A7}"/>
    <cellStyle name="SAPBEXaggDataEmph 2" xfId="50841" xr:uid="{E3F704B6-9AF6-4E59-9445-0B964D99C1AE}"/>
    <cellStyle name="SAPBEXaggDataEmph 3" xfId="50842" xr:uid="{90C0FBC5-610B-499E-8D2E-6ACC10B1B6A5}"/>
    <cellStyle name="SAPBEXaggItem" xfId="50843" xr:uid="{771071A4-13F1-41D4-9BFE-A7E9E5753532}"/>
    <cellStyle name="SAPBEXaggItem 2" xfId="50844" xr:uid="{312E9DDF-DA74-452D-B6FF-E13323844007}"/>
    <cellStyle name="SAPBEXaggItem 3" xfId="50845" xr:uid="{F7FA8D6F-1D67-419C-BCDF-5DCC484956E0}"/>
    <cellStyle name="SAPBEXchaText" xfId="50846" xr:uid="{16436FF9-59F6-44DE-BE38-96DB970404AA}"/>
    <cellStyle name="SAPBEXexcBad7" xfId="50847" xr:uid="{B740E4B0-1DDC-4482-9ABE-DCFA833C9EF6}"/>
    <cellStyle name="SAPBEXexcBad7 2" xfId="50848" xr:uid="{E314BC60-270E-4ECF-8ECE-C3769B09C853}"/>
    <cellStyle name="SAPBEXexcBad7 3" xfId="50849" xr:uid="{ACADD5E1-98D6-4C65-931A-E39E26F38D5B}"/>
    <cellStyle name="SAPBEXexcBad8" xfId="50850" xr:uid="{1E88A168-A522-499D-AE1E-31DDF0ED463C}"/>
    <cellStyle name="SAPBEXexcBad8 2" xfId="50851" xr:uid="{C4235CF4-A190-4E49-8A10-AECDA19E0B1B}"/>
    <cellStyle name="SAPBEXexcBad8 3" xfId="50852" xr:uid="{56AD01E5-075A-4EA4-B95D-FA96A65A3034}"/>
    <cellStyle name="SAPBEXexcBad9" xfId="50853" xr:uid="{2A501C57-28F7-47E9-A832-39448DCC7674}"/>
    <cellStyle name="SAPBEXexcBad9 2" xfId="50854" xr:uid="{661C2579-346E-44A4-9310-0C77506A22A2}"/>
    <cellStyle name="SAPBEXexcBad9 3" xfId="50855" xr:uid="{0F783FC0-2932-4FCF-A893-0F3DC70E95C8}"/>
    <cellStyle name="SAPBEXexcCritical4" xfId="50856" xr:uid="{B5FAC903-8ACF-4A9F-BBBB-B0BB71399466}"/>
    <cellStyle name="SAPBEXexcCritical4 2" xfId="50857" xr:uid="{879D65BC-289E-4258-86C9-7CA7862BE980}"/>
    <cellStyle name="SAPBEXexcCritical4 3" xfId="50858" xr:uid="{B529542D-623F-41B5-8DA9-24F4C70888E9}"/>
    <cellStyle name="SAPBEXexcCritical5" xfId="50859" xr:uid="{0E04EB75-18D4-47AF-A87B-C446CAB1B10F}"/>
    <cellStyle name="SAPBEXexcCritical5 2" xfId="50860" xr:uid="{37FCDC92-A33F-4F7E-AA2B-161A1AF1DEA1}"/>
    <cellStyle name="SAPBEXexcCritical5 3" xfId="50861" xr:uid="{FDC1CC81-5BAC-4BA8-9868-621436D2BF1C}"/>
    <cellStyle name="SAPBEXexcCritical6" xfId="50862" xr:uid="{50F371AC-9119-461A-B78A-9121D8B025B7}"/>
    <cellStyle name="SAPBEXexcCritical6 2" xfId="50863" xr:uid="{AB583879-66D1-411C-9D2E-713B41BA22B0}"/>
    <cellStyle name="SAPBEXexcCritical6 3" xfId="50864" xr:uid="{089E530E-8C70-474B-B6BF-ABE5A63587B9}"/>
    <cellStyle name="SAPBEXexcGood1" xfId="50865" xr:uid="{4DFC4DF8-51FB-482E-9A3A-0E82087A4495}"/>
    <cellStyle name="SAPBEXexcGood1 2" xfId="50866" xr:uid="{BFCC8989-FA1D-41EC-9B26-F9C0A0C739C5}"/>
    <cellStyle name="SAPBEXexcGood1 3" xfId="50867" xr:uid="{A9A112D8-AC11-40C0-90D0-40615287720E}"/>
    <cellStyle name="SAPBEXexcGood2" xfId="50868" xr:uid="{C7C40DD1-9895-4142-ADF7-668B009C5926}"/>
    <cellStyle name="SAPBEXexcGood2 2" xfId="50869" xr:uid="{4877B4DA-C178-46E9-A4C2-0668C991A872}"/>
    <cellStyle name="SAPBEXexcGood2 3" xfId="50870" xr:uid="{27FA0354-9FE0-4158-8908-571FA21C916E}"/>
    <cellStyle name="SAPBEXexcGood3" xfId="50871" xr:uid="{55AC9430-DD70-412C-98CB-D78CC6018DAD}"/>
    <cellStyle name="SAPBEXexcGood3 2" xfId="50872" xr:uid="{1D0BC36D-4D5A-4FEB-820E-619D530E2BD5}"/>
    <cellStyle name="SAPBEXexcGood3 3" xfId="50873" xr:uid="{B8A73DA0-FD9A-497C-B817-2B0D0FE720D1}"/>
    <cellStyle name="SAPBEXfilterDrill" xfId="50874" xr:uid="{B2C421F4-1E9D-4140-ABEC-1042AB7CAA70}"/>
    <cellStyle name="SAPBEXfilterItem" xfId="50875" xr:uid="{67148E64-D30F-4A76-872C-5D8B5962D2DF}"/>
    <cellStyle name="SAPBEXfilterText" xfId="50876" xr:uid="{2D248DAA-1A53-4ADC-88E0-9316DD6313DE}"/>
    <cellStyle name="SAPBEXformats" xfId="50877" xr:uid="{0B0C4632-E02C-4065-929E-22C4282AFA26}"/>
    <cellStyle name="SAPBEXformats 2" xfId="50878" xr:uid="{F6E9E8B2-6A8E-4320-BDF0-1A7974F5BBF0}"/>
    <cellStyle name="SAPBEXformats 3" xfId="50879" xr:uid="{625ADA8B-D57A-49B2-BB63-B5398F283B30}"/>
    <cellStyle name="SAPBEXheaderItem" xfId="50880" xr:uid="{E14944A4-51C6-4AC3-BA82-A69AA71D44FD}"/>
    <cellStyle name="SAPBEXheaderItem 2" xfId="50881" xr:uid="{1E589ADC-73AE-4BCC-A683-974BA029126B}"/>
    <cellStyle name="SAPBEXheaderText" xfId="50882" xr:uid="{905F1AF2-6527-4955-91F2-A3440134AD41}"/>
    <cellStyle name="SAPBEXheaderText 2" xfId="50883" xr:uid="{E12AE895-890A-4D7E-A46B-A8AD50CCD40C}"/>
    <cellStyle name="SAPBEXHLevel0X" xfId="50884" xr:uid="{4CEEB245-0E96-48DB-9C8E-4096F4F42DA6}"/>
    <cellStyle name="SAPBEXHLevel0X 2" xfId="50885" xr:uid="{CD029BE6-E2F5-416E-A907-8DD05F44DB97}"/>
    <cellStyle name="SAPBEXHLevel0X 3" xfId="50886" xr:uid="{0F81A7A7-8E48-4F14-83DF-49DA90E5837E}"/>
    <cellStyle name="SAPBEXHLevel1X" xfId="50887" xr:uid="{0B948E43-30DE-405B-BAF7-1BC28E2C6786}"/>
    <cellStyle name="SAPBEXHLevel1X 2" xfId="50888" xr:uid="{B37B6F46-6F96-4EC3-A15C-E47290EA227F}"/>
    <cellStyle name="SAPBEXHLevel1X 3" xfId="50889" xr:uid="{BD952C3F-6C44-4CFA-B5D9-BC4F9C041636}"/>
    <cellStyle name="SAPBEXresData" xfId="50890" xr:uid="{D0D391EE-A0E8-453B-8356-889306DA6739}"/>
    <cellStyle name="SAPBEXresData 2" xfId="50891" xr:uid="{8DB28A4A-EC62-445C-BE3D-B182DAE9205D}"/>
    <cellStyle name="SAPBEXresData 3" xfId="50892" xr:uid="{EFE4016B-AAAC-4D21-8663-63F52833F8A4}"/>
    <cellStyle name="SAPBEXresDataEmph" xfId="50893" xr:uid="{29AD6449-DFEC-4D86-AE2E-6FCE66B61ACC}"/>
    <cellStyle name="SAPBEXresDataEmph 2" xfId="50894" xr:uid="{1ABA6D02-C769-4D93-9A95-56D00663E068}"/>
    <cellStyle name="SAPBEXresDataEmph 3" xfId="50895" xr:uid="{026CC9BA-F871-4718-BBA0-4507ACA3E789}"/>
    <cellStyle name="SAPBEXresItem" xfId="50896" xr:uid="{FA011773-A786-4BC7-B6EE-AC1C650D7357}"/>
    <cellStyle name="SAPBEXresItem 2" xfId="50897" xr:uid="{AA1A2FFB-500E-4124-BC2F-1AA12DA77A4B}"/>
    <cellStyle name="SAPBEXresItem 3" xfId="50898" xr:uid="{C2395973-5A7B-417A-8A87-252325577ABC}"/>
    <cellStyle name="SAPBEXstdData" xfId="50899" xr:uid="{80788028-B5F5-4564-A3B2-C701E03F8A37}"/>
    <cellStyle name="SAPBEXstdData 2" xfId="50900" xr:uid="{CBBCADCB-DF53-4D03-8AF5-AB0C24E461D0}"/>
    <cellStyle name="SAPBEXstdData 3" xfId="50901" xr:uid="{E452A409-288A-478D-99A2-F47B82CC6B06}"/>
    <cellStyle name="SAPBEXstdDataEmph" xfId="50902" xr:uid="{F5D04E10-461B-48F6-B670-C968FA9BDEB7}"/>
    <cellStyle name="SAPBEXstdDataEmph 2" xfId="50903" xr:uid="{CC623933-7117-4603-A6DC-9A641535B01E}"/>
    <cellStyle name="SAPBEXstdDataEmph 3" xfId="50904" xr:uid="{30EE901C-9A3C-4507-B049-BCE21D3D6033}"/>
    <cellStyle name="SAPBEXstdItem" xfId="50905" xr:uid="{57FF5C34-5AE5-42F7-9C98-AE3B9C3AC2E5}"/>
    <cellStyle name="SAPBEXstdItem 2" xfId="50906" xr:uid="{A51FE35A-0B12-4BF2-9068-4F4BBB2ACED3}"/>
    <cellStyle name="SAPBEXstdItem 3" xfId="50907" xr:uid="{21A67601-8F8B-4BCB-90CD-CBBDC613F4C2}"/>
    <cellStyle name="SAPBEXstdItemX" xfId="50908" xr:uid="{64C5E344-1254-475D-971D-8BA85C6723FA}"/>
    <cellStyle name="SAPBEXstdItemX 2" xfId="50909" xr:uid="{EE267A1F-1C36-48AD-9721-78E9F6375093}"/>
    <cellStyle name="SAPBEXstdItemX 3" xfId="50910" xr:uid="{70E77BE3-FF53-4770-9F64-987A2999DE85}"/>
    <cellStyle name="SAPBEXtitle" xfId="50911" xr:uid="{23842ECF-19D7-471A-AD26-4B403B021245}"/>
    <cellStyle name="SAPBEXtitle 2" xfId="50912" xr:uid="{AAAF4600-7A54-4D64-B4C7-77532369E775}"/>
    <cellStyle name="SAPBEXtitle 3" xfId="50913" xr:uid="{E77A7722-76CC-4A17-AFF6-35F64A1D2D1D}"/>
    <cellStyle name="SAPBEXundefined" xfId="50914" xr:uid="{555D9808-7757-47BC-A556-3F6D386EBA6C}"/>
    <cellStyle name="SAPBEXundefined 2" xfId="50915" xr:uid="{B0438185-D9C9-42A5-A3A5-9438CB8FDB63}"/>
    <cellStyle name="SAPBEXundefined 3" xfId="50916" xr:uid="{B4C2C6A2-3A5C-42A4-9785-EAEAFCD038DA}"/>
    <cellStyle name="sb - Style1" xfId="50917" xr:uid="{CEA175C0-8D7C-4DDE-9938-4C1FA299AEDE}"/>
    <cellStyle name="sbt2" xfId="50918" xr:uid="{B1A163D7-7D82-41C4-B91B-565782672E82}"/>
    <cellStyle name="SCHULO" xfId="50919" xr:uid="{A93EC76F-6857-41E1-8EDD-D5C515E58951}"/>
    <cellStyle name="Section heading" xfId="50920" xr:uid="{88FF58F3-2EF5-46C7-8B32-D142E3A28381}"/>
    <cellStyle name="SHADE" xfId="50921" xr:uid="{70C3200B-866A-4F8C-95E4-3D637F667704}"/>
    <cellStyle name="Shaded" xfId="50922" xr:uid="{756DB4C6-466D-4801-84FF-6ABF790711DD}"/>
    <cellStyle name="sheet title" xfId="50923" xr:uid="{5E0BD71F-52D4-4AAB-8670-62193557D0C1}"/>
    <cellStyle name="Standard_Barlo" xfId="50924" xr:uid="{8A069172-E27F-4E49-A3B6-17FDA38BE60F}"/>
    <cellStyle name="Style 1" xfId="50925" xr:uid="{27ECA4D8-6B5B-445C-812E-7BA902EFDE93}"/>
    <cellStyle name="Style 10" xfId="50926" xr:uid="{3D8B7AF6-1C5E-41C9-AE4A-F3F10D54CE96}"/>
    <cellStyle name="Style 10 2" xfId="50927" xr:uid="{B7222E63-D808-4070-8625-14E11DFF4050}"/>
    <cellStyle name="Style 11" xfId="50928" xr:uid="{6BCCC5A8-8B42-4FC2-85F3-543C7872D07B}"/>
    <cellStyle name="Style 11 2" xfId="50929" xr:uid="{994056E6-E44E-4672-97C2-044AE899E2C8}"/>
    <cellStyle name="Style 12" xfId="50930" xr:uid="{7F628882-99F9-4F95-82F8-CD7766338336}"/>
    <cellStyle name="Style 12 2" xfId="50931" xr:uid="{AEEB286D-A33F-4732-AA9A-EFD7C778EF86}"/>
    <cellStyle name="Style 13" xfId="50932" xr:uid="{147397C8-A3E8-4BA7-807C-4DFB0177A12B}"/>
    <cellStyle name="Style 13 2" xfId="50933" xr:uid="{0F432156-20D0-48B1-9BB9-C64AC5960117}"/>
    <cellStyle name="Style 14" xfId="50934" xr:uid="{8A596655-B9E4-45EC-9A04-87C25444989D}"/>
    <cellStyle name="Style 14 2" xfId="50935" xr:uid="{950FED2D-2DE1-46BB-8960-430E18E79927}"/>
    <cellStyle name="Style 15" xfId="50936" xr:uid="{55558AC6-3A39-4864-B847-A5A5328CE08C}"/>
    <cellStyle name="Style 15 2" xfId="50937" xr:uid="{A67968FA-6E8B-4E60-B8DF-AFC1D0130043}"/>
    <cellStyle name="Style 16" xfId="50938" xr:uid="{2DEBEFC3-C6AE-4A7C-ACE6-3B69D3CEC01A}"/>
    <cellStyle name="Style 16 2" xfId="50939" xr:uid="{5C100D7D-A868-4516-808A-E57930F6649D}"/>
    <cellStyle name="Style 17" xfId="50940" xr:uid="{6FFF737B-E971-4BDF-AC4B-21B45D3CED64}"/>
    <cellStyle name="Style 17 2" xfId="50941" xr:uid="{1D383704-514D-4E34-B976-78DCE06061C6}"/>
    <cellStyle name="Style 18" xfId="50942" xr:uid="{3D628393-E34C-4F3D-90D9-F7031EBD468B}"/>
    <cellStyle name="Style 19" xfId="50943" xr:uid="{6F49B5B7-24E4-4276-BD20-193F75EDDFE6}"/>
    <cellStyle name="Style 2" xfId="50944" xr:uid="{55C7FEA3-5A9B-4E0F-896B-D0A39915996E}"/>
    <cellStyle name="Style 2 2" xfId="50945" xr:uid="{F5517142-3374-48AE-875F-84C72B4AB23F}"/>
    <cellStyle name="Style 20" xfId="50946" xr:uid="{EC2AB752-73A9-40B5-8017-DEE343BC4E56}"/>
    <cellStyle name="Style 21" xfId="50947" xr:uid="{B220BAEA-1FCB-4092-81FA-F77EB2F190AF}"/>
    <cellStyle name="Style 22" xfId="50948" xr:uid="{CEA15652-2B5C-49DD-89D8-4587F7069505}"/>
    <cellStyle name="Style 22 2" xfId="50949" xr:uid="{EEC17BD7-FE34-40EF-83EC-846822541082}"/>
    <cellStyle name="Style 23" xfId="50950" xr:uid="{BBDA0C46-3FA7-480B-B507-DC19377C166A}"/>
    <cellStyle name="Style 23 2" xfId="50951" xr:uid="{BFD82549-C3DA-4BED-A65E-83C6F59D8CB0}"/>
    <cellStyle name="Style 24" xfId="50952" xr:uid="{A24DA802-16E1-4CA2-A98E-56B4EC092AED}"/>
    <cellStyle name="Style 25" xfId="50953" xr:uid="{5842A510-E7BE-4487-A829-CB1D518315BB}"/>
    <cellStyle name="Style 25 2" xfId="50954" xr:uid="{35AEEFC3-2037-4FE4-AD15-967A5CF6A713}"/>
    <cellStyle name="Style 26" xfId="50955" xr:uid="{B096AE59-6D82-4C5C-9862-E986D9A6F7D2}"/>
    <cellStyle name="Style 27" xfId="50956" xr:uid="{6A87CEC2-C7F1-4E9D-AAC7-FC89B0A35D72}"/>
    <cellStyle name="Style 28" xfId="50957" xr:uid="{8AD9BD32-9BB6-4E6D-B38E-F952317373A8}"/>
    <cellStyle name="Style 28 2" xfId="50958" xr:uid="{96C9A84F-E6D8-40BD-BFB6-C9E03B333E22}"/>
    <cellStyle name="Style 29" xfId="50959" xr:uid="{713BD2A7-855B-4076-84AC-F2F8323779E3}"/>
    <cellStyle name="Style 29 2" xfId="50960" xr:uid="{D16836C3-CC16-463E-926C-6DD5E85296F3}"/>
    <cellStyle name="Style 3" xfId="50961" xr:uid="{B5B968D4-1E0A-4BFF-BE92-5B0CE20DC730}"/>
    <cellStyle name="Style 3 2" xfId="50962" xr:uid="{DCE54C1E-9590-44E3-A976-408CC433257B}"/>
    <cellStyle name="Style 30" xfId="50963" xr:uid="{6D3F4F2B-629C-4BE0-B3B8-D22E38A8C7D6}"/>
    <cellStyle name="Style 30 2" xfId="50964" xr:uid="{77878F71-8290-4B8F-932E-9A2A9979A44E}"/>
    <cellStyle name="Style 31" xfId="50965" xr:uid="{2CAE7B9B-3B1D-421A-AC06-D175AB8B87AE}"/>
    <cellStyle name="Style 31 2" xfId="50966" xr:uid="{B5F188AE-821A-4CD5-9477-59E2A2275445}"/>
    <cellStyle name="Style 4" xfId="50967" xr:uid="{1220285E-178D-4524-96A6-73CA27A2C8DD}"/>
    <cellStyle name="Style 4 2" xfId="50968" xr:uid="{22C5252F-224A-45B2-A088-DBC0EA88A19E}"/>
    <cellStyle name="Style 5" xfId="50969" xr:uid="{3339D8A8-9A79-4BE9-9146-50989B879A93}"/>
    <cellStyle name="Style 5 2" xfId="50970" xr:uid="{9033A1AA-C248-4A10-A7A1-9769DE46F5FB}"/>
    <cellStyle name="Style 6" xfId="50971" xr:uid="{985204B1-B1BA-4983-89FD-2249EB2BEC52}"/>
    <cellStyle name="Style 6 2" xfId="50972" xr:uid="{3A0709A5-AB85-4FFE-96C3-007C5BE0434E}"/>
    <cellStyle name="Style 7" xfId="50973" xr:uid="{5069779A-A7BD-47BB-9016-0434349676A4}"/>
    <cellStyle name="Style 7 2" xfId="50974" xr:uid="{6CCCFA2F-E54B-4FC9-8CDB-A5CB1A63CAB4}"/>
    <cellStyle name="Style 8" xfId="50975" xr:uid="{C3369A8C-E08B-4A00-B3FB-8574C5E03A6D}"/>
    <cellStyle name="Style 8 2" xfId="50976" xr:uid="{F5701C44-B29A-4CDC-95F9-828624FEE866}"/>
    <cellStyle name="Style 9" xfId="50977" xr:uid="{EA8F9261-6E82-4C34-A678-51B0CA1AC7DB}"/>
    <cellStyle name="Style 9 2" xfId="50978" xr:uid="{69BAFA67-493E-4578-A87B-8B7857C2EC13}"/>
    <cellStyle name="subhead" xfId="101" xr:uid="{00000000-0005-0000-0000-00006D000000}"/>
    <cellStyle name="SubHeader" xfId="50979" xr:uid="{34E11A2C-AECC-46DD-B1B0-3EC45EAD3D4D}"/>
    <cellStyle name="subt1" xfId="50980" xr:uid="{7F9F1737-81CD-4CF6-A6DF-05EE1067630B}"/>
    <cellStyle name="Subtotal" xfId="2244" xr:uid="{2AC17724-7238-4891-8A22-7AE31ACB52F6}"/>
    <cellStyle name="Subtotals" xfId="50981" xr:uid="{D46E8159-1F93-439E-B3C0-F32593792558}"/>
    <cellStyle name="Subtotals 2" xfId="50982" xr:uid="{76C10D3C-778C-4136-BBF2-3BA3EB4BA294}"/>
    <cellStyle name="Summa" xfId="50983" xr:uid="{B1995ADF-B480-4DD5-92A9-C4C0E9CC9BCE}"/>
    <cellStyle name="Summa 2" xfId="50984" xr:uid="{B8410EBE-1FF3-46AA-AAA9-D11234B58946}"/>
    <cellStyle name="SWT-Dot" xfId="50985" xr:uid="{A4290561-D219-4F17-BE5D-B1C5600542F2}"/>
    <cellStyle name="SWT-Num, Unprot" xfId="50986" xr:uid="{FC88A8E5-ECE4-4EAA-8BB4-BF8236D5CC6E}"/>
    <cellStyle name="SWT-Number" xfId="102" xr:uid="{00000000-0005-0000-0000-00006E000000}"/>
    <cellStyle name="SWT-Number 2" xfId="50987" xr:uid="{5422C106-6EED-4CB3-80F0-26F5749D7C5B}"/>
    <cellStyle name="SWT-Title" xfId="50988" xr:uid="{070DAF4C-880A-4E9C-824B-8E54F297D2BB}"/>
    <cellStyle name="SWT-Unprotect" xfId="50989" xr:uid="{E993015B-67FB-4544-99FA-77A3A9FEEBE8}"/>
    <cellStyle name="tabel" xfId="50990" xr:uid="{8293C1E8-263B-4C25-8301-AA56EC311B3F}"/>
    <cellStyle name="Tabelle" xfId="50991" xr:uid="{E0BE5642-8987-4A43-B4DD-3CAE7BC1A980}"/>
    <cellStyle name="Tabelle 2" xfId="50992" xr:uid="{B452C406-86B5-46AF-851B-F970D5B3AB7E}"/>
    <cellStyle name="Table" xfId="50993" xr:uid="{78F67297-746B-4D82-B24A-F1655141FA04}"/>
    <cellStyle name="Table 2" xfId="50994" xr:uid="{6F372AB1-A0A0-451B-80C3-2A16A49BF00B}"/>
    <cellStyle name="Table Col Head" xfId="50995" xr:uid="{D8267AF8-7C73-4860-B9E9-DE8D7E928905}"/>
    <cellStyle name="Table Head" xfId="50996" xr:uid="{8CCEA321-F5CD-46A8-BE9C-A6C72687539C}"/>
    <cellStyle name="Table Head Aligned" xfId="50997" xr:uid="{83D5CA9A-97D0-4B5A-A637-7CB06BBA87A1}"/>
    <cellStyle name="Table Head Aligned 2" xfId="50998" xr:uid="{2486444F-1591-48DB-B899-F509442125C4}"/>
    <cellStyle name="Table Head Blue" xfId="50999" xr:uid="{61A85E5C-2DDE-4106-9FF8-6877A597E71E}"/>
    <cellStyle name="Table Head Green" xfId="51000" xr:uid="{01AFA1B2-CF83-49AB-9511-F02F1327DA56}"/>
    <cellStyle name="Table Head Green 2" xfId="51001" xr:uid="{5FCEE4B0-2CCD-4A6C-9C44-FF0AB5C985F5}"/>
    <cellStyle name="Table Sub Head" xfId="51002" xr:uid="{BAB48422-8357-4D49-952D-66DE3A7008B5}"/>
    <cellStyle name="Table Title" xfId="51003" xr:uid="{6D56B720-81EC-4445-B8A5-888142049B2F}"/>
    <cellStyle name="Table Units" xfId="51004" xr:uid="{12755907-624E-47F9-97D3-FDA5D984AAB4}"/>
    <cellStyle name="test a style" xfId="51005" xr:uid="{84F2103B-AAB2-497C-B6F8-A40A2643F1F7}"/>
    <cellStyle name="test a style 2" xfId="51006" xr:uid="{29B5DC91-E8A8-4D80-A489-E1789C94F713}"/>
    <cellStyle name="Text" xfId="51007" xr:uid="{3EF7B6FF-F1CB-41EE-B715-00C0FE591761}"/>
    <cellStyle name="Text Indent A" xfId="51008" xr:uid="{BF342446-D966-421D-8562-CEDCBC096E55}"/>
    <cellStyle name="Text Indent B" xfId="51009" xr:uid="{5FE1FF12-E7B4-4D4B-A0F5-E7E7928B5FEA}"/>
    <cellStyle name="Text Indent C" xfId="51010" xr:uid="{022ABB25-2187-4A88-BB77-1B7677C7E05A}"/>
    <cellStyle name="Text Indent C 2" xfId="51011" xr:uid="{BC60A8EC-C65A-4693-8246-41D72E7766A8}"/>
    <cellStyle name="Text Indent C 3" xfId="51012" xr:uid="{15E867CC-35C8-4BBE-A017-68944190D815}"/>
    <cellStyle name="TextInputCentered" xfId="51013" xr:uid="{25AD7171-75AA-4AFC-AA5D-DAAC21751BAE}"/>
    <cellStyle name="TextNormal" xfId="51014" xr:uid="{BEB3CC05-F3DA-4FF8-AEFA-9098BF619288}"/>
    <cellStyle name="Textrubrik" xfId="51015" xr:uid="{59F0E974-07A4-425E-BB01-6376BA2CE218}"/>
    <cellStyle name="Themenüberschrift" xfId="51016" xr:uid="{25AAD435-4837-4CEE-BE6C-A4E1B591FEFD}"/>
    <cellStyle name="Themenüberschrift 2" xfId="51017" xr:uid="{C8CBC263-B488-415C-B6DB-3A155032DEB9}"/>
    <cellStyle name="Times New Roman" xfId="51018" xr:uid="{2637E47D-4D87-49F0-B80D-352DDC5DDDA7}"/>
    <cellStyle name="Titel" xfId="51019" xr:uid="{66C0EBED-AE29-4495-8783-19253F329B1D}"/>
    <cellStyle name="Titel 2" xfId="51020" xr:uid="{2BB2A94B-212F-4220-B8CB-DB25FF3E7072}"/>
    <cellStyle name="Title 2" xfId="245" xr:uid="{BE4229D9-F9C3-49FE-9A31-9D95BEEF3504}"/>
    <cellStyle name="Title 2 2" xfId="2245" xr:uid="{CC2923A2-9F83-4090-97CF-BDF7137BE799}"/>
    <cellStyle name="Title 3" xfId="2246" xr:uid="{82D60C92-7E12-4A5A-BF13-55509274B4F8}"/>
    <cellStyle name="Title 4" xfId="51021" xr:uid="{0FDFCE42-35EA-4CC0-9A6C-73FAD4A57612}"/>
    <cellStyle name="Title 5" xfId="51022" xr:uid="{7C5201FB-43FC-4D70-8BA8-D773125FBFEF}"/>
    <cellStyle name="Title 6" xfId="51023" xr:uid="{8B0C8E7F-40FD-41AE-A9AC-A9C2A5FA98B5}"/>
    <cellStyle name="Title 7" xfId="51024" xr:uid="{42CC61B4-AE48-479D-8076-2E5261C88F33}"/>
    <cellStyle name="Titles" xfId="51025" xr:uid="{8A1DD8B6-DE30-4F6D-AED9-783AEAC9CE18}"/>
    <cellStyle name="Top" xfId="51026" xr:uid="{D9CE75CE-CB08-4B76-AFCC-9554F695B833}"/>
    <cellStyle name="top 2" xfId="51027" xr:uid="{21B5FB59-371B-4C20-9296-66E8C7E466A8}"/>
    <cellStyle name="top 3" xfId="51028" xr:uid="{12018E75-C45F-44A7-93B3-9EC7C3B27D05}"/>
    <cellStyle name="top 4" xfId="51029" xr:uid="{D4D13AE2-147A-4F44-8D9C-F93E4FA2D863}"/>
    <cellStyle name="top 5" xfId="51030" xr:uid="{7FFDCEB4-4D78-46BE-ABDF-E824BA760687}"/>
    <cellStyle name="topbot" xfId="2247" xr:uid="{BB0232AA-8743-4AE2-A948-4AF395260A79}"/>
    <cellStyle name="topbot 2" xfId="51031" xr:uid="{9688ADC3-02E0-4A3B-B56F-611E4C51D565}"/>
    <cellStyle name="topbot 3" xfId="51032" xr:uid="{07126A1E-3B63-4BF1-93E6-CCD46C73DF20}"/>
    <cellStyle name="topbot 4" xfId="51033" xr:uid="{35571478-F90D-4873-BA1B-00A5BEE74D4C}"/>
    <cellStyle name="topbot 5" xfId="51034" xr:uid="{4393FACE-720E-44BF-9609-9CE6C3D9C7CB}"/>
    <cellStyle name="topbotP" xfId="51035" xr:uid="{D6E08FAB-8029-4105-8D25-5A024B8D102E}"/>
    <cellStyle name="topbotP 2" xfId="51036" xr:uid="{E2ACF3E5-398A-4D56-B102-02B586389332}"/>
    <cellStyle name="topbotP 3" xfId="51037" xr:uid="{6168D7A9-D799-4520-896E-0537B8F2A748}"/>
    <cellStyle name="topbotP 4" xfId="51038" xr:uid="{62379402-F64C-499A-B97E-2D446CCECE86}"/>
    <cellStyle name="topbotP 5" xfId="51039" xr:uid="{07CFD979-4F2B-4ABE-9FD7-CBFF6C3F2BDC}"/>
    <cellStyle name="Total 2" xfId="246" xr:uid="{E425AE4F-5B64-4EAA-88E9-604955175D58}"/>
    <cellStyle name="Total 2 2" xfId="2248" xr:uid="{9AD06D2C-8ECF-4501-9E85-271F9865A6CF}"/>
    <cellStyle name="Total 3" xfId="2249" xr:uid="{4E8D45F2-32EC-4C8B-98F3-5EA18DE42AB4}"/>
    <cellStyle name="Total 4" xfId="51040" xr:uid="{CA46CA1D-758B-47EC-A0D2-97FE3EF2AA21}"/>
    <cellStyle name="Total 5" xfId="51041" xr:uid="{3ECD6835-815A-4B13-83A6-D745AA569BDB}"/>
    <cellStyle name="Total 6" xfId="51042" xr:uid="{B02EB26E-0290-4F1C-ACB6-08D59A0C7775}"/>
    <cellStyle name="Total 7" xfId="51043" xr:uid="{17998D29-8385-468E-BD5E-303B6A3F8B57}"/>
    <cellStyle name="Totals" xfId="51044" xr:uid="{05234157-FA1A-4D06-B11D-7E835E415588}"/>
    <cellStyle name="Totals 2" xfId="51045" xr:uid="{8DC4E6B4-1171-4A35-B62A-D46335366946}"/>
    <cellStyle name="TT.MM.JJ" xfId="51046" xr:uid="{6B72CD0C-CB8A-44CC-B8F5-B3EA06150109}"/>
    <cellStyle name="TT.MM.JJ 2" xfId="51047" xr:uid="{9DC4EF7B-0881-42D2-B20D-F58325EAEA5F}"/>
    <cellStyle name="TT.MM.JJ 3" xfId="51048" xr:uid="{2EADF5AA-F648-45BB-BA43-5EDB72009CFA}"/>
    <cellStyle name="Tusental (0)_1910-1920-AnläggningsregisterV1" xfId="51049" xr:uid="{16ADB3BE-B5A0-4502-8FCB-26CFF9AC3922}"/>
    <cellStyle name="Tusental_pldt" xfId="51050" xr:uid="{92C785E4-EAAB-4A38-BBC5-4EA52F13DDD6}"/>
    <cellStyle name="Undefiniert" xfId="51051" xr:uid="{58D67F4D-FA9C-4D3B-808B-9DF422AD982D}"/>
    <cellStyle name="Unit" xfId="51052" xr:uid="{B086F578-1DC6-4992-99B0-6B1F39395B52}"/>
    <cellStyle name="Unit 2" xfId="51053" xr:uid="{C1E33FBD-B1BF-4DFF-957A-B3CA7FF244E1}"/>
    <cellStyle name="Unit 3" xfId="51054" xr:uid="{CA32D70C-761B-4D43-BAF1-18410D49C163}"/>
    <cellStyle name="unitrate" xfId="51055" xr:uid="{B2D7D286-9810-4A15-B4B5-6C8139FF11B1}"/>
    <cellStyle name="UnProtectedCalc" xfId="51056" xr:uid="{1684CED0-0B0B-45FD-B141-BB6764CAAADC}"/>
    <cellStyle name="UnProtectedCalc 2" xfId="51057" xr:uid="{CF785B27-B574-4986-9094-B534783F203B}"/>
    <cellStyle name="Valuta (0)_1910-1920-AnläggningsregisterV1" xfId="51058" xr:uid="{9A303D4C-BEDC-4CDC-B721-E72CA75B1AB6}"/>
    <cellStyle name="Valuta_pldt" xfId="51059" xr:uid="{3DC53E57-E0FB-4DD4-8268-40D335BF9820}"/>
    <cellStyle name="Vertical" xfId="51060" xr:uid="{FF6877E4-82FC-4D87-842E-DD8A5AB6C9E0}"/>
    <cellStyle name="Vertical 2" xfId="51061" xr:uid="{ED041EEA-D7FC-461F-AD91-B4F562ACEFF2}"/>
    <cellStyle name="Virgül [0]_3-4-5 Bodrum" xfId="51062" xr:uid="{06D6CE56-036D-4459-9EE2-04C62FC7CD71}"/>
    <cellStyle name="Virgül_0216" xfId="51063" xr:uid="{9BE7202B-CB18-44D2-9ACD-4765778D343F}"/>
    <cellStyle name="Virgule fixe" xfId="51064" xr:uid="{9FDF183C-580B-4EBC-912D-196DF0EF3367}"/>
    <cellStyle name="Wahrung [0]_Abgleich DC2SUPPLY" xfId="51065" xr:uid="{B91D4558-287E-4376-BD85-94873148A9F5}"/>
    <cellStyle name="Währung [0]_Software Project Status" xfId="51066" xr:uid="{9718BDB5-6B60-48EC-BF47-B2B10F61C4B5}"/>
    <cellStyle name="Wahrung_Abgleich DC2SUPPLY" xfId="51067" xr:uid="{45BFC024-511F-4EAE-A092-E04FA05EAC2A}"/>
    <cellStyle name="Währung_Software Project Status" xfId="51068" xr:uid="{3FEA2460-33EC-4F85-A241-BB9C97028877}"/>
    <cellStyle name="Warning Text 2" xfId="247" xr:uid="{BBA382C4-C4ED-487E-8F06-92954C10B74B}"/>
    <cellStyle name="Warning Text 3" xfId="2250" xr:uid="{380CAAE9-905F-41A5-9BC7-A8CB23CA25BE}"/>
    <cellStyle name="Warning Text 4" xfId="51069" xr:uid="{0DE8A32A-8FCF-4A8F-AE0D-4341E143E060}"/>
    <cellStyle name="Warning Text 5" xfId="51070" xr:uid="{8486FB83-66E4-4859-B9F1-85489D970D00}"/>
    <cellStyle name="Warning Text 6" xfId="51071" xr:uid="{6FF4F4AB-E0FA-49E4-9BAF-EFC017B0D991}"/>
    <cellStyle name="Warning Text 7" xfId="51072" xr:uid="{76105AB2-7F38-4B07-B245-1BE554CD424D}"/>
    <cellStyle name="wrap" xfId="51073" xr:uid="{989F33DA-8EAB-4B34-A785-30AFC57D8A37}"/>
    <cellStyle name="Year" xfId="51074" xr:uid="{F65818DD-35C1-4C1A-AE9A-A5C148AE5BBE}"/>
    <cellStyle name="zahl0" xfId="51075" xr:uid="{42FB9A87-D1FD-4FC1-98AD-CF99D85B371D}"/>
    <cellStyle name="zahl0 2" xfId="51076" xr:uid="{9B858F47-6F09-40C4-8832-42BE2566EF4A}"/>
    <cellStyle name="zahl0,0" xfId="51077" xr:uid="{3B0C09DA-A52C-49BB-AA4E-D5BFB5AF0BB3}"/>
    <cellStyle name="zahl0,0 2" xfId="51078" xr:uid="{99E5012B-1E2C-45D6-8DBF-2A93B8CFFD90}"/>
    <cellStyle name="zahl0,0f" xfId="51079" xr:uid="{561BE8F8-8922-4B04-A62A-A7993E215210}"/>
    <cellStyle name="zahl0,0f 2" xfId="51080" xr:uid="{5B9838B5-1FA1-43AB-9207-B46F16689452}"/>
    <cellStyle name="zahl0,0f 3" xfId="51081" xr:uid="{080EEBF9-80E9-4173-A10F-F8AEF123C6BC}"/>
    <cellStyle name="zahl0f" xfId="51082" xr:uid="{F69A7777-D6DD-44C1-A791-839EB631BAC6}"/>
    <cellStyle name="zahl0f 2" xfId="51083" xr:uid="{E405C6E0-D59B-4D18-A629-FD518A49A8E2}"/>
    <cellStyle name="zahl0f 3" xfId="51084" xr:uid="{FBF82A32-64F7-403D-B2B2-58518C1794CA}"/>
    <cellStyle name="ارتباط تشعبي_OSP Capex (1)" xfId="51085" xr:uid="{BC100449-B2D2-4A53-9865-F99EE4B05145}"/>
    <cellStyle name="ترقيم" xfId="103" xr:uid="{00000000-0005-0000-0000-00006F000000}"/>
    <cellStyle name="عادي_ادارة الشبكات الخارجية" xfId="51086" xr:uid="{47EBD2FE-A92A-4149-8D1B-415B431E65BB}"/>
    <cellStyle name="عملة [0]_f-poq" xfId="104" xr:uid="{00000000-0005-0000-0000-000070000000}"/>
    <cellStyle name="عملة_f-poq" xfId="105" xr:uid="{00000000-0005-0000-0000-000071000000}"/>
    <cellStyle name="فاصلة [0]_f-poq" xfId="106" xr:uid="{00000000-0005-0000-0000-000072000000}"/>
    <cellStyle name="فاصلة_f-poq" xfId="107" xr:uid="{00000000-0005-0000-0000-000073000000}"/>
    <cellStyle name="콤마 [0]_laroux" xfId="51087" xr:uid="{5C809CEA-641C-4C3C-A0B1-DC034E70BAFC}"/>
    <cellStyle name="콤마_laroux" xfId="51088" xr:uid="{D4C485D1-2EE7-455C-B42A-2247D5238532}"/>
    <cellStyle name="통화 [0]_laroux" xfId="51089" xr:uid="{4C11221B-1F12-4B48-BF27-54FF0C18A72E}"/>
    <cellStyle name="통화_laroux" xfId="51090" xr:uid="{84BC10C4-EC34-42D4-82D1-225418063B10}"/>
    <cellStyle name="표준_laroux" xfId="51091" xr:uid="{CC622FD7-B696-47F8-B9CD-3A9A6335A01C}"/>
    <cellStyle name="桁区切り_COST (3)" xfId="51092" xr:uid="{C5B9442E-2501-447E-8C3F-87B562969BCD}"/>
    <cellStyle name="標準_COST (3)" xfId="51093" xr:uid="{14DED1B2-CE99-4D53-BE05-25821F5BC6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nny\Jazira\boq%20contract%20rev10Jul%20I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wsint-my.sharepoint.com/STKT/XLS/boq%20contract%20rev10Jul%20I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jeddah01\020_engineering\benny\Jazira\boq%20contract%20rev10Jul%20I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enny\Jazira\boq%20contract%20rev10Jul%20I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jeddah01\020_engineering\Documents%20and%20Settings\CH_020\My%20Documents\Project\Yanbu\boq%20contract%20rev10Jul%20I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wsint-my.sharepoint.com/Documents%20and%20Settings/CH_020/My%20Documents/Project/Yanbu/boq%20contract%20rev10Jul%20I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wsint-my.sharepoint.com/DMA%20Documents/26%20-%20Sawary%20II/Sawari-2%20EE%20Calc%20R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wsint-my.sharepoint.com/benny/Jazira/boq%20contract%20rev10Jul%20IC.xls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10.255.254.5\nws%20data\04-2%20PROJECTS%20WORK\1.%20CURRENT\2025\NWS-2025-058-C4%20Sports%20Society%20Discount%20store\1.%20Pre-construction\2.%20Work\3.%20DD\3.%20Tender%20BOQ\Tender%20BoQ%20-%20Carrefour%20Sava%20at%20Sport%20Society,%20Dubai,%20UAE%20-%20Dileesha.xlsx" TargetMode="External"/><Relationship Id="rId2" Type="http://schemas.microsoft.com/office/2019/04/relationships/externalLinkLongPath" Target="file:///\\10.255.254.5\nws%20data\04-2%20PROJECTS%20WORK\1.%20CURRENT\2025\NWS-2025-058-C4%20Sports%20Society%20Discount%20store\1.%20Pre-construction\2.%20Work\3.%20DD\3.%20Tender%20BOQ\Tender%20BoQ%20-%20Carrefour%20Sava%20at%20Sport%20Society,%20Dubai,%20UAE%20-%20Dileesha.xlsx?A57A1A4E" TargetMode="External"/><Relationship Id="rId1" Type="http://schemas.openxmlformats.org/officeDocument/2006/relationships/externalLinkPath" Target="file:///\\A57A1A4E\Tender%20BoQ%20-%20Carrefour%20Sava%20at%20Sport%20Society,%20Dubai,%20UAE%20-%20Dilees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  <sheetName val="_Structural"/>
      <sheetName val="Package_1"/>
      <sheetName val="Recap_Architect"/>
      <sheetName val="Recap_Struct"/>
      <sheetName val="_Structural1"/>
      <sheetName val="Recap_Lift"/>
      <sheetName val="Recap_Travel_Crane"/>
      <sheetName val="Travel_Cranes"/>
      <sheetName val="Recap_External"/>
      <sheetName val="Air_Conditioning"/>
      <sheetName val="Fire_Protection"/>
      <sheetName val="Summary"/>
      <sheetName val="Plumbing "/>
      <sheetName val="HVAC"/>
      <sheetName val="FIRE"/>
      <sheetName val="Electrical"/>
      <sheetName val="communication &amp; safty"/>
      <sheetName val="FitOutConfCentre"/>
      <sheetName val=" Est "/>
      <sheetName val="6.2 Floor Finishes"/>
      <sheetName val="BOQ"/>
      <sheetName val="AN"/>
      <sheetName val="Cover"/>
      <sheetName val="Mar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  <sheetName val="_Structural"/>
      <sheetName val="Recap Travel_Crane"/>
      <sheetName val="Travel_Cranes"/>
      <sheetName val="Package_1"/>
      <sheetName val="Recap_Architect"/>
      <sheetName val="Recap_Struct"/>
      <sheetName val="_Structural1"/>
      <sheetName val="Recap_Lift"/>
      <sheetName val="Recap_Travel_Crane"/>
      <sheetName val="Travel_Cranes1"/>
      <sheetName val="Recap_External"/>
      <sheetName val="Air_Conditioning"/>
      <sheetName val="Fire_Protection"/>
      <sheetName val="Recap_Travel_Crane1"/>
      <sheetName val="01"/>
      <sheetName val="project"/>
      <sheetName val="FitOutConfCentre"/>
      <sheetName val="PROJ_MGMT"/>
      <sheetName val="Salary Schedules"/>
      <sheetName val="OH &amp; Discounts"/>
      <sheetName val="Sn3pt3Appx2UR-LNGtrain"/>
      <sheetName val="fORMULAE"/>
      <sheetName val="8.1 Controls &amp; P S"/>
      <sheetName val="8.1 bm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  <sheetName val="Package_1"/>
      <sheetName val="Recap_Architect"/>
      <sheetName val="Recap_Struct"/>
      <sheetName val="_Structural"/>
      <sheetName val="Recap_Lift"/>
      <sheetName val="Recap_Travel_Crane"/>
      <sheetName val="Travel_Cranes"/>
      <sheetName val="Recap_External"/>
      <sheetName val="Air_Conditioning"/>
      <sheetName val="Fire_Protection"/>
      <sheetName val="01"/>
      <sheetName val="Cashflow"/>
      <sheetName val="CO2"/>
      <sheetName val="Pumps "/>
      <sheetName val="FHC"/>
      <sheetName val="Sprinklers"/>
      <sheetName val="Valves &amp; W.F.S &amp; Test&amp;drain"/>
      <sheetName val="Summary Transformers"/>
      <sheetName val="FitOutConf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-1"/>
      <sheetName val="07-2"/>
      <sheetName val="08"/>
      <sheetName val="09"/>
      <sheetName val="10"/>
      <sheetName val="12"/>
      <sheetName val="20"/>
      <sheetName val="20 (2)"/>
      <sheetName val="22"/>
      <sheetName val="22 (2)"/>
      <sheetName val="Form"/>
      <sheetName val="Bill #1 Sum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Main Sum"/>
      <sheetName val="Suppliers List"/>
      <sheetName val="Clarifications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ivil"/>
      <sheetName val="PL "/>
      <sheetName val="FF "/>
      <sheetName val="HVAC"/>
      <sheetName val="Electrical "/>
      <sheetName val="Additional Items"/>
      <sheetName val="Prov sum"/>
      <sheetName val="Sec. 1 SUMMARY"/>
      <sheetName val="General Summary"/>
    </sheetNames>
    <sheetDataSet>
      <sheetData sheetId="0">
        <row r="2">
          <cell r="A2" t="str">
            <v>FITOUT WORKS TO CARREFOUR SAVA AT SPORT SOCIETY, DUBAI, UAE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B305-7264-4B84-A4A1-1659EB905428}">
  <sheetPr>
    <tabColor theme="2" tint="-0.749992370372631"/>
  </sheetPr>
  <dimension ref="A1:AA981"/>
  <sheetViews>
    <sheetView view="pageBreakPreview" topLeftCell="E1" zoomScaleNormal="100" zoomScaleSheetLayoutView="100" workbookViewId="0">
      <pane ySplit="8" topLeftCell="A819" activePane="bottomLeft" state="frozen"/>
      <selection pane="bottomLeft" activeCell="L1" sqref="L1:S1048576"/>
    </sheetView>
  </sheetViews>
  <sheetFormatPr defaultColWidth="9.44140625" defaultRowHeight="13.2"/>
  <cols>
    <col min="1" max="1" width="5.5546875" style="355" customWidth="1"/>
    <col min="2" max="2" width="2.44140625" style="353" customWidth="1"/>
    <col min="3" max="3" width="64.5546875" style="353" customWidth="1"/>
    <col min="4" max="4" width="10" style="353" customWidth="1"/>
    <col min="5" max="5" width="7.44140625" style="353" customWidth="1"/>
    <col min="6" max="6" width="10.6640625" style="354" customWidth="1"/>
    <col min="7" max="7" width="14.44140625" style="667" customWidth="1"/>
    <col min="8" max="8" width="10" style="353" customWidth="1"/>
    <col min="9" max="9" width="7.44140625" style="353" customWidth="1"/>
    <col min="10" max="10" width="10.5546875" style="354" customWidth="1"/>
    <col min="11" max="11" width="14.44140625" style="667" customWidth="1"/>
    <col min="12" max="16384" width="9.44140625" style="353"/>
  </cols>
  <sheetData>
    <row r="1" spans="1:26" s="356" customFormat="1" ht="9" customHeight="1" thickTop="1">
      <c r="A1" s="800"/>
      <c r="B1" s="801"/>
      <c r="C1" s="802"/>
      <c r="D1" s="760"/>
      <c r="E1" s="760"/>
      <c r="F1" s="803"/>
      <c r="G1" s="804"/>
      <c r="H1" s="760"/>
      <c r="I1" s="760"/>
      <c r="J1" s="803"/>
      <c r="K1" s="804"/>
    </row>
    <row r="2" spans="1:26" s="356" customFormat="1" ht="15" customHeight="1">
      <c r="A2" s="1127" t="s">
        <v>0</v>
      </c>
      <c r="B2" s="1128"/>
      <c r="C2" s="1128"/>
      <c r="D2" s="1128"/>
      <c r="E2" s="1128"/>
      <c r="F2" s="1128"/>
      <c r="G2" s="1129"/>
      <c r="H2" s="998"/>
      <c r="I2" s="998"/>
      <c r="J2" s="998"/>
      <c r="K2" s="998"/>
    </row>
    <row r="3" spans="1:26" s="356" customFormat="1" ht="15" customHeight="1">
      <c r="A3" s="1130" t="s">
        <v>1</v>
      </c>
      <c r="B3" s="1130"/>
      <c r="C3" s="1130"/>
      <c r="D3" s="1130"/>
      <c r="E3" s="1130"/>
      <c r="F3" s="1130"/>
      <c r="G3" s="1131"/>
      <c r="H3" s="1000"/>
      <c r="I3" s="1000"/>
      <c r="J3" s="1000"/>
      <c r="K3" s="1000"/>
    </row>
    <row r="4" spans="1:26" s="356" customFormat="1" ht="15" customHeight="1">
      <c r="A4" s="1132" t="s">
        <v>2</v>
      </c>
      <c r="B4" s="1132"/>
      <c r="C4" s="1132"/>
      <c r="D4" s="1132"/>
      <c r="E4" s="1132"/>
      <c r="F4" s="1132"/>
      <c r="G4" s="1133"/>
      <c r="H4" s="680"/>
      <c r="I4" s="680"/>
      <c r="J4" s="680"/>
      <c r="K4" s="680"/>
      <c r="L4" s="353"/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</row>
    <row r="5" spans="1:26" s="356" customFormat="1" ht="9" customHeight="1">
      <c r="A5" s="654"/>
      <c r="B5" s="680"/>
      <c r="C5" s="680"/>
      <c r="D5" s="680"/>
      <c r="E5" s="680"/>
      <c r="F5" s="680"/>
      <c r="G5" s="655"/>
      <c r="H5" s="680"/>
      <c r="I5" s="680"/>
      <c r="J5" s="680"/>
      <c r="K5" s="655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3"/>
      <c r="X5" s="353"/>
      <c r="Y5" s="353"/>
      <c r="Z5" s="353"/>
    </row>
    <row r="6" spans="1:26" s="356" customFormat="1" ht="12.6" customHeight="1">
      <c r="A6" s="375"/>
      <c r="B6" s="374"/>
      <c r="C6" s="374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  <c r="L6" s="353"/>
      <c r="M6" s="353"/>
      <c r="N6" s="353"/>
      <c r="O6" s="353"/>
      <c r="P6" s="353"/>
      <c r="Q6" s="353"/>
      <c r="R6" s="353"/>
      <c r="S6" s="353"/>
      <c r="T6" s="353"/>
      <c r="U6" s="353"/>
      <c r="V6" s="353"/>
      <c r="W6" s="353"/>
      <c r="X6" s="353"/>
      <c r="Y6" s="353"/>
      <c r="Z6" s="353"/>
    </row>
    <row r="7" spans="1:26" s="356" customFormat="1" ht="12.75" customHeight="1">
      <c r="A7" s="384" t="s">
        <v>5</v>
      </c>
      <c r="B7" s="1134" t="s">
        <v>6</v>
      </c>
      <c r="C7" s="1135"/>
      <c r="D7" s="383" t="s">
        <v>7</v>
      </c>
      <c r="E7" s="681" t="s">
        <v>8</v>
      </c>
      <c r="F7" s="362" t="s">
        <v>9</v>
      </c>
      <c r="G7" s="657" t="s">
        <v>10</v>
      </c>
      <c r="H7" s="383" t="s">
        <v>7</v>
      </c>
      <c r="I7" s="681" t="s">
        <v>8</v>
      </c>
      <c r="J7" s="362" t="s">
        <v>9</v>
      </c>
      <c r="K7" s="657" t="s">
        <v>10</v>
      </c>
      <c r="L7" s="353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</row>
    <row r="8" spans="1:26" s="356" customFormat="1" ht="6" customHeight="1">
      <c r="A8" s="368"/>
      <c r="B8" s="367"/>
      <c r="C8" s="367"/>
      <c r="D8" s="366"/>
      <c r="E8" s="365"/>
      <c r="F8" s="364"/>
      <c r="G8" s="658"/>
      <c r="H8" s="366"/>
      <c r="I8" s="365"/>
      <c r="J8" s="364"/>
      <c r="K8" s="658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3"/>
      <c r="X8" s="353"/>
      <c r="Y8" s="353"/>
      <c r="Z8" s="353"/>
    </row>
    <row r="9" spans="1:26" s="356" customFormat="1" ht="12.75" customHeight="1">
      <c r="A9" s="363" t="s">
        <v>11</v>
      </c>
      <c r="B9" s="86"/>
      <c r="C9" s="682"/>
      <c r="D9" s="83"/>
      <c r="E9" s="84"/>
      <c r="F9" s="80"/>
      <c r="G9" s="624"/>
      <c r="H9" s="83"/>
      <c r="I9" s="84"/>
      <c r="J9" s="80"/>
      <c r="K9" s="624"/>
      <c r="L9" s="353"/>
      <c r="M9" s="353"/>
      <c r="N9" s="353"/>
      <c r="O9" s="353"/>
      <c r="P9" s="353"/>
      <c r="Q9" s="353"/>
      <c r="R9" s="353"/>
      <c r="S9" s="353"/>
      <c r="T9" s="353"/>
      <c r="U9" s="353"/>
      <c r="V9" s="353"/>
      <c r="W9" s="353"/>
      <c r="X9" s="353"/>
      <c r="Y9" s="353"/>
      <c r="Z9" s="353"/>
    </row>
    <row r="10" spans="1:26" s="356" customFormat="1" ht="12.75" customHeight="1">
      <c r="A10" s="212"/>
      <c r="B10" s="218" t="s">
        <v>12</v>
      </c>
      <c r="C10" s="5"/>
      <c r="D10" s="6"/>
      <c r="E10" s="7"/>
      <c r="F10" s="80"/>
      <c r="G10" s="625"/>
      <c r="H10" s="6"/>
      <c r="I10" s="7"/>
      <c r="J10" s="80"/>
      <c r="K10" s="625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353"/>
    </row>
    <row r="11" spans="1:26" s="356" customFormat="1" ht="12.75" customHeight="1">
      <c r="A11" s="212"/>
      <c r="B11" s="5"/>
      <c r="C11" s="5"/>
      <c r="D11" s="6"/>
      <c r="E11" s="7"/>
      <c r="F11" s="80"/>
      <c r="G11" s="625"/>
      <c r="H11" s="6"/>
      <c r="I11" s="7"/>
      <c r="J11" s="80"/>
      <c r="K11" s="625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</row>
    <row r="12" spans="1:26" s="356" customFormat="1" ht="12.75" customHeight="1">
      <c r="A12" s="212"/>
      <c r="B12" s="683" t="s">
        <v>13</v>
      </c>
      <c r="C12" s="5"/>
      <c r="D12" s="6"/>
      <c r="E12" s="7"/>
      <c r="F12" s="80"/>
      <c r="G12" s="625"/>
      <c r="H12" s="6"/>
      <c r="I12" s="7"/>
      <c r="J12" s="80"/>
      <c r="K12" s="625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</row>
    <row r="13" spans="1:26" s="356" customFormat="1" ht="12.75" customHeight="1">
      <c r="A13" s="212"/>
      <c r="B13" s="501" t="s">
        <v>14</v>
      </c>
      <c r="C13" s="5"/>
      <c r="D13" s="6"/>
      <c r="E13" s="7"/>
      <c r="F13" s="80"/>
      <c r="G13" s="625"/>
      <c r="H13" s="6"/>
      <c r="I13" s="7"/>
      <c r="J13" s="80"/>
      <c r="K13" s="625"/>
      <c r="L13" s="353"/>
      <c r="M13" s="353"/>
      <c r="N13" s="353"/>
      <c r="O13" s="353"/>
      <c r="P13" s="353"/>
      <c r="Q13" s="353"/>
      <c r="R13" s="353"/>
      <c r="S13" s="353"/>
      <c r="T13" s="353"/>
      <c r="U13" s="353"/>
      <c r="V13" s="353"/>
      <c r="W13" s="353"/>
      <c r="X13" s="353"/>
      <c r="Y13" s="353"/>
      <c r="Z13" s="353"/>
    </row>
    <row r="14" spans="1:26" s="356" customFormat="1" ht="12.75" customHeight="1">
      <c r="A14" s="212"/>
      <c r="B14" s="502" t="s">
        <v>15</v>
      </c>
      <c r="C14" s="5"/>
      <c r="D14" s="6"/>
      <c r="E14" s="7"/>
      <c r="F14" s="80"/>
      <c r="G14" s="625"/>
      <c r="H14" s="6"/>
      <c r="I14" s="7"/>
      <c r="J14" s="80"/>
      <c r="K14" s="625"/>
      <c r="L14" s="353"/>
      <c r="M14" s="353"/>
      <c r="N14" s="353"/>
      <c r="O14" s="353"/>
      <c r="P14" s="353"/>
      <c r="Q14" s="353"/>
      <c r="R14" s="353"/>
      <c r="S14" s="353"/>
      <c r="T14" s="353"/>
      <c r="U14" s="353"/>
      <c r="V14" s="353"/>
      <c r="W14" s="353"/>
      <c r="X14" s="353"/>
      <c r="Y14" s="353"/>
      <c r="Z14" s="353"/>
    </row>
    <row r="15" spans="1:26" s="356" customFormat="1" ht="12.75" customHeight="1">
      <c r="A15" s="212"/>
      <c r="B15" s="684"/>
      <c r="C15" s="5"/>
      <c r="D15" s="6"/>
      <c r="E15" s="7"/>
      <c r="F15" s="80"/>
      <c r="G15" s="625"/>
      <c r="H15" s="6"/>
      <c r="I15" s="7"/>
      <c r="J15" s="80"/>
      <c r="K15" s="625"/>
      <c r="L15" s="378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</row>
    <row r="16" spans="1:26" s="356" customFormat="1" ht="12.75" customHeight="1">
      <c r="A16" s="212"/>
      <c r="B16" s="502" t="s">
        <v>16</v>
      </c>
      <c r="C16" s="5"/>
      <c r="D16" s="6"/>
      <c r="E16" s="7"/>
      <c r="F16" s="80"/>
      <c r="G16" s="625"/>
      <c r="H16" s="6"/>
      <c r="I16" s="7"/>
      <c r="J16" s="80"/>
      <c r="K16" s="625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</row>
    <row r="17" spans="1:26" s="356" customFormat="1" ht="12.75" customHeight="1">
      <c r="A17" s="212"/>
      <c r="B17" s="502" t="s">
        <v>17</v>
      </c>
      <c r="C17" s="5"/>
      <c r="D17" s="6"/>
      <c r="E17" s="7"/>
      <c r="F17" s="80"/>
      <c r="G17" s="625"/>
      <c r="H17" s="6"/>
      <c r="I17" s="7"/>
      <c r="J17" s="80"/>
      <c r="K17" s="625"/>
      <c r="L17" s="353"/>
      <c r="M17" s="353"/>
      <c r="N17" s="353"/>
      <c r="O17" s="353"/>
      <c r="P17" s="353"/>
      <c r="Q17" s="353"/>
      <c r="R17" s="353"/>
      <c r="S17" s="353"/>
      <c r="T17" s="353"/>
      <c r="U17" s="353"/>
      <c r="V17" s="353"/>
      <c r="W17" s="353"/>
      <c r="X17" s="353"/>
      <c r="Y17" s="353"/>
      <c r="Z17" s="353"/>
    </row>
    <row r="18" spans="1:26" s="356" customFormat="1" ht="12.75" customHeight="1">
      <c r="A18" s="212"/>
      <c r="B18" s="502" t="s">
        <v>18</v>
      </c>
      <c r="C18" s="5"/>
      <c r="D18" s="6"/>
      <c r="E18" s="7"/>
      <c r="F18" s="81"/>
      <c r="G18" s="524"/>
      <c r="H18" s="6"/>
      <c r="I18" s="7"/>
      <c r="J18" s="81"/>
      <c r="K18" s="524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</row>
    <row r="19" spans="1:26" s="356" customFormat="1" ht="12.75" customHeight="1">
      <c r="A19" s="212"/>
      <c r="B19" s="502" t="s">
        <v>19</v>
      </c>
      <c r="C19" s="5"/>
      <c r="D19" s="6"/>
      <c r="E19" s="7"/>
      <c r="F19" s="80"/>
      <c r="G19" s="627"/>
      <c r="H19" s="6"/>
      <c r="I19" s="7"/>
      <c r="J19" s="80"/>
      <c r="K19" s="627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</row>
    <row r="20" spans="1:26" s="665" customFormat="1" ht="12.75" customHeight="1">
      <c r="A20" s="212"/>
      <c r="B20" s="502" t="s">
        <v>20</v>
      </c>
      <c r="C20" s="5"/>
      <c r="D20" s="6"/>
      <c r="E20" s="7"/>
      <c r="F20" s="81"/>
      <c r="G20" s="524"/>
      <c r="H20" s="6"/>
      <c r="I20" s="7"/>
      <c r="J20" s="81"/>
      <c r="K20" s="52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</row>
    <row r="21" spans="1:26" s="356" customFormat="1" ht="12.75" customHeight="1">
      <c r="A21" s="212"/>
      <c r="B21" s="502" t="s">
        <v>21</v>
      </c>
      <c r="C21" s="5"/>
      <c r="D21" s="6"/>
      <c r="E21" s="7"/>
      <c r="F21" s="80"/>
      <c r="G21" s="625"/>
      <c r="H21" s="6"/>
      <c r="I21" s="7"/>
      <c r="J21" s="80"/>
      <c r="K21" s="625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</row>
    <row r="22" spans="1:26" s="356" customFormat="1" ht="12.75" customHeight="1">
      <c r="A22" s="212"/>
      <c r="B22" s="684"/>
      <c r="C22" s="5"/>
      <c r="D22" s="6"/>
      <c r="E22" s="7"/>
      <c r="F22" s="80"/>
      <c r="G22" s="524"/>
      <c r="H22" s="6"/>
      <c r="I22" s="7"/>
      <c r="J22" s="80"/>
      <c r="K22" s="524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  <c r="X22" s="353"/>
      <c r="Y22" s="353"/>
      <c r="Z22" s="353"/>
    </row>
    <row r="23" spans="1:26" s="356" customFormat="1" ht="12.75" customHeight="1">
      <c r="A23" s="212"/>
      <c r="B23" s="684" t="s">
        <v>22</v>
      </c>
      <c r="C23" s="5"/>
      <c r="D23" s="6"/>
      <c r="E23" s="7"/>
      <c r="F23" s="934"/>
      <c r="G23" s="524"/>
      <c r="H23" s="6"/>
      <c r="I23" s="7"/>
      <c r="J23" s="934"/>
      <c r="K23" s="524"/>
      <c r="L23" s="353"/>
      <c r="M23" s="353"/>
      <c r="N23" s="353"/>
      <c r="O23" s="353"/>
      <c r="P23" s="353"/>
      <c r="Q23" s="353"/>
      <c r="R23" s="353"/>
      <c r="S23" s="353"/>
      <c r="T23" s="353"/>
      <c r="U23" s="353"/>
      <c r="V23" s="353"/>
      <c r="W23" s="353"/>
      <c r="X23" s="353"/>
      <c r="Y23" s="353"/>
      <c r="Z23" s="353"/>
    </row>
    <row r="24" spans="1:26" s="356" customFormat="1" ht="12.75" customHeight="1">
      <c r="A24" s="212"/>
      <c r="B24" s="684" t="s">
        <v>23</v>
      </c>
      <c r="C24" s="5"/>
      <c r="D24" s="6"/>
      <c r="E24" s="7"/>
      <c r="F24" s="81"/>
      <c r="G24" s="624"/>
      <c r="H24" s="6"/>
      <c r="I24" s="7"/>
      <c r="J24" s="81"/>
      <c r="K24" s="624"/>
      <c r="L24" s="353"/>
      <c r="M24" s="353"/>
      <c r="N24" s="353"/>
      <c r="O24" s="353"/>
      <c r="P24" s="353"/>
      <c r="Q24" s="353"/>
      <c r="R24" s="353"/>
      <c r="S24" s="353"/>
      <c r="T24" s="353"/>
      <c r="U24" s="353"/>
      <c r="V24" s="353"/>
      <c r="W24" s="353"/>
      <c r="X24" s="353"/>
      <c r="Y24" s="353"/>
      <c r="Z24" s="353"/>
    </row>
    <row r="25" spans="1:26" s="356" customFormat="1" ht="12.75" customHeight="1">
      <c r="A25" s="212"/>
      <c r="B25" s="684" t="s">
        <v>24</v>
      </c>
      <c r="C25" s="5"/>
      <c r="D25" s="6"/>
      <c r="E25" s="7"/>
      <c r="F25" s="80"/>
      <c r="G25" s="524"/>
      <c r="H25" s="6"/>
      <c r="I25" s="7"/>
      <c r="J25" s="80"/>
      <c r="K25" s="524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  <c r="X25" s="353"/>
      <c r="Y25" s="353"/>
      <c r="Z25" s="353"/>
    </row>
    <row r="26" spans="1:26" s="356" customFormat="1" ht="12.75" customHeight="1">
      <c r="A26" s="212"/>
      <c r="B26" s="684" t="s">
        <v>25</v>
      </c>
      <c r="C26" s="5"/>
      <c r="D26" s="6"/>
      <c r="E26" s="7"/>
      <c r="F26" s="80"/>
      <c r="G26" s="524"/>
      <c r="H26" s="6"/>
      <c r="I26" s="7"/>
      <c r="J26" s="80"/>
      <c r="K26" s="524"/>
      <c r="L26" s="353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353"/>
    </row>
    <row r="27" spans="1:26" s="356" customFormat="1" ht="12.75" customHeight="1">
      <c r="A27" s="212"/>
      <c r="B27" s="684"/>
      <c r="C27" s="5"/>
      <c r="D27" s="6"/>
      <c r="E27" s="7"/>
      <c r="F27" s="81"/>
      <c r="G27" s="524"/>
      <c r="H27" s="6"/>
      <c r="I27" s="7"/>
      <c r="J27" s="81"/>
      <c r="K27" s="524"/>
      <c r="L27" s="353"/>
      <c r="M27" s="353"/>
      <c r="N27" s="353"/>
      <c r="O27" s="353"/>
      <c r="P27" s="353"/>
      <c r="Q27" s="353"/>
      <c r="R27" s="353"/>
      <c r="S27" s="353"/>
      <c r="T27" s="353"/>
      <c r="U27" s="353"/>
      <c r="V27" s="353"/>
      <c r="W27" s="353"/>
      <c r="X27" s="353"/>
      <c r="Y27" s="353"/>
      <c r="Z27" s="353"/>
    </row>
    <row r="28" spans="1:26" s="356" customFormat="1" ht="12.75" customHeight="1">
      <c r="A28" s="212"/>
      <c r="B28" s="685" t="s">
        <v>26</v>
      </c>
      <c r="C28" s="5"/>
      <c r="D28" s="6"/>
      <c r="E28" s="7"/>
      <c r="F28" s="80"/>
      <c r="G28" s="625"/>
      <c r="H28" s="6"/>
      <c r="I28" s="7"/>
      <c r="J28" s="80"/>
      <c r="K28" s="625"/>
      <c r="L28" s="353"/>
      <c r="M28" s="353"/>
      <c r="N28" s="353"/>
      <c r="O28" s="353"/>
      <c r="P28" s="353"/>
      <c r="Q28" s="353"/>
      <c r="R28" s="353"/>
      <c r="S28" s="353"/>
      <c r="T28" s="353"/>
      <c r="U28" s="353"/>
      <c r="V28" s="353"/>
      <c r="W28" s="353"/>
      <c r="X28" s="353"/>
      <c r="Y28" s="353"/>
      <c r="Z28" s="353"/>
    </row>
    <row r="29" spans="1:26" s="356" customFormat="1" ht="12.75" customHeight="1">
      <c r="A29" s="212"/>
      <c r="B29" s="5"/>
      <c r="C29" s="5"/>
      <c r="D29" s="6"/>
      <c r="E29" s="7"/>
      <c r="F29" s="80"/>
      <c r="G29" s="625"/>
      <c r="H29" s="6"/>
      <c r="I29" s="7"/>
      <c r="J29" s="80"/>
      <c r="K29" s="625"/>
      <c r="L29" s="353"/>
      <c r="M29" s="353"/>
      <c r="N29" s="353"/>
      <c r="O29" s="353"/>
      <c r="P29" s="353"/>
      <c r="Q29" s="353"/>
      <c r="R29" s="353"/>
      <c r="S29" s="353"/>
      <c r="T29" s="353"/>
      <c r="U29" s="353"/>
      <c r="V29" s="353"/>
      <c r="W29" s="353"/>
      <c r="X29" s="353"/>
      <c r="Y29" s="353"/>
      <c r="Z29" s="353"/>
    </row>
    <row r="30" spans="1:26" s="356" customFormat="1" ht="12.75" customHeight="1">
      <c r="A30" s="217"/>
      <c r="B30" s="92" t="s">
        <v>27</v>
      </c>
      <c r="C30" s="914"/>
      <c r="D30" s="6"/>
      <c r="E30" s="7"/>
      <c r="F30" s="80"/>
      <c r="G30" s="625"/>
      <c r="H30" s="6"/>
      <c r="I30" s="7"/>
      <c r="J30" s="80"/>
      <c r="K30" s="625"/>
      <c r="L30" s="353"/>
      <c r="M30" s="353"/>
      <c r="N30" s="353"/>
      <c r="O30" s="353"/>
      <c r="P30" s="353"/>
      <c r="Q30" s="353"/>
      <c r="R30" s="353"/>
      <c r="S30" s="353"/>
      <c r="T30" s="353"/>
      <c r="U30" s="353"/>
      <c r="V30" s="353"/>
      <c r="W30" s="353"/>
      <c r="X30" s="353"/>
      <c r="Y30" s="353"/>
      <c r="Z30" s="353"/>
    </row>
    <row r="31" spans="1:26" s="356" customFormat="1" ht="12.75" customHeight="1">
      <c r="A31" s="217"/>
      <c r="B31" s="92" t="s">
        <v>28</v>
      </c>
      <c r="C31" s="914"/>
      <c r="D31" s="6"/>
      <c r="E31" s="7"/>
      <c r="F31" s="80"/>
      <c r="G31" s="524"/>
      <c r="H31" s="6"/>
      <c r="I31" s="7"/>
      <c r="J31" s="80"/>
      <c r="K31" s="524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Y31" s="353"/>
      <c r="Z31" s="353"/>
    </row>
    <row r="32" spans="1:26" s="356" customFormat="1" ht="12.75" customHeight="1">
      <c r="A32" s="217"/>
      <c r="B32" s="82" t="s">
        <v>29</v>
      </c>
      <c r="C32" s="915"/>
      <c r="D32" s="6"/>
      <c r="E32" s="7"/>
      <c r="F32" s="81"/>
      <c r="G32" s="524"/>
      <c r="H32" s="6"/>
      <c r="I32" s="7"/>
      <c r="J32" s="81"/>
      <c r="K32" s="524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</row>
    <row r="33" spans="1:26" s="356" customFormat="1" ht="12.75" customHeight="1">
      <c r="A33" s="217"/>
      <c r="B33" s="85"/>
      <c r="C33" s="242"/>
      <c r="D33" s="6"/>
      <c r="E33" s="7"/>
      <c r="F33" s="81"/>
      <c r="G33" s="524"/>
      <c r="H33" s="6"/>
      <c r="I33" s="7"/>
      <c r="J33" s="81"/>
      <c r="K33" s="524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</row>
    <row r="34" spans="1:26" s="356" customFormat="1" ht="12.75" customHeight="1">
      <c r="A34" s="363"/>
      <c r="B34" s="691" t="s">
        <v>30</v>
      </c>
      <c r="C34" s="682"/>
      <c r="D34" s="83"/>
      <c r="E34" s="84"/>
      <c r="F34" s="81"/>
      <c r="G34" s="624"/>
      <c r="H34" s="83"/>
      <c r="I34" s="84"/>
      <c r="J34" s="81"/>
      <c r="K34" s="624"/>
      <c r="L34" s="353"/>
      <c r="M34" s="353"/>
      <c r="N34" s="353"/>
      <c r="O34" s="353"/>
      <c r="P34" s="353"/>
      <c r="Q34" s="353"/>
      <c r="R34" s="353"/>
      <c r="S34" s="353"/>
      <c r="T34" s="353"/>
      <c r="U34" s="353"/>
      <c r="V34" s="353"/>
      <c r="W34" s="353"/>
      <c r="X34" s="353"/>
      <c r="Y34" s="353"/>
      <c r="Z34" s="353"/>
    </row>
    <row r="35" spans="1:26" s="356" customFormat="1" ht="12.75" customHeight="1">
      <c r="A35" s="377"/>
      <c r="B35" s="86"/>
      <c r="C35" s="682"/>
      <c r="D35" s="83"/>
      <c r="E35" s="84"/>
      <c r="F35" s="81"/>
      <c r="G35" s="624"/>
      <c r="H35" s="83"/>
      <c r="I35" s="84"/>
      <c r="J35" s="81"/>
      <c r="K35" s="624"/>
      <c r="L35" s="353"/>
      <c r="M35" s="353"/>
      <c r="N35" s="353"/>
      <c r="O35" s="353"/>
      <c r="P35" s="353"/>
      <c r="Q35" s="353"/>
      <c r="R35" s="353"/>
      <c r="S35" s="353"/>
      <c r="T35" s="353"/>
      <c r="U35" s="353"/>
      <c r="V35" s="353"/>
      <c r="W35" s="353"/>
      <c r="X35" s="353"/>
      <c r="Y35" s="353"/>
      <c r="Z35" s="353"/>
    </row>
    <row r="36" spans="1:26" s="356" customFormat="1" ht="12.75" customHeight="1">
      <c r="A36" s="377">
        <v>1</v>
      </c>
      <c r="B36" s="86" t="s">
        <v>31</v>
      </c>
      <c r="C36" s="462"/>
      <c r="D36" s="4">
        <v>1</v>
      </c>
      <c r="E36" s="4" t="s">
        <v>32</v>
      </c>
      <c r="F36" s="1037">
        <v>9000</v>
      </c>
      <c r="G36" s="624">
        <f>D36*F36</f>
        <v>9000</v>
      </c>
      <c r="H36" s="4">
        <v>1</v>
      </c>
      <c r="I36" s="4" t="s">
        <v>32</v>
      </c>
      <c r="J36" s="1037">
        <v>9500</v>
      </c>
      <c r="K36" s="624">
        <f>H36*J36</f>
        <v>9500</v>
      </c>
      <c r="L36" s="353"/>
      <c r="M36" s="353"/>
      <c r="N36" s="353"/>
      <c r="O36" s="353"/>
      <c r="P36" s="353"/>
      <c r="Q36" s="353"/>
      <c r="R36" s="353"/>
      <c r="S36" s="353"/>
      <c r="T36" s="353"/>
      <c r="U36" s="353"/>
      <c r="V36" s="353"/>
      <c r="W36" s="353"/>
      <c r="X36" s="353"/>
      <c r="Y36" s="353"/>
      <c r="Z36" s="353"/>
    </row>
    <row r="37" spans="1:26" s="356" customFormat="1" ht="12.75" customHeight="1">
      <c r="A37" s="257"/>
      <c r="B37" s="935"/>
      <c r="C37" s="5"/>
      <c r="D37" s="4"/>
      <c r="E37" s="727"/>
      <c r="F37" s="1037"/>
      <c r="G37" s="624"/>
      <c r="H37" s="4"/>
      <c r="I37" s="727"/>
      <c r="J37" s="1037"/>
      <c r="K37" s="624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</row>
    <row r="38" spans="1:26" s="356" customFormat="1" ht="12.75" customHeight="1">
      <c r="A38" s="648">
        <f>A36+1</f>
        <v>2</v>
      </c>
      <c r="B38" s="938" t="s">
        <v>33</v>
      </c>
      <c r="D38" s="4"/>
      <c r="E38" s="4"/>
      <c r="F38" s="1037"/>
      <c r="G38" s="624"/>
      <c r="H38" s="4"/>
      <c r="I38" s="4"/>
      <c r="J38" s="1037"/>
      <c r="K38" s="624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</row>
    <row r="39" spans="1:26" s="356" customFormat="1" ht="12.75" customHeight="1">
      <c r="A39" s="648"/>
      <c r="B39" s="938" t="s">
        <v>34</v>
      </c>
      <c r="C39" s="5"/>
      <c r="D39" s="4">
        <v>1</v>
      </c>
      <c r="E39" s="4" t="s">
        <v>32</v>
      </c>
      <c r="F39" s="1037">
        <f>696*13</f>
        <v>9048</v>
      </c>
      <c r="G39" s="624">
        <f>D39*F39</f>
        <v>9048</v>
      </c>
      <c r="H39" s="4">
        <v>1</v>
      </c>
      <c r="I39" s="4" t="s">
        <v>32</v>
      </c>
      <c r="J39" s="1098">
        <v>12000</v>
      </c>
      <c r="K39" s="624">
        <f>H39*J39</f>
        <v>12000</v>
      </c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</row>
    <row r="40" spans="1:26" s="356" customFormat="1" ht="12.75" customHeight="1">
      <c r="A40" s="217"/>
      <c r="B40" s="86"/>
      <c r="C40" s="462"/>
      <c r="D40" s="6"/>
      <c r="E40" s="7"/>
      <c r="F40" s="81"/>
      <c r="G40" s="624"/>
      <c r="H40" s="6"/>
      <c r="I40" s="7"/>
      <c r="J40" s="81"/>
      <c r="K40" s="624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</row>
    <row r="41" spans="1:26" s="356" customFormat="1" ht="12.75" customHeight="1">
      <c r="A41" s="363"/>
      <c r="B41" s="691"/>
      <c r="C41" s="682"/>
      <c r="D41" s="83"/>
      <c r="E41" s="84"/>
      <c r="F41" s="81"/>
      <c r="G41" s="624"/>
      <c r="H41" s="83"/>
      <c r="I41" s="84"/>
      <c r="J41" s="81"/>
      <c r="K41" s="624"/>
      <c r="L41" s="353"/>
      <c r="M41" s="353"/>
      <c r="N41" s="353"/>
      <c r="O41" s="353"/>
      <c r="P41" s="353"/>
      <c r="Q41" s="353"/>
      <c r="R41" s="353"/>
      <c r="S41" s="353"/>
      <c r="T41" s="353"/>
      <c r="U41" s="353"/>
      <c r="V41" s="353"/>
      <c r="W41" s="353"/>
      <c r="X41" s="353"/>
      <c r="Y41" s="353"/>
      <c r="Z41" s="353"/>
    </row>
    <row r="42" spans="1:26" s="356" customFormat="1" ht="12.75" customHeight="1">
      <c r="A42" s="257"/>
      <c r="B42" s="935"/>
      <c r="C42" s="5"/>
      <c r="D42" s="4"/>
      <c r="E42" s="727"/>
      <c r="F42" s="81"/>
      <c r="G42" s="624"/>
      <c r="H42" s="4"/>
      <c r="I42" s="727"/>
      <c r="J42" s="81"/>
      <c r="K42" s="624"/>
      <c r="L42" s="353"/>
      <c r="M42" s="353"/>
      <c r="N42" s="353"/>
      <c r="O42" s="353"/>
      <c r="P42" s="353"/>
      <c r="Q42" s="353"/>
      <c r="R42" s="353"/>
      <c r="S42" s="353"/>
      <c r="T42" s="353"/>
      <c r="U42" s="353"/>
      <c r="V42" s="353"/>
      <c r="W42" s="353"/>
      <c r="X42" s="353"/>
      <c r="Y42" s="353"/>
      <c r="Z42" s="353"/>
    </row>
    <row r="43" spans="1:26" s="356" customFormat="1" ht="12.75" customHeight="1">
      <c r="A43" s="648"/>
      <c r="B43" s="553"/>
      <c r="C43" s="976"/>
      <c r="D43" s="974"/>
      <c r="E43" s="4"/>
      <c r="F43" s="81"/>
      <c r="G43" s="624"/>
      <c r="H43" s="974"/>
      <c r="I43" s="4"/>
      <c r="J43" s="81"/>
      <c r="K43" s="624"/>
      <c r="L43" s="353"/>
      <c r="M43" s="353"/>
      <c r="N43" s="353"/>
      <c r="O43" s="353"/>
      <c r="P43" s="353"/>
      <c r="Q43" s="353"/>
      <c r="R43" s="353"/>
      <c r="S43" s="353"/>
      <c r="T43" s="353"/>
      <c r="U43" s="353"/>
      <c r="V43" s="353"/>
      <c r="W43" s="353"/>
      <c r="X43" s="353"/>
      <c r="Y43" s="353"/>
      <c r="Z43" s="353"/>
    </row>
    <row r="44" spans="1:26" s="356" customFormat="1" ht="12.75" customHeight="1">
      <c r="A44" s="648"/>
      <c r="B44" s="553"/>
      <c r="C44" s="242"/>
      <c r="D44" s="974"/>
      <c r="E44" s="4"/>
      <c r="F44" s="81"/>
      <c r="G44" s="624"/>
      <c r="H44" s="974"/>
      <c r="I44" s="4"/>
      <c r="J44" s="81"/>
      <c r="K44" s="624"/>
      <c r="L44" s="353"/>
      <c r="M44" s="353"/>
      <c r="N44" s="353"/>
      <c r="O44" s="353"/>
      <c r="P44" s="353"/>
      <c r="Q44" s="353"/>
      <c r="R44" s="353"/>
      <c r="S44" s="353"/>
      <c r="T44" s="353"/>
      <c r="U44" s="353"/>
      <c r="V44" s="353"/>
      <c r="W44" s="353"/>
      <c r="X44" s="353"/>
      <c r="Y44" s="353"/>
      <c r="Z44" s="353"/>
    </row>
    <row r="45" spans="1:26" s="356" customFormat="1" ht="12.75" customHeight="1">
      <c r="A45" s="377"/>
      <c r="B45" s="466"/>
      <c r="C45" s="462"/>
      <c r="D45" s="975"/>
      <c r="E45" s="84"/>
      <c r="F45" s="81"/>
      <c r="G45" s="624"/>
      <c r="H45" s="975"/>
      <c r="I45" s="84"/>
      <c r="J45" s="81"/>
      <c r="K45" s="624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</row>
    <row r="46" spans="1:26" s="356" customFormat="1" ht="12.75" customHeight="1">
      <c r="A46" s="377"/>
      <c r="B46" s="466"/>
      <c r="C46" s="462"/>
      <c r="D46" s="83"/>
      <c r="E46" s="84"/>
      <c r="F46" s="81"/>
      <c r="G46" s="624"/>
      <c r="H46" s="83"/>
      <c r="I46" s="84"/>
      <c r="J46" s="81"/>
      <c r="K46" s="624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</row>
    <row r="47" spans="1:26" s="356" customFormat="1" ht="12.75" customHeight="1">
      <c r="A47" s="377"/>
      <c r="B47" s="86"/>
      <c r="C47" s="682"/>
      <c r="D47" s="83"/>
      <c r="E47" s="84"/>
      <c r="F47" s="81"/>
      <c r="G47" s="624"/>
      <c r="H47" s="83"/>
      <c r="I47" s="84"/>
      <c r="J47" s="81"/>
      <c r="K47" s="624"/>
      <c r="L47" s="353"/>
      <c r="M47" s="353"/>
      <c r="N47" s="353"/>
      <c r="O47" s="353"/>
      <c r="P47" s="353"/>
      <c r="Q47" s="353"/>
      <c r="R47" s="353"/>
      <c r="S47" s="353"/>
      <c r="T47" s="353"/>
      <c r="U47" s="353"/>
      <c r="V47" s="353"/>
      <c r="W47" s="353"/>
      <c r="X47" s="353"/>
      <c r="Y47" s="353"/>
      <c r="Z47" s="353"/>
    </row>
    <row r="48" spans="1:26" s="356" customFormat="1" ht="12.75" customHeight="1">
      <c r="A48" s="377"/>
      <c r="B48" s="85"/>
      <c r="C48" s="682"/>
      <c r="D48" s="369"/>
      <c r="E48" s="84"/>
      <c r="F48" s="81"/>
      <c r="G48" s="624"/>
      <c r="H48" s="369"/>
      <c r="I48" s="84"/>
      <c r="J48" s="81"/>
      <c r="K48" s="624"/>
      <c r="L48" s="353"/>
      <c r="M48" s="353"/>
      <c r="N48" s="353"/>
      <c r="O48" s="353"/>
      <c r="P48" s="353"/>
      <c r="Q48" s="353"/>
      <c r="R48" s="353"/>
      <c r="S48" s="353"/>
      <c r="T48" s="353"/>
      <c r="U48" s="353"/>
      <c r="V48" s="353"/>
      <c r="W48" s="353"/>
      <c r="X48" s="353"/>
      <c r="Y48" s="353"/>
      <c r="Z48" s="353"/>
    </row>
    <row r="49" spans="1:26" s="356" customFormat="1" ht="12.75" customHeight="1">
      <c r="A49" s="377"/>
      <c r="B49" s="85"/>
      <c r="C49" s="682"/>
      <c r="D49" s="369"/>
      <c r="E49" s="84"/>
      <c r="F49" s="81"/>
      <c r="G49" s="624"/>
      <c r="H49" s="369"/>
      <c r="I49" s="84"/>
      <c r="J49" s="81"/>
      <c r="K49" s="624"/>
      <c r="L49" s="353"/>
      <c r="M49" s="353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</row>
    <row r="50" spans="1:26" s="356" customFormat="1" ht="12.75" customHeight="1">
      <c r="A50" s="377"/>
      <c r="B50" s="85"/>
      <c r="C50" s="682"/>
      <c r="D50" s="369"/>
      <c r="E50" s="84"/>
      <c r="F50" s="81"/>
      <c r="G50" s="624"/>
      <c r="H50" s="369"/>
      <c r="I50" s="84"/>
      <c r="J50" s="81"/>
      <c r="K50" s="624"/>
      <c r="L50" s="353"/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/>
      <c r="X50" s="353"/>
      <c r="Y50" s="353"/>
      <c r="Z50" s="353"/>
    </row>
    <row r="51" spans="1:26" s="356" customFormat="1" ht="12.75" customHeight="1">
      <c r="A51" s="377"/>
      <c r="B51" s="85"/>
      <c r="C51" s="682"/>
      <c r="D51" s="369"/>
      <c r="E51" s="84"/>
      <c r="F51" s="81"/>
      <c r="G51" s="624"/>
      <c r="H51" s="369"/>
      <c r="I51" s="84"/>
      <c r="J51" s="81"/>
      <c r="K51" s="624"/>
      <c r="L51" s="353"/>
      <c r="M51" s="353"/>
      <c r="N51" s="353"/>
      <c r="O51" s="353"/>
      <c r="P51" s="353"/>
      <c r="Q51" s="353"/>
      <c r="R51" s="353"/>
      <c r="S51" s="353"/>
      <c r="T51" s="353"/>
      <c r="U51" s="353"/>
      <c r="V51" s="353"/>
      <c r="W51" s="353"/>
      <c r="X51" s="353"/>
      <c r="Y51" s="353"/>
      <c r="Z51" s="353"/>
    </row>
    <row r="52" spans="1:26" s="356" customFormat="1" ht="12.75" customHeight="1">
      <c r="A52" s="377"/>
      <c r="B52" s="86"/>
      <c r="C52" s="370"/>
      <c r="D52" s="83"/>
      <c r="E52" s="84"/>
      <c r="F52" s="81"/>
      <c r="G52" s="624"/>
      <c r="H52" s="83"/>
      <c r="I52" s="84"/>
      <c r="J52" s="81"/>
      <c r="K52" s="624"/>
      <c r="L52" s="353"/>
      <c r="M52" s="353"/>
      <c r="N52" s="353"/>
      <c r="O52" s="353"/>
      <c r="P52" s="353"/>
      <c r="Q52" s="353"/>
      <c r="R52" s="353"/>
      <c r="S52" s="353"/>
      <c r="T52" s="353"/>
      <c r="U52" s="353"/>
      <c r="V52" s="353"/>
      <c r="W52" s="353"/>
      <c r="X52" s="353"/>
      <c r="Y52" s="353"/>
      <c r="Z52" s="353"/>
    </row>
    <row r="53" spans="1:26" s="356" customFormat="1" ht="12.75" customHeight="1">
      <c r="A53" s="377"/>
      <c r="B53" s="86"/>
      <c r="C53" s="370"/>
      <c r="D53" s="83"/>
      <c r="E53" s="84"/>
      <c r="F53" s="81"/>
      <c r="G53" s="624"/>
      <c r="H53" s="83"/>
      <c r="I53" s="84"/>
      <c r="J53" s="81"/>
      <c r="K53" s="624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</row>
    <row r="54" spans="1:26" s="356" customFormat="1" ht="12.75" customHeight="1">
      <c r="A54" s="377"/>
      <c r="B54" s="805"/>
      <c r="C54" s="370"/>
      <c r="D54" s="83"/>
      <c r="E54" s="84"/>
      <c r="F54" s="81"/>
      <c r="G54" s="624"/>
      <c r="H54" s="83"/>
      <c r="I54" s="84"/>
      <c r="J54" s="81"/>
      <c r="K54" s="624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3"/>
      <c r="Z54" s="353"/>
    </row>
    <row r="55" spans="1:26" s="356" customFormat="1" ht="12.75" customHeight="1">
      <c r="A55" s="377"/>
      <c r="B55" s="92"/>
      <c r="C55" s="462"/>
      <c r="D55" s="83"/>
      <c r="E55" s="84"/>
      <c r="F55" s="81"/>
      <c r="G55" s="624"/>
      <c r="H55" s="83"/>
      <c r="I55" s="84"/>
      <c r="J55" s="81"/>
      <c r="K55" s="624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3"/>
      <c r="Z55" s="353"/>
    </row>
    <row r="56" spans="1:26" s="356" customFormat="1" ht="12.75" customHeight="1">
      <c r="A56" s="377"/>
      <c r="B56" s="85"/>
      <c r="C56" s="682"/>
      <c r="D56" s="369"/>
      <c r="E56" s="84"/>
      <c r="F56" s="81"/>
      <c r="G56" s="624"/>
      <c r="H56" s="369"/>
      <c r="I56" s="84"/>
      <c r="J56" s="81"/>
      <c r="K56" s="624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3"/>
      <c r="Z56" s="353"/>
    </row>
    <row r="57" spans="1:26" s="356" customFormat="1" ht="12.75" customHeight="1">
      <c r="A57" s="377"/>
      <c r="B57" s="85"/>
      <c r="C57" s="682"/>
      <c r="D57" s="369"/>
      <c r="E57" s="84"/>
      <c r="F57" s="81"/>
      <c r="G57" s="624"/>
      <c r="H57" s="369"/>
      <c r="I57" s="84"/>
      <c r="J57" s="81"/>
      <c r="K57" s="624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3"/>
      <c r="Z57" s="353"/>
    </row>
    <row r="58" spans="1:26" s="356" customFormat="1" ht="12.75" customHeight="1">
      <c r="A58" s="377"/>
      <c r="B58" s="85"/>
      <c r="C58" s="682"/>
      <c r="D58" s="369"/>
      <c r="E58" s="84"/>
      <c r="F58" s="81"/>
      <c r="G58" s="624"/>
      <c r="H58" s="369"/>
      <c r="I58" s="84"/>
      <c r="J58" s="81"/>
      <c r="K58" s="624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3"/>
      <c r="X58" s="353"/>
      <c r="Y58" s="353"/>
      <c r="Z58" s="353"/>
    </row>
    <row r="59" spans="1:26" s="356" customFormat="1" ht="12.75" customHeight="1">
      <c r="A59" s="377"/>
      <c r="B59" s="85"/>
      <c r="C59" s="682"/>
      <c r="D59" s="369"/>
      <c r="E59" s="84"/>
      <c r="F59" s="81"/>
      <c r="G59" s="624"/>
      <c r="H59" s="369"/>
      <c r="I59" s="84"/>
      <c r="J59" s="81"/>
      <c r="K59" s="624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3"/>
      <c r="Z59" s="353"/>
    </row>
    <row r="60" spans="1:26" s="356" customFormat="1" ht="12.75" customHeight="1">
      <c r="A60" s="377"/>
      <c r="B60" s="85"/>
      <c r="C60" s="682"/>
      <c r="D60" s="369"/>
      <c r="E60" s="84"/>
      <c r="F60" s="81"/>
      <c r="G60" s="624"/>
      <c r="H60" s="369"/>
      <c r="I60" s="84"/>
      <c r="J60" s="81"/>
      <c r="K60" s="624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</row>
    <row r="61" spans="1:26" s="356" customFormat="1" ht="12.75" customHeight="1">
      <c r="A61" s="377"/>
      <c r="B61" s="85"/>
      <c r="C61" s="682"/>
      <c r="D61" s="369"/>
      <c r="E61" s="84"/>
      <c r="F61" s="81"/>
      <c r="G61" s="624"/>
      <c r="H61" s="369"/>
      <c r="I61" s="84"/>
      <c r="J61" s="81"/>
      <c r="K61" s="624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</row>
    <row r="62" spans="1:26" s="356" customFormat="1" ht="12.75" customHeight="1">
      <c r="A62" s="377"/>
      <c r="B62" s="85"/>
      <c r="C62" s="682"/>
      <c r="D62" s="369"/>
      <c r="E62" s="84"/>
      <c r="F62" s="81"/>
      <c r="G62" s="624"/>
      <c r="H62" s="369"/>
      <c r="I62" s="84"/>
      <c r="J62" s="81"/>
      <c r="K62" s="624"/>
      <c r="L62" s="353"/>
      <c r="M62" s="353"/>
      <c r="N62" s="353"/>
      <c r="O62" s="353"/>
      <c r="P62" s="353"/>
      <c r="Q62" s="353"/>
      <c r="R62" s="353"/>
      <c r="S62" s="353"/>
      <c r="T62" s="353"/>
      <c r="U62" s="353"/>
      <c r="V62" s="353"/>
      <c r="W62" s="353"/>
      <c r="X62" s="353"/>
      <c r="Y62" s="353"/>
      <c r="Z62" s="353"/>
    </row>
    <row r="63" spans="1:26" s="356" customFormat="1" ht="12.75" customHeight="1">
      <c r="A63" s="377"/>
      <c r="B63" s="85"/>
      <c r="C63" s="682"/>
      <c r="D63" s="369"/>
      <c r="E63" s="84"/>
      <c r="F63" s="81"/>
      <c r="G63" s="624"/>
      <c r="H63" s="369"/>
      <c r="I63" s="84"/>
      <c r="J63" s="81"/>
      <c r="K63" s="624"/>
      <c r="L63" s="353"/>
      <c r="M63" s="353"/>
      <c r="N63" s="353"/>
      <c r="O63" s="353"/>
      <c r="P63" s="353"/>
      <c r="Q63" s="353"/>
      <c r="R63" s="353"/>
      <c r="S63" s="353"/>
      <c r="T63" s="353"/>
      <c r="U63" s="353"/>
      <c r="V63" s="353"/>
      <c r="W63" s="353"/>
      <c r="X63" s="353"/>
      <c r="Y63" s="353"/>
      <c r="Z63" s="353"/>
    </row>
    <row r="64" spans="1:26" s="356" customFormat="1" ht="12.75" customHeight="1">
      <c r="A64" s="377"/>
      <c r="B64" s="85"/>
      <c r="C64" s="682"/>
      <c r="D64" s="369"/>
      <c r="E64" s="84"/>
      <c r="F64" s="81"/>
      <c r="G64" s="624"/>
      <c r="H64" s="369"/>
      <c r="I64" s="84"/>
      <c r="J64" s="81"/>
      <c r="K64" s="624"/>
      <c r="L64" s="353"/>
      <c r="M64" s="353"/>
      <c r="N64" s="353"/>
      <c r="O64" s="353"/>
      <c r="P64" s="353"/>
      <c r="Q64" s="353"/>
      <c r="R64" s="353"/>
      <c r="S64" s="353"/>
      <c r="T64" s="353"/>
      <c r="U64" s="353"/>
      <c r="V64" s="353"/>
      <c r="W64" s="353"/>
      <c r="X64" s="353"/>
      <c r="Y64" s="353"/>
      <c r="Z64" s="353"/>
    </row>
    <row r="65" spans="1:26" s="356" customFormat="1" ht="12.75" customHeight="1">
      <c r="A65" s="377"/>
      <c r="B65" s="85"/>
      <c r="C65" s="682"/>
      <c r="D65" s="369"/>
      <c r="E65" s="84"/>
      <c r="F65" s="81"/>
      <c r="G65" s="624"/>
      <c r="H65" s="369"/>
      <c r="I65" s="84"/>
      <c r="J65" s="81"/>
      <c r="K65" s="624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</row>
    <row r="66" spans="1:26" s="356" customFormat="1" ht="12.75" customHeight="1">
      <c r="A66" s="377"/>
      <c r="B66" s="85"/>
      <c r="C66" s="682"/>
      <c r="D66" s="369"/>
      <c r="E66" s="84"/>
      <c r="F66" s="81"/>
      <c r="G66" s="624"/>
      <c r="H66" s="369"/>
      <c r="I66" s="84"/>
      <c r="J66" s="81"/>
      <c r="K66" s="624"/>
      <c r="L66" s="353"/>
      <c r="M66" s="353"/>
      <c r="N66" s="353"/>
      <c r="O66" s="353"/>
      <c r="P66" s="353"/>
      <c r="Q66" s="353"/>
      <c r="R66" s="353"/>
      <c r="S66" s="353"/>
      <c r="T66" s="353"/>
      <c r="U66" s="353"/>
      <c r="V66" s="353"/>
      <c r="W66" s="353"/>
      <c r="X66" s="353"/>
      <c r="Y66" s="353"/>
      <c r="Z66" s="353"/>
    </row>
    <row r="67" spans="1:26" s="356" customFormat="1" ht="12.75" customHeight="1">
      <c r="A67" s="377"/>
      <c r="B67" s="85"/>
      <c r="C67" s="682"/>
      <c r="D67" s="369"/>
      <c r="E67" s="84"/>
      <c r="F67" s="81"/>
      <c r="G67" s="624"/>
      <c r="H67" s="369"/>
      <c r="I67" s="84"/>
      <c r="J67" s="81"/>
      <c r="K67" s="624"/>
      <c r="L67" s="353"/>
      <c r="M67" s="353"/>
      <c r="N67" s="353"/>
      <c r="O67" s="353"/>
      <c r="P67" s="353"/>
      <c r="Q67" s="353"/>
      <c r="R67" s="353"/>
      <c r="S67" s="353"/>
      <c r="T67" s="353"/>
      <c r="U67" s="353"/>
      <c r="V67" s="353"/>
      <c r="W67" s="353"/>
      <c r="X67" s="353"/>
      <c r="Y67" s="353"/>
      <c r="Z67" s="353"/>
    </row>
    <row r="68" spans="1:26" s="356" customFormat="1" ht="12.75" customHeight="1">
      <c r="A68" s="377"/>
      <c r="B68" s="85"/>
      <c r="C68" s="682"/>
      <c r="D68" s="369"/>
      <c r="E68" s="84"/>
      <c r="F68" s="81"/>
      <c r="G68" s="624"/>
      <c r="H68" s="369"/>
      <c r="I68" s="84"/>
      <c r="J68" s="81"/>
      <c r="K68" s="624"/>
      <c r="L68" s="353"/>
      <c r="M68" s="353"/>
      <c r="N68" s="353"/>
      <c r="O68" s="353"/>
      <c r="P68" s="353"/>
      <c r="Q68" s="353"/>
      <c r="R68" s="353"/>
      <c r="S68" s="353"/>
      <c r="T68" s="353"/>
      <c r="U68" s="353"/>
      <c r="V68" s="353"/>
      <c r="W68" s="353"/>
      <c r="X68" s="353"/>
      <c r="Y68" s="353"/>
      <c r="Z68" s="353"/>
    </row>
    <row r="69" spans="1:26" s="356" customFormat="1" ht="12.75" customHeight="1">
      <c r="A69" s="377"/>
      <c r="B69" s="85"/>
      <c r="C69" s="682"/>
      <c r="D69" s="369"/>
      <c r="E69" s="84"/>
      <c r="F69" s="81"/>
      <c r="G69" s="624"/>
      <c r="H69" s="369"/>
      <c r="I69" s="84"/>
      <c r="J69" s="81"/>
      <c r="K69" s="624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</row>
    <row r="70" spans="1:26" s="356" customFormat="1" ht="12.75" customHeight="1">
      <c r="A70" s="377"/>
      <c r="B70" s="85"/>
      <c r="C70" s="682"/>
      <c r="D70" s="369"/>
      <c r="E70" s="84"/>
      <c r="F70" s="81"/>
      <c r="G70" s="624"/>
      <c r="H70" s="369"/>
      <c r="I70" s="84"/>
      <c r="J70" s="81"/>
      <c r="K70" s="624"/>
      <c r="L70" s="353"/>
      <c r="M70" s="353"/>
      <c r="N70" s="353"/>
      <c r="O70" s="353"/>
      <c r="P70" s="353"/>
      <c r="Q70" s="353"/>
      <c r="R70" s="353"/>
      <c r="S70" s="353"/>
      <c r="T70" s="353"/>
      <c r="U70" s="353"/>
      <c r="V70" s="353"/>
      <c r="W70" s="353"/>
      <c r="X70" s="353"/>
      <c r="Y70" s="353"/>
      <c r="Z70" s="353"/>
    </row>
    <row r="71" spans="1:26" s="356" customFormat="1" ht="12.75" customHeight="1">
      <c r="A71" s="377"/>
      <c r="B71" s="86"/>
      <c r="C71" s="682"/>
      <c r="D71" s="369"/>
      <c r="E71" s="84"/>
      <c r="F71" s="81"/>
      <c r="G71" s="624"/>
      <c r="H71" s="369"/>
      <c r="I71" s="84"/>
      <c r="J71" s="81"/>
      <c r="K71" s="624"/>
      <c r="L71" s="353"/>
      <c r="M71" s="353"/>
      <c r="N71" s="353"/>
      <c r="O71" s="353"/>
      <c r="P71" s="353"/>
      <c r="Q71" s="353"/>
      <c r="R71" s="353"/>
      <c r="S71" s="353"/>
      <c r="T71" s="353"/>
      <c r="U71" s="353"/>
      <c r="V71" s="353"/>
      <c r="W71" s="353"/>
      <c r="X71" s="353"/>
      <c r="Y71" s="353"/>
      <c r="Z71" s="353"/>
    </row>
    <row r="72" spans="1:26" s="356" customFormat="1" ht="12.75" customHeight="1">
      <c r="A72" s="377"/>
      <c r="B72" s="86"/>
      <c r="C72" s="682"/>
      <c r="D72" s="369"/>
      <c r="E72" s="84"/>
      <c r="F72" s="81"/>
      <c r="G72" s="662"/>
      <c r="H72" s="369"/>
      <c r="I72" s="84"/>
      <c r="J72" s="81"/>
      <c r="K72" s="662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</row>
    <row r="73" spans="1:26" s="356" customFormat="1" ht="12.75" customHeight="1">
      <c r="A73" s="375"/>
      <c r="B73" s="374"/>
      <c r="C73" s="374"/>
      <c r="D73" s="373"/>
      <c r="E73" s="372"/>
      <c r="F73" s="240"/>
      <c r="G73" s="660"/>
      <c r="H73" s="373"/>
      <c r="I73" s="372"/>
      <c r="J73" s="240"/>
      <c r="K73" s="660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</row>
    <row r="74" spans="1:26" s="356" customFormat="1" ht="12.75" customHeight="1">
      <c r="A74" s="363"/>
      <c r="B74" s="686" t="s">
        <v>35</v>
      </c>
      <c r="C74" s="686"/>
      <c r="D74" s="83"/>
      <c r="E74" s="84"/>
      <c r="F74" s="362" t="s">
        <v>36</v>
      </c>
      <c r="G74" s="629">
        <f>SUM(G9:G72)</f>
        <v>18048</v>
      </c>
      <c r="H74" s="83"/>
      <c r="I74" s="84"/>
      <c r="J74" s="362" t="s">
        <v>36</v>
      </c>
      <c r="K74" s="629">
        <f>SUM(K9:K72)</f>
        <v>21500</v>
      </c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</row>
    <row r="75" spans="1:26" s="356" customFormat="1" ht="12.75" customHeight="1" thickBot="1">
      <c r="A75" s="361"/>
      <c r="B75" s="360"/>
      <c r="C75" s="360"/>
      <c r="D75" s="359"/>
      <c r="E75" s="358"/>
      <c r="F75" s="357"/>
      <c r="G75" s="661"/>
      <c r="H75" s="359"/>
      <c r="I75" s="358"/>
      <c r="J75" s="357"/>
      <c r="K75" s="661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</row>
    <row r="76" spans="1:26" s="356" customFormat="1" ht="12.75" customHeight="1" thickTop="1">
      <c r="A76" s="363"/>
      <c r="B76" s="86"/>
      <c r="C76" s="682"/>
      <c r="D76" s="83"/>
      <c r="E76" s="84"/>
      <c r="F76" s="80"/>
      <c r="G76" s="624"/>
      <c r="H76" s="83"/>
      <c r="I76" s="84"/>
      <c r="J76" s="80"/>
      <c r="K76" s="624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  <c r="X76" s="353"/>
      <c r="Y76" s="353"/>
      <c r="Z76" s="353"/>
    </row>
    <row r="77" spans="1:26" s="356" customFormat="1" ht="12.75" customHeight="1">
      <c r="A77" s="217"/>
      <c r="B77" s="215" t="s">
        <v>37</v>
      </c>
      <c r="C77" s="216"/>
      <c r="D77" s="6"/>
      <c r="E77" s="7"/>
      <c r="F77" s="80"/>
      <c r="G77" s="625"/>
      <c r="H77" s="6"/>
      <c r="I77" s="7"/>
      <c r="J77" s="80"/>
      <c r="K77" s="625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</row>
    <row r="78" spans="1:26" s="356" customFormat="1" ht="12.75" customHeight="1">
      <c r="A78" s="217"/>
      <c r="B78" s="8"/>
      <c r="C78" s="216"/>
      <c r="D78" s="6"/>
      <c r="E78" s="7"/>
      <c r="F78" s="80"/>
      <c r="G78" s="625"/>
      <c r="H78" s="6"/>
      <c r="I78" s="7"/>
      <c r="J78" s="80"/>
      <c r="K78" s="625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</row>
    <row r="79" spans="1:26" s="356" customFormat="1" ht="12.75" customHeight="1">
      <c r="A79" s="217"/>
      <c r="B79" s="85" t="s">
        <v>38</v>
      </c>
      <c r="C79" s="682"/>
      <c r="D79" s="6"/>
      <c r="E79" s="7"/>
      <c r="F79" s="80"/>
      <c r="G79" s="625"/>
      <c r="H79" s="6"/>
      <c r="I79" s="7"/>
      <c r="J79" s="80"/>
      <c r="K79" s="625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</row>
    <row r="80" spans="1:26" s="356" customFormat="1" ht="12.75" customHeight="1">
      <c r="A80" s="217"/>
      <c r="B80" s="810" t="s">
        <v>39</v>
      </c>
      <c r="C80" s="939"/>
      <c r="D80" s="6"/>
      <c r="E80" s="7"/>
      <c r="F80" s="80"/>
      <c r="G80" s="625"/>
      <c r="H80" s="6"/>
      <c r="I80" s="7"/>
      <c r="J80" s="80"/>
      <c r="K80" s="625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</row>
    <row r="81" spans="1:26" s="356" customFormat="1" ht="12.75" customHeight="1">
      <c r="A81" s="217"/>
      <c r="B81" s="85"/>
      <c r="C81" s="682"/>
      <c r="D81" s="774"/>
      <c r="E81" s="7"/>
      <c r="F81" s="80"/>
      <c r="G81" s="625"/>
      <c r="H81" s="774"/>
      <c r="I81" s="7"/>
      <c r="J81" s="80"/>
      <c r="K81" s="625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</row>
    <row r="82" spans="1:26" s="356" customFormat="1" ht="12.75" customHeight="1">
      <c r="A82" s="217">
        <v>1</v>
      </c>
      <c r="B82" s="11" t="s">
        <v>40</v>
      </c>
      <c r="C82" s="5"/>
      <c r="D82" s="6"/>
      <c r="E82" s="7"/>
      <c r="F82" s="80"/>
      <c r="G82" s="625"/>
      <c r="H82" s="6"/>
      <c r="I82" s="7"/>
      <c r="J82" s="80"/>
      <c r="K82" s="625"/>
      <c r="L82" s="378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</row>
    <row r="83" spans="1:26" s="356" customFormat="1" ht="12.75" customHeight="1">
      <c r="A83" s="217"/>
      <c r="B83" s="11" t="s">
        <v>41</v>
      </c>
      <c r="C83" s="682"/>
      <c r="D83" s="6"/>
      <c r="E83" s="84"/>
      <c r="F83" s="80"/>
      <c r="G83" s="625"/>
      <c r="H83" s="6"/>
      <c r="I83" s="84"/>
      <c r="J83" s="80"/>
      <c r="K83" s="625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</row>
    <row r="84" spans="1:26" s="356" customFormat="1" ht="12.75" customHeight="1">
      <c r="A84" s="217"/>
      <c r="B84" s="11" t="s">
        <v>42</v>
      </c>
      <c r="C84" s="5"/>
      <c r="D84" s="6">
        <v>691</v>
      </c>
      <c r="E84" s="84" t="s">
        <v>43</v>
      </c>
      <c r="F84" s="1038">
        <v>85</v>
      </c>
      <c r="G84" s="624">
        <f>D84*F84</f>
        <v>58735</v>
      </c>
      <c r="H84" s="6">
        <v>691</v>
      </c>
      <c r="I84" s="84" t="s">
        <v>43</v>
      </c>
      <c r="J84" s="1038">
        <v>130</v>
      </c>
      <c r="K84" s="624">
        <f>H84*J84</f>
        <v>89830</v>
      </c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</row>
    <row r="85" spans="1:26" s="356" customFormat="1" ht="12.75" customHeight="1">
      <c r="A85" s="217"/>
      <c r="B85" s="86"/>
      <c r="C85" s="682"/>
      <c r="D85" s="83"/>
      <c r="E85" s="84"/>
      <c r="F85" s="1037"/>
      <c r="G85" s="524"/>
      <c r="H85" s="83"/>
      <c r="I85" s="84"/>
      <c r="J85" s="1037"/>
      <c r="K85" s="524"/>
      <c r="L85" s="353"/>
      <c r="M85" s="353"/>
      <c r="N85" s="353"/>
      <c r="O85" s="353"/>
      <c r="P85" s="353"/>
      <c r="Q85" s="353"/>
      <c r="R85" s="353"/>
      <c r="S85" s="353"/>
      <c r="T85" s="353"/>
      <c r="U85" s="353"/>
      <c r="V85" s="353"/>
      <c r="W85" s="353"/>
      <c r="X85" s="353"/>
      <c r="Y85" s="353"/>
      <c r="Z85" s="353"/>
    </row>
    <row r="86" spans="1:26" s="356" customFormat="1" ht="12.75" customHeight="1">
      <c r="A86" s="217">
        <f>A82+1</f>
        <v>2</v>
      </c>
      <c r="B86" s="11" t="s">
        <v>44</v>
      </c>
      <c r="C86" s="682"/>
      <c r="D86" s="83"/>
      <c r="E86" s="84"/>
      <c r="F86" s="1038"/>
      <c r="G86" s="624"/>
      <c r="H86" s="83"/>
      <c r="I86" s="84"/>
      <c r="J86" s="1038"/>
      <c r="K86" s="624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</row>
    <row r="87" spans="1:26" s="665" customFormat="1" ht="12.75" customHeight="1">
      <c r="A87" s="217"/>
      <c r="B87" s="11" t="s">
        <v>45</v>
      </c>
      <c r="C87" s="5"/>
      <c r="D87" s="6">
        <v>5</v>
      </c>
      <c r="E87" s="7" t="s">
        <v>43</v>
      </c>
      <c r="F87" s="1037">
        <v>85</v>
      </c>
      <c r="G87" s="524">
        <f>D87*F87</f>
        <v>425</v>
      </c>
      <c r="H87" s="6">
        <v>5</v>
      </c>
      <c r="I87" s="7" t="s">
        <v>43</v>
      </c>
      <c r="J87" s="1037">
        <v>130</v>
      </c>
      <c r="K87" s="524">
        <f>H87*J87</f>
        <v>650</v>
      </c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</row>
    <row r="88" spans="1:26" s="356" customFormat="1" ht="12.75" customHeight="1">
      <c r="A88" s="217"/>
      <c r="B88" s="11"/>
      <c r="C88" s="5"/>
      <c r="D88" s="6"/>
      <c r="E88" s="7"/>
      <c r="F88" s="80"/>
      <c r="G88" s="625"/>
      <c r="H88" s="6"/>
      <c r="I88" s="7"/>
      <c r="J88" s="80"/>
      <c r="K88" s="625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</row>
    <row r="89" spans="1:26" s="356" customFormat="1" ht="12.75" customHeight="1">
      <c r="A89" s="217"/>
      <c r="B89" s="11"/>
      <c r="C89" s="682"/>
      <c r="D89" s="83"/>
      <c r="E89" s="84"/>
      <c r="F89" s="80"/>
      <c r="G89" s="524"/>
      <c r="H89" s="83"/>
      <c r="I89" s="84"/>
      <c r="J89" s="80"/>
      <c r="K89" s="524"/>
      <c r="L89" s="353"/>
      <c r="M89" s="353"/>
      <c r="N89" s="353"/>
      <c r="O89" s="353"/>
      <c r="P89" s="353"/>
      <c r="Q89" s="353"/>
      <c r="R89" s="353"/>
      <c r="S89" s="353"/>
      <c r="T89" s="353"/>
      <c r="U89" s="353"/>
      <c r="V89" s="353"/>
      <c r="W89" s="353"/>
      <c r="X89" s="353"/>
      <c r="Y89" s="353"/>
      <c r="Z89" s="353"/>
    </row>
    <row r="90" spans="1:26" s="356" customFormat="1" ht="12.75" customHeight="1">
      <c r="A90" s="217"/>
      <c r="B90" s="932"/>
      <c r="C90" s="696"/>
      <c r="D90" s="6"/>
      <c r="E90" s="933"/>
      <c r="F90" s="934"/>
      <c r="G90" s="524"/>
      <c r="H90" s="6"/>
      <c r="I90" s="933"/>
      <c r="J90" s="934"/>
      <c r="K90" s="524"/>
      <c r="L90" s="353"/>
      <c r="M90" s="353"/>
      <c r="N90" s="353"/>
      <c r="O90" s="353"/>
      <c r="P90" s="353"/>
      <c r="Q90" s="353"/>
      <c r="R90" s="353"/>
      <c r="S90" s="353"/>
      <c r="T90" s="353"/>
      <c r="U90" s="353"/>
      <c r="V90" s="353"/>
      <c r="W90" s="353"/>
      <c r="X90" s="353"/>
      <c r="Y90" s="353"/>
      <c r="Z90" s="353"/>
    </row>
    <row r="91" spans="1:26" s="356" customFormat="1" ht="12.75" customHeight="1">
      <c r="A91" s="217"/>
      <c r="B91" s="11"/>
      <c r="C91" s="5"/>
      <c r="D91" s="6"/>
      <c r="E91" s="7"/>
      <c r="F91" s="81"/>
      <c r="G91" s="624"/>
      <c r="H91" s="6"/>
      <c r="I91" s="7"/>
      <c r="J91" s="81"/>
      <c r="K91" s="624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</row>
    <row r="92" spans="1:26" s="356" customFormat="1" ht="12.75" customHeight="1">
      <c r="A92" s="217"/>
      <c r="B92" s="11"/>
      <c r="C92" s="682"/>
      <c r="D92" s="83"/>
      <c r="E92" s="84"/>
      <c r="F92" s="80"/>
      <c r="G92" s="524"/>
      <c r="H92" s="83"/>
      <c r="I92" s="84"/>
      <c r="J92" s="80"/>
      <c r="K92" s="524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</row>
    <row r="93" spans="1:26" s="356" customFormat="1" ht="12.75" customHeight="1">
      <c r="A93" s="217"/>
      <c r="B93" s="11"/>
      <c r="C93" s="682"/>
      <c r="D93" s="83"/>
      <c r="E93" s="7"/>
      <c r="F93" s="80"/>
      <c r="G93" s="524"/>
      <c r="H93" s="83"/>
      <c r="I93" s="7"/>
      <c r="J93" s="80"/>
      <c r="K93" s="524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</row>
    <row r="94" spans="1:26" s="356" customFormat="1" ht="12.75" customHeight="1">
      <c r="A94" s="217"/>
      <c r="B94" s="86"/>
      <c r="C94" s="682"/>
      <c r="D94" s="83"/>
      <c r="E94" s="84"/>
      <c r="F94" s="81"/>
      <c r="G94" s="524"/>
      <c r="H94" s="83"/>
      <c r="I94" s="84"/>
      <c r="J94" s="81"/>
      <c r="K94" s="524"/>
      <c r="L94" s="353"/>
      <c r="M94" s="353"/>
      <c r="N94" s="353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</row>
    <row r="95" spans="1:26" s="356" customFormat="1" ht="12.75" customHeight="1">
      <c r="A95" s="217"/>
      <c r="B95" s="11"/>
      <c r="C95" s="5"/>
      <c r="D95" s="6"/>
      <c r="E95" s="84"/>
      <c r="F95" s="80"/>
      <c r="G95" s="625"/>
      <c r="H95" s="6"/>
      <c r="I95" s="84"/>
      <c r="J95" s="80"/>
      <c r="K95" s="625"/>
      <c r="L95" s="353"/>
      <c r="M95" s="353"/>
      <c r="N95" s="353"/>
      <c r="O95" s="353"/>
      <c r="P95" s="353"/>
      <c r="Q95" s="353"/>
      <c r="R95" s="353"/>
      <c r="S95" s="353"/>
      <c r="T95" s="353"/>
      <c r="U95" s="353"/>
      <c r="V95" s="353"/>
      <c r="W95" s="353"/>
      <c r="X95" s="353"/>
      <c r="Y95" s="353"/>
      <c r="Z95" s="353"/>
    </row>
    <row r="96" spans="1:26" s="356" customFormat="1" ht="12.75" customHeight="1">
      <c r="A96" s="217"/>
      <c r="B96" s="11"/>
      <c r="C96" s="5"/>
      <c r="D96" s="6"/>
      <c r="E96" s="7"/>
      <c r="F96" s="80"/>
      <c r="G96" s="625"/>
      <c r="H96" s="6"/>
      <c r="I96" s="7"/>
      <c r="J96" s="80"/>
      <c r="K96" s="625"/>
      <c r="L96" s="353"/>
      <c r="M96" s="353"/>
      <c r="N96" s="353"/>
      <c r="O96" s="353"/>
      <c r="P96" s="353"/>
      <c r="Q96" s="353"/>
      <c r="R96" s="353"/>
      <c r="S96" s="353"/>
      <c r="T96" s="353"/>
      <c r="U96" s="353"/>
      <c r="V96" s="353"/>
      <c r="W96" s="353"/>
      <c r="X96" s="353"/>
      <c r="Y96" s="353"/>
      <c r="Z96" s="353"/>
    </row>
    <row r="97" spans="1:26" s="356" customFormat="1" ht="12.75" customHeight="1">
      <c r="A97" s="217"/>
      <c r="B97" s="85"/>
      <c r="C97" s="682"/>
      <c r="D97" s="6"/>
      <c r="E97" s="7"/>
      <c r="F97" s="80"/>
      <c r="G97" s="625"/>
      <c r="H97" s="6"/>
      <c r="I97" s="7"/>
      <c r="J97" s="80"/>
      <c r="K97" s="625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</row>
    <row r="98" spans="1:26" s="356" customFormat="1" ht="12.75" customHeight="1">
      <c r="A98" s="217"/>
      <c r="B98" s="85"/>
      <c r="C98" s="682"/>
      <c r="D98" s="83"/>
      <c r="E98" s="84"/>
      <c r="F98" s="80"/>
      <c r="G98" s="524"/>
      <c r="H98" s="83"/>
      <c r="I98" s="84"/>
      <c r="J98" s="80"/>
      <c r="K98" s="524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</row>
    <row r="99" spans="1:26" s="356" customFormat="1" ht="12.75" customHeight="1">
      <c r="A99" s="217"/>
      <c r="B99" s="85"/>
      <c r="C99" s="682"/>
      <c r="D99" s="83"/>
      <c r="E99" s="7"/>
      <c r="F99" s="81"/>
      <c r="G99" s="524"/>
      <c r="H99" s="83"/>
      <c r="I99" s="7"/>
      <c r="J99" s="81"/>
      <c r="K99" s="524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</row>
    <row r="100" spans="1:26" s="356" customFormat="1" ht="12.75" customHeight="1">
      <c r="A100" s="377"/>
      <c r="B100" s="86"/>
      <c r="C100" s="682"/>
      <c r="D100" s="83"/>
      <c r="E100" s="84"/>
      <c r="F100" s="81"/>
      <c r="G100" s="524"/>
      <c r="H100" s="83"/>
      <c r="I100" s="84"/>
      <c r="J100" s="81"/>
      <c r="K100" s="524"/>
      <c r="L100" s="353"/>
      <c r="M100" s="353"/>
      <c r="N100" s="353"/>
      <c r="O100" s="353"/>
      <c r="P100" s="353"/>
      <c r="Q100" s="353"/>
      <c r="R100" s="353"/>
      <c r="S100" s="353"/>
      <c r="T100" s="353"/>
      <c r="U100" s="353"/>
      <c r="V100" s="353"/>
      <c r="W100" s="353"/>
      <c r="X100" s="353"/>
      <c r="Y100" s="353"/>
      <c r="Z100" s="353"/>
    </row>
    <row r="101" spans="1:26" s="356" customFormat="1" ht="12.75" customHeight="1">
      <c r="A101" s="377"/>
      <c r="B101" s="85"/>
      <c r="C101" s="682"/>
      <c r="D101" s="83"/>
      <c r="E101" s="84"/>
      <c r="F101" s="81"/>
      <c r="G101" s="624"/>
      <c r="H101" s="83"/>
      <c r="I101" s="84"/>
      <c r="J101" s="81"/>
      <c r="K101" s="624"/>
      <c r="L101" s="353"/>
      <c r="M101" s="353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</row>
    <row r="102" spans="1:26" s="356" customFormat="1" ht="12.75" customHeight="1">
      <c r="A102" s="377"/>
      <c r="B102" s="85"/>
      <c r="C102" s="682"/>
      <c r="D102" s="369"/>
      <c r="E102" s="84"/>
      <c r="F102" s="81"/>
      <c r="G102" s="624"/>
      <c r="H102" s="369"/>
      <c r="I102" s="84"/>
      <c r="J102" s="81"/>
      <c r="K102" s="624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</row>
    <row r="103" spans="1:26" s="356" customFormat="1" ht="12.75" customHeight="1">
      <c r="A103" s="377"/>
      <c r="B103" s="85"/>
      <c r="C103" s="682"/>
      <c r="D103" s="83"/>
      <c r="E103" s="84"/>
      <c r="F103" s="81"/>
      <c r="G103" s="624"/>
      <c r="H103" s="83"/>
      <c r="I103" s="84"/>
      <c r="J103" s="81"/>
      <c r="K103" s="624"/>
      <c r="L103" s="353"/>
      <c r="M103" s="353"/>
      <c r="N103" s="353"/>
      <c r="O103" s="353"/>
      <c r="P103" s="353"/>
      <c r="Q103" s="353"/>
      <c r="R103" s="353"/>
      <c r="S103" s="353"/>
      <c r="T103" s="353"/>
      <c r="U103" s="353"/>
      <c r="V103" s="353"/>
      <c r="W103" s="353"/>
      <c r="X103" s="353"/>
      <c r="Y103" s="353"/>
      <c r="Z103" s="353"/>
    </row>
    <row r="104" spans="1:26" s="356" customFormat="1" ht="12.75" customHeight="1">
      <c r="A104" s="377"/>
      <c r="B104" s="85"/>
      <c r="C104" s="370"/>
      <c r="D104" s="83"/>
      <c r="E104" s="84"/>
      <c r="F104" s="81"/>
      <c r="G104" s="624"/>
      <c r="H104" s="83"/>
      <c r="I104" s="84"/>
      <c r="J104" s="81"/>
      <c r="K104" s="624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</row>
    <row r="105" spans="1:26" s="356" customFormat="1" ht="12.75" customHeight="1">
      <c r="A105" s="377"/>
      <c r="B105" s="85"/>
      <c r="C105" s="682"/>
      <c r="D105" s="83"/>
      <c r="E105" s="84"/>
      <c r="F105" s="81"/>
      <c r="G105" s="624"/>
      <c r="H105" s="83"/>
      <c r="I105" s="84"/>
      <c r="J105" s="81"/>
      <c r="K105" s="624"/>
      <c r="L105" s="353"/>
      <c r="M105" s="353"/>
      <c r="N105" s="353"/>
      <c r="O105" s="353"/>
      <c r="P105" s="353"/>
      <c r="Q105" s="353"/>
      <c r="R105" s="353"/>
      <c r="S105" s="353"/>
      <c r="T105" s="353"/>
      <c r="U105" s="353"/>
      <c r="V105" s="353"/>
      <c r="W105" s="353"/>
      <c r="X105" s="353"/>
      <c r="Y105" s="353"/>
      <c r="Z105" s="353"/>
    </row>
    <row r="106" spans="1:26" s="356" customFormat="1" ht="12.75" customHeight="1">
      <c r="A106" s="377"/>
      <c r="B106" s="85"/>
      <c r="C106" s="682"/>
      <c r="D106" s="83"/>
      <c r="E106" s="84"/>
      <c r="F106" s="81"/>
      <c r="G106" s="624"/>
      <c r="H106" s="83"/>
      <c r="I106" s="84"/>
      <c r="J106" s="81"/>
      <c r="K106" s="624"/>
      <c r="L106" s="353"/>
      <c r="M106" s="353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</row>
    <row r="107" spans="1:26" s="356" customFormat="1" ht="12.75" customHeight="1">
      <c r="A107" s="377"/>
      <c r="B107" s="85"/>
      <c r="C107" s="682"/>
      <c r="D107" s="83"/>
      <c r="E107" s="84"/>
      <c r="F107" s="81"/>
      <c r="G107" s="624"/>
      <c r="H107" s="83"/>
      <c r="I107" s="84"/>
      <c r="J107" s="81"/>
      <c r="K107" s="624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</row>
    <row r="108" spans="1:26" s="356" customFormat="1" ht="12.75" customHeight="1">
      <c r="A108" s="377"/>
      <c r="B108" s="85"/>
      <c r="C108" s="682"/>
      <c r="D108" s="83"/>
      <c r="E108" s="84"/>
      <c r="F108" s="81"/>
      <c r="G108" s="624"/>
      <c r="H108" s="83"/>
      <c r="I108" s="84"/>
      <c r="J108" s="81"/>
      <c r="K108" s="624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</row>
    <row r="109" spans="1:26" s="356" customFormat="1" ht="12.75" customHeight="1">
      <c r="A109" s="377"/>
      <c r="B109" s="85"/>
      <c r="C109" s="370"/>
      <c r="D109" s="83"/>
      <c r="E109" s="84"/>
      <c r="F109" s="81"/>
      <c r="G109" s="624"/>
      <c r="H109" s="83"/>
      <c r="I109" s="84"/>
      <c r="J109" s="81"/>
      <c r="K109" s="624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</row>
    <row r="110" spans="1:26" s="356" customFormat="1" ht="12.75" customHeight="1">
      <c r="A110" s="377"/>
      <c r="B110" s="466"/>
      <c r="C110" s="462"/>
      <c r="D110" s="83"/>
      <c r="E110" s="84"/>
      <c r="F110" s="81"/>
      <c r="G110" s="624"/>
      <c r="H110" s="83"/>
      <c r="I110" s="84"/>
      <c r="J110" s="81"/>
      <c r="K110" s="624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</row>
    <row r="111" spans="1:26" s="356" customFormat="1" ht="12.75" customHeight="1">
      <c r="A111" s="377"/>
      <c r="B111" s="466"/>
      <c r="C111" s="462"/>
      <c r="D111" s="83"/>
      <c r="E111" s="84"/>
      <c r="F111" s="81"/>
      <c r="G111" s="624"/>
      <c r="H111" s="83"/>
      <c r="I111" s="84"/>
      <c r="J111" s="81"/>
      <c r="K111" s="624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</row>
    <row r="112" spans="1:26" s="356" customFormat="1" ht="12.75" customHeight="1">
      <c r="A112" s="377"/>
      <c r="B112" s="466"/>
      <c r="C112" s="462"/>
      <c r="D112" s="83"/>
      <c r="E112" s="84"/>
      <c r="F112" s="81"/>
      <c r="G112" s="624"/>
      <c r="H112" s="83"/>
      <c r="I112" s="84"/>
      <c r="J112" s="81"/>
      <c r="K112" s="624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</row>
    <row r="113" spans="1:26" s="356" customFormat="1" ht="12.75" customHeight="1">
      <c r="A113" s="377"/>
      <c r="B113" s="466"/>
      <c r="C113" s="462"/>
      <c r="D113" s="83"/>
      <c r="E113" s="84"/>
      <c r="F113" s="81"/>
      <c r="G113" s="624"/>
      <c r="H113" s="83"/>
      <c r="I113" s="84"/>
      <c r="J113" s="81"/>
      <c r="K113" s="624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</row>
    <row r="114" spans="1:26" s="356" customFormat="1" ht="12.75" customHeight="1">
      <c r="A114" s="377"/>
      <c r="B114" s="86"/>
      <c r="C114" s="682"/>
      <c r="D114" s="83"/>
      <c r="E114" s="84"/>
      <c r="F114" s="81"/>
      <c r="G114" s="624"/>
      <c r="H114" s="83"/>
      <c r="I114" s="84"/>
      <c r="J114" s="81"/>
      <c r="K114" s="624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</row>
    <row r="115" spans="1:26" s="356" customFormat="1" ht="12.75" customHeight="1">
      <c r="A115" s="377"/>
      <c r="B115" s="85"/>
      <c r="C115" s="682"/>
      <c r="D115" s="369"/>
      <c r="E115" s="84"/>
      <c r="F115" s="81"/>
      <c r="G115" s="624"/>
      <c r="H115" s="369"/>
      <c r="I115" s="84"/>
      <c r="J115" s="81"/>
      <c r="K115" s="624"/>
      <c r="L115" s="353"/>
      <c r="M115" s="353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</row>
    <row r="116" spans="1:26" s="356" customFormat="1" ht="12.75" customHeight="1">
      <c r="A116" s="377"/>
      <c r="B116" s="85"/>
      <c r="C116" s="682"/>
      <c r="D116" s="369"/>
      <c r="E116" s="84"/>
      <c r="F116" s="81"/>
      <c r="G116" s="624"/>
      <c r="H116" s="369"/>
      <c r="I116" s="84"/>
      <c r="J116" s="81"/>
      <c r="K116" s="624"/>
      <c r="L116" s="353"/>
      <c r="M116" s="353"/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  <c r="Y116" s="353"/>
      <c r="Z116" s="353"/>
    </row>
    <row r="117" spans="1:26" s="356" customFormat="1" ht="12.75" customHeight="1">
      <c r="A117" s="377"/>
      <c r="B117" s="85"/>
      <c r="C117" s="682"/>
      <c r="D117" s="369"/>
      <c r="E117" s="84"/>
      <c r="F117" s="81"/>
      <c r="G117" s="624"/>
      <c r="H117" s="369"/>
      <c r="I117" s="84"/>
      <c r="J117" s="81"/>
      <c r="K117" s="624"/>
      <c r="L117" s="353"/>
      <c r="M117" s="353"/>
      <c r="N117" s="353"/>
      <c r="O117" s="353"/>
      <c r="P117" s="353"/>
      <c r="Q117" s="353"/>
      <c r="R117" s="353"/>
      <c r="S117" s="353"/>
      <c r="T117" s="353"/>
      <c r="U117" s="353"/>
      <c r="V117" s="353"/>
      <c r="W117" s="353"/>
      <c r="X117" s="353"/>
      <c r="Y117" s="353"/>
      <c r="Z117" s="353"/>
    </row>
    <row r="118" spans="1:26" s="356" customFormat="1" ht="12.75" customHeight="1">
      <c r="A118" s="377"/>
      <c r="B118" s="85"/>
      <c r="C118" s="682"/>
      <c r="D118" s="369"/>
      <c r="E118" s="84"/>
      <c r="F118" s="81"/>
      <c r="G118" s="624"/>
      <c r="H118" s="369"/>
      <c r="I118" s="84"/>
      <c r="J118" s="81"/>
      <c r="K118" s="624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</row>
    <row r="119" spans="1:26" s="356" customFormat="1" ht="12.75" customHeight="1">
      <c r="A119" s="377"/>
      <c r="B119" s="86"/>
      <c r="C119" s="370"/>
      <c r="D119" s="83"/>
      <c r="E119" s="84"/>
      <c r="F119" s="81"/>
      <c r="G119" s="624"/>
      <c r="H119" s="83"/>
      <c r="I119" s="84"/>
      <c r="J119" s="81"/>
      <c r="K119" s="624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</row>
    <row r="120" spans="1:26" s="356" customFormat="1" ht="12.75" customHeight="1">
      <c r="A120" s="377"/>
      <c r="B120" s="86"/>
      <c r="C120" s="370"/>
      <c r="D120" s="83"/>
      <c r="E120" s="84"/>
      <c r="F120" s="81"/>
      <c r="G120" s="624"/>
      <c r="H120" s="83"/>
      <c r="I120" s="84"/>
      <c r="J120" s="81"/>
      <c r="K120" s="624"/>
      <c r="L120" s="353"/>
      <c r="M120" s="353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</row>
    <row r="121" spans="1:26" s="356" customFormat="1" ht="12.75" customHeight="1">
      <c r="A121" s="377"/>
      <c r="B121" s="805"/>
      <c r="C121" s="370"/>
      <c r="D121" s="83"/>
      <c r="E121" s="84"/>
      <c r="F121" s="81"/>
      <c r="G121" s="624"/>
      <c r="H121" s="83"/>
      <c r="I121" s="84"/>
      <c r="J121" s="81"/>
      <c r="K121" s="624"/>
      <c r="L121" s="353"/>
      <c r="M121" s="353"/>
      <c r="N121" s="353"/>
      <c r="O121" s="353"/>
      <c r="P121" s="353"/>
      <c r="Q121" s="353"/>
      <c r="R121" s="353"/>
      <c r="S121" s="353"/>
      <c r="T121" s="353"/>
      <c r="U121" s="353"/>
      <c r="V121" s="353"/>
      <c r="W121" s="353"/>
      <c r="X121" s="353"/>
      <c r="Y121" s="353"/>
      <c r="Z121" s="353"/>
    </row>
    <row r="122" spans="1:26" s="356" customFormat="1" ht="12.75" customHeight="1">
      <c r="A122" s="377"/>
      <c r="B122" s="92"/>
      <c r="C122" s="462"/>
      <c r="D122" s="83"/>
      <c r="E122" s="84"/>
      <c r="F122" s="81"/>
      <c r="G122" s="624"/>
      <c r="H122" s="83"/>
      <c r="I122" s="84"/>
      <c r="J122" s="81"/>
      <c r="K122" s="624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</row>
    <row r="123" spans="1:26" s="356" customFormat="1" ht="12.75" customHeight="1">
      <c r="A123" s="377"/>
      <c r="B123" s="85"/>
      <c r="C123" s="682"/>
      <c r="D123" s="369"/>
      <c r="E123" s="84"/>
      <c r="F123" s="81"/>
      <c r="G123" s="624"/>
      <c r="H123" s="369"/>
      <c r="I123" s="84"/>
      <c r="J123" s="81"/>
      <c r="K123" s="624"/>
      <c r="L123" s="353"/>
      <c r="M123" s="353"/>
      <c r="N123" s="353"/>
      <c r="O123" s="353"/>
      <c r="P123" s="353"/>
      <c r="Q123" s="353"/>
      <c r="R123" s="353"/>
      <c r="S123" s="353"/>
      <c r="T123" s="353"/>
      <c r="U123" s="353"/>
      <c r="V123" s="353"/>
      <c r="W123" s="353"/>
      <c r="X123" s="353"/>
      <c r="Y123" s="353"/>
      <c r="Z123" s="353"/>
    </row>
    <row r="124" spans="1:26" s="356" customFormat="1" ht="12.75" customHeight="1">
      <c r="A124" s="377"/>
      <c r="B124" s="85"/>
      <c r="C124" s="682"/>
      <c r="D124" s="369"/>
      <c r="E124" s="84"/>
      <c r="F124" s="81"/>
      <c r="G124" s="624"/>
      <c r="H124" s="369"/>
      <c r="I124" s="84"/>
      <c r="J124" s="81"/>
      <c r="K124" s="624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</row>
    <row r="125" spans="1:26" s="356" customFormat="1" ht="12.75" customHeight="1">
      <c r="A125" s="377"/>
      <c r="B125" s="85"/>
      <c r="C125" s="682"/>
      <c r="D125" s="369"/>
      <c r="E125" s="84"/>
      <c r="F125" s="81"/>
      <c r="G125" s="624"/>
      <c r="H125" s="369"/>
      <c r="I125" s="84"/>
      <c r="J125" s="81"/>
      <c r="K125" s="624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</row>
    <row r="126" spans="1:26" s="356" customFormat="1" ht="12.75" customHeight="1">
      <c r="A126" s="377"/>
      <c r="B126" s="85"/>
      <c r="C126" s="682"/>
      <c r="D126" s="369"/>
      <c r="E126" s="84"/>
      <c r="F126" s="81"/>
      <c r="G126" s="624"/>
      <c r="H126" s="369"/>
      <c r="I126" s="84"/>
      <c r="J126" s="81"/>
      <c r="K126" s="624"/>
      <c r="L126" s="353"/>
      <c r="M126" s="353"/>
      <c r="N126" s="353"/>
      <c r="O126" s="353"/>
      <c r="P126" s="353"/>
      <c r="Q126" s="353"/>
      <c r="R126" s="353"/>
      <c r="S126" s="353"/>
      <c r="T126" s="353"/>
      <c r="U126" s="353"/>
      <c r="V126" s="353"/>
      <c r="W126" s="353"/>
      <c r="X126" s="353"/>
      <c r="Y126" s="353"/>
      <c r="Z126" s="353"/>
    </row>
    <row r="127" spans="1:26" s="356" customFormat="1" ht="12.75" customHeight="1">
      <c r="A127" s="377"/>
      <c r="B127" s="85"/>
      <c r="C127" s="682"/>
      <c r="D127" s="369"/>
      <c r="E127" s="84"/>
      <c r="F127" s="81"/>
      <c r="G127" s="624"/>
      <c r="H127" s="369"/>
      <c r="I127" s="84"/>
      <c r="J127" s="81"/>
      <c r="K127" s="624"/>
      <c r="L127" s="353"/>
      <c r="M127" s="353"/>
      <c r="N127" s="353"/>
      <c r="O127" s="353"/>
      <c r="P127" s="353"/>
      <c r="Q127" s="353"/>
      <c r="R127" s="353"/>
      <c r="S127" s="353"/>
      <c r="T127" s="353"/>
      <c r="U127" s="353"/>
      <c r="V127" s="353"/>
      <c r="W127" s="353"/>
      <c r="X127" s="353"/>
      <c r="Y127" s="353"/>
      <c r="Z127" s="353"/>
    </row>
    <row r="128" spans="1:26" s="356" customFormat="1" ht="12.75" customHeight="1">
      <c r="A128" s="377"/>
      <c r="B128" s="85"/>
      <c r="C128" s="682"/>
      <c r="D128" s="369"/>
      <c r="E128" s="84"/>
      <c r="F128" s="81"/>
      <c r="G128" s="624"/>
      <c r="H128" s="369"/>
      <c r="I128" s="84"/>
      <c r="J128" s="81"/>
      <c r="K128" s="624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</row>
    <row r="129" spans="1:26" s="356" customFormat="1" ht="12.75" customHeight="1">
      <c r="A129" s="377"/>
      <c r="B129" s="85"/>
      <c r="C129" s="682"/>
      <c r="D129" s="369"/>
      <c r="E129" s="84"/>
      <c r="F129" s="81"/>
      <c r="G129" s="624"/>
      <c r="H129" s="369"/>
      <c r="I129" s="84"/>
      <c r="J129" s="81"/>
      <c r="K129" s="624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</row>
    <row r="130" spans="1:26" s="356" customFormat="1" ht="12.75" customHeight="1">
      <c r="A130" s="377"/>
      <c r="B130" s="85"/>
      <c r="C130" s="682"/>
      <c r="D130" s="369"/>
      <c r="E130" s="84"/>
      <c r="F130" s="81"/>
      <c r="G130" s="624"/>
      <c r="H130" s="369"/>
      <c r="I130" s="84"/>
      <c r="J130" s="81"/>
      <c r="K130" s="624"/>
      <c r="L130" s="353"/>
      <c r="M130" s="353"/>
      <c r="N130" s="353"/>
      <c r="O130" s="353"/>
      <c r="P130" s="353"/>
      <c r="Q130" s="353"/>
      <c r="R130" s="353"/>
      <c r="S130" s="353"/>
      <c r="T130" s="353"/>
      <c r="U130" s="353"/>
      <c r="V130" s="353"/>
      <c r="W130" s="353"/>
      <c r="X130" s="353"/>
      <c r="Y130" s="353"/>
      <c r="Z130" s="353"/>
    </row>
    <row r="131" spans="1:26" s="356" customFormat="1" ht="12.75" customHeight="1">
      <c r="A131" s="377"/>
      <c r="B131" s="85"/>
      <c r="C131" s="682"/>
      <c r="D131" s="369"/>
      <c r="E131" s="84"/>
      <c r="F131" s="81"/>
      <c r="G131" s="624"/>
      <c r="H131" s="369"/>
      <c r="I131" s="84"/>
      <c r="J131" s="81"/>
      <c r="K131" s="624"/>
      <c r="L131" s="353"/>
      <c r="M131" s="353"/>
      <c r="N131" s="353"/>
      <c r="O131" s="353"/>
      <c r="P131" s="353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</row>
    <row r="132" spans="1:26" s="356" customFormat="1" ht="12.75" customHeight="1">
      <c r="A132" s="377"/>
      <c r="B132" s="85"/>
      <c r="C132" s="682"/>
      <c r="D132" s="369"/>
      <c r="E132" s="84"/>
      <c r="F132" s="81"/>
      <c r="G132" s="624"/>
      <c r="H132" s="369"/>
      <c r="I132" s="84"/>
      <c r="J132" s="81"/>
      <c r="K132" s="624"/>
      <c r="L132" s="353"/>
      <c r="M132" s="353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  <c r="X132" s="353"/>
      <c r="Y132" s="353"/>
      <c r="Z132" s="353"/>
    </row>
    <row r="133" spans="1:26" s="356" customFormat="1" ht="12.75" customHeight="1">
      <c r="A133" s="377"/>
      <c r="B133" s="85"/>
      <c r="C133" s="682"/>
      <c r="D133" s="369"/>
      <c r="E133" s="84"/>
      <c r="F133" s="81"/>
      <c r="G133" s="624"/>
      <c r="H133" s="369"/>
      <c r="I133" s="84"/>
      <c r="J133" s="81"/>
      <c r="K133" s="624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</row>
    <row r="134" spans="1:26" s="356" customFormat="1" ht="12.75" customHeight="1">
      <c r="A134" s="377"/>
      <c r="B134" s="85"/>
      <c r="C134" s="682"/>
      <c r="D134" s="369"/>
      <c r="E134" s="84"/>
      <c r="F134" s="81"/>
      <c r="G134" s="624"/>
      <c r="H134" s="369"/>
      <c r="I134" s="84"/>
      <c r="J134" s="81"/>
      <c r="K134" s="624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</row>
    <row r="135" spans="1:26" s="356" customFormat="1" ht="12.75" customHeight="1">
      <c r="A135" s="377"/>
      <c r="B135" s="86"/>
      <c r="C135" s="682"/>
      <c r="D135" s="369"/>
      <c r="E135" s="84"/>
      <c r="F135" s="81"/>
      <c r="G135" s="624"/>
      <c r="H135" s="369"/>
      <c r="I135" s="84"/>
      <c r="J135" s="81"/>
      <c r="K135" s="624"/>
      <c r="L135" s="353"/>
      <c r="M135" s="353"/>
      <c r="N135" s="353"/>
      <c r="O135" s="353"/>
      <c r="P135" s="353"/>
      <c r="Q135" s="353"/>
      <c r="R135" s="353"/>
      <c r="S135" s="353"/>
      <c r="T135" s="353"/>
      <c r="U135" s="353"/>
      <c r="V135" s="353"/>
      <c r="W135" s="353"/>
      <c r="X135" s="353"/>
      <c r="Y135" s="353"/>
      <c r="Z135" s="353"/>
    </row>
    <row r="136" spans="1:26" s="356" customFormat="1" ht="12.75" customHeight="1">
      <c r="A136" s="377"/>
      <c r="B136" s="86"/>
      <c r="C136" s="682"/>
      <c r="D136" s="369"/>
      <c r="E136" s="84"/>
      <c r="F136" s="81"/>
      <c r="G136" s="662"/>
      <c r="H136" s="369"/>
      <c r="I136" s="84"/>
      <c r="J136" s="81"/>
      <c r="K136" s="662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</row>
    <row r="137" spans="1:26" s="356" customFormat="1" ht="12.75" customHeight="1">
      <c r="A137" s="375"/>
      <c r="B137" s="374"/>
      <c r="C137" s="374"/>
      <c r="D137" s="373"/>
      <c r="E137" s="372"/>
      <c r="F137" s="240"/>
      <c r="G137" s="660"/>
      <c r="H137" s="373"/>
      <c r="I137" s="372"/>
      <c r="J137" s="240"/>
      <c r="K137" s="660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3"/>
      <c r="W137" s="353"/>
      <c r="X137" s="353"/>
      <c r="Y137" s="353"/>
      <c r="Z137" s="353"/>
    </row>
    <row r="138" spans="1:26" s="356" customFormat="1" ht="12.75" customHeight="1">
      <c r="A138" s="363"/>
      <c r="B138" s="686" t="s">
        <v>35</v>
      </c>
      <c r="C138" s="686"/>
      <c r="D138" s="83"/>
      <c r="E138" s="84"/>
      <c r="F138" s="362" t="s">
        <v>36</v>
      </c>
      <c r="G138" s="629">
        <f>SUM(G76:G136)</f>
        <v>59160</v>
      </c>
      <c r="H138" s="83"/>
      <c r="I138" s="84"/>
      <c r="J138" s="362" t="s">
        <v>36</v>
      </c>
      <c r="K138" s="629">
        <f>SUM(K76:K136)</f>
        <v>90480</v>
      </c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</row>
    <row r="139" spans="1:26" s="356" customFormat="1" ht="12.75" customHeight="1" thickBot="1">
      <c r="A139" s="361"/>
      <c r="B139" s="360"/>
      <c r="C139" s="360"/>
      <c r="D139" s="359"/>
      <c r="E139" s="358"/>
      <c r="F139" s="357"/>
      <c r="G139" s="661"/>
      <c r="H139" s="359"/>
      <c r="I139" s="358"/>
      <c r="J139" s="357"/>
      <c r="K139" s="661"/>
      <c r="L139" s="353"/>
      <c r="M139" s="353"/>
      <c r="N139" s="353"/>
      <c r="O139" s="353"/>
      <c r="P139" s="353"/>
      <c r="Q139" s="353"/>
      <c r="R139" s="353"/>
      <c r="S139" s="353"/>
      <c r="T139" s="353"/>
      <c r="U139" s="353"/>
      <c r="V139" s="353"/>
      <c r="W139" s="353"/>
      <c r="X139" s="353"/>
      <c r="Y139" s="353"/>
      <c r="Z139" s="353"/>
    </row>
    <row r="140" spans="1:26" s="356" customFormat="1" ht="12.6" customHeight="1" thickTop="1">
      <c r="A140" s="363"/>
      <c r="B140" s="86"/>
      <c r="C140" s="682"/>
      <c r="D140" s="83"/>
      <c r="E140" s="84"/>
      <c r="F140" s="80"/>
      <c r="G140" s="624"/>
      <c r="H140" s="83"/>
      <c r="I140" s="84"/>
      <c r="J140" s="80"/>
      <c r="K140" s="624"/>
      <c r="L140" s="353"/>
      <c r="M140" s="353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</row>
    <row r="141" spans="1:26" s="356" customFormat="1" ht="12.75" customHeight="1">
      <c r="A141" s="217"/>
      <c r="B141" s="215" t="s">
        <v>46</v>
      </c>
      <c r="C141" s="216"/>
      <c r="D141" s="6"/>
      <c r="E141" s="7"/>
      <c r="F141" s="80"/>
      <c r="G141" s="625"/>
      <c r="H141" s="6"/>
      <c r="I141" s="7"/>
      <c r="J141" s="80"/>
      <c r="K141" s="625"/>
      <c r="L141" s="353"/>
      <c r="M141" s="353"/>
      <c r="N141" s="353"/>
      <c r="O141" s="353"/>
      <c r="P141" s="353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</row>
    <row r="142" spans="1:26" s="356" customFormat="1" ht="12.75" customHeight="1">
      <c r="A142" s="217"/>
      <c r="B142" s="8"/>
      <c r="C142" s="216"/>
      <c r="D142" s="6"/>
      <c r="E142" s="7"/>
      <c r="F142" s="80"/>
      <c r="G142" s="625"/>
      <c r="H142" s="6"/>
      <c r="I142" s="7"/>
      <c r="J142" s="80"/>
      <c r="K142" s="625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</row>
    <row r="143" spans="1:26" s="356" customFormat="1" ht="12.75" customHeight="1">
      <c r="A143" s="217"/>
      <c r="B143" s="85" t="s">
        <v>47</v>
      </c>
      <c r="C143" s="682"/>
      <c r="D143" s="6"/>
      <c r="E143" s="7"/>
      <c r="F143" s="80"/>
      <c r="G143" s="625"/>
      <c r="H143" s="6"/>
      <c r="I143" s="7"/>
      <c r="J143" s="80"/>
      <c r="K143" s="625"/>
      <c r="L143" s="353"/>
      <c r="M143" s="353"/>
      <c r="N143" s="353"/>
      <c r="O143" s="353"/>
      <c r="P143" s="353"/>
      <c r="Q143" s="353"/>
      <c r="R143" s="353"/>
      <c r="S143" s="353"/>
      <c r="T143" s="353"/>
      <c r="U143" s="353"/>
      <c r="V143" s="353"/>
      <c r="W143" s="353"/>
      <c r="X143" s="353"/>
      <c r="Y143" s="353"/>
      <c r="Z143" s="353"/>
    </row>
    <row r="144" spans="1:26" s="356" customFormat="1" ht="12.75" customHeight="1">
      <c r="A144" s="217"/>
      <c r="B144" s="85" t="s">
        <v>48</v>
      </c>
      <c r="C144" s="682"/>
      <c r="D144" s="6"/>
      <c r="E144" s="7"/>
      <c r="F144" s="80"/>
      <c r="G144" s="625"/>
      <c r="H144" s="6"/>
      <c r="I144" s="7"/>
      <c r="J144" s="80"/>
      <c r="K144" s="625"/>
      <c r="L144" s="353"/>
      <c r="M144" s="353"/>
      <c r="N144" s="353"/>
      <c r="O144" s="353"/>
      <c r="P144" s="353"/>
      <c r="Q144" s="353"/>
      <c r="R144" s="353"/>
      <c r="S144" s="353"/>
      <c r="T144" s="353"/>
      <c r="U144" s="353"/>
      <c r="V144" s="353"/>
      <c r="W144" s="353"/>
      <c r="X144" s="353"/>
      <c r="Y144" s="353"/>
      <c r="Z144" s="353"/>
    </row>
    <row r="145" spans="1:26" s="356" customFormat="1" ht="12.75" customHeight="1">
      <c r="A145" s="217"/>
      <c r="B145" s="85" t="s">
        <v>49</v>
      </c>
      <c r="C145" s="682"/>
      <c r="D145" s="6"/>
      <c r="E145" s="7"/>
      <c r="F145" s="80"/>
      <c r="G145" s="625"/>
      <c r="H145" s="6"/>
      <c r="I145" s="7"/>
      <c r="J145" s="80"/>
      <c r="K145" s="625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</row>
    <row r="146" spans="1:26" s="356" customFormat="1" ht="12.75" customHeight="1">
      <c r="A146" s="217"/>
      <c r="B146" s="85"/>
      <c r="C146" s="370"/>
      <c r="D146" s="6"/>
      <c r="E146" s="7"/>
      <c r="F146" s="80"/>
      <c r="G146" s="625"/>
      <c r="H146" s="6"/>
      <c r="I146" s="7"/>
      <c r="J146" s="80"/>
      <c r="K146" s="625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</row>
    <row r="147" spans="1:26" s="356" customFormat="1" ht="12.75" customHeight="1">
      <c r="A147" s="217">
        <v>1</v>
      </c>
      <c r="B147" s="11" t="s">
        <v>50</v>
      </c>
      <c r="C147" s="5"/>
      <c r="D147" s="6">
        <v>17</v>
      </c>
      <c r="E147" s="7" t="s">
        <v>43</v>
      </c>
      <c r="F147" s="1038">
        <v>180</v>
      </c>
      <c r="G147" s="625">
        <f>D147*F147</f>
        <v>3060</v>
      </c>
      <c r="H147" s="6">
        <v>17</v>
      </c>
      <c r="I147" s="7" t="s">
        <v>43</v>
      </c>
      <c r="J147" s="1038">
        <v>180</v>
      </c>
      <c r="K147" s="625">
        <f>H147*J147</f>
        <v>3060</v>
      </c>
      <c r="L147" s="353"/>
      <c r="M147" s="353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</row>
    <row r="148" spans="1:26" s="356" customFormat="1" ht="12.75" customHeight="1">
      <c r="A148" s="217"/>
      <c r="B148" s="11"/>
      <c r="C148" s="5"/>
      <c r="D148" s="6"/>
      <c r="E148" s="7"/>
      <c r="F148" s="1038"/>
      <c r="G148" s="627"/>
      <c r="H148" s="6"/>
      <c r="I148" s="7"/>
      <c r="J148" s="1038"/>
      <c r="K148" s="627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</row>
    <row r="149" spans="1:26" s="356" customFormat="1" ht="12.75" customHeight="1">
      <c r="A149" s="217">
        <f>A147+1</f>
        <v>2</v>
      </c>
      <c r="B149" s="11" t="s">
        <v>51</v>
      </c>
      <c r="C149" s="5"/>
      <c r="D149" s="774">
        <v>295</v>
      </c>
      <c r="E149" s="7" t="s">
        <v>43</v>
      </c>
      <c r="F149" s="1038">
        <v>190</v>
      </c>
      <c r="G149" s="625">
        <f>D149*F149</f>
        <v>56050</v>
      </c>
      <c r="H149" s="774">
        <v>295</v>
      </c>
      <c r="I149" s="7" t="s">
        <v>43</v>
      </c>
      <c r="J149" s="1038">
        <v>190</v>
      </c>
      <c r="K149" s="625">
        <f>H149*J149</f>
        <v>56050</v>
      </c>
      <c r="L149" s="353"/>
      <c r="M149" s="353"/>
      <c r="N149" s="353"/>
      <c r="O149" s="353"/>
      <c r="P149" s="353"/>
      <c r="Q149" s="353"/>
      <c r="R149" s="353"/>
      <c r="S149" s="353"/>
      <c r="T149" s="353"/>
      <c r="U149" s="353"/>
      <c r="V149" s="353"/>
      <c r="W149" s="353"/>
      <c r="X149" s="353"/>
      <c r="Y149" s="353"/>
      <c r="Z149" s="353"/>
    </row>
    <row r="150" spans="1:26" s="356" customFormat="1" ht="12.75" customHeight="1">
      <c r="A150" s="217"/>
      <c r="B150" s="86" t="s">
        <v>52</v>
      </c>
      <c r="C150" s="682"/>
      <c r="D150" s="83"/>
      <c r="E150" s="84"/>
      <c r="F150" s="1038"/>
      <c r="G150" s="524"/>
      <c r="H150" s="83"/>
      <c r="I150" s="84"/>
      <c r="J150" s="1038"/>
      <c r="K150" s="524"/>
      <c r="L150" s="353"/>
      <c r="M150" s="353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</row>
    <row r="151" spans="1:26" s="356" customFormat="1" ht="12.75" customHeight="1">
      <c r="A151" s="217"/>
      <c r="B151" s="11" t="s">
        <v>53</v>
      </c>
      <c r="C151" s="5"/>
      <c r="D151" s="6"/>
      <c r="E151" s="7"/>
      <c r="F151" s="1038"/>
      <c r="G151" s="625"/>
      <c r="H151" s="6"/>
      <c r="I151" s="7"/>
      <c r="J151" s="1038"/>
      <c r="K151" s="625"/>
      <c r="L151" s="353"/>
      <c r="M151" s="353"/>
      <c r="N151" s="353"/>
      <c r="O151" s="353"/>
      <c r="P151" s="353"/>
      <c r="Q151" s="353"/>
      <c r="R151" s="353"/>
      <c r="S151" s="353"/>
      <c r="T151" s="353"/>
      <c r="U151" s="353"/>
      <c r="V151" s="353"/>
      <c r="W151" s="353"/>
      <c r="X151" s="353"/>
      <c r="Y151" s="353"/>
      <c r="Z151" s="353"/>
    </row>
    <row r="152" spans="1:26" s="356" customFormat="1" ht="12.75" customHeight="1">
      <c r="A152" s="217"/>
      <c r="B152" s="932"/>
      <c r="C152" s="696"/>
      <c r="D152" s="6"/>
      <c r="E152" s="933"/>
      <c r="F152" s="1039"/>
      <c r="G152" s="524"/>
      <c r="H152" s="6"/>
      <c r="I152" s="933"/>
      <c r="J152" s="1039"/>
      <c r="K152" s="524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</row>
    <row r="153" spans="1:26" s="665" customFormat="1" ht="12.75" customHeight="1">
      <c r="A153" s="217">
        <f>A149+1</f>
        <v>3</v>
      </c>
      <c r="B153" s="11" t="s">
        <v>54</v>
      </c>
      <c r="C153" s="5"/>
      <c r="D153" s="774">
        <v>63</v>
      </c>
      <c r="E153" s="7" t="s">
        <v>43</v>
      </c>
      <c r="F153" s="1037">
        <v>210</v>
      </c>
      <c r="G153" s="625">
        <f>D153*F153</f>
        <v>13230</v>
      </c>
      <c r="H153" s="774">
        <v>63</v>
      </c>
      <c r="I153" s="7" t="s">
        <v>43</v>
      </c>
      <c r="J153" s="1037">
        <v>210</v>
      </c>
      <c r="K153" s="625">
        <f>H153*J153</f>
        <v>13230</v>
      </c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</row>
    <row r="154" spans="1:26" s="356" customFormat="1" ht="12.75" customHeight="1">
      <c r="A154" s="217"/>
      <c r="B154" s="86" t="s">
        <v>55</v>
      </c>
      <c r="C154" s="682"/>
      <c r="D154" s="83"/>
      <c r="E154" s="84"/>
      <c r="F154" s="1037"/>
      <c r="G154" s="624"/>
      <c r="H154" s="83"/>
      <c r="I154" s="84"/>
      <c r="J154" s="1037"/>
      <c r="K154" s="624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</row>
    <row r="155" spans="1:26" s="356" customFormat="1" ht="12.75" customHeight="1">
      <c r="A155" s="217"/>
      <c r="B155" s="11"/>
      <c r="C155" s="5"/>
      <c r="D155" s="6"/>
      <c r="E155" s="7"/>
      <c r="F155" s="1038"/>
      <c r="G155" s="524"/>
      <c r="H155" s="6"/>
      <c r="I155" s="7"/>
      <c r="J155" s="1038"/>
      <c r="K155" s="524"/>
      <c r="L155" s="353"/>
      <c r="M155" s="353"/>
      <c r="N155" s="353"/>
      <c r="O155" s="353"/>
      <c r="P155" s="353"/>
      <c r="Q155" s="353"/>
      <c r="R155" s="353"/>
      <c r="S155" s="353"/>
      <c r="T155" s="353"/>
      <c r="U155" s="353"/>
      <c r="V155" s="353"/>
      <c r="W155" s="353"/>
      <c r="X155" s="353"/>
      <c r="Y155" s="353"/>
      <c r="Z155" s="353"/>
    </row>
    <row r="156" spans="1:26" s="356" customFormat="1" ht="12.75" customHeight="1">
      <c r="A156" s="217">
        <f>A153+1</f>
        <v>4</v>
      </c>
      <c r="B156" s="11" t="s">
        <v>56</v>
      </c>
      <c r="C156" s="5"/>
      <c r="D156" s="774">
        <v>15</v>
      </c>
      <c r="E156" s="7" t="s">
        <v>43</v>
      </c>
      <c r="F156" s="1037">
        <v>210</v>
      </c>
      <c r="G156" s="625">
        <f>D156*F156</f>
        <v>3150</v>
      </c>
      <c r="H156" s="774">
        <v>15</v>
      </c>
      <c r="I156" s="7" t="s">
        <v>43</v>
      </c>
      <c r="J156" s="1037">
        <v>210</v>
      </c>
      <c r="K156" s="625">
        <f>H156*J156</f>
        <v>3150</v>
      </c>
      <c r="L156" s="353"/>
      <c r="M156" s="353"/>
      <c r="N156" s="353"/>
      <c r="O156" s="353"/>
      <c r="P156" s="353"/>
      <c r="Q156" s="353"/>
      <c r="R156" s="353"/>
      <c r="S156" s="353"/>
      <c r="T156" s="353"/>
      <c r="U156" s="353"/>
      <c r="V156" s="353"/>
      <c r="W156" s="353"/>
      <c r="X156" s="353"/>
      <c r="Y156" s="353"/>
      <c r="Z156" s="353"/>
    </row>
    <row r="157" spans="1:26" s="356" customFormat="1" ht="12.75" customHeight="1">
      <c r="A157" s="217"/>
      <c r="B157" s="86" t="s">
        <v>57</v>
      </c>
      <c r="C157" s="682"/>
      <c r="D157" s="83"/>
      <c r="E157" s="84"/>
      <c r="F157" s="80"/>
      <c r="G157" s="524"/>
      <c r="H157" s="83"/>
      <c r="I157" s="84"/>
      <c r="J157" s="80"/>
      <c r="K157" s="524"/>
      <c r="L157" s="353"/>
      <c r="M157" s="353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</row>
    <row r="158" spans="1:26" s="356" customFormat="1" ht="12.75" customHeight="1">
      <c r="A158" s="217"/>
      <c r="B158" s="11"/>
      <c r="C158" s="5"/>
      <c r="D158" s="6"/>
      <c r="E158" s="7"/>
      <c r="F158" s="81"/>
      <c r="G158" s="524"/>
      <c r="H158" s="6"/>
      <c r="I158" s="7"/>
      <c r="J158" s="81"/>
      <c r="K158" s="524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</row>
    <row r="159" spans="1:26" s="356" customFormat="1" ht="12.75" customHeight="1">
      <c r="A159" s="217"/>
      <c r="B159" s="11"/>
      <c r="C159" s="5"/>
      <c r="D159" s="6"/>
      <c r="E159" s="7"/>
      <c r="F159" s="80"/>
      <c r="G159" s="625"/>
      <c r="H159" s="6"/>
      <c r="I159" s="7"/>
      <c r="J159" s="80"/>
      <c r="K159" s="625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</row>
    <row r="160" spans="1:26" s="356" customFormat="1" ht="12.75" customHeight="1">
      <c r="A160" s="217"/>
      <c r="B160" s="11"/>
      <c r="C160" s="5"/>
      <c r="D160" s="6"/>
      <c r="E160" s="7"/>
      <c r="F160" s="80"/>
      <c r="G160" s="625"/>
      <c r="H160" s="6"/>
      <c r="I160" s="7"/>
      <c r="J160" s="80"/>
      <c r="K160" s="625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</row>
    <row r="161" spans="1:26" s="356" customFormat="1" ht="12.75" customHeight="1">
      <c r="A161" s="217"/>
      <c r="B161" s="85"/>
      <c r="C161" s="682"/>
      <c r="D161" s="6"/>
      <c r="E161" s="7"/>
      <c r="F161" s="80"/>
      <c r="G161" s="625"/>
      <c r="H161" s="6"/>
      <c r="I161" s="7"/>
      <c r="J161" s="80"/>
      <c r="K161" s="625"/>
      <c r="L161" s="353"/>
      <c r="M161" s="353"/>
      <c r="N161" s="353"/>
      <c r="O161" s="353"/>
      <c r="P161" s="353"/>
      <c r="Q161" s="353"/>
      <c r="R161" s="353"/>
      <c r="S161" s="353"/>
      <c r="T161" s="353"/>
      <c r="U161" s="353"/>
      <c r="V161" s="353"/>
      <c r="W161" s="353"/>
      <c r="X161" s="353"/>
      <c r="Y161" s="353"/>
      <c r="Z161" s="353"/>
    </row>
    <row r="162" spans="1:26" s="356" customFormat="1" ht="12.75" customHeight="1">
      <c r="A162" s="217"/>
      <c r="B162" s="85"/>
      <c r="C162" s="682"/>
      <c r="D162" s="83"/>
      <c r="E162" s="84"/>
      <c r="F162" s="80"/>
      <c r="G162" s="524"/>
      <c r="H162" s="83"/>
      <c r="I162" s="84"/>
      <c r="J162" s="80"/>
      <c r="K162" s="524"/>
      <c r="L162" s="353"/>
      <c r="M162" s="353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</row>
    <row r="163" spans="1:26" s="356" customFormat="1" ht="12.75" customHeight="1">
      <c r="A163" s="217"/>
      <c r="B163" s="85"/>
      <c r="C163" s="682"/>
      <c r="D163" s="83"/>
      <c r="E163" s="7"/>
      <c r="F163" s="81"/>
      <c r="G163" s="524"/>
      <c r="H163" s="83"/>
      <c r="I163" s="7"/>
      <c r="J163" s="81"/>
      <c r="K163" s="524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</row>
    <row r="164" spans="1:26" s="356" customFormat="1" ht="12.75" customHeight="1">
      <c r="A164" s="377"/>
      <c r="B164" s="86"/>
      <c r="C164" s="682"/>
      <c r="D164" s="83"/>
      <c r="E164" s="84"/>
      <c r="F164" s="81"/>
      <c r="G164" s="524"/>
      <c r="H164" s="83"/>
      <c r="I164" s="84"/>
      <c r="J164" s="81"/>
      <c r="K164" s="524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</row>
    <row r="165" spans="1:26" s="356" customFormat="1" ht="12.75" customHeight="1">
      <c r="A165" s="377"/>
      <c r="B165" s="85"/>
      <c r="C165" s="682"/>
      <c r="D165" s="83"/>
      <c r="E165" s="84"/>
      <c r="F165" s="81"/>
      <c r="G165" s="624"/>
      <c r="H165" s="83"/>
      <c r="I165" s="84"/>
      <c r="J165" s="81"/>
      <c r="K165" s="624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</row>
    <row r="166" spans="1:26" s="356" customFormat="1" ht="12.75" customHeight="1">
      <c r="A166" s="377"/>
      <c r="B166" s="85"/>
      <c r="C166" s="682"/>
      <c r="D166" s="369"/>
      <c r="E166" s="84"/>
      <c r="F166" s="81"/>
      <c r="G166" s="624"/>
      <c r="H166" s="369"/>
      <c r="I166" s="84"/>
      <c r="J166" s="81"/>
      <c r="K166" s="624"/>
      <c r="L166" s="353"/>
      <c r="M166" s="353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</row>
    <row r="167" spans="1:26" s="356" customFormat="1" ht="12.75" customHeight="1">
      <c r="A167" s="377"/>
      <c r="B167" s="85"/>
      <c r="C167" s="682"/>
      <c r="D167" s="83"/>
      <c r="E167" s="84"/>
      <c r="F167" s="81"/>
      <c r="G167" s="624"/>
      <c r="H167" s="83"/>
      <c r="I167" s="84"/>
      <c r="J167" s="81"/>
      <c r="K167" s="624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</row>
    <row r="168" spans="1:26" s="356" customFormat="1" ht="12.75" customHeight="1">
      <c r="A168" s="377"/>
      <c r="B168" s="85"/>
      <c r="C168" s="370"/>
      <c r="D168" s="83"/>
      <c r="E168" s="84"/>
      <c r="F168" s="81"/>
      <c r="G168" s="624"/>
      <c r="H168" s="83"/>
      <c r="I168" s="84"/>
      <c r="J168" s="81"/>
      <c r="K168" s="624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</row>
    <row r="169" spans="1:26" s="356" customFormat="1" ht="12.75" customHeight="1">
      <c r="A169" s="377"/>
      <c r="B169" s="85"/>
      <c r="C169" s="682"/>
      <c r="D169" s="83"/>
      <c r="E169" s="84"/>
      <c r="F169" s="81"/>
      <c r="G169" s="624"/>
      <c r="H169" s="83"/>
      <c r="I169" s="84"/>
      <c r="J169" s="81"/>
      <c r="K169" s="624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</row>
    <row r="170" spans="1:26" s="356" customFormat="1" ht="12.75" customHeight="1">
      <c r="A170" s="377"/>
      <c r="B170" s="85"/>
      <c r="C170" s="682"/>
      <c r="D170" s="83"/>
      <c r="E170" s="84"/>
      <c r="F170" s="81"/>
      <c r="G170" s="624"/>
      <c r="H170" s="83"/>
      <c r="I170" s="84"/>
      <c r="J170" s="81"/>
      <c r="K170" s="624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</row>
    <row r="171" spans="1:26" s="356" customFormat="1" ht="12.75" customHeight="1">
      <c r="A171" s="377"/>
      <c r="B171" s="85"/>
      <c r="C171" s="682"/>
      <c r="D171" s="83"/>
      <c r="E171" s="84"/>
      <c r="F171" s="81"/>
      <c r="G171" s="624"/>
      <c r="H171" s="83"/>
      <c r="I171" s="84"/>
      <c r="J171" s="81"/>
      <c r="K171" s="624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</row>
    <row r="172" spans="1:26" s="356" customFormat="1" ht="12.75" customHeight="1">
      <c r="A172" s="377"/>
      <c r="B172" s="85"/>
      <c r="C172" s="682"/>
      <c r="D172" s="83"/>
      <c r="E172" s="84"/>
      <c r="F172" s="81"/>
      <c r="G172" s="624"/>
      <c r="H172" s="83"/>
      <c r="I172" s="84"/>
      <c r="J172" s="81"/>
      <c r="K172" s="624"/>
      <c r="L172" s="353"/>
      <c r="M172" s="353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</row>
    <row r="173" spans="1:26" s="356" customFormat="1" ht="12.75" customHeight="1">
      <c r="A173" s="377"/>
      <c r="B173" s="85"/>
      <c r="C173" s="370"/>
      <c r="D173" s="83"/>
      <c r="E173" s="84"/>
      <c r="F173" s="81"/>
      <c r="G173" s="624"/>
      <c r="H173" s="83"/>
      <c r="I173" s="84"/>
      <c r="J173" s="81"/>
      <c r="K173" s="624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</row>
    <row r="174" spans="1:26" s="356" customFormat="1" ht="12.75" customHeight="1">
      <c r="A174" s="377"/>
      <c r="B174" s="466"/>
      <c r="C174" s="462"/>
      <c r="D174" s="83"/>
      <c r="E174" s="84"/>
      <c r="F174" s="81"/>
      <c r="G174" s="624"/>
      <c r="H174" s="83"/>
      <c r="I174" s="84"/>
      <c r="J174" s="81"/>
      <c r="K174" s="624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</row>
    <row r="175" spans="1:26" s="356" customFormat="1" ht="12.75" customHeight="1">
      <c r="A175" s="377"/>
      <c r="B175" s="466"/>
      <c r="C175" s="462"/>
      <c r="D175" s="83"/>
      <c r="E175" s="84"/>
      <c r="F175" s="81"/>
      <c r="G175" s="624"/>
      <c r="H175" s="83"/>
      <c r="I175" s="84"/>
      <c r="J175" s="81"/>
      <c r="K175" s="624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</row>
    <row r="176" spans="1:26" s="356" customFormat="1" ht="12.75" customHeight="1">
      <c r="A176" s="377"/>
      <c r="B176" s="466"/>
      <c r="C176" s="462"/>
      <c r="D176" s="83"/>
      <c r="E176" s="84"/>
      <c r="F176" s="81"/>
      <c r="G176" s="624"/>
      <c r="H176" s="83"/>
      <c r="I176" s="84"/>
      <c r="J176" s="81"/>
      <c r="K176" s="624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</row>
    <row r="177" spans="1:26" s="356" customFormat="1" ht="12.75" customHeight="1">
      <c r="A177" s="377"/>
      <c r="B177" s="466"/>
      <c r="C177" s="462"/>
      <c r="D177" s="83"/>
      <c r="E177" s="84"/>
      <c r="F177" s="81"/>
      <c r="G177" s="624"/>
      <c r="H177" s="83"/>
      <c r="I177" s="84"/>
      <c r="J177" s="81"/>
      <c r="K177" s="624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</row>
    <row r="178" spans="1:26" s="356" customFormat="1" ht="12.75" customHeight="1">
      <c r="A178" s="377"/>
      <c r="B178" s="86"/>
      <c r="C178" s="682"/>
      <c r="D178" s="83"/>
      <c r="E178" s="84"/>
      <c r="F178" s="81"/>
      <c r="G178" s="624"/>
      <c r="H178" s="83"/>
      <c r="I178" s="84"/>
      <c r="J178" s="81"/>
      <c r="K178" s="624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</row>
    <row r="179" spans="1:26" s="356" customFormat="1" ht="12.75" customHeight="1">
      <c r="A179" s="377"/>
      <c r="B179" s="85"/>
      <c r="C179" s="682"/>
      <c r="D179" s="369"/>
      <c r="E179" s="84"/>
      <c r="F179" s="81"/>
      <c r="G179" s="624"/>
      <c r="H179" s="369"/>
      <c r="I179" s="84"/>
      <c r="J179" s="81"/>
      <c r="K179" s="624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</row>
    <row r="180" spans="1:26" s="356" customFormat="1" ht="12.75" customHeight="1">
      <c r="A180" s="377"/>
      <c r="B180" s="85"/>
      <c r="C180" s="682"/>
      <c r="D180" s="369"/>
      <c r="E180" s="84"/>
      <c r="F180" s="81"/>
      <c r="G180" s="624"/>
      <c r="H180" s="369"/>
      <c r="I180" s="84"/>
      <c r="J180" s="81"/>
      <c r="K180" s="624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</row>
    <row r="181" spans="1:26" s="356" customFormat="1" ht="12.75" customHeight="1">
      <c r="A181" s="377"/>
      <c r="B181" s="85"/>
      <c r="C181" s="682"/>
      <c r="D181" s="369"/>
      <c r="E181" s="84"/>
      <c r="F181" s="81"/>
      <c r="G181" s="624"/>
      <c r="H181" s="369"/>
      <c r="I181" s="84"/>
      <c r="J181" s="81"/>
      <c r="K181" s="624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</row>
    <row r="182" spans="1:26" s="356" customFormat="1" ht="12.75" customHeight="1">
      <c r="A182" s="377"/>
      <c r="B182" s="85"/>
      <c r="C182" s="682"/>
      <c r="D182" s="369"/>
      <c r="E182" s="84"/>
      <c r="F182" s="81"/>
      <c r="G182" s="624"/>
      <c r="H182" s="369"/>
      <c r="I182" s="84"/>
      <c r="J182" s="81"/>
      <c r="K182" s="624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</row>
    <row r="183" spans="1:26" s="356" customFormat="1" ht="12.75" customHeight="1">
      <c r="A183" s="377"/>
      <c r="B183" s="86"/>
      <c r="C183" s="370"/>
      <c r="D183" s="83"/>
      <c r="E183" s="84"/>
      <c r="F183" s="81"/>
      <c r="G183" s="624"/>
      <c r="H183" s="83"/>
      <c r="I183" s="84"/>
      <c r="J183" s="81"/>
      <c r="K183" s="624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</row>
    <row r="184" spans="1:26" s="356" customFormat="1" ht="12.75" customHeight="1">
      <c r="A184" s="377"/>
      <c r="B184" s="86"/>
      <c r="C184" s="370"/>
      <c r="D184" s="83"/>
      <c r="E184" s="84"/>
      <c r="F184" s="81"/>
      <c r="G184" s="624"/>
      <c r="H184" s="83"/>
      <c r="I184" s="84"/>
      <c r="J184" s="81"/>
      <c r="K184" s="624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</row>
    <row r="185" spans="1:26" s="356" customFormat="1" ht="12.75" customHeight="1">
      <c r="A185" s="377"/>
      <c r="B185" s="805"/>
      <c r="C185" s="370"/>
      <c r="D185" s="83"/>
      <c r="E185" s="84"/>
      <c r="F185" s="81"/>
      <c r="G185" s="624"/>
      <c r="H185" s="83"/>
      <c r="I185" s="84"/>
      <c r="J185" s="81"/>
      <c r="K185" s="624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</row>
    <row r="186" spans="1:26" s="356" customFormat="1" ht="12.75" customHeight="1">
      <c r="A186" s="377"/>
      <c r="B186" s="92"/>
      <c r="C186" s="462"/>
      <c r="D186" s="83"/>
      <c r="E186" s="84"/>
      <c r="F186" s="81"/>
      <c r="G186" s="624"/>
      <c r="H186" s="83"/>
      <c r="I186" s="84"/>
      <c r="J186" s="81"/>
      <c r="K186" s="624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</row>
    <row r="187" spans="1:26" s="356" customFormat="1" ht="12.75" customHeight="1">
      <c r="A187" s="377"/>
      <c r="B187" s="85"/>
      <c r="C187" s="682"/>
      <c r="D187" s="369"/>
      <c r="E187" s="84"/>
      <c r="F187" s="81"/>
      <c r="G187" s="624"/>
      <c r="H187" s="369"/>
      <c r="I187" s="84"/>
      <c r="J187" s="81"/>
      <c r="K187" s="624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</row>
    <row r="188" spans="1:26" s="356" customFormat="1" ht="12.75" customHeight="1">
      <c r="A188" s="377"/>
      <c r="B188" s="85"/>
      <c r="C188" s="682"/>
      <c r="D188" s="369"/>
      <c r="E188" s="84"/>
      <c r="F188" s="81"/>
      <c r="G188" s="624"/>
      <c r="H188" s="369"/>
      <c r="I188" s="84"/>
      <c r="J188" s="81"/>
      <c r="K188" s="624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</row>
    <row r="189" spans="1:26" s="356" customFormat="1" ht="12.75" customHeight="1">
      <c r="A189" s="377"/>
      <c r="B189" s="85"/>
      <c r="C189" s="682"/>
      <c r="D189" s="369"/>
      <c r="E189" s="84"/>
      <c r="F189" s="81"/>
      <c r="G189" s="624"/>
      <c r="H189" s="369"/>
      <c r="I189" s="84"/>
      <c r="J189" s="81"/>
      <c r="K189" s="624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</row>
    <row r="190" spans="1:26" s="356" customFormat="1" ht="12.75" customHeight="1">
      <c r="A190" s="377"/>
      <c r="B190" s="85"/>
      <c r="C190" s="682"/>
      <c r="D190" s="369"/>
      <c r="E190" s="84"/>
      <c r="F190" s="81"/>
      <c r="G190" s="624"/>
      <c r="H190" s="369"/>
      <c r="I190" s="84"/>
      <c r="J190" s="81"/>
      <c r="K190" s="624"/>
      <c r="L190" s="353"/>
      <c r="M190" s="353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</row>
    <row r="191" spans="1:26" s="356" customFormat="1" ht="12.75" customHeight="1">
      <c r="A191" s="377"/>
      <c r="B191" s="85"/>
      <c r="C191" s="682"/>
      <c r="D191" s="369"/>
      <c r="E191" s="84"/>
      <c r="F191" s="81"/>
      <c r="G191" s="624"/>
      <c r="H191" s="369"/>
      <c r="I191" s="84"/>
      <c r="J191" s="81"/>
      <c r="K191" s="624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</row>
    <row r="192" spans="1:26" s="356" customFormat="1" ht="12.75" customHeight="1">
      <c r="A192" s="377"/>
      <c r="B192" s="85"/>
      <c r="C192" s="682"/>
      <c r="D192" s="369"/>
      <c r="E192" s="84"/>
      <c r="F192" s="81"/>
      <c r="G192" s="624"/>
      <c r="H192" s="369"/>
      <c r="I192" s="84"/>
      <c r="J192" s="81"/>
      <c r="K192" s="624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</row>
    <row r="193" spans="1:26" s="356" customFormat="1" ht="12.75" customHeight="1">
      <c r="A193" s="377"/>
      <c r="B193" s="85"/>
      <c r="C193" s="682"/>
      <c r="D193" s="369"/>
      <c r="E193" s="84"/>
      <c r="F193" s="81"/>
      <c r="G193" s="624"/>
      <c r="H193" s="369"/>
      <c r="I193" s="84"/>
      <c r="J193" s="81"/>
      <c r="K193" s="624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</row>
    <row r="194" spans="1:26" s="356" customFormat="1" ht="12.75" customHeight="1">
      <c r="A194" s="377"/>
      <c r="B194" s="85"/>
      <c r="C194" s="682"/>
      <c r="D194" s="369"/>
      <c r="E194" s="84"/>
      <c r="F194" s="81"/>
      <c r="G194" s="624"/>
      <c r="H194" s="369"/>
      <c r="I194" s="84"/>
      <c r="J194" s="81"/>
      <c r="K194" s="624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</row>
    <row r="195" spans="1:26" s="356" customFormat="1" ht="12.75" customHeight="1">
      <c r="A195" s="377"/>
      <c r="B195" s="85"/>
      <c r="C195" s="682"/>
      <c r="D195" s="369"/>
      <c r="E195" s="84"/>
      <c r="F195" s="81"/>
      <c r="G195" s="624"/>
      <c r="H195" s="369"/>
      <c r="I195" s="84"/>
      <c r="J195" s="81"/>
      <c r="K195" s="624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</row>
    <row r="196" spans="1:26" s="356" customFormat="1" ht="12.75" customHeight="1">
      <c r="A196" s="377"/>
      <c r="B196" s="85"/>
      <c r="C196" s="682"/>
      <c r="D196" s="369"/>
      <c r="E196" s="84"/>
      <c r="F196" s="81"/>
      <c r="G196" s="624"/>
      <c r="H196" s="369"/>
      <c r="I196" s="84"/>
      <c r="J196" s="81"/>
      <c r="K196" s="624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</row>
    <row r="197" spans="1:26" s="356" customFormat="1" ht="12.75" customHeight="1">
      <c r="A197" s="377"/>
      <c r="B197" s="85"/>
      <c r="C197" s="682"/>
      <c r="D197" s="369"/>
      <c r="E197" s="84"/>
      <c r="F197" s="81"/>
      <c r="G197" s="624"/>
      <c r="H197" s="369"/>
      <c r="I197" s="84"/>
      <c r="J197" s="81"/>
      <c r="K197" s="624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</row>
    <row r="198" spans="1:26" s="356" customFormat="1" ht="12.75" customHeight="1">
      <c r="A198" s="377"/>
      <c r="B198" s="85"/>
      <c r="C198" s="682"/>
      <c r="D198" s="369"/>
      <c r="E198" s="84"/>
      <c r="F198" s="81"/>
      <c r="G198" s="624"/>
      <c r="H198" s="369"/>
      <c r="I198" s="84"/>
      <c r="J198" s="81"/>
      <c r="K198" s="624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</row>
    <row r="199" spans="1:26" s="356" customFormat="1" ht="12.75" customHeight="1">
      <c r="A199" s="377"/>
      <c r="B199" s="85"/>
      <c r="C199" s="682"/>
      <c r="D199" s="369"/>
      <c r="E199" s="84"/>
      <c r="F199" s="81"/>
      <c r="G199" s="624"/>
      <c r="H199" s="369"/>
      <c r="I199" s="84"/>
      <c r="J199" s="81"/>
      <c r="K199" s="624"/>
      <c r="L199" s="353"/>
      <c r="M199" s="353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</row>
    <row r="200" spans="1:26" s="356" customFormat="1" ht="12.75" customHeight="1">
      <c r="A200" s="377"/>
      <c r="B200" s="85"/>
      <c r="C200" s="682"/>
      <c r="D200" s="369"/>
      <c r="E200" s="84"/>
      <c r="F200" s="81"/>
      <c r="G200" s="624"/>
      <c r="H200" s="369"/>
      <c r="I200" s="84"/>
      <c r="J200" s="81"/>
      <c r="K200" s="624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</row>
    <row r="201" spans="1:26" s="356" customFormat="1" ht="12.75" customHeight="1">
      <c r="A201" s="377"/>
      <c r="B201" s="85"/>
      <c r="C201" s="682"/>
      <c r="D201" s="369"/>
      <c r="E201" s="84"/>
      <c r="F201" s="81"/>
      <c r="G201" s="624"/>
      <c r="H201" s="369"/>
      <c r="I201" s="84"/>
      <c r="J201" s="81"/>
      <c r="K201" s="624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</row>
    <row r="202" spans="1:26" s="356" customFormat="1" ht="12.75" customHeight="1">
      <c r="A202" s="377"/>
      <c r="B202" s="86"/>
      <c r="C202" s="682"/>
      <c r="D202" s="369"/>
      <c r="E202" s="84"/>
      <c r="F202" s="81"/>
      <c r="G202" s="624"/>
      <c r="H202" s="369"/>
      <c r="I202" s="84"/>
      <c r="J202" s="81"/>
      <c r="K202" s="624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</row>
    <row r="203" spans="1:26" s="356" customFormat="1" ht="12.75" customHeight="1">
      <c r="A203" s="377"/>
      <c r="B203" s="86"/>
      <c r="C203" s="682"/>
      <c r="D203" s="369"/>
      <c r="E203" s="84"/>
      <c r="F203" s="81"/>
      <c r="G203" s="662"/>
      <c r="H203" s="369"/>
      <c r="I203" s="84"/>
      <c r="J203" s="81"/>
      <c r="K203" s="662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</row>
    <row r="204" spans="1:26" s="356" customFormat="1" ht="12.75" customHeight="1">
      <c r="A204" s="375"/>
      <c r="B204" s="374"/>
      <c r="C204" s="374"/>
      <c r="D204" s="373"/>
      <c r="E204" s="372"/>
      <c r="F204" s="240"/>
      <c r="G204" s="660"/>
      <c r="H204" s="373"/>
      <c r="I204" s="372"/>
      <c r="J204" s="240"/>
      <c r="K204" s="660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</row>
    <row r="205" spans="1:26" s="356" customFormat="1" ht="12.75" customHeight="1">
      <c r="A205" s="363"/>
      <c r="B205" s="686" t="s">
        <v>35</v>
      </c>
      <c r="C205" s="686"/>
      <c r="D205" s="83"/>
      <c r="E205" s="84"/>
      <c r="F205" s="362" t="s">
        <v>36</v>
      </c>
      <c r="G205" s="629">
        <f>SUM(G140:G203)</f>
        <v>75490</v>
      </c>
      <c r="H205" s="83"/>
      <c r="I205" s="84"/>
      <c r="J205" s="362" t="s">
        <v>36</v>
      </c>
      <c r="K205" s="629">
        <f>SUM(K140:K203)</f>
        <v>75490</v>
      </c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</row>
    <row r="206" spans="1:26" s="356" customFormat="1" ht="12.75" customHeight="1" thickBot="1">
      <c r="A206" s="361"/>
      <c r="B206" s="360"/>
      <c r="C206" s="360"/>
      <c r="D206" s="359"/>
      <c r="E206" s="358"/>
      <c r="F206" s="357"/>
      <c r="G206" s="661"/>
      <c r="H206" s="359"/>
      <c r="I206" s="358"/>
      <c r="J206" s="357"/>
      <c r="K206" s="661"/>
      <c r="L206" s="353"/>
      <c r="M206" s="353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</row>
    <row r="207" spans="1:26" s="356" customFormat="1" ht="12.6" customHeight="1" thickTop="1">
      <c r="A207" s="363"/>
      <c r="B207" s="86"/>
      <c r="C207" s="682"/>
      <c r="D207" s="83"/>
      <c r="E207" s="84"/>
      <c r="F207" s="80"/>
      <c r="G207" s="624"/>
      <c r="H207" s="83"/>
      <c r="I207" s="84"/>
      <c r="J207" s="80"/>
      <c r="K207" s="624"/>
      <c r="L207" s="353"/>
      <c r="M207" s="353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</row>
    <row r="208" spans="1:26" s="356" customFormat="1" ht="12.75" customHeight="1">
      <c r="A208" s="217"/>
      <c r="B208" s="215" t="s">
        <v>58</v>
      </c>
      <c r="C208" s="216"/>
      <c r="D208" s="6"/>
      <c r="E208" s="7"/>
      <c r="F208" s="80"/>
      <c r="G208" s="625"/>
      <c r="H208" s="6"/>
      <c r="I208" s="7"/>
      <c r="J208" s="80"/>
      <c r="K208" s="625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</row>
    <row r="209" spans="1:26" s="356" customFormat="1" ht="12.75" customHeight="1">
      <c r="A209" s="217"/>
      <c r="B209" s="8"/>
      <c r="C209" s="216"/>
      <c r="D209" s="6"/>
      <c r="E209" s="7"/>
      <c r="F209" s="80"/>
      <c r="G209" s="625"/>
      <c r="H209" s="6"/>
      <c r="I209" s="7"/>
      <c r="J209" s="80"/>
      <c r="K209" s="625"/>
      <c r="L209" s="353"/>
      <c r="M209" s="353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</row>
    <row r="210" spans="1:26" s="356" customFormat="1" ht="12.75" customHeight="1">
      <c r="A210" s="217"/>
      <c r="B210" s="954" t="s">
        <v>59</v>
      </c>
      <c r="C210" s="955"/>
      <c r="D210" s="6"/>
      <c r="E210" s="7"/>
      <c r="F210" s="80"/>
      <c r="G210" s="625"/>
      <c r="H210" s="6"/>
      <c r="I210" s="7"/>
      <c r="J210" s="80"/>
      <c r="K210" s="625"/>
      <c r="L210" s="353"/>
      <c r="M210" s="353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</row>
    <row r="211" spans="1:26" s="356" customFormat="1" ht="12.75" customHeight="1">
      <c r="A211" s="217"/>
      <c r="B211" s="950" t="s">
        <v>60</v>
      </c>
      <c r="C211" s="370"/>
      <c r="D211" s="6"/>
      <c r="E211" s="7"/>
      <c r="F211" s="80"/>
      <c r="G211" s="625"/>
      <c r="H211" s="6"/>
      <c r="I211" s="7"/>
      <c r="J211" s="80"/>
      <c r="K211" s="625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</row>
    <row r="212" spans="1:26" s="356" customFormat="1" ht="12.75" customHeight="1">
      <c r="A212" s="217"/>
      <c r="B212" s="950" t="s">
        <v>61</v>
      </c>
      <c r="C212" s="370"/>
      <c r="D212" s="6"/>
      <c r="E212" s="7"/>
      <c r="F212" s="80"/>
      <c r="G212" s="625"/>
      <c r="H212" s="6"/>
      <c r="I212" s="7"/>
      <c r="J212" s="80"/>
      <c r="K212" s="625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</row>
    <row r="213" spans="1:26" s="356" customFormat="1" ht="12.75" customHeight="1">
      <c r="A213" s="217"/>
      <c r="B213" s="950" t="s">
        <v>62</v>
      </c>
      <c r="C213" s="370"/>
      <c r="D213" s="6"/>
      <c r="E213" s="7"/>
      <c r="F213" s="80"/>
      <c r="G213" s="625"/>
      <c r="H213" s="6"/>
      <c r="I213" s="7"/>
      <c r="J213" s="80"/>
      <c r="K213" s="625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</row>
    <row r="214" spans="1:26" s="356" customFormat="1" ht="12.75" customHeight="1">
      <c r="A214" s="217"/>
      <c r="B214" s="11"/>
      <c r="C214" s="5"/>
      <c r="D214" s="6"/>
      <c r="E214" s="7"/>
      <c r="F214" s="80"/>
      <c r="G214" s="625"/>
      <c r="H214" s="6"/>
      <c r="I214" s="7"/>
      <c r="J214" s="80"/>
      <c r="K214" s="625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</row>
    <row r="215" spans="1:26" s="356" customFormat="1" ht="12.75" customHeight="1">
      <c r="A215" s="217">
        <v>1</v>
      </c>
      <c r="B215" s="11" t="s">
        <v>63</v>
      </c>
      <c r="C215" s="5"/>
      <c r="D215" s="83">
        <v>43</v>
      </c>
      <c r="E215" s="7" t="s">
        <v>43</v>
      </c>
      <c r="F215" s="1038">
        <v>135</v>
      </c>
      <c r="G215" s="625">
        <f>D215*F215</f>
        <v>5805</v>
      </c>
      <c r="H215" s="83">
        <v>43</v>
      </c>
      <c r="I215" s="7" t="s">
        <v>43</v>
      </c>
      <c r="J215" s="1038">
        <v>90</v>
      </c>
      <c r="K215" s="625">
        <f>H215*J215</f>
        <v>3870</v>
      </c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</row>
    <row r="216" spans="1:26" s="356" customFormat="1" ht="12.75" customHeight="1">
      <c r="A216" s="217"/>
      <c r="B216" s="11"/>
      <c r="C216" s="5"/>
      <c r="D216" s="83"/>
      <c r="E216" s="7"/>
      <c r="F216" s="1038"/>
      <c r="G216" s="625"/>
      <c r="H216" s="83"/>
      <c r="I216" s="7"/>
      <c r="J216" s="1038"/>
      <c r="K216" s="625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</row>
    <row r="217" spans="1:26" s="356" customFormat="1" ht="12.75" customHeight="1">
      <c r="A217" s="377">
        <f>A215+1</f>
        <v>2</v>
      </c>
      <c r="B217" s="951" t="s">
        <v>64</v>
      </c>
      <c r="C217" s="370"/>
      <c r="D217" s="83">
        <v>13</v>
      </c>
      <c r="E217" s="84" t="s">
        <v>43</v>
      </c>
      <c r="F217" s="1037">
        <v>135</v>
      </c>
      <c r="G217" s="625">
        <f>D217*F217</f>
        <v>1755</v>
      </c>
      <c r="H217" s="83">
        <v>13</v>
      </c>
      <c r="I217" s="84" t="s">
        <v>43</v>
      </c>
      <c r="J217" s="1037">
        <v>90</v>
      </c>
      <c r="K217" s="625">
        <f>H217*J217</f>
        <v>1170</v>
      </c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</row>
    <row r="218" spans="1:26" s="356" customFormat="1" ht="12.75" customHeight="1">
      <c r="A218" s="377"/>
      <c r="B218" s="951"/>
      <c r="C218" s="370"/>
      <c r="D218" s="83"/>
      <c r="E218" s="84"/>
      <c r="F218" s="1037"/>
      <c r="G218" s="624"/>
      <c r="H218" s="83"/>
      <c r="I218" s="84"/>
      <c r="J218" s="1037"/>
      <c r="K218" s="624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</row>
    <row r="219" spans="1:26" s="356" customFormat="1" ht="12.75" customHeight="1">
      <c r="A219" s="217">
        <f>A217+1</f>
        <v>3</v>
      </c>
      <c r="B219" s="86" t="s">
        <v>65</v>
      </c>
      <c r="C219" s="370"/>
      <c r="D219" s="83">
        <v>11</v>
      </c>
      <c r="E219" s="84" t="s">
        <v>43</v>
      </c>
      <c r="F219" s="1038">
        <v>135</v>
      </c>
      <c r="G219" s="625">
        <f>D219*F219</f>
        <v>1485</v>
      </c>
      <c r="H219" s="83">
        <v>11</v>
      </c>
      <c r="I219" s="84" t="s">
        <v>43</v>
      </c>
      <c r="J219" s="1038">
        <v>90</v>
      </c>
      <c r="K219" s="625">
        <f>H219*J219</f>
        <v>990</v>
      </c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</row>
    <row r="220" spans="1:26" s="356" customFormat="1" ht="12.75" customHeight="1">
      <c r="A220" s="217"/>
      <c r="B220" s="951" t="s">
        <v>66</v>
      </c>
      <c r="C220" s="382"/>
      <c r="D220" s="83"/>
      <c r="E220" s="84"/>
      <c r="F220" s="1038"/>
      <c r="G220" s="524"/>
      <c r="H220" s="83"/>
      <c r="I220" s="84"/>
      <c r="J220" s="1038"/>
      <c r="K220" s="524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</row>
    <row r="221" spans="1:26" s="356" customFormat="1" ht="12.75" customHeight="1">
      <c r="A221" s="217"/>
      <c r="B221" s="11"/>
      <c r="C221" s="242"/>
      <c r="D221" s="83"/>
      <c r="E221" s="7"/>
      <c r="F221" s="1038"/>
      <c r="G221" s="625"/>
      <c r="H221" s="83"/>
      <c r="I221" s="7"/>
      <c r="J221" s="1038"/>
      <c r="K221" s="625"/>
      <c r="L221" s="353"/>
      <c r="M221" s="353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</row>
    <row r="222" spans="1:26" s="356" customFormat="1" ht="12.75" customHeight="1">
      <c r="A222" s="217"/>
      <c r="B222" s="952" t="s">
        <v>67</v>
      </c>
      <c r="C222" s="953"/>
      <c r="D222" s="83"/>
      <c r="E222" s="933"/>
      <c r="F222" s="1039"/>
      <c r="G222" s="524"/>
      <c r="H222" s="83"/>
      <c r="I222" s="933"/>
      <c r="J222" s="1039"/>
      <c r="K222" s="524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</row>
    <row r="223" spans="1:26" s="665" customFormat="1" ht="12.75" customHeight="1">
      <c r="A223" s="217"/>
      <c r="B223" s="950" t="s">
        <v>68</v>
      </c>
      <c r="C223" s="382"/>
      <c r="D223" s="83"/>
      <c r="E223" s="84"/>
      <c r="F223" s="1037"/>
      <c r="G223" s="524"/>
      <c r="H223" s="83"/>
      <c r="I223" s="84"/>
      <c r="J223" s="1037"/>
      <c r="K223" s="524"/>
      <c r="L223" s="664"/>
      <c r="M223" s="664"/>
      <c r="N223" s="664"/>
      <c r="O223" s="664"/>
      <c r="P223" s="664"/>
      <c r="Q223" s="664"/>
      <c r="R223" s="664"/>
      <c r="S223" s="664"/>
      <c r="T223" s="664"/>
      <c r="U223" s="664"/>
      <c r="V223" s="664"/>
      <c r="W223" s="664"/>
      <c r="X223" s="664"/>
      <c r="Y223" s="664"/>
      <c r="Z223" s="664"/>
    </row>
    <row r="224" spans="1:26" s="356" customFormat="1" ht="12.75" customHeight="1">
      <c r="A224" s="217"/>
      <c r="B224" s="950" t="s">
        <v>69</v>
      </c>
      <c r="C224" s="370"/>
      <c r="D224" s="83"/>
      <c r="E224" s="84"/>
      <c r="F224" s="1037"/>
      <c r="G224" s="624"/>
      <c r="H224" s="83"/>
      <c r="I224" s="84"/>
      <c r="J224" s="1037"/>
      <c r="K224" s="624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</row>
    <row r="225" spans="1:26" s="356" customFormat="1" ht="12.75" customHeight="1">
      <c r="A225" s="217"/>
      <c r="B225" s="951"/>
      <c r="C225" s="370"/>
      <c r="D225" s="83"/>
      <c r="E225" s="84"/>
      <c r="F225" s="1038"/>
      <c r="G225" s="524"/>
      <c r="H225" s="83"/>
      <c r="I225" s="84"/>
      <c r="J225" s="1038"/>
      <c r="K225" s="524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</row>
    <row r="226" spans="1:26" s="356" customFormat="1" ht="12.75" customHeight="1">
      <c r="A226" s="217">
        <f>A219+1</f>
        <v>4</v>
      </c>
      <c r="B226" s="951" t="s">
        <v>70</v>
      </c>
      <c r="C226" s="370"/>
      <c r="D226" s="83">
        <v>13</v>
      </c>
      <c r="E226" s="84" t="s">
        <v>43</v>
      </c>
      <c r="F226" s="1037">
        <v>185</v>
      </c>
      <c r="G226" s="625">
        <f>D226*F226</f>
        <v>2405</v>
      </c>
      <c r="H226" s="83">
        <v>13</v>
      </c>
      <c r="I226" s="84" t="s">
        <v>43</v>
      </c>
      <c r="J226" s="1037">
        <v>320</v>
      </c>
      <c r="K226" s="625">
        <f>H226*J226</f>
        <v>4160</v>
      </c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</row>
    <row r="227" spans="1:26" s="356" customFormat="1" ht="12.75" customHeight="1">
      <c r="A227" s="217"/>
      <c r="B227" s="951"/>
      <c r="C227" s="370"/>
      <c r="D227" s="83"/>
      <c r="E227" s="7"/>
      <c r="F227" s="1038"/>
      <c r="G227" s="524"/>
      <c r="H227" s="83"/>
      <c r="I227" s="7"/>
      <c r="J227" s="1038"/>
      <c r="K227" s="524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</row>
    <row r="228" spans="1:26" s="356" customFormat="1" ht="12.75" customHeight="1">
      <c r="A228" s="217">
        <f>A226+1</f>
        <v>5</v>
      </c>
      <c r="B228" s="86" t="s">
        <v>71</v>
      </c>
      <c r="C228" s="370"/>
      <c r="D228" s="83">
        <v>20</v>
      </c>
      <c r="E228" s="84" t="s">
        <v>43</v>
      </c>
      <c r="F228" s="1037">
        <v>185</v>
      </c>
      <c r="G228" s="625">
        <f>D228*F228</f>
        <v>3700</v>
      </c>
      <c r="H228" s="83">
        <v>20</v>
      </c>
      <c r="I228" s="84" t="s">
        <v>43</v>
      </c>
      <c r="J228" s="1037">
        <v>320</v>
      </c>
      <c r="K228" s="625">
        <f>H228*J228</f>
        <v>6400</v>
      </c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</row>
    <row r="229" spans="1:26" s="356" customFormat="1" ht="12.75" customHeight="1">
      <c r="A229" s="217"/>
      <c r="B229" s="951"/>
      <c r="C229" s="370"/>
      <c r="D229" s="83"/>
      <c r="E229" s="84"/>
      <c r="F229" s="80"/>
      <c r="G229" s="625"/>
      <c r="H229" s="83"/>
      <c r="I229" s="84"/>
      <c r="J229" s="80"/>
      <c r="K229" s="625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</row>
    <row r="230" spans="1:26" s="356" customFormat="1" ht="12.75" customHeight="1">
      <c r="A230" s="217"/>
      <c r="B230" s="951"/>
      <c r="C230" s="370"/>
      <c r="D230" s="6"/>
      <c r="E230" s="7"/>
      <c r="F230" s="80"/>
      <c r="G230" s="625"/>
      <c r="H230" s="6"/>
      <c r="I230" s="7"/>
      <c r="J230" s="80"/>
      <c r="K230" s="625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</row>
    <row r="231" spans="1:26" s="356" customFormat="1" ht="12.75" customHeight="1">
      <c r="A231" s="217"/>
      <c r="B231" s="950"/>
      <c r="C231" s="382"/>
      <c r="D231" s="6"/>
      <c r="E231" s="7"/>
      <c r="F231" s="80"/>
      <c r="G231" s="625"/>
      <c r="H231" s="6"/>
      <c r="I231" s="7"/>
      <c r="J231" s="80"/>
      <c r="K231" s="625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</row>
    <row r="232" spans="1:26" s="356" customFormat="1" ht="12.75" customHeight="1">
      <c r="A232" s="217"/>
      <c r="B232" s="950"/>
      <c r="C232" s="382"/>
      <c r="D232" s="83"/>
      <c r="E232" s="7"/>
      <c r="F232" s="81"/>
      <c r="G232" s="524"/>
      <c r="H232" s="83"/>
      <c r="I232" s="7"/>
      <c r="J232" s="81"/>
      <c r="K232" s="524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</row>
    <row r="233" spans="1:26" s="356" customFormat="1" ht="12.75" customHeight="1">
      <c r="A233" s="377"/>
      <c r="B233" s="950"/>
      <c r="C233" s="370"/>
      <c r="D233" s="83"/>
      <c r="E233" s="84"/>
      <c r="F233" s="81"/>
      <c r="G233" s="524"/>
      <c r="H233" s="83"/>
      <c r="I233" s="84"/>
      <c r="J233" s="81"/>
      <c r="K233" s="524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</row>
    <row r="234" spans="1:26" s="356" customFormat="1" ht="12.75" customHeight="1">
      <c r="A234" s="377"/>
      <c r="B234" s="950"/>
      <c r="C234" s="382"/>
      <c r="D234" s="83"/>
      <c r="E234" s="84"/>
      <c r="F234" s="81"/>
      <c r="G234" s="624"/>
      <c r="H234" s="83"/>
      <c r="I234" s="84"/>
      <c r="J234" s="81"/>
      <c r="K234" s="624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</row>
    <row r="235" spans="1:26" s="356" customFormat="1" ht="12.75" customHeight="1">
      <c r="A235" s="377"/>
      <c r="B235" s="951"/>
      <c r="C235" s="370"/>
      <c r="D235" s="369"/>
      <c r="E235" s="84"/>
      <c r="F235" s="81"/>
      <c r="G235" s="624"/>
      <c r="H235" s="369"/>
      <c r="I235" s="84"/>
      <c r="J235" s="81"/>
      <c r="K235" s="624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</row>
    <row r="236" spans="1:26" s="356" customFormat="1" ht="12.75" customHeight="1">
      <c r="A236" s="377"/>
      <c r="B236" s="951"/>
      <c r="C236" s="370"/>
      <c r="D236" s="83"/>
      <c r="E236" s="84"/>
      <c r="F236" s="81"/>
      <c r="G236" s="624"/>
      <c r="H236" s="83"/>
      <c r="I236" s="84"/>
      <c r="J236" s="81"/>
      <c r="K236" s="624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</row>
    <row r="237" spans="1:26" s="356" customFormat="1" ht="12.75" customHeight="1">
      <c r="A237" s="377"/>
      <c r="B237" s="951"/>
      <c r="C237" s="370"/>
      <c r="D237" s="83"/>
      <c r="E237" s="84"/>
      <c r="F237" s="81"/>
      <c r="G237" s="624"/>
      <c r="H237" s="83"/>
      <c r="I237" s="84"/>
      <c r="J237" s="81"/>
      <c r="K237" s="624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</row>
    <row r="238" spans="1:26" s="356" customFormat="1" ht="12.75" customHeight="1">
      <c r="A238" s="377"/>
      <c r="B238" s="951"/>
      <c r="C238" s="370"/>
      <c r="D238" s="83"/>
      <c r="E238" s="84"/>
      <c r="F238" s="81"/>
      <c r="G238" s="624"/>
      <c r="H238" s="83"/>
      <c r="I238" s="84"/>
      <c r="J238" s="81"/>
      <c r="K238" s="624"/>
      <c r="L238" s="353"/>
      <c r="M238" s="353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</row>
    <row r="239" spans="1:26" s="356" customFormat="1" ht="12.75" customHeight="1">
      <c r="A239" s="377"/>
      <c r="B239" s="951"/>
      <c r="C239" s="370"/>
      <c r="D239" s="83"/>
      <c r="E239" s="84"/>
      <c r="F239" s="81"/>
      <c r="G239" s="624"/>
      <c r="H239" s="83"/>
      <c r="I239" s="84"/>
      <c r="J239" s="81"/>
      <c r="K239" s="624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</row>
    <row r="240" spans="1:26" s="356" customFormat="1" ht="12.75" customHeight="1">
      <c r="A240" s="377"/>
      <c r="B240" s="951"/>
      <c r="C240" s="370"/>
      <c r="D240" s="83"/>
      <c r="E240" s="84"/>
      <c r="F240" s="81"/>
      <c r="G240" s="624"/>
      <c r="H240" s="83"/>
      <c r="I240" s="84"/>
      <c r="J240" s="81"/>
      <c r="K240" s="624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</row>
    <row r="241" spans="1:26" s="356" customFormat="1" ht="12.75" customHeight="1">
      <c r="A241" s="377"/>
      <c r="B241" s="466"/>
      <c r="C241" s="462"/>
      <c r="D241" s="83"/>
      <c r="E241" s="84"/>
      <c r="F241" s="81"/>
      <c r="G241" s="624"/>
      <c r="H241" s="83"/>
      <c r="I241" s="84"/>
      <c r="J241" s="81"/>
      <c r="K241" s="624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</row>
    <row r="242" spans="1:26" s="356" customFormat="1" ht="12.75" customHeight="1">
      <c r="A242" s="377"/>
      <c r="B242" s="466"/>
      <c r="C242" s="462"/>
      <c r="D242" s="83"/>
      <c r="E242" s="84"/>
      <c r="F242" s="81"/>
      <c r="G242" s="624"/>
      <c r="H242" s="83"/>
      <c r="I242" s="84"/>
      <c r="J242" s="81"/>
      <c r="K242" s="624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</row>
    <row r="243" spans="1:26" s="356" customFormat="1" ht="12.75" customHeight="1">
      <c r="A243" s="377"/>
      <c r="B243" s="466"/>
      <c r="C243" s="462"/>
      <c r="D243" s="83"/>
      <c r="E243" s="84"/>
      <c r="F243" s="81"/>
      <c r="G243" s="624"/>
      <c r="H243" s="83"/>
      <c r="I243" s="84"/>
      <c r="J243" s="81"/>
      <c r="K243" s="624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</row>
    <row r="244" spans="1:26" s="356" customFormat="1" ht="12.75" customHeight="1">
      <c r="A244" s="377"/>
      <c r="B244" s="466"/>
      <c r="C244" s="462"/>
      <c r="D244" s="83"/>
      <c r="E244" s="84"/>
      <c r="F244" s="81"/>
      <c r="G244" s="624"/>
      <c r="H244" s="83"/>
      <c r="I244" s="84"/>
      <c r="J244" s="81"/>
      <c r="K244" s="624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</row>
    <row r="245" spans="1:26" s="356" customFormat="1" ht="12.75" customHeight="1">
      <c r="A245" s="377"/>
      <c r="B245" s="86"/>
      <c r="C245" s="682"/>
      <c r="D245" s="83"/>
      <c r="E245" s="84"/>
      <c r="F245" s="81"/>
      <c r="G245" s="624"/>
      <c r="H245" s="83"/>
      <c r="I245" s="84"/>
      <c r="J245" s="81"/>
      <c r="K245" s="624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</row>
    <row r="246" spans="1:26" s="356" customFormat="1" ht="12.75" customHeight="1">
      <c r="A246" s="377"/>
      <c r="B246" s="85"/>
      <c r="C246" s="682"/>
      <c r="D246" s="369"/>
      <c r="E246" s="84"/>
      <c r="F246" s="81"/>
      <c r="G246" s="624"/>
      <c r="H246" s="369"/>
      <c r="I246" s="84"/>
      <c r="J246" s="81"/>
      <c r="K246" s="624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</row>
    <row r="247" spans="1:26" s="356" customFormat="1" ht="12.75" customHeight="1">
      <c r="A247" s="377"/>
      <c r="B247" s="85"/>
      <c r="C247" s="682"/>
      <c r="D247" s="369"/>
      <c r="E247" s="84"/>
      <c r="F247" s="81"/>
      <c r="G247" s="624"/>
      <c r="H247" s="369"/>
      <c r="I247" s="84"/>
      <c r="J247" s="81"/>
      <c r="K247" s="624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</row>
    <row r="248" spans="1:26" s="356" customFormat="1" ht="12.75" customHeight="1">
      <c r="A248" s="377"/>
      <c r="B248" s="85"/>
      <c r="C248" s="682"/>
      <c r="D248" s="369"/>
      <c r="E248" s="84"/>
      <c r="F248" s="81"/>
      <c r="G248" s="624"/>
      <c r="H248" s="369"/>
      <c r="I248" s="84"/>
      <c r="J248" s="81"/>
      <c r="K248" s="624"/>
      <c r="L248" s="353"/>
      <c r="M248" s="353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</row>
    <row r="249" spans="1:26" s="356" customFormat="1" ht="12.75" customHeight="1">
      <c r="A249" s="377"/>
      <c r="B249" s="85"/>
      <c r="C249" s="682"/>
      <c r="D249" s="369"/>
      <c r="E249" s="84"/>
      <c r="F249" s="81"/>
      <c r="G249" s="624"/>
      <c r="H249" s="369"/>
      <c r="I249" s="84"/>
      <c r="J249" s="81"/>
      <c r="K249" s="624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</row>
    <row r="250" spans="1:26" s="356" customFormat="1" ht="12.75" customHeight="1">
      <c r="A250" s="377"/>
      <c r="B250" s="86"/>
      <c r="C250" s="370"/>
      <c r="D250" s="83"/>
      <c r="E250" s="84"/>
      <c r="F250" s="81"/>
      <c r="G250" s="624"/>
      <c r="H250" s="83"/>
      <c r="I250" s="84"/>
      <c r="J250" s="81"/>
      <c r="K250" s="624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</row>
    <row r="251" spans="1:26" s="356" customFormat="1" ht="12.75" customHeight="1">
      <c r="A251" s="377"/>
      <c r="B251" s="86"/>
      <c r="C251" s="370"/>
      <c r="D251" s="83"/>
      <c r="E251" s="84"/>
      <c r="F251" s="81"/>
      <c r="G251" s="624"/>
      <c r="H251" s="83"/>
      <c r="I251" s="84"/>
      <c r="J251" s="81"/>
      <c r="K251" s="624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</row>
    <row r="252" spans="1:26" s="356" customFormat="1" ht="12.75" customHeight="1">
      <c r="A252" s="377"/>
      <c r="B252" s="805"/>
      <c r="C252" s="370"/>
      <c r="D252" s="83"/>
      <c r="E252" s="84"/>
      <c r="F252" s="81"/>
      <c r="G252" s="624"/>
      <c r="H252" s="83"/>
      <c r="I252" s="84"/>
      <c r="J252" s="81"/>
      <c r="K252" s="624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</row>
    <row r="253" spans="1:26" s="356" customFormat="1" ht="12.75" customHeight="1">
      <c r="A253" s="377"/>
      <c r="B253" s="92"/>
      <c r="C253" s="462"/>
      <c r="D253" s="83"/>
      <c r="E253" s="84"/>
      <c r="F253" s="81"/>
      <c r="G253" s="624"/>
      <c r="H253" s="83"/>
      <c r="I253" s="84"/>
      <c r="J253" s="81"/>
      <c r="K253" s="624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</row>
    <row r="254" spans="1:26" s="356" customFormat="1" ht="12.75" customHeight="1">
      <c r="A254" s="377"/>
      <c r="B254" s="85"/>
      <c r="C254" s="682"/>
      <c r="D254" s="369"/>
      <c r="E254" s="84"/>
      <c r="F254" s="81"/>
      <c r="G254" s="624"/>
      <c r="H254" s="369"/>
      <c r="I254" s="84"/>
      <c r="J254" s="81"/>
      <c r="K254" s="624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</row>
    <row r="255" spans="1:26" s="356" customFormat="1" ht="12.75" customHeight="1">
      <c r="A255" s="377"/>
      <c r="B255" s="85"/>
      <c r="C255" s="682"/>
      <c r="D255" s="369"/>
      <c r="E255" s="84"/>
      <c r="F255" s="81"/>
      <c r="G255" s="624"/>
      <c r="H255" s="369"/>
      <c r="I255" s="84"/>
      <c r="J255" s="81"/>
      <c r="K255" s="624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</row>
    <row r="256" spans="1:26" s="356" customFormat="1" ht="12.75" customHeight="1">
      <c r="A256" s="377"/>
      <c r="B256" s="85"/>
      <c r="C256" s="682"/>
      <c r="D256" s="369"/>
      <c r="E256" s="84"/>
      <c r="F256" s="81"/>
      <c r="G256" s="624"/>
      <c r="H256" s="369"/>
      <c r="I256" s="84"/>
      <c r="J256" s="81"/>
      <c r="K256" s="624"/>
      <c r="L256" s="353"/>
      <c r="M256" s="353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</row>
    <row r="257" spans="1:27" s="356" customFormat="1" ht="12.75" customHeight="1">
      <c r="A257" s="377"/>
      <c r="B257" s="85"/>
      <c r="C257" s="682"/>
      <c r="D257" s="369"/>
      <c r="E257" s="84"/>
      <c r="F257" s="81"/>
      <c r="G257" s="624"/>
      <c r="H257" s="369"/>
      <c r="I257" s="84"/>
      <c r="J257" s="81"/>
      <c r="K257" s="624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</row>
    <row r="258" spans="1:27" s="356" customFormat="1" ht="12.75" customHeight="1">
      <c r="A258" s="377"/>
      <c r="B258" s="85"/>
      <c r="C258" s="682"/>
      <c r="D258" s="369"/>
      <c r="E258" s="84"/>
      <c r="F258" s="81"/>
      <c r="G258" s="624"/>
      <c r="H258" s="369"/>
      <c r="I258" s="84"/>
      <c r="J258" s="81"/>
      <c r="K258" s="624"/>
      <c r="L258" s="353"/>
      <c r="M258" s="353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</row>
    <row r="259" spans="1:27" s="356" customFormat="1" ht="12.75" customHeight="1">
      <c r="A259" s="377"/>
      <c r="B259" s="85"/>
      <c r="C259" s="682"/>
      <c r="D259" s="369"/>
      <c r="E259" s="84"/>
      <c r="F259" s="81"/>
      <c r="G259" s="624"/>
      <c r="H259" s="369"/>
      <c r="I259" s="84"/>
      <c r="J259" s="81"/>
      <c r="K259" s="624"/>
      <c r="L259" s="353"/>
      <c r="M259" s="353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</row>
    <row r="260" spans="1:27" s="356" customFormat="1" ht="12.75" customHeight="1">
      <c r="A260" s="377"/>
      <c r="B260" s="85"/>
      <c r="C260" s="682"/>
      <c r="D260" s="369"/>
      <c r="E260" s="84"/>
      <c r="F260" s="81"/>
      <c r="G260" s="624"/>
      <c r="H260" s="369"/>
      <c r="I260" s="84"/>
      <c r="J260" s="81"/>
      <c r="K260" s="624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</row>
    <row r="261" spans="1:27" s="356" customFormat="1" ht="12.75" customHeight="1">
      <c r="A261" s="377"/>
      <c r="B261" s="85"/>
      <c r="C261" s="682"/>
      <c r="D261" s="369"/>
      <c r="E261" s="84"/>
      <c r="F261" s="81"/>
      <c r="G261" s="624"/>
      <c r="H261" s="369"/>
      <c r="I261" s="84"/>
      <c r="J261" s="81"/>
      <c r="K261" s="624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</row>
    <row r="262" spans="1:27" s="356" customFormat="1" ht="12.75" customHeight="1">
      <c r="A262" s="377"/>
      <c r="B262" s="85"/>
      <c r="C262" s="682"/>
      <c r="D262" s="369"/>
      <c r="E262" s="84"/>
      <c r="F262" s="81"/>
      <c r="G262" s="624"/>
      <c r="H262" s="369"/>
      <c r="I262" s="84"/>
      <c r="J262" s="81"/>
      <c r="K262" s="624"/>
      <c r="L262" s="353"/>
      <c r="M262" s="353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</row>
    <row r="263" spans="1:27" s="356" customFormat="1" ht="12.75" customHeight="1">
      <c r="A263" s="377"/>
      <c r="B263" s="85"/>
      <c r="C263" s="682"/>
      <c r="D263" s="369"/>
      <c r="E263" s="84"/>
      <c r="F263" s="81"/>
      <c r="G263" s="624"/>
      <c r="H263" s="369"/>
      <c r="I263" s="84"/>
      <c r="J263" s="81"/>
      <c r="K263" s="624"/>
      <c r="L263" s="353"/>
      <c r="M263" s="353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</row>
    <row r="264" spans="1:27" s="356" customFormat="1" ht="12.75" customHeight="1">
      <c r="A264" s="377"/>
      <c r="B264" s="85"/>
      <c r="C264" s="682"/>
      <c r="D264" s="369"/>
      <c r="E264" s="84"/>
      <c r="F264" s="81"/>
      <c r="G264" s="624"/>
      <c r="H264" s="369"/>
      <c r="I264" s="84"/>
      <c r="J264" s="81"/>
      <c r="K264" s="624"/>
      <c r="L264" s="353"/>
      <c r="M264" s="353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</row>
    <row r="265" spans="1:27" s="356" customFormat="1" ht="12.75" customHeight="1">
      <c r="A265" s="377"/>
      <c r="B265" s="85"/>
      <c r="C265" s="682"/>
      <c r="D265" s="369"/>
      <c r="E265" s="84"/>
      <c r="F265" s="81"/>
      <c r="G265" s="624"/>
      <c r="H265" s="369"/>
      <c r="I265" s="84"/>
      <c r="J265" s="81"/>
      <c r="K265" s="624"/>
      <c r="L265" s="353"/>
      <c r="M265" s="353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</row>
    <row r="266" spans="1:27" s="356" customFormat="1" ht="12.75" customHeight="1">
      <c r="A266" s="377"/>
      <c r="B266" s="86"/>
      <c r="C266" s="682"/>
      <c r="D266" s="369"/>
      <c r="E266" s="84"/>
      <c r="F266" s="81"/>
      <c r="G266" s="624"/>
      <c r="H266" s="369"/>
      <c r="I266" s="84"/>
      <c r="J266" s="81"/>
      <c r="K266" s="624"/>
      <c r="L266" s="353"/>
      <c r="M266" s="353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</row>
    <row r="267" spans="1:27" s="356" customFormat="1" ht="12.75" customHeight="1">
      <c r="A267" s="377"/>
      <c r="B267" s="86"/>
      <c r="C267" s="682"/>
      <c r="D267" s="369"/>
      <c r="E267" s="84"/>
      <c r="F267" s="81"/>
      <c r="G267" s="662"/>
      <c r="H267" s="369"/>
      <c r="I267" s="84"/>
      <c r="J267" s="81"/>
      <c r="K267" s="662"/>
      <c r="L267" s="353"/>
      <c r="M267" s="353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</row>
    <row r="268" spans="1:27" s="356" customFormat="1" ht="12.75" customHeight="1">
      <c r="A268" s="375"/>
      <c r="B268" s="374"/>
      <c r="C268" s="374"/>
      <c r="D268" s="373"/>
      <c r="E268" s="372"/>
      <c r="F268" s="240"/>
      <c r="G268" s="660"/>
      <c r="H268" s="373"/>
      <c r="I268" s="372"/>
      <c r="J268" s="240"/>
      <c r="K268" s="660"/>
      <c r="L268" s="353"/>
      <c r="M268" s="353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</row>
    <row r="269" spans="1:27" s="356" customFormat="1" ht="12.75" customHeight="1">
      <c r="A269" s="363"/>
      <c r="B269" s="686" t="s">
        <v>35</v>
      </c>
      <c r="C269" s="686"/>
      <c r="D269" s="83"/>
      <c r="E269" s="84"/>
      <c r="F269" s="362" t="s">
        <v>36</v>
      </c>
      <c r="G269" s="629">
        <f>SUM(G207:G267)</f>
        <v>15150</v>
      </c>
      <c r="H269" s="83"/>
      <c r="I269" s="84"/>
      <c r="J269" s="362" t="s">
        <v>36</v>
      </c>
      <c r="K269" s="629">
        <f>SUM(K207:K267)</f>
        <v>16590</v>
      </c>
      <c r="L269" s="353"/>
      <c r="M269" s="353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</row>
    <row r="270" spans="1:27" s="356" customFormat="1" ht="12.75" customHeight="1" thickBot="1">
      <c r="A270" s="361"/>
      <c r="B270" s="360"/>
      <c r="C270" s="360"/>
      <c r="D270" s="359"/>
      <c r="E270" s="358"/>
      <c r="F270" s="357"/>
      <c r="G270" s="661"/>
      <c r="H270" s="359"/>
      <c r="I270" s="358"/>
      <c r="J270" s="357"/>
      <c r="K270" s="661"/>
      <c r="L270" s="353"/>
      <c r="M270" s="353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</row>
    <row r="271" spans="1:27" s="356" customFormat="1" ht="12.75" customHeight="1" thickTop="1">
      <c r="A271" s="363"/>
      <c r="B271" s="86"/>
      <c r="C271" s="682"/>
      <c r="D271" s="83"/>
      <c r="E271" s="84"/>
      <c r="F271" s="80"/>
      <c r="G271" s="524"/>
      <c r="H271" s="83"/>
      <c r="I271" s="84"/>
      <c r="J271" s="80"/>
      <c r="K271" s="524"/>
      <c r="L271" s="353"/>
      <c r="M271" s="353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  <c r="AA271" s="353"/>
    </row>
    <row r="272" spans="1:27" s="356" customFormat="1" ht="12.75" customHeight="1">
      <c r="A272" s="377"/>
      <c r="B272" s="82" t="s">
        <v>72</v>
      </c>
      <c r="C272" s="376"/>
      <c r="D272" s="83"/>
      <c r="E272" s="84"/>
      <c r="F272" s="80"/>
      <c r="G272" s="524"/>
      <c r="H272" s="83"/>
      <c r="I272" s="84"/>
      <c r="J272" s="80"/>
      <c r="K272" s="524"/>
      <c r="L272" s="353"/>
      <c r="M272" s="353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  <c r="AA272" s="353"/>
    </row>
    <row r="273" spans="1:27" s="356" customFormat="1" ht="12.75" customHeight="1">
      <c r="A273" s="377"/>
      <c r="B273" s="381"/>
      <c r="C273" s="376"/>
      <c r="D273" s="83"/>
      <c r="E273" s="84"/>
      <c r="F273" s="80"/>
      <c r="G273" s="524"/>
      <c r="H273" s="83"/>
      <c r="I273" s="84"/>
      <c r="J273" s="80"/>
      <c r="K273" s="524"/>
      <c r="L273" s="353"/>
      <c r="M273" s="353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  <c r="AA273" s="353"/>
    </row>
    <row r="274" spans="1:27" s="356" customFormat="1" ht="12.75" customHeight="1">
      <c r="A274" s="377"/>
      <c r="B274" s="82" t="s">
        <v>73</v>
      </c>
      <c r="C274" s="686"/>
      <c r="D274" s="83"/>
      <c r="E274" s="84"/>
      <c r="F274" s="80"/>
      <c r="G274" s="524"/>
      <c r="H274" s="83"/>
      <c r="I274" s="84"/>
      <c r="J274" s="80"/>
      <c r="K274" s="524"/>
      <c r="L274" s="353"/>
      <c r="M274" s="353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  <c r="AA274" s="353"/>
    </row>
    <row r="275" spans="1:27" s="356" customFormat="1" ht="12.75" customHeight="1">
      <c r="A275" s="377"/>
      <c r="B275" s="10"/>
      <c r="C275" s="5"/>
      <c r="D275" s="83"/>
      <c r="E275" s="84"/>
      <c r="F275" s="80"/>
      <c r="G275" s="524"/>
      <c r="H275" s="83"/>
      <c r="I275" s="84"/>
      <c r="J275" s="80"/>
      <c r="K275" s="524"/>
      <c r="L275" s="353"/>
      <c r="M275" s="353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  <c r="AA275" s="353"/>
    </row>
    <row r="276" spans="1:27" s="274" customFormat="1" ht="12.75" customHeight="1">
      <c r="A276" s="217"/>
      <c r="B276" s="626" t="s">
        <v>74</v>
      </c>
      <c r="C276" s="687"/>
      <c r="D276" s="6"/>
      <c r="E276" s="7"/>
      <c r="F276" s="80"/>
      <c r="G276" s="625"/>
      <c r="H276" s="6"/>
      <c r="I276" s="7"/>
      <c r="J276" s="80"/>
      <c r="K276" s="625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</row>
    <row r="277" spans="1:27" s="356" customFormat="1" ht="12.75" customHeight="1">
      <c r="A277" s="377"/>
      <c r="B277" s="626" t="s">
        <v>75</v>
      </c>
      <c r="C277" s="687"/>
      <c r="D277" s="83"/>
      <c r="E277" s="84"/>
      <c r="F277" s="81"/>
      <c r="G277" s="524"/>
      <c r="H277" s="83"/>
      <c r="I277" s="84"/>
      <c r="J277" s="81"/>
      <c r="K277" s="524"/>
      <c r="L277" s="353"/>
      <c r="M277" s="353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  <c r="AA277" s="353"/>
    </row>
    <row r="278" spans="1:27" s="356" customFormat="1" ht="12.75" customHeight="1">
      <c r="A278" s="377"/>
      <c r="B278" s="626" t="s">
        <v>76</v>
      </c>
      <c r="C278" s="687"/>
      <c r="D278" s="83"/>
      <c r="E278" s="84"/>
      <c r="F278" s="80"/>
      <c r="G278" s="524"/>
      <c r="H278" s="83"/>
      <c r="I278" s="84"/>
      <c r="J278" s="80"/>
      <c r="K278" s="524"/>
      <c r="L278" s="353"/>
      <c r="M278" s="353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  <c r="AA278" s="353"/>
    </row>
    <row r="279" spans="1:27" s="274" customFormat="1" ht="12.75" customHeight="1">
      <c r="A279" s="217"/>
      <c r="B279" s="10"/>
      <c r="C279" s="5"/>
      <c r="D279" s="6"/>
      <c r="E279" s="7"/>
      <c r="F279" s="81"/>
      <c r="G279" s="625"/>
      <c r="H279" s="6"/>
      <c r="I279" s="7"/>
      <c r="J279" s="81"/>
      <c r="K279" s="625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</row>
    <row r="280" spans="1:27" s="356" customFormat="1" ht="12.75" customHeight="1">
      <c r="A280" s="377">
        <v>1</v>
      </c>
      <c r="B280" s="11" t="s">
        <v>77</v>
      </c>
      <c r="C280" s="5"/>
      <c r="D280" s="83">
        <v>2</v>
      </c>
      <c r="E280" s="84" t="s">
        <v>78</v>
      </c>
      <c r="F280" s="1038">
        <v>8500</v>
      </c>
      <c r="G280" s="625">
        <f>D280*F280</f>
        <v>17000</v>
      </c>
      <c r="H280" s="83">
        <v>2</v>
      </c>
      <c r="I280" s="84" t="s">
        <v>78</v>
      </c>
      <c r="J280" s="1099">
        <v>10500</v>
      </c>
      <c r="K280" s="625">
        <f>H280*J280</f>
        <v>21000</v>
      </c>
      <c r="L280" s="353"/>
      <c r="M280" s="353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  <c r="AA280" s="353"/>
    </row>
    <row r="281" spans="1:27" s="356" customFormat="1" ht="12.75" customHeight="1">
      <c r="A281" s="377"/>
      <c r="B281" s="963" t="s">
        <v>79</v>
      </c>
      <c r="C281" s="687"/>
      <c r="D281" s="83"/>
      <c r="E281" s="84"/>
      <c r="F281" s="1037"/>
      <c r="G281" s="524"/>
      <c r="H281" s="83"/>
      <c r="I281" s="84"/>
      <c r="J281" s="1037"/>
      <c r="K281" s="524"/>
      <c r="L281" s="353"/>
      <c r="M281" s="353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  <c r="AA281" s="353"/>
    </row>
    <row r="282" spans="1:27" s="274" customFormat="1" ht="12.75" customHeight="1">
      <c r="A282" s="217"/>
      <c r="B282" s="11"/>
      <c r="C282" s="5"/>
      <c r="D282" s="83"/>
      <c r="E282" s="84"/>
      <c r="F282" s="1037"/>
      <c r="G282" s="625"/>
      <c r="H282" s="83"/>
      <c r="I282" s="84"/>
      <c r="J282" s="1037"/>
      <c r="K282" s="625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</row>
    <row r="283" spans="1:27" s="356" customFormat="1" ht="12.75" customHeight="1">
      <c r="A283" s="377">
        <f>A280+1</f>
        <v>2</v>
      </c>
      <c r="B283" s="11" t="s">
        <v>80</v>
      </c>
      <c r="C283" s="5"/>
      <c r="D283" s="83">
        <v>2</v>
      </c>
      <c r="E283" s="84" t="s">
        <v>78</v>
      </c>
      <c r="F283" s="1037">
        <v>6250</v>
      </c>
      <c r="G283" s="625">
        <f>D283*F283</f>
        <v>12500</v>
      </c>
      <c r="H283" s="83">
        <v>2</v>
      </c>
      <c r="I283" s="84" t="s">
        <v>78</v>
      </c>
      <c r="J283" s="1098">
        <v>8250</v>
      </c>
      <c r="K283" s="625">
        <f>H283*J283</f>
        <v>16500</v>
      </c>
      <c r="L283" s="353"/>
      <c r="M283" s="353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  <c r="AA283" s="353"/>
    </row>
    <row r="284" spans="1:27" s="356" customFormat="1" ht="12.75" customHeight="1">
      <c r="A284" s="377"/>
      <c r="B284" s="11" t="s">
        <v>81</v>
      </c>
      <c r="C284" s="5"/>
      <c r="D284" s="518"/>
      <c r="E284" s="84"/>
      <c r="F284" s="1038"/>
      <c r="G284" s="524"/>
      <c r="H284" s="518"/>
      <c r="I284" s="84"/>
      <c r="J284" s="1038"/>
      <c r="K284" s="524"/>
      <c r="L284" s="353"/>
      <c r="M284" s="353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  <c r="AA284" s="353"/>
    </row>
    <row r="285" spans="1:27" s="356" customFormat="1" ht="12.75" customHeight="1">
      <c r="A285" s="377"/>
      <c r="B285" s="626"/>
      <c r="C285" s="687"/>
      <c r="D285" s="83"/>
      <c r="E285" s="84"/>
      <c r="F285" s="1037"/>
      <c r="G285" s="524"/>
      <c r="H285" s="83"/>
      <c r="I285" s="84"/>
      <c r="J285" s="1037"/>
      <c r="K285" s="524"/>
      <c r="L285" s="353"/>
      <c r="M285" s="353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  <c r="AA285" s="353"/>
    </row>
    <row r="286" spans="1:27" s="356" customFormat="1" ht="12.75" customHeight="1">
      <c r="A286" s="377"/>
      <c r="B286" s="82" t="s">
        <v>82</v>
      </c>
      <c r="C286" s="682"/>
      <c r="D286" s="83"/>
      <c r="E286" s="84"/>
      <c r="F286" s="1037"/>
      <c r="G286" s="524"/>
      <c r="H286" s="83"/>
      <c r="I286" s="84"/>
      <c r="J286" s="1037"/>
      <c r="K286" s="524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  <c r="AA286" s="353"/>
    </row>
    <row r="287" spans="1:27" s="356" customFormat="1" ht="12.75" customHeight="1">
      <c r="A287" s="377"/>
      <c r="B287" s="86"/>
      <c r="C287" s="682"/>
      <c r="D287" s="83"/>
      <c r="E287" s="84"/>
      <c r="F287" s="1037"/>
      <c r="G287" s="524"/>
      <c r="H287" s="83"/>
      <c r="I287" s="84"/>
      <c r="J287" s="1037"/>
      <c r="K287" s="524"/>
      <c r="L287" s="353"/>
      <c r="M287" s="353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  <c r="AA287" s="353"/>
    </row>
    <row r="288" spans="1:27" s="356" customFormat="1" ht="12.75" customHeight="1">
      <c r="A288" s="377"/>
      <c r="B288" s="626" t="s">
        <v>83</v>
      </c>
      <c r="C288" s="687"/>
      <c r="D288" s="83"/>
      <c r="E288" s="84"/>
      <c r="F288" s="1037"/>
      <c r="G288" s="524"/>
      <c r="H288" s="83"/>
      <c r="I288" s="84"/>
      <c r="J288" s="1037"/>
      <c r="K288" s="524"/>
      <c r="L288" s="353"/>
      <c r="M288" s="353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  <c r="AA288" s="353"/>
    </row>
    <row r="289" spans="1:27" s="356" customFormat="1" ht="12.75" customHeight="1">
      <c r="A289" s="377"/>
      <c r="B289" s="626" t="s">
        <v>84</v>
      </c>
      <c r="C289" s="687"/>
      <c r="D289" s="83"/>
      <c r="E289" s="84"/>
      <c r="F289" s="1037"/>
      <c r="G289" s="524"/>
      <c r="H289" s="83"/>
      <c r="I289" s="84"/>
      <c r="J289" s="1037"/>
      <c r="K289" s="524"/>
      <c r="L289" s="353"/>
      <c r="M289" s="353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  <c r="AA289" s="353"/>
    </row>
    <row r="290" spans="1:27" s="356" customFormat="1" ht="12.75" customHeight="1">
      <c r="A290" s="377"/>
      <c r="B290" s="626" t="s">
        <v>85</v>
      </c>
      <c r="C290" s="687"/>
      <c r="D290" s="83"/>
      <c r="E290" s="84"/>
      <c r="F290" s="1038"/>
      <c r="G290" s="524"/>
      <c r="H290" s="83"/>
      <c r="I290" s="84"/>
      <c r="J290" s="1038"/>
      <c r="K290" s="524"/>
      <c r="L290" s="353"/>
      <c r="M290" s="353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  <c r="AA290" s="353"/>
    </row>
    <row r="291" spans="1:27" s="356" customFormat="1" ht="12.75" customHeight="1">
      <c r="A291" s="377"/>
      <c r="B291" s="86"/>
      <c r="C291" s="682"/>
      <c r="D291" s="83"/>
      <c r="E291" s="84"/>
      <c r="F291" s="1037"/>
      <c r="G291" s="524"/>
      <c r="H291" s="83"/>
      <c r="I291" s="84"/>
      <c r="J291" s="1037"/>
      <c r="K291" s="524"/>
      <c r="L291" s="353"/>
      <c r="M291" s="353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  <c r="AA291" s="353"/>
    </row>
    <row r="292" spans="1:27" s="356" customFormat="1" ht="12.75" customHeight="1">
      <c r="A292" s="217">
        <f>A283+1</f>
        <v>3</v>
      </c>
      <c r="B292" s="11" t="s">
        <v>86</v>
      </c>
      <c r="C292" s="5"/>
      <c r="D292" s="83">
        <v>1</v>
      </c>
      <c r="E292" s="84" t="s">
        <v>78</v>
      </c>
      <c r="F292" s="1037">
        <v>3250</v>
      </c>
      <c r="G292" s="625">
        <f>D292*F292</f>
        <v>3250</v>
      </c>
      <c r="H292" s="83">
        <v>1</v>
      </c>
      <c r="I292" s="84" t="s">
        <v>78</v>
      </c>
      <c r="J292" s="1098">
        <v>6500</v>
      </c>
      <c r="K292" s="625">
        <f>H292*J292</f>
        <v>6500</v>
      </c>
      <c r="L292" s="353"/>
      <c r="M292" s="353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  <c r="AA292" s="353"/>
    </row>
    <row r="293" spans="1:27" s="356" customFormat="1" ht="12.75" customHeight="1">
      <c r="A293" s="377"/>
      <c r="B293" s="626"/>
      <c r="C293" s="687"/>
      <c r="D293" s="83"/>
      <c r="E293" s="84"/>
      <c r="F293" s="1038"/>
      <c r="G293" s="524"/>
      <c r="H293" s="83"/>
      <c r="I293" s="84"/>
      <c r="J293" s="1038"/>
      <c r="K293" s="524"/>
      <c r="L293" s="353"/>
      <c r="M293" s="353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  <c r="AA293" s="353"/>
    </row>
    <row r="294" spans="1:27" s="356" customFormat="1" ht="12.75" customHeight="1">
      <c r="A294" s="377"/>
      <c r="B294" s="215" t="s">
        <v>87</v>
      </c>
      <c r="C294" s="5"/>
      <c r="D294" s="83"/>
      <c r="E294" s="84"/>
      <c r="F294" s="1037"/>
      <c r="G294" s="524"/>
      <c r="H294" s="83"/>
      <c r="I294" s="84"/>
      <c r="J294" s="1037"/>
      <c r="K294" s="524"/>
      <c r="L294" s="353"/>
      <c r="M294" s="353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  <c r="AA294" s="353"/>
    </row>
    <row r="295" spans="1:27" s="356" customFormat="1" ht="12.75" customHeight="1">
      <c r="A295" s="377"/>
      <c r="B295" s="8"/>
      <c r="C295" s="5"/>
      <c r="D295" s="83"/>
      <c r="E295" s="84"/>
      <c r="F295" s="1037"/>
      <c r="G295" s="524"/>
      <c r="H295" s="83"/>
      <c r="I295" s="84"/>
      <c r="J295" s="1037"/>
      <c r="K295" s="524"/>
      <c r="L295" s="353"/>
      <c r="M295" s="353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  <c r="AA295" s="353"/>
    </row>
    <row r="296" spans="1:27" s="356" customFormat="1" ht="12.75" customHeight="1">
      <c r="A296" s="377"/>
      <c r="B296" s="10" t="s">
        <v>88</v>
      </c>
      <c r="C296" s="5"/>
      <c r="D296" s="83"/>
      <c r="E296" s="84"/>
      <c r="F296" s="1037"/>
      <c r="G296" s="524"/>
      <c r="H296" s="83"/>
      <c r="I296" s="84"/>
      <c r="J296" s="1037"/>
      <c r="K296" s="524"/>
      <c r="L296" s="353"/>
      <c r="M296" s="353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  <c r="AA296" s="353"/>
    </row>
    <row r="297" spans="1:27" s="356" customFormat="1" ht="12.75" customHeight="1">
      <c r="A297" s="377"/>
      <c r="B297" s="10" t="s">
        <v>89</v>
      </c>
      <c r="C297" s="5"/>
      <c r="D297" s="83"/>
      <c r="E297" s="84"/>
      <c r="F297" s="1037"/>
      <c r="G297" s="524"/>
      <c r="H297" s="83"/>
      <c r="I297" s="84"/>
      <c r="J297" s="1037"/>
      <c r="K297" s="524"/>
      <c r="L297" s="353"/>
      <c r="M297" s="353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  <c r="AA297" s="353"/>
    </row>
    <row r="298" spans="1:27" s="356" customFormat="1" ht="12.75" customHeight="1">
      <c r="A298" s="217"/>
      <c r="B298" s="10" t="s">
        <v>90</v>
      </c>
      <c r="C298" s="5"/>
      <c r="D298" s="83"/>
      <c r="E298" s="84"/>
      <c r="F298" s="1037"/>
      <c r="G298" s="524"/>
      <c r="H298" s="83"/>
      <c r="I298" s="84"/>
      <c r="J298" s="1037"/>
      <c r="K298" s="524"/>
      <c r="L298" s="353"/>
      <c r="M298" s="353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  <c r="AA298" s="353"/>
    </row>
    <row r="299" spans="1:27" s="356" customFormat="1" ht="12.75" customHeight="1">
      <c r="A299" s="377"/>
      <c r="B299" s="10"/>
      <c r="C299" s="5"/>
      <c r="D299" s="83"/>
      <c r="E299" s="84"/>
      <c r="F299" s="1037"/>
      <c r="G299" s="524"/>
      <c r="H299" s="83"/>
      <c r="I299" s="84"/>
      <c r="J299" s="1037"/>
      <c r="K299" s="524"/>
      <c r="L299" s="353"/>
      <c r="M299" s="353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  <c r="AA299" s="353"/>
    </row>
    <row r="300" spans="1:27" s="274" customFormat="1" ht="12.75" customHeight="1">
      <c r="A300" s="217">
        <f>A292+1</f>
        <v>4</v>
      </c>
      <c r="B300" s="11" t="s">
        <v>91</v>
      </c>
      <c r="C300" s="5"/>
      <c r="D300" s="83">
        <v>1</v>
      </c>
      <c r="E300" s="84" t="s">
        <v>78</v>
      </c>
      <c r="F300" s="1100">
        <v>8750</v>
      </c>
      <c r="G300" s="625">
        <f>D300*F300</f>
        <v>8750</v>
      </c>
      <c r="H300" s="83">
        <v>1</v>
      </c>
      <c r="I300" s="84" t="s">
        <v>78</v>
      </c>
      <c r="J300" s="1037">
        <v>14500</v>
      </c>
      <c r="K300" s="625">
        <f>H300*J300</f>
        <v>14500</v>
      </c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</row>
    <row r="301" spans="1:27" s="356" customFormat="1" ht="12.75" customHeight="1">
      <c r="A301" s="377"/>
      <c r="B301" s="82"/>
      <c r="C301" s="682"/>
      <c r="D301" s="83"/>
      <c r="E301" s="84"/>
      <c r="F301" s="1038"/>
      <c r="G301" s="624"/>
      <c r="H301" s="83"/>
      <c r="I301" s="84"/>
      <c r="J301" s="1038"/>
      <c r="K301" s="624"/>
      <c r="L301" s="353"/>
      <c r="M301" s="353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</row>
    <row r="302" spans="1:27" s="356" customFormat="1" ht="12.75" customHeight="1">
      <c r="A302" s="377"/>
      <c r="B302" s="10" t="s">
        <v>92</v>
      </c>
      <c r="C302" s="5"/>
      <c r="D302" s="83"/>
      <c r="E302" s="84"/>
      <c r="F302" s="1038"/>
      <c r="G302" s="524"/>
      <c r="H302" s="83"/>
      <c r="I302" s="84"/>
      <c r="J302" s="1038"/>
      <c r="K302" s="524"/>
      <c r="L302" s="353"/>
      <c r="M302" s="353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  <c r="AA302" s="353"/>
    </row>
    <row r="303" spans="1:27" s="356" customFormat="1" ht="12.75" customHeight="1">
      <c r="A303" s="377"/>
      <c r="B303" s="10" t="s">
        <v>93</v>
      </c>
      <c r="C303" s="5"/>
      <c r="D303" s="518"/>
      <c r="E303" s="84"/>
      <c r="F303" s="1037"/>
      <c r="G303" s="524"/>
      <c r="H303" s="518"/>
      <c r="I303" s="84"/>
      <c r="J303" s="1037"/>
      <c r="K303" s="524"/>
      <c r="L303" s="353"/>
      <c r="M303" s="353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  <c r="AA303" s="353"/>
    </row>
    <row r="304" spans="1:27" s="274" customFormat="1" ht="12.75" customHeight="1">
      <c r="A304" s="217"/>
      <c r="B304" s="10" t="s">
        <v>94</v>
      </c>
      <c r="C304" s="5"/>
      <c r="D304" s="83"/>
      <c r="E304" s="84"/>
      <c r="F304" s="1037"/>
      <c r="G304" s="625"/>
      <c r="H304" s="83"/>
      <c r="I304" s="84"/>
      <c r="J304" s="1037"/>
      <c r="K304" s="625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</row>
    <row r="305" spans="1:27" s="356" customFormat="1" ht="12.75" customHeight="1">
      <c r="A305" s="377"/>
      <c r="B305" s="10"/>
      <c r="C305" s="682"/>
      <c r="D305" s="83"/>
      <c r="E305" s="84"/>
      <c r="F305" s="1038"/>
      <c r="G305" s="624"/>
      <c r="H305" s="83"/>
      <c r="I305" s="84"/>
      <c r="J305" s="1038"/>
      <c r="K305" s="624"/>
      <c r="L305" s="353"/>
      <c r="M305" s="353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</row>
    <row r="306" spans="1:27" s="356" customFormat="1" ht="12.75" customHeight="1">
      <c r="A306" s="377">
        <f>A300+1</f>
        <v>5</v>
      </c>
      <c r="B306" s="11" t="s">
        <v>95</v>
      </c>
      <c r="C306" s="682"/>
      <c r="D306" s="83">
        <v>1</v>
      </c>
      <c r="E306" s="84" t="s">
        <v>78</v>
      </c>
      <c r="F306" s="1101">
        <f>4.2*2.4*950</f>
        <v>9576</v>
      </c>
      <c r="G306" s="625">
        <f>D306*F306</f>
        <v>9576</v>
      </c>
      <c r="H306" s="83">
        <v>1</v>
      </c>
      <c r="I306" s="84" t="s">
        <v>78</v>
      </c>
      <c r="J306" s="1038">
        <f>4.2*2.4*1400</f>
        <v>14112</v>
      </c>
      <c r="K306" s="625">
        <f>H306*J306</f>
        <v>14112</v>
      </c>
      <c r="L306" s="353"/>
      <c r="M306" s="353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</row>
    <row r="307" spans="1:27" s="356" customFormat="1" ht="12.75" customHeight="1">
      <c r="A307" s="377"/>
      <c r="B307" s="956"/>
      <c r="C307" s="5"/>
      <c r="D307" s="518"/>
      <c r="E307" s="84"/>
      <c r="F307" s="1038"/>
      <c r="G307" s="624"/>
      <c r="H307" s="518"/>
      <c r="I307" s="84"/>
      <c r="J307" s="1038"/>
      <c r="K307" s="624"/>
      <c r="L307" s="353"/>
      <c r="M307" s="353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</row>
    <row r="308" spans="1:27" s="356" customFormat="1" ht="12.75" customHeight="1">
      <c r="A308" s="377"/>
      <c r="B308" s="215" t="s">
        <v>96</v>
      </c>
      <c r="C308" s="682"/>
      <c r="D308" s="83"/>
      <c r="E308" s="84"/>
      <c r="F308" s="1038"/>
      <c r="G308" s="624"/>
      <c r="H308" s="83"/>
      <c r="I308" s="84"/>
      <c r="J308" s="1038"/>
      <c r="K308" s="624"/>
      <c r="L308" s="353"/>
      <c r="M308" s="353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</row>
    <row r="309" spans="1:27" s="356" customFormat="1" ht="12.75" customHeight="1">
      <c r="A309" s="377"/>
      <c r="B309" s="215"/>
      <c r="C309" s="5"/>
      <c r="D309" s="83"/>
      <c r="E309" s="84"/>
      <c r="F309" s="1037"/>
      <c r="G309" s="524"/>
      <c r="H309" s="83"/>
      <c r="I309" s="84"/>
      <c r="J309" s="1037"/>
      <c r="K309" s="524"/>
      <c r="L309" s="353"/>
      <c r="M309" s="353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  <c r="AA309" s="353"/>
    </row>
    <row r="310" spans="1:27" s="356" customFormat="1" ht="12.75" customHeight="1">
      <c r="A310" s="377"/>
      <c r="B310" s="85" t="s">
        <v>97</v>
      </c>
      <c r="C310" s="964"/>
      <c r="D310" s="84"/>
      <c r="E310" s="83"/>
      <c r="F310" s="1037"/>
      <c r="G310" s="524"/>
      <c r="H310" s="84"/>
      <c r="I310" s="83"/>
      <c r="J310" s="1037"/>
      <c r="K310" s="524"/>
      <c r="L310" s="353"/>
      <c r="M310" s="353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  <c r="AA310" s="353"/>
    </row>
    <row r="311" spans="1:27" s="356" customFormat="1" ht="12.75" customHeight="1">
      <c r="A311" s="377"/>
      <c r="B311" s="85" t="s">
        <v>98</v>
      </c>
      <c r="C311" s="964"/>
      <c r="D311" s="84"/>
      <c r="E311" s="83"/>
      <c r="F311" s="1037"/>
      <c r="G311" s="524"/>
      <c r="H311" s="84"/>
      <c r="I311" s="83"/>
      <c r="J311" s="1037"/>
      <c r="K311" s="524"/>
      <c r="L311" s="353"/>
      <c r="M311" s="353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  <c r="AA311" s="353"/>
    </row>
    <row r="312" spans="1:27" s="356" customFormat="1" ht="12.75" customHeight="1">
      <c r="A312" s="377"/>
      <c r="B312" s="10" t="s">
        <v>99</v>
      </c>
      <c r="C312" s="965"/>
      <c r="D312" s="84"/>
      <c r="E312" s="83"/>
      <c r="F312" s="1037"/>
      <c r="G312" s="524"/>
      <c r="H312" s="84"/>
      <c r="I312" s="83"/>
      <c r="J312" s="1037"/>
      <c r="K312" s="524"/>
      <c r="L312" s="353"/>
      <c r="M312" s="353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  <c r="AA312" s="353"/>
    </row>
    <row r="313" spans="1:27" s="356" customFormat="1" ht="12.75" customHeight="1">
      <c r="A313" s="363"/>
      <c r="B313" s="682"/>
      <c r="C313" s="370"/>
      <c r="D313" s="84"/>
      <c r="E313" s="966"/>
      <c r="F313" s="1037"/>
      <c r="G313" s="524"/>
      <c r="H313" s="84"/>
      <c r="I313" s="966"/>
      <c r="J313" s="1037"/>
      <c r="K313" s="524"/>
      <c r="L313" s="353"/>
      <c r="M313" s="353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  <c r="AA313" s="353"/>
    </row>
    <row r="314" spans="1:27" s="356" customFormat="1" ht="12.75" customHeight="1">
      <c r="A314" s="212">
        <f>A306+1</f>
        <v>6</v>
      </c>
      <c r="B314" s="682" t="s">
        <v>100</v>
      </c>
      <c r="C314" s="964"/>
      <c r="D314" s="84">
        <v>1</v>
      </c>
      <c r="E314" s="83" t="s">
        <v>78</v>
      </c>
      <c r="F314" s="1037">
        <v>14000</v>
      </c>
      <c r="G314" s="625">
        <f>D314*F314</f>
        <v>14000</v>
      </c>
      <c r="H314" s="84">
        <v>1</v>
      </c>
      <c r="I314" s="83" t="s">
        <v>78</v>
      </c>
      <c r="J314" s="1037">
        <v>7500</v>
      </c>
      <c r="K314" s="625">
        <f>H314*J314</f>
        <v>7500</v>
      </c>
      <c r="L314" s="353"/>
      <c r="M314" s="353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  <c r="AA314" s="353"/>
    </row>
    <row r="315" spans="1:27" s="356" customFormat="1" ht="12.75" customHeight="1">
      <c r="A315" s="363"/>
      <c r="B315" s="682"/>
      <c r="C315" s="370"/>
      <c r="D315" s="84"/>
      <c r="E315" s="83"/>
      <c r="F315" s="1037"/>
      <c r="G315" s="524"/>
      <c r="H315" s="84"/>
      <c r="I315" s="83"/>
      <c r="J315" s="1037"/>
      <c r="K315" s="524"/>
      <c r="L315" s="353"/>
      <c r="M315" s="353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  <c r="AA315" s="353"/>
    </row>
    <row r="316" spans="1:27" s="356" customFormat="1" ht="12.75" customHeight="1">
      <c r="A316" s="363">
        <f>A314+1</f>
        <v>7</v>
      </c>
      <c r="B316" s="682" t="s">
        <v>101</v>
      </c>
      <c r="C316" s="967"/>
      <c r="D316" s="84">
        <v>1</v>
      </c>
      <c r="E316" s="83" t="s">
        <v>78</v>
      </c>
      <c r="F316" s="1037">
        <v>18500</v>
      </c>
      <c r="G316" s="625">
        <f>D316*F316</f>
        <v>18500</v>
      </c>
      <c r="H316" s="84">
        <v>1</v>
      </c>
      <c r="I316" s="83" t="s">
        <v>78</v>
      </c>
      <c r="J316" s="1037">
        <v>11500</v>
      </c>
      <c r="K316" s="625">
        <f>H316*J316</f>
        <v>11500</v>
      </c>
      <c r="L316" s="353"/>
      <c r="M316" s="353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  <c r="AA316" s="353"/>
    </row>
    <row r="317" spans="1:27" s="356" customFormat="1" ht="12.75" customHeight="1">
      <c r="A317" s="377"/>
      <c r="B317" s="11"/>
      <c r="C317" s="682"/>
      <c r="D317" s="518"/>
      <c r="E317" s="84"/>
      <c r="F317" s="1038"/>
      <c r="G317" s="624"/>
      <c r="H317" s="518"/>
      <c r="I317" s="84"/>
      <c r="J317" s="1038"/>
      <c r="K317" s="624"/>
      <c r="L317" s="353"/>
      <c r="M317" s="353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</row>
    <row r="318" spans="1:27" s="356" customFormat="1" ht="12.75" customHeight="1">
      <c r="A318" s="648"/>
      <c r="B318" s="552" t="s">
        <v>102</v>
      </c>
      <c r="C318" s="968"/>
      <c r="D318" s="83"/>
      <c r="E318" s="948"/>
      <c r="F318" s="1037"/>
      <c r="G318" s="524"/>
      <c r="H318" s="83"/>
      <c r="I318" s="948"/>
      <c r="J318" s="1037"/>
      <c r="K318" s="524"/>
      <c r="L318" s="353"/>
      <c r="M318" s="353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  <c r="AA318" s="353"/>
    </row>
    <row r="319" spans="1:27" s="356" customFormat="1" ht="12.75" customHeight="1">
      <c r="A319" s="377"/>
      <c r="B319" s="552" t="s">
        <v>98</v>
      </c>
      <c r="C319" s="789"/>
      <c r="D319" s="83"/>
      <c r="E319" s="84"/>
      <c r="F319" s="1037"/>
      <c r="G319" s="524"/>
      <c r="H319" s="83"/>
      <c r="I319" s="84"/>
      <c r="J319" s="1037"/>
      <c r="K319" s="524"/>
      <c r="L319" s="353"/>
      <c r="M319" s="353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  <c r="AA319" s="353"/>
    </row>
    <row r="320" spans="1:27" s="356" customFormat="1" ht="12.75" customHeight="1">
      <c r="A320" s="648"/>
      <c r="B320" s="85" t="s">
        <v>103</v>
      </c>
      <c r="C320" s="382"/>
      <c r="D320" s="4"/>
      <c r="E320" s="4"/>
      <c r="F320" s="1037"/>
      <c r="G320" s="624"/>
      <c r="H320" s="4"/>
      <c r="I320" s="4"/>
      <c r="J320" s="1037"/>
      <c r="K320" s="624"/>
      <c r="L320" s="353"/>
      <c r="M320" s="353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</row>
    <row r="321" spans="1:27" s="356" customFormat="1" ht="12.75" customHeight="1">
      <c r="A321" s="363"/>
      <c r="B321" s="935"/>
      <c r="C321" s="673"/>
      <c r="D321" s="83"/>
      <c r="E321" s="84"/>
      <c r="F321" s="1037"/>
      <c r="G321" s="624"/>
      <c r="H321" s="83"/>
      <c r="I321" s="84"/>
      <c r="J321" s="1037"/>
      <c r="K321" s="624"/>
      <c r="L321" s="353"/>
      <c r="M321" s="353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</row>
    <row r="322" spans="1:27" s="356" customFormat="1" ht="12.75" customHeight="1">
      <c r="A322" s="212">
        <f>A316+1</f>
        <v>8</v>
      </c>
      <c r="B322" s="682" t="s">
        <v>104</v>
      </c>
      <c r="C322" s="964"/>
      <c r="D322" s="84">
        <v>2</v>
      </c>
      <c r="E322" s="83" t="s">
        <v>78</v>
      </c>
      <c r="F322" s="1116"/>
      <c r="G322" s="625">
        <f>D322*F322</f>
        <v>0</v>
      </c>
      <c r="H322" s="84">
        <v>2</v>
      </c>
      <c r="I322" s="83" t="s">
        <v>78</v>
      </c>
      <c r="J322" s="1038">
        <v>8500</v>
      </c>
      <c r="K322" s="625">
        <f>H322*J322</f>
        <v>17000</v>
      </c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</row>
    <row r="323" spans="1:27" s="356" customFormat="1" ht="12.75" customHeight="1">
      <c r="A323" s="212"/>
      <c r="B323" s="969"/>
      <c r="C323" s="682"/>
      <c r="D323" s="964"/>
      <c r="E323" s="84"/>
      <c r="F323" s="1038"/>
      <c r="G323" s="624"/>
      <c r="H323" s="964"/>
      <c r="I323" s="84"/>
      <c r="J323" s="1038"/>
      <c r="K323" s="624"/>
      <c r="L323" s="353"/>
      <c r="M323" s="353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</row>
    <row r="324" spans="1:27" s="356" customFormat="1" ht="12.75" customHeight="1">
      <c r="A324" s="363"/>
      <c r="B324" s="970" t="s">
        <v>30</v>
      </c>
      <c r="C324" s="971"/>
      <c r="D324" s="83"/>
      <c r="E324" s="84"/>
      <c r="F324" s="1038"/>
      <c r="G324" s="624"/>
      <c r="H324" s="83"/>
      <c r="I324" s="84"/>
      <c r="J324" s="1038"/>
      <c r="K324" s="624"/>
      <c r="L324" s="353"/>
      <c r="M324" s="353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</row>
    <row r="325" spans="1:27" s="356" customFormat="1" ht="12.75" customHeight="1">
      <c r="A325" s="212"/>
      <c r="B325" s="970"/>
      <c r="C325" s="971"/>
      <c r="D325" s="83"/>
      <c r="E325" s="84"/>
      <c r="F325" s="1038"/>
      <c r="G325" s="624"/>
      <c r="H325" s="83"/>
      <c r="I325" s="84"/>
      <c r="J325" s="1116"/>
      <c r="K325" s="1117"/>
      <c r="L325" s="353"/>
      <c r="M325" s="353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</row>
    <row r="326" spans="1:27" s="356" customFormat="1" ht="12.75" customHeight="1">
      <c r="A326" s="363">
        <f>A322+1</f>
        <v>9</v>
      </c>
      <c r="B326" s="687" t="s">
        <v>105</v>
      </c>
      <c r="C326" s="971"/>
      <c r="D326" s="83">
        <v>1</v>
      </c>
      <c r="E326" s="84" t="s">
        <v>32</v>
      </c>
      <c r="F326" s="1038">
        <f>(4.6*2.8)*650</f>
        <v>8372</v>
      </c>
      <c r="G326" s="625">
        <f>D326*F326</f>
        <v>8372</v>
      </c>
      <c r="H326" s="83">
        <v>1</v>
      </c>
      <c r="I326" s="84" t="s">
        <v>32</v>
      </c>
      <c r="J326" s="1116">
        <v>9850</v>
      </c>
      <c r="K326" s="1115">
        <f>H326*J326</f>
        <v>9850</v>
      </c>
      <c r="L326" s="353"/>
      <c r="M326" s="353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</row>
    <row r="327" spans="1:27" s="356" customFormat="1" ht="12.75" customHeight="1">
      <c r="A327" s="363"/>
      <c r="B327" s="935"/>
      <c r="C327" s="673"/>
      <c r="D327" s="83"/>
      <c r="E327" s="84"/>
      <c r="F327" s="80"/>
      <c r="G327" s="624"/>
      <c r="H327" s="83"/>
      <c r="I327" s="84"/>
      <c r="J327" s="80"/>
      <c r="K327" s="624"/>
      <c r="L327" s="353"/>
      <c r="M327" s="353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</row>
    <row r="328" spans="1:27" s="356" customFormat="1" ht="12.75" customHeight="1">
      <c r="A328" s="212"/>
      <c r="B328" s="682"/>
      <c r="C328" s="370"/>
      <c r="D328" s="84"/>
      <c r="E328" s="83"/>
      <c r="F328" s="80"/>
      <c r="G328" s="624"/>
      <c r="H328" s="84"/>
      <c r="I328" s="83"/>
      <c r="J328" s="80"/>
      <c r="K328" s="624"/>
      <c r="L328" s="353"/>
      <c r="M328" s="353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</row>
    <row r="329" spans="1:27" s="356" customFormat="1" ht="12.75" customHeight="1">
      <c r="A329" s="377"/>
      <c r="B329" s="85"/>
      <c r="C329" s="682"/>
      <c r="D329" s="518"/>
      <c r="E329" s="84"/>
      <c r="F329" s="80"/>
      <c r="G329" s="624"/>
      <c r="H329" s="518"/>
      <c r="I329" s="84"/>
      <c r="J329" s="80"/>
      <c r="K329" s="624"/>
      <c r="L329" s="353"/>
      <c r="M329" s="353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</row>
    <row r="330" spans="1:27" s="356" customFormat="1" ht="12.75" customHeight="1">
      <c r="A330" s="648"/>
      <c r="B330" s="553"/>
      <c r="C330" s="5"/>
      <c r="D330" s="83"/>
      <c r="E330" s="727"/>
      <c r="F330" s="81"/>
      <c r="G330" s="524"/>
      <c r="H330" s="83"/>
      <c r="I330" s="727"/>
      <c r="J330" s="81"/>
      <c r="K330" s="524"/>
      <c r="L330" s="353"/>
      <c r="M330" s="353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  <c r="AA330" s="353"/>
    </row>
    <row r="331" spans="1:27" s="356" customFormat="1" ht="12.75" customHeight="1">
      <c r="A331" s="377"/>
      <c r="B331" s="10"/>
      <c r="C331" s="682"/>
      <c r="D331" s="83"/>
      <c r="E331" s="84"/>
      <c r="F331" s="80"/>
      <c r="G331" s="624"/>
      <c r="H331" s="83"/>
      <c r="I331" s="84"/>
      <c r="J331" s="80"/>
      <c r="K331" s="624"/>
      <c r="L331" s="353"/>
      <c r="M331" s="353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</row>
    <row r="332" spans="1:27" s="356" customFormat="1" ht="12.75" customHeight="1">
      <c r="A332" s="375"/>
      <c r="B332" s="374"/>
      <c r="C332" s="374"/>
      <c r="D332" s="373"/>
      <c r="E332" s="372"/>
      <c r="F332" s="240"/>
      <c r="G332" s="660"/>
      <c r="H332" s="373"/>
      <c r="I332" s="372"/>
      <c r="J332" s="240"/>
      <c r="K332" s="660"/>
      <c r="L332" s="353"/>
      <c r="M332" s="353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</row>
    <row r="333" spans="1:27" s="356" customFormat="1" ht="12.75" customHeight="1">
      <c r="A333" s="363"/>
      <c r="B333" s="686" t="s">
        <v>106</v>
      </c>
      <c r="C333" s="686"/>
      <c r="D333" s="83"/>
      <c r="E333" s="84"/>
      <c r="F333" s="362" t="s">
        <v>36</v>
      </c>
      <c r="G333" s="629">
        <f>SUM(G272:G331)</f>
        <v>91948</v>
      </c>
      <c r="H333" s="83"/>
      <c r="I333" s="84"/>
      <c r="J333" s="362" t="s">
        <v>36</v>
      </c>
      <c r="K333" s="629">
        <f>SUM(K272:K331)</f>
        <v>118462</v>
      </c>
      <c r="L333" s="353"/>
      <c r="M333" s="353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</row>
    <row r="334" spans="1:27" s="356" customFormat="1" ht="12.75" customHeight="1" thickBot="1">
      <c r="A334" s="361"/>
      <c r="B334" s="360"/>
      <c r="C334" s="360"/>
      <c r="D334" s="359"/>
      <c r="E334" s="358"/>
      <c r="F334" s="357"/>
      <c r="G334" s="661"/>
      <c r="H334" s="359"/>
      <c r="I334" s="358"/>
      <c r="J334" s="357"/>
      <c r="K334" s="661"/>
      <c r="L334" s="353"/>
      <c r="M334" s="353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</row>
    <row r="335" spans="1:27" s="356" customFormat="1" ht="12.75" customHeight="1" thickTop="1">
      <c r="A335" s="363"/>
      <c r="B335" s="682"/>
      <c r="C335" s="682"/>
      <c r="D335" s="83"/>
      <c r="E335" s="84"/>
      <c r="F335" s="81"/>
      <c r="G335" s="624"/>
      <c r="H335" s="83"/>
      <c r="I335" s="84"/>
      <c r="J335" s="81"/>
      <c r="K335" s="624"/>
      <c r="L335" s="353"/>
      <c r="M335" s="353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</row>
    <row r="336" spans="1:27" s="356" customFormat="1" ht="12.75" customHeight="1">
      <c r="A336" s="377"/>
      <c r="B336" s="82" t="s">
        <v>107</v>
      </c>
      <c r="C336" s="376"/>
      <c r="D336" s="83"/>
      <c r="E336" s="84"/>
      <c r="F336" s="80"/>
      <c r="G336" s="524"/>
      <c r="H336" s="83"/>
      <c r="I336" s="84"/>
      <c r="J336" s="80"/>
      <c r="K336" s="524"/>
      <c r="L336" s="353"/>
      <c r="M336" s="353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</row>
    <row r="337" spans="1:26" s="356" customFormat="1" ht="12.75" customHeight="1">
      <c r="A337" s="377"/>
      <c r="B337" s="381"/>
      <c r="C337" s="376"/>
      <c r="D337" s="83"/>
      <c r="E337" s="84"/>
      <c r="F337" s="80"/>
      <c r="G337" s="524"/>
      <c r="H337" s="83"/>
      <c r="I337" s="84"/>
      <c r="J337" s="80"/>
      <c r="K337" s="524"/>
      <c r="L337" s="353"/>
      <c r="M337" s="353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</row>
    <row r="338" spans="1:26" s="356" customFormat="1" ht="12.75" customHeight="1">
      <c r="A338" s="377"/>
      <c r="B338" s="82" t="s">
        <v>108</v>
      </c>
      <c r="C338" s="682"/>
      <c r="D338" s="83"/>
      <c r="E338" s="84"/>
      <c r="F338" s="81"/>
      <c r="G338" s="524"/>
      <c r="H338" s="83"/>
      <c r="I338" s="84"/>
      <c r="J338" s="81"/>
      <c r="K338" s="524"/>
      <c r="L338" s="353"/>
      <c r="M338" s="353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</row>
    <row r="339" spans="1:26" s="356" customFormat="1" ht="12.75" customHeight="1">
      <c r="A339" s="377"/>
      <c r="B339" s="85"/>
      <c r="C339" s="682"/>
      <c r="D339" s="83"/>
      <c r="E339" s="84"/>
      <c r="F339" s="81"/>
      <c r="G339" s="524"/>
      <c r="H339" s="83"/>
      <c r="I339" s="84"/>
      <c r="J339" s="81"/>
      <c r="K339" s="524"/>
      <c r="L339" s="353"/>
      <c r="M339" s="353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</row>
    <row r="340" spans="1:26" s="356" customFormat="1" ht="12.75" customHeight="1">
      <c r="A340" s="363"/>
      <c r="B340" s="943" t="s">
        <v>109</v>
      </c>
      <c r="C340" s="682"/>
      <c r="D340" s="83"/>
      <c r="E340" s="84"/>
      <c r="F340" s="81"/>
      <c r="G340" s="524"/>
      <c r="H340" s="83"/>
      <c r="I340" s="84"/>
      <c r="J340" s="81"/>
      <c r="K340" s="524"/>
      <c r="L340" s="353"/>
      <c r="M340" s="353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</row>
    <row r="341" spans="1:26" s="356" customFormat="1" ht="12.75" customHeight="1">
      <c r="A341" s="363"/>
      <c r="B341" s="86" t="s">
        <v>110</v>
      </c>
      <c r="C341" s="370"/>
      <c r="D341" s="83"/>
      <c r="E341" s="84"/>
      <c r="F341" s="81"/>
      <c r="G341" s="524"/>
      <c r="H341" s="83"/>
      <c r="I341" s="84"/>
      <c r="J341" s="81"/>
      <c r="K341" s="524"/>
      <c r="L341" s="353"/>
      <c r="M341" s="353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</row>
    <row r="342" spans="1:26" s="356" customFormat="1" ht="12.75" customHeight="1">
      <c r="A342" s="377"/>
      <c r="B342" s="943" t="s">
        <v>111</v>
      </c>
      <c r="C342" s="682"/>
      <c r="D342" s="83"/>
      <c r="E342" s="84"/>
      <c r="F342" s="81"/>
      <c r="G342" s="524"/>
      <c r="H342" s="83"/>
      <c r="I342" s="84"/>
      <c r="J342" s="81"/>
      <c r="K342" s="524"/>
      <c r="L342" s="353"/>
      <c r="M342" s="353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</row>
    <row r="343" spans="1:26" s="356" customFormat="1" ht="12.75" customHeight="1">
      <c r="A343" s="377"/>
      <c r="B343" s="85" t="s">
        <v>112</v>
      </c>
      <c r="C343" s="682"/>
      <c r="D343" s="83"/>
      <c r="E343" s="84"/>
      <c r="F343" s="81"/>
      <c r="G343" s="524"/>
      <c r="H343" s="83"/>
      <c r="I343" s="84"/>
      <c r="J343" s="81"/>
      <c r="K343" s="524"/>
      <c r="L343" s="353"/>
      <c r="M343" s="353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</row>
    <row r="344" spans="1:26" s="356" customFormat="1" ht="12.75" customHeight="1">
      <c r="A344" s="377"/>
      <c r="B344" s="85"/>
      <c r="C344" s="682"/>
      <c r="D344" s="83"/>
      <c r="E344" s="84"/>
      <c r="F344" s="81"/>
      <c r="G344" s="520"/>
      <c r="H344" s="83"/>
      <c r="I344" s="84"/>
      <c r="J344" s="81"/>
      <c r="K344" s="520"/>
      <c r="L344" s="378"/>
      <c r="M344" s="353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</row>
    <row r="345" spans="1:26" s="356" customFormat="1" ht="12.75" customHeight="1">
      <c r="A345" s="377">
        <f>A338+1</f>
        <v>1</v>
      </c>
      <c r="B345" s="86" t="s">
        <v>113</v>
      </c>
      <c r="C345" s="682"/>
      <c r="D345" s="83">
        <v>575</v>
      </c>
      <c r="E345" s="84" t="s">
        <v>43</v>
      </c>
      <c r="F345" s="1037">
        <v>145</v>
      </c>
      <c r="G345" s="625">
        <f>D345*F345</f>
        <v>83375</v>
      </c>
      <c r="H345" s="83">
        <v>575</v>
      </c>
      <c r="I345" s="84" t="s">
        <v>43</v>
      </c>
      <c r="J345" s="1037">
        <v>145</v>
      </c>
      <c r="K345" s="625">
        <f>H345*J345</f>
        <v>83375</v>
      </c>
      <c r="L345" s="353"/>
      <c r="M345" s="353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</row>
    <row r="346" spans="1:26" s="356" customFormat="1" ht="12.75" customHeight="1">
      <c r="A346" s="377"/>
      <c r="B346" s="86"/>
      <c r="C346" s="682"/>
      <c r="D346" s="83"/>
      <c r="E346" s="84"/>
      <c r="F346" s="1037"/>
      <c r="G346" s="524"/>
      <c r="H346" s="83"/>
      <c r="I346" s="84"/>
      <c r="J346" s="1037"/>
      <c r="K346" s="524"/>
      <c r="L346" s="353"/>
      <c r="M346" s="353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</row>
    <row r="347" spans="1:26" s="356" customFormat="1" ht="12.75" customHeight="1">
      <c r="A347" s="377"/>
      <c r="B347" s="943" t="s">
        <v>114</v>
      </c>
      <c r="C347" s="682"/>
      <c r="D347" s="83"/>
      <c r="E347" s="84"/>
      <c r="F347" s="1037"/>
      <c r="G347" s="524"/>
      <c r="H347" s="83"/>
      <c r="I347" s="84"/>
      <c r="J347" s="1037"/>
      <c r="K347" s="524"/>
      <c r="L347" s="353"/>
      <c r="M347" s="353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</row>
    <row r="348" spans="1:26" s="356" customFormat="1" ht="12.75" customHeight="1">
      <c r="A348" s="377"/>
      <c r="B348" s="943" t="s">
        <v>115</v>
      </c>
      <c r="C348" s="682"/>
      <c r="D348" s="83"/>
      <c r="E348" s="84"/>
      <c r="F348" s="1037"/>
      <c r="G348" s="524"/>
      <c r="H348" s="83"/>
      <c r="I348" s="84"/>
      <c r="J348" s="1037"/>
      <c r="K348" s="524"/>
      <c r="L348" s="353"/>
      <c r="M348" s="353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</row>
    <row r="349" spans="1:26" s="356" customFormat="1" ht="12.75" customHeight="1">
      <c r="A349" s="377"/>
      <c r="B349" s="85" t="s">
        <v>116</v>
      </c>
      <c r="C349" s="682"/>
      <c r="D349" s="518"/>
      <c r="E349" s="84"/>
      <c r="F349" s="1038"/>
      <c r="G349" s="524"/>
      <c r="H349" s="518"/>
      <c r="I349" s="84"/>
      <c r="J349" s="1038"/>
      <c r="K349" s="524"/>
      <c r="L349" s="353"/>
      <c r="M349" s="353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</row>
    <row r="350" spans="1:26" s="356" customFormat="1" ht="12.75" customHeight="1">
      <c r="A350" s="866"/>
      <c r="B350" s="86" t="s">
        <v>117</v>
      </c>
      <c r="C350" s="682"/>
      <c r="D350" s="83"/>
      <c r="E350" s="84"/>
      <c r="F350" s="1037"/>
      <c r="G350" s="524"/>
      <c r="H350" s="83"/>
      <c r="I350" s="84"/>
      <c r="J350" s="1037"/>
      <c r="K350" s="524"/>
      <c r="L350" s="353"/>
      <c r="M350" s="353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</row>
    <row r="351" spans="1:26" s="356" customFormat="1" ht="12.75" customHeight="1">
      <c r="A351" s="363"/>
      <c r="B351" s="85"/>
      <c r="C351" s="682"/>
      <c r="D351" s="518"/>
      <c r="E351" s="84"/>
      <c r="F351" s="1037"/>
      <c r="G351" s="524"/>
      <c r="H351" s="518"/>
      <c r="I351" s="84"/>
      <c r="J351" s="1037"/>
      <c r="K351" s="524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</row>
    <row r="352" spans="1:26" s="356" customFormat="1" ht="12.75" customHeight="1">
      <c r="A352" s="377">
        <f>A345+1</f>
        <v>2</v>
      </c>
      <c r="B352" s="86" t="s">
        <v>118</v>
      </c>
      <c r="C352" s="682"/>
      <c r="D352" s="83">
        <v>97</v>
      </c>
      <c r="E352" s="84" t="s">
        <v>43</v>
      </c>
      <c r="F352" s="1037">
        <v>145</v>
      </c>
      <c r="G352" s="625">
        <f>D352*F352</f>
        <v>14065</v>
      </c>
      <c r="H352" s="83">
        <v>97</v>
      </c>
      <c r="I352" s="84" t="s">
        <v>43</v>
      </c>
      <c r="J352" s="1037">
        <v>145</v>
      </c>
      <c r="K352" s="625">
        <f>H352*J352</f>
        <v>14065</v>
      </c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</row>
    <row r="353" spans="1:26" s="356" customFormat="1" ht="12.75" customHeight="1">
      <c r="A353" s="363"/>
      <c r="B353" s="85"/>
      <c r="C353" s="682"/>
      <c r="D353" s="83"/>
      <c r="E353" s="84"/>
      <c r="F353" s="1037"/>
      <c r="G353" s="524"/>
      <c r="H353" s="83"/>
      <c r="I353" s="84"/>
      <c r="J353" s="1037"/>
      <c r="K353" s="524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</row>
    <row r="354" spans="1:26" s="356" customFormat="1" ht="12.75" customHeight="1">
      <c r="A354" s="377"/>
      <c r="B354" s="943" t="s">
        <v>114</v>
      </c>
      <c r="C354" s="682"/>
      <c r="D354" s="83"/>
      <c r="E354" s="84"/>
      <c r="F354" s="1038"/>
      <c r="G354" s="520"/>
      <c r="H354" s="83"/>
      <c r="I354" s="84"/>
      <c r="J354" s="1038"/>
      <c r="K354" s="520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</row>
    <row r="355" spans="1:26" s="356" customFormat="1" ht="12.75" customHeight="1">
      <c r="A355" s="377"/>
      <c r="B355" s="943" t="s">
        <v>119</v>
      </c>
      <c r="C355" s="682"/>
      <c r="D355" s="83"/>
      <c r="E355" s="84"/>
      <c r="F355" s="1037"/>
      <c r="G355" s="524"/>
      <c r="H355" s="83"/>
      <c r="I355" s="84"/>
      <c r="J355" s="1037"/>
      <c r="K355" s="524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</row>
    <row r="356" spans="1:26" s="356" customFormat="1" ht="12.75" customHeight="1">
      <c r="A356" s="377"/>
      <c r="B356" s="85" t="s">
        <v>116</v>
      </c>
      <c r="C356" s="682"/>
      <c r="D356" s="83"/>
      <c r="E356" s="84"/>
      <c r="F356" s="1037"/>
      <c r="G356" s="524"/>
      <c r="H356" s="83"/>
      <c r="I356" s="84"/>
      <c r="J356" s="1037"/>
      <c r="K356" s="524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</row>
    <row r="357" spans="1:26" s="356" customFormat="1" ht="12.75" customHeight="1">
      <c r="A357" s="377"/>
      <c r="B357" s="85" t="s">
        <v>117</v>
      </c>
      <c r="C357" s="682"/>
      <c r="D357" s="83"/>
      <c r="E357" s="84"/>
      <c r="F357" s="1037"/>
      <c r="G357" s="524"/>
      <c r="H357" s="83"/>
      <c r="I357" s="84"/>
      <c r="J357" s="1037"/>
      <c r="K357" s="524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</row>
    <row r="358" spans="1:26" s="356" customFormat="1" ht="12.75" customHeight="1">
      <c r="A358" s="377"/>
      <c r="B358" s="720"/>
      <c r="C358" s="721"/>
      <c r="D358" s="518"/>
      <c r="E358" s="84"/>
      <c r="F358" s="1038"/>
      <c r="G358" s="524"/>
      <c r="H358" s="518"/>
      <c r="I358" s="84"/>
      <c r="J358" s="1038"/>
      <c r="K358" s="524"/>
      <c r="L358" s="378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</row>
    <row r="359" spans="1:26" s="356" customFormat="1" ht="12.75" customHeight="1">
      <c r="A359" s="377">
        <f>A352+1</f>
        <v>3</v>
      </c>
      <c r="B359" s="86" t="s">
        <v>120</v>
      </c>
      <c r="C359" s="682"/>
      <c r="D359" s="869">
        <v>25</v>
      </c>
      <c r="E359" s="84" t="s">
        <v>43</v>
      </c>
      <c r="F359" s="1037">
        <v>145</v>
      </c>
      <c r="G359" s="625">
        <f>D359*F359</f>
        <v>3625</v>
      </c>
      <c r="H359" s="869">
        <v>25</v>
      </c>
      <c r="I359" s="84" t="s">
        <v>43</v>
      </c>
      <c r="J359" s="1037">
        <v>145</v>
      </c>
      <c r="K359" s="625">
        <f>H359*J359</f>
        <v>3625</v>
      </c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</row>
    <row r="360" spans="1:26" s="356" customFormat="1" ht="12.75" customHeight="1">
      <c r="A360" s="377"/>
      <c r="B360" s="85"/>
      <c r="C360" s="682"/>
      <c r="D360" s="83"/>
      <c r="E360" s="84"/>
      <c r="F360" s="1037"/>
      <c r="G360" s="524"/>
      <c r="H360" s="83"/>
      <c r="I360" s="84"/>
      <c r="J360" s="1037"/>
      <c r="K360" s="524"/>
      <c r="L360" s="378"/>
      <c r="M360" s="353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</row>
    <row r="361" spans="1:26" s="356" customFormat="1" ht="12.75" customHeight="1">
      <c r="A361" s="377"/>
      <c r="B361" s="82" t="s">
        <v>121</v>
      </c>
      <c r="C361" s="682"/>
      <c r="D361" s="518"/>
      <c r="E361" s="84"/>
      <c r="F361" s="1041"/>
      <c r="G361" s="524"/>
      <c r="H361" s="518"/>
      <c r="I361" s="84"/>
      <c r="J361" s="1041"/>
      <c r="K361" s="524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</row>
    <row r="362" spans="1:26" s="356" customFormat="1" ht="12.75" customHeight="1">
      <c r="A362" s="212"/>
      <c r="B362" s="682"/>
      <c r="C362" s="682"/>
      <c r="D362" s="6"/>
      <c r="E362" s="7"/>
      <c r="F362" s="1037"/>
      <c r="G362" s="524"/>
      <c r="H362" s="6"/>
      <c r="I362" s="7"/>
      <c r="J362" s="1037"/>
      <c r="K362" s="524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</row>
    <row r="363" spans="1:26" s="356" customFormat="1" ht="12.75" customHeight="1">
      <c r="A363" s="212"/>
      <c r="B363" s="689" t="s">
        <v>122</v>
      </c>
      <c r="C363" s="682"/>
      <c r="D363" s="6"/>
      <c r="E363" s="7"/>
      <c r="F363" s="1042"/>
      <c r="G363" s="520"/>
      <c r="H363" s="6"/>
      <c r="I363" s="7"/>
      <c r="J363" s="1042"/>
      <c r="K363" s="520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</row>
    <row r="364" spans="1:26" s="356" customFormat="1" ht="12.75" customHeight="1">
      <c r="A364" s="212"/>
      <c r="B364" s="689" t="s">
        <v>123</v>
      </c>
      <c r="C364" s="682"/>
      <c r="D364" s="6"/>
      <c r="E364" s="7"/>
      <c r="F364" s="1038"/>
      <c r="G364" s="524"/>
      <c r="H364" s="6"/>
      <c r="I364" s="7"/>
      <c r="J364" s="1038"/>
      <c r="K364" s="524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</row>
    <row r="365" spans="1:26" s="356" customFormat="1" ht="12.75" customHeight="1">
      <c r="A365" s="377"/>
      <c r="B365" s="85" t="s">
        <v>124</v>
      </c>
      <c r="C365" s="85"/>
      <c r="D365" s="83"/>
      <c r="E365" s="84"/>
      <c r="F365" s="1038"/>
      <c r="G365" s="524"/>
      <c r="H365" s="83"/>
      <c r="I365" s="84"/>
      <c r="J365" s="1038"/>
      <c r="K365" s="524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</row>
    <row r="366" spans="1:26" s="356" customFormat="1" ht="12.75" customHeight="1">
      <c r="A366" s="212"/>
      <c r="B366" s="682"/>
      <c r="C366" s="682"/>
      <c r="D366" s="6"/>
      <c r="E366" s="7"/>
      <c r="F366" s="1037"/>
      <c r="G366" s="607"/>
      <c r="H366" s="6"/>
      <c r="I366" s="7"/>
      <c r="J366" s="1037"/>
      <c r="K366" s="607"/>
      <c r="L366" s="353"/>
      <c r="M366" s="353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</row>
    <row r="367" spans="1:26" s="356" customFormat="1" ht="12.75" customHeight="1">
      <c r="A367" s="212">
        <f>A359+1</f>
        <v>4</v>
      </c>
      <c r="B367" s="86" t="s">
        <v>125</v>
      </c>
      <c r="C367" s="682"/>
      <c r="D367" s="774"/>
      <c r="E367" s="7"/>
      <c r="F367" s="1037"/>
      <c r="G367" s="525"/>
      <c r="H367" s="774"/>
      <c r="I367" s="7"/>
      <c r="J367" s="1037"/>
      <c r="K367" s="525"/>
      <c r="L367" s="353"/>
      <c r="M367" s="353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</row>
    <row r="368" spans="1:26" s="356" customFormat="1" ht="12.75" customHeight="1">
      <c r="A368" s="212"/>
      <c r="B368" s="86" t="s">
        <v>126</v>
      </c>
      <c r="C368" s="682"/>
      <c r="D368" s="865">
        <v>180</v>
      </c>
      <c r="E368" s="7" t="s">
        <v>127</v>
      </c>
      <c r="F368" s="1038">
        <v>55</v>
      </c>
      <c r="G368" s="625">
        <f>D368*F368</f>
        <v>9900</v>
      </c>
      <c r="H368" s="865">
        <v>180</v>
      </c>
      <c r="I368" s="7" t="s">
        <v>127</v>
      </c>
      <c r="J368" s="1038">
        <v>130</v>
      </c>
      <c r="K368" s="625">
        <f>H368*J368</f>
        <v>23400</v>
      </c>
      <c r="L368" s="353"/>
      <c r="M368" s="353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</row>
    <row r="369" spans="1:26" s="356" customFormat="1" ht="12.75" customHeight="1">
      <c r="A369" s="363"/>
      <c r="B369" s="82"/>
      <c r="C369" s="682"/>
      <c r="D369" s="83"/>
      <c r="E369" s="84"/>
      <c r="F369" s="1037"/>
      <c r="G369" s="520"/>
      <c r="H369" s="83"/>
      <c r="I369" s="84"/>
      <c r="J369" s="1037"/>
      <c r="K369" s="520"/>
      <c r="L369" s="353"/>
      <c r="M369" s="353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</row>
    <row r="370" spans="1:26" s="356" customFormat="1" ht="12.75" customHeight="1">
      <c r="A370" s="212">
        <f>A367+1</f>
        <v>5</v>
      </c>
      <c r="B370" s="86" t="s">
        <v>128</v>
      </c>
      <c r="C370" s="682"/>
      <c r="D370" s="83"/>
      <c r="E370" s="84"/>
      <c r="F370" s="1037"/>
      <c r="G370" s="524"/>
      <c r="H370" s="83"/>
      <c r="I370" s="84"/>
      <c r="J370" s="1037"/>
      <c r="K370" s="524"/>
      <c r="L370" s="353"/>
      <c r="M370" s="353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</row>
    <row r="371" spans="1:26" s="356" customFormat="1" ht="12.75" customHeight="1">
      <c r="A371" s="363"/>
      <c r="B371" s="86" t="s">
        <v>129</v>
      </c>
      <c r="C371" s="682"/>
      <c r="D371" s="83">
        <v>19</v>
      </c>
      <c r="E371" s="7" t="s">
        <v>127</v>
      </c>
      <c r="F371" s="1037">
        <v>55</v>
      </c>
      <c r="G371" s="625">
        <f>D371*F371</f>
        <v>1045</v>
      </c>
      <c r="H371" s="83">
        <v>19</v>
      </c>
      <c r="I371" s="7" t="s">
        <v>127</v>
      </c>
      <c r="J371" s="1037">
        <v>130</v>
      </c>
      <c r="K371" s="625">
        <f>H371*J371</f>
        <v>2470</v>
      </c>
      <c r="L371" s="353"/>
      <c r="M371" s="353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</row>
    <row r="372" spans="1:26" s="356" customFormat="1" ht="12.75" customHeight="1">
      <c r="A372" s="363"/>
      <c r="B372" s="689"/>
      <c r="C372" s="689"/>
      <c r="D372" s="83"/>
      <c r="E372" s="84"/>
      <c r="F372" s="1038"/>
      <c r="G372" s="520"/>
      <c r="H372" s="83"/>
      <c r="I372" s="84"/>
      <c r="J372" s="1038"/>
      <c r="K372" s="520"/>
      <c r="L372" s="353"/>
      <c r="M372" s="353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</row>
    <row r="373" spans="1:26" s="356" customFormat="1" ht="12.75" customHeight="1">
      <c r="A373" s="363"/>
      <c r="B373" s="806" t="s">
        <v>130</v>
      </c>
      <c r="C373" s="242"/>
      <c r="D373" s="83"/>
      <c r="E373" s="84"/>
      <c r="F373" s="1038"/>
      <c r="G373" s="520"/>
      <c r="H373" s="83"/>
      <c r="I373" s="84"/>
      <c r="J373" s="1038"/>
      <c r="K373" s="520"/>
      <c r="L373" s="353"/>
      <c r="M373" s="353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</row>
    <row r="374" spans="1:26" s="356" customFormat="1" ht="12.75" customHeight="1">
      <c r="A374" s="363"/>
      <c r="B374" s="5"/>
      <c r="C374" s="242"/>
      <c r="D374" s="83"/>
      <c r="E374" s="84"/>
      <c r="F374" s="1037"/>
      <c r="G374" s="524"/>
      <c r="H374" s="83"/>
      <c r="I374" s="84"/>
      <c r="J374" s="1037"/>
      <c r="K374" s="524"/>
      <c r="L374" s="353"/>
      <c r="M374" s="353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</row>
    <row r="375" spans="1:26" s="356" customFormat="1" ht="12.75" customHeight="1">
      <c r="A375" s="363"/>
      <c r="B375" s="219" t="s">
        <v>131</v>
      </c>
      <c r="C375" s="219"/>
      <c r="D375" s="83"/>
      <c r="E375" s="84"/>
      <c r="F375" s="1037"/>
      <c r="G375" s="524"/>
      <c r="H375" s="83"/>
      <c r="I375" s="84"/>
      <c r="J375" s="1037"/>
      <c r="K375" s="524"/>
      <c r="L375" s="353"/>
      <c r="M375" s="353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</row>
    <row r="376" spans="1:26" s="356" customFormat="1" ht="12.75" customHeight="1">
      <c r="A376" s="363"/>
      <c r="B376" s="689" t="s">
        <v>132</v>
      </c>
      <c r="C376" s="688"/>
      <c r="D376" s="83"/>
      <c r="E376" s="84"/>
      <c r="F376" s="1037"/>
      <c r="G376" s="524"/>
      <c r="H376" s="83"/>
      <c r="I376" s="84"/>
      <c r="J376" s="1037"/>
      <c r="K376" s="524"/>
      <c r="L376" s="353"/>
      <c r="M376" s="353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</row>
    <row r="377" spans="1:26" s="356" customFormat="1" ht="12.75" customHeight="1">
      <c r="A377" s="363"/>
      <c r="B377" s="219" t="s">
        <v>112</v>
      </c>
      <c r="C377" s="242"/>
      <c r="D377" s="83"/>
      <c r="E377" s="84"/>
      <c r="F377" s="1037"/>
      <c r="G377" s="520"/>
      <c r="H377" s="83"/>
      <c r="I377" s="84"/>
      <c r="J377" s="1037"/>
      <c r="K377" s="520"/>
      <c r="L377" s="353"/>
      <c r="M377" s="353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</row>
    <row r="378" spans="1:26" s="356" customFormat="1" ht="12.75" customHeight="1">
      <c r="A378" s="377"/>
      <c r="B378" s="86"/>
      <c r="C378" s="370"/>
      <c r="D378" s="83"/>
      <c r="E378" s="84"/>
      <c r="F378" s="1037"/>
      <c r="G378" s="520"/>
      <c r="H378" s="83"/>
      <c r="I378" s="84"/>
      <c r="J378" s="1037"/>
      <c r="K378" s="520"/>
      <c r="L378" s="353"/>
      <c r="M378" s="353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</row>
    <row r="379" spans="1:26" s="356" customFormat="1" ht="12.75" customHeight="1">
      <c r="A379" s="377">
        <f>A370+1</f>
        <v>6</v>
      </c>
      <c r="B379" s="86" t="s">
        <v>133</v>
      </c>
      <c r="C379" s="370"/>
      <c r="D379" s="518">
        <v>88</v>
      </c>
      <c r="E379" s="84" t="s">
        <v>127</v>
      </c>
      <c r="F379" s="1038">
        <v>95</v>
      </c>
      <c r="G379" s="625">
        <f>D379*F379</f>
        <v>8360</v>
      </c>
      <c r="H379" s="518">
        <v>88</v>
      </c>
      <c r="I379" s="84" t="s">
        <v>127</v>
      </c>
      <c r="J379" s="1038">
        <v>125</v>
      </c>
      <c r="K379" s="625">
        <f>H379*J379</f>
        <v>11000</v>
      </c>
      <c r="L379" s="353"/>
      <c r="M379" s="353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</row>
    <row r="380" spans="1:26" s="356" customFormat="1" ht="12.75" customHeight="1">
      <c r="A380" s="377"/>
      <c r="B380" s="381"/>
      <c r="C380" s="376"/>
      <c r="D380" s="83"/>
      <c r="E380" s="84"/>
      <c r="F380" s="81"/>
      <c r="G380" s="520"/>
      <c r="H380" s="83"/>
      <c r="I380" s="84"/>
      <c r="J380" s="81"/>
      <c r="K380" s="520"/>
      <c r="L380" s="353"/>
      <c r="M380" s="353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</row>
    <row r="381" spans="1:26" s="356" customFormat="1" ht="12.75" customHeight="1">
      <c r="A381" s="363"/>
      <c r="B381" s="86"/>
      <c r="C381" s="682"/>
      <c r="D381" s="83"/>
      <c r="E381" s="84"/>
      <c r="F381" s="81"/>
      <c r="G381" s="520"/>
      <c r="H381" s="83"/>
      <c r="I381" s="84"/>
      <c r="J381" s="81"/>
      <c r="K381" s="520"/>
      <c r="L381" s="353"/>
      <c r="M381" s="353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</row>
    <row r="382" spans="1:26" s="356" customFormat="1" ht="12.75" customHeight="1">
      <c r="A382" s="363"/>
      <c r="B382" s="86"/>
      <c r="C382" s="370"/>
      <c r="D382" s="83"/>
      <c r="E382" s="84"/>
      <c r="F382" s="81"/>
      <c r="G382" s="524"/>
      <c r="H382" s="83"/>
      <c r="I382" s="84"/>
      <c r="J382" s="81"/>
      <c r="K382" s="524"/>
      <c r="L382" s="353"/>
      <c r="M382" s="353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</row>
    <row r="383" spans="1:26" s="356" customFormat="1" ht="12.75" customHeight="1">
      <c r="A383" s="363"/>
      <c r="B383" s="85"/>
      <c r="C383" s="682"/>
      <c r="D383" s="83"/>
      <c r="E383" s="84"/>
      <c r="F383" s="81"/>
      <c r="G383" s="609"/>
      <c r="H383" s="83"/>
      <c r="I383" s="84"/>
      <c r="J383" s="81"/>
      <c r="K383" s="609"/>
      <c r="L383" s="353"/>
      <c r="M383" s="353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</row>
    <row r="384" spans="1:26" s="356" customFormat="1" ht="12.75" customHeight="1">
      <c r="A384" s="363"/>
      <c r="B384" s="82"/>
      <c r="C384" s="682"/>
      <c r="D384" s="83"/>
      <c r="E384" s="84"/>
      <c r="F384" s="81"/>
      <c r="G384" s="524"/>
      <c r="H384" s="83"/>
      <c r="I384" s="84"/>
      <c r="J384" s="81"/>
      <c r="K384" s="524"/>
      <c r="L384" s="353"/>
      <c r="M384" s="353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</row>
    <row r="385" spans="1:26" s="356" customFormat="1" ht="12.75" customHeight="1">
      <c r="A385" s="363"/>
      <c r="B385" s="86"/>
      <c r="C385" s="682"/>
      <c r="D385" s="83"/>
      <c r="E385" s="84"/>
      <c r="F385" s="81"/>
      <c r="G385" s="524"/>
      <c r="H385" s="83"/>
      <c r="I385" s="84"/>
      <c r="J385" s="81"/>
      <c r="K385" s="524"/>
      <c r="L385" s="353"/>
      <c r="M385" s="353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</row>
    <row r="386" spans="1:26" s="356" customFormat="1" ht="12.75" customHeight="1">
      <c r="A386" s="363"/>
      <c r="B386" s="86"/>
      <c r="C386" s="370"/>
      <c r="D386" s="83"/>
      <c r="E386" s="84"/>
      <c r="F386" s="81"/>
      <c r="G386" s="524"/>
      <c r="H386" s="83"/>
      <c r="I386" s="84"/>
      <c r="J386" s="81"/>
      <c r="K386" s="524"/>
      <c r="L386" s="353"/>
      <c r="M386" s="353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</row>
    <row r="387" spans="1:26" s="356" customFormat="1" ht="12.75" customHeight="1">
      <c r="A387" s="363"/>
      <c r="B387" s="682"/>
      <c r="C387" s="682"/>
      <c r="D387" s="518"/>
      <c r="E387" s="84"/>
      <c r="F387" s="81"/>
      <c r="G387" s="609"/>
      <c r="H387" s="518"/>
      <c r="I387" s="84"/>
      <c r="J387" s="81"/>
      <c r="K387" s="609"/>
      <c r="L387" s="353"/>
      <c r="M387" s="353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</row>
    <row r="388" spans="1:26" s="356" customFormat="1" ht="12.75" customHeight="1">
      <c r="A388" s="377"/>
      <c r="B388" s="85"/>
      <c r="C388" s="682"/>
      <c r="D388" s="83"/>
      <c r="E388" s="84"/>
      <c r="F388" s="81"/>
      <c r="G388" s="524"/>
      <c r="H388" s="83"/>
      <c r="I388" s="84"/>
      <c r="J388" s="81"/>
      <c r="K388" s="524"/>
      <c r="L388" s="353"/>
      <c r="M388" s="353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</row>
    <row r="389" spans="1:26" s="356" customFormat="1" ht="12.75" customHeight="1">
      <c r="A389" s="363"/>
      <c r="B389" s="85"/>
      <c r="C389" s="682"/>
      <c r="D389" s="83"/>
      <c r="E389" s="84"/>
      <c r="F389" s="81"/>
      <c r="G389" s="524"/>
      <c r="H389" s="83"/>
      <c r="I389" s="84"/>
      <c r="J389" s="81"/>
      <c r="K389" s="524"/>
      <c r="L389" s="353"/>
      <c r="M389" s="353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</row>
    <row r="390" spans="1:26" s="356" customFormat="1" ht="12.75" customHeight="1">
      <c r="A390" s="363"/>
      <c r="B390" s="86"/>
      <c r="C390" s="682"/>
      <c r="D390" s="83"/>
      <c r="E390" s="84"/>
      <c r="F390" s="81"/>
      <c r="G390" s="524"/>
      <c r="H390" s="83"/>
      <c r="I390" s="84"/>
      <c r="J390" s="81"/>
      <c r="K390" s="524"/>
      <c r="L390" s="353"/>
      <c r="M390" s="353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</row>
    <row r="391" spans="1:26" s="356" customFormat="1" ht="12.75" customHeight="1">
      <c r="A391" s="363"/>
      <c r="B391" s="86"/>
      <c r="C391" s="682"/>
      <c r="D391" s="869"/>
      <c r="E391" s="84"/>
      <c r="F391" s="81"/>
      <c r="G391" s="524"/>
      <c r="H391" s="869"/>
      <c r="I391" s="84"/>
      <c r="J391" s="81"/>
      <c r="K391" s="524"/>
      <c r="L391" s="378"/>
      <c r="M391" s="353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</row>
    <row r="392" spans="1:26" s="356" customFormat="1" ht="12.75" customHeight="1">
      <c r="A392" s="377"/>
      <c r="B392" s="85"/>
      <c r="C392" s="682"/>
      <c r="D392" s="83"/>
      <c r="E392" s="84"/>
      <c r="F392" s="81"/>
      <c r="G392" s="524"/>
      <c r="H392" s="83"/>
      <c r="I392" s="84"/>
      <c r="J392" s="81"/>
      <c r="K392" s="524"/>
      <c r="L392" s="353"/>
      <c r="M392" s="353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</row>
    <row r="393" spans="1:26" s="356" customFormat="1" ht="12.75" customHeight="1">
      <c r="A393" s="377"/>
      <c r="B393" s="86"/>
      <c r="C393" s="370"/>
      <c r="D393" s="83"/>
      <c r="E393" s="84"/>
      <c r="F393" s="81"/>
      <c r="G393" s="524"/>
      <c r="H393" s="83"/>
      <c r="I393" s="84"/>
      <c r="J393" s="81"/>
      <c r="K393" s="524"/>
      <c r="L393" s="353"/>
      <c r="M393" s="353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</row>
    <row r="394" spans="1:26" s="356" customFormat="1" ht="12.75" customHeight="1">
      <c r="A394" s="377"/>
      <c r="B394" s="86"/>
      <c r="C394" s="682"/>
      <c r="D394" s="83"/>
      <c r="E394" s="84"/>
      <c r="F394" s="81"/>
      <c r="G394" s="524"/>
      <c r="H394" s="83"/>
      <c r="I394" s="84"/>
      <c r="J394" s="81"/>
      <c r="K394" s="524"/>
      <c r="L394" s="353"/>
      <c r="M394" s="353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</row>
    <row r="395" spans="1:26" s="356" customFormat="1" ht="12.75" customHeight="1">
      <c r="A395" s="377"/>
      <c r="B395" s="86"/>
      <c r="C395" s="682"/>
      <c r="D395" s="83"/>
      <c r="E395" s="84"/>
      <c r="F395" s="81"/>
      <c r="G395" s="524"/>
      <c r="H395" s="83"/>
      <c r="I395" s="84"/>
      <c r="J395" s="81"/>
      <c r="K395" s="524"/>
      <c r="L395" s="353"/>
      <c r="M395" s="353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</row>
    <row r="396" spans="1:26" s="356" customFormat="1" ht="12.75" customHeight="1">
      <c r="A396" s="375"/>
      <c r="B396" s="374"/>
      <c r="C396" s="374"/>
      <c r="D396" s="373"/>
      <c r="E396" s="372"/>
      <c r="F396" s="240"/>
      <c r="G396" s="656"/>
      <c r="H396" s="373"/>
      <c r="I396" s="372"/>
      <c r="J396" s="240"/>
      <c r="K396" s="656"/>
      <c r="L396" s="353"/>
      <c r="M396" s="353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</row>
    <row r="397" spans="1:26" s="356" customFormat="1" ht="12.75" customHeight="1">
      <c r="A397" s="363"/>
      <c r="B397" s="686" t="s">
        <v>106</v>
      </c>
      <c r="C397" s="686"/>
      <c r="D397" s="83"/>
      <c r="E397" s="84"/>
      <c r="F397" s="362" t="s">
        <v>36</v>
      </c>
      <c r="G397" s="657">
        <f>SUM(G336:G395)</f>
        <v>120370</v>
      </c>
      <c r="H397" s="83"/>
      <c r="I397" s="84"/>
      <c r="J397" s="362" t="s">
        <v>36</v>
      </c>
      <c r="K397" s="657">
        <f>SUM(K336:K395)</f>
        <v>137935</v>
      </c>
      <c r="L397" s="353"/>
      <c r="M397" s="353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</row>
    <row r="398" spans="1:26" s="356" customFormat="1" ht="12.75" customHeight="1" thickBot="1">
      <c r="A398" s="361"/>
      <c r="B398" s="360"/>
      <c r="C398" s="360"/>
      <c r="D398" s="359"/>
      <c r="E398" s="358"/>
      <c r="F398" s="357"/>
      <c r="G398" s="666"/>
      <c r="H398" s="359"/>
      <c r="I398" s="358"/>
      <c r="J398" s="357"/>
      <c r="K398" s="666"/>
      <c r="L398" s="353"/>
      <c r="M398" s="353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</row>
    <row r="399" spans="1:26" s="356" customFormat="1" ht="12.75" customHeight="1" thickTop="1">
      <c r="A399" s="363"/>
      <c r="B399" s="682"/>
      <c r="C399" s="370"/>
      <c r="D399" s="83"/>
      <c r="E399" s="84"/>
      <c r="F399" s="81"/>
      <c r="G399" s="624"/>
      <c r="H399" s="83"/>
      <c r="I399" s="84"/>
      <c r="J399" s="81"/>
      <c r="K399" s="624"/>
      <c r="L399" s="353"/>
      <c r="M399" s="353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</row>
    <row r="400" spans="1:26" s="356" customFormat="1" ht="12.75" customHeight="1">
      <c r="A400" s="523"/>
      <c r="B400" s="867" t="s">
        <v>134</v>
      </c>
      <c r="C400" s="526"/>
      <c r="D400" s="518"/>
      <c r="E400" s="690"/>
      <c r="F400" s="519"/>
      <c r="G400" s="524"/>
      <c r="H400" s="518"/>
      <c r="I400" s="690"/>
      <c r="J400" s="519"/>
      <c r="K400" s="524"/>
      <c r="L400" s="521"/>
      <c r="M400" s="521"/>
      <c r="N400" s="521"/>
      <c r="O400" s="353"/>
      <c r="P400" s="353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</row>
    <row r="401" spans="1:26" s="356" customFormat="1" ht="12.75" customHeight="1">
      <c r="A401" s="523"/>
      <c r="B401" s="688"/>
      <c r="C401" s="526"/>
      <c r="D401" s="518"/>
      <c r="E401" s="690"/>
      <c r="F401" s="519"/>
      <c r="G401" s="524"/>
      <c r="H401" s="518"/>
      <c r="I401" s="690"/>
      <c r="J401" s="519"/>
      <c r="K401" s="524"/>
      <c r="L401" s="521"/>
      <c r="M401" s="521"/>
      <c r="N401" s="521"/>
      <c r="O401" s="353"/>
      <c r="P401" s="353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</row>
    <row r="402" spans="1:26" s="356" customFormat="1" ht="12.75" customHeight="1">
      <c r="A402" s="523"/>
      <c r="B402" s="692" t="s">
        <v>135</v>
      </c>
      <c r="C402" s="526"/>
      <c r="D402" s="518"/>
      <c r="E402" s="690"/>
      <c r="F402" s="519"/>
      <c r="G402" s="524"/>
      <c r="H402" s="518"/>
      <c r="I402" s="690"/>
      <c r="J402" s="519"/>
      <c r="K402" s="524"/>
      <c r="L402" s="521"/>
      <c r="M402" s="521"/>
      <c r="N402" s="521"/>
      <c r="O402" s="353"/>
      <c r="P402" s="353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</row>
    <row r="403" spans="1:26" s="356" customFormat="1" ht="12.75" customHeight="1">
      <c r="A403" s="523"/>
      <c r="B403" s="516" t="s">
        <v>136</v>
      </c>
      <c r="C403" s="868"/>
      <c r="D403" s="518"/>
      <c r="E403" s="690"/>
      <c r="F403" s="519"/>
      <c r="G403" s="524"/>
      <c r="H403" s="518"/>
      <c r="I403" s="690"/>
      <c r="J403" s="519"/>
      <c r="K403" s="524"/>
      <c r="L403" s="521"/>
      <c r="M403" s="521"/>
      <c r="N403" s="521"/>
      <c r="O403" s="353"/>
      <c r="P403" s="353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</row>
    <row r="404" spans="1:26" s="356" customFormat="1" ht="12.75" customHeight="1">
      <c r="A404" s="523"/>
      <c r="B404" s="692"/>
      <c r="C404" s="868"/>
      <c r="D404" s="518"/>
      <c r="E404" s="690"/>
      <c r="F404" s="519"/>
      <c r="G404" s="524"/>
      <c r="H404" s="518"/>
      <c r="I404" s="690"/>
      <c r="J404" s="519"/>
      <c r="K404" s="524"/>
      <c r="L404" s="521"/>
      <c r="M404" s="521"/>
      <c r="N404" s="521"/>
      <c r="O404" s="353"/>
      <c r="P404" s="353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</row>
    <row r="405" spans="1:26" s="356" customFormat="1" ht="12.75" customHeight="1">
      <c r="A405" s="523">
        <v>1</v>
      </c>
      <c r="B405" s="812" t="s">
        <v>137</v>
      </c>
      <c r="C405" s="370"/>
      <c r="D405" s="961">
        <v>118</v>
      </c>
      <c r="E405" s="690" t="s">
        <v>43</v>
      </c>
      <c r="F405" s="1042">
        <v>52</v>
      </c>
      <c r="G405" s="625">
        <f>D405*F405</f>
        <v>6136</v>
      </c>
      <c r="H405" s="961">
        <v>118</v>
      </c>
      <c r="I405" s="690" t="s">
        <v>43</v>
      </c>
      <c r="J405" s="1042">
        <v>85</v>
      </c>
      <c r="K405" s="625">
        <f>H405*J405</f>
        <v>10030</v>
      </c>
      <c r="L405" s="631"/>
      <c r="P405" s="353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</row>
    <row r="406" spans="1:26" s="356" customFormat="1" ht="12.75" customHeight="1">
      <c r="A406" s="523"/>
      <c r="B406" s="799"/>
      <c r="C406" s="526"/>
      <c r="D406" s="518"/>
      <c r="E406" s="690"/>
      <c r="F406" s="1042"/>
      <c r="G406" s="524"/>
      <c r="H406" s="518"/>
      <c r="I406" s="690"/>
      <c r="J406" s="1042"/>
      <c r="K406" s="524"/>
      <c r="L406" s="521"/>
      <c r="P406" s="353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</row>
    <row r="407" spans="1:26" s="356" customFormat="1" ht="12.75" customHeight="1">
      <c r="A407" s="523">
        <f>+A405+1</f>
        <v>2</v>
      </c>
      <c r="B407" s="389" t="s">
        <v>138</v>
      </c>
      <c r="C407" s="370"/>
      <c r="D407" s="518">
        <v>57</v>
      </c>
      <c r="E407" s="690" t="s">
        <v>43</v>
      </c>
      <c r="F407" s="1042">
        <v>50</v>
      </c>
      <c r="G407" s="625">
        <f>D407*F407</f>
        <v>2850</v>
      </c>
      <c r="H407" s="518">
        <v>57</v>
      </c>
      <c r="I407" s="690" t="s">
        <v>43</v>
      </c>
      <c r="J407" s="1042">
        <v>85</v>
      </c>
      <c r="K407" s="625">
        <f>H407*J407</f>
        <v>4845</v>
      </c>
      <c r="L407" s="631"/>
      <c r="M407" s="631"/>
      <c r="O407" s="378"/>
      <c r="P407" s="353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</row>
    <row r="408" spans="1:26" s="87" customFormat="1" ht="12.75" customHeight="1">
      <c r="A408" s="523"/>
      <c r="B408" s="682"/>
      <c r="C408" s="688"/>
      <c r="D408" s="527"/>
      <c r="E408" s="527"/>
      <c r="F408" s="1042"/>
      <c r="G408" s="524"/>
      <c r="H408" s="527"/>
      <c r="I408" s="527"/>
      <c r="J408" s="1042"/>
      <c r="K408" s="524"/>
    </row>
    <row r="409" spans="1:26" s="87" customFormat="1" ht="12.75" customHeight="1">
      <c r="A409" s="523"/>
      <c r="B409" s="516" t="s">
        <v>139</v>
      </c>
      <c r="C409" s="526"/>
      <c r="D409" s="527"/>
      <c r="E409" s="693"/>
      <c r="F409" s="1042"/>
      <c r="G409" s="524"/>
      <c r="H409" s="527"/>
      <c r="I409" s="693"/>
      <c r="J409" s="1042"/>
      <c r="K409" s="524"/>
      <c r="M409" s="761"/>
      <c r="N409" s="631"/>
      <c r="O409" s="356"/>
    </row>
    <row r="410" spans="1:26" s="87" customFormat="1" ht="12.75" customHeight="1">
      <c r="A410" s="523"/>
      <c r="B410" s="516" t="s">
        <v>140</v>
      </c>
      <c r="C410" s="526"/>
      <c r="D410" s="527"/>
      <c r="E410" s="527"/>
      <c r="F410" s="1042"/>
      <c r="G410" s="524"/>
      <c r="H410" s="527"/>
      <c r="I410" s="527"/>
      <c r="J410" s="1042"/>
      <c r="K410" s="524"/>
    </row>
    <row r="411" spans="1:26" s="87" customFormat="1" ht="12.75" customHeight="1">
      <c r="A411" s="523"/>
      <c r="B411" s="516" t="s">
        <v>141</v>
      </c>
      <c r="C411" s="526"/>
      <c r="D411" s="527"/>
      <c r="E411" s="527"/>
      <c r="F411" s="1042"/>
      <c r="G411" s="524"/>
      <c r="H411" s="527"/>
      <c r="I411" s="527"/>
      <c r="J411" s="1042"/>
      <c r="K411" s="524"/>
    </row>
    <row r="412" spans="1:26" s="356" customFormat="1" ht="12.75" customHeight="1">
      <c r="A412" s="523"/>
      <c r="B412" s="516"/>
      <c r="C412" s="526"/>
      <c r="D412" s="518"/>
      <c r="E412" s="690"/>
      <c r="F412" s="1042"/>
      <c r="G412" s="524"/>
      <c r="H412" s="518"/>
      <c r="I412" s="690"/>
      <c r="J412" s="1042"/>
      <c r="K412" s="524"/>
      <c r="L412" s="521"/>
      <c r="M412" s="521"/>
      <c r="N412" s="521"/>
      <c r="O412" s="353"/>
      <c r="P412" s="353"/>
      <c r="Q412" s="353"/>
      <c r="R412" s="353"/>
      <c r="S412" s="353"/>
      <c r="T412" s="353"/>
      <c r="U412" s="353"/>
      <c r="V412" s="353"/>
      <c r="W412" s="353"/>
      <c r="X412" s="353"/>
      <c r="Y412" s="353"/>
      <c r="Z412" s="353"/>
    </row>
    <row r="413" spans="1:26" s="87" customFormat="1" ht="12.75" customHeight="1">
      <c r="A413" s="523">
        <f>+A407+1</f>
        <v>3</v>
      </c>
      <c r="B413" s="682" t="s">
        <v>142</v>
      </c>
      <c r="C413" s="526"/>
      <c r="D413" s="527">
        <v>54</v>
      </c>
      <c r="E413" s="690" t="s">
        <v>43</v>
      </c>
      <c r="F413" s="1042">
        <v>155</v>
      </c>
      <c r="G413" s="625">
        <f>D413*F413</f>
        <v>8370</v>
      </c>
      <c r="H413" s="527">
        <v>54</v>
      </c>
      <c r="I413" s="690" t="s">
        <v>43</v>
      </c>
      <c r="J413" s="1042">
        <v>145</v>
      </c>
      <c r="K413" s="625">
        <f>H413*J413</f>
        <v>7830</v>
      </c>
    </row>
    <row r="414" spans="1:26" s="356" customFormat="1" ht="12.75" customHeight="1">
      <c r="A414" s="523"/>
      <c r="B414" s="516"/>
      <c r="C414" s="526"/>
      <c r="D414" s="518"/>
      <c r="E414" s="690"/>
      <c r="F414" s="1042"/>
      <c r="G414" s="524"/>
      <c r="H414" s="518"/>
      <c r="I414" s="690"/>
      <c r="J414" s="1042"/>
      <c r="K414" s="524"/>
      <c r="L414" s="521"/>
      <c r="M414" s="353"/>
      <c r="N414" s="521"/>
      <c r="O414" s="353"/>
      <c r="P414" s="353"/>
      <c r="Q414" s="353"/>
      <c r="R414" s="353"/>
      <c r="S414" s="353"/>
      <c r="T414" s="353"/>
      <c r="U414" s="353"/>
      <c r="V414" s="353"/>
      <c r="W414" s="353"/>
      <c r="X414" s="353"/>
      <c r="Y414" s="353"/>
      <c r="Z414" s="353"/>
    </row>
    <row r="415" spans="1:26" s="87" customFormat="1" ht="12.75" customHeight="1">
      <c r="A415" s="523">
        <f>A413+1</f>
        <v>4</v>
      </c>
      <c r="B415" s="697" t="s">
        <v>143</v>
      </c>
      <c r="C415" s="688"/>
      <c r="D415" s="527">
        <v>5</v>
      </c>
      <c r="E415" s="690" t="s">
        <v>43</v>
      </c>
      <c r="F415" s="1042">
        <v>155</v>
      </c>
      <c r="G415" s="625">
        <f>D415*F415</f>
        <v>775</v>
      </c>
      <c r="H415" s="527">
        <v>5</v>
      </c>
      <c r="I415" s="690" t="s">
        <v>43</v>
      </c>
      <c r="J415" s="1042">
        <v>145</v>
      </c>
      <c r="K415" s="625">
        <f>H415*J415</f>
        <v>725</v>
      </c>
    </row>
    <row r="416" spans="1:26" s="356" customFormat="1" ht="12.75" customHeight="1">
      <c r="A416" s="523"/>
      <c r="B416" s="682"/>
      <c r="C416" s="688"/>
      <c r="D416" s="518"/>
      <c r="E416" s="690"/>
      <c r="F416" s="1042"/>
      <c r="G416" s="524"/>
      <c r="H416" s="518"/>
      <c r="I416" s="690"/>
      <c r="J416" s="1042"/>
      <c r="K416" s="524"/>
      <c r="L416" s="521"/>
      <c r="M416" s="521"/>
      <c r="N416" s="521"/>
      <c r="O416" s="353"/>
      <c r="P416" s="353"/>
      <c r="Q416" s="353"/>
      <c r="R416" s="353"/>
      <c r="S416" s="353"/>
      <c r="T416" s="353"/>
      <c r="U416" s="353"/>
      <c r="V416" s="353"/>
      <c r="W416" s="353"/>
      <c r="X416" s="353"/>
      <c r="Y416" s="353"/>
      <c r="Z416" s="353"/>
    </row>
    <row r="417" spans="1:26" s="87" customFormat="1" ht="12.75" customHeight="1">
      <c r="A417" s="523">
        <f>A415+1</f>
        <v>5</v>
      </c>
      <c r="B417" s="682" t="s">
        <v>144</v>
      </c>
      <c r="C417" s="526"/>
      <c r="D417" s="527">
        <v>61</v>
      </c>
      <c r="E417" s="690" t="s">
        <v>43</v>
      </c>
      <c r="F417" s="1042">
        <v>155</v>
      </c>
      <c r="G417" s="625">
        <f>D417*F417</f>
        <v>9455</v>
      </c>
      <c r="H417" s="527">
        <v>61</v>
      </c>
      <c r="I417" s="690" t="s">
        <v>43</v>
      </c>
      <c r="J417" s="1042">
        <v>145</v>
      </c>
      <c r="K417" s="625">
        <f>H417*J417</f>
        <v>8845</v>
      </c>
    </row>
    <row r="418" spans="1:26" s="356" customFormat="1" ht="12.75" customHeight="1">
      <c r="A418" s="523"/>
      <c r="B418" s="697"/>
      <c r="C418" s="688"/>
      <c r="D418" s="527"/>
      <c r="E418" s="690"/>
      <c r="F418" s="1042"/>
      <c r="G418" s="524"/>
      <c r="H418" s="527"/>
      <c r="I418" s="690"/>
      <c r="J418" s="1042"/>
      <c r="K418" s="524"/>
      <c r="L418" s="521"/>
      <c r="M418" s="521"/>
      <c r="N418" s="521"/>
      <c r="O418" s="353"/>
      <c r="P418" s="353"/>
      <c r="Q418" s="353"/>
      <c r="R418" s="353"/>
      <c r="S418" s="353"/>
      <c r="T418" s="353"/>
      <c r="U418" s="353"/>
      <c r="V418" s="353"/>
      <c r="W418" s="353"/>
      <c r="X418" s="353"/>
      <c r="Y418" s="353"/>
      <c r="Z418" s="353"/>
    </row>
    <row r="419" spans="1:26" s="356" customFormat="1" ht="12.75" customHeight="1">
      <c r="A419" s="523">
        <f>A417+1</f>
        <v>6</v>
      </c>
      <c r="B419" s="682" t="s">
        <v>145</v>
      </c>
      <c r="C419" s="526"/>
      <c r="D419" s="527">
        <v>16</v>
      </c>
      <c r="E419" s="690" t="s">
        <v>43</v>
      </c>
      <c r="F419" s="1042">
        <v>155</v>
      </c>
      <c r="G419" s="625">
        <f>D419*F419</f>
        <v>2480</v>
      </c>
      <c r="H419" s="527">
        <v>16</v>
      </c>
      <c r="I419" s="690" t="s">
        <v>43</v>
      </c>
      <c r="J419" s="1042">
        <v>145</v>
      </c>
      <c r="K419" s="625">
        <f>H419*J419</f>
        <v>2320</v>
      </c>
      <c r="L419" s="521"/>
      <c r="N419" s="631"/>
      <c r="O419" s="353"/>
      <c r="P419" s="353"/>
      <c r="Q419" s="353"/>
      <c r="R419" s="353"/>
      <c r="S419" s="353"/>
      <c r="T419" s="353"/>
      <c r="U419" s="353"/>
      <c r="V419" s="353"/>
      <c r="W419" s="353"/>
      <c r="X419" s="353"/>
      <c r="Y419" s="353"/>
      <c r="Z419" s="353"/>
    </row>
    <row r="420" spans="1:26" s="356" customFormat="1" ht="12.75" customHeight="1">
      <c r="A420" s="523"/>
      <c r="B420" s="516"/>
      <c r="C420" s="526"/>
      <c r="D420" s="518"/>
      <c r="E420" s="690"/>
      <c r="F420" s="1042"/>
      <c r="G420" s="524"/>
      <c r="H420" s="518"/>
      <c r="I420" s="690"/>
      <c r="J420" s="1042"/>
      <c r="K420" s="524"/>
      <c r="L420" s="521"/>
      <c r="M420" s="521"/>
      <c r="N420" s="521"/>
      <c r="O420" s="353"/>
      <c r="P420" s="353"/>
      <c r="Q420" s="353"/>
      <c r="R420" s="353"/>
      <c r="S420" s="353"/>
      <c r="T420" s="353"/>
      <c r="U420" s="353"/>
      <c r="V420" s="353"/>
      <c r="W420" s="353"/>
      <c r="X420" s="353"/>
      <c r="Y420" s="353"/>
      <c r="Z420" s="353"/>
    </row>
    <row r="421" spans="1:26" s="87" customFormat="1" ht="12.75" customHeight="1">
      <c r="A421" s="517"/>
      <c r="B421" s="516" t="s">
        <v>30</v>
      </c>
      <c r="C421" s="682"/>
      <c r="D421" s="518"/>
      <c r="E421" s="690"/>
      <c r="F421" s="1042"/>
      <c r="G421" s="524"/>
      <c r="H421" s="518"/>
      <c r="I421" s="690"/>
      <c r="J421" s="1042"/>
      <c r="K421" s="524"/>
    </row>
    <row r="422" spans="1:26" s="87" customFormat="1" ht="12.75" customHeight="1">
      <c r="A422" s="523"/>
      <c r="B422" s="516"/>
      <c r="C422" s="682"/>
      <c r="D422" s="518"/>
      <c r="E422" s="690"/>
      <c r="F422" s="1042"/>
      <c r="G422" s="524"/>
      <c r="H422" s="518"/>
      <c r="I422" s="690"/>
      <c r="J422" s="1042"/>
      <c r="K422" s="524"/>
    </row>
    <row r="423" spans="1:26" s="87" customFormat="1" ht="12.75" customHeight="1">
      <c r="A423" s="517">
        <f>A419+1</f>
        <v>7</v>
      </c>
      <c r="B423" s="522" t="s">
        <v>146</v>
      </c>
      <c r="C423" s="682"/>
      <c r="D423" s="518"/>
      <c r="E423" s="690"/>
      <c r="F423" s="1042"/>
      <c r="G423" s="524"/>
      <c r="H423" s="518"/>
      <c r="I423" s="690"/>
      <c r="J423" s="1042"/>
      <c r="K423" s="524"/>
    </row>
    <row r="424" spans="1:26" s="87" customFormat="1" ht="12.75" customHeight="1">
      <c r="A424" s="517"/>
      <c r="B424" s="522" t="s">
        <v>147</v>
      </c>
      <c r="C424" s="682"/>
      <c r="D424" s="518">
        <v>1</v>
      </c>
      <c r="E424" s="84" t="s">
        <v>32</v>
      </c>
      <c r="F424" s="1042">
        <v>5000</v>
      </c>
      <c r="G424" s="625">
        <f>D424*F424</f>
        <v>5000</v>
      </c>
      <c r="H424" s="518">
        <v>1</v>
      </c>
      <c r="I424" s="84" t="s">
        <v>32</v>
      </c>
      <c r="J424" s="1042">
        <v>9500</v>
      </c>
      <c r="K424" s="625">
        <f>H424*J424</f>
        <v>9500</v>
      </c>
    </row>
    <row r="425" spans="1:26" s="356" customFormat="1" ht="12.75" customHeight="1">
      <c r="A425" s="523"/>
      <c r="B425" s="516"/>
      <c r="C425" s="526"/>
      <c r="D425" s="518"/>
      <c r="E425" s="690"/>
      <c r="F425" s="519"/>
      <c r="G425" s="524"/>
      <c r="H425" s="518"/>
      <c r="I425" s="690"/>
      <c r="J425" s="519"/>
      <c r="K425" s="524"/>
      <c r="L425" s="521"/>
      <c r="M425" s="521"/>
      <c r="N425" s="521"/>
      <c r="O425" s="353"/>
      <c r="P425" s="353"/>
      <c r="Q425" s="353"/>
      <c r="R425" s="353"/>
      <c r="S425" s="353"/>
      <c r="T425" s="353"/>
      <c r="U425" s="353"/>
      <c r="V425" s="353"/>
      <c r="W425" s="353"/>
      <c r="X425" s="353"/>
      <c r="Y425" s="353"/>
      <c r="Z425" s="353"/>
    </row>
    <row r="426" spans="1:26" s="356" customFormat="1" ht="12.75" customHeight="1">
      <c r="A426" s="523"/>
      <c r="B426" s="516"/>
      <c r="C426" s="526"/>
      <c r="D426" s="518"/>
      <c r="E426" s="690"/>
      <c r="F426" s="519"/>
      <c r="G426" s="524"/>
      <c r="H426" s="518"/>
      <c r="I426" s="690"/>
      <c r="J426" s="519"/>
      <c r="K426" s="524"/>
      <c r="L426" s="521"/>
      <c r="M426" s="521"/>
      <c r="N426" s="521"/>
      <c r="O426" s="353"/>
      <c r="P426" s="353"/>
      <c r="Q426" s="353"/>
      <c r="R426" s="353"/>
      <c r="S426" s="353"/>
      <c r="T426" s="353"/>
      <c r="U426" s="353"/>
      <c r="V426" s="353"/>
      <c r="W426" s="353"/>
      <c r="X426" s="353"/>
      <c r="Y426" s="353"/>
      <c r="Z426" s="353"/>
    </row>
    <row r="427" spans="1:26" s="356" customFormat="1" ht="12.75" customHeight="1">
      <c r="A427" s="523"/>
      <c r="B427" s="516"/>
      <c r="C427" s="526"/>
      <c r="D427" s="518"/>
      <c r="E427" s="690"/>
      <c r="F427" s="519"/>
      <c r="G427" s="524"/>
      <c r="H427" s="518"/>
      <c r="I427" s="690"/>
      <c r="J427" s="519"/>
      <c r="K427" s="524"/>
      <c r="L427" s="521"/>
      <c r="M427" s="521"/>
      <c r="N427" s="521"/>
      <c r="O427" s="353"/>
      <c r="P427" s="353"/>
      <c r="Q427" s="353"/>
      <c r="R427" s="353"/>
      <c r="S427" s="353"/>
      <c r="T427" s="353"/>
      <c r="U427" s="353"/>
      <c r="V427" s="353"/>
      <c r="W427" s="353"/>
      <c r="X427" s="353"/>
      <c r="Y427" s="353"/>
      <c r="Z427" s="353"/>
    </row>
    <row r="428" spans="1:26" s="87" customFormat="1" ht="12.75" customHeight="1">
      <c r="A428" s="523"/>
      <c r="B428" s="516"/>
      <c r="C428" s="526"/>
      <c r="D428" s="527"/>
      <c r="E428" s="527"/>
      <c r="F428" s="519"/>
      <c r="G428" s="524"/>
      <c r="H428" s="527"/>
      <c r="I428" s="527"/>
      <c r="J428" s="519"/>
      <c r="K428" s="524"/>
    </row>
    <row r="429" spans="1:26" s="87" customFormat="1" ht="12.75" customHeight="1">
      <c r="A429" s="523"/>
      <c r="B429" s="516"/>
      <c r="C429" s="526"/>
      <c r="D429" s="518"/>
      <c r="E429" s="690"/>
      <c r="F429" s="519"/>
      <c r="G429" s="524"/>
      <c r="H429" s="518"/>
      <c r="I429" s="690"/>
      <c r="J429" s="519"/>
      <c r="K429" s="524"/>
    </row>
    <row r="430" spans="1:26" s="87" customFormat="1" ht="12.75" customHeight="1">
      <c r="A430" s="523"/>
      <c r="B430" s="682"/>
      <c r="C430" s="688"/>
      <c r="D430" s="527"/>
      <c r="E430" s="527"/>
      <c r="F430" s="519"/>
      <c r="G430" s="524"/>
      <c r="H430" s="527"/>
      <c r="I430" s="527"/>
      <c r="J430" s="519"/>
      <c r="K430" s="524"/>
    </row>
    <row r="431" spans="1:26" s="356" customFormat="1" ht="12.75" customHeight="1">
      <c r="A431" s="523"/>
      <c r="B431" s="682"/>
      <c r="C431" s="526"/>
      <c r="D431" s="518"/>
      <c r="E431" s="690"/>
      <c r="F431" s="519"/>
      <c r="G431" s="524"/>
      <c r="H431" s="518"/>
      <c r="I431" s="690"/>
      <c r="J431" s="519"/>
      <c r="K431" s="524"/>
      <c r="L431" s="521"/>
      <c r="M431" s="521"/>
      <c r="N431" s="521"/>
      <c r="O431" s="353"/>
      <c r="P431" s="353"/>
      <c r="Q431" s="353"/>
      <c r="R431" s="353"/>
      <c r="S431" s="353"/>
      <c r="T431" s="353"/>
      <c r="U431" s="353"/>
      <c r="V431" s="353"/>
      <c r="W431" s="353"/>
      <c r="X431" s="353"/>
      <c r="Y431" s="353"/>
      <c r="Z431" s="353"/>
    </row>
    <row r="432" spans="1:26" s="356" customFormat="1" ht="12.75" customHeight="1">
      <c r="A432" s="523"/>
      <c r="B432" s="682"/>
      <c r="C432" s="526"/>
      <c r="D432" s="518"/>
      <c r="E432" s="690"/>
      <c r="F432" s="519"/>
      <c r="G432" s="524"/>
      <c r="H432" s="518"/>
      <c r="I432" s="690"/>
      <c r="J432" s="519"/>
      <c r="K432" s="524"/>
      <c r="L432" s="521"/>
      <c r="M432" s="521"/>
      <c r="N432" s="521"/>
      <c r="O432" s="353"/>
      <c r="P432" s="353"/>
      <c r="Q432" s="353"/>
      <c r="R432" s="353"/>
      <c r="S432" s="353"/>
      <c r="T432" s="353"/>
      <c r="U432" s="353"/>
      <c r="V432" s="353"/>
      <c r="W432" s="353"/>
      <c r="X432" s="353"/>
      <c r="Y432" s="353"/>
      <c r="Z432" s="353"/>
    </row>
    <row r="433" spans="1:26" s="87" customFormat="1" ht="12.75" customHeight="1">
      <c r="A433" s="523"/>
      <c r="B433" s="697"/>
      <c r="C433" s="526"/>
      <c r="D433" s="518"/>
      <c r="E433" s="690"/>
      <c r="F433" s="519"/>
      <c r="G433" s="524"/>
      <c r="H433" s="518"/>
      <c r="I433" s="690"/>
      <c r="J433" s="519"/>
      <c r="K433" s="524"/>
    </row>
    <row r="434" spans="1:26" s="356" customFormat="1" ht="12.75" customHeight="1">
      <c r="A434" s="523"/>
      <c r="B434" s="682"/>
      <c r="C434" s="526"/>
      <c r="D434" s="518"/>
      <c r="E434" s="690"/>
      <c r="F434" s="519"/>
      <c r="G434" s="524"/>
      <c r="H434" s="518"/>
      <c r="I434" s="690"/>
      <c r="J434" s="519"/>
      <c r="K434" s="524"/>
      <c r="L434" s="521"/>
      <c r="M434" s="521"/>
      <c r="N434" s="521"/>
      <c r="O434" s="353"/>
      <c r="P434" s="353"/>
      <c r="Q434" s="353"/>
      <c r="R434" s="353"/>
      <c r="S434" s="353"/>
      <c r="T434" s="353"/>
      <c r="U434" s="353"/>
      <c r="V434" s="353"/>
      <c r="W434" s="353"/>
      <c r="X434" s="353"/>
      <c r="Y434" s="353"/>
      <c r="Z434" s="353"/>
    </row>
    <row r="435" spans="1:26" s="87" customFormat="1" ht="12.75" customHeight="1">
      <c r="A435" s="523"/>
      <c r="B435" s="682"/>
      <c r="C435" s="688"/>
      <c r="D435" s="518"/>
      <c r="E435" s="690"/>
      <c r="F435" s="519"/>
      <c r="G435" s="524"/>
      <c r="H435" s="518"/>
      <c r="I435" s="690"/>
      <c r="J435" s="519"/>
      <c r="K435" s="524"/>
    </row>
    <row r="436" spans="1:26" s="356" customFormat="1" ht="12.75" customHeight="1">
      <c r="A436" s="523"/>
      <c r="B436" s="682"/>
      <c r="C436" s="688"/>
      <c r="D436" s="518"/>
      <c r="E436" s="690"/>
      <c r="F436" s="519"/>
      <c r="G436" s="524"/>
      <c r="H436" s="518"/>
      <c r="I436" s="690"/>
      <c r="J436" s="519"/>
      <c r="K436" s="524"/>
      <c r="L436" s="521"/>
      <c r="M436" s="521"/>
      <c r="N436" s="521"/>
      <c r="O436" s="353"/>
      <c r="P436" s="353"/>
      <c r="Q436" s="353"/>
      <c r="R436" s="353"/>
      <c r="S436" s="353"/>
      <c r="T436" s="353"/>
      <c r="U436" s="353"/>
      <c r="V436" s="353"/>
      <c r="W436" s="353"/>
      <c r="X436" s="353"/>
      <c r="Y436" s="353"/>
      <c r="Z436" s="353"/>
    </row>
    <row r="437" spans="1:26" s="87" customFormat="1" ht="12.75" customHeight="1">
      <c r="A437" s="523"/>
      <c r="B437" s="516"/>
      <c r="C437" s="526"/>
      <c r="D437" s="527"/>
      <c r="E437" s="527"/>
      <c r="F437" s="519"/>
      <c r="G437" s="524"/>
      <c r="H437" s="527"/>
      <c r="I437" s="527"/>
      <c r="J437" s="519"/>
      <c r="K437" s="524"/>
    </row>
    <row r="438" spans="1:26" s="356" customFormat="1" ht="12.75" customHeight="1">
      <c r="A438" s="523"/>
      <c r="B438" s="682"/>
      <c r="C438" s="688"/>
      <c r="D438" s="518"/>
      <c r="E438" s="690"/>
      <c r="F438" s="519"/>
      <c r="G438" s="524"/>
      <c r="H438" s="518"/>
      <c r="I438" s="690"/>
      <c r="J438" s="519"/>
      <c r="K438" s="524"/>
      <c r="L438" s="521"/>
      <c r="M438" s="521"/>
      <c r="N438" s="521"/>
      <c r="O438" s="353"/>
      <c r="P438" s="353"/>
      <c r="Q438" s="353"/>
      <c r="R438" s="353"/>
      <c r="S438" s="353"/>
      <c r="T438" s="353"/>
      <c r="U438" s="353"/>
      <c r="V438" s="353"/>
      <c r="W438" s="353"/>
      <c r="X438" s="353"/>
      <c r="Y438" s="353"/>
      <c r="Z438" s="353"/>
    </row>
    <row r="439" spans="1:26" s="356" customFormat="1" ht="12.75" customHeight="1">
      <c r="A439" s="523"/>
      <c r="B439" s="682"/>
      <c r="C439" s="688"/>
      <c r="D439" s="518"/>
      <c r="E439" s="690"/>
      <c r="F439" s="519"/>
      <c r="G439" s="524"/>
      <c r="H439" s="518"/>
      <c r="I439" s="690"/>
      <c r="J439" s="519"/>
      <c r="K439" s="524"/>
      <c r="L439" s="521"/>
      <c r="M439" s="521"/>
      <c r="N439" s="521"/>
      <c r="O439" s="353"/>
      <c r="P439" s="353"/>
      <c r="Q439" s="353"/>
      <c r="R439" s="353"/>
      <c r="S439" s="353"/>
      <c r="T439" s="353"/>
      <c r="U439" s="353"/>
      <c r="V439" s="353"/>
      <c r="W439" s="353"/>
      <c r="X439" s="353"/>
      <c r="Y439" s="353"/>
      <c r="Z439" s="353"/>
    </row>
    <row r="440" spans="1:26" s="87" customFormat="1" ht="12.75" customHeight="1">
      <c r="A440" s="523"/>
      <c r="B440" s="682"/>
      <c r="C440" s="688"/>
      <c r="D440" s="518"/>
      <c r="E440" s="690"/>
      <c r="F440" s="519"/>
      <c r="G440" s="524"/>
      <c r="H440" s="518"/>
      <c r="I440" s="690"/>
      <c r="J440" s="519"/>
      <c r="K440" s="524"/>
    </row>
    <row r="441" spans="1:26" s="356" customFormat="1" ht="12.75" customHeight="1">
      <c r="A441" s="523"/>
      <c r="B441" s="682"/>
      <c r="C441" s="688"/>
      <c r="D441" s="518"/>
      <c r="E441" s="690"/>
      <c r="F441" s="519"/>
      <c r="G441" s="524"/>
      <c r="H441" s="518"/>
      <c r="I441" s="690"/>
      <c r="J441" s="519"/>
      <c r="K441" s="524"/>
      <c r="L441" s="521"/>
      <c r="M441" s="521"/>
      <c r="N441" s="521"/>
      <c r="O441" s="353"/>
      <c r="P441" s="353"/>
      <c r="Q441" s="353"/>
      <c r="R441" s="353"/>
      <c r="S441" s="353"/>
      <c r="T441" s="353"/>
      <c r="U441" s="353"/>
      <c r="V441" s="353"/>
      <c r="W441" s="353"/>
      <c r="X441" s="353"/>
      <c r="Y441" s="353"/>
      <c r="Z441" s="353"/>
    </row>
    <row r="442" spans="1:26" s="356" customFormat="1" ht="12.75" customHeight="1">
      <c r="A442" s="523"/>
      <c r="B442" s="516"/>
      <c r="C442" s="526"/>
      <c r="D442" s="518"/>
      <c r="E442" s="690"/>
      <c r="F442" s="519"/>
      <c r="G442" s="524"/>
      <c r="H442" s="518"/>
      <c r="I442" s="690"/>
      <c r="J442" s="519"/>
      <c r="K442" s="524"/>
      <c r="L442" s="521"/>
      <c r="M442" s="521"/>
      <c r="N442" s="521"/>
      <c r="O442" s="353"/>
      <c r="P442" s="353"/>
      <c r="Q442" s="353"/>
      <c r="R442" s="353"/>
      <c r="S442" s="353"/>
      <c r="T442" s="353"/>
      <c r="U442" s="353"/>
      <c r="V442" s="353"/>
      <c r="W442" s="353"/>
      <c r="X442" s="353"/>
      <c r="Y442" s="353"/>
      <c r="Z442" s="353"/>
    </row>
    <row r="443" spans="1:26" s="87" customFormat="1" ht="12.75" customHeight="1">
      <c r="A443" s="523"/>
      <c r="B443" s="682"/>
      <c r="C443" s="688"/>
      <c r="D443" s="527"/>
      <c r="E443" s="527"/>
      <c r="F443" s="519"/>
      <c r="G443" s="524"/>
      <c r="H443" s="527"/>
      <c r="I443" s="527"/>
      <c r="J443" s="519"/>
      <c r="K443" s="524"/>
    </row>
    <row r="444" spans="1:26" s="356" customFormat="1" ht="12.75" customHeight="1">
      <c r="A444" s="523"/>
      <c r="B444" s="682"/>
      <c r="C444" s="688"/>
      <c r="D444" s="518"/>
      <c r="E444" s="690"/>
      <c r="F444" s="519"/>
      <c r="G444" s="524"/>
      <c r="H444" s="518"/>
      <c r="I444" s="690"/>
      <c r="J444" s="519"/>
      <c r="K444" s="524"/>
      <c r="L444" s="521"/>
      <c r="M444" s="521"/>
      <c r="N444" s="521"/>
      <c r="O444" s="353"/>
      <c r="P444" s="353"/>
      <c r="Q444" s="353"/>
      <c r="R444" s="353"/>
      <c r="S444" s="353"/>
      <c r="T444" s="353"/>
      <c r="U444" s="353"/>
      <c r="V444" s="353"/>
      <c r="W444" s="353"/>
      <c r="X444" s="353"/>
      <c r="Y444" s="353"/>
      <c r="Z444" s="353"/>
    </row>
    <row r="445" spans="1:26" s="356" customFormat="1" ht="12.75" customHeight="1">
      <c r="A445" s="523"/>
      <c r="B445" s="682"/>
      <c r="C445" s="688"/>
      <c r="D445" s="518"/>
      <c r="E445" s="690"/>
      <c r="F445" s="519"/>
      <c r="G445" s="524"/>
      <c r="H445" s="518"/>
      <c r="I445" s="690"/>
      <c r="J445" s="519"/>
      <c r="K445" s="524"/>
      <c r="L445" s="521"/>
      <c r="M445" s="521"/>
      <c r="N445" s="521"/>
      <c r="O445" s="353"/>
      <c r="P445" s="353"/>
      <c r="Q445" s="353"/>
      <c r="R445" s="353"/>
      <c r="S445" s="353"/>
      <c r="T445" s="353"/>
      <c r="U445" s="353"/>
      <c r="V445" s="353"/>
      <c r="W445" s="353"/>
      <c r="X445" s="353"/>
      <c r="Y445" s="353"/>
      <c r="Z445" s="353"/>
    </row>
    <row r="446" spans="1:26" s="356" customFormat="1" ht="12.75" customHeight="1">
      <c r="A446" s="517"/>
      <c r="B446" s="86"/>
      <c r="C446" s="688"/>
      <c r="D446" s="527"/>
      <c r="E446" s="527"/>
      <c r="F446" s="519"/>
      <c r="G446" s="524"/>
      <c r="H446" s="527"/>
      <c r="I446" s="527"/>
      <c r="J446" s="519"/>
      <c r="K446" s="524"/>
      <c r="L446" s="521"/>
      <c r="M446" s="521"/>
      <c r="N446" s="521"/>
      <c r="O446" s="353"/>
      <c r="P446" s="353"/>
      <c r="Q446" s="353"/>
      <c r="R446" s="353"/>
      <c r="S446" s="353"/>
      <c r="T446" s="353"/>
      <c r="U446" s="353"/>
      <c r="V446" s="353"/>
      <c r="W446" s="353"/>
      <c r="X446" s="353"/>
      <c r="Y446" s="353"/>
      <c r="Z446" s="353"/>
    </row>
    <row r="447" spans="1:26" s="356" customFormat="1" ht="12.75" customHeight="1">
      <c r="A447" s="517"/>
      <c r="B447" s="86"/>
      <c r="C447" s="688"/>
      <c r="D447" s="518"/>
      <c r="E447" s="690"/>
      <c r="F447" s="519"/>
      <c r="G447" s="520"/>
      <c r="H447" s="518"/>
      <c r="I447" s="690"/>
      <c r="J447" s="519"/>
      <c r="K447" s="520"/>
      <c r="L447" s="521"/>
      <c r="M447" s="521"/>
      <c r="N447" s="521"/>
      <c r="O447" s="353"/>
      <c r="P447" s="353"/>
      <c r="Q447" s="353"/>
      <c r="R447" s="353"/>
      <c r="S447" s="353"/>
      <c r="T447" s="353"/>
      <c r="U447" s="353"/>
      <c r="V447" s="353"/>
      <c r="W447" s="353"/>
      <c r="X447" s="353"/>
      <c r="Y447" s="353"/>
      <c r="Z447" s="353"/>
    </row>
    <row r="448" spans="1:26" s="356" customFormat="1" ht="12.75" customHeight="1">
      <c r="A448" s="517"/>
      <c r="B448" s="516"/>
      <c r="C448" s="688"/>
      <c r="D448" s="527"/>
      <c r="E448" s="690"/>
      <c r="F448" s="519"/>
      <c r="G448" s="520"/>
      <c r="H448" s="527"/>
      <c r="I448" s="690"/>
      <c r="J448" s="519"/>
      <c r="K448" s="520"/>
      <c r="L448" s="521"/>
      <c r="M448" s="521"/>
      <c r="N448" s="521"/>
      <c r="O448" s="353"/>
      <c r="P448" s="353"/>
      <c r="Q448" s="353"/>
      <c r="R448" s="353"/>
      <c r="S448" s="353"/>
      <c r="T448" s="353"/>
      <c r="U448" s="353"/>
      <c r="V448" s="353"/>
      <c r="W448" s="353"/>
      <c r="X448" s="353"/>
      <c r="Y448" s="353"/>
      <c r="Z448" s="353"/>
    </row>
    <row r="449" spans="1:26" s="87" customFormat="1" ht="12.75" customHeight="1">
      <c r="A449" s="517"/>
      <c r="B449" s="723"/>
      <c r="C449" s="526"/>
      <c r="D449" s="527"/>
      <c r="E449" s="727"/>
      <c r="F449" s="519"/>
      <c r="G449" s="524"/>
      <c r="H449" s="527"/>
      <c r="I449" s="727"/>
      <c r="J449" s="519"/>
      <c r="K449" s="524"/>
    </row>
    <row r="450" spans="1:26" s="87" customFormat="1" ht="12.75" customHeight="1">
      <c r="A450" s="517"/>
      <c r="B450" s="516"/>
      <c r="C450" s="526"/>
      <c r="D450" s="527"/>
      <c r="E450" s="690"/>
      <c r="F450" s="519"/>
      <c r="G450" s="524"/>
      <c r="H450" s="527"/>
      <c r="I450" s="690"/>
      <c r="J450" s="519"/>
      <c r="K450" s="524"/>
    </row>
    <row r="451" spans="1:26" s="356" customFormat="1" ht="12.75" customHeight="1">
      <c r="A451" s="517"/>
      <c r="B451" s="723"/>
      <c r="C451" s="526"/>
      <c r="D451" s="518"/>
      <c r="E451" s="84"/>
      <c r="F451" s="519"/>
      <c r="G451" s="524"/>
      <c r="H451" s="518"/>
      <c r="I451" s="84"/>
      <c r="J451" s="519"/>
      <c r="K451" s="524"/>
      <c r="L451" s="521"/>
      <c r="M451" s="521"/>
      <c r="N451" s="521"/>
      <c r="O451" s="353"/>
      <c r="P451" s="353"/>
      <c r="Q451" s="353"/>
      <c r="R451" s="353"/>
      <c r="S451" s="353"/>
      <c r="T451" s="353"/>
      <c r="U451" s="353"/>
      <c r="V451" s="353"/>
      <c r="W451" s="353"/>
      <c r="X451" s="353"/>
      <c r="Y451" s="353"/>
      <c r="Z451" s="353"/>
    </row>
    <row r="452" spans="1:26" s="356" customFormat="1" ht="12.75" customHeight="1">
      <c r="A452" s="517"/>
      <c r="B452" s="529"/>
      <c r="C452" s="688"/>
      <c r="D452" s="518"/>
      <c r="E452" s="690"/>
      <c r="F452" s="519"/>
      <c r="G452" s="524"/>
      <c r="H452" s="518"/>
      <c r="I452" s="690"/>
      <c r="J452" s="519"/>
      <c r="K452" s="524"/>
      <c r="L452" s="521"/>
      <c r="M452" s="521"/>
      <c r="N452" s="521"/>
      <c r="O452" s="353"/>
      <c r="P452" s="353"/>
      <c r="Q452" s="353"/>
      <c r="R452" s="353"/>
      <c r="S452" s="353"/>
      <c r="T452" s="353"/>
      <c r="U452" s="353"/>
      <c r="V452" s="353"/>
      <c r="W452" s="353"/>
      <c r="X452" s="353"/>
      <c r="Y452" s="353"/>
      <c r="Z452" s="353"/>
    </row>
    <row r="453" spans="1:26" s="87" customFormat="1" ht="12.75" customHeight="1">
      <c r="A453" s="517"/>
      <c r="B453" s="522"/>
      <c r="C453" s="682"/>
      <c r="D453" s="518"/>
      <c r="E453" s="84"/>
      <c r="F453" s="519"/>
      <c r="G453" s="524"/>
      <c r="H453" s="518"/>
      <c r="I453" s="84"/>
      <c r="J453" s="519"/>
      <c r="K453" s="524"/>
    </row>
    <row r="454" spans="1:26" s="356" customFormat="1" ht="12.75" customHeight="1">
      <c r="A454" s="517"/>
      <c r="B454" s="522"/>
      <c r="C454" s="682"/>
      <c r="D454" s="676"/>
      <c r="E454" s="84"/>
      <c r="F454" s="519"/>
      <c r="G454" s="520"/>
      <c r="H454" s="676"/>
      <c r="I454" s="84"/>
      <c r="J454" s="519"/>
      <c r="K454" s="520"/>
      <c r="L454" s="521"/>
      <c r="M454" s="521"/>
      <c r="N454" s="521"/>
      <c r="O454" s="353"/>
      <c r="P454" s="353"/>
      <c r="Q454" s="353"/>
      <c r="R454" s="353"/>
      <c r="S454" s="353"/>
      <c r="T454" s="353"/>
      <c r="U454" s="353"/>
      <c r="V454" s="353"/>
      <c r="W454" s="353"/>
      <c r="X454" s="353"/>
      <c r="Y454" s="353"/>
      <c r="Z454" s="353"/>
    </row>
    <row r="455" spans="1:26" s="356" customFormat="1" ht="12.75" customHeight="1">
      <c r="A455" s="517"/>
      <c r="B455" s="522"/>
      <c r="C455" s="682"/>
      <c r="D455" s="676"/>
      <c r="E455" s="84"/>
      <c r="F455" s="519"/>
      <c r="G455" s="520"/>
      <c r="H455" s="676"/>
      <c r="I455" s="84"/>
      <c r="J455" s="519"/>
      <c r="K455" s="520"/>
      <c r="L455" s="521"/>
      <c r="M455" s="521"/>
      <c r="N455" s="521"/>
      <c r="O455" s="353"/>
      <c r="P455" s="353"/>
      <c r="Q455" s="353"/>
      <c r="R455" s="353"/>
      <c r="S455" s="353"/>
      <c r="T455" s="353"/>
      <c r="U455" s="353"/>
      <c r="V455" s="353"/>
      <c r="W455" s="353"/>
      <c r="X455" s="353"/>
      <c r="Y455" s="353"/>
      <c r="Z455" s="353"/>
    </row>
    <row r="456" spans="1:26" s="356" customFormat="1" ht="12.75" customHeight="1">
      <c r="A456" s="517"/>
      <c r="B456" s="522"/>
      <c r="C456" s="682"/>
      <c r="D456" s="676"/>
      <c r="E456" s="84"/>
      <c r="F456" s="519"/>
      <c r="G456" s="520"/>
      <c r="H456" s="676"/>
      <c r="I456" s="84"/>
      <c r="J456" s="519"/>
      <c r="K456" s="520"/>
      <c r="L456" s="521"/>
      <c r="M456" s="521"/>
      <c r="N456" s="521"/>
      <c r="O456" s="353"/>
      <c r="P456" s="353"/>
      <c r="Q456" s="353"/>
      <c r="R456" s="353"/>
      <c r="S456" s="353"/>
      <c r="T456" s="353"/>
      <c r="U456" s="353"/>
      <c r="V456" s="353"/>
      <c r="W456" s="353"/>
      <c r="X456" s="353"/>
      <c r="Y456" s="353"/>
      <c r="Z456" s="353"/>
    </row>
    <row r="457" spans="1:26" s="356" customFormat="1" ht="12.75" customHeight="1">
      <c r="A457" s="517"/>
      <c r="B457" s="522"/>
      <c r="C457" s="682"/>
      <c r="D457" s="676"/>
      <c r="E457" s="84"/>
      <c r="F457" s="519"/>
      <c r="G457" s="520"/>
      <c r="H457" s="676"/>
      <c r="I457" s="84"/>
      <c r="J457" s="519"/>
      <c r="K457" s="520"/>
      <c r="L457" s="521"/>
      <c r="M457" s="521"/>
      <c r="N457" s="521"/>
      <c r="O457" s="353"/>
      <c r="P457" s="353"/>
      <c r="Q457" s="353"/>
      <c r="R457" s="353"/>
      <c r="S457" s="353"/>
      <c r="T457" s="353"/>
      <c r="U457" s="353"/>
      <c r="V457" s="353"/>
      <c r="W457" s="353"/>
      <c r="X457" s="353"/>
      <c r="Y457" s="353"/>
      <c r="Z457" s="353"/>
    </row>
    <row r="458" spans="1:26" s="356" customFormat="1" ht="12.75" customHeight="1">
      <c r="A458" s="517"/>
      <c r="B458" s="522"/>
      <c r="C458" s="682"/>
      <c r="D458" s="676"/>
      <c r="E458" s="84"/>
      <c r="F458" s="519"/>
      <c r="G458" s="520"/>
      <c r="H458" s="676"/>
      <c r="I458" s="84"/>
      <c r="J458" s="519"/>
      <c r="K458" s="520"/>
      <c r="L458" s="521"/>
      <c r="M458" s="521"/>
      <c r="N458" s="521"/>
      <c r="O458" s="353"/>
      <c r="P458" s="353"/>
      <c r="Q458" s="353"/>
      <c r="R458" s="353"/>
      <c r="S458" s="353"/>
      <c r="T458" s="353"/>
      <c r="U458" s="353"/>
      <c r="V458" s="353"/>
      <c r="W458" s="353"/>
      <c r="X458" s="353"/>
      <c r="Y458" s="353"/>
      <c r="Z458" s="353"/>
    </row>
    <row r="459" spans="1:26" s="356" customFormat="1" ht="12.75" customHeight="1">
      <c r="A459" s="523"/>
      <c r="B459" s="692"/>
      <c r="C459" s="688"/>
      <c r="D459" s="518"/>
      <c r="E459" s="690"/>
      <c r="F459" s="519"/>
      <c r="G459" s="524"/>
      <c r="H459" s="518"/>
      <c r="I459" s="690"/>
      <c r="J459" s="519"/>
      <c r="K459" s="524"/>
      <c r="L459" s="521"/>
      <c r="M459" s="521"/>
      <c r="N459" s="521"/>
      <c r="O459" s="353"/>
      <c r="P459" s="353"/>
      <c r="Q459" s="353"/>
      <c r="R459" s="353"/>
      <c r="S459" s="353"/>
      <c r="T459" s="353"/>
      <c r="U459" s="353"/>
      <c r="V459" s="353"/>
      <c r="W459" s="353"/>
      <c r="X459" s="353"/>
      <c r="Y459" s="353"/>
      <c r="Z459" s="353"/>
    </row>
    <row r="460" spans="1:26" s="356" customFormat="1" ht="12.75" customHeight="1">
      <c r="A460" s="375"/>
      <c r="B460" s="374"/>
      <c r="C460" s="374"/>
      <c r="D460" s="373"/>
      <c r="E460" s="372"/>
      <c r="F460" s="240"/>
      <c r="G460" s="656"/>
      <c r="H460" s="373"/>
      <c r="I460" s="372"/>
      <c r="J460" s="240"/>
      <c r="K460" s="656"/>
      <c r="L460" s="353"/>
      <c r="M460" s="353"/>
      <c r="N460" s="353"/>
      <c r="O460" s="353"/>
      <c r="P460" s="353"/>
      <c r="Q460" s="353"/>
      <c r="R460" s="353"/>
      <c r="S460" s="353"/>
      <c r="T460" s="353"/>
      <c r="U460" s="353"/>
      <c r="V460" s="353"/>
      <c r="W460" s="353"/>
      <c r="X460" s="353"/>
      <c r="Y460" s="353"/>
      <c r="Z460" s="353"/>
    </row>
    <row r="461" spans="1:26" s="356" customFormat="1" ht="12.75" customHeight="1">
      <c r="A461" s="363"/>
      <c r="B461" s="686" t="s">
        <v>106</v>
      </c>
      <c r="C461" s="686"/>
      <c r="D461" s="83"/>
      <c r="E461" s="84"/>
      <c r="F461" s="362" t="s">
        <v>36</v>
      </c>
      <c r="G461" s="657">
        <f>SUM(G399:G459)</f>
        <v>35066</v>
      </c>
      <c r="H461" s="83"/>
      <c r="I461" s="84"/>
      <c r="J461" s="362" t="s">
        <v>36</v>
      </c>
      <c r="K461" s="657">
        <f>SUM(K399:K459)</f>
        <v>44095</v>
      </c>
      <c r="L461" s="353"/>
      <c r="M461" s="353"/>
      <c r="N461" s="353"/>
      <c r="O461" s="353"/>
      <c r="P461" s="353"/>
      <c r="Q461" s="353"/>
      <c r="R461" s="353"/>
      <c r="S461" s="353"/>
      <c r="T461" s="353"/>
      <c r="U461" s="353"/>
      <c r="V461" s="353"/>
      <c r="W461" s="353"/>
      <c r="X461" s="353"/>
      <c r="Y461" s="353"/>
      <c r="Z461" s="353"/>
    </row>
    <row r="462" spans="1:26" s="356" customFormat="1" ht="12.75" customHeight="1" thickBot="1">
      <c r="A462" s="361"/>
      <c r="B462" s="360"/>
      <c r="C462" s="360"/>
      <c r="D462" s="359"/>
      <c r="E462" s="358"/>
      <c r="F462" s="357"/>
      <c r="G462" s="666"/>
      <c r="H462" s="359"/>
      <c r="I462" s="358"/>
      <c r="J462" s="357"/>
      <c r="K462" s="666"/>
      <c r="L462" s="353"/>
      <c r="M462" s="353"/>
      <c r="N462" s="353"/>
      <c r="O462" s="353"/>
      <c r="P462" s="353"/>
      <c r="Q462" s="353"/>
      <c r="R462" s="353"/>
      <c r="S462" s="353"/>
      <c r="T462" s="353"/>
      <c r="U462" s="353"/>
      <c r="V462" s="353"/>
      <c r="W462" s="353"/>
      <c r="X462" s="353"/>
      <c r="Y462" s="353"/>
      <c r="Z462" s="353"/>
    </row>
    <row r="463" spans="1:26" s="356" customFormat="1" ht="12.75" customHeight="1" thickTop="1">
      <c r="A463" s="517"/>
      <c r="B463" s="522"/>
      <c r="C463" s="682"/>
      <c r="D463" s="676"/>
      <c r="E463" s="84"/>
      <c r="F463" s="519"/>
      <c r="G463" s="520"/>
      <c r="H463" s="676"/>
      <c r="I463" s="84"/>
      <c r="J463" s="519"/>
      <c r="K463" s="520"/>
      <c r="L463" s="521"/>
      <c r="M463" s="521"/>
      <c r="N463" s="521"/>
      <c r="O463" s="353"/>
      <c r="P463" s="353"/>
      <c r="Q463" s="353"/>
      <c r="R463" s="353"/>
      <c r="S463" s="353"/>
      <c r="T463" s="353"/>
      <c r="U463" s="353"/>
      <c r="V463" s="353"/>
      <c r="W463" s="353"/>
      <c r="X463" s="353"/>
      <c r="Y463" s="353"/>
      <c r="Z463" s="353"/>
    </row>
    <row r="464" spans="1:26" s="674" customFormat="1" ht="12.75" customHeight="1">
      <c r="A464" s="694"/>
      <c r="B464" s="677" t="s">
        <v>148</v>
      </c>
      <c r="C464" s="725"/>
      <c r="D464" s="675"/>
      <c r="E464" s="159"/>
      <c r="F464" s="319"/>
      <c r="G464" s="624"/>
      <c r="H464" s="675"/>
      <c r="I464" s="159"/>
      <c r="J464" s="319"/>
      <c r="K464" s="624"/>
    </row>
    <row r="465" spans="1:26" s="674" customFormat="1" ht="12.75" customHeight="1">
      <c r="A465" s="694"/>
      <c r="B465" s="522"/>
      <c r="C465" s="370"/>
      <c r="D465" s="676"/>
      <c r="E465" s="159"/>
      <c r="F465" s="319"/>
      <c r="G465" s="624"/>
      <c r="H465" s="676"/>
      <c r="I465" s="159"/>
      <c r="J465" s="319"/>
      <c r="K465" s="624"/>
    </row>
    <row r="466" spans="1:26" s="674" customFormat="1" ht="12.75" customHeight="1">
      <c r="A466" s="694"/>
      <c r="B466" s="724" t="s">
        <v>149</v>
      </c>
      <c r="C466" s="370"/>
      <c r="D466" s="675"/>
      <c r="E466" s="695"/>
      <c r="F466" s="319"/>
      <c r="G466" s="624"/>
      <c r="H466" s="675"/>
      <c r="I466" s="695"/>
      <c r="J466" s="319"/>
      <c r="K466" s="624"/>
    </row>
    <row r="467" spans="1:26" s="674" customFormat="1" ht="12.75" customHeight="1">
      <c r="A467" s="694"/>
      <c r="B467" s="724" t="s">
        <v>150</v>
      </c>
      <c r="C467" s="370"/>
      <c r="D467" s="675"/>
      <c r="E467" s="695"/>
      <c r="F467" s="319"/>
      <c r="G467" s="624"/>
      <c r="H467" s="675"/>
      <c r="I467" s="695"/>
      <c r="J467" s="319"/>
      <c r="K467" s="624"/>
    </row>
    <row r="468" spans="1:26" s="674" customFormat="1" ht="12.75" customHeight="1">
      <c r="A468" s="694"/>
      <c r="B468" s="85" t="s">
        <v>151</v>
      </c>
      <c r="C468" s="382"/>
      <c r="D468" s="676"/>
      <c r="E468" s="695"/>
      <c r="F468" s="319"/>
      <c r="G468" s="624"/>
      <c r="H468" s="676"/>
      <c r="I468" s="695"/>
      <c r="J468" s="319"/>
      <c r="K468" s="624"/>
    </row>
    <row r="469" spans="1:26" s="674" customFormat="1" ht="12.75" customHeight="1">
      <c r="A469" s="694"/>
      <c r="B469" s="724" t="s">
        <v>152</v>
      </c>
      <c r="C469" s="370"/>
      <c r="D469" s="675"/>
      <c r="E469" s="695"/>
      <c r="F469" s="319"/>
      <c r="G469" s="624"/>
      <c r="H469" s="675"/>
      <c r="I469" s="695"/>
      <c r="J469" s="319"/>
      <c r="K469" s="624"/>
    </row>
    <row r="470" spans="1:26" s="674" customFormat="1" ht="12.75" customHeight="1">
      <c r="A470" s="694"/>
      <c r="B470" s="724" t="s">
        <v>153</v>
      </c>
      <c r="C470" s="370"/>
      <c r="D470" s="675"/>
      <c r="E470" s="159"/>
      <c r="F470" s="319"/>
      <c r="G470" s="624"/>
      <c r="H470" s="675"/>
      <c r="I470" s="159"/>
      <c r="J470" s="319"/>
      <c r="K470" s="624"/>
    </row>
    <row r="471" spans="1:26" s="674" customFormat="1" ht="12.75" customHeight="1">
      <c r="A471" s="694"/>
      <c r="B471" s="726" t="s">
        <v>154</v>
      </c>
      <c r="C471" s="370"/>
      <c r="D471" s="675"/>
      <c r="E471" s="159"/>
      <c r="F471" s="319"/>
      <c r="G471" s="624"/>
      <c r="H471" s="675"/>
      <c r="I471" s="159"/>
      <c r="J471" s="319"/>
      <c r="K471" s="624"/>
    </row>
    <row r="472" spans="1:26" s="87" customFormat="1" ht="12.75" customHeight="1">
      <c r="A472" s="517"/>
      <c r="B472" s="522"/>
      <c r="C472" s="370"/>
      <c r="D472" s="527"/>
      <c r="E472" s="527"/>
      <c r="F472" s="519"/>
      <c r="G472" s="524"/>
      <c r="H472" s="527"/>
      <c r="I472" s="527"/>
      <c r="J472" s="519"/>
      <c r="K472" s="524"/>
    </row>
    <row r="473" spans="1:26" s="356" customFormat="1" ht="12.75" customHeight="1">
      <c r="A473" s="517">
        <v>1</v>
      </c>
      <c r="B473" s="86" t="s">
        <v>155</v>
      </c>
      <c r="C473" s="526"/>
      <c r="D473" s="518">
        <v>13</v>
      </c>
      <c r="E473" s="84" t="s">
        <v>43</v>
      </c>
      <c r="F473" s="1042">
        <v>135</v>
      </c>
      <c r="G473" s="625">
        <f>D473*F473</f>
        <v>1755</v>
      </c>
      <c r="H473" s="518">
        <v>13</v>
      </c>
      <c r="I473" s="84" t="s">
        <v>43</v>
      </c>
      <c r="J473" s="1042">
        <v>145</v>
      </c>
      <c r="K473" s="625">
        <f>H473*J473</f>
        <v>1885</v>
      </c>
      <c r="L473" s="521"/>
      <c r="M473" s="521"/>
      <c r="N473" s="521"/>
      <c r="O473" s="353"/>
      <c r="P473" s="353"/>
      <c r="Q473" s="353"/>
      <c r="R473" s="353"/>
      <c r="S473" s="353"/>
      <c r="T473" s="353"/>
      <c r="U473" s="353"/>
      <c r="V473" s="353"/>
      <c r="W473" s="353"/>
      <c r="X473" s="353"/>
      <c r="Y473" s="353"/>
      <c r="Z473" s="353"/>
    </row>
    <row r="474" spans="1:26" s="356" customFormat="1" ht="12.75" customHeight="1">
      <c r="A474" s="517"/>
      <c r="B474" s="516"/>
      <c r="C474" s="526"/>
      <c r="D474" s="518"/>
      <c r="E474" s="690"/>
      <c r="F474" s="1042"/>
      <c r="G474" s="524"/>
      <c r="H474" s="518"/>
      <c r="I474" s="690"/>
      <c r="J474" s="1042"/>
      <c r="K474" s="524"/>
      <c r="L474" s="521"/>
      <c r="M474" s="521"/>
      <c r="N474" s="521"/>
      <c r="O474" s="353"/>
      <c r="P474" s="353"/>
      <c r="Q474" s="353"/>
      <c r="R474" s="353"/>
      <c r="S474" s="353"/>
      <c r="T474" s="353"/>
      <c r="U474" s="353"/>
      <c r="V474" s="353"/>
      <c r="W474" s="353"/>
      <c r="X474" s="353"/>
      <c r="Y474" s="353"/>
      <c r="Z474" s="353"/>
    </row>
    <row r="475" spans="1:26" s="356" customFormat="1" ht="12.75" customHeight="1">
      <c r="A475" s="517"/>
      <c r="B475" s="724" t="s">
        <v>156</v>
      </c>
      <c r="C475" s="370"/>
      <c r="D475" s="518"/>
      <c r="E475" s="690"/>
      <c r="F475" s="1042"/>
      <c r="G475" s="524"/>
      <c r="H475" s="518"/>
      <c r="I475" s="690"/>
      <c r="J475" s="1042"/>
      <c r="K475" s="524"/>
      <c r="L475" s="521"/>
      <c r="M475" s="521"/>
      <c r="N475" s="521"/>
      <c r="O475" s="353"/>
      <c r="P475" s="353"/>
      <c r="Q475" s="353"/>
      <c r="R475" s="353"/>
      <c r="S475" s="353"/>
      <c r="T475" s="353"/>
      <c r="U475" s="353"/>
      <c r="V475" s="353"/>
      <c r="W475" s="353"/>
      <c r="X475" s="353"/>
      <c r="Y475" s="353"/>
      <c r="Z475" s="353"/>
    </row>
    <row r="476" spans="1:26" s="356" customFormat="1" ht="12.75" customHeight="1">
      <c r="A476" s="517"/>
      <c r="B476" s="724" t="s">
        <v>157</v>
      </c>
      <c r="C476" s="370"/>
      <c r="D476" s="518"/>
      <c r="E476" s="690"/>
      <c r="F476" s="1042"/>
      <c r="G476" s="520"/>
      <c r="H476" s="518"/>
      <c r="I476" s="690"/>
      <c r="J476" s="1042"/>
      <c r="K476" s="520"/>
      <c r="L476" s="521"/>
      <c r="M476" s="521"/>
      <c r="N476" s="521"/>
      <c r="O476" s="353"/>
      <c r="P476" s="353"/>
      <c r="Q476" s="353"/>
      <c r="R476" s="353"/>
      <c r="S476" s="353"/>
      <c r="T476" s="353"/>
      <c r="U476" s="353"/>
      <c r="V476" s="353"/>
      <c r="W476" s="353"/>
      <c r="X476" s="353"/>
      <c r="Y476" s="353"/>
      <c r="Z476" s="353"/>
    </row>
    <row r="477" spans="1:26" s="356" customFormat="1" ht="12.75" customHeight="1">
      <c r="A477" s="517"/>
      <c r="B477" s="85" t="s">
        <v>158</v>
      </c>
      <c r="C477" s="382"/>
      <c r="D477" s="518"/>
      <c r="E477" s="690"/>
      <c r="F477" s="1042"/>
      <c r="G477" s="520"/>
      <c r="H477" s="518"/>
      <c r="I477" s="690"/>
      <c r="J477" s="1042"/>
      <c r="K477" s="520"/>
      <c r="L477" s="521"/>
      <c r="M477" s="521"/>
      <c r="N477" s="521"/>
      <c r="O477" s="353"/>
      <c r="P477" s="353"/>
      <c r="Q477" s="353"/>
      <c r="R477" s="353"/>
      <c r="S477" s="353"/>
      <c r="T477" s="353"/>
      <c r="U477" s="353"/>
      <c r="V477" s="353"/>
      <c r="W477" s="353"/>
      <c r="X477" s="353"/>
      <c r="Y477" s="353"/>
      <c r="Z477" s="353"/>
    </row>
    <row r="478" spans="1:26" s="356" customFormat="1" ht="12.75" customHeight="1">
      <c r="A478" s="517"/>
      <c r="B478" s="724"/>
      <c r="C478" s="370"/>
      <c r="D478" s="518"/>
      <c r="E478" s="690"/>
      <c r="F478" s="1042"/>
      <c r="G478" s="520"/>
      <c r="H478" s="518"/>
      <c r="I478" s="690"/>
      <c r="J478" s="1042"/>
      <c r="K478" s="520"/>
      <c r="L478" s="521"/>
      <c r="M478" s="521"/>
      <c r="N478" s="521"/>
      <c r="O478" s="353"/>
      <c r="P478" s="353"/>
      <c r="Q478" s="353"/>
      <c r="R478" s="353"/>
      <c r="S478" s="353"/>
      <c r="T478" s="353"/>
      <c r="U478" s="353"/>
      <c r="V478" s="353"/>
      <c r="W478" s="353"/>
      <c r="X478" s="353"/>
      <c r="Y478" s="353"/>
      <c r="Z478" s="353"/>
    </row>
    <row r="479" spans="1:26" s="356" customFormat="1" ht="12.75" customHeight="1">
      <c r="A479" s="517">
        <f>+A473+1</f>
        <v>2</v>
      </c>
      <c r="B479" s="86" t="s">
        <v>159</v>
      </c>
      <c r="C479" s="370"/>
      <c r="D479" s="518">
        <v>7</v>
      </c>
      <c r="E479" s="84" t="s">
        <v>43</v>
      </c>
      <c r="F479" s="1042">
        <v>125</v>
      </c>
      <c r="G479" s="625">
        <f>D479*F479</f>
        <v>875</v>
      </c>
      <c r="H479" s="518">
        <v>7</v>
      </c>
      <c r="I479" s="84" t="s">
        <v>43</v>
      </c>
      <c r="J479" s="1042">
        <v>145</v>
      </c>
      <c r="K479" s="625">
        <f>H479*J479</f>
        <v>1015</v>
      </c>
      <c r="L479" s="521"/>
      <c r="M479" s="521"/>
      <c r="N479" s="521"/>
      <c r="O479" s="353"/>
      <c r="P479" s="353"/>
      <c r="Q479" s="353"/>
      <c r="R479" s="353"/>
      <c r="S479" s="353"/>
      <c r="T479" s="353"/>
      <c r="U479" s="353"/>
      <c r="V479" s="353"/>
      <c r="W479" s="353"/>
      <c r="X479" s="353"/>
      <c r="Y479" s="353"/>
      <c r="Z479" s="353"/>
    </row>
    <row r="480" spans="1:26" s="87" customFormat="1" ht="12.75" customHeight="1">
      <c r="A480" s="523"/>
      <c r="B480" s="726"/>
      <c r="C480" s="370"/>
      <c r="D480" s="527"/>
      <c r="E480" s="527"/>
      <c r="F480" s="1042"/>
      <c r="G480" s="524"/>
      <c r="H480" s="527"/>
      <c r="I480" s="527"/>
      <c r="J480" s="1042"/>
      <c r="K480" s="524"/>
    </row>
    <row r="481" spans="1:26" s="356" customFormat="1" ht="12.75" customHeight="1">
      <c r="A481" s="363"/>
      <c r="B481" s="944" t="s">
        <v>160</v>
      </c>
      <c r="C481" s="945"/>
      <c r="D481" s="518"/>
      <c r="E481" s="690"/>
      <c r="F481" s="1042"/>
      <c r="G481" s="524"/>
      <c r="H481" s="518"/>
      <c r="I481" s="690"/>
      <c r="J481" s="1042"/>
      <c r="K481" s="524"/>
      <c r="L481" s="521"/>
      <c r="M481" s="521"/>
      <c r="N481" s="521"/>
      <c r="O481" s="353"/>
      <c r="P481" s="353"/>
      <c r="Q481" s="353"/>
      <c r="R481" s="353"/>
      <c r="S481" s="353"/>
      <c r="T481" s="353"/>
      <c r="U481" s="353"/>
      <c r="V481" s="353"/>
      <c r="W481" s="353"/>
      <c r="X481" s="353"/>
      <c r="Y481" s="353"/>
      <c r="Z481" s="353"/>
    </row>
    <row r="482" spans="1:26" s="87" customFormat="1" ht="12.75" customHeight="1">
      <c r="A482" s="523"/>
      <c r="B482" s="810" t="s">
        <v>161</v>
      </c>
      <c r="C482" s="946"/>
      <c r="D482" s="518"/>
      <c r="E482" s="690"/>
      <c r="F482" s="1042"/>
      <c r="G482" s="524"/>
      <c r="H482" s="518"/>
      <c r="I482" s="690"/>
      <c r="J482" s="1042"/>
      <c r="K482" s="524"/>
    </row>
    <row r="483" spans="1:26" s="356" customFormat="1" ht="12.75" customHeight="1">
      <c r="A483" s="517"/>
      <c r="B483" s="722" t="s">
        <v>162</v>
      </c>
      <c r="C483" s="370"/>
      <c r="D483" s="518"/>
      <c r="E483" s="690"/>
      <c r="F483" s="1042"/>
      <c r="G483" s="524"/>
      <c r="H483" s="518"/>
      <c r="I483" s="690"/>
      <c r="J483" s="1042"/>
      <c r="K483" s="524"/>
      <c r="L483" s="521"/>
      <c r="M483" s="521"/>
      <c r="N483" s="521"/>
      <c r="O483" s="353"/>
      <c r="P483" s="353"/>
      <c r="Q483" s="353"/>
      <c r="R483" s="353"/>
      <c r="S483" s="353"/>
      <c r="T483" s="353"/>
      <c r="U483" s="353"/>
      <c r="V483" s="353"/>
      <c r="W483" s="353"/>
      <c r="X483" s="353"/>
      <c r="Y483" s="353"/>
      <c r="Z483" s="353"/>
    </row>
    <row r="484" spans="1:26" s="356" customFormat="1" ht="12.75" customHeight="1">
      <c r="A484" s="517"/>
      <c r="B484" s="726"/>
      <c r="C484" s="370"/>
      <c r="D484" s="518"/>
      <c r="E484" s="690"/>
      <c r="F484" s="1042"/>
      <c r="G484" s="524"/>
      <c r="H484" s="518"/>
      <c r="I484" s="690"/>
      <c r="J484" s="1042"/>
      <c r="K484" s="524"/>
      <c r="L484" s="521"/>
      <c r="M484" s="521"/>
      <c r="N484" s="521"/>
      <c r="O484" s="353"/>
      <c r="P484" s="353"/>
      <c r="Q484" s="353"/>
      <c r="R484" s="353"/>
      <c r="S484" s="353"/>
      <c r="T484" s="353"/>
      <c r="U484" s="353"/>
      <c r="V484" s="353"/>
      <c r="W484" s="353"/>
      <c r="X484" s="353"/>
      <c r="Y484" s="353"/>
      <c r="Z484" s="353"/>
    </row>
    <row r="485" spans="1:26" s="356" customFormat="1" ht="12.75" customHeight="1">
      <c r="A485" s="523">
        <f>A479+1</f>
        <v>3</v>
      </c>
      <c r="B485" s="949" t="s">
        <v>163</v>
      </c>
      <c r="C485" s="852"/>
      <c r="D485" s="869">
        <v>39</v>
      </c>
      <c r="E485" s="84" t="s">
        <v>43</v>
      </c>
      <c r="F485" s="1042">
        <v>135</v>
      </c>
      <c r="G485" s="625">
        <f>D485*F485</f>
        <v>5265</v>
      </c>
      <c r="H485" s="869">
        <v>39</v>
      </c>
      <c r="I485" s="84" t="s">
        <v>43</v>
      </c>
      <c r="J485" s="1042">
        <v>650</v>
      </c>
      <c r="K485" s="625">
        <f>H485*J485</f>
        <v>25350</v>
      </c>
      <c r="L485" s="521"/>
      <c r="M485" s="521"/>
      <c r="N485" s="521"/>
      <c r="O485" s="353"/>
      <c r="P485" s="353"/>
      <c r="Q485" s="353"/>
      <c r="R485" s="353"/>
      <c r="S485" s="353"/>
      <c r="T485" s="353"/>
      <c r="U485" s="353"/>
      <c r="V485" s="353"/>
      <c r="W485" s="353"/>
      <c r="X485" s="353"/>
      <c r="Y485" s="353"/>
      <c r="Z485" s="353"/>
    </row>
    <row r="486" spans="1:26" s="356" customFormat="1" ht="12.75" customHeight="1">
      <c r="A486" s="363"/>
      <c r="B486" s="726"/>
      <c r="C486" s="370"/>
      <c r="D486" s="518"/>
      <c r="E486" s="690"/>
      <c r="F486" s="1042"/>
      <c r="G486" s="524"/>
      <c r="H486" s="518"/>
      <c r="I486" s="690"/>
      <c r="J486" s="1042"/>
      <c r="K486" s="524"/>
      <c r="L486" s="521"/>
      <c r="M486" s="521"/>
      <c r="N486" s="521"/>
      <c r="O486" s="353"/>
      <c r="P486" s="353"/>
      <c r="Q486" s="353"/>
      <c r="R486" s="353"/>
      <c r="S486" s="353"/>
      <c r="T486" s="353"/>
      <c r="U486" s="353"/>
      <c r="V486" s="353"/>
      <c r="W486" s="353"/>
      <c r="X486" s="353"/>
      <c r="Y486" s="353"/>
      <c r="Z486" s="353"/>
    </row>
    <row r="487" spans="1:26" s="356" customFormat="1" ht="12.75" customHeight="1">
      <c r="A487" s="523"/>
      <c r="B487" s="722" t="s">
        <v>164</v>
      </c>
      <c r="C487" s="972"/>
      <c r="D487" s="518"/>
      <c r="E487" s="690"/>
      <c r="F487" s="1042"/>
      <c r="G487" s="524"/>
      <c r="H487" s="518"/>
      <c r="I487" s="690"/>
      <c r="J487" s="1042"/>
      <c r="K487" s="524"/>
      <c r="L487" s="521"/>
      <c r="M487" s="521"/>
      <c r="N487" s="521"/>
      <c r="O487" s="353"/>
      <c r="P487" s="353"/>
      <c r="Q487" s="353"/>
      <c r="R487" s="353"/>
      <c r="S487" s="353"/>
      <c r="T487" s="353"/>
      <c r="U487" s="353"/>
      <c r="V487" s="353"/>
      <c r="W487" s="353"/>
      <c r="X487" s="353"/>
      <c r="Y487" s="353"/>
      <c r="Z487" s="353"/>
    </row>
    <row r="488" spans="1:26" s="356" customFormat="1" ht="12.75" customHeight="1">
      <c r="A488" s="517"/>
      <c r="B488" s="85" t="s">
        <v>165</v>
      </c>
      <c r="C488" s="973"/>
      <c r="D488" s="518"/>
      <c r="E488" s="690"/>
      <c r="F488" s="1042"/>
      <c r="G488" s="524"/>
      <c r="H488" s="518"/>
      <c r="I488" s="690"/>
      <c r="J488" s="1042"/>
      <c r="K488" s="524"/>
      <c r="L488" s="521"/>
      <c r="M488" s="521"/>
      <c r="N488" s="521"/>
      <c r="O488" s="353"/>
      <c r="P488" s="353"/>
      <c r="Q488" s="353"/>
      <c r="R488" s="353"/>
      <c r="S488" s="353"/>
      <c r="T488" s="353"/>
      <c r="U488" s="353"/>
      <c r="V488" s="353"/>
      <c r="W488" s="353"/>
      <c r="X488" s="353"/>
      <c r="Y488" s="353"/>
      <c r="Z488" s="353"/>
    </row>
    <row r="489" spans="1:26" s="356" customFormat="1" ht="12.75" customHeight="1">
      <c r="A489" s="517"/>
      <c r="B489" s="85" t="s">
        <v>166</v>
      </c>
      <c r="C489" s="382"/>
      <c r="D489" s="518"/>
      <c r="E489" s="690"/>
      <c r="F489" s="1042"/>
      <c r="G489" s="520"/>
      <c r="H489" s="518"/>
      <c r="I489" s="690"/>
      <c r="J489" s="1042"/>
      <c r="K489" s="520"/>
      <c r="L489" s="521"/>
      <c r="M489" s="521"/>
      <c r="N489" s="521"/>
      <c r="O489" s="353"/>
      <c r="P489" s="353"/>
      <c r="Q489" s="353"/>
      <c r="R489" s="353"/>
      <c r="S489" s="353"/>
      <c r="T489" s="353"/>
      <c r="U489" s="353"/>
      <c r="V489" s="353"/>
      <c r="W489" s="353"/>
      <c r="X489" s="353"/>
      <c r="Y489" s="353"/>
      <c r="Z489" s="353"/>
    </row>
    <row r="490" spans="1:26" s="356" customFormat="1" ht="12.75" customHeight="1">
      <c r="A490" s="517"/>
      <c r="B490" s="85" t="s">
        <v>167</v>
      </c>
      <c r="C490" s="242"/>
      <c r="D490" s="869"/>
      <c r="E490" s="84"/>
      <c r="F490" s="1042"/>
      <c r="G490" s="524"/>
      <c r="H490" s="869"/>
      <c r="I490" s="84"/>
      <c r="J490" s="1042"/>
      <c r="K490" s="524"/>
      <c r="L490" s="521"/>
      <c r="M490" s="521"/>
      <c r="N490" s="521"/>
      <c r="O490" s="353"/>
      <c r="P490" s="353"/>
      <c r="Q490" s="353"/>
      <c r="R490" s="353"/>
      <c r="S490" s="353"/>
      <c r="T490" s="353"/>
      <c r="U490" s="353"/>
      <c r="V490" s="353"/>
      <c r="W490" s="353"/>
      <c r="X490" s="353"/>
      <c r="Y490" s="353"/>
      <c r="Z490" s="353"/>
    </row>
    <row r="491" spans="1:26" s="356" customFormat="1" ht="12.75" customHeight="1">
      <c r="A491" s="377"/>
      <c r="B491" s="516"/>
      <c r="C491" s="526"/>
      <c r="D491" s="83"/>
      <c r="E491" s="84"/>
      <c r="F491" s="1037"/>
      <c r="G491" s="624"/>
      <c r="H491" s="83"/>
      <c r="I491" s="84"/>
      <c r="J491" s="1037"/>
      <c r="K491" s="624"/>
      <c r="L491" s="353"/>
      <c r="M491" s="353"/>
      <c r="N491" s="353"/>
      <c r="O491" s="353"/>
      <c r="P491" s="353"/>
      <c r="Q491" s="353"/>
      <c r="R491" s="353"/>
      <c r="S491" s="353"/>
      <c r="T491" s="353"/>
      <c r="U491" s="353"/>
      <c r="V491" s="353"/>
      <c r="W491" s="353"/>
      <c r="X491" s="353"/>
      <c r="Y491" s="353"/>
      <c r="Z491" s="353"/>
    </row>
    <row r="492" spans="1:26" s="356" customFormat="1" ht="12.75" customHeight="1">
      <c r="A492" s="517">
        <f>A485+1</f>
        <v>4</v>
      </c>
      <c r="B492" s="529" t="s">
        <v>168</v>
      </c>
      <c r="C492" s="526"/>
      <c r="D492" s="518">
        <v>11</v>
      </c>
      <c r="E492" s="84" t="s">
        <v>127</v>
      </c>
      <c r="F492" s="1042">
        <v>95</v>
      </c>
      <c r="G492" s="625">
        <f>D492*F492</f>
        <v>1045</v>
      </c>
      <c r="H492" s="518">
        <v>11</v>
      </c>
      <c r="I492" s="84" t="s">
        <v>127</v>
      </c>
      <c r="J492" s="1042">
        <v>75</v>
      </c>
      <c r="K492" s="625">
        <f>H492*J492</f>
        <v>825</v>
      </c>
      <c r="L492" s="521"/>
      <c r="M492" s="521"/>
      <c r="N492" s="521"/>
      <c r="O492" s="353"/>
      <c r="P492" s="353"/>
      <c r="Q492" s="353"/>
      <c r="R492" s="353"/>
      <c r="S492" s="353"/>
      <c r="T492" s="353"/>
      <c r="U492" s="353"/>
      <c r="V492" s="353"/>
      <c r="W492" s="353"/>
      <c r="X492" s="353"/>
      <c r="Y492" s="353"/>
      <c r="Z492" s="353"/>
    </row>
    <row r="493" spans="1:26" s="356" customFormat="1" ht="12.75" customHeight="1">
      <c r="A493" s="517"/>
      <c r="B493" s="522"/>
      <c r="C493" s="370"/>
      <c r="D493" s="518"/>
      <c r="E493" s="690"/>
      <c r="F493" s="1042"/>
      <c r="G493" s="524"/>
      <c r="H493" s="518"/>
      <c r="I493" s="690"/>
      <c r="J493" s="1042"/>
      <c r="K493" s="524"/>
      <c r="L493" s="521"/>
      <c r="M493" s="521"/>
      <c r="N493" s="521"/>
      <c r="O493" s="353"/>
      <c r="P493" s="353"/>
      <c r="Q493" s="353"/>
      <c r="R493" s="353"/>
      <c r="S493" s="353"/>
      <c r="T493" s="353"/>
      <c r="U493" s="353"/>
      <c r="V493" s="353"/>
      <c r="W493" s="353"/>
      <c r="X493" s="353"/>
      <c r="Y493" s="353"/>
      <c r="Z493" s="353"/>
    </row>
    <row r="494" spans="1:26" s="356" customFormat="1" ht="12.75" customHeight="1">
      <c r="A494" s="517">
        <f>A492+1</f>
        <v>5</v>
      </c>
      <c r="B494" s="529" t="s">
        <v>169</v>
      </c>
      <c r="C494" s="526"/>
      <c r="D494" s="518">
        <v>37</v>
      </c>
      <c r="E494" s="84" t="s">
        <v>127</v>
      </c>
      <c r="F494" s="1042">
        <v>225</v>
      </c>
      <c r="G494" s="625">
        <f>D494*F494</f>
        <v>8325</v>
      </c>
      <c r="H494" s="518">
        <v>37</v>
      </c>
      <c r="I494" s="84" t="s">
        <v>127</v>
      </c>
      <c r="J494" s="1042">
        <v>225</v>
      </c>
      <c r="K494" s="625">
        <f>H494*J494</f>
        <v>8325</v>
      </c>
      <c r="L494" s="521"/>
      <c r="M494" s="521"/>
      <c r="N494" s="521"/>
      <c r="O494" s="353"/>
      <c r="P494" s="353"/>
      <c r="Q494" s="353"/>
      <c r="R494" s="353"/>
      <c r="S494" s="353"/>
      <c r="T494" s="353"/>
      <c r="U494" s="353"/>
      <c r="V494" s="353"/>
      <c r="W494" s="353"/>
      <c r="X494" s="353"/>
      <c r="Y494" s="353"/>
      <c r="Z494" s="353"/>
    </row>
    <row r="495" spans="1:26" s="356" customFormat="1" ht="12.75" customHeight="1">
      <c r="A495" s="517"/>
      <c r="B495" s="726"/>
      <c r="C495" s="370"/>
      <c r="D495" s="518"/>
      <c r="E495" s="690"/>
      <c r="F495" s="519"/>
      <c r="G495" s="524"/>
      <c r="H495" s="518"/>
      <c r="I495" s="690"/>
      <c r="J495" s="519"/>
      <c r="K495" s="524"/>
      <c r="L495" s="521"/>
      <c r="M495" s="521"/>
      <c r="N495" s="521"/>
      <c r="O495" s="353"/>
      <c r="P495" s="353"/>
      <c r="Q495" s="353"/>
      <c r="R495" s="353"/>
      <c r="S495" s="353"/>
      <c r="T495" s="353"/>
      <c r="U495" s="353"/>
      <c r="V495" s="353"/>
      <c r="W495" s="353"/>
      <c r="X495" s="353"/>
      <c r="Y495" s="353"/>
      <c r="Z495" s="353"/>
    </row>
    <row r="496" spans="1:26" s="356" customFormat="1" ht="12.75" customHeight="1">
      <c r="A496" s="517"/>
      <c r="B496" s="86"/>
      <c r="C496" s="370"/>
      <c r="D496" s="518"/>
      <c r="E496" s="84"/>
      <c r="F496" s="519"/>
      <c r="G496" s="524"/>
      <c r="H496" s="518"/>
      <c r="I496" s="84"/>
      <c r="J496" s="519"/>
      <c r="K496" s="524"/>
      <c r="L496" s="521"/>
      <c r="M496" s="521"/>
      <c r="N496" s="521"/>
      <c r="O496" s="353"/>
      <c r="P496" s="353"/>
      <c r="Q496" s="353"/>
      <c r="R496" s="353"/>
      <c r="S496" s="353"/>
      <c r="T496" s="353"/>
      <c r="U496" s="353"/>
      <c r="V496" s="353"/>
      <c r="W496" s="353"/>
      <c r="X496" s="353"/>
      <c r="Y496" s="353"/>
      <c r="Z496" s="353"/>
    </row>
    <row r="497" spans="1:26" s="356" customFormat="1" ht="12.75" customHeight="1">
      <c r="A497" s="523"/>
      <c r="B497" s="726"/>
      <c r="C497" s="370"/>
      <c r="D497" s="518"/>
      <c r="E497" s="690"/>
      <c r="F497" s="519"/>
      <c r="G497" s="524"/>
      <c r="H497" s="518"/>
      <c r="I497" s="690"/>
      <c r="J497" s="519"/>
      <c r="K497" s="524"/>
      <c r="L497" s="521"/>
      <c r="M497" s="521"/>
      <c r="N497" s="521"/>
      <c r="O497" s="353"/>
      <c r="P497" s="353"/>
      <c r="Q497" s="353"/>
      <c r="R497" s="353"/>
      <c r="S497" s="353"/>
      <c r="T497" s="353"/>
      <c r="U497" s="353"/>
      <c r="V497" s="353"/>
      <c r="W497" s="353"/>
      <c r="X497" s="353"/>
      <c r="Y497" s="353"/>
      <c r="Z497" s="353"/>
    </row>
    <row r="498" spans="1:26" s="356" customFormat="1" ht="12.75" customHeight="1">
      <c r="A498" s="377"/>
      <c r="B498" s="522"/>
      <c r="C498" s="682"/>
      <c r="D498" s="83"/>
      <c r="E498" s="84"/>
      <c r="F498" s="81"/>
      <c r="G498" s="624"/>
      <c r="H498" s="83"/>
      <c r="I498" s="84"/>
      <c r="J498" s="81"/>
      <c r="K498" s="624"/>
      <c r="L498" s="353"/>
      <c r="M498" s="353"/>
      <c r="N498" s="353"/>
      <c r="O498" s="353"/>
      <c r="P498" s="353"/>
      <c r="Q498" s="353"/>
      <c r="R498" s="353"/>
      <c r="S498" s="353"/>
      <c r="T498" s="353"/>
      <c r="U498" s="353"/>
      <c r="V498" s="353"/>
      <c r="W498" s="353"/>
      <c r="X498" s="353"/>
      <c r="Y498" s="353"/>
      <c r="Z498" s="353"/>
    </row>
    <row r="499" spans="1:26" s="356" customFormat="1" ht="12.75" customHeight="1">
      <c r="A499" s="523"/>
      <c r="B499" s="529"/>
      <c r="C499" s="811"/>
      <c r="D499" s="518"/>
      <c r="E499" s="690"/>
      <c r="F499" s="519"/>
      <c r="G499" s="524"/>
      <c r="H499" s="518"/>
      <c r="I499" s="690"/>
      <c r="J499" s="519"/>
      <c r="K499" s="524"/>
      <c r="L499" s="521"/>
      <c r="M499" s="521"/>
      <c r="N499" s="521"/>
      <c r="O499" s="353"/>
      <c r="P499" s="353"/>
      <c r="Q499" s="353"/>
      <c r="R499" s="353"/>
      <c r="S499" s="353"/>
      <c r="T499" s="353"/>
      <c r="U499" s="353"/>
      <c r="V499" s="353"/>
      <c r="W499" s="353"/>
      <c r="X499" s="353"/>
      <c r="Y499" s="353"/>
      <c r="Z499" s="353"/>
    </row>
    <row r="500" spans="1:26" s="356" customFormat="1" ht="12.75" customHeight="1">
      <c r="A500" s="523"/>
      <c r="B500" s="697"/>
      <c r="C500" s="697"/>
      <c r="D500" s="518"/>
      <c r="E500" s="84"/>
      <c r="F500" s="519"/>
      <c r="G500" s="524"/>
      <c r="H500" s="518"/>
      <c r="I500" s="84"/>
      <c r="J500" s="519"/>
      <c r="K500" s="524"/>
      <c r="L500" s="521"/>
      <c r="M500" s="521"/>
      <c r="N500" s="521"/>
      <c r="O500" s="353"/>
      <c r="P500" s="353"/>
      <c r="Q500" s="353"/>
      <c r="R500" s="353"/>
      <c r="S500" s="353"/>
      <c r="T500" s="353"/>
      <c r="U500" s="353"/>
      <c r="V500" s="353"/>
      <c r="W500" s="353"/>
      <c r="X500" s="353"/>
      <c r="Y500" s="353"/>
      <c r="Z500" s="353"/>
    </row>
    <row r="501" spans="1:26" s="356" customFormat="1" ht="12.75" customHeight="1">
      <c r="A501" s="517"/>
      <c r="B501" s="516"/>
      <c r="C501" s="682"/>
      <c r="D501" s="83"/>
      <c r="E501" s="84"/>
      <c r="F501" s="81"/>
      <c r="G501" s="624"/>
      <c r="H501" s="83"/>
      <c r="I501" s="84"/>
      <c r="J501" s="81"/>
      <c r="K501" s="624"/>
      <c r="L501" s="353"/>
      <c r="M501" s="353"/>
      <c r="N501" s="353"/>
      <c r="O501" s="353"/>
      <c r="P501" s="353"/>
      <c r="Q501" s="353"/>
      <c r="R501" s="353"/>
      <c r="S501" s="353"/>
      <c r="T501" s="353"/>
      <c r="U501" s="353"/>
      <c r="V501" s="353"/>
      <c r="W501" s="353"/>
      <c r="X501" s="353"/>
      <c r="Y501" s="353"/>
      <c r="Z501" s="353"/>
    </row>
    <row r="502" spans="1:26" s="356" customFormat="1" ht="12.75" customHeight="1">
      <c r="A502" s="377"/>
      <c r="B502" s="522"/>
      <c r="C502" s="682"/>
      <c r="D502" s="83"/>
      <c r="E502" s="84"/>
      <c r="F502" s="81"/>
      <c r="G502" s="624"/>
      <c r="H502" s="83"/>
      <c r="I502" s="84"/>
      <c r="J502" s="81"/>
      <c r="K502" s="624"/>
      <c r="L502" s="353"/>
      <c r="M502" s="353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</row>
    <row r="503" spans="1:26" s="356" customFormat="1" ht="12.75" customHeight="1">
      <c r="A503" s="523"/>
      <c r="B503" s="692"/>
      <c r="C503" s="688"/>
      <c r="D503" s="518"/>
      <c r="E503" s="690"/>
      <c r="F503" s="519"/>
      <c r="G503" s="524"/>
      <c r="H503" s="518"/>
      <c r="I503" s="690"/>
      <c r="J503" s="519"/>
      <c r="K503" s="524"/>
      <c r="L503" s="521"/>
      <c r="M503" s="521"/>
      <c r="N503" s="521"/>
      <c r="O503" s="353"/>
      <c r="P503" s="353"/>
      <c r="Q503" s="353"/>
      <c r="R503" s="353"/>
      <c r="S503" s="353"/>
      <c r="T503" s="353"/>
      <c r="U503" s="353"/>
      <c r="V503" s="353"/>
      <c r="W503" s="353"/>
      <c r="X503" s="353"/>
      <c r="Y503" s="353"/>
      <c r="Z503" s="353"/>
    </row>
    <row r="504" spans="1:26" s="356" customFormat="1" ht="12.75" customHeight="1">
      <c r="A504" s="377"/>
      <c r="B504" s="522"/>
      <c r="C504" s="682"/>
      <c r="D504" s="83"/>
      <c r="E504" s="84"/>
      <c r="F504" s="81"/>
      <c r="G504" s="624"/>
      <c r="H504" s="83"/>
      <c r="I504" s="84"/>
      <c r="J504" s="81"/>
      <c r="K504" s="624"/>
      <c r="L504" s="353"/>
      <c r="M504" s="353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</row>
    <row r="505" spans="1:26" s="356" customFormat="1" ht="12.75" customHeight="1">
      <c r="A505" s="377"/>
      <c r="B505" s="522"/>
      <c r="C505" s="682"/>
      <c r="D505" s="83"/>
      <c r="E505" s="84"/>
      <c r="F505" s="81"/>
      <c r="G505" s="624"/>
      <c r="H505" s="83"/>
      <c r="I505" s="84"/>
      <c r="J505" s="81"/>
      <c r="K505" s="624"/>
      <c r="L505" s="353"/>
      <c r="M505" s="353"/>
      <c r="N505" s="353"/>
      <c r="O505" s="353"/>
      <c r="P505" s="353"/>
      <c r="Q505" s="353"/>
      <c r="R505" s="353"/>
      <c r="S505" s="353"/>
      <c r="T505" s="353"/>
      <c r="U505" s="353"/>
      <c r="V505" s="353"/>
      <c r="W505" s="353"/>
      <c r="X505" s="353"/>
      <c r="Y505" s="353"/>
      <c r="Z505" s="353"/>
    </row>
    <row r="506" spans="1:26" s="356" customFormat="1" ht="12.75" customHeight="1">
      <c r="A506" s="377"/>
      <c r="B506" s="522"/>
      <c r="C506" s="682"/>
      <c r="D506" s="83"/>
      <c r="E506" s="84"/>
      <c r="F506" s="81"/>
      <c r="G506" s="624"/>
      <c r="H506" s="83"/>
      <c r="I506" s="84"/>
      <c r="J506" s="81"/>
      <c r="K506" s="624"/>
      <c r="L506" s="353"/>
      <c r="M506" s="353"/>
      <c r="N506" s="353"/>
      <c r="O506" s="353"/>
      <c r="P506" s="353"/>
      <c r="Q506" s="353"/>
      <c r="R506" s="353"/>
      <c r="S506" s="353"/>
      <c r="T506" s="353"/>
      <c r="U506" s="353"/>
      <c r="V506" s="353"/>
      <c r="W506" s="353"/>
      <c r="X506" s="353"/>
      <c r="Y506" s="353"/>
      <c r="Z506" s="353"/>
    </row>
    <row r="507" spans="1:26" s="356" customFormat="1" ht="12.75" customHeight="1">
      <c r="A507" s="377"/>
      <c r="B507" s="522"/>
      <c r="C507" s="682"/>
      <c r="D507" s="83"/>
      <c r="E507" s="84"/>
      <c r="F507" s="81"/>
      <c r="G507" s="624"/>
      <c r="H507" s="83"/>
      <c r="I507" s="84"/>
      <c r="J507" s="81"/>
      <c r="K507" s="624"/>
      <c r="L507" s="353"/>
      <c r="M507" s="353"/>
      <c r="N507" s="353"/>
      <c r="O507" s="353"/>
      <c r="P507" s="353"/>
      <c r="Q507" s="353"/>
      <c r="R507" s="353"/>
      <c r="S507" s="353"/>
      <c r="T507" s="353"/>
      <c r="U507" s="353"/>
      <c r="V507" s="353"/>
      <c r="W507" s="353"/>
      <c r="X507" s="353"/>
      <c r="Y507" s="353"/>
      <c r="Z507" s="353"/>
    </row>
    <row r="508" spans="1:26" s="356" customFormat="1" ht="12.75" customHeight="1">
      <c r="A508" s="377"/>
      <c r="B508" s="522"/>
      <c r="C508" s="682"/>
      <c r="D508" s="83"/>
      <c r="E508" s="84"/>
      <c r="F508" s="81"/>
      <c r="G508" s="624"/>
      <c r="H508" s="83"/>
      <c r="I508" s="84"/>
      <c r="J508" s="81"/>
      <c r="K508" s="624"/>
      <c r="L508" s="353"/>
      <c r="M508" s="353"/>
      <c r="N508" s="353"/>
      <c r="O508" s="353"/>
      <c r="P508" s="353"/>
      <c r="Q508" s="353"/>
      <c r="R508" s="353"/>
      <c r="S508" s="353"/>
      <c r="T508" s="353"/>
      <c r="U508" s="353"/>
      <c r="V508" s="353"/>
      <c r="W508" s="353"/>
      <c r="X508" s="353"/>
      <c r="Y508" s="353"/>
      <c r="Z508" s="353"/>
    </row>
    <row r="509" spans="1:26" s="356" customFormat="1" ht="12.75" customHeight="1">
      <c r="A509" s="377"/>
      <c r="B509" s="522"/>
      <c r="C509" s="682"/>
      <c r="D509" s="83"/>
      <c r="E509" s="84"/>
      <c r="F509" s="81"/>
      <c r="G509" s="624"/>
      <c r="H509" s="83"/>
      <c r="I509" s="84"/>
      <c r="J509" s="81"/>
      <c r="K509" s="624"/>
      <c r="L509" s="353"/>
      <c r="M509" s="353"/>
      <c r="N509" s="353"/>
      <c r="O509" s="353"/>
      <c r="P509" s="353"/>
      <c r="Q509" s="353"/>
      <c r="R509" s="353"/>
      <c r="S509" s="353"/>
      <c r="T509" s="353"/>
      <c r="U509" s="353"/>
      <c r="V509" s="353"/>
      <c r="W509" s="353"/>
      <c r="X509" s="353"/>
      <c r="Y509" s="353"/>
      <c r="Z509" s="353"/>
    </row>
    <row r="510" spans="1:26" s="356" customFormat="1" ht="12.75" customHeight="1">
      <c r="A510" s="377"/>
      <c r="B510" s="522"/>
      <c r="C510" s="682"/>
      <c r="D510" s="83"/>
      <c r="E510" s="84"/>
      <c r="F510" s="81"/>
      <c r="G510" s="624"/>
      <c r="H510" s="83"/>
      <c r="I510" s="84"/>
      <c r="J510" s="81"/>
      <c r="K510" s="624"/>
      <c r="L510" s="353"/>
      <c r="M510" s="353"/>
      <c r="N510" s="353"/>
      <c r="O510" s="353"/>
      <c r="P510" s="353"/>
      <c r="Q510" s="353"/>
      <c r="R510" s="353"/>
      <c r="S510" s="353"/>
      <c r="T510" s="353"/>
      <c r="U510" s="353"/>
      <c r="V510" s="353"/>
      <c r="W510" s="353"/>
      <c r="X510" s="353"/>
      <c r="Y510" s="353"/>
      <c r="Z510" s="353"/>
    </row>
    <row r="511" spans="1:26" s="356" customFormat="1" ht="12.75" customHeight="1">
      <c r="A511" s="377"/>
      <c r="B511" s="522"/>
      <c r="C511" s="682"/>
      <c r="D511" s="83"/>
      <c r="E511" s="84"/>
      <c r="F511" s="81"/>
      <c r="G511" s="624"/>
      <c r="H511" s="83"/>
      <c r="I511" s="84"/>
      <c r="J511" s="81"/>
      <c r="K511" s="624"/>
      <c r="L511" s="353"/>
      <c r="M511" s="353"/>
      <c r="N511" s="353"/>
      <c r="O511" s="353"/>
      <c r="P511" s="353"/>
      <c r="Q511" s="353"/>
      <c r="R511" s="353"/>
      <c r="S511" s="353"/>
      <c r="T511" s="353"/>
      <c r="U511" s="353"/>
      <c r="V511" s="353"/>
      <c r="W511" s="353"/>
      <c r="X511" s="353"/>
      <c r="Y511" s="353"/>
      <c r="Z511" s="353"/>
    </row>
    <row r="512" spans="1:26" s="356" customFormat="1" ht="12.75" customHeight="1">
      <c r="A512" s="377"/>
      <c r="B512" s="522"/>
      <c r="C512" s="682"/>
      <c r="D512" s="83"/>
      <c r="E512" s="84"/>
      <c r="F512" s="81"/>
      <c r="G512" s="624"/>
      <c r="H512" s="83"/>
      <c r="I512" s="84"/>
      <c r="J512" s="81"/>
      <c r="K512" s="624"/>
      <c r="L512" s="353"/>
      <c r="M512" s="353"/>
      <c r="N512" s="353"/>
      <c r="O512" s="353"/>
      <c r="P512" s="353"/>
      <c r="Q512" s="353"/>
      <c r="R512" s="353"/>
      <c r="S512" s="353"/>
      <c r="T512" s="353"/>
      <c r="U512" s="353"/>
      <c r="V512" s="353"/>
      <c r="W512" s="353"/>
      <c r="X512" s="353"/>
      <c r="Y512" s="353"/>
      <c r="Z512" s="353"/>
    </row>
    <row r="513" spans="1:26" s="356" customFormat="1" ht="12.75" customHeight="1">
      <c r="A513" s="377"/>
      <c r="B513" s="522"/>
      <c r="C513" s="682"/>
      <c r="D513" s="83"/>
      <c r="E513" s="84"/>
      <c r="F513" s="81"/>
      <c r="G513" s="624"/>
      <c r="H513" s="83"/>
      <c r="I513" s="84"/>
      <c r="J513" s="81"/>
      <c r="K513" s="624"/>
      <c r="L513" s="353"/>
      <c r="M513" s="353"/>
      <c r="N513" s="353"/>
      <c r="O513" s="353"/>
      <c r="P513" s="353"/>
      <c r="Q513" s="353"/>
      <c r="R513" s="353"/>
      <c r="S513" s="353"/>
      <c r="T513" s="353"/>
      <c r="U513" s="353"/>
      <c r="V513" s="353"/>
      <c r="W513" s="353"/>
      <c r="X513" s="353"/>
      <c r="Y513" s="353"/>
      <c r="Z513" s="353"/>
    </row>
    <row r="514" spans="1:26" s="356" customFormat="1" ht="12.75" customHeight="1">
      <c r="A514" s="377"/>
      <c r="B514" s="522"/>
      <c r="C514" s="682"/>
      <c r="D514" s="83"/>
      <c r="E514" s="84"/>
      <c r="F514" s="81"/>
      <c r="G514" s="624"/>
      <c r="H514" s="83"/>
      <c r="I514" s="84"/>
      <c r="J514" s="81"/>
      <c r="K514" s="624"/>
      <c r="L514" s="353"/>
      <c r="M514" s="353"/>
      <c r="N514" s="353"/>
      <c r="O514" s="353"/>
      <c r="P514" s="353"/>
      <c r="Q514" s="353"/>
      <c r="R514" s="353"/>
      <c r="S514" s="353"/>
      <c r="T514" s="353"/>
      <c r="U514" s="353"/>
      <c r="V514" s="353"/>
      <c r="W514" s="353"/>
      <c r="X514" s="353"/>
      <c r="Y514" s="353"/>
      <c r="Z514" s="353"/>
    </row>
    <row r="515" spans="1:26" s="356" customFormat="1" ht="12.75" customHeight="1">
      <c r="A515" s="377"/>
      <c r="B515" s="522"/>
      <c r="C515" s="682"/>
      <c r="D515" s="518"/>
      <c r="E515" s="84"/>
      <c r="F515" s="81"/>
      <c r="G515" s="662"/>
      <c r="H515" s="518"/>
      <c r="I515" s="84"/>
      <c r="J515" s="81"/>
      <c r="K515" s="662"/>
      <c r="L515" s="353"/>
      <c r="M515" s="353"/>
      <c r="N515" s="353"/>
      <c r="O515" s="353"/>
      <c r="P515" s="353"/>
      <c r="Q515" s="353"/>
      <c r="R515" s="353"/>
      <c r="S515" s="353"/>
      <c r="T515" s="353"/>
      <c r="U515" s="353"/>
      <c r="V515" s="353"/>
      <c r="W515" s="353"/>
      <c r="X515" s="353"/>
      <c r="Y515" s="353"/>
      <c r="Z515" s="353"/>
    </row>
    <row r="516" spans="1:26" s="356" customFormat="1" ht="12.75" customHeight="1">
      <c r="A516" s="377"/>
      <c r="B516" s="522"/>
      <c r="C516" s="682"/>
      <c r="D516" s="518"/>
      <c r="E516" s="84"/>
      <c r="F516" s="81"/>
      <c r="G516" s="662"/>
      <c r="H516" s="518"/>
      <c r="I516" s="84"/>
      <c r="J516" s="81"/>
      <c r="K516" s="662"/>
      <c r="L516" s="353"/>
      <c r="M516" s="353"/>
      <c r="N516" s="353"/>
      <c r="O516" s="353"/>
      <c r="P516" s="353"/>
      <c r="Q516" s="353"/>
      <c r="R516" s="353"/>
      <c r="S516" s="353"/>
      <c r="T516" s="353"/>
      <c r="U516" s="353"/>
      <c r="V516" s="353"/>
      <c r="W516" s="353"/>
      <c r="X516" s="353"/>
      <c r="Y516" s="353"/>
      <c r="Z516" s="353"/>
    </row>
    <row r="517" spans="1:26" s="356" customFormat="1" ht="12.75" customHeight="1">
      <c r="A517" s="377"/>
      <c r="B517" s="522"/>
      <c r="C517" s="682"/>
      <c r="D517" s="518"/>
      <c r="E517" s="84"/>
      <c r="F517" s="81"/>
      <c r="G517" s="662"/>
      <c r="H517" s="518"/>
      <c r="I517" s="84"/>
      <c r="J517" s="81"/>
      <c r="K517" s="662"/>
      <c r="L517" s="353"/>
      <c r="M517" s="353"/>
      <c r="N517" s="353"/>
      <c r="O517" s="353"/>
      <c r="P517" s="353"/>
      <c r="Q517" s="353"/>
      <c r="R517" s="353"/>
      <c r="S517" s="353"/>
      <c r="T517" s="353"/>
      <c r="U517" s="353"/>
      <c r="V517" s="353"/>
      <c r="W517" s="353"/>
      <c r="X517" s="353"/>
      <c r="Y517" s="353"/>
      <c r="Z517" s="353"/>
    </row>
    <row r="518" spans="1:26" s="356" customFormat="1" ht="12.75" customHeight="1">
      <c r="A518" s="377"/>
      <c r="B518" s="522"/>
      <c r="C518" s="682"/>
      <c r="D518" s="518"/>
      <c r="E518" s="84"/>
      <c r="F518" s="81"/>
      <c r="G518" s="662"/>
      <c r="H518" s="518"/>
      <c r="I518" s="84"/>
      <c r="J518" s="81"/>
      <c r="K518" s="662"/>
      <c r="L518" s="353"/>
      <c r="M518" s="353"/>
      <c r="N518" s="353"/>
      <c r="O518" s="353"/>
      <c r="P518" s="353"/>
      <c r="Q518" s="353"/>
      <c r="R518" s="353"/>
      <c r="S518" s="353"/>
      <c r="T518" s="353"/>
      <c r="U518" s="353"/>
      <c r="V518" s="353"/>
      <c r="W518" s="353"/>
      <c r="X518" s="353"/>
      <c r="Y518" s="353"/>
      <c r="Z518" s="353"/>
    </row>
    <row r="519" spans="1:26" s="356" customFormat="1" ht="12.75" customHeight="1">
      <c r="A519" s="377"/>
      <c r="B519" s="522"/>
      <c r="C519" s="682"/>
      <c r="D519" s="518"/>
      <c r="E519" s="84"/>
      <c r="F519" s="81"/>
      <c r="G519" s="662"/>
      <c r="H519" s="518"/>
      <c r="I519" s="84"/>
      <c r="J519" s="81"/>
      <c r="K519" s="662"/>
      <c r="L519" s="353"/>
      <c r="M519" s="353"/>
      <c r="N519" s="353"/>
      <c r="O519" s="353"/>
      <c r="P519" s="353"/>
      <c r="Q519" s="353"/>
      <c r="R519" s="353"/>
      <c r="S519" s="353"/>
      <c r="T519" s="353"/>
      <c r="U519" s="353"/>
      <c r="V519" s="353"/>
      <c r="W519" s="353"/>
      <c r="X519" s="353"/>
      <c r="Y519" s="353"/>
      <c r="Z519" s="353"/>
    </row>
    <row r="520" spans="1:26" s="356" customFormat="1" ht="12.75" customHeight="1">
      <c r="A520" s="377"/>
      <c r="B520" s="522"/>
      <c r="C520" s="682"/>
      <c r="D520" s="518"/>
      <c r="E520" s="84"/>
      <c r="F520" s="81"/>
      <c r="G520" s="662"/>
      <c r="H520" s="518"/>
      <c r="I520" s="84"/>
      <c r="J520" s="81"/>
      <c r="K520" s="662"/>
      <c r="L520" s="353"/>
      <c r="M520" s="353"/>
      <c r="N520" s="353"/>
      <c r="O520" s="353"/>
      <c r="P520" s="353"/>
      <c r="Q520" s="353"/>
      <c r="R520" s="353"/>
      <c r="S520" s="353"/>
      <c r="T520" s="353"/>
      <c r="U520" s="353"/>
      <c r="V520" s="353"/>
      <c r="W520" s="353"/>
      <c r="X520" s="353"/>
      <c r="Y520" s="353"/>
      <c r="Z520" s="353"/>
    </row>
    <row r="521" spans="1:26" s="356" customFormat="1" ht="12.75" customHeight="1">
      <c r="A521" s="377"/>
      <c r="B521" s="522"/>
      <c r="C521" s="682"/>
      <c r="D521" s="518"/>
      <c r="E521" s="84"/>
      <c r="F521" s="81"/>
      <c r="G521" s="662"/>
      <c r="H521" s="518"/>
      <c r="I521" s="84"/>
      <c r="J521" s="81"/>
      <c r="K521" s="662"/>
      <c r="L521" s="353"/>
      <c r="M521" s="353"/>
      <c r="N521" s="353"/>
      <c r="O521" s="353"/>
      <c r="P521" s="353"/>
      <c r="Q521" s="353"/>
      <c r="R521" s="353"/>
      <c r="S521" s="353"/>
      <c r="T521" s="353"/>
      <c r="U521" s="353"/>
      <c r="V521" s="353"/>
      <c r="W521" s="353"/>
      <c r="X521" s="353"/>
      <c r="Y521" s="353"/>
      <c r="Z521" s="353"/>
    </row>
    <row r="522" spans="1:26" s="356" customFormat="1" ht="12.75" customHeight="1">
      <c r="A522" s="377"/>
      <c r="B522" s="522"/>
      <c r="C522" s="682"/>
      <c r="D522" s="518"/>
      <c r="E522" s="84"/>
      <c r="F522" s="81"/>
      <c r="G522" s="662"/>
      <c r="H522" s="518"/>
      <c r="I522" s="84"/>
      <c r="J522" s="81"/>
      <c r="K522" s="662"/>
      <c r="L522" s="353"/>
      <c r="M522" s="353"/>
      <c r="N522" s="353"/>
      <c r="O522" s="353"/>
      <c r="P522" s="353"/>
      <c r="Q522" s="353"/>
      <c r="R522" s="353"/>
      <c r="S522" s="353"/>
      <c r="T522" s="353"/>
      <c r="U522" s="353"/>
      <c r="V522" s="353"/>
      <c r="W522" s="353"/>
      <c r="X522" s="353"/>
      <c r="Y522" s="353"/>
      <c r="Z522" s="353"/>
    </row>
    <row r="523" spans="1:26" s="356" customFormat="1" ht="12.75" customHeight="1">
      <c r="A523" s="377"/>
      <c r="B523" s="522"/>
      <c r="C523" s="682"/>
      <c r="D523" s="518"/>
      <c r="E523" s="84"/>
      <c r="F523" s="81"/>
      <c r="G523" s="662"/>
      <c r="H523" s="518"/>
      <c r="I523" s="84"/>
      <c r="J523" s="81"/>
      <c r="K523" s="662"/>
      <c r="L523" s="353"/>
      <c r="M523" s="353"/>
      <c r="N523" s="353"/>
      <c r="O523" s="353"/>
      <c r="P523" s="353"/>
      <c r="Q523" s="353"/>
      <c r="R523" s="353"/>
      <c r="S523" s="353"/>
      <c r="T523" s="353"/>
      <c r="U523" s="353"/>
      <c r="V523" s="353"/>
      <c r="W523" s="353"/>
      <c r="X523" s="353"/>
      <c r="Y523" s="353"/>
      <c r="Z523" s="353"/>
    </row>
    <row r="524" spans="1:26" s="356" customFormat="1" ht="12.75" customHeight="1">
      <c r="A524" s="375"/>
      <c r="B524" s="374"/>
      <c r="C524" s="374"/>
      <c r="D524" s="373"/>
      <c r="E524" s="372"/>
      <c r="F524" s="240"/>
      <c r="G524" s="656"/>
      <c r="H524" s="373"/>
      <c r="I524" s="372"/>
      <c r="J524" s="240"/>
      <c r="K524" s="656"/>
      <c r="L524" s="353"/>
      <c r="M524" s="353"/>
      <c r="N524" s="353"/>
      <c r="O524" s="353"/>
      <c r="P524" s="353"/>
      <c r="Q524" s="353"/>
      <c r="R524" s="353"/>
      <c r="S524" s="353"/>
      <c r="T524" s="353"/>
      <c r="U524" s="353"/>
      <c r="V524" s="353"/>
      <c r="W524" s="353"/>
      <c r="X524" s="353"/>
      <c r="Y524" s="353"/>
      <c r="Z524" s="353"/>
    </row>
    <row r="525" spans="1:26" s="356" customFormat="1" ht="12.75" customHeight="1">
      <c r="A525" s="363"/>
      <c r="B525" s="686" t="s">
        <v>106</v>
      </c>
      <c r="C525" s="686"/>
      <c r="D525" s="83"/>
      <c r="E525" s="84"/>
      <c r="F525" s="362" t="s">
        <v>36</v>
      </c>
      <c r="G525" s="657">
        <f>SUM(G464:G523)</f>
        <v>17265</v>
      </c>
      <c r="H525" s="83"/>
      <c r="I525" s="84"/>
      <c r="J525" s="362" t="s">
        <v>36</v>
      </c>
      <c r="K525" s="657">
        <f>SUM(K464:K523)</f>
        <v>37400</v>
      </c>
      <c r="L525" s="353"/>
      <c r="M525" s="353"/>
      <c r="N525" s="353"/>
      <c r="O525" s="353"/>
      <c r="P525" s="353"/>
      <c r="Q525" s="353"/>
      <c r="R525" s="353"/>
      <c r="S525" s="353"/>
      <c r="T525" s="353"/>
      <c r="U525" s="353"/>
      <c r="V525" s="353"/>
      <c r="W525" s="353"/>
      <c r="X525" s="353"/>
      <c r="Y525" s="353"/>
      <c r="Z525" s="353"/>
    </row>
    <row r="526" spans="1:26" s="356" customFormat="1" ht="12.75" customHeight="1" thickBot="1">
      <c r="A526" s="361"/>
      <c r="B526" s="360"/>
      <c r="C526" s="360"/>
      <c r="D526" s="359"/>
      <c r="E526" s="358"/>
      <c r="F526" s="357"/>
      <c r="G526" s="666"/>
      <c r="H526" s="359"/>
      <c r="I526" s="358"/>
      <c r="J526" s="357"/>
      <c r="K526" s="666"/>
      <c r="L526" s="353"/>
      <c r="M526" s="353"/>
      <c r="N526" s="353"/>
      <c r="O526" s="353"/>
      <c r="P526" s="353"/>
      <c r="Q526" s="353"/>
      <c r="R526" s="353"/>
      <c r="S526" s="353"/>
      <c r="T526" s="353"/>
      <c r="U526" s="353"/>
      <c r="V526" s="353"/>
      <c r="W526" s="353"/>
      <c r="X526" s="353"/>
      <c r="Y526" s="353"/>
      <c r="Z526" s="353"/>
    </row>
    <row r="527" spans="1:26" s="356" customFormat="1" ht="12.75" customHeight="1" thickTop="1">
      <c r="A527" s="377"/>
      <c r="B527" s="380"/>
      <c r="C527" s="379"/>
      <c r="D527" s="83"/>
      <c r="E527" s="84"/>
      <c r="F527" s="80"/>
      <c r="G527" s="662"/>
      <c r="H527" s="83"/>
      <c r="I527" s="84"/>
      <c r="J527" s="80"/>
      <c r="K527" s="662"/>
      <c r="L527" s="353"/>
      <c r="M527" s="353"/>
      <c r="N527" s="353"/>
      <c r="O527" s="353"/>
      <c r="P527" s="353"/>
      <c r="Q527" s="353"/>
      <c r="R527" s="353"/>
      <c r="S527" s="353"/>
      <c r="T527" s="353"/>
      <c r="U527" s="353"/>
      <c r="V527" s="353"/>
      <c r="W527" s="353"/>
      <c r="X527" s="353"/>
      <c r="Y527" s="353"/>
      <c r="Z527" s="353"/>
    </row>
    <row r="528" spans="1:26" s="356" customFormat="1" ht="12.75" customHeight="1">
      <c r="A528" s="363"/>
      <c r="B528" s="691" t="s">
        <v>170</v>
      </c>
      <c r="C528" s="682"/>
      <c r="D528" s="83"/>
      <c r="E528" s="84"/>
      <c r="F528" s="81"/>
      <c r="G528" s="524"/>
      <c r="H528" s="83"/>
      <c r="I528" s="84"/>
      <c r="J528" s="81"/>
      <c r="K528" s="524"/>
      <c r="L528" s="353"/>
      <c r="M528" s="353"/>
      <c r="N528" s="353"/>
      <c r="O528" s="353"/>
      <c r="P528" s="353"/>
      <c r="Q528" s="353"/>
      <c r="R528" s="353"/>
      <c r="S528" s="353"/>
      <c r="T528" s="353"/>
      <c r="U528" s="353"/>
      <c r="V528" s="353"/>
      <c r="W528" s="353"/>
      <c r="X528" s="353"/>
      <c r="Y528" s="353"/>
      <c r="Z528" s="353"/>
    </row>
    <row r="529" spans="1:27" s="356" customFormat="1" ht="12.75" customHeight="1">
      <c r="A529" s="363"/>
      <c r="B529" s="682"/>
      <c r="C529" s="682"/>
      <c r="D529" s="83"/>
      <c r="E529" s="84"/>
      <c r="F529" s="81"/>
      <c r="G529" s="524"/>
      <c r="H529" s="83"/>
      <c r="I529" s="84"/>
      <c r="J529" s="81"/>
      <c r="K529" s="524"/>
      <c r="L529" s="353"/>
      <c r="M529" s="353"/>
      <c r="N529" s="353"/>
      <c r="O529" s="353"/>
      <c r="P529" s="353"/>
      <c r="Q529" s="353"/>
      <c r="R529" s="353"/>
      <c r="S529" s="353"/>
      <c r="T529" s="353"/>
      <c r="U529" s="353"/>
      <c r="V529" s="353"/>
      <c r="W529" s="353"/>
      <c r="X529" s="353"/>
      <c r="Y529" s="353"/>
      <c r="Z529" s="353"/>
    </row>
    <row r="530" spans="1:27" s="356" customFormat="1" ht="12.75" customHeight="1">
      <c r="A530" s="363"/>
      <c r="B530" s="689" t="s">
        <v>171</v>
      </c>
      <c r="C530" s="682"/>
      <c r="D530" s="83"/>
      <c r="E530" s="84"/>
      <c r="F530" s="81"/>
      <c r="G530" s="524"/>
      <c r="H530" s="83"/>
      <c r="I530" s="84"/>
      <c r="J530" s="81"/>
      <c r="K530" s="524"/>
      <c r="L530" s="353"/>
      <c r="M530" s="353"/>
      <c r="N530" s="353"/>
      <c r="O530" s="353"/>
      <c r="P530" s="353"/>
      <c r="Q530" s="353"/>
      <c r="R530" s="353"/>
      <c r="S530" s="353"/>
      <c r="T530" s="353"/>
      <c r="U530" s="353"/>
      <c r="V530" s="353"/>
      <c r="W530" s="353"/>
      <c r="X530" s="353"/>
      <c r="Y530" s="353"/>
      <c r="Z530" s="353"/>
    </row>
    <row r="531" spans="1:27" s="356" customFormat="1" ht="12.75" customHeight="1">
      <c r="A531" s="363"/>
      <c r="B531" s="689" t="s">
        <v>172</v>
      </c>
      <c r="C531" s="682"/>
      <c r="D531" s="83"/>
      <c r="E531" s="84"/>
      <c r="F531" s="81"/>
      <c r="G531" s="524"/>
      <c r="H531" s="83"/>
      <c r="I531" s="84"/>
      <c r="J531" s="81"/>
      <c r="K531" s="524"/>
      <c r="L531" s="353"/>
      <c r="M531" s="353"/>
      <c r="N531" s="353"/>
      <c r="O531" s="353"/>
      <c r="P531" s="353"/>
      <c r="Q531" s="353"/>
      <c r="R531" s="353"/>
      <c r="S531" s="353"/>
      <c r="T531" s="353"/>
      <c r="U531" s="353"/>
      <c r="V531" s="353"/>
      <c r="W531" s="353"/>
      <c r="X531" s="353"/>
      <c r="Y531" s="353"/>
      <c r="Z531" s="353"/>
    </row>
    <row r="532" spans="1:27" s="356" customFormat="1" ht="12.75" customHeight="1">
      <c r="A532" s="363"/>
      <c r="B532" s="689" t="s">
        <v>173</v>
      </c>
      <c r="C532" s="682"/>
      <c r="D532" s="83"/>
      <c r="E532" s="84"/>
      <c r="F532" s="81"/>
      <c r="G532" s="524"/>
      <c r="H532" s="83"/>
      <c r="I532" s="84"/>
      <c r="J532" s="81"/>
      <c r="K532" s="524"/>
      <c r="L532" s="353"/>
      <c r="M532" s="353"/>
      <c r="N532" s="353"/>
      <c r="O532" s="353"/>
      <c r="P532" s="353"/>
      <c r="Q532" s="353"/>
      <c r="R532" s="353"/>
      <c r="S532" s="353"/>
      <c r="T532" s="353"/>
      <c r="U532" s="353"/>
      <c r="V532" s="353"/>
      <c r="W532" s="353"/>
      <c r="X532" s="353"/>
      <c r="Y532" s="353"/>
      <c r="Z532" s="353"/>
    </row>
    <row r="533" spans="1:27" s="356" customFormat="1" ht="12.75" customHeight="1">
      <c r="A533" s="377"/>
      <c r="B533" s="85" t="s">
        <v>174</v>
      </c>
      <c r="C533" s="682"/>
      <c r="D533" s="83"/>
      <c r="E533" s="84"/>
      <c r="F533" s="81"/>
      <c r="G533" s="524"/>
      <c r="H533" s="83"/>
      <c r="I533" s="84"/>
      <c r="J533" s="81"/>
      <c r="K533" s="524"/>
      <c r="L533" s="353"/>
      <c r="M533" s="353"/>
      <c r="N533" s="353"/>
      <c r="O533" s="353"/>
      <c r="P533" s="353"/>
      <c r="Q533" s="353"/>
      <c r="R533" s="353"/>
      <c r="S533" s="353"/>
      <c r="T533" s="353"/>
      <c r="U533" s="353"/>
      <c r="V533" s="353"/>
      <c r="W533" s="353"/>
      <c r="X533" s="353"/>
      <c r="Y533" s="353"/>
      <c r="Z533" s="353"/>
    </row>
    <row r="534" spans="1:27" s="356" customFormat="1" ht="12.75" customHeight="1">
      <c r="A534" s="377"/>
      <c r="B534" s="85"/>
      <c r="C534" s="370"/>
      <c r="D534" s="83"/>
      <c r="E534" s="84"/>
      <c r="F534" s="81"/>
      <c r="G534" s="524"/>
      <c r="H534" s="83"/>
      <c r="I534" s="84"/>
      <c r="J534" s="81"/>
      <c r="K534" s="524"/>
      <c r="L534" s="353"/>
      <c r="M534" s="353"/>
      <c r="N534" s="353"/>
      <c r="O534" s="353"/>
      <c r="P534" s="353"/>
      <c r="Q534" s="353"/>
      <c r="R534" s="353"/>
      <c r="S534" s="353"/>
      <c r="T534" s="353"/>
      <c r="U534" s="353"/>
      <c r="V534" s="353"/>
      <c r="W534" s="353"/>
      <c r="X534" s="353"/>
      <c r="Y534" s="353"/>
      <c r="Z534" s="353"/>
      <c r="AA534" s="353"/>
    </row>
    <row r="535" spans="1:27" s="356" customFormat="1" ht="12.75" customHeight="1">
      <c r="A535" s="363">
        <v>1</v>
      </c>
      <c r="B535" s="682" t="s">
        <v>175</v>
      </c>
      <c r="C535" s="682"/>
      <c r="D535" s="83">
        <v>101</v>
      </c>
      <c r="E535" s="84" t="s">
        <v>43</v>
      </c>
      <c r="F535" s="1037">
        <v>32</v>
      </c>
      <c r="G535" s="625">
        <f>D535*F535</f>
        <v>3232</v>
      </c>
      <c r="H535" s="83">
        <v>101</v>
      </c>
      <c r="I535" s="84" t="s">
        <v>43</v>
      </c>
      <c r="J535" s="1037">
        <v>35</v>
      </c>
      <c r="K535" s="625">
        <f>H535*J535</f>
        <v>3535</v>
      </c>
      <c r="L535" s="353"/>
      <c r="N535" s="353"/>
      <c r="O535" s="353"/>
      <c r="P535" s="353"/>
      <c r="Q535" s="353"/>
      <c r="R535" s="353"/>
      <c r="S535" s="353"/>
      <c r="T535" s="353"/>
      <c r="U535" s="353"/>
      <c r="V535" s="353"/>
      <c r="W535" s="353"/>
      <c r="X535" s="353"/>
      <c r="Y535" s="353"/>
      <c r="Z535" s="353"/>
    </row>
    <row r="536" spans="1:27" s="356" customFormat="1" ht="12.75" customHeight="1">
      <c r="A536" s="363"/>
      <c r="B536" s="696"/>
      <c r="C536" s="682"/>
      <c r="D536" s="83"/>
      <c r="E536" s="84"/>
      <c r="F536" s="1037"/>
      <c r="G536" s="524"/>
      <c r="H536" s="83"/>
      <c r="I536" s="84"/>
      <c r="J536" s="1037"/>
      <c r="K536" s="524"/>
      <c r="L536" s="353"/>
      <c r="M536" s="353"/>
      <c r="N536" s="353"/>
      <c r="O536" s="353"/>
      <c r="P536" s="353"/>
      <c r="Q536" s="353"/>
      <c r="R536" s="353"/>
      <c r="S536" s="353"/>
      <c r="T536" s="353"/>
      <c r="U536" s="353"/>
      <c r="V536" s="353"/>
      <c r="W536" s="353"/>
      <c r="X536" s="353"/>
      <c r="Y536" s="353"/>
      <c r="Z536" s="353"/>
    </row>
    <row r="537" spans="1:27" s="356" customFormat="1" ht="12.75" customHeight="1">
      <c r="A537" s="363">
        <f>A535+1</f>
        <v>2</v>
      </c>
      <c r="B537" s="682" t="s">
        <v>176</v>
      </c>
      <c r="C537" s="682"/>
      <c r="D537" s="83">
        <v>277</v>
      </c>
      <c r="E537" s="84" t="s">
        <v>43</v>
      </c>
      <c r="F537" s="1037">
        <v>32</v>
      </c>
      <c r="G537" s="625">
        <f>D537*F537</f>
        <v>8864</v>
      </c>
      <c r="H537" s="83">
        <v>277</v>
      </c>
      <c r="I537" s="84" t="s">
        <v>43</v>
      </c>
      <c r="J537" s="1037">
        <v>35</v>
      </c>
      <c r="K537" s="625">
        <f>H537*J537</f>
        <v>9695</v>
      </c>
      <c r="L537" s="353"/>
      <c r="M537" s="353"/>
      <c r="N537" s="353"/>
      <c r="O537" s="353"/>
      <c r="P537" s="353"/>
      <c r="Q537" s="353"/>
      <c r="R537" s="353"/>
      <c r="S537" s="353"/>
      <c r="T537" s="353"/>
      <c r="U537" s="353"/>
      <c r="V537" s="353"/>
      <c r="W537" s="353"/>
      <c r="X537" s="353"/>
      <c r="Y537" s="353"/>
      <c r="Z537" s="353"/>
    </row>
    <row r="538" spans="1:27" s="356" customFormat="1" ht="12.75" customHeight="1">
      <c r="A538" s="363"/>
      <c r="B538" s="85"/>
      <c r="C538" s="370"/>
      <c r="D538" s="83"/>
      <c r="E538" s="84"/>
      <c r="F538" s="1037"/>
      <c r="G538" s="524"/>
      <c r="H538" s="83"/>
      <c r="I538" s="84"/>
      <c r="J538" s="1037"/>
      <c r="K538" s="524"/>
      <c r="L538" s="353"/>
      <c r="M538" s="353"/>
      <c r="N538" s="353"/>
      <c r="O538" s="353"/>
      <c r="P538" s="353"/>
      <c r="Q538" s="353"/>
      <c r="R538" s="353"/>
      <c r="S538" s="353"/>
      <c r="T538" s="353"/>
      <c r="U538" s="353"/>
      <c r="V538" s="353"/>
      <c r="W538" s="353"/>
      <c r="X538" s="353"/>
      <c r="Y538" s="353"/>
      <c r="Z538" s="353"/>
      <c r="AA538" s="353"/>
    </row>
    <row r="539" spans="1:27" s="356" customFormat="1" ht="12.75" customHeight="1">
      <c r="A539" s="363"/>
      <c r="B539" s="689" t="s">
        <v>177</v>
      </c>
      <c r="C539" s="682"/>
      <c r="D539" s="83"/>
      <c r="E539" s="84"/>
      <c r="F539" s="1038"/>
      <c r="G539" s="520"/>
      <c r="H539" s="83"/>
      <c r="I539" s="84"/>
      <c r="J539" s="1038"/>
      <c r="K539" s="520"/>
      <c r="L539" s="353"/>
      <c r="M539" s="353"/>
      <c r="N539" s="353"/>
      <c r="O539" s="353"/>
      <c r="P539" s="353"/>
      <c r="Q539" s="353"/>
      <c r="R539" s="353"/>
      <c r="S539" s="353"/>
      <c r="T539" s="353"/>
      <c r="U539" s="353"/>
      <c r="V539" s="353"/>
      <c r="W539" s="353"/>
      <c r="X539" s="353"/>
      <c r="Y539" s="353"/>
      <c r="Z539" s="353"/>
    </row>
    <row r="540" spans="1:27" s="356" customFormat="1" ht="12.75" customHeight="1">
      <c r="A540" s="363"/>
      <c r="B540" s="689" t="s">
        <v>178</v>
      </c>
      <c r="C540" s="682"/>
      <c r="D540" s="83"/>
      <c r="E540" s="84"/>
      <c r="F540" s="1038"/>
      <c r="G540" s="520"/>
      <c r="H540" s="83"/>
      <c r="I540" s="84"/>
      <c r="J540" s="1038"/>
      <c r="K540" s="520"/>
      <c r="L540" s="353"/>
      <c r="M540" s="353"/>
      <c r="N540" s="353"/>
      <c r="O540" s="353"/>
      <c r="P540" s="353"/>
      <c r="Q540" s="353"/>
      <c r="R540" s="353"/>
      <c r="S540" s="353"/>
      <c r="T540" s="353"/>
      <c r="U540" s="353"/>
      <c r="V540" s="353"/>
      <c r="W540" s="353"/>
      <c r="X540" s="353"/>
      <c r="Y540" s="353"/>
      <c r="Z540" s="353"/>
    </row>
    <row r="541" spans="1:27" s="356" customFormat="1" ht="12.75" customHeight="1">
      <c r="A541" s="363"/>
      <c r="B541" s="689" t="s">
        <v>174</v>
      </c>
      <c r="C541" s="682"/>
      <c r="D541" s="83"/>
      <c r="E541" s="84"/>
      <c r="F541" s="1037"/>
      <c r="G541" s="524"/>
      <c r="H541" s="83"/>
      <c r="I541" s="84"/>
      <c r="J541" s="1037"/>
      <c r="K541" s="524"/>
      <c r="L541" s="353"/>
      <c r="M541" s="353"/>
      <c r="N541" s="353"/>
      <c r="O541" s="353"/>
      <c r="P541" s="353"/>
      <c r="Q541" s="353"/>
      <c r="R541" s="353"/>
      <c r="S541" s="353"/>
      <c r="T541" s="353"/>
      <c r="U541" s="353"/>
      <c r="V541" s="353"/>
      <c r="W541" s="353"/>
      <c r="X541" s="353"/>
      <c r="Y541" s="353"/>
      <c r="Z541" s="353"/>
    </row>
    <row r="542" spans="1:27" s="356" customFormat="1" ht="12.75" customHeight="1">
      <c r="A542" s="363"/>
      <c r="B542" s="689"/>
      <c r="C542" s="682"/>
      <c r="D542" s="83"/>
      <c r="E542" s="84"/>
      <c r="F542" s="1037"/>
      <c r="G542" s="524"/>
      <c r="H542" s="83"/>
      <c r="I542" s="84"/>
      <c r="J542" s="1037"/>
      <c r="K542" s="524"/>
      <c r="L542" s="353"/>
      <c r="M542" s="353"/>
      <c r="N542" s="353"/>
      <c r="O542" s="353"/>
      <c r="P542" s="353"/>
      <c r="Q542" s="353"/>
      <c r="R542" s="353"/>
      <c r="S542" s="353"/>
      <c r="T542" s="353"/>
      <c r="U542" s="353"/>
      <c r="V542" s="353"/>
      <c r="W542" s="353"/>
      <c r="X542" s="353"/>
      <c r="Y542" s="353"/>
      <c r="Z542" s="353"/>
    </row>
    <row r="543" spans="1:27" s="356" customFormat="1" ht="12.75" customHeight="1">
      <c r="A543" s="363">
        <f>A537+1</f>
        <v>3</v>
      </c>
      <c r="B543" s="682" t="s">
        <v>179</v>
      </c>
      <c r="C543" s="370"/>
      <c r="D543" s="83">
        <v>367</v>
      </c>
      <c r="E543" s="84" t="s">
        <v>43</v>
      </c>
      <c r="F543" s="1037">
        <v>32</v>
      </c>
      <c r="G543" s="625">
        <f>D543*F543</f>
        <v>11744</v>
      </c>
      <c r="H543" s="83">
        <v>367</v>
      </c>
      <c r="I543" s="84" t="s">
        <v>43</v>
      </c>
      <c r="J543" s="1037">
        <v>35</v>
      </c>
      <c r="K543" s="625">
        <f>H543*J543</f>
        <v>12845</v>
      </c>
      <c r="L543" s="353"/>
      <c r="M543" s="353"/>
      <c r="N543" s="353"/>
      <c r="O543" s="353"/>
      <c r="P543" s="353"/>
      <c r="Q543" s="353"/>
      <c r="R543" s="353"/>
      <c r="S543" s="353"/>
      <c r="T543" s="353"/>
      <c r="U543" s="353"/>
      <c r="V543" s="353"/>
      <c r="W543" s="353"/>
      <c r="X543" s="353"/>
      <c r="Y543" s="353"/>
      <c r="Z543" s="353"/>
    </row>
    <row r="544" spans="1:27" s="356" customFormat="1" ht="12.75" customHeight="1">
      <c r="A544" s="377"/>
      <c r="B544" s="85"/>
      <c r="C544" s="370"/>
      <c r="D544" s="83"/>
      <c r="E544" s="84"/>
      <c r="F544" s="1038"/>
      <c r="G544" s="520"/>
      <c r="H544" s="83"/>
      <c r="I544" s="84"/>
      <c r="J544" s="1038"/>
      <c r="K544" s="520"/>
      <c r="L544" s="353"/>
      <c r="M544" s="353"/>
      <c r="N544" s="353"/>
      <c r="O544" s="353"/>
      <c r="P544" s="353"/>
      <c r="Q544" s="353"/>
      <c r="R544" s="353"/>
      <c r="S544" s="353"/>
      <c r="T544" s="353"/>
      <c r="U544" s="353"/>
      <c r="V544" s="353"/>
      <c r="W544" s="353"/>
      <c r="X544" s="353"/>
      <c r="Y544" s="353"/>
      <c r="Z544" s="353"/>
    </row>
    <row r="545" spans="1:27" s="356" customFormat="1" ht="12.75" customHeight="1">
      <c r="A545" s="377">
        <f>A543+1</f>
        <v>4</v>
      </c>
      <c r="B545" s="86" t="s">
        <v>180</v>
      </c>
      <c r="C545" s="370"/>
      <c r="D545" s="83">
        <v>58</v>
      </c>
      <c r="E545" s="84" t="s">
        <v>43</v>
      </c>
      <c r="F545" s="1037">
        <v>40</v>
      </c>
      <c r="G545" s="625">
        <f>D545*F545</f>
        <v>2320</v>
      </c>
      <c r="H545" s="83">
        <v>58</v>
      </c>
      <c r="I545" s="84" t="s">
        <v>43</v>
      </c>
      <c r="J545" s="1037">
        <v>35</v>
      </c>
      <c r="K545" s="625">
        <f>H545*J545</f>
        <v>2030</v>
      </c>
      <c r="L545" s="353"/>
      <c r="M545" s="353"/>
      <c r="N545" s="353"/>
      <c r="O545" s="353"/>
      <c r="P545" s="353"/>
      <c r="Q545" s="353"/>
      <c r="R545" s="353"/>
      <c r="S545" s="353"/>
      <c r="T545" s="353"/>
      <c r="U545" s="353"/>
      <c r="V545" s="353"/>
      <c r="W545" s="353"/>
      <c r="X545" s="353"/>
      <c r="Y545" s="353"/>
      <c r="Z545" s="353"/>
    </row>
    <row r="546" spans="1:27" s="356" customFormat="1" ht="12.75" customHeight="1">
      <c r="A546" s="363"/>
      <c r="B546" s="682"/>
      <c r="C546" s="370"/>
      <c r="D546" s="83"/>
      <c r="E546" s="84"/>
      <c r="F546" s="1037"/>
      <c r="G546" s="524"/>
      <c r="H546" s="83"/>
      <c r="I546" s="84"/>
      <c r="J546" s="1037"/>
      <c r="K546" s="524"/>
      <c r="L546" s="353"/>
      <c r="M546" s="353"/>
      <c r="N546" s="353"/>
      <c r="O546" s="353"/>
      <c r="P546" s="353"/>
      <c r="Q546" s="353"/>
      <c r="R546" s="353"/>
      <c r="S546" s="353"/>
      <c r="T546" s="353"/>
      <c r="U546" s="353"/>
      <c r="V546" s="353"/>
      <c r="W546" s="353"/>
      <c r="X546" s="353"/>
      <c r="Y546" s="353"/>
      <c r="Z546" s="353"/>
    </row>
    <row r="547" spans="1:27" s="356" customFormat="1" ht="12.75" customHeight="1">
      <c r="A547" s="363"/>
      <c r="B547" s="85" t="s">
        <v>181</v>
      </c>
      <c r="C547" s="370"/>
      <c r="D547" s="83"/>
      <c r="E547" s="84"/>
      <c r="F547" s="1037"/>
      <c r="G547" s="524"/>
      <c r="H547" s="83"/>
      <c r="I547" s="84"/>
      <c r="J547" s="1037"/>
      <c r="K547" s="524"/>
      <c r="L547" s="353"/>
      <c r="M547" s="353"/>
      <c r="N547" s="353"/>
      <c r="O547" s="353"/>
      <c r="P547" s="353"/>
      <c r="Q547" s="353"/>
      <c r="R547" s="353"/>
      <c r="S547" s="353"/>
      <c r="T547" s="353"/>
      <c r="U547" s="353"/>
      <c r="V547" s="353"/>
      <c r="W547" s="353"/>
      <c r="X547" s="353"/>
      <c r="Y547" s="353"/>
      <c r="Z547" s="353"/>
      <c r="AA547" s="353"/>
    </row>
    <row r="548" spans="1:27" s="356" customFormat="1" ht="12.75" customHeight="1">
      <c r="A548" s="363"/>
      <c r="B548" s="85" t="s">
        <v>182</v>
      </c>
      <c r="C548" s="370"/>
      <c r="D548" s="83"/>
      <c r="E548" s="84"/>
      <c r="F548" s="1037"/>
      <c r="G548" s="524"/>
      <c r="H548" s="83"/>
      <c r="I548" s="84"/>
      <c r="J548" s="1037"/>
      <c r="K548" s="524"/>
      <c r="L548" s="353"/>
      <c r="M548" s="353"/>
      <c r="N548" s="353"/>
      <c r="O548" s="353"/>
      <c r="P548" s="353"/>
      <c r="Q548" s="353"/>
      <c r="R548" s="353"/>
      <c r="S548" s="353"/>
      <c r="T548" s="353"/>
      <c r="U548" s="353"/>
      <c r="V548" s="353"/>
      <c r="W548" s="353"/>
      <c r="X548" s="353"/>
      <c r="Y548" s="353"/>
      <c r="Z548" s="353"/>
      <c r="AA548" s="353"/>
    </row>
    <row r="549" spans="1:27" s="356" customFormat="1" ht="12.75" customHeight="1">
      <c r="A549" s="377"/>
      <c r="B549" s="85" t="s">
        <v>183</v>
      </c>
      <c r="C549" s="370"/>
      <c r="D549" s="83"/>
      <c r="E549" s="84"/>
      <c r="F549" s="1038"/>
      <c r="G549" s="520"/>
      <c r="H549" s="83"/>
      <c r="I549" s="84"/>
      <c r="J549" s="1038"/>
      <c r="K549" s="520"/>
      <c r="L549" s="353"/>
      <c r="M549" s="353"/>
      <c r="N549" s="353"/>
      <c r="O549" s="353"/>
      <c r="P549" s="353"/>
      <c r="Q549" s="353"/>
      <c r="R549" s="353"/>
      <c r="S549" s="353"/>
      <c r="T549" s="353"/>
      <c r="U549" s="353"/>
      <c r="V549" s="353"/>
      <c r="W549" s="353"/>
      <c r="X549" s="353"/>
      <c r="Y549" s="353"/>
      <c r="Z549" s="353"/>
    </row>
    <row r="550" spans="1:27" s="356" customFormat="1" ht="12.75" customHeight="1">
      <c r="A550" s="363"/>
      <c r="B550" s="689"/>
      <c r="C550" s="682"/>
      <c r="D550" s="83"/>
      <c r="E550" s="84"/>
      <c r="F550" s="1037"/>
      <c r="G550" s="524"/>
      <c r="H550" s="83"/>
      <c r="I550" s="84"/>
      <c r="J550" s="1037"/>
      <c r="K550" s="524"/>
      <c r="L550" s="353"/>
      <c r="M550" s="353"/>
      <c r="N550" s="353"/>
      <c r="O550" s="353"/>
      <c r="P550" s="353"/>
      <c r="Q550" s="353"/>
      <c r="R550" s="353"/>
      <c r="S550" s="353"/>
      <c r="T550" s="353"/>
      <c r="U550" s="353"/>
      <c r="V550" s="353"/>
      <c r="W550" s="353"/>
      <c r="X550" s="353"/>
      <c r="Y550" s="353"/>
      <c r="Z550" s="353"/>
      <c r="AA550" s="353"/>
    </row>
    <row r="551" spans="1:27" s="356" customFormat="1" ht="12.75" customHeight="1">
      <c r="A551" s="377">
        <f>A545+1</f>
        <v>5</v>
      </c>
      <c r="B551" s="86" t="s">
        <v>184</v>
      </c>
      <c r="C551" s="877"/>
      <c r="D551" s="83">
        <v>34</v>
      </c>
      <c r="E551" s="84" t="s">
        <v>43</v>
      </c>
      <c r="F551" s="1038">
        <v>32</v>
      </c>
      <c r="G551" s="625">
        <f>D551*F551</f>
        <v>1088</v>
      </c>
      <c r="H551" s="83">
        <v>34</v>
      </c>
      <c r="I551" s="84" t="s">
        <v>43</v>
      </c>
      <c r="J551" s="1038">
        <v>35</v>
      </c>
      <c r="K551" s="625">
        <f>H551*J551</f>
        <v>1190</v>
      </c>
      <c r="L551" s="353"/>
      <c r="M551" s="353"/>
      <c r="N551" s="353"/>
      <c r="O551" s="353"/>
      <c r="P551" s="353"/>
      <c r="Q551" s="353"/>
      <c r="R551" s="353"/>
      <c r="S551" s="353"/>
      <c r="T551" s="353"/>
      <c r="U551" s="353"/>
      <c r="V551" s="353"/>
      <c r="W551" s="353"/>
      <c r="X551" s="353"/>
      <c r="Y551" s="353"/>
      <c r="Z551" s="353"/>
    </row>
    <row r="552" spans="1:27" s="356" customFormat="1" ht="12.75" customHeight="1">
      <c r="A552" s="377"/>
      <c r="B552" s="86"/>
      <c r="C552" s="370"/>
      <c r="D552" s="83"/>
      <c r="E552" s="84"/>
      <c r="F552" s="1037"/>
      <c r="G552" s="624"/>
      <c r="H552" s="83"/>
      <c r="I552" s="84"/>
      <c r="J552" s="1037"/>
      <c r="K552" s="624"/>
      <c r="L552" s="353"/>
      <c r="M552" s="353"/>
      <c r="N552" s="353"/>
      <c r="O552" s="353"/>
      <c r="P552" s="353"/>
      <c r="Q552" s="353"/>
      <c r="R552" s="353"/>
      <c r="S552" s="353"/>
      <c r="T552" s="353"/>
      <c r="U552" s="353"/>
      <c r="V552" s="353"/>
      <c r="W552" s="353"/>
      <c r="X552" s="353"/>
      <c r="Y552" s="353"/>
      <c r="Z552" s="353"/>
    </row>
    <row r="553" spans="1:27" s="356" customFormat="1" ht="12.75" customHeight="1">
      <c r="A553" s="363">
        <f>A551+1</f>
        <v>6</v>
      </c>
      <c r="B553" s="86" t="s">
        <v>185</v>
      </c>
      <c r="C553" s="370"/>
      <c r="D553" s="83">
        <v>654</v>
      </c>
      <c r="E553" s="84" t="s">
        <v>43</v>
      </c>
      <c r="F553" s="1038">
        <v>50</v>
      </c>
      <c r="G553" s="625">
        <f>D553*F553</f>
        <v>32700</v>
      </c>
      <c r="H553" s="83">
        <v>654</v>
      </c>
      <c r="I553" s="84" t="s">
        <v>43</v>
      </c>
      <c r="J553" s="1038">
        <v>35</v>
      </c>
      <c r="K553" s="625">
        <f>H553*J553</f>
        <v>22890</v>
      </c>
      <c r="L553" s="353"/>
      <c r="M553" s="353"/>
      <c r="N553" s="353"/>
      <c r="O553" s="353"/>
      <c r="P553" s="353"/>
      <c r="Q553" s="353"/>
      <c r="R553" s="353"/>
      <c r="S553" s="353"/>
      <c r="T553" s="353"/>
      <c r="U553" s="353"/>
      <c r="V553" s="353"/>
      <c r="W553" s="353"/>
      <c r="X553" s="353"/>
      <c r="Y553" s="353"/>
      <c r="Z553" s="353"/>
    </row>
    <row r="554" spans="1:27" s="356" customFormat="1" ht="12.75" customHeight="1">
      <c r="A554" s="363"/>
      <c r="B554" s="86" t="s">
        <v>186</v>
      </c>
      <c r="C554" s="370"/>
      <c r="D554" s="83"/>
      <c r="E554" s="84"/>
      <c r="F554" s="81"/>
      <c r="G554" s="524"/>
      <c r="H554" s="83"/>
      <c r="I554" s="84"/>
      <c r="J554" s="81"/>
      <c r="K554" s="524"/>
      <c r="L554" s="353"/>
      <c r="M554" s="353"/>
      <c r="N554" s="353"/>
      <c r="O554" s="353"/>
      <c r="P554" s="353"/>
      <c r="Q554" s="353"/>
      <c r="R554" s="353"/>
      <c r="S554" s="353"/>
      <c r="T554" s="353"/>
      <c r="U554" s="353"/>
      <c r="V554" s="353"/>
      <c r="W554" s="353"/>
      <c r="X554" s="353"/>
      <c r="Y554" s="353"/>
      <c r="Z554" s="353"/>
    </row>
    <row r="555" spans="1:27" s="356" customFormat="1" ht="12.75" customHeight="1">
      <c r="A555" s="377"/>
      <c r="B555" s="85"/>
      <c r="C555" s="370"/>
      <c r="D555" s="83"/>
      <c r="E555" s="84"/>
      <c r="F555" s="81"/>
      <c r="G555" s="524"/>
      <c r="H555" s="83"/>
      <c r="I555" s="84"/>
      <c r="J555" s="81"/>
      <c r="K555" s="524"/>
      <c r="L555" s="353"/>
      <c r="M555" s="378"/>
      <c r="N555" s="353"/>
      <c r="O555" s="353"/>
      <c r="P555" s="353"/>
      <c r="Q555" s="353"/>
      <c r="R555" s="353"/>
      <c r="S555" s="353"/>
      <c r="T555" s="353"/>
      <c r="U555" s="353"/>
      <c r="V555" s="353"/>
      <c r="W555" s="353"/>
      <c r="X555" s="353"/>
      <c r="Y555" s="353"/>
      <c r="Z555" s="353"/>
    </row>
    <row r="556" spans="1:27" s="356" customFormat="1" ht="12.75" customHeight="1">
      <c r="A556" s="363"/>
      <c r="B556" s="689"/>
      <c r="C556" s="682"/>
      <c r="D556" s="83"/>
      <c r="E556" s="84"/>
      <c r="F556" s="81"/>
      <c r="G556" s="524"/>
      <c r="H556" s="83"/>
      <c r="I556" s="84"/>
      <c r="J556" s="81"/>
      <c r="K556" s="524"/>
      <c r="L556" s="353"/>
      <c r="N556" s="353"/>
      <c r="O556" s="353"/>
      <c r="P556" s="353"/>
      <c r="Q556" s="353"/>
      <c r="R556" s="353"/>
      <c r="S556" s="353"/>
      <c r="T556" s="353"/>
      <c r="U556" s="353"/>
      <c r="V556" s="353"/>
      <c r="W556" s="353"/>
      <c r="X556" s="353"/>
      <c r="Y556" s="353"/>
      <c r="Z556" s="353"/>
    </row>
    <row r="557" spans="1:27" s="356" customFormat="1" ht="12.75" customHeight="1">
      <c r="A557" s="377"/>
      <c r="B557" s="86"/>
      <c r="C557" s="877"/>
      <c r="D557" s="83"/>
      <c r="E557" s="84"/>
      <c r="F557" s="81"/>
      <c r="G557" s="524"/>
      <c r="H557" s="83"/>
      <c r="I557" s="84"/>
      <c r="J557" s="81"/>
      <c r="K557" s="524"/>
      <c r="L557" s="353"/>
      <c r="M557" s="353"/>
      <c r="N557" s="353"/>
      <c r="O557" s="353"/>
      <c r="P557" s="353"/>
      <c r="Q557" s="353"/>
      <c r="R557" s="353"/>
      <c r="S557" s="353"/>
      <c r="T557" s="353"/>
      <c r="U557" s="353"/>
      <c r="V557" s="353"/>
      <c r="W557" s="353"/>
      <c r="X557" s="353"/>
      <c r="Y557" s="353"/>
      <c r="Z557" s="353"/>
      <c r="AA557" s="353"/>
    </row>
    <row r="558" spans="1:27" s="356" customFormat="1" ht="12.75" customHeight="1">
      <c r="A558" s="363"/>
      <c r="B558" s="682"/>
      <c r="C558" s="370"/>
      <c r="D558" s="83"/>
      <c r="E558" s="84"/>
      <c r="F558" s="81"/>
      <c r="G558" s="524"/>
      <c r="H558" s="83"/>
      <c r="I558" s="84"/>
      <c r="J558" s="81"/>
      <c r="K558" s="524"/>
      <c r="L558" s="353"/>
      <c r="M558" s="353"/>
      <c r="N558" s="353"/>
      <c r="O558" s="353"/>
      <c r="P558" s="353"/>
      <c r="Q558" s="353"/>
      <c r="R558" s="353"/>
      <c r="S558" s="353"/>
      <c r="T558" s="353"/>
      <c r="U558" s="353"/>
      <c r="V558" s="353"/>
      <c r="W558" s="353"/>
      <c r="X558" s="353"/>
      <c r="Y558" s="353"/>
      <c r="Z558" s="353"/>
      <c r="AA558" s="353"/>
    </row>
    <row r="559" spans="1:27" s="356" customFormat="1" ht="12.75" customHeight="1">
      <c r="A559" s="377"/>
      <c r="B559" s="86"/>
      <c r="C559" s="877"/>
      <c r="D559" s="83"/>
      <c r="E559" s="84"/>
      <c r="F559" s="81"/>
      <c r="G559" s="624"/>
      <c r="H559" s="83"/>
      <c r="I559" s="84"/>
      <c r="J559" s="81"/>
      <c r="K559" s="624"/>
      <c r="L559" s="353"/>
      <c r="M559" s="353"/>
      <c r="N559" s="353"/>
      <c r="O559" s="353"/>
      <c r="P559" s="353"/>
      <c r="Q559" s="353"/>
      <c r="R559" s="353"/>
      <c r="S559" s="353"/>
      <c r="T559" s="353"/>
      <c r="U559" s="353"/>
      <c r="V559" s="353"/>
      <c r="W559" s="353"/>
      <c r="X559" s="353"/>
      <c r="Y559" s="353"/>
      <c r="Z559" s="353"/>
    </row>
    <row r="560" spans="1:27" s="356" customFormat="1" ht="12.75" customHeight="1">
      <c r="A560" s="377"/>
      <c r="B560" s="86"/>
      <c r="C560" s="370"/>
      <c r="D560" s="83"/>
      <c r="E560" s="84"/>
      <c r="F560" s="80"/>
      <c r="G560" s="520"/>
      <c r="H560" s="83"/>
      <c r="I560" s="84"/>
      <c r="J560" s="80"/>
      <c r="K560" s="520"/>
      <c r="L560" s="353"/>
      <c r="M560" s="353"/>
      <c r="N560" s="353"/>
      <c r="O560" s="353"/>
      <c r="P560" s="353"/>
      <c r="Q560" s="353"/>
      <c r="R560" s="353"/>
      <c r="S560" s="353"/>
      <c r="T560" s="353"/>
      <c r="U560" s="353"/>
      <c r="V560" s="353"/>
      <c r="W560" s="353"/>
      <c r="X560" s="353"/>
      <c r="Y560" s="353"/>
      <c r="Z560" s="353"/>
    </row>
    <row r="561" spans="1:27" s="356" customFormat="1" ht="12.75" customHeight="1">
      <c r="A561" s="377"/>
      <c r="B561" s="85"/>
      <c r="C561" s="370"/>
      <c r="D561" s="83"/>
      <c r="E561" s="84"/>
      <c r="F561" s="81"/>
      <c r="G561" s="524"/>
      <c r="H561" s="83"/>
      <c r="I561" s="84"/>
      <c r="J561" s="81"/>
      <c r="K561" s="524"/>
      <c r="L561" s="353"/>
      <c r="M561" s="353"/>
      <c r="N561" s="353"/>
      <c r="O561" s="353"/>
      <c r="P561" s="353"/>
      <c r="Q561" s="353"/>
      <c r="R561" s="353"/>
      <c r="S561" s="353"/>
      <c r="T561" s="353"/>
      <c r="U561" s="353"/>
      <c r="V561" s="353"/>
      <c r="W561" s="353"/>
      <c r="X561" s="353"/>
      <c r="Y561" s="353"/>
      <c r="Z561" s="353"/>
      <c r="AA561" s="353"/>
    </row>
    <row r="562" spans="1:27" s="356" customFormat="1" ht="12.75" customHeight="1">
      <c r="A562" s="377"/>
      <c r="B562" s="86"/>
      <c r="C562" s="370"/>
      <c r="D562" s="83"/>
      <c r="E562" s="84"/>
      <c r="F562" s="81"/>
      <c r="G562" s="524"/>
      <c r="H562" s="83"/>
      <c r="I562" s="84"/>
      <c r="J562" s="81"/>
      <c r="K562" s="524"/>
      <c r="L562" s="353"/>
      <c r="M562" s="353"/>
      <c r="N562" s="353"/>
      <c r="O562" s="353"/>
      <c r="P562" s="353"/>
      <c r="Q562" s="353"/>
      <c r="R562" s="353"/>
      <c r="S562" s="353"/>
      <c r="T562" s="353"/>
      <c r="U562" s="353"/>
      <c r="V562" s="353"/>
      <c r="W562" s="353"/>
      <c r="X562" s="353"/>
      <c r="Y562" s="353"/>
      <c r="Z562" s="353"/>
    </row>
    <row r="563" spans="1:27" s="356" customFormat="1" ht="12.75" customHeight="1">
      <c r="A563" s="377"/>
      <c r="B563" s="86"/>
      <c r="C563" s="370"/>
      <c r="D563" s="83"/>
      <c r="E563" s="84"/>
      <c r="F563" s="81"/>
      <c r="G563" s="524"/>
      <c r="H563" s="83"/>
      <c r="I563" s="84"/>
      <c r="J563" s="81"/>
      <c r="K563" s="524"/>
      <c r="L563" s="353"/>
      <c r="M563" s="353"/>
      <c r="N563" s="353"/>
      <c r="O563" s="353"/>
      <c r="P563" s="353"/>
      <c r="Q563" s="353"/>
      <c r="R563" s="353"/>
      <c r="S563" s="353"/>
      <c r="T563" s="353"/>
      <c r="U563" s="353"/>
      <c r="V563" s="353"/>
      <c r="W563" s="353"/>
      <c r="X563" s="353"/>
      <c r="Y563" s="353"/>
      <c r="Z563" s="353"/>
    </row>
    <row r="564" spans="1:27" s="356" customFormat="1" ht="12.75" customHeight="1">
      <c r="A564" s="377"/>
      <c r="B564" s="86"/>
      <c r="C564" s="370"/>
      <c r="D564" s="83"/>
      <c r="E564" s="84"/>
      <c r="F564" s="81"/>
      <c r="G564" s="624"/>
      <c r="H564" s="83"/>
      <c r="I564" s="84"/>
      <c r="J564" s="81"/>
      <c r="K564" s="624"/>
      <c r="L564" s="353"/>
      <c r="M564" s="353"/>
      <c r="N564" s="353"/>
      <c r="O564" s="353"/>
      <c r="P564" s="353"/>
      <c r="Q564" s="353"/>
      <c r="R564" s="353"/>
      <c r="S564" s="353"/>
      <c r="T564" s="353"/>
      <c r="U564" s="353"/>
      <c r="V564" s="353"/>
      <c r="W564" s="353"/>
      <c r="X564" s="353"/>
      <c r="Y564" s="353"/>
      <c r="Z564" s="353"/>
    </row>
    <row r="565" spans="1:27" s="356" customFormat="1" ht="12.75" customHeight="1">
      <c r="A565" s="377"/>
      <c r="B565" s="86"/>
      <c r="C565" s="370"/>
      <c r="D565" s="83"/>
      <c r="E565" s="84"/>
      <c r="F565" s="81"/>
      <c r="G565" s="629"/>
      <c r="H565" s="83"/>
      <c r="I565" s="84"/>
      <c r="J565" s="81"/>
      <c r="K565" s="629"/>
      <c r="L565" s="353"/>
      <c r="M565" s="353"/>
      <c r="N565" s="353"/>
      <c r="O565" s="353"/>
      <c r="P565" s="353"/>
      <c r="Q565" s="353"/>
      <c r="R565" s="353"/>
      <c r="S565" s="353"/>
      <c r="T565" s="353"/>
      <c r="U565" s="353"/>
      <c r="V565" s="353"/>
      <c r="W565" s="353"/>
      <c r="X565" s="353"/>
      <c r="Y565" s="353"/>
      <c r="Z565" s="353"/>
    </row>
    <row r="566" spans="1:27" s="356" customFormat="1" ht="12.75" customHeight="1">
      <c r="A566" s="377"/>
      <c r="B566" s="86"/>
      <c r="C566" s="370"/>
      <c r="D566" s="83"/>
      <c r="E566" s="84"/>
      <c r="F566" s="81"/>
      <c r="G566" s="624"/>
      <c r="H566" s="83"/>
      <c r="I566" s="84"/>
      <c r="J566" s="81"/>
      <c r="K566" s="624"/>
      <c r="L566" s="353"/>
      <c r="M566" s="353"/>
      <c r="N566" s="353"/>
      <c r="O566" s="353"/>
      <c r="P566" s="353"/>
      <c r="Q566" s="353"/>
      <c r="R566" s="353"/>
      <c r="S566" s="353"/>
      <c r="T566" s="353"/>
      <c r="U566" s="353"/>
      <c r="V566" s="353"/>
      <c r="W566" s="353"/>
      <c r="X566" s="353"/>
      <c r="Y566" s="353"/>
      <c r="Z566" s="353"/>
    </row>
    <row r="567" spans="1:27" s="356" customFormat="1" ht="12.75" customHeight="1">
      <c r="A567" s="377"/>
      <c r="B567" s="86"/>
      <c r="C567" s="370"/>
      <c r="D567" s="83"/>
      <c r="E567" s="84"/>
      <c r="F567" s="81"/>
      <c r="G567" s="624"/>
      <c r="H567" s="83"/>
      <c r="I567" s="84"/>
      <c r="J567" s="81"/>
      <c r="K567" s="624"/>
      <c r="L567" s="353"/>
      <c r="M567" s="353"/>
      <c r="N567" s="353"/>
      <c r="O567" s="353"/>
      <c r="P567" s="353"/>
      <c r="Q567" s="353"/>
      <c r="R567" s="353"/>
      <c r="S567" s="353"/>
      <c r="T567" s="353"/>
      <c r="U567" s="353"/>
      <c r="V567" s="353"/>
      <c r="W567" s="353"/>
      <c r="X567" s="353"/>
      <c r="Y567" s="353"/>
      <c r="Z567" s="353"/>
    </row>
    <row r="568" spans="1:27" s="356" customFormat="1" ht="12.75" customHeight="1">
      <c r="A568" s="363"/>
      <c r="B568" s="682"/>
      <c r="C568" s="682"/>
      <c r="D568" s="83"/>
      <c r="E568" s="84"/>
      <c r="F568" s="81"/>
      <c r="G568" s="624"/>
      <c r="H568" s="83"/>
      <c r="I568" s="84"/>
      <c r="J568" s="81"/>
      <c r="K568" s="624"/>
      <c r="L568" s="353"/>
      <c r="M568" s="353"/>
      <c r="N568" s="353"/>
      <c r="O568" s="353"/>
      <c r="P568" s="353"/>
      <c r="Q568" s="353"/>
      <c r="R568" s="353"/>
      <c r="S568" s="353"/>
      <c r="T568" s="353"/>
      <c r="U568" s="353"/>
      <c r="V568" s="353"/>
      <c r="W568" s="353"/>
      <c r="X568" s="353"/>
      <c r="Y568" s="353"/>
      <c r="Z568" s="353"/>
    </row>
    <row r="569" spans="1:27" s="356" customFormat="1" ht="12.75" customHeight="1">
      <c r="A569" s="363"/>
      <c r="B569" s="682"/>
      <c r="C569" s="682"/>
      <c r="D569" s="83"/>
      <c r="E569" s="84"/>
      <c r="F569" s="81"/>
      <c r="G569" s="624"/>
      <c r="H569" s="83"/>
      <c r="I569" s="84"/>
      <c r="J569" s="81"/>
      <c r="K569" s="624"/>
      <c r="L569" s="353"/>
      <c r="M569" s="353"/>
      <c r="N569" s="353"/>
      <c r="O569" s="353"/>
      <c r="P569" s="353"/>
      <c r="Q569" s="353"/>
      <c r="R569" s="353"/>
      <c r="S569" s="353"/>
      <c r="T569" s="353"/>
      <c r="U569" s="353"/>
      <c r="V569" s="353"/>
      <c r="W569" s="353"/>
      <c r="X569" s="353"/>
      <c r="Y569" s="353"/>
      <c r="Z569" s="353"/>
    </row>
    <row r="570" spans="1:27" s="356" customFormat="1" ht="12.75" customHeight="1">
      <c r="A570" s="377"/>
      <c r="B570" s="86"/>
      <c r="C570" s="370"/>
      <c r="D570" s="83"/>
      <c r="E570" s="84"/>
      <c r="F570" s="81"/>
      <c r="G570" s="624"/>
      <c r="H570" s="83"/>
      <c r="I570" s="84"/>
      <c r="J570" s="81"/>
      <c r="K570" s="624"/>
      <c r="L570" s="353"/>
      <c r="M570" s="353"/>
      <c r="N570" s="353"/>
      <c r="O570" s="353"/>
      <c r="P570" s="353"/>
      <c r="Q570" s="353"/>
      <c r="R570" s="353"/>
      <c r="S570" s="353"/>
      <c r="T570" s="353"/>
      <c r="U570" s="353"/>
      <c r="V570" s="353"/>
      <c r="W570" s="353"/>
      <c r="X570" s="353"/>
      <c r="Y570" s="353"/>
      <c r="Z570" s="353"/>
    </row>
    <row r="571" spans="1:27" s="356" customFormat="1" ht="12.75" customHeight="1">
      <c r="A571" s="377"/>
      <c r="B571" s="85"/>
      <c r="C571" s="370"/>
      <c r="D571" s="83"/>
      <c r="E571" s="84"/>
      <c r="F571" s="81"/>
      <c r="G571" s="629"/>
      <c r="H571" s="83"/>
      <c r="I571" s="84"/>
      <c r="J571" s="81"/>
      <c r="K571" s="629"/>
      <c r="L571" s="353"/>
      <c r="M571" s="353"/>
      <c r="N571" s="353"/>
      <c r="O571" s="353"/>
      <c r="P571" s="353"/>
      <c r="Q571" s="353"/>
      <c r="R571" s="353"/>
      <c r="S571" s="353"/>
      <c r="T571" s="353"/>
      <c r="U571" s="353"/>
      <c r="V571" s="353"/>
      <c r="W571" s="353"/>
      <c r="X571" s="353"/>
      <c r="Y571" s="353"/>
      <c r="Z571" s="353"/>
    </row>
    <row r="572" spans="1:27" s="356" customFormat="1" ht="12.75" customHeight="1">
      <c r="A572" s="363"/>
      <c r="B572" s="682"/>
      <c r="C572" s="682"/>
      <c r="D572" s="83"/>
      <c r="E572" s="84"/>
      <c r="F572" s="80"/>
      <c r="G572" s="520"/>
      <c r="H572" s="83"/>
      <c r="I572" s="84"/>
      <c r="J572" s="80"/>
      <c r="K572" s="520"/>
      <c r="L572" s="353"/>
      <c r="M572" s="353"/>
      <c r="N572" s="353"/>
      <c r="O572" s="353"/>
      <c r="P572" s="353"/>
      <c r="Q572" s="353"/>
      <c r="R572" s="353"/>
      <c r="S572" s="353"/>
      <c r="T572" s="353"/>
      <c r="U572" s="353"/>
      <c r="V572" s="353"/>
      <c r="W572" s="353"/>
      <c r="X572" s="353"/>
      <c r="Y572" s="353"/>
      <c r="Z572" s="353"/>
    </row>
    <row r="573" spans="1:27" s="356" customFormat="1" ht="12.75" customHeight="1">
      <c r="A573" s="363"/>
      <c r="B573" s="689"/>
      <c r="C573" s="682"/>
      <c r="D573" s="83"/>
      <c r="E573" s="84"/>
      <c r="F573" s="81"/>
      <c r="G573" s="524"/>
      <c r="H573" s="83"/>
      <c r="I573" s="84"/>
      <c r="J573" s="81"/>
      <c r="K573" s="524"/>
      <c r="L573" s="353"/>
      <c r="M573" s="353"/>
      <c r="N573" s="353"/>
      <c r="O573" s="353"/>
      <c r="P573" s="353"/>
      <c r="Q573" s="353"/>
      <c r="R573" s="353"/>
      <c r="S573" s="353"/>
      <c r="T573" s="353"/>
      <c r="U573" s="353"/>
      <c r="V573" s="353"/>
      <c r="W573" s="353"/>
      <c r="X573" s="353"/>
      <c r="Y573" s="353"/>
      <c r="Z573" s="353"/>
    </row>
    <row r="574" spans="1:27" s="356" customFormat="1" ht="12.75" customHeight="1">
      <c r="A574" s="377"/>
      <c r="B574" s="86"/>
      <c r="C574" s="682"/>
      <c r="D574" s="83"/>
      <c r="E574" s="84"/>
      <c r="F574" s="81"/>
      <c r="G574" s="524"/>
      <c r="H574" s="83"/>
      <c r="I574" s="84"/>
      <c r="J574" s="81"/>
      <c r="K574" s="524"/>
      <c r="L574" s="353"/>
      <c r="M574" s="353"/>
      <c r="N574" s="353"/>
      <c r="O574" s="353"/>
      <c r="P574" s="353"/>
      <c r="Q574" s="353"/>
      <c r="R574" s="353"/>
      <c r="S574" s="353"/>
      <c r="T574" s="353"/>
      <c r="U574" s="353"/>
      <c r="V574" s="353"/>
      <c r="W574" s="353"/>
      <c r="X574" s="353"/>
      <c r="Y574" s="353"/>
      <c r="Z574" s="353"/>
    </row>
    <row r="575" spans="1:27" s="356" customFormat="1" ht="12.75" customHeight="1">
      <c r="A575" s="363"/>
      <c r="B575" s="682"/>
      <c r="C575" s="682"/>
      <c r="D575" s="83"/>
      <c r="E575" s="84"/>
      <c r="F575" s="80"/>
      <c r="G575" s="520"/>
      <c r="H575" s="83"/>
      <c r="I575" s="84"/>
      <c r="J575" s="80"/>
      <c r="K575" s="520"/>
      <c r="L575" s="353"/>
      <c r="M575" s="353"/>
      <c r="N575" s="353"/>
      <c r="O575" s="353"/>
      <c r="P575" s="353"/>
      <c r="Q575" s="353"/>
      <c r="R575" s="353"/>
      <c r="S575" s="353"/>
      <c r="T575" s="353"/>
      <c r="U575" s="353"/>
      <c r="V575" s="353"/>
      <c r="W575" s="353"/>
      <c r="X575" s="353"/>
      <c r="Y575" s="353"/>
      <c r="Z575" s="353"/>
    </row>
    <row r="576" spans="1:27" s="356" customFormat="1" ht="12.75" customHeight="1">
      <c r="A576" s="377"/>
      <c r="B576" s="381"/>
      <c r="C576" s="370"/>
      <c r="D576" s="83"/>
      <c r="E576" s="84"/>
      <c r="F576" s="81"/>
      <c r="G576" s="624"/>
      <c r="H576" s="83"/>
      <c r="I576" s="84"/>
      <c r="J576" s="81"/>
      <c r="K576" s="624"/>
      <c r="L576" s="353"/>
      <c r="M576" s="353"/>
      <c r="N576" s="353"/>
      <c r="O576" s="353"/>
      <c r="P576" s="353"/>
      <c r="Q576" s="353"/>
      <c r="R576" s="353"/>
      <c r="S576" s="353"/>
      <c r="T576" s="353"/>
      <c r="U576" s="353"/>
      <c r="V576" s="353"/>
      <c r="W576" s="353"/>
      <c r="X576" s="353"/>
      <c r="Y576" s="353"/>
      <c r="Z576" s="353"/>
    </row>
    <row r="577" spans="1:27" s="356" customFormat="1" ht="12.75" customHeight="1">
      <c r="A577" s="363"/>
      <c r="B577" s="682"/>
      <c r="C577" s="682"/>
      <c r="D577" s="83"/>
      <c r="E577" s="84"/>
      <c r="F577" s="80"/>
      <c r="G577" s="520"/>
      <c r="H577" s="83"/>
      <c r="I577" s="84"/>
      <c r="J577" s="80"/>
      <c r="K577" s="520"/>
      <c r="L577" s="353"/>
      <c r="M577" s="353"/>
      <c r="N577" s="353"/>
      <c r="O577" s="353"/>
      <c r="P577" s="353"/>
      <c r="Q577" s="353"/>
      <c r="R577" s="353"/>
      <c r="S577" s="353"/>
      <c r="T577" s="353"/>
      <c r="U577" s="353"/>
      <c r="V577" s="353"/>
      <c r="W577" s="353"/>
      <c r="X577" s="353"/>
      <c r="Y577" s="353"/>
      <c r="Z577" s="353"/>
    </row>
    <row r="578" spans="1:27" s="356" customFormat="1" ht="12.75" customHeight="1">
      <c r="A578" s="363"/>
      <c r="B578" s="682"/>
      <c r="C578" s="682"/>
      <c r="D578" s="83"/>
      <c r="E578" s="84"/>
      <c r="F578" s="80"/>
      <c r="G578" s="520"/>
      <c r="H578" s="83"/>
      <c r="I578" s="84"/>
      <c r="J578" s="80"/>
      <c r="K578" s="520"/>
      <c r="L578" s="353"/>
      <c r="M578" s="353"/>
      <c r="N578" s="353"/>
      <c r="O578" s="353"/>
      <c r="P578" s="353"/>
      <c r="Q578" s="353"/>
      <c r="R578" s="353"/>
      <c r="S578" s="353"/>
      <c r="T578" s="353"/>
      <c r="U578" s="353"/>
      <c r="V578" s="353"/>
      <c r="W578" s="353"/>
      <c r="X578" s="353"/>
      <c r="Y578" s="353"/>
      <c r="Z578" s="353"/>
    </row>
    <row r="579" spans="1:27" s="356" customFormat="1" ht="12.75" customHeight="1">
      <c r="A579" s="363"/>
      <c r="B579" s="682"/>
      <c r="C579" s="682"/>
      <c r="D579" s="83"/>
      <c r="E579" s="84"/>
      <c r="F579" s="80"/>
      <c r="G579" s="520"/>
      <c r="H579" s="83"/>
      <c r="I579" s="84"/>
      <c r="J579" s="80"/>
      <c r="K579" s="520"/>
      <c r="L579" s="353"/>
      <c r="M579" s="353"/>
      <c r="N579" s="353"/>
      <c r="O579" s="353"/>
      <c r="P579" s="353"/>
      <c r="Q579" s="353"/>
      <c r="R579" s="353"/>
      <c r="S579" s="353"/>
      <c r="T579" s="353"/>
      <c r="U579" s="353"/>
      <c r="V579" s="353"/>
      <c r="W579" s="353"/>
      <c r="X579" s="353"/>
      <c r="Y579" s="353"/>
      <c r="Z579" s="353"/>
    </row>
    <row r="580" spans="1:27" s="356" customFormat="1" ht="12.75" customHeight="1">
      <c r="A580" s="363"/>
      <c r="B580" s="682"/>
      <c r="C580" s="682"/>
      <c r="D580" s="83"/>
      <c r="E580" s="84"/>
      <c r="F580" s="80"/>
      <c r="G580" s="520"/>
      <c r="H580" s="83"/>
      <c r="I580" s="84"/>
      <c r="J580" s="80"/>
      <c r="K580" s="520"/>
      <c r="L580" s="353"/>
      <c r="M580" s="353"/>
      <c r="N580" s="353"/>
      <c r="O580" s="353"/>
      <c r="P580" s="353"/>
      <c r="Q580" s="353"/>
      <c r="R580" s="353"/>
      <c r="S580" s="353"/>
      <c r="T580" s="353"/>
      <c r="U580" s="353"/>
      <c r="V580" s="353"/>
      <c r="W580" s="353"/>
      <c r="X580" s="353"/>
      <c r="Y580" s="353"/>
      <c r="Z580" s="353"/>
    </row>
    <row r="581" spans="1:27" s="356" customFormat="1" ht="12.75" customHeight="1">
      <c r="A581" s="363"/>
      <c r="B581" s="682"/>
      <c r="C581" s="682"/>
      <c r="D581" s="83"/>
      <c r="E581" s="84"/>
      <c r="F581" s="80"/>
      <c r="G581" s="520"/>
      <c r="H581" s="83"/>
      <c r="I581" s="84"/>
      <c r="J581" s="80"/>
      <c r="K581" s="520"/>
      <c r="L581" s="353"/>
      <c r="M581" s="353"/>
      <c r="N581" s="353"/>
      <c r="O581" s="353"/>
      <c r="P581" s="353"/>
      <c r="Q581" s="353"/>
      <c r="R581" s="353"/>
      <c r="S581" s="353"/>
      <c r="T581" s="353"/>
      <c r="U581" s="353"/>
      <c r="V581" s="353"/>
      <c r="W581" s="353"/>
      <c r="X581" s="353"/>
      <c r="Y581" s="353"/>
      <c r="Z581" s="353"/>
    </row>
    <row r="582" spans="1:27" s="356" customFormat="1" ht="12.75" customHeight="1">
      <c r="A582" s="363"/>
      <c r="B582" s="682"/>
      <c r="C582" s="682"/>
      <c r="D582" s="83"/>
      <c r="E582" s="84"/>
      <c r="F582" s="80"/>
      <c r="G582" s="520"/>
      <c r="H582" s="83"/>
      <c r="I582" s="84"/>
      <c r="J582" s="80"/>
      <c r="K582" s="520"/>
      <c r="L582" s="353"/>
      <c r="M582" s="353"/>
      <c r="N582" s="353"/>
      <c r="O582" s="353"/>
      <c r="P582" s="353"/>
      <c r="Q582" s="353"/>
      <c r="R582" s="353"/>
      <c r="S582" s="353"/>
      <c r="T582" s="353"/>
      <c r="U582" s="353"/>
      <c r="V582" s="353"/>
      <c r="W582" s="353"/>
      <c r="X582" s="353"/>
      <c r="Y582" s="353"/>
      <c r="Z582" s="353"/>
    </row>
    <row r="583" spans="1:27" s="356" customFormat="1" ht="12.75" customHeight="1">
      <c r="A583" s="363"/>
      <c r="B583" s="682"/>
      <c r="C583" s="682"/>
      <c r="D583" s="83"/>
      <c r="E583" s="84"/>
      <c r="F583" s="80"/>
      <c r="G583" s="520"/>
      <c r="H583" s="83"/>
      <c r="I583" s="84"/>
      <c r="J583" s="80"/>
      <c r="K583" s="520"/>
      <c r="L583" s="353"/>
      <c r="M583" s="353"/>
      <c r="N583" s="353"/>
      <c r="O583" s="353"/>
      <c r="P583" s="353"/>
      <c r="Q583" s="353"/>
      <c r="R583" s="353"/>
      <c r="S583" s="353"/>
      <c r="T583" s="353"/>
      <c r="U583" s="353"/>
      <c r="V583" s="353"/>
      <c r="W583" s="353"/>
      <c r="X583" s="353"/>
      <c r="Y583" s="353"/>
      <c r="Z583" s="353"/>
    </row>
    <row r="584" spans="1:27" s="356" customFormat="1" ht="12.75" customHeight="1">
      <c r="A584" s="363"/>
      <c r="B584" s="682"/>
      <c r="C584" s="682"/>
      <c r="D584" s="83"/>
      <c r="E584" s="84"/>
      <c r="F584" s="80"/>
      <c r="G584" s="520"/>
      <c r="H584" s="83"/>
      <c r="I584" s="84"/>
      <c r="J584" s="80"/>
      <c r="K584" s="520"/>
      <c r="L584" s="353"/>
      <c r="M584" s="353"/>
      <c r="N584" s="353"/>
      <c r="O584" s="353"/>
      <c r="P584" s="353"/>
      <c r="Q584" s="353"/>
      <c r="R584" s="353"/>
      <c r="S584" s="353"/>
      <c r="T584" s="353"/>
      <c r="U584" s="353"/>
      <c r="V584" s="353"/>
      <c r="W584" s="353"/>
      <c r="X584" s="353"/>
      <c r="Y584" s="353"/>
      <c r="Z584" s="353"/>
    </row>
    <row r="585" spans="1:27" s="356" customFormat="1" ht="12.75" customHeight="1">
      <c r="A585" s="363"/>
      <c r="B585" s="682"/>
      <c r="C585" s="682"/>
      <c r="D585" s="83"/>
      <c r="E585" s="84"/>
      <c r="F585" s="80"/>
      <c r="G585" s="520"/>
      <c r="H585" s="83"/>
      <c r="I585" s="84"/>
      <c r="J585" s="80"/>
      <c r="K585" s="520"/>
      <c r="L585" s="353"/>
      <c r="M585" s="353"/>
      <c r="N585" s="353"/>
      <c r="O585" s="353"/>
      <c r="P585" s="353"/>
      <c r="Q585" s="353"/>
      <c r="R585" s="353"/>
      <c r="S585" s="353"/>
      <c r="T585" s="353"/>
      <c r="U585" s="353"/>
      <c r="V585" s="353"/>
      <c r="W585" s="353"/>
      <c r="X585" s="353"/>
      <c r="Y585" s="353"/>
      <c r="Z585" s="353"/>
    </row>
    <row r="586" spans="1:27" s="356" customFormat="1" ht="12.75" customHeight="1">
      <c r="A586" s="363"/>
      <c r="B586" s="529"/>
      <c r="C586" s="682"/>
      <c r="D586" s="83"/>
      <c r="E586" s="84"/>
      <c r="F586" s="81"/>
      <c r="G586" s="524"/>
      <c r="H586" s="83"/>
      <c r="I586" s="84"/>
      <c r="J586" s="81"/>
      <c r="K586" s="524"/>
      <c r="L586" s="353"/>
      <c r="M586" s="353"/>
      <c r="N586" s="353"/>
      <c r="O586" s="353"/>
      <c r="P586" s="353"/>
      <c r="Q586" s="353"/>
      <c r="R586" s="353"/>
      <c r="S586" s="353"/>
      <c r="T586" s="353"/>
      <c r="U586" s="353"/>
      <c r="V586" s="353"/>
      <c r="W586" s="353"/>
      <c r="X586" s="353"/>
      <c r="Y586" s="353"/>
      <c r="Z586" s="353"/>
      <c r="AA586" s="353"/>
    </row>
    <row r="587" spans="1:27" s="356" customFormat="1" ht="12.75" customHeight="1">
      <c r="A587" s="377"/>
      <c r="B587" s="529"/>
      <c r="C587" s="370"/>
      <c r="D587" s="83"/>
      <c r="E587" s="84"/>
      <c r="F587" s="80"/>
      <c r="G587" s="520"/>
      <c r="H587" s="83"/>
      <c r="I587" s="84"/>
      <c r="J587" s="80"/>
      <c r="K587" s="520"/>
      <c r="L587" s="353"/>
      <c r="M587" s="353"/>
      <c r="N587" s="353"/>
      <c r="O587" s="353"/>
      <c r="P587" s="353"/>
      <c r="Q587" s="353"/>
      <c r="R587" s="353"/>
      <c r="S587" s="353"/>
      <c r="T587" s="353"/>
      <c r="U587" s="353"/>
      <c r="V587" s="353"/>
      <c r="W587" s="353"/>
      <c r="X587" s="353"/>
      <c r="Y587" s="353"/>
      <c r="Z587" s="353"/>
    </row>
    <row r="588" spans="1:27" s="356" customFormat="1" ht="12.75" customHeight="1">
      <c r="A588" s="375"/>
      <c r="B588" s="374"/>
      <c r="C588" s="374"/>
      <c r="D588" s="373"/>
      <c r="E588" s="372"/>
      <c r="F588" s="240"/>
      <c r="G588" s="656"/>
      <c r="H588" s="373"/>
      <c r="I588" s="372"/>
      <c r="J588" s="240"/>
      <c r="K588" s="656"/>
      <c r="L588" s="353"/>
      <c r="M588" s="353"/>
      <c r="N588" s="353"/>
      <c r="O588" s="353"/>
      <c r="P588" s="353"/>
      <c r="Q588" s="353"/>
      <c r="R588" s="353"/>
      <c r="S588" s="353"/>
      <c r="T588" s="353"/>
      <c r="U588" s="353"/>
      <c r="V588" s="353"/>
      <c r="W588" s="353"/>
      <c r="X588" s="353"/>
      <c r="Y588" s="353"/>
      <c r="Z588" s="353"/>
    </row>
    <row r="589" spans="1:27" s="356" customFormat="1" ht="12.75" customHeight="1">
      <c r="A589" s="363"/>
      <c r="B589" s="686" t="s">
        <v>106</v>
      </c>
      <c r="C589" s="686"/>
      <c r="D589" s="83"/>
      <c r="E589" s="84"/>
      <c r="F589" s="362" t="s">
        <v>36</v>
      </c>
      <c r="G589" s="657">
        <f>SUM(G528:G587)</f>
        <v>59948</v>
      </c>
      <c r="H589" s="83"/>
      <c r="I589" s="84"/>
      <c r="J589" s="362" t="s">
        <v>36</v>
      </c>
      <c r="K589" s="657">
        <f>SUM(K528:K587)</f>
        <v>52185</v>
      </c>
      <c r="L589" s="353"/>
      <c r="M589" s="353"/>
      <c r="N589" s="353"/>
      <c r="O589" s="353"/>
      <c r="P589" s="353"/>
      <c r="Q589" s="353"/>
      <c r="R589" s="353"/>
      <c r="S589" s="353"/>
      <c r="T589" s="353"/>
      <c r="U589" s="353"/>
      <c r="V589" s="353"/>
      <c r="W589" s="353"/>
      <c r="X589" s="353"/>
      <c r="Y589" s="353"/>
      <c r="Z589" s="353"/>
    </row>
    <row r="590" spans="1:27" s="356" customFormat="1" ht="12.75" customHeight="1" thickBot="1">
      <c r="A590" s="361"/>
      <c r="B590" s="360"/>
      <c r="C590" s="360"/>
      <c r="D590" s="359"/>
      <c r="E590" s="358"/>
      <c r="F590" s="357"/>
      <c r="G590" s="666"/>
      <c r="H590" s="359"/>
      <c r="I590" s="358"/>
      <c r="J590" s="357"/>
      <c r="K590" s="666"/>
      <c r="L590" s="353"/>
      <c r="M590" s="353"/>
      <c r="N590" s="353"/>
      <c r="O590" s="353"/>
      <c r="P590" s="353"/>
      <c r="Q590" s="353"/>
      <c r="R590" s="353"/>
      <c r="S590" s="353"/>
      <c r="T590" s="353"/>
      <c r="U590" s="353"/>
      <c r="V590" s="353"/>
      <c r="W590" s="353"/>
      <c r="X590" s="353"/>
      <c r="Y590" s="353"/>
      <c r="Z590" s="353"/>
    </row>
    <row r="591" spans="1:27" s="356" customFormat="1" ht="12.75" customHeight="1" thickTop="1">
      <c r="A591" s="377"/>
      <c r="B591" s="380"/>
      <c r="C591" s="379"/>
      <c r="D591" s="83"/>
      <c r="E591" s="84"/>
      <c r="F591" s="80"/>
      <c r="G591" s="662"/>
      <c r="H591" s="83"/>
      <c r="I591" s="84"/>
      <c r="J591" s="80"/>
      <c r="K591" s="662"/>
      <c r="L591" s="353"/>
      <c r="M591" s="353"/>
      <c r="N591" s="353"/>
      <c r="O591" s="353"/>
      <c r="P591" s="353"/>
      <c r="Q591" s="353"/>
      <c r="R591" s="353"/>
      <c r="S591" s="353"/>
      <c r="T591" s="353"/>
      <c r="U591" s="353"/>
      <c r="V591" s="353"/>
      <c r="W591" s="353"/>
      <c r="X591" s="353"/>
      <c r="Y591" s="353"/>
      <c r="Z591" s="353"/>
    </row>
    <row r="592" spans="1:27" s="356" customFormat="1" ht="12.75" customHeight="1">
      <c r="A592" s="363"/>
      <c r="B592" s="686" t="s">
        <v>187</v>
      </c>
      <c r="C592" s="682"/>
      <c r="D592" s="369"/>
      <c r="E592" s="84"/>
      <c r="F592" s="81"/>
      <c r="G592" s="624"/>
      <c r="H592" s="369"/>
      <c r="I592" s="84"/>
      <c r="J592" s="81"/>
      <c r="K592" s="624"/>
      <c r="L592" s="353"/>
      <c r="M592" s="353"/>
      <c r="N592" s="353"/>
      <c r="O592" s="353"/>
      <c r="P592" s="353"/>
      <c r="Q592" s="353"/>
      <c r="R592" s="353"/>
      <c r="S592" s="353"/>
      <c r="T592" s="353"/>
      <c r="U592" s="353"/>
      <c r="V592" s="353"/>
      <c r="W592" s="353"/>
      <c r="X592" s="353"/>
      <c r="Y592" s="353"/>
      <c r="Z592" s="353"/>
    </row>
    <row r="593" spans="1:26" s="356" customFormat="1" ht="12.75" customHeight="1">
      <c r="A593" s="363"/>
      <c r="B593" s="686"/>
      <c r="C593" s="682"/>
      <c r="D593" s="369"/>
      <c r="E593" s="84"/>
      <c r="F593" s="81"/>
      <c r="G593" s="624"/>
      <c r="H593" s="369"/>
      <c r="I593" s="84"/>
      <c r="J593" s="81"/>
      <c r="K593" s="624"/>
      <c r="L593" s="353"/>
      <c r="M593" s="353"/>
      <c r="N593" s="353"/>
      <c r="O593" s="353"/>
      <c r="P593" s="353"/>
      <c r="Q593" s="353"/>
      <c r="R593" s="353"/>
      <c r="S593" s="353"/>
      <c r="T593" s="353"/>
      <c r="U593" s="353"/>
      <c r="V593" s="353"/>
      <c r="W593" s="353"/>
      <c r="X593" s="353"/>
      <c r="Y593" s="353"/>
      <c r="Z593" s="353"/>
    </row>
    <row r="594" spans="1:26" s="356" customFormat="1" ht="12.75" customHeight="1">
      <c r="A594" s="363"/>
      <c r="B594" s="82" t="s">
        <v>107</v>
      </c>
      <c r="C594" s="682"/>
      <c r="D594" s="369"/>
      <c r="E594" s="84"/>
      <c r="F594" s="81"/>
      <c r="G594" s="624"/>
      <c r="H594" s="369"/>
      <c r="I594" s="84"/>
      <c r="J594" s="81"/>
      <c r="K594" s="624"/>
      <c r="L594" s="353"/>
      <c r="M594" s="353"/>
      <c r="N594" s="353"/>
      <c r="O594" s="353"/>
      <c r="P594" s="353"/>
      <c r="Q594" s="353"/>
      <c r="R594" s="353"/>
      <c r="S594" s="353"/>
      <c r="T594" s="353"/>
      <c r="U594" s="353"/>
      <c r="V594" s="353"/>
      <c r="W594" s="353"/>
      <c r="X594" s="353"/>
      <c r="Y594" s="353"/>
      <c r="Z594" s="353"/>
    </row>
    <row r="595" spans="1:26" s="356" customFormat="1" ht="12.75" customHeight="1">
      <c r="A595" s="363"/>
      <c r="B595" s="691"/>
      <c r="C595" s="682"/>
      <c r="D595" s="369"/>
      <c r="E595" s="84"/>
      <c r="F595" s="81"/>
      <c r="G595" s="624"/>
      <c r="H595" s="369"/>
      <c r="I595" s="84"/>
      <c r="J595" s="81"/>
      <c r="K595" s="624"/>
      <c r="L595" s="353"/>
      <c r="M595" s="353"/>
      <c r="N595" s="353"/>
      <c r="O595" s="353"/>
      <c r="P595" s="353"/>
      <c r="Q595" s="353"/>
      <c r="R595" s="353"/>
      <c r="S595" s="353"/>
      <c r="T595" s="353"/>
      <c r="U595" s="353"/>
      <c r="V595" s="353"/>
      <c r="W595" s="353"/>
      <c r="X595" s="353"/>
      <c r="Y595" s="353"/>
      <c r="Z595" s="353"/>
    </row>
    <row r="596" spans="1:26" s="356" customFormat="1" ht="12.75" customHeight="1">
      <c r="A596" s="363"/>
      <c r="B596" s="682"/>
      <c r="C596" s="682" t="s">
        <v>188</v>
      </c>
      <c r="D596" s="369"/>
      <c r="E596" s="84"/>
      <c r="F596" s="81"/>
      <c r="G596" s="624">
        <f>G397</f>
        <v>120370</v>
      </c>
      <c r="H596" s="369"/>
      <c r="I596" s="84"/>
      <c r="J596" s="81"/>
      <c r="K596" s="624">
        <f>K397</f>
        <v>137935</v>
      </c>
      <c r="L596" s="353"/>
      <c r="M596" s="353"/>
      <c r="N596" s="353"/>
      <c r="O596" s="353"/>
      <c r="P596" s="353"/>
      <c r="Q596" s="353"/>
      <c r="R596" s="353"/>
      <c r="S596" s="353"/>
      <c r="T596" s="353"/>
      <c r="U596" s="353"/>
      <c r="V596" s="353"/>
      <c r="W596" s="353"/>
      <c r="X596" s="353"/>
      <c r="Y596" s="353"/>
      <c r="Z596" s="353"/>
    </row>
    <row r="597" spans="1:26" s="356" customFormat="1" ht="12.75" customHeight="1">
      <c r="A597" s="363"/>
      <c r="B597" s="682"/>
      <c r="C597" s="682"/>
      <c r="D597" s="369"/>
      <c r="E597" s="84"/>
      <c r="F597" s="81"/>
      <c r="G597" s="624"/>
      <c r="H597" s="369"/>
      <c r="I597" s="84"/>
      <c r="J597" s="81"/>
      <c r="K597" s="624"/>
      <c r="L597" s="353"/>
      <c r="M597" s="353"/>
      <c r="N597" s="353"/>
      <c r="O597" s="353"/>
      <c r="P597" s="353"/>
      <c r="Q597" s="353"/>
      <c r="R597" s="353"/>
      <c r="S597" s="353"/>
      <c r="T597" s="353"/>
      <c r="U597" s="353"/>
      <c r="V597" s="353"/>
      <c r="W597" s="353"/>
      <c r="X597" s="353"/>
      <c r="Y597" s="353"/>
      <c r="Z597" s="353"/>
    </row>
    <row r="598" spans="1:26" s="356" customFormat="1" ht="12.75" customHeight="1">
      <c r="A598" s="363"/>
      <c r="B598" s="682"/>
      <c r="C598" s="682" t="s">
        <v>189</v>
      </c>
      <c r="D598" s="369"/>
      <c r="E598" s="84"/>
      <c r="F598" s="81"/>
      <c r="G598" s="624">
        <f>G461</f>
        <v>35066</v>
      </c>
      <c r="H598" s="369"/>
      <c r="I598" s="84"/>
      <c r="J598" s="81"/>
      <c r="K598" s="624">
        <f>K461</f>
        <v>44095</v>
      </c>
      <c r="L598" s="353"/>
      <c r="M598" s="353"/>
      <c r="N598" s="353"/>
      <c r="O598" s="353"/>
      <c r="P598" s="353"/>
      <c r="Q598" s="353"/>
      <c r="R598" s="353"/>
      <c r="S598" s="353"/>
      <c r="T598" s="353"/>
      <c r="U598" s="353"/>
      <c r="V598" s="353"/>
      <c r="W598" s="353"/>
      <c r="X598" s="353"/>
      <c r="Y598" s="353"/>
      <c r="Z598" s="353"/>
    </row>
    <row r="599" spans="1:26" s="356" customFormat="1" ht="12.75" customHeight="1">
      <c r="A599" s="363"/>
      <c r="B599" s="682"/>
      <c r="C599" s="682"/>
      <c r="D599" s="369"/>
      <c r="E599" s="84"/>
      <c r="F599" s="81"/>
      <c r="G599" s="624"/>
      <c r="H599" s="369"/>
      <c r="I599" s="84"/>
      <c r="J599" s="81"/>
      <c r="K599" s="624"/>
      <c r="L599" s="353"/>
      <c r="M599" s="353"/>
      <c r="N599" s="353"/>
      <c r="O599" s="353"/>
      <c r="P599" s="353"/>
      <c r="Q599" s="353"/>
      <c r="R599" s="353"/>
      <c r="S599" s="353"/>
      <c r="T599" s="353"/>
      <c r="U599" s="353"/>
      <c r="V599" s="353"/>
      <c r="W599" s="353"/>
      <c r="X599" s="353"/>
      <c r="Y599" s="353"/>
      <c r="Z599" s="353"/>
    </row>
    <row r="600" spans="1:26" s="356" customFormat="1" ht="12.75" customHeight="1">
      <c r="A600" s="363"/>
      <c r="B600" s="682"/>
      <c r="C600" s="682" t="s">
        <v>190</v>
      </c>
      <c r="D600" s="369"/>
      <c r="E600" s="84"/>
      <c r="F600" s="81"/>
      <c r="G600" s="320">
        <f>G525</f>
        <v>17265</v>
      </c>
      <c r="H600" s="369"/>
      <c r="I600" s="84"/>
      <c r="J600" s="81"/>
      <c r="K600" s="320">
        <f>K525</f>
        <v>37400</v>
      </c>
      <c r="L600" s="353"/>
      <c r="M600" s="353"/>
      <c r="N600" s="353"/>
      <c r="O600" s="353"/>
      <c r="P600" s="353"/>
      <c r="Q600" s="353"/>
      <c r="R600" s="353"/>
      <c r="S600" s="353"/>
      <c r="T600" s="353"/>
      <c r="U600" s="353"/>
      <c r="V600" s="353"/>
      <c r="W600" s="353"/>
      <c r="X600" s="353"/>
      <c r="Y600" s="353"/>
      <c r="Z600" s="353"/>
    </row>
    <row r="601" spans="1:26" s="356" customFormat="1" ht="12.75" customHeight="1">
      <c r="A601" s="363"/>
      <c r="B601" s="682"/>
      <c r="C601" s="682"/>
      <c r="D601" s="369"/>
      <c r="E601" s="84"/>
      <c r="F601" s="81"/>
      <c r="G601" s="320"/>
      <c r="H601" s="369"/>
      <c r="I601" s="84"/>
      <c r="J601" s="81"/>
      <c r="K601" s="320"/>
      <c r="L601" s="353"/>
      <c r="M601" s="353"/>
      <c r="N601" s="353"/>
      <c r="O601" s="353"/>
      <c r="P601" s="353"/>
      <c r="Q601" s="353"/>
      <c r="R601" s="353"/>
      <c r="S601" s="353"/>
      <c r="T601" s="353"/>
      <c r="U601" s="353"/>
      <c r="V601" s="353"/>
      <c r="W601" s="353"/>
      <c r="X601" s="353"/>
      <c r="Y601" s="353"/>
      <c r="Z601" s="353"/>
    </row>
    <row r="602" spans="1:26" s="356" customFormat="1" ht="12.75" customHeight="1">
      <c r="A602" s="363"/>
      <c r="B602" s="682"/>
      <c r="C602" s="682" t="s">
        <v>191</v>
      </c>
      <c r="D602" s="369"/>
      <c r="E602" s="84"/>
      <c r="F602" s="81"/>
      <c r="G602" s="320">
        <f>G589</f>
        <v>59948</v>
      </c>
      <c r="H602" s="369"/>
      <c r="I602" s="84"/>
      <c r="J602" s="81"/>
      <c r="K602" s="320">
        <f>K589</f>
        <v>52185</v>
      </c>
      <c r="L602" s="353"/>
      <c r="M602" s="353"/>
      <c r="N602" s="353"/>
      <c r="O602" s="353"/>
      <c r="P602" s="353"/>
      <c r="Q602" s="353"/>
      <c r="R602" s="353"/>
      <c r="S602" s="353"/>
      <c r="T602" s="353"/>
      <c r="U602" s="353"/>
      <c r="V602" s="353"/>
      <c r="W602" s="353"/>
      <c r="X602" s="353"/>
      <c r="Y602" s="353"/>
      <c r="Z602" s="353"/>
    </row>
    <row r="603" spans="1:26" s="356" customFormat="1" ht="12.75" customHeight="1">
      <c r="A603" s="363"/>
      <c r="B603" s="682"/>
      <c r="C603" s="682"/>
      <c r="D603" s="369"/>
      <c r="E603" s="84"/>
      <c r="F603" s="81"/>
      <c r="G603" s="320"/>
      <c r="H603" s="369"/>
      <c r="I603" s="84"/>
      <c r="J603" s="81"/>
      <c r="K603" s="320"/>
      <c r="L603" s="353"/>
      <c r="M603" s="353"/>
      <c r="N603" s="353"/>
      <c r="O603" s="353"/>
      <c r="P603" s="353"/>
      <c r="Q603" s="353"/>
      <c r="R603" s="353"/>
      <c r="S603" s="353"/>
      <c r="T603" s="353"/>
      <c r="U603" s="353"/>
      <c r="V603" s="353"/>
      <c r="W603" s="353"/>
      <c r="X603" s="353"/>
      <c r="Y603" s="353"/>
      <c r="Z603" s="353"/>
    </row>
    <row r="604" spans="1:26" s="356" customFormat="1" ht="12.75" customHeight="1">
      <c r="A604" s="363"/>
      <c r="B604" s="682"/>
      <c r="C604" s="682"/>
      <c r="D604" s="369"/>
      <c r="E604" s="84"/>
      <c r="F604" s="81"/>
      <c r="G604" s="320"/>
      <c r="H604" s="369"/>
      <c r="I604" s="84"/>
      <c r="J604" s="81"/>
      <c r="K604" s="320"/>
      <c r="L604" s="353"/>
      <c r="M604" s="353"/>
      <c r="N604" s="353"/>
      <c r="O604" s="353"/>
      <c r="P604" s="353"/>
      <c r="Q604" s="353"/>
      <c r="R604" s="353"/>
      <c r="S604" s="353"/>
      <c r="T604" s="353"/>
      <c r="U604" s="353"/>
      <c r="V604" s="353"/>
      <c r="W604" s="353"/>
      <c r="X604" s="353"/>
      <c r="Y604" s="353"/>
      <c r="Z604" s="353"/>
    </row>
    <row r="605" spans="1:26" s="356" customFormat="1" ht="12.75" customHeight="1">
      <c r="A605" s="363"/>
      <c r="B605" s="682"/>
      <c r="C605" s="682"/>
      <c r="D605" s="369"/>
      <c r="E605" s="84"/>
      <c r="F605" s="81"/>
      <c r="G605" s="320"/>
      <c r="H605" s="369"/>
      <c r="I605" s="84"/>
      <c r="J605" s="81"/>
      <c r="K605" s="320"/>
      <c r="L605" s="353"/>
      <c r="M605" s="353"/>
      <c r="N605" s="353"/>
      <c r="O605" s="353"/>
      <c r="P605" s="353"/>
      <c r="Q605" s="353"/>
      <c r="R605" s="353"/>
      <c r="S605" s="353"/>
      <c r="T605" s="353"/>
      <c r="U605" s="353"/>
      <c r="V605" s="353"/>
      <c r="W605" s="353"/>
      <c r="X605" s="353"/>
      <c r="Y605" s="353"/>
      <c r="Z605" s="353"/>
    </row>
    <row r="606" spans="1:26" s="356" customFormat="1" ht="12.75" customHeight="1">
      <c r="A606" s="363"/>
      <c r="B606" s="682"/>
      <c r="C606" s="682"/>
      <c r="D606" s="369"/>
      <c r="E606" s="84"/>
      <c r="F606" s="81"/>
      <c r="G606" s="320"/>
      <c r="H606" s="369"/>
      <c r="I606" s="84"/>
      <c r="J606" s="81"/>
      <c r="K606" s="320"/>
      <c r="L606" s="353"/>
      <c r="M606" s="353"/>
      <c r="N606" s="353"/>
      <c r="O606" s="353"/>
      <c r="P606" s="353"/>
      <c r="Q606" s="353"/>
      <c r="R606" s="353"/>
      <c r="S606" s="353"/>
      <c r="T606" s="353"/>
      <c r="U606" s="353"/>
      <c r="V606" s="353"/>
      <c r="W606" s="353"/>
      <c r="X606" s="353"/>
      <c r="Y606" s="353"/>
      <c r="Z606" s="353"/>
    </row>
    <row r="607" spans="1:26" s="356" customFormat="1" ht="12.75" customHeight="1">
      <c r="A607" s="363"/>
      <c r="B607" s="682"/>
      <c r="C607" s="682"/>
      <c r="D607" s="369"/>
      <c r="E607" s="84"/>
      <c r="F607" s="81"/>
      <c r="G607" s="320"/>
      <c r="H607" s="369"/>
      <c r="I607" s="84"/>
      <c r="J607" s="81"/>
      <c r="K607" s="320"/>
      <c r="L607" s="353"/>
      <c r="M607" s="353"/>
      <c r="N607" s="353"/>
      <c r="O607" s="353"/>
      <c r="P607" s="353"/>
      <c r="Q607" s="353"/>
      <c r="R607" s="353"/>
      <c r="S607" s="353"/>
      <c r="T607" s="353"/>
      <c r="U607" s="353"/>
      <c r="V607" s="353"/>
      <c r="W607" s="353"/>
      <c r="X607" s="353"/>
      <c r="Y607" s="353"/>
      <c r="Z607" s="353"/>
    </row>
    <row r="608" spans="1:26" s="356" customFormat="1" ht="12.75" customHeight="1">
      <c r="A608" s="363"/>
      <c r="B608" s="682"/>
      <c r="C608" s="682"/>
      <c r="D608" s="369"/>
      <c r="E608" s="84"/>
      <c r="F608" s="81"/>
      <c r="G608" s="663"/>
      <c r="H608" s="369"/>
      <c r="I608" s="84"/>
      <c r="J608" s="81"/>
      <c r="K608" s="663"/>
      <c r="L608" s="353"/>
      <c r="M608" s="353"/>
      <c r="N608" s="353"/>
      <c r="O608" s="353"/>
      <c r="P608" s="353"/>
      <c r="Q608" s="353"/>
      <c r="R608" s="353"/>
      <c r="S608" s="353"/>
      <c r="T608" s="353"/>
      <c r="U608" s="353"/>
      <c r="V608" s="353"/>
      <c r="W608" s="353"/>
      <c r="X608" s="353"/>
      <c r="Y608" s="353"/>
      <c r="Z608" s="353"/>
    </row>
    <row r="609" spans="1:26" s="356" customFormat="1" ht="12.75" customHeight="1">
      <c r="A609" s="363"/>
      <c r="B609" s="682"/>
      <c r="C609" s="682"/>
      <c r="D609" s="369"/>
      <c r="E609" s="84"/>
      <c r="F609" s="81"/>
      <c r="G609" s="663"/>
      <c r="H609" s="369"/>
      <c r="I609" s="84"/>
      <c r="J609" s="81"/>
      <c r="K609" s="663"/>
      <c r="L609" s="353"/>
      <c r="M609" s="353"/>
      <c r="N609" s="353"/>
      <c r="O609" s="353"/>
      <c r="P609" s="353"/>
      <c r="Q609" s="353"/>
      <c r="R609" s="353"/>
      <c r="S609" s="353"/>
      <c r="T609" s="353"/>
      <c r="U609" s="353"/>
      <c r="V609" s="353"/>
      <c r="W609" s="353"/>
      <c r="X609" s="353"/>
      <c r="Y609" s="353"/>
      <c r="Z609" s="353"/>
    </row>
    <row r="610" spans="1:26" s="356" customFormat="1" ht="12.75" customHeight="1">
      <c r="A610" s="363"/>
      <c r="B610" s="682"/>
      <c r="C610" s="682"/>
      <c r="D610" s="369"/>
      <c r="E610" s="84"/>
      <c r="F610" s="81"/>
      <c r="G610" s="320"/>
      <c r="H610" s="369"/>
      <c r="I610" s="84"/>
      <c r="J610" s="81"/>
      <c r="K610" s="320"/>
      <c r="L610" s="353"/>
      <c r="M610" s="353"/>
      <c r="N610" s="353"/>
      <c r="O610" s="353"/>
      <c r="P610" s="353"/>
      <c r="Q610" s="353"/>
      <c r="R610" s="353"/>
      <c r="S610" s="353"/>
      <c r="T610" s="353"/>
      <c r="U610" s="353"/>
      <c r="V610" s="353"/>
      <c r="W610" s="353"/>
      <c r="X610" s="353"/>
      <c r="Y610" s="353"/>
      <c r="Z610" s="353"/>
    </row>
    <row r="611" spans="1:26" s="356" customFormat="1" ht="12.75" customHeight="1">
      <c r="A611" s="363"/>
      <c r="B611" s="682"/>
      <c r="C611" s="682"/>
      <c r="D611" s="369"/>
      <c r="E611" s="84"/>
      <c r="F611" s="81"/>
      <c r="G611" s="320"/>
      <c r="H611" s="369"/>
      <c r="I611" s="84"/>
      <c r="J611" s="81"/>
      <c r="K611" s="320"/>
      <c r="L611" s="353"/>
      <c r="M611" s="353"/>
      <c r="N611" s="353"/>
      <c r="O611" s="353"/>
      <c r="P611" s="353"/>
      <c r="Q611" s="353"/>
      <c r="R611" s="353"/>
      <c r="S611" s="353"/>
      <c r="T611" s="353"/>
      <c r="U611" s="353"/>
      <c r="V611" s="353"/>
      <c r="W611" s="353"/>
      <c r="X611" s="353"/>
      <c r="Y611" s="353"/>
      <c r="Z611" s="353"/>
    </row>
    <row r="612" spans="1:26" s="356" customFormat="1" ht="12.75" customHeight="1">
      <c r="A612" s="363"/>
      <c r="B612" s="682"/>
      <c r="C612" s="682"/>
      <c r="D612" s="369"/>
      <c r="E612" s="84"/>
      <c r="F612" s="81"/>
      <c r="G612" s="320"/>
      <c r="H612" s="369"/>
      <c r="I612" s="84"/>
      <c r="J612" s="81"/>
      <c r="K612" s="320"/>
      <c r="L612" s="353"/>
      <c r="M612" s="353"/>
      <c r="N612" s="353"/>
      <c r="O612" s="353"/>
      <c r="P612" s="353"/>
      <c r="Q612" s="353"/>
      <c r="R612" s="353"/>
      <c r="S612" s="353"/>
      <c r="T612" s="353"/>
      <c r="U612" s="353"/>
      <c r="V612" s="353"/>
      <c r="W612" s="353"/>
      <c r="X612" s="353"/>
      <c r="Y612" s="353"/>
      <c r="Z612" s="353"/>
    </row>
    <row r="613" spans="1:26" s="356" customFormat="1" ht="12.75" customHeight="1">
      <c r="A613" s="363"/>
      <c r="B613" s="682"/>
      <c r="C613" s="682"/>
      <c r="D613" s="369"/>
      <c r="E613" s="84"/>
      <c r="F613" s="81"/>
      <c r="G613" s="320"/>
      <c r="H613" s="369"/>
      <c r="I613" s="84"/>
      <c r="J613" s="81"/>
      <c r="K613" s="320"/>
      <c r="L613" s="353"/>
      <c r="M613" s="353"/>
      <c r="N613" s="353"/>
      <c r="O613" s="353"/>
      <c r="P613" s="353"/>
      <c r="Q613" s="353"/>
      <c r="R613" s="353"/>
      <c r="S613" s="353"/>
      <c r="T613" s="353"/>
      <c r="U613" s="353"/>
      <c r="V613" s="353"/>
      <c r="W613" s="353"/>
      <c r="X613" s="353"/>
      <c r="Y613" s="353"/>
      <c r="Z613" s="353"/>
    </row>
    <row r="614" spans="1:26" s="356" customFormat="1" ht="12.75" customHeight="1">
      <c r="A614" s="363"/>
      <c r="B614" s="682"/>
      <c r="C614" s="682"/>
      <c r="D614" s="369"/>
      <c r="E614" s="84"/>
      <c r="F614" s="81"/>
      <c r="G614" s="624"/>
      <c r="H614" s="369"/>
      <c r="I614" s="84"/>
      <c r="J614" s="81"/>
      <c r="K614" s="624"/>
      <c r="L614" s="353"/>
      <c r="M614" s="353"/>
      <c r="N614" s="353"/>
      <c r="O614" s="353"/>
      <c r="P614" s="353"/>
      <c r="Q614" s="353"/>
      <c r="R614" s="353"/>
      <c r="S614" s="353"/>
      <c r="T614" s="353"/>
      <c r="U614" s="353"/>
      <c r="V614" s="353"/>
      <c r="W614" s="353"/>
      <c r="X614" s="353"/>
      <c r="Y614" s="353"/>
      <c r="Z614" s="353"/>
    </row>
    <row r="615" spans="1:26" s="356" customFormat="1" ht="12.75" customHeight="1">
      <c r="A615" s="363"/>
      <c r="B615" s="682"/>
      <c r="C615" s="682"/>
      <c r="D615" s="369"/>
      <c r="E615" s="84"/>
      <c r="F615" s="81"/>
      <c r="G615" s="624"/>
      <c r="H615" s="369"/>
      <c r="I615" s="84"/>
      <c r="J615" s="81"/>
      <c r="K615" s="624"/>
      <c r="L615" s="353"/>
      <c r="M615" s="353"/>
      <c r="N615" s="353"/>
      <c r="O615" s="353"/>
      <c r="P615" s="353"/>
      <c r="Q615" s="353"/>
      <c r="R615" s="353"/>
      <c r="S615" s="353"/>
      <c r="T615" s="353"/>
      <c r="U615" s="353"/>
      <c r="V615" s="353"/>
      <c r="W615" s="353"/>
      <c r="X615" s="353"/>
      <c r="Y615" s="353"/>
      <c r="Z615" s="353"/>
    </row>
    <row r="616" spans="1:26" s="356" customFormat="1" ht="12.75" customHeight="1">
      <c r="A616" s="363"/>
      <c r="B616" s="682"/>
      <c r="C616" s="682"/>
      <c r="D616" s="369"/>
      <c r="E616" s="84"/>
      <c r="F616" s="81"/>
      <c r="G616" s="624"/>
      <c r="H616" s="369"/>
      <c r="I616" s="84"/>
      <c r="J616" s="81"/>
      <c r="K616" s="624"/>
      <c r="L616" s="353"/>
      <c r="M616" s="353"/>
      <c r="N616" s="353"/>
      <c r="O616" s="353"/>
      <c r="P616" s="353"/>
      <c r="Q616" s="353"/>
      <c r="R616" s="353"/>
      <c r="S616" s="353"/>
      <c r="T616" s="353"/>
      <c r="U616" s="353"/>
      <c r="V616" s="353"/>
      <c r="W616" s="353"/>
      <c r="X616" s="353"/>
      <c r="Y616" s="353"/>
      <c r="Z616" s="353"/>
    </row>
    <row r="617" spans="1:26" s="356" customFormat="1" ht="12.75" customHeight="1">
      <c r="A617" s="363"/>
      <c r="B617" s="682"/>
      <c r="C617" s="682"/>
      <c r="D617" s="369"/>
      <c r="E617" s="84"/>
      <c r="F617" s="81"/>
      <c r="G617" s="624"/>
      <c r="H617" s="369"/>
      <c r="I617" s="84"/>
      <c r="J617" s="81"/>
      <c r="K617" s="624"/>
      <c r="L617" s="353"/>
      <c r="M617" s="353"/>
      <c r="N617" s="353"/>
      <c r="O617" s="353"/>
      <c r="P617" s="353"/>
      <c r="Q617" s="353"/>
      <c r="R617" s="353"/>
      <c r="S617" s="353"/>
      <c r="T617" s="353"/>
      <c r="U617" s="353"/>
      <c r="V617" s="353"/>
      <c r="W617" s="353"/>
      <c r="X617" s="353"/>
      <c r="Y617" s="353"/>
      <c r="Z617" s="353"/>
    </row>
    <row r="618" spans="1:26" s="356" customFormat="1" ht="12.75" customHeight="1">
      <c r="A618" s="363"/>
      <c r="B618" s="682"/>
      <c r="C618" s="682"/>
      <c r="D618" s="369"/>
      <c r="E618" s="84"/>
      <c r="F618" s="81"/>
      <c r="G618" s="624"/>
      <c r="H618" s="369"/>
      <c r="I618" s="84"/>
      <c r="J618" s="81"/>
      <c r="K618" s="624"/>
      <c r="L618" s="353"/>
      <c r="M618" s="353"/>
      <c r="N618" s="353"/>
      <c r="O618" s="353"/>
      <c r="P618" s="353"/>
      <c r="Q618" s="353"/>
      <c r="R618" s="353"/>
      <c r="S618" s="353"/>
      <c r="T618" s="353"/>
      <c r="U618" s="353"/>
      <c r="V618" s="353"/>
      <c r="W618" s="353"/>
      <c r="X618" s="353"/>
      <c r="Y618" s="353"/>
      <c r="Z618" s="353"/>
    </row>
    <row r="619" spans="1:26" s="356" customFormat="1" ht="12.75" customHeight="1">
      <c r="A619" s="363"/>
      <c r="B619" s="682"/>
      <c r="C619" s="682"/>
      <c r="D619" s="369"/>
      <c r="E619" s="84"/>
      <c r="F619" s="81"/>
      <c r="G619" s="624"/>
      <c r="H619" s="369"/>
      <c r="I619" s="84"/>
      <c r="J619" s="81"/>
      <c r="K619" s="624"/>
      <c r="L619" s="353"/>
      <c r="M619" s="353"/>
      <c r="N619" s="353"/>
      <c r="O619" s="353"/>
      <c r="P619" s="353"/>
      <c r="Q619" s="353"/>
      <c r="R619" s="353"/>
      <c r="S619" s="353"/>
      <c r="T619" s="353"/>
      <c r="U619" s="353"/>
      <c r="V619" s="353"/>
      <c r="W619" s="353"/>
      <c r="X619" s="353"/>
      <c r="Y619" s="353"/>
      <c r="Z619" s="353"/>
    </row>
    <row r="620" spans="1:26" s="356" customFormat="1" ht="12.75" customHeight="1">
      <c r="A620" s="363"/>
      <c r="B620" s="682"/>
      <c r="C620" s="682"/>
      <c r="D620" s="369"/>
      <c r="E620" s="84"/>
      <c r="F620" s="81"/>
      <c r="G620" s="624"/>
      <c r="H620" s="369"/>
      <c r="I620" s="84"/>
      <c r="J620" s="81"/>
      <c r="K620" s="624"/>
      <c r="L620" s="353"/>
      <c r="M620" s="353"/>
      <c r="N620" s="353"/>
      <c r="O620" s="353"/>
      <c r="P620" s="353"/>
      <c r="Q620" s="353"/>
      <c r="R620" s="353"/>
      <c r="S620" s="353"/>
      <c r="T620" s="353"/>
      <c r="U620" s="353"/>
      <c r="V620" s="353"/>
      <c r="W620" s="353"/>
      <c r="X620" s="353"/>
      <c r="Y620" s="353"/>
      <c r="Z620" s="353"/>
    </row>
    <row r="621" spans="1:26" s="356" customFormat="1" ht="12.75" customHeight="1">
      <c r="A621" s="363"/>
      <c r="B621" s="682"/>
      <c r="C621" s="682"/>
      <c r="D621" s="369"/>
      <c r="E621" s="84"/>
      <c r="F621" s="81"/>
      <c r="G621" s="624"/>
      <c r="H621" s="369"/>
      <c r="I621" s="84"/>
      <c r="J621" s="81"/>
      <c r="K621" s="624"/>
      <c r="L621" s="353"/>
      <c r="M621" s="353"/>
      <c r="N621" s="353"/>
      <c r="O621" s="353"/>
      <c r="P621" s="353"/>
      <c r="Q621" s="353"/>
      <c r="R621" s="353"/>
      <c r="S621" s="353"/>
      <c r="T621" s="353"/>
      <c r="U621" s="353"/>
      <c r="V621" s="353"/>
      <c r="W621" s="353"/>
      <c r="X621" s="353"/>
      <c r="Y621" s="353"/>
      <c r="Z621" s="353"/>
    </row>
    <row r="622" spans="1:26" s="356" customFormat="1" ht="12.75" customHeight="1">
      <c r="A622" s="363"/>
      <c r="B622" s="682"/>
      <c r="C622" s="682"/>
      <c r="D622" s="369"/>
      <c r="E622" s="84"/>
      <c r="F622" s="81"/>
      <c r="G622" s="624"/>
      <c r="H622" s="369"/>
      <c r="I622" s="84"/>
      <c r="J622" s="81"/>
      <c r="K622" s="624"/>
      <c r="L622" s="353"/>
      <c r="M622" s="353"/>
      <c r="N622" s="353"/>
      <c r="O622" s="353"/>
      <c r="P622" s="353"/>
      <c r="Q622" s="353"/>
      <c r="R622" s="353"/>
      <c r="S622" s="353"/>
      <c r="T622" s="353"/>
      <c r="U622" s="353"/>
      <c r="V622" s="353"/>
      <c r="W622" s="353"/>
      <c r="X622" s="353"/>
      <c r="Y622" s="353"/>
      <c r="Z622" s="353"/>
    </row>
    <row r="623" spans="1:26" s="356" customFormat="1" ht="12.75" customHeight="1">
      <c r="A623" s="363"/>
      <c r="B623" s="682"/>
      <c r="C623" s="682"/>
      <c r="D623" s="369"/>
      <c r="E623" s="84"/>
      <c r="F623" s="81"/>
      <c r="G623" s="624"/>
      <c r="H623" s="369"/>
      <c r="I623" s="84"/>
      <c r="J623" s="81"/>
      <c r="K623" s="624"/>
      <c r="L623" s="353"/>
      <c r="M623" s="353"/>
      <c r="N623" s="353"/>
      <c r="O623" s="353"/>
      <c r="P623" s="353"/>
      <c r="Q623" s="353"/>
      <c r="R623" s="353"/>
      <c r="S623" s="353"/>
      <c r="T623" s="353"/>
      <c r="U623" s="353"/>
      <c r="V623" s="353"/>
      <c r="W623" s="353"/>
      <c r="X623" s="353"/>
      <c r="Y623" s="353"/>
      <c r="Z623" s="353"/>
    </row>
    <row r="624" spans="1:26" s="356" customFormat="1" ht="12.75" customHeight="1">
      <c r="A624" s="363"/>
      <c r="B624" s="682"/>
      <c r="C624" s="682"/>
      <c r="D624" s="369"/>
      <c r="E624" s="84"/>
      <c r="F624" s="81"/>
      <c r="G624" s="624"/>
      <c r="H624" s="369"/>
      <c r="I624" s="84"/>
      <c r="J624" s="81"/>
      <c r="K624" s="624"/>
      <c r="L624" s="353"/>
      <c r="M624" s="353"/>
      <c r="N624" s="353"/>
      <c r="O624" s="353"/>
      <c r="P624" s="353"/>
      <c r="Q624" s="353"/>
      <c r="R624" s="353"/>
      <c r="S624" s="353"/>
      <c r="T624" s="353"/>
      <c r="U624" s="353"/>
      <c r="V624" s="353"/>
      <c r="W624" s="353"/>
      <c r="X624" s="353"/>
      <c r="Y624" s="353"/>
      <c r="Z624" s="353"/>
    </row>
    <row r="625" spans="1:26" s="356" customFormat="1" ht="12.75" customHeight="1">
      <c r="A625" s="363"/>
      <c r="B625" s="682"/>
      <c r="C625" s="682"/>
      <c r="D625" s="369"/>
      <c r="E625" s="84"/>
      <c r="F625" s="81"/>
      <c r="G625" s="624"/>
      <c r="H625" s="369"/>
      <c r="I625" s="84"/>
      <c r="J625" s="81"/>
      <c r="K625" s="624"/>
      <c r="L625" s="353"/>
      <c r="M625" s="353"/>
      <c r="N625" s="353"/>
      <c r="O625" s="353"/>
      <c r="P625" s="353"/>
      <c r="Q625" s="353"/>
      <c r="R625" s="353"/>
      <c r="S625" s="353"/>
      <c r="T625" s="353"/>
      <c r="U625" s="353"/>
      <c r="V625" s="353"/>
      <c r="W625" s="353"/>
      <c r="X625" s="353"/>
      <c r="Y625" s="353"/>
      <c r="Z625" s="353"/>
    </row>
    <row r="626" spans="1:26" s="356" customFormat="1" ht="12.75" customHeight="1">
      <c r="A626" s="363"/>
      <c r="B626" s="682"/>
      <c r="C626" s="682"/>
      <c r="D626" s="369"/>
      <c r="E626" s="84"/>
      <c r="F626" s="81"/>
      <c r="G626" s="624"/>
      <c r="H626" s="369"/>
      <c r="I626" s="84"/>
      <c r="J626" s="81"/>
      <c r="K626" s="624"/>
      <c r="L626" s="353"/>
      <c r="M626" s="353"/>
      <c r="N626" s="353"/>
      <c r="O626" s="353"/>
      <c r="P626" s="353"/>
      <c r="Q626" s="353"/>
      <c r="R626" s="353"/>
      <c r="S626" s="353"/>
      <c r="T626" s="353"/>
      <c r="U626" s="353"/>
      <c r="V626" s="353"/>
      <c r="W626" s="353"/>
      <c r="X626" s="353"/>
      <c r="Y626" s="353"/>
      <c r="Z626" s="353"/>
    </row>
    <row r="627" spans="1:26" s="356" customFormat="1" ht="12.75" customHeight="1">
      <c r="A627" s="363"/>
      <c r="B627" s="682"/>
      <c r="C627" s="682"/>
      <c r="D627" s="369"/>
      <c r="E627" s="84"/>
      <c r="F627" s="81"/>
      <c r="G627" s="624"/>
      <c r="H627" s="369"/>
      <c r="I627" s="84"/>
      <c r="J627" s="81"/>
      <c r="K627" s="624"/>
      <c r="L627" s="353"/>
      <c r="M627" s="353"/>
      <c r="N627" s="353"/>
      <c r="O627" s="353"/>
      <c r="P627" s="353"/>
      <c r="Q627" s="353"/>
      <c r="R627" s="353"/>
      <c r="S627" s="353"/>
      <c r="T627" s="353"/>
      <c r="U627" s="353"/>
      <c r="V627" s="353"/>
      <c r="W627" s="353"/>
      <c r="X627" s="353"/>
      <c r="Y627" s="353"/>
      <c r="Z627" s="353"/>
    </row>
    <row r="628" spans="1:26" s="356" customFormat="1" ht="12.75" customHeight="1">
      <c r="A628" s="363"/>
      <c r="B628" s="682"/>
      <c r="C628" s="682"/>
      <c r="D628" s="369"/>
      <c r="E628" s="84"/>
      <c r="F628" s="81"/>
      <c r="G628" s="624"/>
      <c r="H628" s="369"/>
      <c r="I628" s="84"/>
      <c r="J628" s="81"/>
      <c r="K628" s="624"/>
      <c r="L628" s="353"/>
      <c r="M628" s="353"/>
      <c r="N628" s="353"/>
      <c r="O628" s="353"/>
      <c r="P628" s="353"/>
      <c r="Q628" s="353"/>
      <c r="R628" s="353"/>
      <c r="S628" s="353"/>
      <c r="T628" s="353"/>
      <c r="U628" s="353"/>
      <c r="V628" s="353"/>
      <c r="W628" s="353"/>
      <c r="X628" s="353"/>
      <c r="Y628" s="353"/>
      <c r="Z628" s="353"/>
    </row>
    <row r="629" spans="1:26" s="356" customFormat="1" ht="12.75" customHeight="1">
      <c r="A629" s="363"/>
      <c r="B629" s="682"/>
      <c r="C629" s="682"/>
      <c r="D629" s="369"/>
      <c r="E629" s="84"/>
      <c r="F629" s="81"/>
      <c r="G629" s="624"/>
      <c r="H629" s="369"/>
      <c r="I629" s="84"/>
      <c r="J629" s="81"/>
      <c r="K629" s="624"/>
      <c r="L629" s="353"/>
      <c r="M629" s="353"/>
      <c r="N629" s="353"/>
      <c r="O629" s="353"/>
      <c r="P629" s="353"/>
      <c r="Q629" s="353"/>
      <c r="R629" s="353"/>
      <c r="S629" s="353"/>
      <c r="T629" s="353"/>
      <c r="U629" s="353"/>
      <c r="V629" s="353"/>
      <c r="W629" s="353"/>
      <c r="X629" s="353"/>
      <c r="Y629" s="353"/>
      <c r="Z629" s="353"/>
    </row>
    <row r="630" spans="1:26" s="356" customFormat="1" ht="12.75" customHeight="1">
      <c r="A630" s="363"/>
      <c r="B630" s="682"/>
      <c r="C630" s="682"/>
      <c r="D630" s="369"/>
      <c r="E630" s="84"/>
      <c r="F630" s="81"/>
      <c r="G630" s="624"/>
      <c r="H630" s="369"/>
      <c r="I630" s="84"/>
      <c r="J630" s="81"/>
      <c r="K630" s="624"/>
      <c r="L630" s="353"/>
      <c r="M630" s="353"/>
      <c r="N630" s="353"/>
      <c r="O630" s="353"/>
      <c r="P630" s="353"/>
      <c r="Q630" s="353"/>
      <c r="R630" s="353"/>
      <c r="S630" s="353"/>
      <c r="T630" s="353"/>
      <c r="U630" s="353"/>
      <c r="V630" s="353"/>
      <c r="W630" s="353"/>
      <c r="X630" s="353"/>
      <c r="Y630" s="353"/>
      <c r="Z630" s="353"/>
    </row>
    <row r="631" spans="1:26" s="356" customFormat="1" ht="12.75" customHeight="1">
      <c r="A631" s="363"/>
      <c r="B631" s="682"/>
      <c r="C631" s="682"/>
      <c r="D631" s="369"/>
      <c r="E631" s="84"/>
      <c r="F631" s="81"/>
      <c r="G631" s="624"/>
      <c r="H631" s="369"/>
      <c r="I631" s="84"/>
      <c r="J631" s="81"/>
      <c r="K631" s="624"/>
      <c r="L631" s="353"/>
      <c r="M631" s="353"/>
      <c r="N631" s="353"/>
      <c r="O631" s="353"/>
      <c r="P631" s="353"/>
      <c r="Q631" s="353"/>
      <c r="R631" s="353"/>
      <c r="S631" s="353"/>
      <c r="T631" s="353"/>
      <c r="U631" s="353"/>
      <c r="V631" s="353"/>
      <c r="W631" s="353"/>
      <c r="X631" s="353"/>
      <c r="Y631" s="353"/>
      <c r="Z631" s="353"/>
    </row>
    <row r="632" spans="1:26" s="356" customFormat="1" ht="12.75" customHeight="1">
      <c r="A632" s="363"/>
      <c r="B632" s="682"/>
      <c r="C632" s="682"/>
      <c r="D632" s="369"/>
      <c r="E632" s="84"/>
      <c r="F632" s="81"/>
      <c r="G632" s="624"/>
      <c r="H632" s="369"/>
      <c r="I632" s="84"/>
      <c r="J632" s="81"/>
      <c r="K632" s="624"/>
      <c r="L632" s="353"/>
      <c r="M632" s="353"/>
      <c r="N632" s="353"/>
      <c r="O632" s="353"/>
      <c r="P632" s="353"/>
      <c r="Q632" s="353"/>
      <c r="R632" s="353"/>
      <c r="S632" s="353"/>
      <c r="T632" s="353"/>
      <c r="U632" s="353"/>
      <c r="V632" s="353"/>
      <c r="W632" s="353"/>
      <c r="X632" s="353"/>
      <c r="Y632" s="353"/>
      <c r="Z632" s="353"/>
    </row>
    <row r="633" spans="1:26" s="356" customFormat="1" ht="12.75" customHeight="1">
      <c r="A633" s="363"/>
      <c r="B633" s="682"/>
      <c r="C633" s="682"/>
      <c r="D633" s="369"/>
      <c r="E633" s="84"/>
      <c r="F633" s="81"/>
      <c r="G633" s="624"/>
      <c r="H633" s="369"/>
      <c r="I633" s="84"/>
      <c r="J633" s="81"/>
      <c r="K633" s="624"/>
      <c r="L633" s="353"/>
      <c r="M633" s="353"/>
      <c r="N633" s="353"/>
      <c r="O633" s="353"/>
      <c r="P633" s="353"/>
      <c r="Q633" s="353"/>
      <c r="R633" s="353"/>
      <c r="S633" s="353"/>
      <c r="T633" s="353"/>
      <c r="U633" s="353"/>
      <c r="V633" s="353"/>
      <c r="W633" s="353"/>
      <c r="X633" s="353"/>
      <c r="Y633" s="353"/>
      <c r="Z633" s="353"/>
    </row>
    <row r="634" spans="1:26" s="356" customFormat="1" ht="12.75" customHeight="1">
      <c r="A634" s="363"/>
      <c r="B634" s="682"/>
      <c r="C634" s="682"/>
      <c r="D634" s="369"/>
      <c r="E634" s="84"/>
      <c r="F634" s="81"/>
      <c r="G634" s="624"/>
      <c r="H634" s="369"/>
      <c r="I634" s="84"/>
      <c r="J634" s="81"/>
      <c r="K634" s="624"/>
      <c r="L634" s="353"/>
      <c r="M634" s="353"/>
      <c r="N634" s="353"/>
      <c r="O634" s="353"/>
      <c r="P634" s="353"/>
      <c r="Q634" s="353"/>
      <c r="R634" s="353"/>
      <c r="S634" s="353"/>
      <c r="T634" s="353"/>
      <c r="U634" s="353"/>
      <c r="V634" s="353"/>
      <c r="W634" s="353"/>
      <c r="X634" s="353"/>
      <c r="Y634" s="353"/>
      <c r="Z634" s="353"/>
    </row>
    <row r="635" spans="1:26" s="356" customFormat="1" ht="12.75" customHeight="1">
      <c r="A635" s="363"/>
      <c r="B635" s="682"/>
      <c r="C635" s="682"/>
      <c r="D635" s="369"/>
      <c r="E635" s="84"/>
      <c r="F635" s="81"/>
      <c r="G635" s="624"/>
      <c r="H635" s="369"/>
      <c r="I635" s="84"/>
      <c r="J635" s="81"/>
      <c r="K635" s="624"/>
      <c r="L635" s="353"/>
      <c r="M635" s="353"/>
      <c r="N635" s="353"/>
      <c r="O635" s="353"/>
      <c r="P635" s="353"/>
      <c r="Q635" s="353"/>
      <c r="R635" s="353"/>
      <c r="S635" s="353"/>
      <c r="T635" s="353"/>
      <c r="U635" s="353"/>
      <c r="V635" s="353"/>
      <c r="W635" s="353"/>
      <c r="X635" s="353"/>
      <c r="Y635" s="353"/>
      <c r="Z635" s="353"/>
    </row>
    <row r="636" spans="1:26" s="356" customFormat="1" ht="12.75" customHeight="1">
      <c r="A636" s="363"/>
      <c r="B636" s="682"/>
      <c r="C636" s="682"/>
      <c r="D636" s="369"/>
      <c r="E636" s="84"/>
      <c r="F636" s="81"/>
      <c r="G636" s="624"/>
      <c r="H636" s="369"/>
      <c r="I636" s="84"/>
      <c r="J636" s="81"/>
      <c r="K636" s="624"/>
      <c r="L636" s="353"/>
      <c r="M636" s="353"/>
      <c r="N636" s="353"/>
      <c r="O636" s="353"/>
      <c r="P636" s="353"/>
      <c r="Q636" s="353"/>
      <c r="R636" s="353"/>
      <c r="S636" s="353"/>
      <c r="T636" s="353"/>
      <c r="U636" s="353"/>
      <c r="V636" s="353"/>
      <c r="W636" s="353"/>
      <c r="X636" s="353"/>
      <c r="Y636" s="353"/>
      <c r="Z636" s="353"/>
    </row>
    <row r="637" spans="1:26" s="356" customFormat="1" ht="12.75" customHeight="1">
      <c r="A637" s="363"/>
      <c r="B637" s="682"/>
      <c r="C637" s="682"/>
      <c r="D637" s="369"/>
      <c r="E637" s="84"/>
      <c r="F637" s="81"/>
      <c r="G637" s="624"/>
      <c r="H637" s="369"/>
      <c r="I637" s="84"/>
      <c r="J637" s="81"/>
      <c r="K637" s="624"/>
      <c r="L637" s="353"/>
      <c r="M637" s="353"/>
      <c r="N637" s="353"/>
      <c r="O637" s="353"/>
      <c r="P637" s="353"/>
      <c r="Q637" s="353"/>
      <c r="R637" s="353"/>
      <c r="S637" s="353"/>
      <c r="T637" s="353"/>
      <c r="U637" s="353"/>
      <c r="V637" s="353"/>
      <c r="W637" s="353"/>
      <c r="X637" s="353"/>
      <c r="Y637" s="353"/>
      <c r="Z637" s="353"/>
    </row>
    <row r="638" spans="1:26" s="356" customFormat="1" ht="12.75" customHeight="1">
      <c r="A638" s="363"/>
      <c r="B638" s="682"/>
      <c r="C638" s="682"/>
      <c r="D638" s="369"/>
      <c r="E638" s="84"/>
      <c r="F638" s="81"/>
      <c r="G638" s="624"/>
      <c r="H638" s="369"/>
      <c r="I638" s="84"/>
      <c r="J638" s="81"/>
      <c r="K638" s="624"/>
      <c r="L638" s="353"/>
      <c r="M638" s="353"/>
      <c r="N638" s="353"/>
      <c r="O638" s="353"/>
      <c r="P638" s="353"/>
      <c r="Q638" s="353"/>
      <c r="R638" s="353"/>
      <c r="S638" s="353"/>
      <c r="T638" s="353"/>
      <c r="U638" s="353"/>
      <c r="V638" s="353"/>
      <c r="W638" s="353"/>
      <c r="X638" s="353"/>
      <c r="Y638" s="353"/>
      <c r="Z638" s="353"/>
    </row>
    <row r="639" spans="1:26" s="356" customFormat="1" ht="12.75" customHeight="1">
      <c r="A639" s="363"/>
      <c r="B639" s="682"/>
      <c r="C639" s="682"/>
      <c r="D639" s="369"/>
      <c r="E639" s="84"/>
      <c r="F639" s="81"/>
      <c r="G639" s="624"/>
      <c r="H639" s="369"/>
      <c r="I639" s="84"/>
      <c r="J639" s="81"/>
      <c r="K639" s="624"/>
      <c r="L639" s="353"/>
      <c r="M639" s="353"/>
      <c r="N639" s="353"/>
      <c r="O639" s="353"/>
      <c r="P639" s="353"/>
      <c r="Q639" s="353"/>
      <c r="R639" s="353"/>
      <c r="S639" s="353"/>
      <c r="T639" s="353"/>
      <c r="U639" s="353"/>
      <c r="V639" s="353"/>
      <c r="W639" s="353"/>
      <c r="X639" s="353"/>
      <c r="Y639" s="353"/>
      <c r="Z639" s="353"/>
    </row>
    <row r="640" spans="1:26" s="356" customFormat="1" ht="12.75" customHeight="1">
      <c r="A640" s="363"/>
      <c r="B640" s="682"/>
      <c r="C640" s="682"/>
      <c r="D640" s="369"/>
      <c r="E640" s="84"/>
      <c r="F640" s="81"/>
      <c r="G640" s="624"/>
      <c r="H640" s="369"/>
      <c r="I640" s="84"/>
      <c r="J640" s="81"/>
      <c r="K640" s="624"/>
      <c r="L640" s="353"/>
      <c r="M640" s="353"/>
      <c r="N640" s="353"/>
      <c r="O640" s="353"/>
      <c r="P640" s="353"/>
      <c r="Q640" s="353"/>
      <c r="R640" s="353"/>
      <c r="S640" s="353"/>
      <c r="T640" s="353"/>
      <c r="U640" s="353"/>
      <c r="V640" s="353"/>
      <c r="W640" s="353"/>
      <c r="X640" s="353"/>
      <c r="Y640" s="353"/>
      <c r="Z640" s="353"/>
    </row>
    <row r="641" spans="1:26" s="356" customFormat="1" ht="12.75" customHeight="1">
      <c r="A641" s="363"/>
      <c r="B641" s="682"/>
      <c r="C641" s="682"/>
      <c r="D641" s="369"/>
      <c r="E641" s="84"/>
      <c r="F641" s="81"/>
      <c r="G641" s="624"/>
      <c r="H641" s="369"/>
      <c r="I641" s="84"/>
      <c r="J641" s="81"/>
      <c r="K641" s="624"/>
      <c r="L641" s="353"/>
      <c r="M641" s="353"/>
      <c r="N641" s="353"/>
      <c r="O641" s="353"/>
      <c r="P641" s="353"/>
      <c r="Q641" s="353"/>
      <c r="R641" s="353"/>
      <c r="S641" s="353"/>
      <c r="T641" s="353"/>
      <c r="U641" s="353"/>
      <c r="V641" s="353"/>
      <c r="W641" s="353"/>
      <c r="X641" s="353"/>
      <c r="Y641" s="353"/>
      <c r="Z641" s="353"/>
    </row>
    <row r="642" spans="1:26" s="356" customFormat="1" ht="12.75" customHeight="1">
      <c r="A642" s="363"/>
      <c r="B642" s="682"/>
      <c r="C642" s="682"/>
      <c r="D642" s="369"/>
      <c r="E642" s="84"/>
      <c r="F642" s="81"/>
      <c r="G642" s="624"/>
      <c r="H642" s="369"/>
      <c r="I642" s="84"/>
      <c r="J642" s="81"/>
      <c r="K642" s="624"/>
      <c r="L642" s="353"/>
      <c r="M642" s="353"/>
      <c r="N642" s="353"/>
      <c r="O642" s="353"/>
      <c r="P642" s="353"/>
      <c r="Q642" s="353"/>
      <c r="R642" s="353"/>
      <c r="S642" s="353"/>
      <c r="T642" s="353"/>
      <c r="U642" s="353"/>
      <c r="V642" s="353"/>
      <c r="W642" s="353"/>
      <c r="X642" s="353"/>
      <c r="Y642" s="353"/>
      <c r="Z642" s="353"/>
    </row>
    <row r="643" spans="1:26" s="356" customFormat="1" ht="12.75" customHeight="1">
      <c r="A643" s="363"/>
      <c r="B643" s="682"/>
      <c r="C643" s="682"/>
      <c r="D643" s="369"/>
      <c r="E643" s="84"/>
      <c r="F643" s="81"/>
      <c r="G643" s="624"/>
      <c r="H643" s="369"/>
      <c r="I643" s="84"/>
      <c r="J643" s="81"/>
      <c r="K643" s="624"/>
      <c r="L643" s="353"/>
      <c r="M643" s="353"/>
      <c r="N643" s="353"/>
      <c r="O643" s="353"/>
      <c r="P643" s="353"/>
      <c r="Q643" s="353"/>
      <c r="R643" s="353"/>
      <c r="S643" s="353"/>
      <c r="T643" s="353"/>
      <c r="U643" s="353"/>
      <c r="V643" s="353"/>
      <c r="W643" s="353"/>
      <c r="X643" s="353"/>
      <c r="Y643" s="353"/>
      <c r="Z643" s="353"/>
    </row>
    <row r="644" spans="1:26" s="356" customFormat="1" ht="12.75" customHeight="1">
      <c r="A644" s="363"/>
      <c r="B644" s="682"/>
      <c r="C644" s="682"/>
      <c r="D644" s="369"/>
      <c r="E644" s="84"/>
      <c r="F644" s="81"/>
      <c r="G644" s="624"/>
      <c r="H644" s="369"/>
      <c r="I644" s="84"/>
      <c r="J644" s="81"/>
      <c r="K644" s="624"/>
      <c r="L644" s="353"/>
      <c r="M644" s="353"/>
      <c r="N644" s="353"/>
      <c r="O644" s="353"/>
      <c r="P644" s="353"/>
      <c r="Q644" s="353"/>
      <c r="R644" s="353"/>
      <c r="S644" s="353"/>
      <c r="T644" s="353"/>
      <c r="U644" s="353"/>
      <c r="V644" s="353"/>
      <c r="W644" s="353"/>
      <c r="X644" s="353"/>
      <c r="Y644" s="353"/>
      <c r="Z644" s="353"/>
    </row>
    <row r="645" spans="1:26" s="356" customFormat="1" ht="12.75" customHeight="1">
      <c r="A645" s="363"/>
      <c r="B645" s="682"/>
      <c r="C645" s="682"/>
      <c r="D645" s="369"/>
      <c r="E645" s="84"/>
      <c r="F645" s="81"/>
      <c r="G645" s="624"/>
      <c r="H645" s="369"/>
      <c r="I645" s="84"/>
      <c r="J645" s="81"/>
      <c r="K645" s="624"/>
      <c r="L645" s="353"/>
      <c r="M645" s="353"/>
      <c r="N645" s="353"/>
      <c r="O645" s="353"/>
      <c r="P645" s="353"/>
      <c r="Q645" s="353"/>
      <c r="R645" s="353"/>
      <c r="S645" s="353"/>
      <c r="T645" s="353"/>
      <c r="U645" s="353"/>
      <c r="V645" s="353"/>
      <c r="W645" s="353"/>
      <c r="X645" s="353"/>
      <c r="Y645" s="353"/>
      <c r="Z645" s="353"/>
    </row>
    <row r="646" spans="1:26" s="356" customFormat="1" ht="12.75" customHeight="1">
      <c r="A646" s="363"/>
      <c r="B646" s="682"/>
      <c r="C646" s="682"/>
      <c r="D646" s="369"/>
      <c r="E646" s="84"/>
      <c r="F646" s="81"/>
      <c r="G646" s="624"/>
      <c r="H646" s="369"/>
      <c r="I646" s="84"/>
      <c r="J646" s="81"/>
      <c r="K646" s="624"/>
      <c r="L646" s="353"/>
      <c r="M646" s="353"/>
      <c r="N646" s="353"/>
      <c r="O646" s="353"/>
      <c r="P646" s="353"/>
      <c r="Q646" s="353"/>
      <c r="R646" s="353"/>
      <c r="S646" s="353"/>
      <c r="T646" s="353"/>
      <c r="U646" s="353"/>
      <c r="V646" s="353"/>
      <c r="W646" s="353"/>
      <c r="X646" s="353"/>
      <c r="Y646" s="353"/>
      <c r="Z646" s="353"/>
    </row>
    <row r="647" spans="1:26" s="356" customFormat="1" ht="12.75" customHeight="1">
      <c r="A647" s="363"/>
      <c r="B647" s="682"/>
      <c r="C647" s="682"/>
      <c r="D647" s="369"/>
      <c r="E647" s="84"/>
      <c r="F647" s="81"/>
      <c r="G647" s="624"/>
      <c r="H647" s="369"/>
      <c r="I647" s="84"/>
      <c r="J647" s="81"/>
      <c r="K647" s="624"/>
      <c r="L647" s="353"/>
      <c r="M647" s="353"/>
      <c r="N647" s="353"/>
      <c r="O647" s="353"/>
      <c r="P647" s="353"/>
      <c r="Q647" s="353"/>
      <c r="R647" s="353"/>
      <c r="S647" s="353"/>
      <c r="T647" s="353"/>
      <c r="U647" s="353"/>
      <c r="V647" s="353"/>
      <c r="W647" s="353"/>
      <c r="X647" s="353"/>
      <c r="Y647" s="353"/>
      <c r="Z647" s="353"/>
    </row>
    <row r="648" spans="1:26" s="356" customFormat="1" ht="12.75" customHeight="1">
      <c r="A648" s="363"/>
      <c r="B648" s="682"/>
      <c r="C648" s="682"/>
      <c r="D648" s="369"/>
      <c r="E648" s="84"/>
      <c r="F648" s="81"/>
      <c r="G648" s="624"/>
      <c r="H648" s="369"/>
      <c r="I648" s="84"/>
      <c r="J648" s="81"/>
      <c r="K648" s="624"/>
      <c r="L648" s="353"/>
      <c r="M648" s="353"/>
      <c r="N648" s="353"/>
      <c r="O648" s="353"/>
      <c r="P648" s="353"/>
      <c r="Q648" s="353"/>
      <c r="R648" s="353"/>
      <c r="S648" s="353"/>
      <c r="T648" s="353"/>
      <c r="U648" s="353"/>
      <c r="V648" s="353"/>
      <c r="W648" s="353"/>
      <c r="X648" s="353"/>
      <c r="Y648" s="353"/>
      <c r="Z648" s="353"/>
    </row>
    <row r="649" spans="1:26" s="356" customFormat="1" ht="12.75" customHeight="1">
      <c r="A649" s="363"/>
      <c r="B649" s="682"/>
      <c r="C649" s="682"/>
      <c r="D649" s="369"/>
      <c r="E649" s="84"/>
      <c r="F649" s="81"/>
      <c r="G649" s="624"/>
      <c r="H649" s="369"/>
      <c r="I649" s="84"/>
      <c r="J649" s="81"/>
      <c r="K649" s="624"/>
      <c r="L649" s="353"/>
      <c r="M649" s="353"/>
      <c r="N649" s="353"/>
      <c r="O649" s="353"/>
      <c r="P649" s="353"/>
      <c r="Q649" s="353"/>
      <c r="R649" s="353"/>
      <c r="S649" s="353"/>
      <c r="T649" s="353"/>
      <c r="U649" s="353"/>
      <c r="V649" s="353"/>
      <c r="W649" s="353"/>
      <c r="X649" s="353"/>
      <c r="Y649" s="353"/>
      <c r="Z649" s="353"/>
    </row>
    <row r="650" spans="1:26" s="356" customFormat="1" ht="12.75" customHeight="1">
      <c r="A650" s="363"/>
      <c r="B650" s="682"/>
      <c r="C650" s="682"/>
      <c r="D650" s="369"/>
      <c r="E650" s="84"/>
      <c r="F650" s="81"/>
      <c r="G650" s="624"/>
      <c r="H650" s="369"/>
      <c r="I650" s="84"/>
      <c r="J650" s="81"/>
      <c r="K650" s="624"/>
      <c r="L650" s="353"/>
      <c r="M650" s="353"/>
      <c r="N650" s="353"/>
      <c r="O650" s="353"/>
      <c r="P650" s="353"/>
      <c r="Q650" s="353"/>
      <c r="R650" s="353"/>
      <c r="S650" s="353"/>
      <c r="T650" s="353"/>
      <c r="U650" s="353"/>
      <c r="V650" s="353"/>
      <c r="W650" s="353"/>
      <c r="X650" s="353"/>
      <c r="Y650" s="353"/>
      <c r="Z650" s="353"/>
    </row>
    <row r="651" spans="1:26" s="356" customFormat="1" ht="12.75" customHeight="1">
      <c r="A651" s="363"/>
      <c r="B651" s="682"/>
      <c r="C651" s="682"/>
      <c r="D651" s="369"/>
      <c r="E651" s="84"/>
      <c r="F651" s="81"/>
      <c r="G651" s="624"/>
      <c r="H651" s="369"/>
      <c r="I651" s="84"/>
      <c r="J651" s="81"/>
      <c r="K651" s="624"/>
      <c r="L651" s="353"/>
      <c r="M651" s="353"/>
      <c r="N651" s="353"/>
      <c r="O651" s="353"/>
      <c r="P651" s="353"/>
      <c r="Q651" s="353"/>
      <c r="R651" s="353"/>
      <c r="S651" s="353"/>
      <c r="T651" s="353"/>
      <c r="U651" s="353"/>
      <c r="V651" s="353"/>
      <c r="W651" s="353"/>
      <c r="X651" s="353"/>
      <c r="Y651" s="353"/>
      <c r="Z651" s="353"/>
    </row>
    <row r="652" spans="1:26" s="356" customFormat="1" ht="12.75" customHeight="1">
      <c r="A652" s="375"/>
      <c r="B652" s="374"/>
      <c r="C652" s="374"/>
      <c r="D652" s="373"/>
      <c r="E652" s="372"/>
      <c r="F652" s="240"/>
      <c r="G652" s="660"/>
      <c r="H652" s="373"/>
      <c r="I652" s="372"/>
      <c r="J652" s="240"/>
      <c r="K652" s="660"/>
      <c r="L652" s="353"/>
      <c r="M652" s="353"/>
      <c r="N652" s="353"/>
      <c r="O652" s="353"/>
      <c r="P652" s="353"/>
      <c r="Q652" s="353"/>
      <c r="R652" s="353"/>
      <c r="S652" s="353"/>
      <c r="T652" s="353"/>
      <c r="U652" s="353"/>
      <c r="V652" s="353"/>
      <c r="W652" s="353"/>
      <c r="X652" s="353"/>
      <c r="Y652" s="353"/>
      <c r="Z652" s="353"/>
    </row>
    <row r="653" spans="1:26" s="356" customFormat="1" ht="12.75" customHeight="1">
      <c r="A653" s="363"/>
      <c r="B653" s="686" t="s">
        <v>35</v>
      </c>
      <c r="C653" s="686"/>
      <c r="D653" s="83"/>
      <c r="E653" s="84"/>
      <c r="F653" s="362" t="s">
        <v>36</v>
      </c>
      <c r="G653" s="629">
        <f>SUM(G592:G651)</f>
        <v>232649</v>
      </c>
      <c r="H653" s="83"/>
      <c r="I653" s="84"/>
      <c r="J653" s="362" t="s">
        <v>36</v>
      </c>
      <c r="K653" s="629">
        <f>SUM(K592:K651)</f>
        <v>271615</v>
      </c>
      <c r="L653" s="353"/>
      <c r="M653" s="353"/>
      <c r="N653" s="353"/>
      <c r="O653" s="353"/>
      <c r="P653" s="353"/>
      <c r="Q653" s="353"/>
      <c r="R653" s="353"/>
      <c r="S653" s="353"/>
      <c r="T653" s="353"/>
      <c r="U653" s="353"/>
      <c r="V653" s="353"/>
      <c r="W653" s="353"/>
      <c r="X653" s="353"/>
      <c r="Y653" s="353"/>
      <c r="Z653" s="353"/>
    </row>
    <row r="654" spans="1:26" s="356" customFormat="1" ht="12.75" customHeight="1" thickBot="1">
      <c r="A654" s="361"/>
      <c r="B654" s="360"/>
      <c r="C654" s="360"/>
      <c r="D654" s="359"/>
      <c r="E654" s="358"/>
      <c r="F654" s="357"/>
      <c r="G654" s="661"/>
      <c r="H654" s="359"/>
      <c r="I654" s="358"/>
      <c r="J654" s="357"/>
      <c r="K654" s="661"/>
      <c r="L654" s="353"/>
      <c r="M654" s="353"/>
      <c r="N654" s="353"/>
      <c r="O654" s="353"/>
      <c r="P654" s="353"/>
      <c r="Q654" s="353"/>
      <c r="R654" s="353"/>
      <c r="S654" s="353"/>
      <c r="T654" s="353"/>
      <c r="U654" s="353"/>
      <c r="V654" s="353"/>
      <c r="W654" s="353"/>
      <c r="X654" s="353"/>
      <c r="Y654" s="353"/>
      <c r="Z654" s="353"/>
    </row>
    <row r="655" spans="1:26" s="356" customFormat="1" ht="12.75" customHeight="1" thickTop="1">
      <c r="A655" s="363"/>
      <c r="B655" s="682"/>
      <c r="C655" s="682"/>
      <c r="D655" s="83"/>
      <c r="E655" s="84"/>
      <c r="F655" s="80"/>
      <c r="G655" s="624"/>
      <c r="H655" s="83"/>
      <c r="I655" s="84"/>
      <c r="J655" s="80"/>
      <c r="K655" s="624"/>
      <c r="L655" s="353"/>
      <c r="M655" s="353"/>
      <c r="N655" s="353"/>
      <c r="O655" s="353"/>
      <c r="P655" s="353"/>
      <c r="Q655" s="353"/>
      <c r="R655" s="353"/>
      <c r="S655" s="353"/>
      <c r="T655" s="353"/>
      <c r="U655" s="353"/>
      <c r="V655" s="353"/>
      <c r="W655" s="353"/>
      <c r="X655" s="353"/>
      <c r="Y655" s="353"/>
      <c r="Z655" s="353"/>
    </row>
    <row r="656" spans="1:26" s="356" customFormat="1" ht="12.75" customHeight="1">
      <c r="A656" s="377"/>
      <c r="B656" s="82" t="s">
        <v>192</v>
      </c>
      <c r="C656" s="376"/>
      <c r="D656" s="83"/>
      <c r="E656" s="84"/>
      <c r="F656" s="80"/>
      <c r="G656" s="524"/>
      <c r="H656" s="83"/>
      <c r="I656" s="84"/>
      <c r="J656" s="80"/>
      <c r="K656" s="524"/>
    </row>
    <row r="657" spans="1:11" s="356" customFormat="1" ht="12.75" customHeight="1">
      <c r="A657" s="363"/>
      <c r="B657" s="682"/>
      <c r="C657" s="682"/>
      <c r="D657" s="83"/>
      <c r="E657" s="84"/>
      <c r="F657" s="80"/>
      <c r="G657" s="524"/>
      <c r="H657" s="83"/>
      <c r="I657" s="84"/>
      <c r="J657" s="80"/>
      <c r="K657" s="524"/>
    </row>
    <row r="658" spans="1:11" s="356" customFormat="1" ht="12.75" customHeight="1">
      <c r="A658" s="363"/>
      <c r="B658" s="691" t="s">
        <v>193</v>
      </c>
      <c r="C658" s="688"/>
      <c r="D658" s="83"/>
      <c r="E658" s="84"/>
      <c r="F658" s="80"/>
      <c r="G658" s="524"/>
      <c r="H658" s="83"/>
      <c r="I658" s="84"/>
      <c r="J658" s="80"/>
      <c r="K658" s="524"/>
    </row>
    <row r="659" spans="1:11" s="87" customFormat="1" ht="12.75" customHeight="1">
      <c r="A659" s="212"/>
      <c r="B659" s="219"/>
      <c r="C659" s="219"/>
      <c r="D659" s="6"/>
      <c r="E659" s="7"/>
      <c r="F659" s="80"/>
      <c r="G659" s="625"/>
      <c r="H659" s="6"/>
      <c r="I659" s="7"/>
      <c r="J659" s="80"/>
      <c r="K659" s="625"/>
    </row>
    <row r="660" spans="1:11" s="356" customFormat="1" ht="12.75" customHeight="1">
      <c r="A660" s="523"/>
      <c r="B660" s="85" t="s">
        <v>194</v>
      </c>
      <c r="C660" s="370"/>
      <c r="D660" s="608"/>
      <c r="E660" s="84"/>
      <c r="F660" s="528"/>
      <c r="G660" s="628"/>
      <c r="H660" s="608"/>
      <c r="I660" s="84"/>
      <c r="J660" s="528"/>
      <c r="K660" s="628"/>
    </row>
    <row r="661" spans="1:11" s="87" customFormat="1" ht="12.75" customHeight="1">
      <c r="A661" s="212"/>
      <c r="B661" s="85" t="s">
        <v>195</v>
      </c>
      <c r="C661" s="370"/>
      <c r="D661" s="6"/>
      <c r="E661" s="7"/>
      <c r="F661" s="80"/>
      <c r="G661" s="625"/>
      <c r="H661" s="6"/>
      <c r="I661" s="7"/>
      <c r="J661" s="80"/>
      <c r="K661" s="625"/>
    </row>
    <row r="662" spans="1:11" s="356" customFormat="1" ht="12.75" customHeight="1">
      <c r="A662" s="363"/>
      <c r="B662" s="85" t="s">
        <v>196</v>
      </c>
      <c r="C662" s="370"/>
      <c r="D662" s="532"/>
      <c r="E662" s="533"/>
      <c r="F662" s="630"/>
      <c r="G662" s="624"/>
      <c r="H662" s="532"/>
      <c r="I662" s="533"/>
      <c r="J662" s="630"/>
      <c r="K662" s="624"/>
    </row>
    <row r="663" spans="1:11" s="356" customFormat="1" ht="12.75" customHeight="1">
      <c r="A663" s="523"/>
      <c r="B663" s="85" t="s">
        <v>197</v>
      </c>
      <c r="C663" s="370"/>
      <c r="D663" s="532"/>
      <c r="E663" s="533"/>
      <c r="F663" s="81"/>
      <c r="G663" s="624"/>
      <c r="H663" s="532"/>
      <c r="I663" s="533"/>
      <c r="J663" s="81"/>
      <c r="K663" s="624"/>
    </row>
    <row r="664" spans="1:11" s="356" customFormat="1" ht="12.75" customHeight="1">
      <c r="A664" s="523"/>
      <c r="B664" s="702"/>
      <c r="C664" s="699"/>
      <c r="D664" s="532"/>
      <c r="E664" s="533"/>
      <c r="F664" s="81"/>
      <c r="G664" s="624"/>
      <c r="H664" s="532"/>
      <c r="I664" s="533"/>
      <c r="J664" s="81"/>
      <c r="K664" s="624"/>
    </row>
    <row r="665" spans="1:11" s="356" customFormat="1" ht="12.75" customHeight="1">
      <c r="A665" s="363">
        <v>1</v>
      </c>
      <c r="B665" s="682" t="s">
        <v>198</v>
      </c>
      <c r="C665" s="699"/>
      <c r="D665" s="532">
        <v>61.32</v>
      </c>
      <c r="E665" s="533" t="s">
        <v>43</v>
      </c>
      <c r="F665" s="1043">
        <v>165</v>
      </c>
      <c r="G665" s="625">
        <f>D665*F665</f>
        <v>10117.799999999999</v>
      </c>
      <c r="H665" s="532">
        <v>61.32</v>
      </c>
      <c r="I665" s="533" t="s">
        <v>43</v>
      </c>
      <c r="J665" s="1043">
        <v>180</v>
      </c>
      <c r="K665" s="625">
        <f>H665*J665</f>
        <v>11037.6</v>
      </c>
    </row>
    <row r="666" spans="1:11" s="356" customFormat="1" ht="12.75" customHeight="1">
      <c r="A666" s="363"/>
      <c r="B666" s="86"/>
      <c r="C666" s="701"/>
      <c r="D666" s="518"/>
      <c r="E666" s="84"/>
      <c r="F666" s="1043"/>
      <c r="G666" s="628"/>
      <c r="H666" s="518"/>
      <c r="I666" s="84"/>
      <c r="J666" s="1043"/>
      <c r="K666" s="628"/>
    </row>
    <row r="667" spans="1:11" s="87" customFormat="1" ht="12.75" customHeight="1">
      <c r="A667" s="523"/>
      <c r="B667" s="85" t="s">
        <v>199</v>
      </c>
      <c r="C667" s="370"/>
      <c r="D667" s="608"/>
      <c r="E667" s="84"/>
      <c r="F667" s="1038"/>
      <c r="G667" s="625"/>
      <c r="H667" s="608"/>
      <c r="I667" s="84"/>
      <c r="J667" s="1038"/>
      <c r="K667" s="625"/>
    </row>
    <row r="668" spans="1:11" s="87" customFormat="1" ht="12.75" customHeight="1">
      <c r="A668" s="212"/>
      <c r="B668" s="85" t="s">
        <v>195</v>
      </c>
      <c r="C668" s="370"/>
      <c r="D668" s="6"/>
      <c r="E668" s="7"/>
      <c r="F668" s="1038"/>
      <c r="G668" s="625"/>
      <c r="H668" s="6"/>
      <c r="I668" s="7"/>
      <c r="J668" s="1038"/>
      <c r="K668" s="625"/>
    </row>
    <row r="669" spans="1:11" s="87" customFormat="1" ht="12.75" customHeight="1">
      <c r="A669" s="363"/>
      <c r="B669" s="85" t="s">
        <v>196</v>
      </c>
      <c r="C669" s="370"/>
      <c r="D669" s="532"/>
      <c r="E669" s="533"/>
      <c r="F669" s="385"/>
      <c r="G669" s="628"/>
      <c r="H669" s="532"/>
      <c r="I669" s="533"/>
      <c r="J669" s="385"/>
      <c r="K669" s="628"/>
    </row>
    <row r="670" spans="1:11" s="87" customFormat="1" ht="12.75" customHeight="1">
      <c r="A670" s="523"/>
      <c r="B670" s="85" t="s">
        <v>197</v>
      </c>
      <c r="C670" s="370"/>
      <c r="D670" s="532"/>
      <c r="E670" s="533"/>
      <c r="F670" s="385"/>
      <c r="G670" s="628"/>
      <c r="H670" s="532"/>
      <c r="I670" s="533"/>
      <c r="J670" s="385"/>
      <c r="K670" s="628"/>
    </row>
    <row r="671" spans="1:11" s="87" customFormat="1" ht="12.75" customHeight="1">
      <c r="A671" s="523"/>
      <c r="B671" s="702"/>
      <c r="C671" s="699"/>
      <c r="D671" s="532"/>
      <c r="E671" s="533"/>
      <c r="F671" s="385"/>
      <c r="G671" s="628"/>
      <c r="H671" s="532"/>
      <c r="I671" s="533"/>
      <c r="J671" s="385"/>
      <c r="K671" s="628"/>
    </row>
    <row r="672" spans="1:11" s="87" customFormat="1" ht="12.75" customHeight="1">
      <c r="A672" s="363">
        <f>A665+1</f>
        <v>2</v>
      </c>
      <c r="B672" s="682" t="s">
        <v>200</v>
      </c>
      <c r="C672" s="699"/>
      <c r="D672" s="532">
        <v>278</v>
      </c>
      <c r="E672" s="533" t="s">
        <v>43</v>
      </c>
      <c r="F672" s="1037">
        <v>185</v>
      </c>
      <c r="G672" s="625">
        <f>D672*F672</f>
        <v>51430</v>
      </c>
      <c r="H672" s="532">
        <v>278</v>
      </c>
      <c r="I672" s="533" t="s">
        <v>43</v>
      </c>
      <c r="J672" s="1037">
        <v>280</v>
      </c>
      <c r="K672" s="625">
        <f>H672*J672</f>
        <v>77840</v>
      </c>
    </row>
    <row r="673" spans="1:26" s="87" customFormat="1" ht="12.75" customHeight="1">
      <c r="A673" s="523"/>
      <c r="B673" s="5"/>
      <c r="C673" s="699"/>
      <c r="D673" s="518"/>
      <c r="E673" s="84"/>
      <c r="F673" s="1038"/>
      <c r="G673" s="625"/>
      <c r="H673" s="518"/>
      <c r="I673" s="84"/>
      <c r="J673" s="1038"/>
      <c r="K673" s="625"/>
    </row>
    <row r="674" spans="1:26" s="356" customFormat="1" ht="12.75" customHeight="1">
      <c r="A674" s="523"/>
      <c r="B674" s="85" t="s">
        <v>201</v>
      </c>
      <c r="C674" s="370"/>
      <c r="D674" s="608"/>
      <c r="E674" s="84"/>
      <c r="F674" s="1038"/>
      <c r="G674" s="524"/>
      <c r="H674" s="608"/>
      <c r="I674" s="84"/>
      <c r="J674" s="1038"/>
      <c r="K674" s="524"/>
    </row>
    <row r="675" spans="1:26" s="87" customFormat="1" ht="12.75" customHeight="1">
      <c r="A675" s="212"/>
      <c r="B675" s="85" t="s">
        <v>202</v>
      </c>
      <c r="C675" s="370"/>
      <c r="D675" s="6"/>
      <c r="E675" s="7"/>
      <c r="F675" s="1038"/>
      <c r="G675" s="625"/>
      <c r="H675" s="6"/>
      <c r="I675" s="7"/>
      <c r="J675" s="1038"/>
      <c r="K675" s="625"/>
    </row>
    <row r="676" spans="1:26" s="356" customFormat="1" ht="12.75" customHeight="1">
      <c r="A676" s="363"/>
      <c r="B676" s="85" t="s">
        <v>203</v>
      </c>
      <c r="C676" s="370"/>
      <c r="D676" s="532"/>
      <c r="E676" s="533"/>
      <c r="F676" s="1037"/>
      <c r="G676" s="624"/>
      <c r="H676" s="532"/>
      <c r="I676" s="533"/>
      <c r="J676" s="1037"/>
      <c r="K676" s="624"/>
    </row>
    <row r="677" spans="1:26" s="87" customFormat="1" ht="12.75" customHeight="1">
      <c r="A677" s="523"/>
      <c r="B677" s="85" t="s">
        <v>197</v>
      </c>
      <c r="C677" s="370"/>
      <c r="D677" s="532"/>
      <c r="E677" s="533"/>
      <c r="F677" s="1038"/>
      <c r="G677" s="625"/>
      <c r="H677" s="532"/>
      <c r="I677" s="533"/>
      <c r="J677" s="1038"/>
      <c r="K677" s="625"/>
    </row>
    <row r="678" spans="1:26" s="87" customFormat="1" ht="12.75" customHeight="1">
      <c r="A678" s="523"/>
      <c r="B678" s="702"/>
      <c r="C678" s="699"/>
      <c r="D678" s="532"/>
      <c r="E678" s="533"/>
      <c r="F678" s="1038"/>
      <c r="G678" s="625"/>
      <c r="H678" s="532"/>
      <c r="I678" s="533"/>
      <c r="J678" s="1038"/>
      <c r="K678" s="625"/>
    </row>
    <row r="679" spans="1:26" s="87" customFormat="1" ht="12.75" customHeight="1">
      <c r="A679" s="363">
        <f>A672+1</f>
        <v>3</v>
      </c>
      <c r="B679" s="682" t="s">
        <v>204</v>
      </c>
      <c r="C679" s="699"/>
      <c r="D679" s="532">
        <v>101</v>
      </c>
      <c r="E679" s="533" t="s">
        <v>43</v>
      </c>
      <c r="F679" s="1116">
        <v>1100</v>
      </c>
      <c r="G679" s="625">
        <f>D679*F679</f>
        <v>111100</v>
      </c>
      <c r="H679" s="532">
        <v>101</v>
      </c>
      <c r="I679" s="533" t="s">
        <v>43</v>
      </c>
      <c r="J679" s="1038">
        <v>950</v>
      </c>
      <c r="K679" s="625">
        <f>H679*J679</f>
        <v>95950</v>
      </c>
    </row>
    <row r="680" spans="1:26" s="356" customFormat="1" ht="12.75" customHeight="1">
      <c r="A680" s="212"/>
      <c r="B680" s="5"/>
      <c r="C680" s="219"/>
      <c r="D680" s="6"/>
      <c r="E680" s="7"/>
      <c r="F680" s="1037"/>
      <c r="G680" s="524"/>
      <c r="H680" s="6"/>
      <c r="I680" s="7"/>
      <c r="J680" s="1037"/>
      <c r="K680" s="524"/>
      <c r="L680" s="353"/>
      <c r="M680" s="353"/>
      <c r="N680" s="353"/>
      <c r="O680" s="353"/>
      <c r="P680" s="353"/>
      <c r="Q680" s="353"/>
      <c r="R680" s="353"/>
      <c r="S680" s="353"/>
      <c r="T680" s="353"/>
      <c r="U680" s="353"/>
      <c r="V680" s="353"/>
      <c r="W680" s="353"/>
      <c r="X680" s="353"/>
      <c r="Y680" s="353"/>
      <c r="Z680" s="353"/>
    </row>
    <row r="681" spans="1:26" s="87" customFormat="1" ht="12.75" customHeight="1">
      <c r="A681" s="523"/>
      <c r="B681" s="85" t="s">
        <v>205</v>
      </c>
      <c r="C681" s="370"/>
      <c r="D681" s="608"/>
      <c r="E681" s="84"/>
      <c r="F681" s="1038"/>
      <c r="G681" s="625"/>
      <c r="H681" s="608"/>
      <c r="I681" s="84"/>
      <c r="J681" s="1038"/>
      <c r="K681" s="625"/>
    </row>
    <row r="682" spans="1:26" s="356" customFormat="1" ht="12.75" customHeight="1">
      <c r="A682" s="212"/>
      <c r="B682" s="85" t="s">
        <v>202</v>
      </c>
      <c r="C682" s="370"/>
      <c r="D682" s="6"/>
      <c r="E682" s="7"/>
      <c r="F682" s="630"/>
      <c r="G682" s="624"/>
      <c r="H682" s="6"/>
      <c r="I682" s="7"/>
      <c r="J682" s="630"/>
      <c r="K682" s="624"/>
    </row>
    <row r="683" spans="1:26" s="356" customFormat="1" ht="12.75" customHeight="1">
      <c r="A683" s="363"/>
      <c r="B683" s="85" t="s">
        <v>203</v>
      </c>
      <c r="C683" s="370"/>
      <c r="D683" s="532"/>
      <c r="E683" s="533"/>
      <c r="F683" s="385"/>
      <c r="G683" s="628"/>
      <c r="H683" s="532"/>
      <c r="I683" s="533"/>
      <c r="J683" s="385"/>
      <c r="K683" s="628"/>
    </row>
    <row r="684" spans="1:26" s="356" customFormat="1" ht="12.75" customHeight="1">
      <c r="A684" s="523"/>
      <c r="B684" s="85" t="s">
        <v>197</v>
      </c>
      <c r="C684" s="370"/>
      <c r="D684" s="532"/>
      <c r="E684" s="533"/>
      <c r="F684" s="1043"/>
      <c r="G684" s="628"/>
      <c r="H684" s="532"/>
      <c r="I684" s="533"/>
      <c r="J684" s="1043"/>
      <c r="K684" s="628"/>
    </row>
    <row r="685" spans="1:26" s="87" customFormat="1" ht="12.75" customHeight="1">
      <c r="A685" s="523"/>
      <c r="B685" s="702"/>
      <c r="C685" s="699"/>
      <c r="D685" s="532"/>
      <c r="E685" s="533"/>
      <c r="F685" s="1038"/>
      <c r="G685" s="625"/>
      <c r="H685" s="532"/>
      <c r="I685" s="533"/>
      <c r="J685" s="1038"/>
      <c r="K685" s="625"/>
    </row>
    <row r="686" spans="1:26" s="356" customFormat="1" ht="12.75" customHeight="1">
      <c r="A686" s="363">
        <f>A679+1</f>
        <v>4</v>
      </c>
      <c r="B686" s="682" t="s">
        <v>206</v>
      </c>
      <c r="C686" s="699"/>
      <c r="D686" s="532">
        <v>62</v>
      </c>
      <c r="E686" s="533" t="s">
        <v>43</v>
      </c>
      <c r="F686" s="1040"/>
      <c r="G686" s="625">
        <f>D686*F686</f>
        <v>0</v>
      </c>
      <c r="H686" s="532">
        <v>62</v>
      </c>
      <c r="I686" s="533" t="s">
        <v>43</v>
      </c>
      <c r="J686" s="1038">
        <v>650</v>
      </c>
      <c r="K686" s="625">
        <f>H686*J686</f>
        <v>40300</v>
      </c>
    </row>
    <row r="687" spans="1:26" s="356" customFormat="1" ht="12.75" customHeight="1">
      <c r="A687" s="363"/>
      <c r="B687" s="689"/>
      <c r="C687" s="807"/>
      <c r="D687" s="83"/>
      <c r="E687" s="84"/>
      <c r="F687" s="1043"/>
      <c r="G687" s="628"/>
      <c r="H687" s="83"/>
      <c r="I687" s="84"/>
      <c r="J687" s="1043"/>
      <c r="K687" s="628"/>
    </row>
    <row r="688" spans="1:26" s="356" customFormat="1" ht="12.75" customHeight="1">
      <c r="A688" s="212"/>
      <c r="B688" s="698" t="s">
        <v>207</v>
      </c>
      <c r="C688" s="87"/>
      <c r="D688" s="6"/>
      <c r="E688" s="7"/>
      <c r="F688" s="1041"/>
      <c r="G688" s="607"/>
      <c r="H688" s="6"/>
      <c r="I688" s="7"/>
      <c r="J688" s="1041"/>
      <c r="K688" s="607"/>
      <c r="L688" s="353"/>
      <c r="M688" s="353"/>
      <c r="N688" s="353"/>
      <c r="O688" s="353"/>
      <c r="P688" s="353"/>
      <c r="Q688" s="353"/>
      <c r="R688" s="353"/>
      <c r="S688" s="353"/>
      <c r="T688" s="353"/>
      <c r="U688" s="353"/>
      <c r="V688" s="353"/>
      <c r="W688" s="353"/>
      <c r="X688" s="353"/>
      <c r="Y688" s="353"/>
      <c r="Z688" s="353"/>
    </row>
    <row r="689" spans="1:11" s="356" customFormat="1" ht="12.75" customHeight="1">
      <c r="A689" s="212"/>
      <c r="B689" s="698"/>
      <c r="C689" s="87"/>
      <c r="D689" s="6"/>
      <c r="E689" s="7"/>
      <c r="F689" s="630"/>
      <c r="G689" s="624"/>
      <c r="H689" s="6"/>
      <c r="I689" s="7"/>
      <c r="J689" s="630"/>
      <c r="K689" s="624"/>
    </row>
    <row r="690" spans="1:11" s="356" customFormat="1" ht="12.75" customHeight="1">
      <c r="A690" s="363"/>
      <c r="B690" s="689" t="s">
        <v>208</v>
      </c>
      <c r="C690" s="353"/>
      <c r="D690" s="83"/>
      <c r="E690" s="84"/>
      <c r="F690" s="1043"/>
      <c r="G690" s="628"/>
      <c r="H690" s="83"/>
      <c r="I690" s="84"/>
      <c r="J690" s="1043"/>
      <c r="K690" s="628"/>
    </row>
    <row r="691" spans="1:11" s="356" customFormat="1" ht="12.75" customHeight="1">
      <c r="A691" s="363"/>
      <c r="B691" s="689" t="s">
        <v>209</v>
      </c>
      <c r="C691" s="353"/>
      <c r="D691" s="83"/>
      <c r="E691" s="84"/>
      <c r="F691" s="1043"/>
      <c r="G691" s="628"/>
      <c r="H691" s="83"/>
      <c r="I691" s="84"/>
      <c r="J691" s="1043"/>
      <c r="K691" s="628"/>
    </row>
    <row r="692" spans="1:11" s="356" customFormat="1" ht="12.75" customHeight="1">
      <c r="A692" s="363"/>
      <c r="B692" s="689"/>
      <c r="C692" s="353"/>
      <c r="D692" s="83"/>
      <c r="E692" s="84"/>
      <c r="F692" s="1043"/>
      <c r="G692" s="628"/>
      <c r="H692" s="83"/>
      <c r="I692" s="84"/>
      <c r="J692" s="1043"/>
      <c r="K692" s="628"/>
    </row>
    <row r="693" spans="1:11" s="356" customFormat="1" ht="12.75" customHeight="1">
      <c r="A693" s="523">
        <f>A686+1</f>
        <v>5</v>
      </c>
      <c r="B693" s="5" t="s">
        <v>210</v>
      </c>
      <c r="C693" s="699"/>
      <c r="D693" s="532"/>
      <c r="E693" s="7"/>
      <c r="F693" s="1043"/>
      <c r="G693" s="624"/>
      <c r="H693" s="532"/>
      <c r="I693" s="7"/>
      <c r="J693" s="1043"/>
      <c r="K693" s="624"/>
    </row>
    <row r="694" spans="1:11" s="356" customFormat="1" ht="12.75" customHeight="1">
      <c r="A694" s="523"/>
      <c r="B694" s="5" t="s">
        <v>211</v>
      </c>
      <c r="C694" s="699"/>
      <c r="D694" s="518">
        <v>29</v>
      </c>
      <c r="E694" s="84" t="s">
        <v>127</v>
      </c>
      <c r="F694" s="1043">
        <v>225</v>
      </c>
      <c r="G694" s="625">
        <f>D694*F694</f>
        <v>6525</v>
      </c>
      <c r="H694" s="518">
        <v>29</v>
      </c>
      <c r="I694" s="84" t="s">
        <v>127</v>
      </c>
      <c r="J694" s="1102">
        <f>750*1.2</f>
        <v>900</v>
      </c>
      <c r="K694" s="625">
        <f>H694*J694</f>
        <v>26100</v>
      </c>
    </row>
    <row r="695" spans="1:11" s="356" customFormat="1" ht="12.75" customHeight="1">
      <c r="A695" s="363"/>
      <c r="B695" s="692"/>
      <c r="C695" s="688"/>
      <c r="D695" s="83"/>
      <c r="E695" s="84"/>
      <c r="F695" s="630"/>
      <c r="G695" s="624"/>
      <c r="H695" s="83"/>
      <c r="I695" s="84"/>
      <c r="J695" s="630"/>
      <c r="K695" s="624"/>
    </row>
    <row r="696" spans="1:11" s="356" customFormat="1" ht="12.75" customHeight="1">
      <c r="A696" s="212">
        <f>+A693+1</f>
        <v>6</v>
      </c>
      <c r="B696" s="5" t="s">
        <v>210</v>
      </c>
      <c r="C696" s="699"/>
      <c r="D696" s="6"/>
      <c r="E696" s="7"/>
      <c r="F696" s="1043"/>
      <c r="G696" s="628"/>
      <c r="H696" s="6"/>
      <c r="I696" s="7"/>
      <c r="J696" s="1043"/>
      <c r="K696" s="628"/>
    </row>
    <row r="697" spans="1:11" s="356" customFormat="1" ht="12.75" customHeight="1">
      <c r="A697" s="523"/>
      <c r="B697" s="5" t="s">
        <v>212</v>
      </c>
      <c r="C697" s="699"/>
      <c r="D697" s="532">
        <v>2</v>
      </c>
      <c r="E697" s="7" t="s">
        <v>127</v>
      </c>
      <c r="F697" s="1037">
        <v>225</v>
      </c>
      <c r="G697" s="625">
        <f>D697*F697</f>
        <v>450</v>
      </c>
      <c r="H697" s="532">
        <v>2</v>
      </c>
      <c r="I697" s="7" t="s">
        <v>127</v>
      </c>
      <c r="J697" s="1098">
        <v>900</v>
      </c>
      <c r="K697" s="625">
        <f>H697*J697</f>
        <v>1800</v>
      </c>
    </row>
    <row r="698" spans="1:11" s="356" customFormat="1" ht="12.75" customHeight="1">
      <c r="A698" s="212"/>
      <c r="B698" s="219"/>
      <c r="C698" s="219"/>
      <c r="D698" s="6"/>
      <c r="E698" s="7"/>
      <c r="F698" s="630"/>
      <c r="G698" s="624"/>
      <c r="H698" s="6"/>
      <c r="I698" s="7"/>
      <c r="J698" s="630"/>
      <c r="K698" s="624"/>
    </row>
    <row r="699" spans="1:11" s="356" customFormat="1" ht="12.75" customHeight="1">
      <c r="A699" s="212">
        <f>A696+1</f>
        <v>7</v>
      </c>
      <c r="B699" s="5" t="s">
        <v>213</v>
      </c>
      <c r="C699" s="682"/>
      <c r="D699" s="6">
        <v>27</v>
      </c>
      <c r="E699" s="7" t="s">
        <v>127</v>
      </c>
      <c r="F699" s="1043">
        <v>575</v>
      </c>
      <c r="G699" s="625">
        <f>D699*F699</f>
        <v>15525</v>
      </c>
      <c r="H699" s="6">
        <v>27</v>
      </c>
      <c r="I699" s="7" t="s">
        <v>127</v>
      </c>
      <c r="J699" s="1043">
        <v>650</v>
      </c>
      <c r="K699" s="625">
        <f>H699*J699</f>
        <v>17550</v>
      </c>
    </row>
    <row r="700" spans="1:11" s="356" customFormat="1" ht="12.75" customHeight="1">
      <c r="A700" s="212"/>
      <c r="B700" s="219"/>
      <c r="C700" s="219"/>
      <c r="D700" s="6"/>
      <c r="E700" s="7"/>
      <c r="F700" s="1037"/>
      <c r="G700" s="624"/>
      <c r="H700" s="6"/>
      <c r="I700" s="7"/>
      <c r="J700" s="1037"/>
      <c r="K700" s="624"/>
    </row>
    <row r="701" spans="1:11" s="356" customFormat="1" ht="12.75" customHeight="1">
      <c r="A701" s="212">
        <f>A699+1</f>
        <v>8</v>
      </c>
      <c r="B701" s="5" t="s">
        <v>214</v>
      </c>
      <c r="C701" s="219"/>
      <c r="D701" s="6">
        <v>46</v>
      </c>
      <c r="E701" s="7" t="s">
        <v>127</v>
      </c>
      <c r="F701" s="1044"/>
      <c r="G701" s="625">
        <f>D701*F701</f>
        <v>0</v>
      </c>
      <c r="H701" s="6">
        <v>46</v>
      </c>
      <c r="I701" s="7" t="s">
        <v>127</v>
      </c>
      <c r="J701" s="1043">
        <v>650</v>
      </c>
      <c r="K701" s="625">
        <f>H701*J701</f>
        <v>29900</v>
      </c>
    </row>
    <row r="702" spans="1:11" s="87" customFormat="1" ht="12.75" customHeight="1">
      <c r="A702" s="212"/>
      <c r="B702" s="682"/>
      <c r="C702" s="521"/>
      <c r="D702" s="83"/>
      <c r="E702" s="84"/>
      <c r="F702" s="1038"/>
      <c r="G702" s="625"/>
      <c r="H702" s="83"/>
      <c r="I702" s="84"/>
      <c r="J702" s="1038"/>
      <c r="K702" s="625"/>
    </row>
    <row r="703" spans="1:11" s="87" customFormat="1" ht="12.75" customHeight="1">
      <c r="A703" s="363">
        <f>A701+1</f>
        <v>9</v>
      </c>
      <c r="B703" s="682" t="s">
        <v>215</v>
      </c>
      <c r="C703" s="701"/>
      <c r="D703" s="83"/>
      <c r="E703" s="84"/>
      <c r="F703" s="1038"/>
      <c r="G703" s="625"/>
      <c r="H703" s="83"/>
      <c r="I703" s="84"/>
      <c r="J703" s="1038"/>
      <c r="K703" s="625"/>
    </row>
    <row r="704" spans="1:11" s="87" customFormat="1" ht="12.75" customHeight="1">
      <c r="A704" s="363"/>
      <c r="B704" s="682" t="s">
        <v>216</v>
      </c>
      <c r="C704" s="700"/>
      <c r="D704" s="6">
        <v>34</v>
      </c>
      <c r="E704" s="7" t="s">
        <v>78</v>
      </c>
      <c r="F704" s="1038">
        <v>180</v>
      </c>
      <c r="G704" s="625">
        <f>D704*F704</f>
        <v>6120</v>
      </c>
      <c r="H704" s="6">
        <v>34</v>
      </c>
      <c r="I704" s="7" t="s">
        <v>78</v>
      </c>
      <c r="J704" s="1038">
        <v>350</v>
      </c>
      <c r="K704" s="625">
        <f>H704*J704</f>
        <v>11900</v>
      </c>
    </row>
    <row r="705" spans="1:26" s="87" customFormat="1" ht="12.75" customHeight="1">
      <c r="A705" s="212"/>
      <c r="B705" s="219"/>
      <c r="C705" s="219"/>
      <c r="D705" s="6"/>
      <c r="E705" s="7"/>
      <c r="F705" s="1038"/>
      <c r="G705" s="625"/>
      <c r="H705" s="6"/>
      <c r="I705" s="7"/>
      <c r="J705" s="1038"/>
      <c r="K705" s="625"/>
    </row>
    <row r="706" spans="1:26" s="87" customFormat="1" ht="12.75" customHeight="1">
      <c r="A706" s="363">
        <f>A703+1</f>
        <v>10</v>
      </c>
      <c r="B706" s="682" t="s">
        <v>217</v>
      </c>
      <c r="C706" s="701"/>
      <c r="D706" s="518">
        <v>3</v>
      </c>
      <c r="E706" s="7" t="s">
        <v>78</v>
      </c>
      <c r="F706" s="1043">
        <v>175</v>
      </c>
      <c r="G706" s="625">
        <f>D706*F706</f>
        <v>525</v>
      </c>
      <c r="H706" s="518">
        <v>3</v>
      </c>
      <c r="I706" s="7" t="s">
        <v>78</v>
      </c>
      <c r="J706" s="1043">
        <v>300</v>
      </c>
      <c r="K706" s="625">
        <f>H706*J706</f>
        <v>900</v>
      </c>
    </row>
    <row r="707" spans="1:26" s="356" customFormat="1" ht="12.75" customHeight="1">
      <c r="A707" s="363"/>
      <c r="B707" s="682"/>
      <c r="C707" s="701"/>
      <c r="D707" s="518"/>
      <c r="E707" s="84"/>
      <c r="F707" s="1043"/>
      <c r="G707" s="628"/>
      <c r="H707" s="518"/>
      <c r="I707" s="84"/>
      <c r="J707" s="1043"/>
      <c r="K707" s="628"/>
    </row>
    <row r="708" spans="1:26" s="87" customFormat="1" ht="12.75" customHeight="1">
      <c r="A708" s="363">
        <f>A706+1</f>
        <v>11</v>
      </c>
      <c r="B708" s="5" t="s">
        <v>218</v>
      </c>
      <c r="C708" s="682"/>
      <c r="D708" s="6">
        <v>5</v>
      </c>
      <c r="E708" s="7" t="s">
        <v>127</v>
      </c>
      <c r="F708" s="1103">
        <v>245</v>
      </c>
      <c r="G708" s="625">
        <f>D708*F708</f>
        <v>1225</v>
      </c>
      <c r="H708" s="6">
        <v>5</v>
      </c>
      <c r="I708" s="7" t="s">
        <v>127</v>
      </c>
      <c r="J708" s="1043">
        <v>600</v>
      </c>
      <c r="K708" s="625">
        <f>H708*J708</f>
        <v>3000</v>
      </c>
    </row>
    <row r="709" spans="1:26" s="356" customFormat="1" ht="12.75" customHeight="1">
      <c r="A709" s="363"/>
      <c r="B709" s="682"/>
      <c r="C709" s="701"/>
      <c r="D709" s="518"/>
      <c r="E709" s="84"/>
      <c r="F709" s="1043"/>
      <c r="G709" s="628"/>
      <c r="H709" s="518"/>
      <c r="I709" s="84"/>
      <c r="J709" s="1043"/>
      <c r="K709" s="628"/>
    </row>
    <row r="710" spans="1:26" s="356" customFormat="1" ht="12.75" customHeight="1">
      <c r="A710" s="363">
        <f>A708+1</f>
        <v>12</v>
      </c>
      <c r="B710" s="682" t="s">
        <v>219</v>
      </c>
      <c r="C710" s="701"/>
      <c r="D710" s="518">
        <v>3</v>
      </c>
      <c r="E710" s="7" t="s">
        <v>127</v>
      </c>
      <c r="F710" s="1043">
        <v>350</v>
      </c>
      <c r="G710" s="625">
        <f>D710*F710</f>
        <v>1050</v>
      </c>
      <c r="H710" s="518">
        <v>3</v>
      </c>
      <c r="I710" s="7" t="s">
        <v>127</v>
      </c>
      <c r="J710" s="1043">
        <v>350</v>
      </c>
      <c r="K710" s="625">
        <f>H710*J710</f>
        <v>1050</v>
      </c>
    </row>
    <row r="711" spans="1:26" s="356" customFormat="1" ht="12.75" customHeight="1">
      <c r="A711" s="363"/>
      <c r="B711" s="682"/>
      <c r="C711" s="701"/>
      <c r="D711" s="518"/>
      <c r="E711" s="84"/>
      <c r="F711" s="528"/>
      <c r="G711" s="628"/>
      <c r="H711" s="518"/>
      <c r="I711" s="84"/>
      <c r="J711" s="528"/>
      <c r="K711" s="628"/>
    </row>
    <row r="712" spans="1:26" s="356" customFormat="1" ht="12.75" customHeight="1">
      <c r="A712" s="363"/>
      <c r="B712" s="682"/>
      <c r="C712" s="701"/>
      <c r="D712" s="518"/>
      <c r="E712" s="84"/>
      <c r="F712" s="528"/>
      <c r="G712" s="628"/>
      <c r="H712" s="518"/>
      <c r="I712" s="84"/>
      <c r="J712" s="528"/>
      <c r="K712" s="628"/>
    </row>
    <row r="713" spans="1:26" s="356" customFormat="1" ht="12.75" customHeight="1">
      <c r="A713" s="363"/>
      <c r="B713" s="682"/>
      <c r="C713" s="699"/>
      <c r="D713" s="532"/>
      <c r="E713" s="533"/>
      <c r="F713" s="528"/>
      <c r="G713" s="624"/>
      <c r="H713" s="532"/>
      <c r="I713" s="533"/>
      <c r="J713" s="528"/>
      <c r="K713" s="624"/>
    </row>
    <row r="714" spans="1:26" s="356" customFormat="1" ht="12.75" customHeight="1">
      <c r="A714" s="363"/>
      <c r="B714" s="682"/>
      <c r="C714" s="701"/>
      <c r="D714" s="518"/>
      <c r="E714" s="84"/>
      <c r="F714" s="528"/>
      <c r="G714" s="628"/>
      <c r="H714" s="518"/>
      <c r="I714" s="84"/>
      <c r="J714" s="528"/>
      <c r="K714" s="628"/>
    </row>
    <row r="715" spans="1:26" s="356" customFormat="1" ht="12.75" customHeight="1">
      <c r="A715" s="363"/>
      <c r="B715" s="682"/>
      <c r="C715" s="701"/>
      <c r="D715" s="518"/>
      <c r="E715" s="84"/>
      <c r="F715" s="528"/>
      <c r="G715" s="628"/>
      <c r="H715" s="518"/>
      <c r="I715" s="84"/>
      <c r="J715" s="528"/>
      <c r="K715" s="628"/>
    </row>
    <row r="716" spans="1:26" s="356" customFormat="1" ht="12.75" customHeight="1">
      <c r="A716" s="363"/>
      <c r="B716" s="682"/>
      <c r="C716" s="701"/>
      <c r="D716" s="518"/>
      <c r="E716" s="84"/>
      <c r="F716" s="528"/>
      <c r="G716" s="628"/>
      <c r="H716" s="518"/>
      <c r="I716" s="84"/>
      <c r="J716" s="528"/>
      <c r="K716" s="628"/>
    </row>
    <row r="717" spans="1:26" s="356" customFormat="1" ht="12.75" customHeight="1">
      <c r="A717" s="363"/>
      <c r="B717" s="682"/>
      <c r="C717" s="701"/>
      <c r="D717" s="518"/>
      <c r="E717" s="84"/>
      <c r="F717" s="528"/>
      <c r="G717" s="628"/>
      <c r="H717" s="518"/>
      <c r="I717" s="84"/>
      <c r="J717" s="528"/>
      <c r="K717" s="628"/>
    </row>
    <row r="718" spans="1:26" s="356" customFormat="1" ht="12.75" customHeight="1">
      <c r="A718" s="368"/>
      <c r="B718" s="367"/>
      <c r="C718" s="367"/>
      <c r="D718" s="366"/>
      <c r="E718" s="365"/>
      <c r="F718" s="364"/>
      <c r="G718" s="659"/>
      <c r="H718" s="366"/>
      <c r="I718" s="365"/>
      <c r="J718" s="364"/>
      <c r="K718" s="659"/>
    </row>
    <row r="719" spans="1:26" s="356" customFormat="1" ht="12.75" customHeight="1">
      <c r="A719" s="363"/>
      <c r="B719" s="682"/>
      <c r="C719" s="682"/>
      <c r="D719" s="83"/>
      <c r="E719" s="84"/>
      <c r="F719" s="80"/>
      <c r="G719" s="624"/>
      <c r="H719" s="83"/>
      <c r="I719" s="84"/>
      <c r="J719" s="80"/>
      <c r="K719" s="624"/>
      <c r="L719" s="353"/>
      <c r="M719" s="353"/>
      <c r="N719" s="353"/>
      <c r="O719" s="353"/>
      <c r="P719" s="353"/>
      <c r="Q719" s="353"/>
      <c r="R719" s="353"/>
      <c r="S719" s="353"/>
      <c r="T719" s="353"/>
      <c r="U719" s="353"/>
      <c r="V719" s="353"/>
      <c r="W719" s="353"/>
      <c r="X719" s="353"/>
      <c r="Y719" s="353"/>
      <c r="Z719" s="353"/>
    </row>
    <row r="720" spans="1:26" s="356" customFormat="1" ht="12.75" customHeight="1">
      <c r="A720" s="363"/>
      <c r="B720" s="686" t="s">
        <v>35</v>
      </c>
      <c r="C720" s="686"/>
      <c r="D720" s="83"/>
      <c r="E720" s="84"/>
      <c r="F720" s="362" t="s">
        <v>36</v>
      </c>
      <c r="G720" s="629">
        <f>SUM(G657:G715)</f>
        <v>204067.8</v>
      </c>
      <c r="H720" s="83"/>
      <c r="I720" s="84"/>
      <c r="J720" s="362" t="s">
        <v>36</v>
      </c>
      <c r="K720" s="629">
        <f>SUM(K657:K715)</f>
        <v>317327.59999999998</v>
      </c>
      <c r="L720" s="353"/>
      <c r="M720" s="353"/>
      <c r="N720" s="353"/>
      <c r="O720" s="353"/>
      <c r="P720" s="353"/>
      <c r="Q720" s="353"/>
      <c r="R720" s="353"/>
      <c r="S720" s="353"/>
      <c r="T720" s="353"/>
      <c r="U720" s="353"/>
      <c r="V720" s="353"/>
      <c r="W720" s="353"/>
      <c r="X720" s="353"/>
      <c r="Y720" s="353"/>
      <c r="Z720" s="353"/>
    </row>
    <row r="721" spans="1:26" s="356" customFormat="1" ht="12.75" customHeight="1" thickBot="1">
      <c r="A721" s="361"/>
      <c r="B721" s="360"/>
      <c r="C721" s="360"/>
      <c r="D721" s="359"/>
      <c r="E721" s="358"/>
      <c r="F721" s="357"/>
      <c r="G721" s="661"/>
      <c r="H721" s="359"/>
      <c r="I721" s="358"/>
      <c r="J721" s="357"/>
      <c r="K721" s="661"/>
      <c r="L721" s="353"/>
      <c r="M721" s="353"/>
      <c r="N721" s="353"/>
      <c r="O721" s="353"/>
      <c r="P721" s="353"/>
      <c r="Q721" s="353"/>
      <c r="R721" s="353"/>
      <c r="S721" s="353"/>
      <c r="T721" s="353"/>
      <c r="U721" s="353"/>
      <c r="V721" s="353"/>
      <c r="W721" s="353"/>
      <c r="X721" s="353"/>
      <c r="Y721" s="353"/>
      <c r="Z721" s="353"/>
    </row>
    <row r="722" spans="1:26" s="356" customFormat="1" ht="12.75" customHeight="1" thickTop="1">
      <c r="A722" s="363"/>
      <c r="B722" s="682"/>
      <c r="C722" s="682"/>
      <c r="D722" s="83"/>
      <c r="E722" s="84"/>
      <c r="F722" s="81"/>
      <c r="G722" s="524"/>
      <c r="H722" s="83"/>
      <c r="I722" s="84"/>
      <c r="J722" s="81"/>
      <c r="K722" s="524"/>
      <c r="L722" s="353"/>
      <c r="N722" s="353"/>
      <c r="O722" s="353"/>
      <c r="P722" s="353"/>
      <c r="Q722" s="353"/>
      <c r="R722" s="353"/>
      <c r="S722" s="353"/>
      <c r="T722" s="353"/>
      <c r="U722" s="353"/>
      <c r="V722" s="353"/>
      <c r="W722" s="353"/>
      <c r="X722" s="353"/>
      <c r="Y722" s="353"/>
      <c r="Z722" s="353"/>
    </row>
    <row r="723" spans="1:26" s="356" customFormat="1" ht="12.75" customHeight="1">
      <c r="A723" s="212"/>
      <c r="B723" s="82" t="s">
        <v>192</v>
      </c>
      <c r="C723" s="87"/>
      <c r="D723" s="6"/>
      <c r="E723" s="7"/>
      <c r="F723" s="81"/>
      <c r="G723" s="524"/>
      <c r="H723" s="6"/>
      <c r="I723" s="7"/>
      <c r="J723" s="81"/>
      <c r="K723" s="524"/>
      <c r="L723" s="353"/>
      <c r="N723" s="353"/>
      <c r="O723" s="353"/>
      <c r="P723" s="353"/>
      <c r="Q723" s="353"/>
      <c r="R723" s="353"/>
      <c r="S723" s="353"/>
      <c r="T723" s="353"/>
      <c r="U723" s="353"/>
      <c r="V723" s="353"/>
      <c r="W723" s="353"/>
      <c r="X723" s="353"/>
      <c r="Y723" s="353"/>
      <c r="Z723" s="353"/>
    </row>
    <row r="724" spans="1:26" s="356" customFormat="1" ht="12.75" customHeight="1">
      <c r="A724" s="212"/>
      <c r="B724" s="698"/>
      <c r="C724" s="87"/>
      <c r="D724" s="6"/>
      <c r="E724" s="7"/>
      <c r="F724" s="81"/>
      <c r="G724" s="524"/>
      <c r="H724" s="6"/>
      <c r="I724" s="7"/>
      <c r="J724" s="81"/>
      <c r="K724" s="524"/>
      <c r="L724" s="353"/>
      <c r="N724" s="353"/>
      <c r="O724" s="353"/>
      <c r="P724" s="353"/>
      <c r="Q724" s="353"/>
      <c r="R724" s="353"/>
      <c r="S724" s="353"/>
      <c r="T724" s="353"/>
      <c r="U724" s="353"/>
      <c r="V724" s="353"/>
      <c r="W724" s="353"/>
      <c r="X724" s="353"/>
      <c r="Y724" s="353"/>
      <c r="Z724" s="353"/>
    </row>
    <row r="725" spans="1:26" s="356" customFormat="1" ht="12.75" customHeight="1">
      <c r="A725" s="363"/>
      <c r="B725" s="957" t="s">
        <v>220</v>
      </c>
      <c r="C725" s="682"/>
      <c r="D725" s="83"/>
      <c r="E725" s="84"/>
      <c r="F725" s="81"/>
      <c r="G725" s="524"/>
      <c r="H725" s="83"/>
      <c r="I725" s="84"/>
      <c r="J725" s="81"/>
      <c r="K725" s="524"/>
      <c r="L725" s="353"/>
      <c r="N725" s="353"/>
      <c r="O725" s="353"/>
      <c r="P725" s="353"/>
      <c r="Q725" s="353"/>
      <c r="R725" s="353"/>
      <c r="S725" s="353"/>
      <c r="T725" s="353"/>
      <c r="U725" s="353"/>
      <c r="V725" s="353"/>
      <c r="W725" s="353"/>
      <c r="X725" s="353"/>
      <c r="Y725" s="353"/>
      <c r="Z725" s="353"/>
    </row>
    <row r="726" spans="1:26" s="356" customFormat="1" ht="12.75" customHeight="1">
      <c r="A726" s="523"/>
      <c r="B726" s="947"/>
      <c r="C726" s="87"/>
      <c r="D726" s="532"/>
      <c r="E726" s="84"/>
      <c r="F726" s="81"/>
      <c r="G726" s="524"/>
      <c r="H726" s="532"/>
      <c r="I726" s="84"/>
      <c r="J726" s="81"/>
      <c r="K726" s="524"/>
      <c r="L726" s="353"/>
      <c r="N726" s="353"/>
      <c r="O726" s="353"/>
      <c r="P726" s="353"/>
      <c r="Q726" s="353"/>
      <c r="R726" s="353"/>
      <c r="S726" s="353"/>
      <c r="T726" s="353"/>
      <c r="U726" s="353"/>
      <c r="V726" s="353"/>
      <c r="W726" s="353"/>
      <c r="X726" s="353"/>
      <c r="Y726" s="353"/>
      <c r="Z726" s="353"/>
    </row>
    <row r="727" spans="1:26" s="356" customFormat="1" ht="12.75" customHeight="1">
      <c r="A727" s="363"/>
      <c r="B727" s="689" t="s">
        <v>221</v>
      </c>
      <c r="C727" s="807"/>
      <c r="D727" s="83"/>
      <c r="E727" s="84"/>
      <c r="F727" s="81"/>
      <c r="G727" s="524"/>
      <c r="H727" s="83"/>
      <c r="I727" s="84"/>
      <c r="J727" s="81"/>
      <c r="K727" s="524"/>
      <c r="L727" s="353"/>
      <c r="N727" s="353"/>
      <c r="O727" s="353"/>
      <c r="P727" s="353"/>
      <c r="Q727" s="353"/>
      <c r="R727" s="353"/>
      <c r="S727" s="353"/>
      <c r="T727" s="353"/>
      <c r="U727" s="353"/>
      <c r="V727" s="353"/>
      <c r="W727" s="353"/>
      <c r="X727" s="353"/>
      <c r="Y727" s="353"/>
      <c r="Z727" s="353"/>
    </row>
    <row r="728" spans="1:26" s="356" customFormat="1" ht="12.75" customHeight="1">
      <c r="A728" s="523"/>
      <c r="B728" s="689" t="s">
        <v>222</v>
      </c>
      <c r="C728" s="353"/>
      <c r="D728" s="83"/>
      <c r="E728" s="84"/>
      <c r="F728" s="81"/>
      <c r="G728" s="524"/>
      <c r="H728" s="83"/>
      <c r="I728" s="84"/>
      <c r="J728" s="81"/>
      <c r="K728" s="524"/>
      <c r="L728" s="353"/>
      <c r="N728" s="353"/>
      <c r="O728" s="353"/>
      <c r="P728" s="353"/>
      <c r="Q728" s="353"/>
      <c r="R728" s="353"/>
      <c r="S728" s="353"/>
      <c r="T728" s="353"/>
      <c r="U728" s="353"/>
      <c r="V728" s="353"/>
      <c r="W728" s="353"/>
      <c r="X728" s="353"/>
      <c r="Y728" s="353"/>
      <c r="Z728" s="353"/>
    </row>
    <row r="729" spans="1:26" s="356" customFormat="1" ht="12.75" customHeight="1">
      <c r="A729" s="363"/>
      <c r="B729" s="219" t="s">
        <v>223</v>
      </c>
      <c r="C729" s="701"/>
      <c r="D729" s="532"/>
      <c r="E729" s="533"/>
      <c r="F729" s="81"/>
      <c r="G729" s="524"/>
      <c r="H729" s="532"/>
      <c r="I729" s="533"/>
      <c r="J729" s="81"/>
      <c r="K729" s="524"/>
      <c r="L729" s="353"/>
      <c r="N729" s="353"/>
      <c r="O729" s="353"/>
      <c r="P729" s="353"/>
      <c r="Q729" s="353"/>
      <c r="R729" s="353"/>
      <c r="S729" s="353"/>
      <c r="T729" s="353"/>
      <c r="U729" s="353"/>
      <c r="V729" s="353"/>
      <c r="W729" s="353"/>
      <c r="X729" s="353"/>
      <c r="Y729" s="353"/>
      <c r="Z729" s="353"/>
    </row>
    <row r="730" spans="1:26" s="356" customFormat="1" ht="12.75" customHeight="1">
      <c r="A730" s="377"/>
      <c r="B730" s="86"/>
      <c r="C730" s="370"/>
      <c r="D730" s="83"/>
      <c r="E730" s="84"/>
      <c r="F730" s="81"/>
      <c r="G730" s="524"/>
      <c r="H730" s="83"/>
      <c r="I730" s="84"/>
      <c r="J730" s="81"/>
      <c r="K730" s="524"/>
      <c r="L730" s="353"/>
      <c r="N730" s="353"/>
      <c r="O730" s="353"/>
      <c r="P730" s="353"/>
      <c r="Q730" s="353"/>
      <c r="R730" s="353"/>
      <c r="S730" s="353"/>
      <c r="T730" s="353"/>
      <c r="U730" s="353"/>
      <c r="V730" s="353"/>
      <c r="W730" s="353"/>
      <c r="X730" s="353"/>
      <c r="Y730" s="353"/>
      <c r="Z730" s="353"/>
    </row>
    <row r="731" spans="1:26" s="356" customFormat="1" ht="12.75" customHeight="1">
      <c r="A731" s="363">
        <f>A722+1</f>
        <v>1</v>
      </c>
      <c r="B731" s="697" t="s">
        <v>224</v>
      </c>
      <c r="C731" s="370"/>
      <c r="D731" s="83">
        <v>1</v>
      </c>
      <c r="E731" s="84" t="s">
        <v>78</v>
      </c>
      <c r="F731" s="1112">
        <f>1.7*3000</f>
        <v>5100</v>
      </c>
      <c r="G731" s="1115">
        <f>D731*F731</f>
        <v>5100</v>
      </c>
      <c r="H731" s="869">
        <v>1</v>
      </c>
      <c r="I731" s="718" t="s">
        <v>78</v>
      </c>
      <c r="J731" s="1112">
        <v>4200</v>
      </c>
      <c r="K731" s="625">
        <f>H731*J731</f>
        <v>4200</v>
      </c>
      <c r="L731" s="353"/>
      <c r="N731" s="353"/>
      <c r="O731" s="353"/>
      <c r="P731" s="353"/>
      <c r="Q731" s="353"/>
      <c r="R731" s="353"/>
      <c r="S731" s="353"/>
      <c r="T731" s="353"/>
      <c r="U731" s="353"/>
      <c r="V731" s="353"/>
      <c r="W731" s="353"/>
      <c r="X731" s="353"/>
      <c r="Y731" s="353"/>
      <c r="Z731" s="353"/>
    </row>
    <row r="732" spans="1:26" s="356" customFormat="1" ht="12.75" customHeight="1">
      <c r="A732" s="363"/>
      <c r="B732" s="682"/>
      <c r="C732" s="370"/>
      <c r="D732" s="83"/>
      <c r="E732" s="84"/>
      <c r="F732" s="1112"/>
      <c r="G732" s="1114"/>
      <c r="H732" s="869"/>
      <c r="I732" s="718"/>
      <c r="J732" s="1112"/>
      <c r="K732" s="524"/>
      <c r="L732" s="353"/>
      <c r="N732" s="353"/>
      <c r="O732" s="353"/>
      <c r="P732" s="353"/>
      <c r="Q732" s="353"/>
      <c r="R732" s="353"/>
      <c r="S732" s="353"/>
      <c r="T732" s="353"/>
      <c r="U732" s="353"/>
      <c r="V732" s="353"/>
      <c r="W732" s="353"/>
      <c r="X732" s="353"/>
      <c r="Y732" s="353"/>
      <c r="Z732" s="353"/>
    </row>
    <row r="733" spans="1:26" s="356" customFormat="1" ht="12.75" customHeight="1">
      <c r="A733" s="363">
        <f>A731+1</f>
        <v>2</v>
      </c>
      <c r="B733" s="697" t="s">
        <v>225</v>
      </c>
      <c r="C733" s="699"/>
      <c r="D733" s="83">
        <v>1</v>
      </c>
      <c r="E733" s="84" t="s">
        <v>78</v>
      </c>
      <c r="F733" s="1112">
        <f>1.7*2500</f>
        <v>4250</v>
      </c>
      <c r="G733" s="1115">
        <f>D733*F733</f>
        <v>4250</v>
      </c>
      <c r="H733" s="869">
        <v>1</v>
      </c>
      <c r="I733" s="718" t="s">
        <v>78</v>
      </c>
      <c r="J733" s="1112">
        <v>3250</v>
      </c>
      <c r="K733" s="625">
        <f>H733*J733</f>
        <v>3250</v>
      </c>
      <c r="L733" s="353"/>
      <c r="N733" s="353"/>
      <c r="O733" s="353"/>
      <c r="P733" s="353"/>
      <c r="Q733" s="353"/>
      <c r="R733" s="353"/>
      <c r="S733" s="353"/>
      <c r="T733" s="353"/>
      <c r="U733" s="353"/>
      <c r="V733" s="353"/>
      <c r="W733" s="353"/>
      <c r="X733" s="353"/>
      <c r="Y733" s="353"/>
      <c r="Z733" s="353"/>
    </row>
    <row r="734" spans="1:26" s="356" customFormat="1" ht="12.75" customHeight="1">
      <c r="A734" s="212"/>
      <c r="B734" s="5"/>
      <c r="C734" s="682"/>
      <c r="D734" s="6"/>
      <c r="E734" s="7"/>
      <c r="F734" s="1112"/>
      <c r="G734" s="1114"/>
      <c r="H734" s="774"/>
      <c r="I734" s="752"/>
      <c r="J734" s="1112"/>
      <c r="K734" s="524"/>
      <c r="L734" s="353"/>
      <c r="N734" s="353"/>
      <c r="O734" s="353"/>
      <c r="P734" s="353"/>
      <c r="Q734" s="353"/>
      <c r="R734" s="353"/>
      <c r="S734" s="353"/>
      <c r="T734" s="353"/>
      <c r="U734" s="353"/>
      <c r="V734" s="353"/>
      <c r="W734" s="353"/>
      <c r="X734" s="353"/>
      <c r="Y734" s="353"/>
      <c r="Z734" s="353"/>
    </row>
    <row r="735" spans="1:26" s="356" customFormat="1" ht="12.75" customHeight="1">
      <c r="A735" s="363">
        <f>A733+1</f>
        <v>3</v>
      </c>
      <c r="B735" s="697" t="s">
        <v>226</v>
      </c>
      <c r="C735" s="370"/>
      <c r="D735" s="83">
        <v>1</v>
      </c>
      <c r="E735" s="84" t="s">
        <v>78</v>
      </c>
      <c r="F735" s="1112">
        <f>(1800*2)+(750*3)</f>
        <v>5850</v>
      </c>
      <c r="G735" s="1115">
        <f>D735*F735</f>
        <v>5850</v>
      </c>
      <c r="H735" s="869">
        <v>1</v>
      </c>
      <c r="I735" s="718" t="s">
        <v>78</v>
      </c>
      <c r="J735" s="1112">
        <v>6000</v>
      </c>
      <c r="K735" s="625">
        <f>H735*J735</f>
        <v>6000</v>
      </c>
      <c r="L735" s="353"/>
      <c r="N735" s="353"/>
      <c r="O735" s="353"/>
      <c r="P735" s="353"/>
      <c r="Q735" s="353"/>
      <c r="R735" s="353"/>
      <c r="S735" s="353"/>
      <c r="T735" s="353"/>
      <c r="U735" s="353"/>
      <c r="V735" s="353"/>
      <c r="W735" s="353"/>
      <c r="X735" s="353"/>
      <c r="Y735" s="353"/>
      <c r="Z735" s="353"/>
    </row>
    <row r="736" spans="1:26" s="356" customFormat="1" ht="12.75" customHeight="1">
      <c r="A736" s="212"/>
      <c r="B736" s="5"/>
      <c r="C736" s="219"/>
      <c r="D736" s="6"/>
      <c r="E736" s="7"/>
      <c r="F736" s="81"/>
      <c r="G736" s="524"/>
      <c r="H736" s="6"/>
      <c r="I736" s="7"/>
      <c r="J736" s="81"/>
      <c r="K736" s="524"/>
      <c r="L736" s="353"/>
      <c r="N736" s="353"/>
      <c r="O736" s="353"/>
      <c r="P736" s="353"/>
      <c r="Q736" s="353"/>
      <c r="R736" s="353"/>
      <c r="S736" s="353"/>
      <c r="T736" s="353"/>
      <c r="U736" s="353"/>
      <c r="V736" s="353"/>
      <c r="W736" s="353"/>
      <c r="X736" s="353"/>
      <c r="Y736" s="353"/>
      <c r="Z736" s="353"/>
    </row>
    <row r="737" spans="1:27" s="356" customFormat="1" ht="12.75" customHeight="1">
      <c r="A737" s="212"/>
      <c r="B737" s="682"/>
      <c r="C737" s="521"/>
      <c r="D737" s="83"/>
      <c r="E737" s="84"/>
      <c r="F737" s="81"/>
      <c r="G737" s="524"/>
      <c r="H737" s="83"/>
      <c r="I737" s="84"/>
      <c r="J737" s="81"/>
      <c r="K737" s="524"/>
      <c r="L737" s="353"/>
      <c r="N737" s="353"/>
      <c r="O737" s="353"/>
      <c r="P737" s="353"/>
      <c r="Q737" s="353"/>
      <c r="R737" s="353"/>
      <c r="S737" s="353"/>
      <c r="T737" s="353"/>
      <c r="U737" s="353"/>
      <c r="V737" s="353"/>
      <c r="W737" s="353"/>
      <c r="X737" s="353"/>
      <c r="Y737" s="353"/>
      <c r="Z737" s="353"/>
    </row>
    <row r="738" spans="1:27" s="356" customFormat="1" ht="12.75" customHeight="1">
      <c r="A738" s="363"/>
      <c r="B738" s="682"/>
      <c r="C738" s="701"/>
      <c r="D738" s="83"/>
      <c r="E738" s="84"/>
      <c r="F738" s="81"/>
      <c r="G738" s="524"/>
      <c r="H738" s="83"/>
      <c r="I738" s="84"/>
      <c r="J738" s="81"/>
      <c r="K738" s="524"/>
      <c r="L738" s="353"/>
      <c r="N738" s="353"/>
      <c r="O738" s="353"/>
      <c r="P738" s="353"/>
      <c r="Q738" s="353"/>
      <c r="R738" s="353"/>
      <c r="S738" s="353"/>
      <c r="T738" s="353"/>
      <c r="U738" s="353"/>
      <c r="V738" s="353"/>
      <c r="W738" s="353"/>
      <c r="X738" s="353"/>
      <c r="Y738" s="353"/>
      <c r="Z738" s="353"/>
    </row>
    <row r="739" spans="1:27" s="356" customFormat="1" ht="12.75" customHeight="1">
      <c r="A739" s="363"/>
      <c r="B739" s="682"/>
      <c r="C739" s="700"/>
      <c r="D739" s="6"/>
      <c r="E739" s="7"/>
      <c r="F739" s="81"/>
      <c r="G739" s="524"/>
      <c r="H739" s="6"/>
      <c r="I739" s="7"/>
      <c r="J739" s="81"/>
      <c r="K739" s="524"/>
      <c r="L739" s="353"/>
      <c r="N739" s="353"/>
      <c r="O739" s="353"/>
      <c r="P739" s="353"/>
      <c r="Q739" s="353"/>
      <c r="R739" s="353"/>
      <c r="S739" s="353"/>
      <c r="T739" s="353"/>
      <c r="U739" s="353"/>
      <c r="V739" s="353"/>
      <c r="W739" s="353"/>
      <c r="X739" s="353"/>
      <c r="Y739" s="353"/>
      <c r="Z739" s="353"/>
    </row>
    <row r="740" spans="1:27" s="356" customFormat="1" ht="12.75" customHeight="1">
      <c r="A740" s="363"/>
      <c r="B740" s="86"/>
      <c r="C740" s="701"/>
      <c r="D740" s="518"/>
      <c r="E740" s="84"/>
      <c r="F740" s="81"/>
      <c r="G740" s="524"/>
      <c r="H740" s="518"/>
      <c r="I740" s="84"/>
      <c r="J740" s="81"/>
      <c r="K740" s="524"/>
      <c r="L740" s="353"/>
      <c r="N740" s="353"/>
      <c r="O740" s="353"/>
      <c r="P740" s="353"/>
      <c r="Q740" s="353"/>
      <c r="R740" s="353"/>
      <c r="S740" s="353"/>
      <c r="T740" s="353"/>
      <c r="U740" s="353"/>
      <c r="V740" s="353"/>
      <c r="W740" s="353"/>
      <c r="X740" s="353"/>
      <c r="Y740" s="353"/>
      <c r="Z740" s="353"/>
    </row>
    <row r="741" spans="1:27" s="356" customFormat="1" ht="12.75" customHeight="1">
      <c r="A741" s="363"/>
      <c r="B741" s="682"/>
      <c r="C741" s="682"/>
      <c r="D741" s="83"/>
      <c r="E741" s="84"/>
      <c r="F741" s="81"/>
      <c r="G741" s="524"/>
      <c r="H741" s="83"/>
      <c r="I741" s="84"/>
      <c r="J741" s="81"/>
      <c r="K741" s="524"/>
      <c r="L741" s="353"/>
      <c r="N741" s="353"/>
      <c r="O741" s="353"/>
      <c r="P741" s="353"/>
      <c r="Q741" s="353"/>
      <c r="R741" s="353"/>
      <c r="S741" s="353"/>
      <c r="T741" s="353"/>
      <c r="U741" s="353"/>
      <c r="V741" s="353"/>
      <c r="W741" s="353"/>
      <c r="X741" s="353"/>
      <c r="Y741" s="353"/>
      <c r="Z741" s="353"/>
    </row>
    <row r="742" spans="1:27" s="356" customFormat="1" ht="12.75" customHeight="1">
      <c r="A742" s="363"/>
      <c r="B742" s="258"/>
      <c r="C742" s="258"/>
      <c r="D742" s="83"/>
      <c r="E742" s="84"/>
      <c r="F742" s="81"/>
      <c r="G742" s="249"/>
      <c r="H742" s="83"/>
      <c r="I742" s="84"/>
      <c r="J742" s="81"/>
      <c r="K742" s="249"/>
      <c r="L742" s="353"/>
      <c r="M742" s="353"/>
      <c r="N742" s="353"/>
      <c r="O742" s="353"/>
      <c r="P742" s="353"/>
      <c r="Q742" s="353"/>
      <c r="R742" s="353"/>
      <c r="S742" s="353"/>
      <c r="T742" s="353"/>
      <c r="U742" s="353"/>
      <c r="V742" s="353"/>
      <c r="W742" s="353"/>
      <c r="X742" s="353"/>
      <c r="Y742" s="353"/>
      <c r="Z742" s="353"/>
      <c r="AA742" s="353"/>
    </row>
    <row r="743" spans="1:27" s="356" customFormat="1" ht="12.75" customHeight="1">
      <c r="A743" s="363"/>
      <c r="B743" s="957"/>
      <c r="C743" s="682"/>
      <c r="D743" s="83"/>
      <c r="E743" s="84"/>
      <c r="F743" s="81"/>
      <c r="G743" s="524"/>
      <c r="H743" s="83"/>
      <c r="I743" s="84"/>
      <c r="J743" s="81"/>
      <c r="K743" s="524"/>
      <c r="L743" s="353"/>
      <c r="N743" s="353"/>
      <c r="O743" s="353"/>
      <c r="P743" s="353"/>
      <c r="Q743" s="353"/>
      <c r="R743" s="353"/>
      <c r="S743" s="353"/>
      <c r="T743" s="353"/>
      <c r="U743" s="353"/>
      <c r="V743" s="353"/>
      <c r="W743" s="353"/>
      <c r="X743" s="353"/>
      <c r="Y743" s="353"/>
      <c r="Z743" s="353"/>
    </row>
    <row r="744" spans="1:27" s="356" customFormat="1" ht="12.75" customHeight="1">
      <c r="A744" s="523"/>
      <c r="B744" s="947"/>
      <c r="C744" s="87"/>
      <c r="D744" s="532"/>
      <c r="E744" s="84"/>
      <c r="F744" s="81"/>
      <c r="G744" s="524"/>
      <c r="H744" s="532"/>
      <c r="I744" s="84"/>
      <c r="J744" s="81"/>
      <c r="K744" s="524"/>
      <c r="L744" s="353"/>
      <c r="N744" s="353"/>
      <c r="O744" s="353"/>
      <c r="P744" s="353"/>
      <c r="Q744" s="353"/>
      <c r="R744" s="353"/>
      <c r="S744" s="353"/>
      <c r="T744" s="353"/>
      <c r="U744" s="353"/>
      <c r="V744" s="353"/>
      <c r="W744" s="353"/>
      <c r="X744" s="353"/>
      <c r="Y744" s="353"/>
      <c r="Z744" s="353"/>
    </row>
    <row r="745" spans="1:27" s="356" customFormat="1" ht="12.75" customHeight="1">
      <c r="A745" s="363"/>
      <c r="B745" s="689"/>
      <c r="C745" s="807"/>
      <c r="D745" s="83"/>
      <c r="E745" s="84"/>
      <c r="F745" s="81"/>
      <c r="G745" s="524"/>
      <c r="H745" s="83"/>
      <c r="I745" s="84"/>
      <c r="J745" s="81"/>
      <c r="K745" s="524"/>
      <c r="L745" s="353"/>
      <c r="N745" s="353"/>
      <c r="O745" s="353"/>
      <c r="P745" s="353"/>
      <c r="Q745" s="353"/>
      <c r="R745" s="353"/>
      <c r="S745" s="353"/>
      <c r="T745" s="353"/>
      <c r="U745" s="353"/>
      <c r="V745" s="353"/>
      <c r="W745" s="353"/>
      <c r="X745" s="353"/>
      <c r="Y745" s="353"/>
      <c r="Z745" s="353"/>
    </row>
    <row r="746" spans="1:27" s="356" customFormat="1" ht="12.75" customHeight="1">
      <c r="A746" s="523"/>
      <c r="B746" s="689"/>
      <c r="C746" s="353"/>
      <c r="D746" s="83"/>
      <c r="E746" s="84"/>
      <c r="F746" s="81"/>
      <c r="G746" s="524"/>
      <c r="H746" s="83"/>
      <c r="I746" s="84"/>
      <c r="J746" s="81"/>
      <c r="K746" s="524"/>
      <c r="L746" s="353"/>
      <c r="N746" s="353"/>
      <c r="O746" s="353"/>
      <c r="P746" s="353"/>
      <c r="Q746" s="353"/>
      <c r="R746" s="353"/>
      <c r="S746" s="353"/>
      <c r="T746" s="353"/>
      <c r="U746" s="353"/>
      <c r="V746" s="353"/>
      <c r="W746" s="353"/>
      <c r="X746" s="353"/>
      <c r="Y746" s="353"/>
      <c r="Z746" s="353"/>
    </row>
    <row r="747" spans="1:27" s="356" customFormat="1" ht="12.75" customHeight="1">
      <c r="A747" s="363"/>
      <c r="B747" s="219"/>
      <c r="C747" s="701"/>
      <c r="D747" s="532"/>
      <c r="E747" s="533"/>
      <c r="F747" s="81"/>
      <c r="G747" s="524"/>
      <c r="H747" s="532"/>
      <c r="I747" s="533"/>
      <c r="J747" s="81"/>
      <c r="K747" s="524"/>
      <c r="L747" s="353"/>
      <c r="N747" s="353"/>
      <c r="O747" s="353"/>
      <c r="P747" s="353"/>
      <c r="Q747" s="353"/>
      <c r="R747" s="353"/>
      <c r="S747" s="353"/>
      <c r="T747" s="353"/>
      <c r="U747" s="353"/>
      <c r="V747" s="353"/>
      <c r="W747" s="353"/>
      <c r="X747" s="353"/>
      <c r="Y747" s="353"/>
      <c r="Z747" s="353"/>
    </row>
    <row r="748" spans="1:27" s="356" customFormat="1" ht="12.75" customHeight="1">
      <c r="A748" s="377"/>
      <c r="B748" s="86"/>
      <c r="C748" s="370"/>
      <c r="D748" s="83"/>
      <c r="E748" s="84"/>
      <c r="F748" s="81"/>
      <c r="G748" s="524"/>
      <c r="H748" s="83"/>
      <c r="I748" s="84"/>
      <c r="J748" s="81"/>
      <c r="K748" s="524"/>
      <c r="L748" s="353"/>
      <c r="N748" s="353"/>
      <c r="O748" s="353"/>
      <c r="P748" s="353"/>
      <c r="Q748" s="353"/>
      <c r="R748" s="353"/>
      <c r="S748" s="353"/>
      <c r="T748" s="353"/>
      <c r="U748" s="353"/>
      <c r="V748" s="353"/>
      <c r="W748" s="353"/>
      <c r="X748" s="353"/>
      <c r="Y748" s="353"/>
      <c r="Z748" s="353"/>
    </row>
    <row r="749" spans="1:27" s="356" customFormat="1" ht="12.75" customHeight="1">
      <c r="A749" s="363"/>
      <c r="B749" s="697"/>
      <c r="C749" s="370"/>
      <c r="D749" s="83"/>
      <c r="E749" s="84"/>
      <c r="F749" s="81"/>
      <c r="G749" s="524"/>
      <c r="H749" s="83"/>
      <c r="I749" s="84"/>
      <c r="J749" s="81"/>
      <c r="K749" s="524"/>
      <c r="L749" s="353"/>
      <c r="N749" s="353"/>
      <c r="O749" s="353"/>
      <c r="P749" s="353"/>
      <c r="Q749" s="353"/>
      <c r="R749" s="353"/>
      <c r="S749" s="353"/>
      <c r="T749" s="353"/>
      <c r="U749" s="353"/>
      <c r="V749" s="353"/>
      <c r="W749" s="353"/>
      <c r="X749" s="353"/>
      <c r="Y749" s="353"/>
      <c r="Z749" s="353"/>
    </row>
    <row r="750" spans="1:27" s="356" customFormat="1" ht="12.75" customHeight="1">
      <c r="A750" s="363"/>
      <c r="B750" s="682"/>
      <c r="C750" s="370"/>
      <c r="D750" s="83"/>
      <c r="E750" s="84"/>
      <c r="F750" s="81"/>
      <c r="G750" s="524"/>
      <c r="H750" s="83"/>
      <c r="I750" s="84"/>
      <c r="J750" s="81"/>
      <c r="K750" s="524"/>
      <c r="L750" s="353"/>
      <c r="N750" s="353"/>
      <c r="O750" s="353"/>
      <c r="P750" s="353"/>
      <c r="Q750" s="353"/>
      <c r="R750" s="353"/>
      <c r="S750" s="353"/>
      <c r="T750" s="353"/>
      <c r="U750" s="353"/>
      <c r="V750" s="353"/>
      <c r="W750" s="353"/>
      <c r="X750" s="353"/>
      <c r="Y750" s="353"/>
      <c r="Z750" s="353"/>
    </row>
    <row r="751" spans="1:27" s="356" customFormat="1" ht="12.75" customHeight="1">
      <c r="A751" s="363"/>
      <c r="B751" s="697"/>
      <c r="C751" s="699"/>
      <c r="D751" s="83"/>
      <c r="E751" s="84"/>
      <c r="F751" s="81"/>
      <c r="G751" s="524"/>
      <c r="H751" s="83"/>
      <c r="I751" s="84"/>
      <c r="J751" s="81"/>
      <c r="K751" s="524"/>
      <c r="L751" s="353"/>
      <c r="N751" s="353"/>
      <c r="O751" s="353"/>
      <c r="P751" s="353"/>
      <c r="Q751" s="353"/>
      <c r="R751" s="353"/>
      <c r="S751" s="353"/>
      <c r="T751" s="353"/>
      <c r="U751" s="353"/>
      <c r="V751" s="353"/>
      <c r="W751" s="353"/>
      <c r="X751" s="353"/>
      <c r="Y751" s="353"/>
      <c r="Z751" s="353"/>
    </row>
    <row r="752" spans="1:27" s="356" customFormat="1" ht="12.75" customHeight="1">
      <c r="A752" s="363"/>
      <c r="B752" s="682"/>
      <c r="C752" s="701"/>
      <c r="D752" s="518"/>
      <c r="E752" s="84"/>
      <c r="F752" s="81"/>
      <c r="G752" s="524"/>
      <c r="H752" s="518"/>
      <c r="I752" s="84"/>
      <c r="J752" s="81"/>
      <c r="K752" s="524"/>
      <c r="L752" s="353"/>
      <c r="N752" s="353"/>
      <c r="O752" s="353"/>
      <c r="P752" s="353"/>
      <c r="Q752" s="353"/>
      <c r="R752" s="353"/>
      <c r="S752" s="353"/>
      <c r="T752" s="353"/>
      <c r="U752" s="353"/>
      <c r="V752" s="353"/>
      <c r="W752" s="353"/>
      <c r="X752" s="353"/>
      <c r="Y752" s="353"/>
      <c r="Z752" s="353"/>
    </row>
    <row r="753" spans="1:26" s="356" customFormat="1" ht="12.75" customHeight="1">
      <c r="A753" s="363"/>
      <c r="B753" s="697"/>
      <c r="C753" s="370"/>
      <c r="D753" s="83"/>
      <c r="E753" s="84"/>
      <c r="F753" s="81"/>
      <c r="G753" s="524"/>
      <c r="H753" s="83"/>
      <c r="I753" s="84"/>
      <c r="J753" s="81"/>
      <c r="K753" s="524"/>
      <c r="L753" s="353"/>
      <c r="N753" s="353"/>
      <c r="O753" s="353"/>
      <c r="P753" s="353"/>
      <c r="Q753" s="353"/>
      <c r="R753" s="353"/>
      <c r="S753" s="353"/>
      <c r="T753" s="353"/>
      <c r="U753" s="353"/>
      <c r="V753" s="353"/>
      <c r="W753" s="353"/>
      <c r="X753" s="353"/>
      <c r="Y753" s="353"/>
      <c r="Z753" s="353"/>
    </row>
    <row r="754" spans="1:26" s="356" customFormat="1" ht="12.75" customHeight="1">
      <c r="A754" s="523"/>
      <c r="B754" s="85"/>
      <c r="C754" s="370"/>
      <c r="D754" s="608"/>
      <c r="E754" s="690"/>
      <c r="F754" s="81"/>
      <c r="G754" s="524"/>
      <c r="H754" s="608"/>
      <c r="I754" s="690"/>
      <c r="J754" s="81"/>
      <c r="K754" s="524"/>
      <c r="L754" s="353"/>
      <c r="N754" s="353"/>
      <c r="O754" s="353"/>
      <c r="P754" s="353"/>
      <c r="Q754" s="353"/>
      <c r="R754" s="353"/>
      <c r="S754" s="353"/>
      <c r="T754" s="353"/>
      <c r="U754" s="353"/>
      <c r="V754" s="353"/>
      <c r="W754" s="353"/>
      <c r="X754" s="353"/>
      <c r="Y754" s="353"/>
      <c r="Z754" s="353"/>
    </row>
    <row r="755" spans="1:26" s="356" customFormat="1" ht="12.75" customHeight="1">
      <c r="A755" s="363"/>
      <c r="B755" s="957"/>
      <c r="C755" s="370"/>
      <c r="D755" s="83"/>
      <c r="E755" s="84"/>
      <c r="F755" s="81"/>
      <c r="G755" s="524"/>
      <c r="H755" s="83"/>
      <c r="I755" s="84"/>
      <c r="J755" s="81"/>
      <c r="K755" s="524"/>
      <c r="L755" s="353"/>
      <c r="N755" s="353"/>
      <c r="O755" s="353"/>
      <c r="P755" s="353"/>
      <c r="Q755" s="353"/>
      <c r="R755" s="353"/>
      <c r="S755" s="353"/>
      <c r="T755" s="353"/>
      <c r="U755" s="353"/>
      <c r="V755" s="353"/>
      <c r="W755" s="353"/>
      <c r="X755" s="353"/>
      <c r="Y755" s="353"/>
      <c r="Z755" s="353"/>
    </row>
    <row r="756" spans="1:26" s="356" customFormat="1" ht="12.75" customHeight="1">
      <c r="A756" s="523"/>
      <c r="B756" s="689"/>
      <c r="C756" s="353"/>
      <c r="D756" s="83"/>
      <c r="E756" s="84"/>
      <c r="F756" s="81"/>
      <c r="G756" s="524"/>
      <c r="H756" s="83"/>
      <c r="I756" s="84"/>
      <c r="J756" s="81"/>
      <c r="K756" s="524"/>
      <c r="L756" s="353"/>
      <c r="N756" s="353"/>
      <c r="O756" s="353"/>
      <c r="P756" s="353"/>
      <c r="Q756" s="353"/>
      <c r="R756" s="353"/>
      <c r="S756" s="353"/>
      <c r="T756" s="353"/>
      <c r="U756" s="353"/>
      <c r="V756" s="353"/>
      <c r="W756" s="353"/>
      <c r="X756" s="353"/>
      <c r="Y756" s="353"/>
      <c r="Z756" s="353"/>
    </row>
    <row r="757" spans="1:26" s="356" customFormat="1" ht="12.75" customHeight="1">
      <c r="A757" s="523"/>
      <c r="B757" s="85"/>
      <c r="C757" s="370"/>
      <c r="D757" s="608"/>
      <c r="E757" s="84"/>
      <c r="F757" s="81"/>
      <c r="G757" s="524"/>
      <c r="H757" s="608"/>
      <c r="I757" s="84"/>
      <c r="J757" s="81"/>
      <c r="K757" s="524"/>
      <c r="L757" s="353"/>
      <c r="N757" s="353"/>
      <c r="O757" s="353"/>
      <c r="P757" s="353"/>
      <c r="Q757" s="353"/>
      <c r="R757" s="353"/>
      <c r="S757" s="353"/>
      <c r="T757" s="353"/>
      <c r="U757" s="353"/>
      <c r="V757" s="353"/>
      <c r="W757" s="353"/>
      <c r="X757" s="353"/>
      <c r="Y757" s="353"/>
      <c r="Z757" s="353"/>
    </row>
    <row r="758" spans="1:26" s="356" customFormat="1" ht="12.75" customHeight="1">
      <c r="A758" s="523"/>
      <c r="B758" s="86"/>
      <c r="D758" s="518"/>
      <c r="E758" s="690"/>
      <c r="F758" s="81"/>
      <c r="G758" s="524"/>
      <c r="H758" s="518"/>
      <c r="I758" s="690"/>
      <c r="J758" s="81"/>
      <c r="K758" s="524"/>
      <c r="L758" s="353"/>
      <c r="N758" s="353"/>
      <c r="O758" s="353"/>
      <c r="P758" s="353"/>
      <c r="Q758" s="353"/>
      <c r="R758" s="353"/>
      <c r="S758" s="353"/>
      <c r="T758" s="353"/>
      <c r="U758" s="353"/>
      <c r="V758" s="353"/>
      <c r="W758" s="353"/>
      <c r="X758" s="353"/>
      <c r="Y758" s="353"/>
      <c r="Z758" s="353"/>
    </row>
    <row r="759" spans="1:26" s="356" customFormat="1" ht="12.75" customHeight="1">
      <c r="A759" s="363"/>
      <c r="B759" s="682"/>
      <c r="C759" s="701"/>
      <c r="D759" s="532"/>
      <c r="E759" s="7"/>
      <c r="F759" s="81"/>
      <c r="G759" s="524"/>
      <c r="H759" s="532"/>
      <c r="I759" s="7"/>
      <c r="J759" s="81"/>
      <c r="K759" s="524"/>
      <c r="L759" s="353"/>
      <c r="N759" s="353"/>
      <c r="O759" s="353"/>
      <c r="P759" s="353"/>
      <c r="Q759" s="353"/>
      <c r="R759" s="353"/>
      <c r="S759" s="353"/>
      <c r="T759" s="353"/>
      <c r="U759" s="353"/>
      <c r="V759" s="353"/>
      <c r="W759" s="353"/>
      <c r="X759" s="353"/>
      <c r="Y759" s="353"/>
      <c r="Z759" s="353"/>
    </row>
    <row r="760" spans="1:26" s="356" customFormat="1" ht="12.75" customHeight="1">
      <c r="A760" s="212"/>
      <c r="B760" s="219"/>
      <c r="C760" s="219"/>
      <c r="D760" s="6"/>
      <c r="E760" s="7"/>
      <c r="F760" s="81"/>
      <c r="G760" s="524"/>
      <c r="H760" s="6"/>
      <c r="I760" s="7"/>
      <c r="J760" s="81"/>
      <c r="K760" s="524"/>
      <c r="L760" s="353"/>
      <c r="N760" s="353"/>
      <c r="O760" s="353"/>
      <c r="P760" s="353"/>
      <c r="Q760" s="353"/>
      <c r="R760" s="353"/>
      <c r="S760" s="353"/>
      <c r="T760" s="353"/>
      <c r="U760" s="353"/>
      <c r="V760" s="353"/>
      <c r="W760" s="353"/>
      <c r="X760" s="353"/>
      <c r="Y760" s="353"/>
      <c r="Z760" s="353"/>
    </row>
    <row r="761" spans="1:26" s="356" customFormat="1" ht="12.75" customHeight="1">
      <c r="A761" s="363"/>
      <c r="B761" s="682"/>
      <c r="C761" s="682"/>
      <c r="D761" s="83"/>
      <c r="E761" s="84"/>
      <c r="F761" s="81"/>
      <c r="G761" s="524"/>
      <c r="H761" s="83"/>
      <c r="I761" s="84"/>
      <c r="J761" s="81"/>
      <c r="K761" s="524"/>
      <c r="L761" s="353"/>
      <c r="N761" s="353"/>
      <c r="O761" s="353"/>
      <c r="P761" s="353"/>
      <c r="Q761" s="353"/>
      <c r="R761" s="353"/>
      <c r="S761" s="353"/>
      <c r="T761" s="353"/>
      <c r="U761" s="353"/>
      <c r="V761" s="353"/>
      <c r="W761" s="353"/>
      <c r="X761" s="353"/>
      <c r="Y761" s="353"/>
      <c r="Z761" s="353"/>
    </row>
    <row r="762" spans="1:26" s="356" customFormat="1" ht="12.75" customHeight="1">
      <c r="A762" s="363"/>
      <c r="B762" s="682"/>
      <c r="C762" s="682"/>
      <c r="D762" s="83"/>
      <c r="E762" s="84"/>
      <c r="F762" s="81"/>
      <c r="G762" s="524"/>
      <c r="H762" s="83"/>
      <c r="I762" s="84"/>
      <c r="J762" s="81"/>
      <c r="K762" s="524"/>
      <c r="L762" s="353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</row>
    <row r="763" spans="1:26" s="356" customFormat="1" ht="12.75" customHeight="1">
      <c r="A763" s="363"/>
      <c r="B763" s="682"/>
      <c r="C763" s="682"/>
      <c r="D763" s="83"/>
      <c r="E763" s="84"/>
      <c r="F763" s="81"/>
      <c r="G763" s="524"/>
      <c r="H763" s="83"/>
      <c r="I763" s="84"/>
      <c r="J763" s="81"/>
      <c r="K763" s="524"/>
      <c r="L763" s="353"/>
      <c r="N763" s="353"/>
      <c r="O763" s="353"/>
      <c r="P763" s="353"/>
      <c r="Q763" s="353"/>
      <c r="R763" s="353"/>
      <c r="S763" s="353"/>
      <c r="T763" s="353"/>
      <c r="U763" s="353"/>
      <c r="V763" s="353"/>
      <c r="W763" s="353"/>
      <c r="X763" s="353"/>
      <c r="Y763" s="353"/>
      <c r="Z763" s="353"/>
    </row>
    <row r="764" spans="1:26" s="356" customFormat="1" ht="12.75" customHeight="1">
      <c r="A764" s="363"/>
      <c r="B764" s="682"/>
      <c r="C764" s="682"/>
      <c r="D764" s="83"/>
      <c r="E764" s="84"/>
      <c r="F764" s="81"/>
      <c r="G764" s="524"/>
      <c r="H764" s="83"/>
      <c r="I764" s="84"/>
      <c r="J764" s="81"/>
      <c r="K764" s="524"/>
      <c r="L764" s="353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</row>
    <row r="765" spans="1:26" s="356" customFormat="1" ht="12.75" customHeight="1">
      <c r="A765" s="363"/>
      <c r="B765" s="682"/>
      <c r="C765" s="682"/>
      <c r="D765" s="83"/>
      <c r="E765" s="84"/>
      <c r="F765" s="81"/>
      <c r="G765" s="524"/>
      <c r="H765" s="83"/>
      <c r="I765" s="84"/>
      <c r="J765" s="81"/>
      <c r="K765" s="524"/>
      <c r="L765" s="353"/>
      <c r="N765" s="353"/>
      <c r="O765" s="353"/>
      <c r="P765" s="353"/>
      <c r="Q765" s="353"/>
      <c r="R765" s="353"/>
      <c r="S765" s="353"/>
      <c r="T765" s="353"/>
      <c r="U765" s="353"/>
      <c r="V765" s="353"/>
      <c r="W765" s="353"/>
      <c r="X765" s="353"/>
      <c r="Y765" s="353"/>
      <c r="Z765" s="353"/>
    </row>
    <row r="766" spans="1:26" s="356" customFormat="1" ht="12.75" customHeight="1">
      <c r="A766" s="363"/>
      <c r="B766" s="682"/>
      <c r="C766" s="682"/>
      <c r="D766" s="83"/>
      <c r="E766" s="84"/>
      <c r="F766" s="81"/>
      <c r="G766" s="524"/>
      <c r="H766" s="83"/>
      <c r="I766" s="84"/>
      <c r="J766" s="81"/>
      <c r="K766" s="524"/>
      <c r="L766" s="353"/>
      <c r="N766" s="353"/>
      <c r="O766" s="353"/>
      <c r="P766" s="353"/>
      <c r="Q766" s="353"/>
      <c r="R766" s="353"/>
      <c r="S766" s="353"/>
      <c r="T766" s="353"/>
      <c r="U766" s="353"/>
      <c r="V766" s="353"/>
      <c r="W766" s="353"/>
      <c r="X766" s="353"/>
      <c r="Y766" s="353"/>
      <c r="Z766" s="353"/>
    </row>
    <row r="767" spans="1:26" s="356" customFormat="1" ht="12.75" customHeight="1">
      <c r="A767" s="363"/>
      <c r="B767" s="682"/>
      <c r="C767" s="682"/>
      <c r="D767" s="83"/>
      <c r="E767" s="84"/>
      <c r="F767" s="81"/>
      <c r="G767" s="524"/>
      <c r="H767" s="83"/>
      <c r="I767" s="84"/>
      <c r="J767" s="81"/>
      <c r="K767" s="524"/>
      <c r="L767" s="353"/>
      <c r="N767" s="353"/>
      <c r="O767" s="353"/>
      <c r="P767" s="353"/>
      <c r="Q767" s="353"/>
      <c r="R767" s="353"/>
      <c r="S767" s="353"/>
      <c r="T767" s="353"/>
      <c r="U767" s="353"/>
      <c r="V767" s="353"/>
      <c r="W767" s="353"/>
      <c r="X767" s="353"/>
      <c r="Y767" s="353"/>
      <c r="Z767" s="353"/>
    </row>
    <row r="768" spans="1:26" s="356" customFormat="1" ht="12.75" customHeight="1">
      <c r="A768" s="363"/>
      <c r="B768" s="682"/>
      <c r="C768" s="682"/>
      <c r="D768" s="83"/>
      <c r="E768" s="84"/>
      <c r="F768" s="81"/>
      <c r="G768" s="524"/>
      <c r="H768" s="83"/>
      <c r="I768" s="84"/>
      <c r="J768" s="81"/>
      <c r="K768" s="524"/>
      <c r="L768" s="353"/>
      <c r="N768" s="353"/>
      <c r="O768" s="353"/>
      <c r="P768" s="353"/>
      <c r="Q768" s="353"/>
      <c r="R768" s="353"/>
      <c r="S768" s="353"/>
      <c r="T768" s="353"/>
      <c r="U768" s="353"/>
      <c r="V768" s="353"/>
      <c r="W768" s="353"/>
      <c r="X768" s="353"/>
      <c r="Y768" s="353"/>
      <c r="Z768" s="353"/>
    </row>
    <row r="769" spans="1:26" s="356" customFormat="1" ht="12.75" customHeight="1">
      <c r="A769" s="363"/>
      <c r="B769" s="682"/>
      <c r="C769" s="682"/>
      <c r="D769" s="83"/>
      <c r="E769" s="84"/>
      <c r="F769" s="81"/>
      <c r="G769" s="524"/>
      <c r="H769" s="83"/>
      <c r="I769" s="84"/>
      <c r="J769" s="81"/>
      <c r="K769" s="524"/>
      <c r="L769" s="353"/>
      <c r="N769" s="353"/>
      <c r="O769" s="353"/>
      <c r="P769" s="353"/>
      <c r="Q769" s="353"/>
      <c r="R769" s="353"/>
      <c r="S769" s="353"/>
      <c r="T769" s="353"/>
      <c r="U769" s="353"/>
      <c r="V769" s="353"/>
      <c r="W769" s="353"/>
      <c r="X769" s="353"/>
      <c r="Y769" s="353"/>
      <c r="Z769" s="353"/>
    </row>
    <row r="770" spans="1:26" s="356" customFormat="1" ht="12.75" customHeight="1">
      <c r="A770" s="363"/>
      <c r="B770" s="682"/>
      <c r="C770" s="682"/>
      <c r="D770" s="83"/>
      <c r="E770" s="84"/>
      <c r="F770" s="81"/>
      <c r="G770" s="524"/>
      <c r="H770" s="83"/>
      <c r="I770" s="84"/>
      <c r="J770" s="81"/>
      <c r="K770" s="524"/>
      <c r="L770" s="353"/>
      <c r="N770" s="353"/>
      <c r="O770" s="353"/>
      <c r="P770" s="353"/>
      <c r="Q770" s="353"/>
      <c r="R770" s="353"/>
      <c r="S770" s="353"/>
      <c r="T770" s="353"/>
      <c r="U770" s="353"/>
      <c r="V770" s="353"/>
      <c r="W770" s="353"/>
      <c r="X770" s="353"/>
      <c r="Y770" s="353"/>
      <c r="Z770" s="353"/>
    </row>
    <row r="771" spans="1:26" s="356" customFormat="1" ht="12.75" customHeight="1">
      <c r="A771" s="363"/>
      <c r="B771" s="682"/>
      <c r="C771" s="682"/>
      <c r="D771" s="83"/>
      <c r="E771" s="84"/>
      <c r="F771" s="81"/>
      <c r="G771" s="524"/>
      <c r="H771" s="83"/>
      <c r="I771" s="84"/>
      <c r="J771" s="81"/>
      <c r="K771" s="524"/>
      <c r="L771" s="353"/>
      <c r="N771" s="353"/>
      <c r="O771" s="353"/>
      <c r="P771" s="353"/>
      <c r="Q771" s="353"/>
      <c r="R771" s="353"/>
      <c r="S771" s="353"/>
      <c r="T771" s="353"/>
      <c r="U771" s="353"/>
      <c r="V771" s="353"/>
      <c r="W771" s="353"/>
      <c r="X771" s="353"/>
      <c r="Y771" s="353"/>
      <c r="Z771" s="353"/>
    </row>
    <row r="772" spans="1:26" s="356" customFormat="1" ht="12.75" customHeight="1">
      <c r="A772" s="363"/>
      <c r="B772" s="682"/>
      <c r="C772" s="682"/>
      <c r="D772" s="83"/>
      <c r="E772" s="84"/>
      <c r="F772" s="81"/>
      <c r="G772" s="524"/>
      <c r="H772" s="83"/>
      <c r="I772" s="84"/>
      <c r="J772" s="81"/>
      <c r="K772" s="524"/>
      <c r="L772" s="353"/>
      <c r="N772" s="353"/>
      <c r="O772" s="353"/>
      <c r="P772" s="353"/>
      <c r="Q772" s="353"/>
      <c r="R772" s="353"/>
      <c r="S772" s="353"/>
      <c r="T772" s="353"/>
      <c r="U772" s="353"/>
      <c r="V772" s="353"/>
      <c r="W772" s="353"/>
      <c r="X772" s="353"/>
      <c r="Y772" s="353"/>
      <c r="Z772" s="353"/>
    </row>
    <row r="773" spans="1:26" s="356" customFormat="1" ht="12.75" customHeight="1">
      <c r="A773" s="363"/>
      <c r="B773" s="682"/>
      <c r="C773" s="682"/>
      <c r="D773" s="83"/>
      <c r="E773" s="84"/>
      <c r="F773" s="81"/>
      <c r="G773" s="524"/>
      <c r="H773" s="83"/>
      <c r="I773" s="84"/>
      <c r="J773" s="81"/>
      <c r="K773" s="524"/>
      <c r="L773" s="353"/>
      <c r="N773" s="353"/>
      <c r="O773" s="353"/>
      <c r="P773" s="353"/>
      <c r="Q773" s="353"/>
      <c r="R773" s="353"/>
      <c r="S773" s="353"/>
      <c r="T773" s="353"/>
      <c r="U773" s="353"/>
      <c r="V773" s="353"/>
      <c r="W773" s="353"/>
      <c r="X773" s="353"/>
      <c r="Y773" s="353"/>
      <c r="Z773" s="353"/>
    </row>
    <row r="774" spans="1:26" s="356" customFormat="1" ht="12.75" customHeight="1">
      <c r="A774" s="363"/>
      <c r="B774" s="682"/>
      <c r="C774" s="682"/>
      <c r="D774" s="83"/>
      <c r="E774" s="84"/>
      <c r="F774" s="81"/>
      <c r="G774" s="524"/>
      <c r="H774" s="83"/>
      <c r="I774" s="84"/>
      <c r="J774" s="81"/>
      <c r="K774" s="524"/>
      <c r="L774" s="353"/>
      <c r="N774" s="353"/>
      <c r="O774" s="353"/>
      <c r="P774" s="353"/>
      <c r="Q774" s="353"/>
      <c r="R774" s="353"/>
      <c r="S774" s="353"/>
      <c r="T774" s="353"/>
      <c r="U774" s="353"/>
      <c r="V774" s="353"/>
      <c r="W774" s="353"/>
      <c r="X774" s="353"/>
      <c r="Y774" s="353"/>
      <c r="Z774" s="353"/>
    </row>
    <row r="775" spans="1:26" s="356" customFormat="1" ht="12.75" customHeight="1">
      <c r="A775" s="363"/>
      <c r="B775" s="682"/>
      <c r="C775" s="682"/>
      <c r="D775" s="83"/>
      <c r="E775" s="84"/>
      <c r="F775" s="81"/>
      <c r="G775" s="524"/>
      <c r="H775" s="83"/>
      <c r="I775" s="84"/>
      <c r="J775" s="81"/>
      <c r="K775" s="524"/>
      <c r="L775" s="353"/>
      <c r="N775" s="353"/>
      <c r="O775" s="353"/>
      <c r="P775" s="353"/>
      <c r="Q775" s="353"/>
      <c r="R775" s="353"/>
      <c r="S775" s="353"/>
      <c r="T775" s="353"/>
      <c r="U775" s="353"/>
      <c r="V775" s="353"/>
      <c r="W775" s="353"/>
      <c r="X775" s="353"/>
      <c r="Y775" s="353"/>
      <c r="Z775" s="353"/>
    </row>
    <row r="776" spans="1:26" s="356" customFormat="1" ht="12.75" customHeight="1">
      <c r="A776" s="363"/>
      <c r="B776" s="682"/>
      <c r="C776" s="682"/>
      <c r="D776" s="83"/>
      <c r="E776" s="84"/>
      <c r="F776" s="81"/>
      <c r="G776" s="524"/>
      <c r="H776" s="83"/>
      <c r="I776" s="84"/>
      <c r="J776" s="81"/>
      <c r="K776" s="524"/>
      <c r="L776" s="353"/>
      <c r="N776" s="353"/>
      <c r="O776" s="353"/>
      <c r="P776" s="353"/>
      <c r="Q776" s="353"/>
      <c r="R776" s="353"/>
      <c r="S776" s="353"/>
      <c r="T776" s="353"/>
      <c r="U776" s="353"/>
      <c r="V776" s="353"/>
      <c r="W776" s="353"/>
      <c r="X776" s="353"/>
      <c r="Y776" s="353"/>
      <c r="Z776" s="353"/>
    </row>
    <row r="777" spans="1:26" s="356" customFormat="1" ht="12.75" customHeight="1">
      <c r="A777" s="363"/>
      <c r="B777" s="682"/>
      <c r="C777" s="682"/>
      <c r="D777" s="83"/>
      <c r="E777" s="84"/>
      <c r="F777" s="81"/>
      <c r="G777" s="524"/>
      <c r="H777" s="83"/>
      <c r="I777" s="84"/>
      <c r="J777" s="81"/>
      <c r="K777" s="524"/>
      <c r="L777" s="353"/>
      <c r="N777" s="353"/>
      <c r="O777" s="353"/>
      <c r="P777" s="353"/>
      <c r="Q777" s="353"/>
      <c r="R777" s="353"/>
      <c r="S777" s="353"/>
      <c r="T777" s="353"/>
      <c r="U777" s="353"/>
      <c r="V777" s="353"/>
      <c r="W777" s="353"/>
      <c r="X777" s="353"/>
      <c r="Y777" s="353"/>
      <c r="Z777" s="353"/>
    </row>
    <row r="778" spans="1:26" s="356" customFormat="1" ht="12.75" customHeight="1">
      <c r="A778" s="363"/>
      <c r="B778" s="682"/>
      <c r="C778" s="682"/>
      <c r="D778" s="83"/>
      <c r="E778" s="84"/>
      <c r="F778" s="81"/>
      <c r="G778" s="524"/>
      <c r="H778" s="83"/>
      <c r="I778" s="84"/>
      <c r="J778" s="81"/>
      <c r="K778" s="524"/>
      <c r="L778" s="353"/>
      <c r="N778" s="353"/>
      <c r="O778" s="353"/>
      <c r="P778" s="353"/>
      <c r="Q778" s="353"/>
      <c r="R778" s="353"/>
      <c r="S778" s="353"/>
      <c r="T778" s="353"/>
      <c r="U778" s="353"/>
      <c r="V778" s="353"/>
      <c r="W778" s="353"/>
      <c r="X778" s="353"/>
      <c r="Y778" s="353"/>
      <c r="Z778" s="353"/>
    </row>
    <row r="779" spans="1:26" s="356" customFormat="1" ht="12.75" customHeight="1">
      <c r="A779" s="363"/>
      <c r="B779" s="682"/>
      <c r="C779" s="682"/>
      <c r="D779" s="83"/>
      <c r="E779" s="84"/>
      <c r="F779" s="81"/>
      <c r="G779" s="524"/>
      <c r="H779" s="83"/>
      <c r="I779" s="84"/>
      <c r="J779" s="81"/>
      <c r="K779" s="524"/>
      <c r="L779" s="353"/>
      <c r="N779" s="353"/>
      <c r="O779" s="353"/>
      <c r="P779" s="353"/>
      <c r="Q779" s="353"/>
      <c r="R779" s="353"/>
      <c r="S779" s="353"/>
      <c r="T779" s="353"/>
      <c r="U779" s="353"/>
      <c r="V779" s="353"/>
      <c r="W779" s="353"/>
      <c r="X779" s="353"/>
      <c r="Y779" s="353"/>
      <c r="Z779" s="353"/>
    </row>
    <row r="780" spans="1:26" s="356" customFormat="1" ht="12.75" customHeight="1">
      <c r="A780" s="363"/>
      <c r="B780" s="682"/>
      <c r="C780" s="682"/>
      <c r="D780" s="83"/>
      <c r="E780" s="84"/>
      <c r="F780" s="81"/>
      <c r="G780" s="524"/>
      <c r="H780" s="83"/>
      <c r="I780" s="84"/>
      <c r="J780" s="81"/>
      <c r="K780" s="524"/>
      <c r="L780" s="353"/>
      <c r="N780" s="353"/>
      <c r="O780" s="353"/>
      <c r="P780" s="353"/>
      <c r="Q780" s="353"/>
      <c r="R780" s="353"/>
      <c r="S780" s="353"/>
      <c r="T780" s="353"/>
      <c r="U780" s="353"/>
      <c r="V780" s="353"/>
      <c r="W780" s="353"/>
      <c r="X780" s="353"/>
      <c r="Y780" s="353"/>
      <c r="Z780" s="353"/>
    </row>
    <row r="781" spans="1:26" s="356" customFormat="1" ht="12.75" customHeight="1">
      <c r="A781" s="363"/>
      <c r="B781" s="682"/>
      <c r="C781" s="682"/>
      <c r="D781" s="83"/>
      <c r="E781" s="84"/>
      <c r="F781" s="81"/>
      <c r="G781" s="524"/>
      <c r="H781" s="83"/>
      <c r="I781" s="84"/>
      <c r="J781" s="81"/>
      <c r="K781" s="524"/>
      <c r="L781" s="353"/>
      <c r="N781" s="353"/>
      <c r="O781" s="353"/>
      <c r="P781" s="353"/>
      <c r="Q781" s="353"/>
      <c r="R781" s="353"/>
      <c r="S781" s="353"/>
      <c r="T781" s="353"/>
      <c r="U781" s="353"/>
      <c r="V781" s="353"/>
      <c r="W781" s="353"/>
      <c r="X781" s="353"/>
      <c r="Y781" s="353"/>
      <c r="Z781" s="353"/>
    </row>
    <row r="782" spans="1:26" s="356" customFormat="1" ht="12.75" customHeight="1">
      <c r="A782" s="363"/>
      <c r="B782" s="682"/>
      <c r="C782" s="682"/>
      <c r="D782" s="83"/>
      <c r="E782" s="84"/>
      <c r="F782" s="81"/>
      <c r="G782" s="524"/>
      <c r="H782" s="83"/>
      <c r="I782" s="84"/>
      <c r="J782" s="81"/>
      <c r="K782" s="524"/>
      <c r="L782" s="353"/>
      <c r="N782" s="353"/>
      <c r="O782" s="353"/>
      <c r="P782" s="353"/>
      <c r="Q782" s="353"/>
      <c r="R782" s="353"/>
      <c r="S782" s="353"/>
      <c r="T782" s="353"/>
      <c r="U782" s="353"/>
      <c r="V782" s="353"/>
      <c r="W782" s="353"/>
      <c r="X782" s="353"/>
      <c r="Y782" s="353"/>
      <c r="Z782" s="353"/>
    </row>
    <row r="783" spans="1:26" s="356" customFormat="1" ht="12.75" customHeight="1">
      <c r="A783" s="363"/>
      <c r="B783" s="682"/>
      <c r="C783" s="682"/>
      <c r="D783" s="83"/>
      <c r="E783" s="84"/>
      <c r="F783" s="81"/>
      <c r="G783" s="524"/>
      <c r="H783" s="83"/>
      <c r="I783" s="84"/>
      <c r="J783" s="81"/>
      <c r="K783" s="524"/>
      <c r="L783" s="353"/>
      <c r="N783" s="353"/>
      <c r="O783" s="353"/>
      <c r="P783" s="353"/>
      <c r="Q783" s="353"/>
      <c r="R783" s="353"/>
      <c r="S783" s="353"/>
      <c r="T783" s="353"/>
      <c r="U783" s="353"/>
      <c r="V783" s="353"/>
      <c r="W783" s="353"/>
      <c r="X783" s="353"/>
      <c r="Y783" s="353"/>
      <c r="Z783" s="353"/>
    </row>
    <row r="784" spans="1:26" s="356" customFormat="1" ht="12.75" customHeight="1">
      <c r="A784" s="363"/>
      <c r="B784" s="682"/>
      <c r="C784" s="682"/>
      <c r="D784" s="83"/>
      <c r="E784" s="84"/>
      <c r="F784" s="81"/>
      <c r="G784" s="524"/>
      <c r="H784" s="83"/>
      <c r="I784" s="84"/>
      <c r="J784" s="81"/>
      <c r="K784" s="524"/>
      <c r="L784" s="353"/>
      <c r="N784" s="353"/>
      <c r="O784" s="353"/>
      <c r="P784" s="353"/>
      <c r="Q784" s="353"/>
      <c r="R784" s="353"/>
      <c r="S784" s="353"/>
      <c r="T784" s="353"/>
      <c r="U784" s="353"/>
      <c r="V784" s="353"/>
      <c r="W784" s="353"/>
      <c r="X784" s="353"/>
      <c r="Y784" s="353"/>
      <c r="Z784" s="353"/>
    </row>
    <row r="785" spans="1:26" s="356" customFormat="1" ht="12.75" customHeight="1">
      <c r="A785" s="363"/>
      <c r="B785" s="682"/>
      <c r="C785" s="682"/>
      <c r="D785" s="83"/>
      <c r="E785" s="84"/>
      <c r="F785" s="81"/>
      <c r="G785" s="524"/>
      <c r="H785" s="83"/>
      <c r="I785" s="84"/>
      <c r="J785" s="81"/>
      <c r="K785" s="524"/>
      <c r="L785" s="353"/>
      <c r="N785" s="353"/>
      <c r="O785" s="353"/>
      <c r="P785" s="353"/>
      <c r="Q785" s="353"/>
      <c r="R785" s="353"/>
      <c r="S785" s="353"/>
      <c r="T785" s="353"/>
      <c r="U785" s="353"/>
      <c r="V785" s="353"/>
      <c r="W785" s="353"/>
      <c r="X785" s="353"/>
      <c r="Y785" s="353"/>
      <c r="Z785" s="353"/>
    </row>
    <row r="786" spans="1:26" s="356" customFormat="1" ht="12.75" customHeight="1">
      <c r="A786" s="375"/>
      <c r="B786" s="374"/>
      <c r="C786" s="374"/>
      <c r="D786" s="373"/>
      <c r="E786" s="372"/>
      <c r="F786" s="240"/>
      <c r="G786" s="656"/>
      <c r="H786" s="373"/>
      <c r="I786" s="372"/>
      <c r="J786" s="240"/>
      <c r="K786" s="656"/>
      <c r="L786" s="353"/>
      <c r="M786" s="353"/>
      <c r="N786" s="353"/>
      <c r="O786" s="353"/>
      <c r="P786" s="353"/>
      <c r="Q786" s="353"/>
      <c r="R786" s="353"/>
      <c r="S786" s="353"/>
      <c r="T786" s="353"/>
      <c r="U786" s="353"/>
      <c r="V786" s="353"/>
      <c r="W786" s="353"/>
      <c r="X786" s="353"/>
      <c r="Y786" s="353"/>
      <c r="Z786" s="353"/>
    </row>
    <row r="787" spans="1:26" s="356" customFormat="1" ht="12.75" customHeight="1">
      <c r="A787" s="363"/>
      <c r="B787" s="686" t="s">
        <v>35</v>
      </c>
      <c r="C787" s="686"/>
      <c r="D787" s="83"/>
      <c r="E787" s="84"/>
      <c r="F787" s="362" t="s">
        <v>36</v>
      </c>
      <c r="G787" s="657">
        <f>SUM(G724:G785)</f>
        <v>15200</v>
      </c>
      <c r="H787" s="83"/>
      <c r="I787" s="84"/>
      <c r="J787" s="362" t="s">
        <v>36</v>
      </c>
      <c r="K787" s="657">
        <f>SUM(K724:K785)</f>
        <v>13450</v>
      </c>
      <c r="L787" s="353"/>
      <c r="M787" s="353"/>
      <c r="N787" s="353"/>
      <c r="O787" s="353"/>
      <c r="P787" s="353"/>
      <c r="Q787" s="353"/>
      <c r="R787" s="353"/>
      <c r="S787" s="353"/>
      <c r="T787" s="353"/>
      <c r="U787" s="353"/>
      <c r="V787" s="353"/>
      <c r="W787" s="353"/>
      <c r="X787" s="353"/>
      <c r="Y787" s="353"/>
      <c r="Z787" s="353"/>
    </row>
    <row r="788" spans="1:26" s="356" customFormat="1" ht="12.75" customHeight="1" thickBot="1">
      <c r="A788" s="361"/>
      <c r="B788" s="360"/>
      <c r="C788" s="360"/>
      <c r="D788" s="359"/>
      <c r="E788" s="358"/>
      <c r="F788" s="357"/>
      <c r="G788" s="666"/>
      <c r="H788" s="359"/>
      <c r="I788" s="358"/>
      <c r="J788" s="357"/>
      <c r="K788" s="666"/>
      <c r="L788" s="353"/>
      <c r="M788" s="353"/>
      <c r="N788" s="353"/>
      <c r="O788" s="353"/>
      <c r="P788" s="353"/>
      <c r="Q788" s="353"/>
      <c r="R788" s="353"/>
      <c r="S788" s="353"/>
      <c r="T788" s="353"/>
      <c r="U788" s="353"/>
      <c r="V788" s="353"/>
      <c r="W788" s="353"/>
      <c r="X788" s="353"/>
      <c r="Y788" s="353"/>
      <c r="Z788" s="353"/>
    </row>
    <row r="789" spans="1:26" s="356" customFormat="1" ht="12.75" customHeight="1" thickTop="1">
      <c r="A789" s="363"/>
      <c r="B789" s="682"/>
      <c r="C789" s="682"/>
      <c r="D789" s="83"/>
      <c r="E789" s="84"/>
      <c r="F789" s="81"/>
      <c r="G789" s="524"/>
      <c r="H789" s="83"/>
      <c r="I789" s="84"/>
      <c r="J789" s="81"/>
      <c r="K789" s="524"/>
      <c r="L789" s="353"/>
      <c r="N789" s="353"/>
      <c r="O789" s="353"/>
      <c r="P789" s="353"/>
      <c r="Q789" s="353"/>
      <c r="R789" s="353"/>
      <c r="S789" s="353"/>
      <c r="T789" s="353"/>
      <c r="U789" s="353"/>
      <c r="V789" s="353"/>
      <c r="W789" s="353"/>
      <c r="X789" s="353"/>
      <c r="Y789" s="353"/>
      <c r="Z789" s="353"/>
    </row>
    <row r="790" spans="1:26" s="356" customFormat="1" ht="12.75" customHeight="1">
      <c r="A790" s="363"/>
      <c r="B790" s="686" t="s">
        <v>187</v>
      </c>
      <c r="C790" s="682"/>
      <c r="D790" s="6"/>
      <c r="E790" s="7"/>
      <c r="F790" s="81"/>
      <c r="G790" s="524"/>
      <c r="H790" s="6"/>
      <c r="I790" s="7"/>
      <c r="J790" s="81"/>
      <c r="K790" s="524"/>
      <c r="L790" s="353"/>
      <c r="N790" s="353"/>
      <c r="O790" s="353"/>
      <c r="P790" s="353"/>
      <c r="Q790" s="353"/>
      <c r="R790" s="353"/>
      <c r="S790" s="353"/>
      <c r="T790" s="353"/>
      <c r="U790" s="353"/>
      <c r="V790" s="353"/>
      <c r="W790" s="353"/>
      <c r="X790" s="353"/>
      <c r="Y790" s="353"/>
      <c r="Z790" s="353"/>
    </row>
    <row r="791" spans="1:26" s="356" customFormat="1" ht="12.75" customHeight="1">
      <c r="A791" s="363"/>
      <c r="B791" s="686"/>
      <c r="C791" s="682"/>
      <c r="D791" s="6"/>
      <c r="E791" s="7"/>
      <c r="F791" s="81"/>
      <c r="G791" s="524"/>
      <c r="H791" s="6"/>
      <c r="I791" s="7"/>
      <c r="J791" s="81"/>
      <c r="K791" s="524"/>
      <c r="L791" s="353"/>
      <c r="N791" s="353"/>
      <c r="O791" s="353"/>
      <c r="P791" s="353"/>
      <c r="Q791" s="353"/>
      <c r="R791" s="353"/>
      <c r="S791" s="353"/>
      <c r="T791" s="353"/>
      <c r="U791" s="353"/>
      <c r="V791" s="353"/>
      <c r="W791" s="353"/>
      <c r="X791" s="353"/>
      <c r="Y791" s="353"/>
      <c r="Z791" s="353"/>
    </row>
    <row r="792" spans="1:26" s="356" customFormat="1" ht="12.75" customHeight="1">
      <c r="A792" s="363"/>
      <c r="B792" s="82" t="s">
        <v>192</v>
      </c>
      <c r="C792" s="682"/>
      <c r="D792" s="83"/>
      <c r="E792" s="84"/>
      <c r="F792" s="81"/>
      <c r="G792" s="524"/>
      <c r="H792" s="83"/>
      <c r="I792" s="84"/>
      <c r="J792" s="81"/>
      <c r="K792" s="524"/>
      <c r="L792" s="353"/>
      <c r="N792" s="353"/>
      <c r="O792" s="353"/>
      <c r="P792" s="353"/>
      <c r="Q792" s="353"/>
      <c r="R792" s="353"/>
      <c r="S792" s="353"/>
      <c r="T792" s="353"/>
      <c r="U792" s="353"/>
      <c r="V792" s="353"/>
      <c r="W792" s="353"/>
      <c r="X792" s="353"/>
      <c r="Y792" s="353"/>
      <c r="Z792" s="353"/>
    </row>
    <row r="793" spans="1:26" s="356" customFormat="1" ht="12.75" customHeight="1">
      <c r="A793" s="363"/>
      <c r="B793" s="691"/>
      <c r="C793" s="682"/>
      <c r="D793" s="532"/>
      <c r="E793" s="84"/>
      <c r="F793" s="81"/>
      <c r="G793" s="524"/>
      <c r="H793" s="532"/>
      <c r="I793" s="84"/>
      <c r="J793" s="81"/>
      <c r="K793" s="524"/>
      <c r="L793" s="353"/>
      <c r="N793" s="353"/>
      <c r="O793" s="353"/>
      <c r="P793" s="353"/>
      <c r="Q793" s="353"/>
      <c r="R793" s="353"/>
      <c r="S793" s="353"/>
      <c r="T793" s="353"/>
      <c r="U793" s="353"/>
      <c r="V793" s="353"/>
      <c r="W793" s="353"/>
      <c r="X793" s="353"/>
      <c r="Y793" s="353"/>
      <c r="Z793" s="353"/>
    </row>
    <row r="794" spans="1:26" s="356" customFormat="1" ht="12.75" customHeight="1">
      <c r="A794" s="363"/>
      <c r="B794" s="682"/>
      <c r="C794" s="682" t="s">
        <v>227</v>
      </c>
      <c r="D794" s="83"/>
      <c r="E794" s="84"/>
      <c r="F794" s="81"/>
      <c r="G794" s="524">
        <f>G720</f>
        <v>204067.8</v>
      </c>
      <c r="H794" s="83"/>
      <c r="I794" s="84"/>
      <c r="J794" s="81"/>
      <c r="K794" s="524">
        <f>K720</f>
        <v>317327.59999999998</v>
      </c>
      <c r="L794" s="353"/>
      <c r="N794" s="353"/>
      <c r="O794" s="353"/>
      <c r="P794" s="353"/>
      <c r="Q794" s="353"/>
      <c r="R794" s="353"/>
      <c r="S794" s="353"/>
      <c r="T794" s="353"/>
      <c r="U794" s="353"/>
      <c r="V794" s="353"/>
      <c r="W794" s="353"/>
      <c r="X794" s="353"/>
      <c r="Y794" s="353"/>
      <c r="Z794" s="353"/>
    </row>
    <row r="795" spans="1:26" s="356" customFormat="1" ht="12.75" customHeight="1">
      <c r="A795" s="363"/>
      <c r="B795" s="682"/>
      <c r="C795" s="682"/>
      <c r="D795" s="83"/>
      <c r="E795" s="84"/>
      <c r="F795" s="81"/>
      <c r="G795" s="524"/>
      <c r="H795" s="83"/>
      <c r="I795" s="84"/>
      <c r="J795" s="81"/>
      <c r="K795" s="524"/>
      <c r="L795" s="353"/>
      <c r="N795" s="353"/>
      <c r="O795" s="353"/>
      <c r="P795" s="353"/>
      <c r="Q795" s="353"/>
      <c r="R795" s="353"/>
      <c r="S795" s="353"/>
      <c r="T795" s="353"/>
      <c r="U795" s="353"/>
      <c r="V795" s="353"/>
      <c r="W795" s="353"/>
      <c r="X795" s="353"/>
      <c r="Y795" s="353"/>
      <c r="Z795" s="353"/>
    </row>
    <row r="796" spans="1:26" s="356" customFormat="1" ht="12.75" customHeight="1">
      <c r="A796" s="363"/>
      <c r="B796" s="682"/>
      <c r="C796" s="682" t="s">
        <v>228</v>
      </c>
      <c r="D796" s="532"/>
      <c r="E796" s="533"/>
      <c r="F796" s="81"/>
      <c r="G796" s="524">
        <f>G787</f>
        <v>15200</v>
      </c>
      <c r="H796" s="532"/>
      <c r="I796" s="533"/>
      <c r="J796" s="81"/>
      <c r="K796" s="524">
        <f>K787</f>
        <v>13450</v>
      </c>
      <c r="L796" s="353"/>
      <c r="N796" s="353"/>
      <c r="O796" s="353"/>
      <c r="P796" s="353"/>
      <c r="Q796" s="353"/>
      <c r="R796" s="353"/>
      <c r="S796" s="353"/>
      <c r="T796" s="353"/>
      <c r="U796" s="353"/>
      <c r="V796" s="353"/>
      <c r="W796" s="353"/>
      <c r="X796" s="353"/>
      <c r="Y796" s="353"/>
      <c r="Z796" s="353"/>
    </row>
    <row r="797" spans="1:26" s="356" customFormat="1" ht="12.75" customHeight="1">
      <c r="A797" s="363"/>
      <c r="B797" s="682"/>
      <c r="C797" s="682"/>
      <c r="D797" s="83"/>
      <c r="E797" s="84"/>
      <c r="F797" s="81"/>
      <c r="G797" s="524"/>
      <c r="H797" s="83"/>
      <c r="I797" s="84"/>
      <c r="J797" s="81"/>
      <c r="K797" s="524"/>
      <c r="L797" s="353"/>
      <c r="N797" s="353"/>
      <c r="O797" s="353"/>
      <c r="P797" s="353"/>
      <c r="Q797" s="353"/>
      <c r="R797" s="353"/>
      <c r="S797" s="353"/>
      <c r="T797" s="353"/>
      <c r="U797" s="353"/>
      <c r="V797" s="353"/>
      <c r="W797" s="353"/>
      <c r="X797" s="353"/>
      <c r="Y797" s="353"/>
      <c r="Z797" s="353"/>
    </row>
    <row r="798" spans="1:26" s="356" customFormat="1" ht="12.75" customHeight="1">
      <c r="A798" s="363"/>
      <c r="B798" s="682"/>
      <c r="C798" s="682"/>
      <c r="D798" s="83"/>
      <c r="E798" s="84"/>
      <c r="F798" s="81"/>
      <c r="G798" s="524"/>
      <c r="H798" s="83"/>
      <c r="I798" s="84"/>
      <c r="J798" s="81"/>
      <c r="K798" s="524"/>
      <c r="L798" s="353"/>
      <c r="N798" s="353"/>
      <c r="O798" s="353"/>
      <c r="P798" s="353"/>
      <c r="Q798" s="353"/>
      <c r="R798" s="353"/>
      <c r="S798" s="353"/>
      <c r="T798" s="353"/>
      <c r="U798" s="353"/>
      <c r="V798" s="353"/>
      <c r="W798" s="353"/>
      <c r="X798" s="353"/>
      <c r="Y798" s="353"/>
      <c r="Z798" s="353"/>
    </row>
    <row r="799" spans="1:26" s="356" customFormat="1" ht="12.75" customHeight="1">
      <c r="A799" s="363"/>
      <c r="B799" s="682"/>
      <c r="C799" s="682"/>
      <c r="D799" s="83"/>
      <c r="E799" s="84"/>
      <c r="F799" s="81"/>
      <c r="G799" s="524"/>
      <c r="H799" s="83"/>
      <c r="I799" s="84"/>
      <c r="J799" s="81"/>
      <c r="K799" s="524"/>
      <c r="L799" s="353"/>
      <c r="N799" s="353"/>
      <c r="O799" s="353"/>
      <c r="P799" s="353"/>
      <c r="Q799" s="353"/>
      <c r="R799" s="353"/>
      <c r="S799" s="353"/>
      <c r="T799" s="353"/>
      <c r="U799" s="353"/>
      <c r="V799" s="353"/>
      <c r="W799" s="353"/>
      <c r="X799" s="353"/>
      <c r="Y799" s="353"/>
      <c r="Z799" s="353"/>
    </row>
    <row r="800" spans="1:26" s="356" customFormat="1" ht="12.75" customHeight="1">
      <c r="A800" s="363"/>
      <c r="B800" s="682"/>
      <c r="C800" s="682"/>
      <c r="D800" s="83"/>
      <c r="E800" s="84"/>
      <c r="F800" s="81"/>
      <c r="G800" s="524"/>
      <c r="H800" s="83"/>
      <c r="I800" s="84"/>
      <c r="J800" s="81"/>
      <c r="K800" s="524"/>
      <c r="L800" s="353"/>
      <c r="N800" s="353"/>
      <c r="O800" s="353"/>
      <c r="P800" s="353"/>
      <c r="Q800" s="353"/>
      <c r="R800" s="353"/>
      <c r="S800" s="353"/>
      <c r="T800" s="353"/>
      <c r="U800" s="353"/>
      <c r="V800" s="353"/>
      <c r="W800" s="353"/>
      <c r="X800" s="353"/>
      <c r="Y800" s="353"/>
      <c r="Z800" s="353"/>
    </row>
    <row r="801" spans="1:27" s="356" customFormat="1" ht="12.75" customHeight="1">
      <c r="A801" s="363"/>
      <c r="B801" s="682"/>
      <c r="C801" s="682"/>
      <c r="D801" s="6"/>
      <c r="E801" s="7"/>
      <c r="F801" s="81"/>
      <c r="G801" s="524"/>
      <c r="H801" s="6"/>
      <c r="I801" s="7"/>
      <c r="J801" s="81"/>
      <c r="K801" s="524"/>
      <c r="L801" s="353"/>
      <c r="N801" s="353"/>
      <c r="O801" s="353"/>
      <c r="P801" s="353"/>
      <c r="Q801" s="353"/>
      <c r="R801" s="353"/>
      <c r="S801" s="353"/>
      <c r="T801" s="353"/>
      <c r="U801" s="353"/>
      <c r="V801" s="353"/>
      <c r="W801" s="353"/>
      <c r="X801" s="353"/>
      <c r="Y801" s="353"/>
      <c r="Z801" s="353"/>
    </row>
    <row r="802" spans="1:27" s="356" customFormat="1" ht="12.75" customHeight="1">
      <c r="A802" s="363"/>
      <c r="B802" s="697"/>
      <c r="C802" s="370"/>
      <c r="D802" s="83"/>
      <c r="E802" s="84"/>
      <c r="F802" s="81"/>
      <c r="G802" s="524"/>
      <c r="H802" s="83"/>
      <c r="I802" s="84"/>
      <c r="J802" s="81"/>
      <c r="K802" s="524"/>
      <c r="L802" s="353"/>
      <c r="N802" s="353"/>
      <c r="O802" s="353"/>
      <c r="P802" s="353"/>
      <c r="Q802" s="353"/>
      <c r="R802" s="353"/>
      <c r="S802" s="353"/>
      <c r="T802" s="353"/>
      <c r="U802" s="353"/>
      <c r="V802" s="353"/>
      <c r="W802" s="353"/>
      <c r="X802" s="353"/>
      <c r="Y802" s="353"/>
      <c r="Z802" s="353"/>
    </row>
    <row r="803" spans="1:27" s="356" customFormat="1" ht="12.75" customHeight="1">
      <c r="A803" s="212"/>
      <c r="B803" s="5"/>
      <c r="C803" s="219"/>
      <c r="D803" s="6"/>
      <c r="E803" s="7"/>
      <c r="F803" s="81"/>
      <c r="G803" s="524"/>
      <c r="H803" s="6"/>
      <c r="I803" s="7"/>
      <c r="J803" s="81"/>
      <c r="K803" s="524"/>
      <c r="L803" s="353"/>
      <c r="N803" s="353"/>
      <c r="O803" s="353"/>
      <c r="P803" s="353"/>
      <c r="Q803" s="353"/>
      <c r="R803" s="353"/>
      <c r="S803" s="353"/>
      <c r="T803" s="353"/>
      <c r="U803" s="353"/>
      <c r="V803" s="353"/>
      <c r="W803" s="353"/>
      <c r="X803" s="353"/>
      <c r="Y803" s="353"/>
      <c r="Z803" s="353"/>
    </row>
    <row r="804" spans="1:27" s="356" customFormat="1" ht="12.75" customHeight="1">
      <c r="A804" s="212"/>
      <c r="B804" s="682"/>
      <c r="C804" s="521"/>
      <c r="D804" s="83"/>
      <c r="E804" s="84"/>
      <c r="F804" s="81"/>
      <c r="G804" s="524"/>
      <c r="H804" s="83"/>
      <c r="I804" s="84"/>
      <c r="J804" s="81"/>
      <c r="K804" s="524"/>
      <c r="L804" s="353"/>
      <c r="N804" s="353"/>
      <c r="O804" s="353"/>
      <c r="P804" s="353"/>
      <c r="Q804" s="353"/>
      <c r="R804" s="353"/>
      <c r="S804" s="353"/>
      <c r="T804" s="353"/>
      <c r="U804" s="353"/>
      <c r="V804" s="353"/>
      <c r="W804" s="353"/>
      <c r="X804" s="353"/>
      <c r="Y804" s="353"/>
      <c r="Z804" s="353"/>
    </row>
    <row r="805" spans="1:27" s="356" customFormat="1" ht="12.75" customHeight="1">
      <c r="A805" s="363"/>
      <c r="B805" s="682"/>
      <c r="C805" s="701"/>
      <c r="D805" s="83"/>
      <c r="E805" s="84"/>
      <c r="F805" s="81"/>
      <c r="G805" s="524"/>
      <c r="H805" s="83"/>
      <c r="I805" s="84"/>
      <c r="J805" s="81"/>
      <c r="K805" s="524"/>
      <c r="L805" s="353"/>
      <c r="N805" s="353"/>
      <c r="O805" s="353"/>
      <c r="P805" s="353"/>
      <c r="Q805" s="353"/>
      <c r="R805" s="353"/>
      <c r="S805" s="353"/>
      <c r="T805" s="353"/>
      <c r="U805" s="353"/>
      <c r="V805" s="353"/>
      <c r="W805" s="353"/>
      <c r="X805" s="353"/>
      <c r="Y805" s="353"/>
      <c r="Z805" s="353"/>
    </row>
    <row r="806" spans="1:27" s="356" customFormat="1" ht="12.75" customHeight="1">
      <c r="A806" s="363"/>
      <c r="B806" s="682"/>
      <c r="C806" s="700"/>
      <c r="D806" s="6"/>
      <c r="E806" s="7"/>
      <c r="F806" s="81"/>
      <c r="G806" s="524"/>
      <c r="H806" s="6"/>
      <c r="I806" s="7"/>
      <c r="J806" s="81"/>
      <c r="K806" s="524"/>
      <c r="L806" s="353"/>
      <c r="N806" s="353"/>
      <c r="O806" s="353"/>
      <c r="P806" s="353"/>
      <c r="Q806" s="353"/>
      <c r="R806" s="353"/>
      <c r="S806" s="353"/>
      <c r="T806" s="353"/>
      <c r="U806" s="353"/>
      <c r="V806" s="353"/>
      <c r="W806" s="353"/>
      <c r="X806" s="353"/>
      <c r="Y806" s="353"/>
      <c r="Z806" s="353"/>
    </row>
    <row r="807" spans="1:27" s="356" customFormat="1" ht="12.75" customHeight="1">
      <c r="A807" s="363"/>
      <c r="B807" s="86"/>
      <c r="C807" s="701"/>
      <c r="D807" s="518"/>
      <c r="E807" s="84"/>
      <c r="F807" s="81"/>
      <c r="G807" s="524"/>
      <c r="H807" s="518"/>
      <c r="I807" s="84"/>
      <c r="J807" s="81"/>
      <c r="K807" s="524"/>
      <c r="L807" s="353"/>
      <c r="N807" s="353"/>
      <c r="O807" s="353"/>
      <c r="P807" s="353"/>
      <c r="Q807" s="353"/>
      <c r="R807" s="353"/>
      <c r="S807" s="353"/>
      <c r="T807" s="353"/>
      <c r="U807" s="353"/>
      <c r="V807" s="353"/>
      <c r="W807" s="353"/>
      <c r="X807" s="353"/>
      <c r="Y807" s="353"/>
      <c r="Z807" s="353"/>
    </row>
    <row r="808" spans="1:27" s="356" customFormat="1" ht="12.75" customHeight="1">
      <c r="A808" s="363"/>
      <c r="B808" s="682"/>
      <c r="C808" s="682"/>
      <c r="D808" s="83"/>
      <c r="E808" s="84"/>
      <c r="F808" s="81"/>
      <c r="G808" s="524"/>
      <c r="H808" s="83"/>
      <c r="I808" s="84"/>
      <c r="J808" s="81"/>
      <c r="K808" s="524"/>
      <c r="L808" s="353"/>
      <c r="N808" s="353"/>
      <c r="O808" s="353"/>
      <c r="P808" s="353"/>
      <c r="Q808" s="353"/>
      <c r="R808" s="353"/>
      <c r="S808" s="353"/>
      <c r="T808" s="353"/>
      <c r="U808" s="353"/>
      <c r="V808" s="353"/>
      <c r="W808" s="353"/>
      <c r="X808" s="353"/>
      <c r="Y808" s="353"/>
      <c r="Z808" s="353"/>
    </row>
    <row r="809" spans="1:27" s="356" customFormat="1" ht="12.75" customHeight="1">
      <c r="A809" s="363"/>
      <c r="B809" s="258"/>
      <c r="C809" s="258"/>
      <c r="D809" s="83"/>
      <c r="E809" s="84"/>
      <c r="F809" s="81"/>
      <c r="G809" s="249"/>
      <c r="H809" s="83"/>
      <c r="I809" s="84"/>
      <c r="J809" s="81"/>
      <c r="K809" s="249"/>
      <c r="L809" s="353"/>
      <c r="M809" s="353"/>
      <c r="N809" s="353"/>
      <c r="O809" s="353"/>
      <c r="P809" s="353"/>
      <c r="Q809" s="353"/>
      <c r="R809" s="353"/>
      <c r="S809" s="353"/>
      <c r="T809" s="353"/>
      <c r="U809" s="353"/>
      <c r="V809" s="353"/>
      <c r="W809" s="353"/>
      <c r="X809" s="353"/>
      <c r="Y809" s="353"/>
      <c r="Z809" s="353"/>
      <c r="AA809" s="353"/>
    </row>
    <row r="810" spans="1:27" s="356" customFormat="1" ht="12.75" customHeight="1">
      <c r="A810" s="363"/>
      <c r="B810" s="957"/>
      <c r="C810" s="682"/>
      <c r="D810" s="83"/>
      <c r="E810" s="84"/>
      <c r="F810" s="81"/>
      <c r="G810" s="524"/>
      <c r="H810" s="83"/>
      <c r="I810" s="84"/>
      <c r="J810" s="81"/>
      <c r="K810" s="524"/>
      <c r="L810" s="353"/>
      <c r="N810" s="353"/>
      <c r="O810" s="353"/>
      <c r="P810" s="353"/>
      <c r="Q810" s="353"/>
      <c r="R810" s="353"/>
      <c r="S810" s="353"/>
      <c r="T810" s="353"/>
      <c r="U810" s="353"/>
      <c r="V810" s="353"/>
      <c r="W810" s="353"/>
      <c r="X810" s="353"/>
      <c r="Y810" s="353"/>
      <c r="Z810" s="353"/>
    </row>
    <row r="811" spans="1:27" s="356" customFormat="1" ht="12.75" customHeight="1">
      <c r="A811" s="523"/>
      <c r="B811" s="947"/>
      <c r="C811" s="87"/>
      <c r="D811" s="532"/>
      <c r="E811" s="84"/>
      <c r="F811" s="81"/>
      <c r="G811" s="524"/>
      <c r="H811" s="532"/>
      <c r="I811" s="84"/>
      <c r="J811" s="81"/>
      <c r="K811" s="524"/>
      <c r="L811" s="353"/>
      <c r="N811" s="353"/>
      <c r="O811" s="353"/>
      <c r="P811" s="353"/>
      <c r="Q811" s="353"/>
      <c r="R811" s="353"/>
      <c r="S811" s="353"/>
      <c r="T811" s="353"/>
      <c r="U811" s="353"/>
      <c r="V811" s="353"/>
      <c r="W811" s="353"/>
      <c r="X811" s="353"/>
      <c r="Y811" s="353"/>
      <c r="Z811" s="353"/>
    </row>
    <row r="812" spans="1:27" s="356" customFormat="1" ht="12.75" customHeight="1">
      <c r="A812" s="363"/>
      <c r="B812" s="689"/>
      <c r="C812" s="807"/>
      <c r="D812" s="83"/>
      <c r="E812" s="84"/>
      <c r="F812" s="81"/>
      <c r="G812" s="524"/>
      <c r="H812" s="83"/>
      <c r="I812" s="84"/>
      <c r="J812" s="81"/>
      <c r="K812" s="524"/>
      <c r="L812" s="353"/>
      <c r="N812" s="353"/>
      <c r="O812" s="353"/>
      <c r="P812" s="353"/>
      <c r="Q812" s="353"/>
      <c r="R812" s="353"/>
      <c r="S812" s="353"/>
      <c r="T812" s="353"/>
      <c r="U812" s="353"/>
      <c r="V812" s="353"/>
      <c r="W812" s="353"/>
      <c r="X812" s="353"/>
      <c r="Y812" s="353"/>
      <c r="Z812" s="353"/>
    </row>
    <row r="813" spans="1:27" s="356" customFormat="1" ht="12.75" customHeight="1">
      <c r="A813" s="523"/>
      <c r="B813" s="689"/>
      <c r="C813" s="353"/>
      <c r="D813" s="83"/>
      <c r="E813" s="84"/>
      <c r="F813" s="81"/>
      <c r="G813" s="524"/>
      <c r="H813" s="83"/>
      <c r="I813" s="84"/>
      <c r="J813" s="81"/>
      <c r="K813" s="524"/>
      <c r="L813" s="353"/>
      <c r="N813" s="353"/>
      <c r="O813" s="353"/>
      <c r="P813" s="353"/>
      <c r="Q813" s="353"/>
      <c r="R813" s="353"/>
      <c r="S813" s="353"/>
      <c r="T813" s="353"/>
      <c r="U813" s="353"/>
      <c r="V813" s="353"/>
      <c r="W813" s="353"/>
      <c r="X813" s="353"/>
      <c r="Y813" s="353"/>
      <c r="Z813" s="353"/>
    </row>
    <row r="814" spans="1:27" s="356" customFormat="1" ht="12.75" customHeight="1">
      <c r="A814" s="363"/>
      <c r="B814" s="219"/>
      <c r="C814" s="701"/>
      <c r="D814" s="532"/>
      <c r="E814" s="533"/>
      <c r="F814" s="81"/>
      <c r="G814" s="524"/>
      <c r="H814" s="532"/>
      <c r="I814" s="533"/>
      <c r="J814" s="81"/>
      <c r="K814" s="524"/>
      <c r="L814" s="353"/>
      <c r="N814" s="353"/>
      <c r="O814" s="353"/>
      <c r="P814" s="353"/>
      <c r="Q814" s="353"/>
      <c r="R814" s="353"/>
      <c r="S814" s="353"/>
      <c r="T814" s="353"/>
      <c r="U814" s="353"/>
      <c r="V814" s="353"/>
      <c r="W814" s="353"/>
      <c r="X814" s="353"/>
      <c r="Y814" s="353"/>
      <c r="Z814" s="353"/>
    </row>
    <row r="815" spans="1:27" s="356" customFormat="1" ht="12.75" customHeight="1">
      <c r="A815" s="377"/>
      <c r="B815" s="86"/>
      <c r="C815" s="370"/>
      <c r="D815" s="83"/>
      <c r="E815" s="84"/>
      <c r="F815" s="81"/>
      <c r="G815" s="524"/>
      <c r="H815" s="83"/>
      <c r="I815" s="84"/>
      <c r="J815" s="81"/>
      <c r="K815" s="524"/>
      <c r="L815" s="353"/>
      <c r="N815" s="353"/>
      <c r="O815" s="353"/>
      <c r="P815" s="353"/>
      <c r="Q815" s="353"/>
      <c r="R815" s="353"/>
      <c r="S815" s="353"/>
      <c r="T815" s="353"/>
      <c r="U815" s="353"/>
      <c r="V815" s="353"/>
      <c r="W815" s="353"/>
      <c r="X815" s="353"/>
      <c r="Y815" s="353"/>
      <c r="Z815" s="353"/>
    </row>
    <row r="816" spans="1:27" s="356" customFormat="1" ht="12.75" customHeight="1">
      <c r="A816" s="363"/>
      <c r="B816" s="697"/>
      <c r="C816" s="370"/>
      <c r="D816" s="83"/>
      <c r="E816" s="84"/>
      <c r="F816" s="81"/>
      <c r="G816" s="524"/>
      <c r="H816" s="83"/>
      <c r="I816" s="84"/>
      <c r="J816" s="81"/>
      <c r="K816" s="524"/>
      <c r="L816" s="353"/>
      <c r="N816" s="353"/>
      <c r="O816" s="353"/>
      <c r="P816" s="353"/>
      <c r="Q816" s="353"/>
      <c r="R816" s="353"/>
      <c r="S816" s="353"/>
      <c r="T816" s="353"/>
      <c r="U816" s="353"/>
      <c r="V816" s="353"/>
      <c r="W816" s="353"/>
      <c r="X816" s="353"/>
      <c r="Y816" s="353"/>
      <c r="Z816" s="353"/>
    </row>
    <row r="817" spans="1:26" s="356" customFormat="1" ht="12.75" customHeight="1">
      <c r="A817" s="363"/>
      <c r="B817" s="682"/>
      <c r="C817" s="370"/>
      <c r="D817" s="83"/>
      <c r="E817" s="84"/>
      <c r="F817" s="81"/>
      <c r="G817" s="524"/>
      <c r="H817" s="83"/>
      <c r="I817" s="84"/>
      <c r="J817" s="81"/>
      <c r="K817" s="524"/>
      <c r="L817" s="353"/>
      <c r="N817" s="353"/>
      <c r="O817" s="353"/>
      <c r="P817" s="353"/>
      <c r="Q817" s="353"/>
      <c r="R817" s="353"/>
      <c r="S817" s="353"/>
      <c r="T817" s="353"/>
      <c r="U817" s="353"/>
      <c r="V817" s="353"/>
      <c r="W817" s="353"/>
      <c r="X817" s="353"/>
      <c r="Y817" s="353"/>
      <c r="Z817" s="353"/>
    </row>
    <row r="818" spans="1:26" s="356" customFormat="1" ht="12.75" customHeight="1">
      <c r="A818" s="363"/>
      <c r="B818" s="697"/>
      <c r="C818" s="699"/>
      <c r="D818" s="83"/>
      <c r="E818" s="84"/>
      <c r="F818" s="81"/>
      <c r="G818" s="524"/>
      <c r="H818" s="83"/>
      <c r="I818" s="84"/>
      <c r="J818" s="81"/>
      <c r="K818" s="524"/>
      <c r="L818" s="353"/>
      <c r="N818" s="353"/>
      <c r="O818" s="353"/>
      <c r="P818" s="353"/>
      <c r="Q818" s="353"/>
      <c r="R818" s="353"/>
      <c r="S818" s="353"/>
      <c r="T818" s="353"/>
      <c r="U818" s="353"/>
      <c r="V818" s="353"/>
      <c r="W818" s="353"/>
      <c r="X818" s="353"/>
      <c r="Y818" s="353"/>
      <c r="Z818" s="353"/>
    </row>
    <row r="819" spans="1:26" s="356" customFormat="1" ht="12.75" customHeight="1">
      <c r="A819" s="363"/>
      <c r="B819" s="682"/>
      <c r="C819" s="701"/>
      <c r="D819" s="518"/>
      <c r="E819" s="84"/>
      <c r="F819" s="81"/>
      <c r="G819" s="524"/>
      <c r="H819" s="518"/>
      <c r="I819" s="84"/>
      <c r="J819" s="81"/>
      <c r="K819" s="524"/>
      <c r="L819" s="353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</row>
    <row r="820" spans="1:26" s="356" customFormat="1" ht="12.75" customHeight="1">
      <c r="A820" s="363"/>
      <c r="B820" s="697"/>
      <c r="C820" s="370"/>
      <c r="D820" s="83"/>
      <c r="E820" s="84"/>
      <c r="F820" s="81"/>
      <c r="G820" s="524"/>
      <c r="H820" s="83"/>
      <c r="I820" s="84"/>
      <c r="J820" s="81"/>
      <c r="K820" s="524"/>
      <c r="L820" s="353"/>
      <c r="N820" s="353"/>
      <c r="O820" s="353"/>
      <c r="P820" s="353"/>
      <c r="Q820" s="353"/>
      <c r="R820" s="353"/>
      <c r="S820" s="353"/>
      <c r="T820" s="353"/>
      <c r="U820" s="353"/>
      <c r="V820" s="353"/>
      <c r="W820" s="353"/>
      <c r="X820" s="353"/>
      <c r="Y820" s="353"/>
      <c r="Z820" s="353"/>
    </row>
    <row r="821" spans="1:26" s="356" customFormat="1" ht="12.75" customHeight="1">
      <c r="A821" s="523"/>
      <c r="B821" s="85"/>
      <c r="C821" s="370"/>
      <c r="D821" s="608"/>
      <c r="E821" s="690"/>
      <c r="F821" s="81"/>
      <c r="G821" s="524"/>
      <c r="H821" s="608"/>
      <c r="I821" s="690"/>
      <c r="J821" s="81"/>
      <c r="K821" s="524"/>
      <c r="L821" s="353"/>
      <c r="N821" s="353"/>
      <c r="O821" s="353"/>
      <c r="P821" s="353"/>
      <c r="Q821" s="353"/>
      <c r="R821" s="353"/>
      <c r="S821" s="353"/>
      <c r="T821" s="353"/>
      <c r="U821" s="353"/>
      <c r="V821" s="353"/>
      <c r="W821" s="353"/>
      <c r="X821" s="353"/>
      <c r="Y821" s="353"/>
      <c r="Z821" s="353"/>
    </row>
    <row r="822" spans="1:26" s="356" customFormat="1" ht="12.75" customHeight="1">
      <c r="A822" s="363"/>
      <c r="B822" s="957"/>
      <c r="C822" s="370"/>
      <c r="D822" s="83"/>
      <c r="E822" s="84"/>
      <c r="F822" s="81"/>
      <c r="G822" s="524"/>
      <c r="H822" s="83"/>
      <c r="I822" s="84"/>
      <c r="J822" s="81"/>
      <c r="K822" s="524"/>
      <c r="L822" s="353"/>
      <c r="N822" s="353"/>
      <c r="O822" s="353"/>
      <c r="P822" s="353"/>
      <c r="Q822" s="353"/>
      <c r="R822" s="353"/>
      <c r="S822" s="353"/>
      <c r="T822" s="353"/>
      <c r="U822" s="353"/>
      <c r="V822" s="353"/>
      <c r="W822" s="353"/>
      <c r="X822" s="353"/>
      <c r="Y822" s="353"/>
      <c r="Z822" s="353"/>
    </row>
    <row r="823" spans="1:26" s="356" customFormat="1" ht="12.75" customHeight="1">
      <c r="A823" s="523"/>
      <c r="B823" s="689"/>
      <c r="C823" s="353"/>
      <c r="D823" s="83"/>
      <c r="E823" s="84"/>
      <c r="F823" s="81"/>
      <c r="G823" s="524"/>
      <c r="H823" s="83"/>
      <c r="I823" s="84"/>
      <c r="J823" s="81"/>
      <c r="K823" s="524"/>
      <c r="L823" s="353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</row>
    <row r="824" spans="1:26" s="356" customFormat="1" ht="12.75" customHeight="1">
      <c r="A824" s="523"/>
      <c r="B824" s="85"/>
      <c r="C824" s="370"/>
      <c r="D824" s="608"/>
      <c r="E824" s="84"/>
      <c r="F824" s="81"/>
      <c r="G824" s="524"/>
      <c r="H824" s="608"/>
      <c r="I824" s="84"/>
      <c r="J824" s="81"/>
      <c r="K824" s="524"/>
      <c r="L824" s="353"/>
      <c r="N824" s="353"/>
      <c r="O824" s="353"/>
      <c r="P824" s="353"/>
      <c r="Q824" s="353"/>
      <c r="R824" s="353"/>
      <c r="S824" s="353"/>
      <c r="T824" s="353"/>
      <c r="U824" s="353"/>
      <c r="V824" s="353"/>
      <c r="W824" s="353"/>
      <c r="X824" s="353"/>
      <c r="Y824" s="353"/>
      <c r="Z824" s="353"/>
    </row>
    <row r="825" spans="1:26" s="356" customFormat="1" ht="12.75" customHeight="1">
      <c r="A825" s="523"/>
      <c r="B825" s="86"/>
      <c r="D825" s="518"/>
      <c r="E825" s="690"/>
      <c r="F825" s="81"/>
      <c r="G825" s="524"/>
      <c r="H825" s="518"/>
      <c r="I825" s="690"/>
      <c r="J825" s="81"/>
      <c r="K825" s="524"/>
      <c r="L825" s="353"/>
      <c r="N825" s="353"/>
      <c r="O825" s="353"/>
      <c r="P825" s="353"/>
      <c r="Q825" s="353"/>
      <c r="R825" s="353"/>
      <c r="S825" s="353"/>
      <c r="T825" s="353"/>
      <c r="U825" s="353"/>
      <c r="V825" s="353"/>
      <c r="W825" s="353"/>
      <c r="X825" s="353"/>
      <c r="Y825" s="353"/>
      <c r="Z825" s="353"/>
    </row>
    <row r="826" spans="1:26" s="356" customFormat="1" ht="12.75" customHeight="1">
      <c r="A826" s="363"/>
      <c r="B826" s="682"/>
      <c r="C826" s="701"/>
      <c r="D826" s="532"/>
      <c r="E826" s="7"/>
      <c r="F826" s="81"/>
      <c r="G826" s="524"/>
      <c r="H826" s="532"/>
      <c r="I826" s="7"/>
      <c r="J826" s="81"/>
      <c r="K826" s="524"/>
      <c r="L826" s="353"/>
      <c r="N826" s="353"/>
      <c r="O826" s="353"/>
      <c r="P826" s="353"/>
      <c r="Q826" s="353"/>
      <c r="R826" s="353"/>
      <c r="S826" s="353"/>
      <c r="T826" s="353"/>
      <c r="U826" s="353"/>
      <c r="V826" s="353"/>
      <c r="W826" s="353"/>
      <c r="X826" s="353"/>
      <c r="Y826" s="353"/>
      <c r="Z826" s="353"/>
    </row>
    <row r="827" spans="1:26" s="356" customFormat="1" ht="12.75" customHeight="1">
      <c r="A827" s="212"/>
      <c r="B827" s="219"/>
      <c r="C827" s="219"/>
      <c r="D827" s="6"/>
      <c r="E827" s="7"/>
      <c r="F827" s="81"/>
      <c r="G827" s="524"/>
      <c r="H827" s="6"/>
      <c r="I827" s="7"/>
      <c r="J827" s="81"/>
      <c r="K827" s="524"/>
      <c r="L827" s="353"/>
      <c r="N827" s="353"/>
      <c r="O827" s="353"/>
      <c r="P827" s="353"/>
      <c r="Q827" s="353"/>
      <c r="R827" s="353"/>
      <c r="S827" s="353"/>
      <c r="T827" s="353"/>
      <c r="U827" s="353"/>
      <c r="V827" s="353"/>
      <c r="W827" s="353"/>
      <c r="X827" s="353"/>
      <c r="Y827" s="353"/>
      <c r="Z827" s="353"/>
    </row>
    <row r="828" spans="1:26" s="356" customFormat="1" ht="12.75" customHeight="1">
      <c r="A828" s="363"/>
      <c r="B828" s="682"/>
      <c r="C828" s="682"/>
      <c r="D828" s="83"/>
      <c r="E828" s="84"/>
      <c r="F828" s="81"/>
      <c r="G828" s="524"/>
      <c r="H828" s="83"/>
      <c r="I828" s="84"/>
      <c r="J828" s="81"/>
      <c r="K828" s="524"/>
      <c r="L828" s="353"/>
      <c r="N828" s="353"/>
      <c r="O828" s="353"/>
      <c r="P828" s="353"/>
      <c r="Q828" s="353"/>
      <c r="R828" s="353"/>
      <c r="S828" s="353"/>
      <c r="T828" s="353"/>
      <c r="U828" s="353"/>
      <c r="V828" s="353"/>
      <c r="W828" s="353"/>
      <c r="X828" s="353"/>
      <c r="Y828" s="353"/>
      <c r="Z828" s="353"/>
    </row>
    <row r="829" spans="1:26" s="356" customFormat="1" ht="12.75" customHeight="1">
      <c r="A829" s="363"/>
      <c r="B829" s="682"/>
      <c r="C829" s="682"/>
      <c r="D829" s="83"/>
      <c r="E829" s="84"/>
      <c r="F829" s="81"/>
      <c r="G829" s="524"/>
      <c r="H829" s="83"/>
      <c r="I829" s="84"/>
      <c r="J829" s="81"/>
      <c r="K829" s="524"/>
      <c r="L829" s="353"/>
      <c r="N829" s="353"/>
      <c r="O829" s="353"/>
      <c r="P829" s="353"/>
      <c r="Q829" s="353"/>
      <c r="R829" s="353"/>
      <c r="S829" s="353"/>
      <c r="T829" s="353"/>
      <c r="U829" s="353"/>
      <c r="V829" s="353"/>
      <c r="W829" s="353"/>
      <c r="X829" s="353"/>
      <c r="Y829" s="353"/>
      <c r="Z829" s="353"/>
    </row>
    <row r="830" spans="1:26" s="356" customFormat="1" ht="12.75" customHeight="1">
      <c r="A830" s="363"/>
      <c r="B830" s="682"/>
      <c r="C830" s="682"/>
      <c r="D830" s="83"/>
      <c r="E830" s="84"/>
      <c r="F830" s="81"/>
      <c r="G830" s="524"/>
      <c r="H830" s="83"/>
      <c r="I830" s="84"/>
      <c r="J830" s="81"/>
      <c r="K830" s="524"/>
      <c r="L830" s="353"/>
      <c r="N830" s="353"/>
      <c r="O830" s="353"/>
      <c r="P830" s="353"/>
      <c r="Q830" s="353"/>
      <c r="R830" s="353"/>
      <c r="S830" s="353"/>
      <c r="T830" s="353"/>
      <c r="U830" s="353"/>
      <c r="V830" s="353"/>
      <c r="W830" s="353"/>
      <c r="X830" s="353"/>
      <c r="Y830" s="353"/>
      <c r="Z830" s="353"/>
    </row>
    <row r="831" spans="1:26" s="356" customFormat="1" ht="12.75" customHeight="1">
      <c r="A831" s="363"/>
      <c r="B831" s="682"/>
      <c r="C831" s="682"/>
      <c r="D831" s="83"/>
      <c r="E831" s="84"/>
      <c r="F831" s="81"/>
      <c r="G831" s="524"/>
      <c r="H831" s="83"/>
      <c r="I831" s="84"/>
      <c r="J831" s="81"/>
      <c r="K831" s="524"/>
      <c r="L831" s="353"/>
      <c r="N831" s="353"/>
      <c r="O831" s="353"/>
      <c r="P831" s="353"/>
      <c r="Q831" s="353"/>
      <c r="R831" s="353"/>
      <c r="S831" s="353"/>
      <c r="T831" s="353"/>
      <c r="U831" s="353"/>
      <c r="V831" s="353"/>
      <c r="W831" s="353"/>
      <c r="X831" s="353"/>
      <c r="Y831" s="353"/>
      <c r="Z831" s="353"/>
    </row>
    <row r="832" spans="1:26" s="356" customFormat="1" ht="12.75" customHeight="1">
      <c r="A832" s="363"/>
      <c r="B832" s="682"/>
      <c r="C832" s="682"/>
      <c r="D832" s="83"/>
      <c r="E832" s="84"/>
      <c r="F832" s="81"/>
      <c r="G832" s="524"/>
      <c r="H832" s="83"/>
      <c r="I832" s="84"/>
      <c r="J832" s="81"/>
      <c r="K832" s="524"/>
      <c r="L832" s="353"/>
      <c r="N832" s="353"/>
      <c r="O832" s="353"/>
      <c r="P832" s="353"/>
      <c r="Q832" s="353"/>
      <c r="R832" s="353"/>
      <c r="S832" s="353"/>
      <c r="T832" s="353"/>
      <c r="U832" s="353"/>
      <c r="V832" s="353"/>
      <c r="W832" s="353"/>
      <c r="X832" s="353"/>
      <c r="Y832" s="353"/>
      <c r="Z832" s="353"/>
    </row>
    <row r="833" spans="1:26" s="356" customFormat="1" ht="12.75" customHeight="1">
      <c r="A833" s="363"/>
      <c r="B833" s="682"/>
      <c r="C833" s="682"/>
      <c r="D833" s="83"/>
      <c r="E833" s="84"/>
      <c r="F833" s="81"/>
      <c r="G833" s="524"/>
      <c r="H833" s="83"/>
      <c r="I833" s="84"/>
      <c r="J833" s="81"/>
      <c r="K833" s="524"/>
      <c r="L833" s="353"/>
      <c r="N833" s="353"/>
      <c r="O833" s="353"/>
      <c r="P833" s="353"/>
      <c r="Q833" s="353"/>
      <c r="R833" s="353"/>
      <c r="S833" s="353"/>
      <c r="T833" s="353"/>
      <c r="U833" s="353"/>
      <c r="V833" s="353"/>
      <c r="W833" s="353"/>
      <c r="X833" s="353"/>
      <c r="Y833" s="353"/>
      <c r="Z833" s="353"/>
    </row>
    <row r="834" spans="1:26" s="356" customFormat="1" ht="12.75" customHeight="1">
      <c r="A834" s="363"/>
      <c r="B834" s="682"/>
      <c r="C834" s="682"/>
      <c r="D834" s="83"/>
      <c r="E834" s="84"/>
      <c r="F834" s="81"/>
      <c r="G834" s="524"/>
      <c r="H834" s="83"/>
      <c r="I834" s="84"/>
      <c r="J834" s="81"/>
      <c r="K834" s="524"/>
      <c r="L834" s="353"/>
      <c r="N834" s="353"/>
      <c r="O834" s="353"/>
      <c r="P834" s="353"/>
      <c r="Q834" s="353"/>
      <c r="R834" s="353"/>
      <c r="S834" s="353"/>
      <c r="T834" s="353"/>
      <c r="U834" s="353"/>
      <c r="V834" s="353"/>
      <c r="W834" s="353"/>
      <c r="X834" s="353"/>
      <c r="Y834" s="353"/>
      <c r="Z834" s="353"/>
    </row>
    <row r="835" spans="1:26" s="356" customFormat="1" ht="12.75" customHeight="1">
      <c r="A835" s="363"/>
      <c r="B835" s="682"/>
      <c r="C835" s="682"/>
      <c r="D835" s="83"/>
      <c r="E835" s="84"/>
      <c r="F835" s="81"/>
      <c r="G835" s="524"/>
      <c r="H835" s="83"/>
      <c r="I835" s="84"/>
      <c r="J835" s="81"/>
      <c r="K835" s="524"/>
      <c r="L835" s="353"/>
      <c r="N835" s="353"/>
      <c r="O835" s="353"/>
      <c r="P835" s="353"/>
      <c r="Q835" s="353"/>
      <c r="R835" s="353"/>
      <c r="S835" s="353"/>
      <c r="T835" s="353"/>
      <c r="U835" s="353"/>
      <c r="V835" s="353"/>
      <c r="W835" s="353"/>
      <c r="X835" s="353"/>
      <c r="Y835" s="353"/>
      <c r="Z835" s="353"/>
    </row>
    <row r="836" spans="1:26" s="356" customFormat="1" ht="12.75" customHeight="1">
      <c r="A836" s="363"/>
      <c r="B836" s="682"/>
      <c r="C836" s="682"/>
      <c r="D836" s="83"/>
      <c r="E836" s="84"/>
      <c r="F836" s="81"/>
      <c r="G836" s="524"/>
      <c r="H836" s="83"/>
      <c r="I836" s="84"/>
      <c r="J836" s="81"/>
      <c r="K836" s="524"/>
      <c r="L836" s="353"/>
      <c r="N836" s="353"/>
      <c r="O836" s="353"/>
      <c r="P836" s="353"/>
      <c r="Q836" s="353"/>
      <c r="R836" s="353"/>
      <c r="S836" s="353"/>
      <c r="T836" s="353"/>
      <c r="U836" s="353"/>
      <c r="V836" s="353"/>
      <c r="W836" s="353"/>
      <c r="X836" s="353"/>
      <c r="Y836" s="353"/>
      <c r="Z836" s="353"/>
    </row>
    <row r="837" spans="1:26" s="356" customFormat="1" ht="12.75" customHeight="1">
      <c r="A837" s="363"/>
      <c r="B837" s="682"/>
      <c r="C837" s="682"/>
      <c r="D837" s="83"/>
      <c r="E837" s="84"/>
      <c r="F837" s="81"/>
      <c r="G837" s="524"/>
      <c r="H837" s="83"/>
      <c r="I837" s="84"/>
      <c r="J837" s="81"/>
      <c r="K837" s="524"/>
      <c r="L837" s="353"/>
      <c r="N837" s="353"/>
      <c r="O837" s="353"/>
      <c r="P837" s="353"/>
      <c r="Q837" s="353"/>
      <c r="R837" s="353"/>
      <c r="S837" s="353"/>
      <c r="T837" s="353"/>
      <c r="U837" s="353"/>
      <c r="V837" s="353"/>
      <c r="W837" s="353"/>
      <c r="X837" s="353"/>
      <c r="Y837" s="353"/>
      <c r="Z837" s="353"/>
    </row>
    <row r="838" spans="1:26" s="356" customFormat="1" ht="12.75" customHeight="1">
      <c r="A838" s="363"/>
      <c r="B838" s="682"/>
      <c r="C838" s="682"/>
      <c r="D838" s="83"/>
      <c r="E838" s="84"/>
      <c r="F838" s="81"/>
      <c r="G838" s="524"/>
      <c r="H838" s="83"/>
      <c r="I838" s="84"/>
      <c r="J838" s="81"/>
      <c r="K838" s="524"/>
      <c r="L838" s="353"/>
      <c r="N838" s="353"/>
      <c r="O838" s="353"/>
      <c r="P838" s="353"/>
      <c r="Q838" s="353"/>
      <c r="R838" s="353"/>
      <c r="S838" s="353"/>
      <c r="T838" s="353"/>
      <c r="U838" s="353"/>
      <c r="V838" s="353"/>
      <c r="W838" s="353"/>
      <c r="X838" s="353"/>
      <c r="Y838" s="353"/>
      <c r="Z838" s="353"/>
    </row>
    <row r="839" spans="1:26" s="356" customFormat="1" ht="12.75" customHeight="1">
      <c r="A839" s="363"/>
      <c r="B839" s="682"/>
      <c r="C839" s="682"/>
      <c r="D839" s="83"/>
      <c r="E839" s="84"/>
      <c r="F839" s="81"/>
      <c r="G839" s="524"/>
      <c r="H839" s="83"/>
      <c r="I839" s="84"/>
      <c r="J839" s="81"/>
      <c r="K839" s="524"/>
      <c r="L839" s="353"/>
      <c r="N839" s="353"/>
      <c r="O839" s="353"/>
      <c r="P839" s="353"/>
      <c r="Q839" s="353"/>
      <c r="R839" s="353"/>
      <c r="S839" s="353"/>
      <c r="T839" s="353"/>
      <c r="U839" s="353"/>
      <c r="V839" s="353"/>
      <c r="W839" s="353"/>
      <c r="X839" s="353"/>
      <c r="Y839" s="353"/>
      <c r="Z839" s="353"/>
    </row>
    <row r="840" spans="1:26" s="356" customFormat="1" ht="12.75" customHeight="1">
      <c r="A840" s="363"/>
      <c r="B840" s="682"/>
      <c r="C840" s="682"/>
      <c r="D840" s="83"/>
      <c r="E840" s="84"/>
      <c r="F840" s="81"/>
      <c r="G840" s="524"/>
      <c r="H840" s="83"/>
      <c r="I840" s="84"/>
      <c r="J840" s="81"/>
      <c r="K840" s="524"/>
      <c r="L840" s="353"/>
      <c r="N840" s="353"/>
      <c r="O840" s="353"/>
      <c r="P840" s="353"/>
      <c r="Q840" s="353"/>
      <c r="R840" s="353"/>
      <c r="S840" s="353"/>
      <c r="T840" s="353"/>
      <c r="U840" s="353"/>
      <c r="V840" s="353"/>
      <c r="W840" s="353"/>
      <c r="X840" s="353"/>
      <c r="Y840" s="353"/>
      <c r="Z840" s="353"/>
    </row>
    <row r="841" spans="1:26" s="356" customFormat="1" ht="12.75" customHeight="1">
      <c r="A841" s="363"/>
      <c r="B841" s="682"/>
      <c r="C841" s="682"/>
      <c r="D841" s="83"/>
      <c r="E841" s="84"/>
      <c r="F841" s="81"/>
      <c r="G841" s="524"/>
      <c r="H841" s="83"/>
      <c r="I841" s="84"/>
      <c r="J841" s="81"/>
      <c r="K841" s="524"/>
      <c r="L841" s="353"/>
      <c r="N841" s="353"/>
      <c r="O841" s="353"/>
      <c r="P841" s="353"/>
      <c r="Q841" s="353"/>
      <c r="R841" s="353"/>
      <c r="S841" s="353"/>
      <c r="T841" s="353"/>
      <c r="U841" s="353"/>
      <c r="V841" s="353"/>
      <c r="W841" s="353"/>
      <c r="X841" s="353"/>
      <c r="Y841" s="353"/>
      <c r="Z841" s="353"/>
    </row>
    <row r="842" spans="1:26" s="356" customFormat="1" ht="12.75" customHeight="1">
      <c r="A842" s="363"/>
      <c r="B842" s="682"/>
      <c r="C842" s="682"/>
      <c r="D842" s="83"/>
      <c r="E842" s="84"/>
      <c r="F842" s="81"/>
      <c r="G842" s="524"/>
      <c r="H842" s="83"/>
      <c r="I842" s="84"/>
      <c r="J842" s="81"/>
      <c r="K842" s="524"/>
      <c r="L842" s="353"/>
      <c r="N842" s="353"/>
      <c r="O842" s="353"/>
      <c r="P842" s="353"/>
      <c r="Q842" s="353"/>
      <c r="R842" s="353"/>
      <c r="S842" s="353"/>
      <c r="T842" s="353"/>
      <c r="U842" s="353"/>
      <c r="V842" s="353"/>
      <c r="W842" s="353"/>
      <c r="X842" s="353"/>
      <c r="Y842" s="353"/>
      <c r="Z842" s="353"/>
    </row>
    <row r="843" spans="1:26" s="356" customFormat="1" ht="12.75" customHeight="1">
      <c r="A843" s="363"/>
      <c r="B843" s="682"/>
      <c r="C843" s="682"/>
      <c r="D843" s="83"/>
      <c r="E843" s="84"/>
      <c r="F843" s="81"/>
      <c r="G843" s="524"/>
      <c r="H843" s="83"/>
      <c r="I843" s="84"/>
      <c r="J843" s="81"/>
      <c r="K843" s="524"/>
      <c r="L843" s="353"/>
      <c r="N843" s="353"/>
      <c r="O843" s="353"/>
      <c r="P843" s="353"/>
      <c r="Q843" s="353"/>
      <c r="R843" s="353"/>
      <c r="S843" s="353"/>
      <c r="T843" s="353"/>
      <c r="U843" s="353"/>
      <c r="V843" s="353"/>
      <c r="W843" s="353"/>
      <c r="X843" s="353"/>
      <c r="Y843" s="353"/>
      <c r="Z843" s="353"/>
    </row>
    <row r="844" spans="1:26" s="356" customFormat="1" ht="12.75" customHeight="1">
      <c r="A844" s="363"/>
      <c r="B844" s="682"/>
      <c r="C844" s="682"/>
      <c r="D844" s="83"/>
      <c r="E844" s="84"/>
      <c r="F844" s="81"/>
      <c r="G844" s="524"/>
      <c r="H844" s="83"/>
      <c r="I844" s="84"/>
      <c r="J844" s="81"/>
      <c r="K844" s="524"/>
      <c r="L844" s="353"/>
      <c r="N844" s="353"/>
      <c r="O844" s="353"/>
      <c r="P844" s="353"/>
      <c r="Q844" s="353"/>
      <c r="R844" s="353"/>
      <c r="S844" s="353"/>
      <c r="T844" s="353"/>
      <c r="U844" s="353"/>
      <c r="V844" s="353"/>
      <c r="W844" s="353"/>
      <c r="X844" s="353"/>
      <c r="Y844" s="353"/>
      <c r="Z844" s="353"/>
    </row>
    <row r="845" spans="1:26" s="356" customFormat="1" ht="12.75" customHeight="1">
      <c r="A845" s="363"/>
      <c r="B845" s="682"/>
      <c r="C845" s="682"/>
      <c r="D845" s="83"/>
      <c r="E845" s="84"/>
      <c r="F845" s="81"/>
      <c r="G845" s="524"/>
      <c r="H845" s="83"/>
      <c r="I845" s="84"/>
      <c r="J845" s="81"/>
      <c r="K845" s="524"/>
      <c r="L845" s="353"/>
      <c r="N845" s="353"/>
      <c r="O845" s="353"/>
      <c r="P845" s="353"/>
      <c r="Q845" s="353"/>
      <c r="R845" s="353"/>
      <c r="S845" s="353"/>
      <c r="T845" s="353"/>
      <c r="U845" s="353"/>
      <c r="V845" s="353"/>
      <c r="W845" s="353"/>
      <c r="X845" s="353"/>
      <c r="Y845" s="353"/>
      <c r="Z845" s="353"/>
    </row>
    <row r="846" spans="1:26" s="356" customFormat="1" ht="12.75" customHeight="1">
      <c r="A846" s="363"/>
      <c r="B846" s="682"/>
      <c r="C846" s="682"/>
      <c r="D846" s="83"/>
      <c r="E846" s="84"/>
      <c r="F846" s="81"/>
      <c r="G846" s="524"/>
      <c r="H846" s="83"/>
      <c r="I846" s="84"/>
      <c r="J846" s="81"/>
      <c r="K846" s="524"/>
      <c r="L846" s="353"/>
      <c r="N846" s="353"/>
      <c r="O846" s="353"/>
      <c r="P846" s="353"/>
      <c r="Q846" s="353"/>
      <c r="R846" s="353"/>
      <c r="S846" s="353"/>
      <c r="T846" s="353"/>
      <c r="U846" s="353"/>
      <c r="V846" s="353"/>
      <c r="W846" s="353"/>
      <c r="X846" s="353"/>
      <c r="Y846" s="353"/>
      <c r="Z846" s="353"/>
    </row>
    <row r="847" spans="1:26" s="356" customFormat="1" ht="12.75" customHeight="1">
      <c r="A847" s="363"/>
      <c r="B847" s="682"/>
      <c r="C847" s="682"/>
      <c r="D847" s="83"/>
      <c r="E847" s="84"/>
      <c r="F847" s="81"/>
      <c r="G847" s="524"/>
      <c r="H847" s="83"/>
      <c r="I847" s="84"/>
      <c r="J847" s="81"/>
      <c r="K847" s="524"/>
      <c r="L847" s="353"/>
      <c r="N847" s="353"/>
      <c r="O847" s="353"/>
      <c r="P847" s="353"/>
      <c r="Q847" s="353"/>
      <c r="R847" s="353"/>
      <c r="S847" s="353"/>
      <c r="T847" s="353"/>
      <c r="U847" s="353"/>
      <c r="V847" s="353"/>
      <c r="W847" s="353"/>
      <c r="X847" s="353"/>
      <c r="Y847" s="353"/>
      <c r="Z847" s="353"/>
    </row>
    <row r="848" spans="1:26" s="356" customFormat="1" ht="12.75" customHeight="1">
      <c r="A848" s="363"/>
      <c r="B848" s="682"/>
      <c r="C848" s="682"/>
      <c r="D848" s="83"/>
      <c r="E848" s="84"/>
      <c r="F848" s="81"/>
      <c r="G848" s="524"/>
      <c r="H848" s="83"/>
      <c r="I848" s="84"/>
      <c r="J848" s="81"/>
      <c r="K848" s="524"/>
      <c r="L848" s="353"/>
      <c r="N848" s="353"/>
      <c r="O848" s="353"/>
      <c r="P848" s="353"/>
      <c r="Q848" s="353"/>
      <c r="R848" s="353"/>
      <c r="S848" s="353"/>
      <c r="T848" s="353"/>
      <c r="U848" s="353"/>
      <c r="V848" s="353"/>
      <c r="W848" s="353"/>
      <c r="X848" s="353"/>
      <c r="Y848" s="353"/>
      <c r="Z848" s="353"/>
    </row>
    <row r="849" spans="1:27" s="356" customFormat="1" ht="12.75" customHeight="1">
      <c r="A849" s="363"/>
      <c r="B849" s="682"/>
      <c r="C849" s="682"/>
      <c r="D849" s="83"/>
      <c r="E849" s="84"/>
      <c r="F849" s="81"/>
      <c r="G849" s="524"/>
      <c r="H849" s="83"/>
      <c r="I849" s="84"/>
      <c r="J849" s="81"/>
      <c r="K849" s="524"/>
      <c r="L849" s="353"/>
      <c r="N849" s="353"/>
      <c r="O849" s="353"/>
      <c r="P849" s="353"/>
      <c r="Q849" s="353"/>
      <c r="R849" s="353"/>
      <c r="S849" s="353"/>
      <c r="T849" s="353"/>
      <c r="U849" s="353"/>
      <c r="V849" s="353"/>
      <c r="W849" s="353"/>
      <c r="X849" s="353"/>
      <c r="Y849" s="353"/>
      <c r="Z849" s="353"/>
    </row>
    <row r="850" spans="1:27" s="356" customFormat="1" ht="12.75" customHeight="1">
      <c r="A850" s="375"/>
      <c r="B850" s="374"/>
      <c r="C850" s="374"/>
      <c r="D850" s="373"/>
      <c r="E850" s="372"/>
      <c r="F850" s="240"/>
      <c r="G850" s="656"/>
      <c r="H850" s="373"/>
      <c r="I850" s="372"/>
      <c r="J850" s="240"/>
      <c r="K850" s="656"/>
      <c r="L850" s="353"/>
      <c r="M850" s="353"/>
      <c r="N850" s="353"/>
      <c r="O850" s="353"/>
      <c r="P850" s="353"/>
      <c r="Q850" s="353"/>
      <c r="R850" s="353"/>
      <c r="S850" s="353"/>
      <c r="T850" s="353"/>
      <c r="U850" s="353"/>
      <c r="V850" s="353"/>
      <c r="W850" s="353"/>
      <c r="X850" s="353"/>
      <c r="Y850" s="353"/>
      <c r="Z850" s="353"/>
    </row>
    <row r="851" spans="1:27" s="356" customFormat="1" ht="12.75" customHeight="1">
      <c r="A851" s="363"/>
      <c r="B851" s="686" t="s">
        <v>35</v>
      </c>
      <c r="C851" s="686"/>
      <c r="D851" s="83"/>
      <c r="E851" s="84"/>
      <c r="F851" s="362" t="s">
        <v>36</v>
      </c>
      <c r="G851" s="657">
        <f>SUM(G790:G848)</f>
        <v>219267.8</v>
      </c>
      <c r="H851" s="83"/>
      <c r="I851" s="84"/>
      <c r="J851" s="362" t="s">
        <v>36</v>
      </c>
      <c r="K851" s="657">
        <f>SUM(K790:K848)</f>
        <v>330777.59999999998</v>
      </c>
      <c r="L851" s="353"/>
      <c r="M851" s="353"/>
      <c r="N851" s="353"/>
      <c r="O851" s="353"/>
      <c r="P851" s="353"/>
      <c r="Q851" s="353"/>
      <c r="R851" s="353"/>
      <c r="S851" s="353"/>
      <c r="T851" s="353"/>
      <c r="U851" s="353"/>
      <c r="V851" s="353"/>
      <c r="W851" s="353"/>
      <c r="X851" s="353"/>
      <c r="Y851" s="353"/>
      <c r="Z851" s="353"/>
    </row>
    <row r="852" spans="1:27" s="356" customFormat="1" ht="12.75" customHeight="1" thickBot="1">
      <c r="A852" s="361"/>
      <c r="B852" s="360"/>
      <c r="C852" s="360"/>
      <c r="D852" s="359"/>
      <c r="E852" s="358"/>
      <c r="F852" s="357"/>
      <c r="G852" s="666"/>
      <c r="H852" s="359"/>
      <c r="I852" s="358"/>
      <c r="J852" s="357"/>
      <c r="K852" s="666"/>
      <c r="L852" s="353"/>
      <c r="M852" s="353"/>
      <c r="N852" s="353"/>
      <c r="O852" s="353"/>
      <c r="P852" s="353"/>
      <c r="Q852" s="353"/>
      <c r="R852" s="353"/>
      <c r="S852" s="353"/>
      <c r="T852" s="353"/>
      <c r="U852" s="353"/>
      <c r="V852" s="353"/>
      <c r="W852" s="353"/>
      <c r="X852" s="353"/>
      <c r="Y852" s="353"/>
      <c r="Z852" s="353"/>
    </row>
    <row r="853" spans="1:27" s="356" customFormat="1" ht="12.75" customHeight="1" thickTop="1">
      <c r="A853" s="363"/>
      <c r="B853" s="682"/>
      <c r="C853" s="682"/>
      <c r="D853" s="83"/>
      <c r="E853" s="84"/>
      <c r="F853" s="81"/>
      <c r="G853" s="524"/>
      <c r="H853" s="83"/>
      <c r="I853" s="84"/>
      <c r="J853" s="81"/>
      <c r="K853" s="524"/>
      <c r="L853" s="353"/>
      <c r="N853" s="353"/>
      <c r="O853" s="353"/>
      <c r="P853" s="353"/>
      <c r="Q853" s="353"/>
      <c r="R853" s="353"/>
      <c r="S853" s="353"/>
      <c r="T853" s="353"/>
      <c r="U853" s="353"/>
      <c r="V853" s="353"/>
      <c r="W853" s="353"/>
      <c r="X853" s="353"/>
      <c r="Y853" s="353"/>
      <c r="Z853" s="353"/>
    </row>
    <row r="854" spans="1:27" s="356" customFormat="1" ht="12.75" customHeight="1">
      <c r="A854" s="363"/>
      <c r="B854" s="258" t="s">
        <v>229</v>
      </c>
      <c r="C854" s="258"/>
      <c r="D854" s="83"/>
      <c r="E854" s="84"/>
      <c r="F854" s="81"/>
      <c r="G854" s="249"/>
      <c r="H854" s="83"/>
      <c r="I854" s="84"/>
      <c r="J854" s="81"/>
      <c r="K854" s="249"/>
      <c r="L854" s="353"/>
      <c r="M854" s="353"/>
      <c r="N854" s="353"/>
      <c r="O854" s="353"/>
      <c r="P854" s="353"/>
      <c r="Q854" s="353"/>
      <c r="R854" s="353"/>
      <c r="S854" s="353"/>
      <c r="T854" s="353"/>
      <c r="U854" s="353"/>
      <c r="V854" s="353"/>
      <c r="W854" s="353"/>
      <c r="X854" s="353"/>
      <c r="Y854" s="353"/>
      <c r="Z854" s="353"/>
      <c r="AA854" s="353"/>
    </row>
    <row r="855" spans="1:27" s="356" customFormat="1" ht="12.75" customHeight="1">
      <c r="A855" s="363"/>
      <c r="B855" s="682"/>
      <c r="C855" s="682"/>
      <c r="D855" s="83"/>
      <c r="E855" s="84"/>
      <c r="F855" s="81"/>
      <c r="G855" s="524"/>
      <c r="H855" s="83"/>
      <c r="I855" s="718"/>
      <c r="J855" s="1113"/>
      <c r="K855" s="1114"/>
      <c r="L855" s="353"/>
      <c r="N855" s="353"/>
      <c r="O855" s="353"/>
      <c r="P855" s="353"/>
      <c r="Q855" s="353"/>
      <c r="R855" s="353"/>
      <c r="S855" s="353"/>
      <c r="T855" s="353"/>
      <c r="U855" s="353"/>
      <c r="V855" s="353"/>
      <c r="W855" s="353"/>
      <c r="X855" s="353"/>
      <c r="Y855" s="353"/>
      <c r="Z855" s="353"/>
    </row>
    <row r="856" spans="1:27" s="356" customFormat="1" ht="12.75" customHeight="1">
      <c r="A856" s="363">
        <v>1</v>
      </c>
      <c r="B856" s="682" t="s">
        <v>230</v>
      </c>
      <c r="C856" s="682"/>
      <c r="D856" s="83"/>
      <c r="E856" s="84"/>
      <c r="F856" s="81"/>
      <c r="G856" s="524"/>
      <c r="H856" s="83"/>
      <c r="I856" s="718"/>
      <c r="J856" s="1113"/>
      <c r="K856" s="1114"/>
      <c r="L856" s="353"/>
      <c r="N856" s="353"/>
      <c r="O856" s="353"/>
      <c r="P856" s="353"/>
      <c r="Q856" s="353"/>
      <c r="R856" s="353"/>
      <c r="S856" s="353"/>
      <c r="T856" s="353"/>
      <c r="U856" s="353"/>
      <c r="V856" s="353"/>
      <c r="W856" s="353"/>
      <c r="X856" s="353"/>
      <c r="Y856" s="353"/>
      <c r="Z856" s="353"/>
    </row>
    <row r="857" spans="1:27" s="356" customFormat="1" ht="12.75" customHeight="1">
      <c r="A857" s="363"/>
      <c r="B857" s="682" t="s">
        <v>231</v>
      </c>
      <c r="C857" s="682"/>
      <c r="D857" s="4">
        <v>1</v>
      </c>
      <c r="E857" s="4" t="s">
        <v>32</v>
      </c>
      <c r="F857" s="1112">
        <v>35000</v>
      </c>
      <c r="G857" s="625">
        <f>D857*F857</f>
        <v>35000</v>
      </c>
      <c r="H857" s="4">
        <v>1</v>
      </c>
      <c r="I857" s="783" t="s">
        <v>32</v>
      </c>
      <c r="J857" s="1112">
        <v>26500</v>
      </c>
      <c r="K857" s="1115">
        <f>H857*J857</f>
        <v>26500</v>
      </c>
      <c r="L857" s="353"/>
      <c r="N857" s="353"/>
      <c r="O857" s="353"/>
      <c r="P857" s="353"/>
      <c r="Q857" s="353"/>
      <c r="R857" s="353"/>
      <c r="S857" s="353"/>
      <c r="T857" s="353"/>
      <c r="U857" s="353"/>
      <c r="V857" s="353"/>
      <c r="W857" s="353"/>
      <c r="X857" s="353"/>
      <c r="Y857" s="353"/>
      <c r="Z857" s="353"/>
    </row>
    <row r="858" spans="1:27" s="356" customFormat="1" ht="12.75" customHeight="1">
      <c r="A858" s="363"/>
      <c r="B858" s="682"/>
      <c r="C858" s="682"/>
      <c r="D858" s="83"/>
      <c r="E858" s="84"/>
      <c r="F858" s="1112"/>
      <c r="G858" s="524"/>
      <c r="H858" s="83"/>
      <c r="I858" s="718"/>
      <c r="J858" s="1112"/>
      <c r="K858" s="1114"/>
      <c r="L858" s="353"/>
      <c r="N858" s="353"/>
      <c r="O858" s="353"/>
      <c r="P858" s="353"/>
      <c r="Q858" s="353"/>
      <c r="R858" s="353"/>
      <c r="S858" s="353"/>
      <c r="T858" s="353"/>
      <c r="U858" s="353"/>
      <c r="V858" s="353"/>
      <c r="W858" s="353"/>
      <c r="X858" s="353"/>
      <c r="Y858" s="353"/>
      <c r="Z858" s="353"/>
    </row>
    <row r="859" spans="1:27" s="356" customFormat="1" ht="12.75" customHeight="1">
      <c r="A859" s="363">
        <f>A856+1</f>
        <v>2</v>
      </c>
      <c r="B859" s="11" t="s">
        <v>232</v>
      </c>
      <c r="C859" s="87"/>
      <c r="D859" s="221">
        <v>1</v>
      </c>
      <c r="E859" s="223" t="s">
        <v>32</v>
      </c>
      <c r="F859" s="1112">
        <v>7500</v>
      </c>
      <c r="G859" s="625">
        <f>D859*F859</f>
        <v>7500</v>
      </c>
      <c r="H859" s="221">
        <v>1</v>
      </c>
      <c r="I859" s="776" t="s">
        <v>32</v>
      </c>
      <c r="J859" s="1112">
        <v>15000</v>
      </c>
      <c r="K859" s="1115">
        <f>H859*J859</f>
        <v>15000</v>
      </c>
      <c r="L859" s="353"/>
      <c r="N859" s="353"/>
      <c r="O859" s="353"/>
      <c r="P859" s="353"/>
      <c r="Q859" s="353"/>
      <c r="R859" s="353"/>
      <c r="S859" s="353"/>
      <c r="T859" s="353"/>
      <c r="U859" s="353"/>
      <c r="V859" s="353"/>
      <c r="W859" s="353"/>
      <c r="X859" s="353"/>
      <c r="Y859" s="353"/>
      <c r="Z859" s="353"/>
    </row>
    <row r="860" spans="1:27" s="356" customFormat="1" ht="12.75" customHeight="1">
      <c r="A860" s="363"/>
      <c r="B860" s="682"/>
      <c r="C860" s="682"/>
      <c r="D860" s="83"/>
      <c r="E860" s="84"/>
      <c r="F860" s="81"/>
      <c r="G860" s="524"/>
      <c r="H860" s="83"/>
      <c r="I860" s="718"/>
      <c r="J860" s="1113"/>
      <c r="K860" s="1114"/>
      <c r="L860" s="353"/>
      <c r="N860" s="353"/>
      <c r="O860" s="353"/>
      <c r="P860" s="353"/>
      <c r="Q860" s="353"/>
      <c r="R860" s="353"/>
      <c r="S860" s="353"/>
      <c r="T860" s="353"/>
      <c r="U860" s="353"/>
      <c r="V860" s="353"/>
      <c r="W860" s="353"/>
      <c r="X860" s="353"/>
      <c r="Y860" s="353"/>
      <c r="Z860" s="353"/>
    </row>
    <row r="861" spans="1:27" s="356" customFormat="1" ht="12.75" customHeight="1">
      <c r="A861" s="363"/>
      <c r="B861" s="682"/>
      <c r="C861" s="682"/>
      <c r="D861" s="83"/>
      <c r="E861" s="84"/>
      <c r="F861" s="81"/>
      <c r="G861" s="524"/>
      <c r="H861" s="83"/>
      <c r="I861" s="718"/>
      <c r="J861" s="1113"/>
      <c r="K861" s="1114"/>
      <c r="L861" s="353"/>
      <c r="N861" s="353"/>
      <c r="O861" s="353"/>
      <c r="P861" s="353"/>
      <c r="Q861" s="353"/>
      <c r="R861" s="353"/>
      <c r="S861" s="353"/>
      <c r="T861" s="353"/>
      <c r="U861" s="353"/>
      <c r="V861" s="353"/>
      <c r="W861" s="353"/>
      <c r="X861" s="353"/>
      <c r="Y861" s="353"/>
      <c r="Z861" s="353"/>
    </row>
    <row r="862" spans="1:27" s="356" customFormat="1" ht="12.75" customHeight="1">
      <c r="A862" s="363"/>
      <c r="B862" s="682"/>
      <c r="C862" s="682"/>
      <c r="D862" s="83"/>
      <c r="E862" s="84"/>
      <c r="F862" s="81"/>
      <c r="G862" s="524"/>
      <c r="H862" s="83"/>
      <c r="I862" s="84"/>
      <c r="J862" s="81"/>
      <c r="K862" s="524"/>
      <c r="L862" s="353"/>
      <c r="N862" s="353"/>
      <c r="O862" s="353"/>
      <c r="P862" s="353"/>
      <c r="Q862" s="353"/>
      <c r="R862" s="353"/>
      <c r="S862" s="353"/>
      <c r="T862" s="353"/>
      <c r="U862" s="353"/>
      <c r="V862" s="353"/>
      <c r="W862" s="353"/>
      <c r="X862" s="353"/>
      <c r="Y862" s="353"/>
      <c r="Z862" s="353"/>
    </row>
    <row r="863" spans="1:27" s="356" customFormat="1" ht="12.75" customHeight="1">
      <c r="A863" s="363"/>
      <c r="B863" s="682"/>
      <c r="C863" s="682"/>
      <c r="D863" s="83"/>
      <c r="E863" s="84"/>
      <c r="F863" s="81"/>
      <c r="G863" s="524"/>
      <c r="H863" s="83"/>
      <c r="I863" s="84"/>
      <c r="J863" s="81"/>
      <c r="K863" s="524"/>
      <c r="L863" s="353"/>
      <c r="N863" s="353"/>
      <c r="O863" s="353"/>
      <c r="P863" s="353"/>
      <c r="Q863" s="353"/>
      <c r="R863" s="353"/>
      <c r="S863" s="353"/>
      <c r="T863" s="353"/>
      <c r="U863" s="353"/>
      <c r="V863" s="353"/>
      <c r="W863" s="353"/>
      <c r="X863" s="353"/>
      <c r="Y863" s="353"/>
      <c r="Z863" s="353"/>
    </row>
    <row r="864" spans="1:27" s="356" customFormat="1" ht="12.75" customHeight="1">
      <c r="A864" s="363"/>
      <c r="B864" s="682"/>
      <c r="C864" s="682"/>
      <c r="D864" s="83"/>
      <c r="E864" s="84"/>
      <c r="F864" s="81"/>
      <c r="G864" s="524"/>
      <c r="H864" s="83"/>
      <c r="I864" s="84"/>
      <c r="J864" s="81"/>
      <c r="K864" s="524"/>
      <c r="L864" s="353"/>
      <c r="N864" s="353"/>
      <c r="O864" s="353"/>
      <c r="P864" s="353"/>
      <c r="Q864" s="353"/>
      <c r="R864" s="353"/>
      <c r="S864" s="353"/>
      <c r="T864" s="353"/>
      <c r="U864" s="353"/>
      <c r="V864" s="353"/>
      <c r="W864" s="353"/>
      <c r="X864" s="353"/>
      <c r="Y864" s="353"/>
      <c r="Z864" s="353"/>
    </row>
    <row r="865" spans="1:26" s="356" customFormat="1" ht="12.75" customHeight="1">
      <c r="A865" s="363"/>
      <c r="B865" s="682"/>
      <c r="C865" s="682"/>
      <c r="D865" s="83"/>
      <c r="E865" s="84"/>
      <c r="F865" s="81"/>
      <c r="G865" s="524"/>
      <c r="H865" s="83"/>
      <c r="I865" s="84"/>
      <c r="J865" s="81"/>
      <c r="K865" s="524"/>
      <c r="L865" s="353"/>
      <c r="N865" s="353"/>
      <c r="O865" s="353"/>
      <c r="P865" s="353"/>
      <c r="Q865" s="353"/>
      <c r="R865" s="353"/>
      <c r="S865" s="353"/>
      <c r="T865" s="353"/>
      <c r="U865" s="353"/>
      <c r="V865" s="353"/>
      <c r="W865" s="353"/>
      <c r="X865" s="353"/>
      <c r="Y865" s="353"/>
      <c r="Z865" s="353"/>
    </row>
    <row r="866" spans="1:26" s="356" customFormat="1" ht="12.75" customHeight="1">
      <c r="A866" s="363"/>
      <c r="B866" s="682"/>
      <c r="C866" s="682"/>
      <c r="D866" s="83"/>
      <c r="E866" s="84"/>
      <c r="F866" s="81"/>
      <c r="G866" s="524"/>
      <c r="H866" s="83"/>
      <c r="I866" s="84"/>
      <c r="J866" s="81"/>
      <c r="K866" s="524"/>
      <c r="L866" s="353"/>
      <c r="N866" s="353"/>
      <c r="O866" s="353"/>
      <c r="P866" s="353"/>
      <c r="Q866" s="353"/>
      <c r="R866" s="353"/>
      <c r="S866" s="353"/>
      <c r="T866" s="353"/>
      <c r="U866" s="353"/>
      <c r="V866" s="353"/>
      <c r="W866" s="353"/>
      <c r="X866" s="353"/>
      <c r="Y866" s="353"/>
      <c r="Z866" s="353"/>
    </row>
    <row r="867" spans="1:26" s="356" customFormat="1" ht="12.75" customHeight="1">
      <c r="A867" s="363"/>
      <c r="B867" s="682"/>
      <c r="C867" s="682"/>
      <c r="D867" s="83"/>
      <c r="E867" s="84"/>
      <c r="F867" s="81"/>
      <c r="G867" s="524"/>
      <c r="H867" s="83"/>
      <c r="I867" s="84"/>
      <c r="J867" s="81"/>
      <c r="K867" s="524"/>
      <c r="L867" s="353"/>
      <c r="N867" s="353"/>
      <c r="O867" s="353"/>
      <c r="P867" s="353"/>
      <c r="Q867" s="353"/>
      <c r="R867" s="353"/>
      <c r="S867" s="353"/>
      <c r="T867" s="353"/>
      <c r="U867" s="353"/>
      <c r="V867" s="353"/>
      <c r="W867" s="353"/>
      <c r="X867" s="353"/>
      <c r="Y867" s="353"/>
      <c r="Z867" s="353"/>
    </row>
    <row r="868" spans="1:26" s="356" customFormat="1" ht="12.75" customHeight="1">
      <c r="A868" s="363"/>
      <c r="B868" s="682"/>
      <c r="C868" s="682"/>
      <c r="D868" s="83"/>
      <c r="E868" s="84"/>
      <c r="F868" s="81"/>
      <c r="G868" s="524"/>
      <c r="H868" s="83"/>
      <c r="I868" s="84"/>
      <c r="J868" s="81"/>
      <c r="K868" s="524"/>
      <c r="L868" s="353"/>
      <c r="N868" s="353"/>
      <c r="O868" s="353"/>
      <c r="P868" s="353"/>
      <c r="Q868" s="353"/>
      <c r="R868" s="353"/>
      <c r="S868" s="353"/>
      <c r="T868" s="353"/>
      <c r="U868" s="353"/>
      <c r="V868" s="353"/>
      <c r="W868" s="353"/>
      <c r="X868" s="353"/>
      <c r="Y868" s="353"/>
      <c r="Z868" s="353"/>
    </row>
    <row r="869" spans="1:26" s="356" customFormat="1" ht="12.75" customHeight="1">
      <c r="A869" s="363"/>
      <c r="B869" s="682"/>
      <c r="C869" s="682"/>
      <c r="D869" s="83"/>
      <c r="E869" s="84"/>
      <c r="F869" s="81"/>
      <c r="G869" s="524"/>
      <c r="H869" s="83"/>
      <c r="I869" s="84"/>
      <c r="J869" s="81"/>
      <c r="K869" s="524"/>
      <c r="L869" s="353"/>
      <c r="N869" s="353"/>
      <c r="O869" s="353"/>
      <c r="P869" s="353"/>
      <c r="Q869" s="353"/>
      <c r="R869" s="353"/>
      <c r="S869" s="353"/>
      <c r="T869" s="353"/>
      <c r="U869" s="353"/>
      <c r="V869" s="353"/>
      <c r="W869" s="353"/>
      <c r="X869" s="353"/>
      <c r="Y869" s="353"/>
      <c r="Z869" s="353"/>
    </row>
    <row r="870" spans="1:26" s="356" customFormat="1" ht="12.75" customHeight="1">
      <c r="A870" s="363"/>
      <c r="B870" s="682"/>
      <c r="C870" s="682"/>
      <c r="D870" s="83"/>
      <c r="E870" s="84"/>
      <c r="F870" s="81"/>
      <c r="G870" s="524"/>
      <c r="H870" s="83"/>
      <c r="I870" s="84"/>
      <c r="J870" s="81"/>
      <c r="K870" s="524"/>
      <c r="L870" s="353"/>
      <c r="N870" s="353"/>
      <c r="O870" s="353"/>
      <c r="P870" s="353"/>
      <c r="Q870" s="353"/>
      <c r="R870" s="353"/>
      <c r="S870" s="353"/>
      <c r="T870" s="353"/>
      <c r="U870" s="353"/>
      <c r="V870" s="353"/>
      <c r="W870" s="353"/>
      <c r="X870" s="353"/>
      <c r="Y870" s="353"/>
      <c r="Z870" s="353"/>
    </row>
    <row r="871" spans="1:26" s="356" customFormat="1" ht="12.75" customHeight="1">
      <c r="A871" s="363"/>
      <c r="B871" s="682"/>
      <c r="C871" s="682"/>
      <c r="D871" s="83"/>
      <c r="E871" s="84"/>
      <c r="F871" s="81"/>
      <c r="G871" s="524"/>
      <c r="H871" s="83"/>
      <c r="I871" s="84"/>
      <c r="J871" s="81"/>
      <c r="K871" s="524"/>
      <c r="L871" s="353"/>
      <c r="N871" s="353"/>
      <c r="O871" s="353"/>
      <c r="P871" s="353"/>
      <c r="Q871" s="353"/>
      <c r="R871" s="353"/>
      <c r="S871" s="353"/>
      <c r="T871" s="353"/>
      <c r="U871" s="353"/>
      <c r="V871" s="353"/>
      <c r="W871" s="353"/>
      <c r="X871" s="353"/>
      <c r="Y871" s="353"/>
      <c r="Z871" s="353"/>
    </row>
    <row r="872" spans="1:26" s="356" customFormat="1" ht="12.75" customHeight="1">
      <c r="A872" s="363"/>
      <c r="B872" s="682"/>
      <c r="C872" s="682"/>
      <c r="D872" s="83"/>
      <c r="E872" s="84"/>
      <c r="F872" s="81"/>
      <c r="G872" s="524"/>
      <c r="H872" s="83"/>
      <c r="I872" s="84"/>
      <c r="J872" s="81"/>
      <c r="K872" s="524"/>
      <c r="L872" s="353"/>
      <c r="N872" s="353"/>
      <c r="O872" s="353"/>
      <c r="P872" s="353"/>
      <c r="Q872" s="353"/>
      <c r="R872" s="353"/>
      <c r="S872" s="353"/>
      <c r="T872" s="353"/>
      <c r="U872" s="353"/>
      <c r="V872" s="353"/>
      <c r="W872" s="353"/>
      <c r="X872" s="353"/>
      <c r="Y872" s="353"/>
      <c r="Z872" s="353"/>
    </row>
    <row r="873" spans="1:26" s="356" customFormat="1" ht="12.75" customHeight="1">
      <c r="A873" s="363"/>
      <c r="B873" s="682"/>
      <c r="C873" s="682"/>
      <c r="D873" s="83"/>
      <c r="E873" s="84"/>
      <c r="F873" s="81"/>
      <c r="G873" s="524"/>
      <c r="H873" s="83"/>
      <c r="I873" s="84"/>
      <c r="J873" s="81"/>
      <c r="K873" s="524"/>
      <c r="L873" s="353"/>
      <c r="N873" s="353"/>
      <c r="O873" s="353"/>
      <c r="P873" s="353"/>
      <c r="Q873" s="353"/>
      <c r="R873" s="353"/>
      <c r="S873" s="353"/>
      <c r="T873" s="353"/>
      <c r="U873" s="353"/>
      <c r="V873" s="353"/>
      <c r="W873" s="353"/>
      <c r="X873" s="353"/>
      <c r="Y873" s="353"/>
      <c r="Z873" s="353"/>
    </row>
    <row r="874" spans="1:26" s="356" customFormat="1" ht="12.75" customHeight="1">
      <c r="A874" s="363"/>
      <c r="B874" s="682"/>
      <c r="C874" s="682"/>
      <c r="D874" s="83"/>
      <c r="E874" s="84"/>
      <c r="F874" s="81"/>
      <c r="G874" s="524"/>
      <c r="H874" s="83"/>
      <c r="I874" s="84"/>
      <c r="J874" s="81"/>
      <c r="K874" s="524"/>
      <c r="L874" s="353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</row>
    <row r="875" spans="1:26" s="356" customFormat="1" ht="12.75" customHeight="1">
      <c r="A875" s="363"/>
      <c r="B875" s="682"/>
      <c r="C875" s="682"/>
      <c r="D875" s="83"/>
      <c r="E875" s="84"/>
      <c r="F875" s="81"/>
      <c r="G875" s="524"/>
      <c r="H875" s="83"/>
      <c r="I875" s="84"/>
      <c r="J875" s="81"/>
      <c r="K875" s="524"/>
      <c r="L875" s="353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</row>
    <row r="876" spans="1:26" s="356" customFormat="1" ht="12.75" customHeight="1">
      <c r="A876" s="363"/>
      <c r="B876" s="682"/>
      <c r="C876" s="682"/>
      <c r="D876" s="83"/>
      <c r="E876" s="84"/>
      <c r="F876" s="81"/>
      <c r="G876" s="524"/>
      <c r="H876" s="83"/>
      <c r="I876" s="84"/>
      <c r="J876" s="81"/>
      <c r="K876" s="524"/>
      <c r="L876" s="353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</row>
    <row r="877" spans="1:26" s="356" customFormat="1" ht="12.75" customHeight="1">
      <c r="A877" s="363"/>
      <c r="B877" s="682"/>
      <c r="C877" s="682"/>
      <c r="D877" s="83"/>
      <c r="E877" s="84"/>
      <c r="F877" s="81"/>
      <c r="G877" s="524"/>
      <c r="H877" s="83"/>
      <c r="I877" s="84"/>
      <c r="J877" s="81"/>
      <c r="K877" s="524"/>
      <c r="L877" s="353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</row>
    <row r="878" spans="1:26" s="356" customFormat="1" ht="12.75" customHeight="1">
      <c r="A878" s="363"/>
      <c r="B878" s="682"/>
      <c r="C878" s="682"/>
      <c r="D878" s="83"/>
      <c r="E878" s="84"/>
      <c r="F878" s="81"/>
      <c r="G878" s="524"/>
      <c r="H878" s="83"/>
      <c r="I878" s="84"/>
      <c r="J878" s="81"/>
      <c r="K878" s="524"/>
      <c r="L878" s="353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</row>
    <row r="879" spans="1:26" s="356" customFormat="1" ht="12.75" customHeight="1">
      <c r="A879" s="363"/>
      <c r="B879" s="682"/>
      <c r="C879" s="682"/>
      <c r="D879" s="83"/>
      <c r="E879" s="84"/>
      <c r="F879" s="81"/>
      <c r="G879" s="524"/>
      <c r="H879" s="83"/>
      <c r="I879" s="84"/>
      <c r="J879" s="81"/>
      <c r="K879" s="524"/>
      <c r="L879" s="353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</row>
    <row r="880" spans="1:26" s="356" customFormat="1" ht="12.75" customHeight="1">
      <c r="A880" s="363"/>
      <c r="B880" s="682"/>
      <c r="C880" s="682"/>
      <c r="D880" s="83"/>
      <c r="E880" s="84"/>
      <c r="F880" s="81"/>
      <c r="G880" s="524"/>
      <c r="H880" s="83"/>
      <c r="I880" s="84"/>
      <c r="J880" s="81"/>
      <c r="K880" s="524"/>
      <c r="L880" s="353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</row>
    <row r="881" spans="1:26" s="356" customFormat="1" ht="12.75" customHeight="1">
      <c r="A881" s="363"/>
      <c r="B881" s="682"/>
      <c r="C881" s="682"/>
      <c r="D881" s="83"/>
      <c r="E881" s="84"/>
      <c r="F881" s="81"/>
      <c r="G881" s="524"/>
      <c r="H881" s="83"/>
      <c r="I881" s="84"/>
      <c r="J881" s="81"/>
      <c r="K881" s="524"/>
      <c r="L881" s="353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</row>
    <row r="882" spans="1:26" s="356" customFormat="1" ht="12.75" customHeight="1">
      <c r="A882" s="363"/>
      <c r="B882" s="682"/>
      <c r="C882" s="682"/>
      <c r="D882" s="83"/>
      <c r="E882" s="84"/>
      <c r="F882" s="81"/>
      <c r="G882" s="524"/>
      <c r="H882" s="83"/>
      <c r="I882" s="84"/>
      <c r="J882" s="81"/>
      <c r="K882" s="524"/>
      <c r="L882" s="353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</row>
    <row r="883" spans="1:26" s="356" customFormat="1" ht="12.75" customHeight="1">
      <c r="A883" s="363"/>
      <c r="B883" s="682"/>
      <c r="C883" s="682"/>
      <c r="D883" s="83"/>
      <c r="E883" s="84"/>
      <c r="F883" s="81"/>
      <c r="G883" s="524"/>
      <c r="H883" s="83"/>
      <c r="I883" s="84"/>
      <c r="J883" s="81"/>
      <c r="K883" s="524"/>
      <c r="L883" s="353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</row>
    <row r="884" spans="1:26" s="356" customFormat="1" ht="12.75" customHeight="1">
      <c r="A884" s="363"/>
      <c r="B884" s="682"/>
      <c r="C884" s="682"/>
      <c r="D884" s="83"/>
      <c r="E884" s="84"/>
      <c r="F884" s="81"/>
      <c r="G884" s="524"/>
      <c r="H884" s="83"/>
      <c r="I884" s="84"/>
      <c r="J884" s="81"/>
      <c r="K884" s="524"/>
      <c r="L884" s="353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</row>
    <row r="885" spans="1:26" s="356" customFormat="1" ht="12.75" customHeight="1">
      <c r="A885" s="363"/>
      <c r="B885" s="682"/>
      <c r="C885" s="682"/>
      <c r="D885" s="83"/>
      <c r="E885" s="84"/>
      <c r="F885" s="81"/>
      <c r="G885" s="524"/>
      <c r="H885" s="83"/>
      <c r="I885" s="84"/>
      <c r="J885" s="81"/>
      <c r="K885" s="524"/>
      <c r="L885" s="353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</row>
    <row r="886" spans="1:26" s="356" customFormat="1" ht="12.75" customHeight="1">
      <c r="A886" s="363"/>
      <c r="B886" s="682"/>
      <c r="C886" s="682"/>
      <c r="D886" s="83"/>
      <c r="E886" s="84"/>
      <c r="F886" s="81"/>
      <c r="G886" s="524"/>
      <c r="H886" s="83"/>
      <c r="I886" s="84"/>
      <c r="J886" s="81"/>
      <c r="K886" s="524"/>
      <c r="L886" s="353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</row>
    <row r="887" spans="1:26" s="356" customFormat="1" ht="12.75" customHeight="1">
      <c r="A887" s="363"/>
      <c r="B887" s="682"/>
      <c r="C887" s="682"/>
      <c r="D887" s="83"/>
      <c r="E887" s="84"/>
      <c r="F887" s="81"/>
      <c r="G887" s="524"/>
      <c r="H887" s="83"/>
      <c r="I887" s="84"/>
      <c r="J887" s="81"/>
      <c r="K887" s="524"/>
      <c r="L887" s="353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</row>
    <row r="888" spans="1:26" s="356" customFormat="1" ht="12.75" customHeight="1">
      <c r="A888" s="363"/>
      <c r="B888" s="682"/>
      <c r="C888" s="682"/>
      <c r="D888" s="83"/>
      <c r="E888" s="84"/>
      <c r="F888" s="81"/>
      <c r="G888" s="524"/>
      <c r="H888" s="83"/>
      <c r="I888" s="84"/>
      <c r="J888" s="81"/>
      <c r="K888" s="524"/>
      <c r="L888" s="353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</row>
    <row r="889" spans="1:26" s="356" customFormat="1" ht="12.75" customHeight="1">
      <c r="A889" s="363"/>
      <c r="B889" s="682"/>
      <c r="C889" s="682"/>
      <c r="D889" s="83"/>
      <c r="E889" s="84"/>
      <c r="F889" s="81"/>
      <c r="G889" s="524"/>
      <c r="H889" s="83"/>
      <c r="I889" s="84"/>
      <c r="J889" s="81"/>
      <c r="K889" s="524"/>
      <c r="L889" s="353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</row>
    <row r="890" spans="1:26" s="356" customFormat="1" ht="12.75" customHeight="1">
      <c r="A890" s="363"/>
      <c r="B890" s="682"/>
      <c r="C890" s="682"/>
      <c r="D890" s="83"/>
      <c r="E890" s="84"/>
      <c r="F890" s="81"/>
      <c r="G890" s="524"/>
      <c r="H890" s="83"/>
      <c r="I890" s="84"/>
      <c r="J890" s="81"/>
      <c r="K890" s="524"/>
      <c r="L890" s="353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</row>
    <row r="891" spans="1:26" s="356" customFormat="1" ht="12.75" customHeight="1">
      <c r="A891" s="363"/>
      <c r="B891" s="682"/>
      <c r="C891" s="682"/>
      <c r="D891" s="83"/>
      <c r="E891" s="84"/>
      <c r="F891" s="81"/>
      <c r="G891" s="524"/>
      <c r="H891" s="83"/>
      <c r="I891" s="84"/>
      <c r="J891" s="81"/>
      <c r="K891" s="524"/>
      <c r="L891" s="353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</row>
    <row r="892" spans="1:26" s="356" customFormat="1" ht="12.75" customHeight="1">
      <c r="A892" s="363"/>
      <c r="B892" s="682"/>
      <c r="C892" s="682"/>
      <c r="D892" s="83"/>
      <c r="E892" s="84"/>
      <c r="F892" s="81"/>
      <c r="G892" s="524"/>
      <c r="H892" s="83"/>
      <c r="I892" s="84"/>
      <c r="J892" s="81"/>
      <c r="K892" s="524"/>
      <c r="L892" s="353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</row>
    <row r="893" spans="1:26" s="356" customFormat="1" ht="12.75" customHeight="1">
      <c r="A893" s="363"/>
      <c r="B893" s="682"/>
      <c r="C893" s="682"/>
      <c r="D893" s="83"/>
      <c r="E893" s="84"/>
      <c r="F893" s="81"/>
      <c r="G893" s="524"/>
      <c r="H893" s="83"/>
      <c r="I893" s="84"/>
      <c r="J893" s="81"/>
      <c r="K893" s="524"/>
      <c r="L893" s="353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</row>
    <row r="894" spans="1:26" s="356" customFormat="1" ht="12.75" customHeight="1">
      <c r="A894" s="363"/>
      <c r="B894" s="682"/>
      <c r="C894" s="682"/>
      <c r="D894" s="83"/>
      <c r="E894" s="84"/>
      <c r="F894" s="81"/>
      <c r="G894" s="524"/>
      <c r="H894" s="83"/>
      <c r="I894" s="84"/>
      <c r="J894" s="81"/>
      <c r="K894" s="524"/>
      <c r="L894" s="353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</row>
    <row r="895" spans="1:26" s="356" customFormat="1" ht="12.75" customHeight="1">
      <c r="A895" s="363"/>
      <c r="B895" s="682"/>
      <c r="C895" s="682"/>
      <c r="D895" s="83"/>
      <c r="E895" s="84"/>
      <c r="F895" s="81"/>
      <c r="G895" s="524"/>
      <c r="H895" s="83"/>
      <c r="I895" s="84"/>
      <c r="J895" s="81"/>
      <c r="K895" s="524"/>
      <c r="L895" s="353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</row>
    <row r="896" spans="1:26" s="356" customFormat="1" ht="12.75" customHeight="1">
      <c r="A896" s="363"/>
      <c r="B896" s="682"/>
      <c r="C896" s="682"/>
      <c r="D896" s="83"/>
      <c r="E896" s="84"/>
      <c r="F896" s="81"/>
      <c r="G896" s="524"/>
      <c r="H896" s="83"/>
      <c r="I896" s="84"/>
      <c r="J896" s="81"/>
      <c r="K896" s="524"/>
      <c r="L896" s="353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</row>
    <row r="897" spans="1:26" s="356" customFormat="1" ht="12.75" customHeight="1">
      <c r="A897" s="363"/>
      <c r="B897" s="682"/>
      <c r="C897" s="682"/>
      <c r="D897" s="83"/>
      <c r="E897" s="84"/>
      <c r="F897" s="81"/>
      <c r="G897" s="524"/>
      <c r="H897" s="83"/>
      <c r="I897" s="84"/>
      <c r="J897" s="81"/>
      <c r="K897" s="524"/>
      <c r="L897" s="353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</row>
    <row r="898" spans="1:26" s="356" customFormat="1" ht="12.75" customHeight="1">
      <c r="A898" s="363"/>
      <c r="B898" s="682"/>
      <c r="C898" s="682"/>
      <c r="D898" s="83"/>
      <c r="E898" s="84"/>
      <c r="F898" s="81"/>
      <c r="G898" s="524"/>
      <c r="H898" s="83"/>
      <c r="I898" s="84"/>
      <c r="J898" s="81"/>
      <c r="K898" s="524"/>
      <c r="L898" s="353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</row>
    <row r="899" spans="1:26" s="356" customFormat="1" ht="12.75" customHeight="1">
      <c r="A899" s="363"/>
      <c r="B899" s="682"/>
      <c r="C899" s="682"/>
      <c r="D899" s="83"/>
      <c r="E899" s="84"/>
      <c r="F899" s="81"/>
      <c r="G899" s="524"/>
      <c r="H899" s="83"/>
      <c r="I899" s="84"/>
      <c r="J899" s="81"/>
      <c r="K899" s="524"/>
      <c r="L899" s="353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</row>
    <row r="900" spans="1:26" s="356" customFormat="1" ht="12.75" customHeight="1">
      <c r="A900" s="363"/>
      <c r="B900" s="682"/>
      <c r="C900" s="682"/>
      <c r="D900" s="83"/>
      <c r="E900" s="84"/>
      <c r="F900" s="81"/>
      <c r="G900" s="524"/>
      <c r="H900" s="83"/>
      <c r="I900" s="84"/>
      <c r="J900" s="81"/>
      <c r="K900" s="524"/>
      <c r="L900" s="353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</row>
    <row r="901" spans="1:26" s="356" customFormat="1" ht="12.75" customHeight="1">
      <c r="A901" s="363"/>
      <c r="B901" s="682"/>
      <c r="C901" s="682"/>
      <c r="D901" s="83"/>
      <c r="E901" s="84"/>
      <c r="F901" s="81"/>
      <c r="G901" s="524"/>
      <c r="H901" s="83"/>
      <c r="I901" s="84"/>
      <c r="J901" s="81"/>
      <c r="K901" s="524"/>
      <c r="L901" s="353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</row>
    <row r="902" spans="1:26" s="356" customFormat="1" ht="12.75" customHeight="1">
      <c r="A902" s="363"/>
      <c r="B902" s="682"/>
      <c r="C902" s="682"/>
      <c r="D902" s="83"/>
      <c r="E902" s="84"/>
      <c r="F902" s="81"/>
      <c r="G902" s="524"/>
      <c r="H902" s="83"/>
      <c r="I902" s="84"/>
      <c r="J902" s="81"/>
      <c r="K902" s="524"/>
      <c r="L902" s="353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</row>
    <row r="903" spans="1:26" s="356" customFormat="1" ht="12.75" customHeight="1">
      <c r="A903" s="363"/>
      <c r="B903" s="682"/>
      <c r="C903" s="682"/>
      <c r="D903" s="83"/>
      <c r="E903" s="84"/>
      <c r="F903" s="81"/>
      <c r="G903" s="524"/>
      <c r="H903" s="83"/>
      <c r="I903" s="84"/>
      <c r="J903" s="81"/>
      <c r="K903" s="524"/>
      <c r="L903" s="353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</row>
    <row r="904" spans="1:26" s="356" customFormat="1" ht="12.75" customHeight="1">
      <c r="A904" s="363"/>
      <c r="B904" s="682"/>
      <c r="C904" s="682"/>
      <c r="D904" s="83"/>
      <c r="E904" s="84"/>
      <c r="F904" s="81"/>
      <c r="G904" s="524"/>
      <c r="H904" s="83"/>
      <c r="I904" s="84"/>
      <c r="J904" s="81"/>
      <c r="K904" s="524"/>
      <c r="L904" s="353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</row>
    <row r="905" spans="1:26" s="356" customFormat="1" ht="12.75" customHeight="1">
      <c r="A905" s="363"/>
      <c r="B905" s="682"/>
      <c r="C905" s="682"/>
      <c r="D905" s="83"/>
      <c r="E905" s="84"/>
      <c r="F905" s="81"/>
      <c r="G905" s="524"/>
      <c r="H905" s="83"/>
      <c r="I905" s="84"/>
      <c r="J905" s="81"/>
      <c r="K905" s="524"/>
      <c r="L905" s="353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</row>
    <row r="906" spans="1:26" s="356" customFormat="1" ht="12.75" customHeight="1">
      <c r="A906" s="363"/>
      <c r="B906" s="682"/>
      <c r="C906" s="682"/>
      <c r="D906" s="83"/>
      <c r="E906" s="84"/>
      <c r="F906" s="81"/>
      <c r="G906" s="524"/>
      <c r="H906" s="83"/>
      <c r="I906" s="84"/>
      <c r="J906" s="81"/>
      <c r="K906" s="524"/>
      <c r="L906" s="353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</row>
    <row r="907" spans="1:26" s="356" customFormat="1" ht="12.75" customHeight="1">
      <c r="A907" s="363"/>
      <c r="B907" s="682"/>
      <c r="C907" s="682"/>
      <c r="D907" s="83"/>
      <c r="E907" s="84"/>
      <c r="F907" s="81"/>
      <c r="G907" s="524"/>
      <c r="H907" s="83"/>
      <c r="I907" s="84"/>
      <c r="J907" s="81"/>
      <c r="K907" s="524"/>
      <c r="L907" s="353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</row>
    <row r="908" spans="1:26" s="356" customFormat="1" ht="12.75" customHeight="1">
      <c r="A908" s="363"/>
      <c r="B908" s="682"/>
      <c r="C908" s="682"/>
      <c r="D908" s="83"/>
      <c r="E908" s="84"/>
      <c r="F908" s="81"/>
      <c r="G908" s="524"/>
      <c r="H908" s="83"/>
      <c r="I908" s="84"/>
      <c r="J908" s="81"/>
      <c r="K908" s="524"/>
      <c r="L908" s="353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</row>
    <row r="909" spans="1:26" s="356" customFormat="1" ht="12.75" customHeight="1">
      <c r="A909" s="363"/>
      <c r="B909" s="682"/>
      <c r="C909" s="682"/>
      <c r="D909" s="83"/>
      <c r="E909" s="84"/>
      <c r="F909" s="81"/>
      <c r="G909" s="524"/>
      <c r="H909" s="83"/>
      <c r="I909" s="84"/>
      <c r="J909" s="81"/>
      <c r="K909" s="524"/>
      <c r="L909" s="353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</row>
    <row r="910" spans="1:26" s="356" customFormat="1" ht="12.75" customHeight="1">
      <c r="A910" s="363"/>
      <c r="B910" s="682"/>
      <c r="C910" s="682"/>
      <c r="D910" s="83"/>
      <c r="E910" s="84"/>
      <c r="F910" s="81"/>
      <c r="G910" s="524"/>
      <c r="H910" s="83"/>
      <c r="I910" s="84"/>
      <c r="J910" s="81"/>
      <c r="K910" s="524"/>
      <c r="L910" s="353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</row>
    <row r="911" spans="1:26" s="356" customFormat="1" ht="12.75" customHeight="1">
      <c r="A911" s="363"/>
      <c r="B911" s="682"/>
      <c r="C911" s="682"/>
      <c r="D911" s="83"/>
      <c r="E911" s="84"/>
      <c r="F911" s="81"/>
      <c r="G911" s="524"/>
      <c r="H911" s="83"/>
      <c r="I911" s="84"/>
      <c r="J911" s="81"/>
      <c r="K911" s="524"/>
      <c r="L911" s="353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</row>
    <row r="912" spans="1:26" s="356" customFormat="1" ht="12.75" customHeight="1">
      <c r="A912" s="363"/>
      <c r="B912" s="682"/>
      <c r="C912" s="682"/>
      <c r="D912" s="83"/>
      <c r="E912" s="84"/>
      <c r="F912" s="81"/>
      <c r="G912" s="524"/>
      <c r="H912" s="83"/>
      <c r="I912" s="84"/>
      <c r="J912" s="81"/>
      <c r="K912" s="524"/>
      <c r="L912" s="353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</row>
    <row r="913" spans="1:26" s="356" customFormat="1" ht="12.75" customHeight="1">
      <c r="A913" s="363"/>
      <c r="B913" s="682"/>
      <c r="C913" s="682"/>
      <c r="D913" s="83"/>
      <c r="E913" s="84"/>
      <c r="F913" s="81"/>
      <c r="G913" s="524"/>
      <c r="H913" s="83"/>
      <c r="I913" s="84"/>
      <c r="J913" s="81"/>
      <c r="K913" s="524"/>
      <c r="L913" s="353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</row>
    <row r="914" spans="1:26" s="356" customFormat="1" ht="12.75" customHeight="1">
      <c r="A914" s="375"/>
      <c r="B914" s="374"/>
      <c r="C914" s="374"/>
      <c r="D914" s="373"/>
      <c r="E914" s="372"/>
      <c r="F914" s="240"/>
      <c r="G914" s="656"/>
      <c r="H914" s="373"/>
      <c r="I914" s="372"/>
      <c r="J914" s="240"/>
      <c r="K914" s="656"/>
      <c r="L914" s="353"/>
      <c r="M914" s="353"/>
      <c r="N914" s="353"/>
      <c r="O914" s="353"/>
      <c r="P914" s="353"/>
      <c r="Q914" s="353"/>
      <c r="R914" s="353"/>
      <c r="S914" s="353"/>
      <c r="T914" s="353"/>
      <c r="U914" s="353"/>
      <c r="V914" s="353"/>
      <c r="W914" s="353"/>
      <c r="X914" s="353"/>
      <c r="Y914" s="353"/>
      <c r="Z914" s="353"/>
    </row>
    <row r="915" spans="1:26" s="356" customFormat="1" ht="12.75" customHeight="1">
      <c r="A915" s="363"/>
      <c r="B915" s="686" t="s">
        <v>35</v>
      </c>
      <c r="C915" s="686"/>
      <c r="D915" s="83"/>
      <c r="E915" s="84"/>
      <c r="F915" s="362" t="s">
        <v>36</v>
      </c>
      <c r="G915" s="657">
        <f>SUM(G854:G913)</f>
        <v>42500</v>
      </c>
      <c r="H915" s="83"/>
      <c r="I915" s="84"/>
      <c r="J915" s="362" t="s">
        <v>36</v>
      </c>
      <c r="K915" s="657">
        <f>SUM(K854:K913)</f>
        <v>41500</v>
      </c>
      <c r="L915" s="353"/>
      <c r="M915" s="353"/>
      <c r="N915" s="353"/>
      <c r="O915" s="353"/>
      <c r="P915" s="353"/>
      <c r="Q915" s="353"/>
      <c r="R915" s="353"/>
      <c r="S915" s="353"/>
      <c r="T915" s="353"/>
      <c r="U915" s="353"/>
      <c r="V915" s="353"/>
      <c r="W915" s="353"/>
      <c r="X915" s="353"/>
      <c r="Y915" s="353"/>
      <c r="Z915" s="353"/>
    </row>
    <row r="916" spans="1:26" s="356" customFormat="1" ht="12.75" customHeight="1" thickBot="1">
      <c r="A916" s="361"/>
      <c r="B916" s="360"/>
      <c r="C916" s="360"/>
      <c r="D916" s="359"/>
      <c r="E916" s="358"/>
      <c r="F916" s="357"/>
      <c r="G916" s="666"/>
      <c r="H916" s="359"/>
      <c r="I916" s="358"/>
      <c r="J916" s="357"/>
      <c r="K916" s="666"/>
      <c r="L916" s="353"/>
      <c r="M916" s="353"/>
      <c r="N916" s="353"/>
      <c r="O916" s="353"/>
      <c r="P916" s="353"/>
      <c r="Q916" s="353"/>
      <c r="R916" s="353"/>
      <c r="S916" s="353"/>
      <c r="T916" s="353"/>
      <c r="U916" s="353"/>
      <c r="V916" s="353"/>
      <c r="W916" s="353"/>
      <c r="X916" s="353"/>
      <c r="Y916" s="353"/>
      <c r="Z916" s="353"/>
    </row>
    <row r="917" spans="1:26" s="356" customFormat="1" ht="12.75" customHeight="1" thickTop="1">
      <c r="A917" s="363"/>
      <c r="B917" s="682"/>
      <c r="C917" s="682"/>
      <c r="D917" s="83"/>
      <c r="E917" s="84"/>
      <c r="F917" s="80"/>
      <c r="G917" s="624"/>
      <c r="H917" s="83"/>
      <c r="I917" s="84"/>
      <c r="J917" s="80"/>
      <c r="K917" s="624"/>
      <c r="L917" s="353"/>
      <c r="M917" s="353"/>
      <c r="N917" s="353"/>
      <c r="O917" s="353"/>
      <c r="P917" s="353"/>
      <c r="Q917" s="353"/>
      <c r="R917" s="353"/>
      <c r="S917" s="353"/>
      <c r="T917" s="353"/>
      <c r="U917" s="353"/>
      <c r="V917" s="353"/>
      <c r="W917" s="353"/>
      <c r="X917" s="353"/>
      <c r="Y917" s="353"/>
      <c r="Z917" s="353"/>
    </row>
    <row r="918" spans="1:26" s="356" customFormat="1" ht="12.75" customHeight="1">
      <c r="A918" s="363"/>
      <c r="B918" s="686" t="s">
        <v>187</v>
      </c>
      <c r="C918" s="682"/>
      <c r="D918" s="83"/>
      <c r="E918" s="84"/>
      <c r="F918" s="80"/>
      <c r="G918" s="524"/>
      <c r="H918" s="83"/>
      <c r="I918" s="84"/>
      <c r="J918" s="80"/>
      <c r="K918" s="524"/>
    </row>
    <row r="919" spans="1:26" s="356" customFormat="1" ht="12.75" customHeight="1">
      <c r="A919" s="363"/>
      <c r="B919" s="689"/>
      <c r="C919" s="682"/>
      <c r="D919" s="83"/>
      <c r="E919" s="84"/>
      <c r="F919" s="80"/>
      <c r="G919" s="524"/>
      <c r="H919" s="83"/>
      <c r="I919" s="84"/>
      <c r="J919" s="80"/>
      <c r="K919" s="524"/>
    </row>
    <row r="920" spans="1:26" s="356" customFormat="1" ht="12.75" customHeight="1">
      <c r="A920" s="363"/>
      <c r="B920" s="691" t="s">
        <v>233</v>
      </c>
      <c r="C920" s="682"/>
      <c r="D920" s="371"/>
      <c r="E920" s="371" t="s">
        <v>234</v>
      </c>
      <c r="F920" s="80"/>
      <c r="G920" s="524"/>
      <c r="H920" s="371"/>
      <c r="I920" s="371" t="s">
        <v>234</v>
      </c>
      <c r="J920" s="80"/>
      <c r="K920" s="524"/>
    </row>
    <row r="921" spans="1:26" s="356" customFormat="1" ht="12.75" customHeight="1">
      <c r="A921" s="363"/>
      <c r="B921" s="682"/>
      <c r="C921" s="353"/>
      <c r="D921" s="83"/>
      <c r="E921" s="83"/>
      <c r="F921" s="80"/>
      <c r="G921" s="624"/>
      <c r="H921" s="83"/>
      <c r="I921" s="83"/>
      <c r="J921" s="80"/>
      <c r="K921" s="624"/>
    </row>
    <row r="922" spans="1:26" s="356" customFormat="1" ht="12.75" customHeight="1">
      <c r="A922" s="363"/>
      <c r="B922" s="682"/>
      <c r="C922" s="353" t="s">
        <v>235</v>
      </c>
      <c r="D922" s="83"/>
      <c r="E922" s="977" t="s">
        <v>236</v>
      </c>
      <c r="F922" s="80"/>
      <c r="G922" s="624">
        <f>G74</f>
        <v>18048</v>
      </c>
      <c r="H922" s="83"/>
      <c r="I922" s="977" t="s">
        <v>236</v>
      </c>
      <c r="J922" s="80"/>
      <c r="K922" s="624">
        <f>K74</f>
        <v>21500</v>
      </c>
    </row>
    <row r="923" spans="1:26" s="356" customFormat="1" ht="12.75" customHeight="1">
      <c r="A923" s="363"/>
      <c r="B923" s="682"/>
      <c r="C923" s="353"/>
      <c r="D923" s="83"/>
      <c r="E923" s="83"/>
      <c r="F923" s="80"/>
      <c r="G923" s="524"/>
      <c r="H923" s="83"/>
      <c r="I923" s="83"/>
      <c r="J923" s="80"/>
      <c r="K923" s="524"/>
    </row>
    <row r="924" spans="1:26" s="356" customFormat="1" ht="12.75" customHeight="1">
      <c r="A924" s="363"/>
      <c r="B924" s="682"/>
      <c r="C924" s="353" t="s">
        <v>37</v>
      </c>
      <c r="D924" s="83"/>
      <c r="E924" s="861" t="s">
        <v>237</v>
      </c>
      <c r="F924" s="80"/>
      <c r="G924" s="524">
        <f>G138</f>
        <v>59160</v>
      </c>
      <c r="H924" s="83"/>
      <c r="I924" s="861" t="s">
        <v>237</v>
      </c>
      <c r="J924" s="80"/>
      <c r="K924" s="524">
        <f>K138</f>
        <v>90480</v>
      </c>
    </row>
    <row r="925" spans="1:26" s="356" customFormat="1" ht="12.75" customHeight="1">
      <c r="A925" s="363"/>
      <c r="B925" s="689"/>
      <c r="C925" s="682"/>
      <c r="D925" s="83"/>
      <c r="E925" s="814"/>
      <c r="F925" s="80"/>
      <c r="G925" s="524"/>
      <c r="H925" s="83"/>
      <c r="I925" s="814"/>
      <c r="J925" s="80"/>
      <c r="K925" s="524"/>
    </row>
    <row r="926" spans="1:26" s="356" customFormat="1" ht="12.75" customHeight="1">
      <c r="A926" s="363"/>
      <c r="B926" s="689"/>
      <c r="C926" s="682" t="str">
        <f>B141</f>
        <v>MASONRY</v>
      </c>
      <c r="D926" s="83"/>
      <c r="E926" s="862" t="s">
        <v>238</v>
      </c>
      <c r="F926" s="80"/>
      <c r="G926" s="524">
        <f>G205</f>
        <v>75490</v>
      </c>
      <c r="H926" s="83"/>
      <c r="I926" s="862" t="s">
        <v>238</v>
      </c>
      <c r="J926" s="80"/>
      <c r="K926" s="524">
        <f>K205</f>
        <v>75490</v>
      </c>
    </row>
    <row r="927" spans="1:26" s="356" customFormat="1" ht="12.75" customHeight="1">
      <c r="A927" s="363"/>
      <c r="B927" s="682"/>
      <c r="D927" s="83"/>
      <c r="E927" s="815"/>
      <c r="F927" s="80"/>
      <c r="G927" s="524"/>
      <c r="H927" s="83"/>
      <c r="I927" s="815"/>
      <c r="J927" s="80"/>
      <c r="K927" s="524"/>
    </row>
    <row r="928" spans="1:26" s="356" customFormat="1" ht="12.75" customHeight="1">
      <c r="A928" s="363"/>
      <c r="B928" s="682"/>
      <c r="C928" s="356" t="s">
        <v>239</v>
      </c>
      <c r="D928" s="83"/>
      <c r="E928" s="862" t="s">
        <v>240</v>
      </c>
      <c r="F928" s="80"/>
      <c r="G928" s="524">
        <f>G269</f>
        <v>15150</v>
      </c>
      <c r="H928" s="83"/>
      <c r="I928" s="862" t="s">
        <v>240</v>
      </c>
      <c r="J928" s="80"/>
      <c r="K928" s="524">
        <f>K269</f>
        <v>16590</v>
      </c>
    </row>
    <row r="929" spans="1:11" s="356" customFormat="1" ht="12.75" customHeight="1">
      <c r="A929" s="363"/>
      <c r="B929" s="682"/>
      <c r="C929" s="353"/>
      <c r="D929" s="83"/>
      <c r="E929" s="814"/>
      <c r="F929" s="80"/>
      <c r="G929" s="524"/>
      <c r="H929" s="83"/>
      <c r="I929" s="814"/>
      <c r="J929" s="80"/>
      <c r="K929" s="524"/>
    </row>
    <row r="930" spans="1:11" s="356" customFormat="1" ht="12.75" customHeight="1">
      <c r="A930" s="363"/>
      <c r="B930" s="682"/>
      <c r="C930" s="356" t="s">
        <v>72</v>
      </c>
      <c r="D930" s="83"/>
      <c r="E930" s="862" t="s">
        <v>241</v>
      </c>
      <c r="F930" s="80"/>
      <c r="G930" s="524">
        <f>G333</f>
        <v>91948</v>
      </c>
      <c r="H930" s="83"/>
      <c r="I930" s="862" t="s">
        <v>241</v>
      </c>
      <c r="J930" s="80"/>
      <c r="K930" s="524">
        <f>K333</f>
        <v>118462</v>
      </c>
    </row>
    <row r="931" spans="1:11" s="356" customFormat="1" ht="12.75" customHeight="1">
      <c r="A931" s="363"/>
      <c r="B931" s="689"/>
      <c r="C931" s="353"/>
      <c r="D931" s="83"/>
      <c r="E931" s="815"/>
      <c r="F931" s="80"/>
      <c r="G931" s="524"/>
      <c r="H931" s="83"/>
      <c r="I931" s="815"/>
      <c r="J931" s="80"/>
      <c r="K931" s="524"/>
    </row>
    <row r="932" spans="1:11" s="356" customFormat="1" ht="12.75" customHeight="1">
      <c r="A932" s="363"/>
      <c r="B932" s="682"/>
      <c r="C932" s="356" t="str">
        <f>B594</f>
        <v>FINISHES</v>
      </c>
      <c r="D932" s="369"/>
      <c r="E932" s="862" t="s">
        <v>242</v>
      </c>
      <c r="F932" s="80"/>
      <c r="G932" s="524">
        <f>G653</f>
        <v>232649</v>
      </c>
      <c r="H932" s="369"/>
      <c r="I932" s="862" t="s">
        <v>242</v>
      </c>
      <c r="J932" s="80"/>
      <c r="K932" s="524">
        <f>K653</f>
        <v>271615</v>
      </c>
    </row>
    <row r="933" spans="1:11" s="356" customFormat="1" ht="12.75" customHeight="1">
      <c r="A933" s="363"/>
      <c r="B933" s="682"/>
      <c r="C933" s="353"/>
      <c r="D933" s="83"/>
      <c r="E933" s="815"/>
      <c r="F933" s="80"/>
      <c r="G933" s="524"/>
      <c r="H933" s="83"/>
      <c r="I933" s="815"/>
      <c r="J933" s="80"/>
      <c r="K933" s="524"/>
    </row>
    <row r="934" spans="1:11" s="356" customFormat="1" ht="12.75" customHeight="1">
      <c r="A934" s="363"/>
      <c r="B934" s="682"/>
      <c r="C934" s="370" t="str">
        <f>B656</f>
        <v>ACCESSORIES</v>
      </c>
      <c r="D934" s="369"/>
      <c r="E934" s="862" t="s">
        <v>243</v>
      </c>
      <c r="F934" s="80"/>
      <c r="G934" s="524">
        <f>G851</f>
        <v>219267.8</v>
      </c>
      <c r="H934" s="369"/>
      <c r="I934" s="862" t="s">
        <v>243</v>
      </c>
      <c r="J934" s="80"/>
      <c r="K934" s="524">
        <f>K851</f>
        <v>330777.59999999998</v>
      </c>
    </row>
    <row r="935" spans="1:11" s="356" customFormat="1" ht="12.75" customHeight="1">
      <c r="A935" s="363"/>
      <c r="B935" s="682"/>
      <c r="C935" s="353"/>
      <c r="D935" s="83"/>
      <c r="E935" s="815"/>
      <c r="F935" s="80"/>
      <c r="G935" s="524"/>
      <c r="H935" s="83"/>
      <c r="I935" s="815"/>
      <c r="J935" s="80"/>
      <c r="K935" s="524"/>
    </row>
    <row r="936" spans="1:11" s="356" customFormat="1" ht="12.75" customHeight="1">
      <c r="A936" s="363"/>
      <c r="B936" s="682"/>
      <c r="C936" s="356" t="s">
        <v>229</v>
      </c>
      <c r="D936" s="83"/>
      <c r="E936" s="862" t="s">
        <v>244</v>
      </c>
      <c r="F936" s="80"/>
      <c r="G936" s="524">
        <f>G915</f>
        <v>42500</v>
      </c>
      <c r="H936" s="83"/>
      <c r="I936" s="862" t="s">
        <v>244</v>
      </c>
      <c r="J936" s="80"/>
      <c r="K936" s="524">
        <f>K915</f>
        <v>41500</v>
      </c>
    </row>
    <row r="937" spans="1:11" s="356" customFormat="1" ht="12.75" customHeight="1">
      <c r="A937" s="363"/>
      <c r="B937" s="682"/>
      <c r="C937" s="682"/>
      <c r="D937" s="369"/>
      <c r="E937" s="813"/>
      <c r="F937" s="80"/>
      <c r="G937" s="524"/>
      <c r="H937" s="369"/>
      <c r="I937" s="813"/>
      <c r="J937" s="80"/>
      <c r="K937" s="524"/>
    </row>
    <row r="938" spans="1:11" s="356" customFormat="1" ht="12.75" customHeight="1">
      <c r="A938" s="363"/>
      <c r="B938" s="682"/>
      <c r="C938" s="353"/>
      <c r="D938" s="83"/>
      <c r="E938" s="84"/>
      <c r="F938" s="80"/>
      <c r="G938" s="624"/>
      <c r="H938" s="83"/>
      <c r="I938" s="84"/>
      <c r="J938" s="80"/>
      <c r="K938" s="624"/>
    </row>
    <row r="939" spans="1:11" s="356" customFormat="1" ht="12.75" customHeight="1">
      <c r="A939" s="363"/>
      <c r="B939" s="682"/>
      <c r="C939" s="353"/>
      <c r="D939" s="83"/>
      <c r="E939" s="84"/>
      <c r="F939" s="80"/>
      <c r="G939" s="624"/>
      <c r="H939" s="83"/>
      <c r="I939" s="84"/>
      <c r="J939" s="80"/>
      <c r="K939" s="624"/>
    </row>
    <row r="940" spans="1:11" s="356" customFormat="1" ht="12.75" customHeight="1">
      <c r="A940" s="363"/>
      <c r="B940" s="689"/>
      <c r="C940" s="682"/>
      <c r="D940" s="83"/>
      <c r="E940" s="815"/>
      <c r="F940" s="80"/>
      <c r="G940" s="524"/>
      <c r="H940" s="83"/>
      <c r="I940" s="815"/>
      <c r="J940" s="80"/>
      <c r="K940" s="524"/>
    </row>
    <row r="941" spans="1:11" s="356" customFormat="1" ht="12.75" customHeight="1">
      <c r="A941" s="363"/>
      <c r="B941" s="682"/>
      <c r="D941" s="83"/>
      <c r="E941" s="862"/>
      <c r="F941" s="80"/>
      <c r="G941" s="524"/>
      <c r="H941" s="83"/>
      <c r="I941" s="862"/>
      <c r="J941" s="80"/>
      <c r="K941" s="524"/>
    </row>
    <row r="942" spans="1:11" s="356" customFormat="1" ht="12.75" customHeight="1">
      <c r="A942" s="363"/>
      <c r="B942" s="689"/>
      <c r="C942" s="682"/>
      <c r="D942" s="83"/>
      <c r="E942" s="83"/>
      <c r="F942" s="80"/>
      <c r="G942" s="524"/>
      <c r="H942" s="83"/>
      <c r="I942" s="83"/>
      <c r="J942" s="80"/>
      <c r="K942" s="524"/>
    </row>
    <row r="943" spans="1:11" s="356" customFormat="1" ht="12.75" customHeight="1">
      <c r="A943" s="363"/>
      <c r="B943" s="689"/>
      <c r="C943" s="682"/>
      <c r="D943" s="369"/>
      <c r="E943" s="861"/>
      <c r="F943" s="80"/>
      <c r="G943" s="524"/>
      <c r="H943" s="369"/>
      <c r="I943" s="861"/>
      <c r="J943" s="80"/>
      <c r="K943" s="524"/>
    </row>
    <row r="944" spans="1:11" s="356" customFormat="1" ht="12.75" customHeight="1">
      <c r="A944" s="363"/>
      <c r="B944" s="682"/>
      <c r="C944" s="353"/>
      <c r="D944" s="83"/>
      <c r="E944" s="84"/>
      <c r="F944" s="80"/>
      <c r="G944" s="624"/>
      <c r="H944" s="83"/>
      <c r="I944" s="84"/>
      <c r="J944" s="80"/>
      <c r="K944" s="624"/>
    </row>
    <row r="945" spans="1:11" s="356" customFormat="1" ht="12.75" customHeight="1">
      <c r="A945" s="363"/>
      <c r="B945" s="682"/>
      <c r="C945" s="353"/>
      <c r="D945" s="83"/>
      <c r="E945" s="84"/>
      <c r="F945" s="80"/>
      <c r="G945" s="624"/>
      <c r="H945" s="83"/>
      <c r="I945" s="84"/>
      <c r="J945" s="80"/>
      <c r="K945" s="624"/>
    </row>
    <row r="946" spans="1:11" s="356" customFormat="1" ht="12.75" customHeight="1">
      <c r="A946" s="363"/>
      <c r="B946" s="682"/>
      <c r="C946" s="353"/>
      <c r="D946" s="83"/>
      <c r="E946" s="84"/>
      <c r="F946" s="80"/>
      <c r="G946" s="624"/>
      <c r="H946" s="83"/>
      <c r="I946" s="84"/>
      <c r="J946" s="80"/>
      <c r="K946" s="624"/>
    </row>
    <row r="947" spans="1:11" s="356" customFormat="1" ht="12.75" customHeight="1">
      <c r="A947" s="363"/>
      <c r="B947" s="682"/>
      <c r="C947" s="353"/>
      <c r="D947" s="83"/>
      <c r="E947" s="84"/>
      <c r="F947" s="80"/>
      <c r="G947" s="624"/>
      <c r="H947" s="83"/>
      <c r="I947" s="84"/>
      <c r="J947" s="80"/>
      <c r="K947" s="624"/>
    </row>
    <row r="948" spans="1:11" s="356" customFormat="1" ht="12.75" customHeight="1">
      <c r="A948" s="363"/>
      <c r="B948" s="682"/>
      <c r="C948" s="353"/>
      <c r="D948" s="83"/>
      <c r="E948" s="84"/>
      <c r="F948" s="80"/>
      <c r="G948" s="624"/>
      <c r="H948" s="83"/>
      <c r="I948" s="84"/>
      <c r="J948" s="80"/>
      <c r="K948" s="624"/>
    </row>
    <row r="949" spans="1:11" s="356" customFormat="1" ht="12.75" customHeight="1">
      <c r="A949" s="363"/>
      <c r="B949" s="682"/>
      <c r="C949" s="353"/>
      <c r="D949" s="83"/>
      <c r="E949" s="84"/>
      <c r="F949" s="80"/>
      <c r="G949" s="624"/>
      <c r="H949" s="83"/>
      <c r="I949" s="84"/>
      <c r="J949" s="80"/>
      <c r="K949" s="624"/>
    </row>
    <row r="950" spans="1:11" s="356" customFormat="1" ht="12.75" customHeight="1">
      <c r="A950" s="363"/>
      <c r="B950" s="682"/>
      <c r="C950" s="353"/>
      <c r="D950" s="83"/>
      <c r="E950" s="84"/>
      <c r="F950" s="80"/>
      <c r="G950" s="624"/>
      <c r="H950" s="83"/>
      <c r="I950" s="84"/>
      <c r="J950" s="80"/>
      <c r="K950" s="624"/>
    </row>
    <row r="951" spans="1:11" s="356" customFormat="1" ht="12.75" customHeight="1">
      <c r="A951" s="363"/>
      <c r="B951" s="682"/>
      <c r="C951" s="353"/>
      <c r="D951" s="83"/>
      <c r="E951" s="84"/>
      <c r="F951" s="80"/>
      <c r="G951" s="624"/>
      <c r="H951" s="83"/>
      <c r="I951" s="84"/>
      <c r="J951" s="80"/>
      <c r="K951" s="624"/>
    </row>
    <row r="952" spans="1:11" s="356" customFormat="1" ht="12.75" customHeight="1">
      <c r="A952" s="363"/>
      <c r="B952" s="682"/>
      <c r="C952" s="353"/>
      <c r="D952" s="83"/>
      <c r="E952" s="84"/>
      <c r="F952" s="80"/>
      <c r="G952" s="624"/>
      <c r="H952" s="83"/>
      <c r="I952" s="84"/>
      <c r="J952" s="80"/>
      <c r="K952" s="624"/>
    </row>
    <row r="953" spans="1:11" s="356" customFormat="1" ht="12.75" customHeight="1">
      <c r="A953" s="363"/>
      <c r="B953" s="682"/>
      <c r="C953" s="353"/>
      <c r="D953" s="83"/>
      <c r="E953" s="84"/>
      <c r="F953" s="80"/>
      <c r="G953" s="624"/>
      <c r="H953" s="83"/>
      <c r="I953" s="84"/>
      <c r="J953" s="80"/>
      <c r="K953" s="624"/>
    </row>
    <row r="954" spans="1:11" s="356" customFormat="1" ht="12.75" customHeight="1">
      <c r="A954" s="363"/>
      <c r="B954" s="682"/>
      <c r="C954" s="353"/>
      <c r="D954" s="83"/>
      <c r="E954" s="84"/>
      <c r="F954" s="80"/>
      <c r="G954" s="624"/>
      <c r="H954" s="83"/>
      <c r="I954" s="84"/>
      <c r="J954" s="80"/>
      <c r="K954" s="624"/>
    </row>
    <row r="955" spans="1:11" s="356" customFormat="1" ht="12.75" customHeight="1">
      <c r="A955" s="363"/>
      <c r="B955" s="682"/>
      <c r="C955" s="353"/>
      <c r="D955" s="83"/>
      <c r="E955" s="84"/>
      <c r="F955" s="80"/>
      <c r="G955" s="624"/>
      <c r="H955" s="83"/>
      <c r="I955" s="84"/>
      <c r="J955" s="80"/>
      <c r="K955" s="624"/>
    </row>
    <row r="956" spans="1:11" s="356" customFormat="1" ht="12.75" customHeight="1">
      <c r="A956" s="363"/>
      <c r="B956" s="682"/>
      <c r="C956" s="353"/>
      <c r="D956" s="83"/>
      <c r="E956" s="84"/>
      <c r="F956" s="80"/>
      <c r="G956" s="624"/>
      <c r="H956" s="83"/>
      <c r="I956" s="84"/>
      <c r="J956" s="80"/>
      <c r="K956" s="624"/>
    </row>
    <row r="957" spans="1:11" s="356" customFormat="1" ht="12.75" customHeight="1">
      <c r="A957" s="363"/>
      <c r="B957" s="682"/>
      <c r="C957" s="353"/>
      <c r="D957" s="83"/>
      <c r="E957" s="84"/>
      <c r="F957" s="80"/>
      <c r="G957" s="624"/>
      <c r="H957" s="83"/>
      <c r="I957" s="84"/>
      <c r="J957" s="80"/>
      <c r="K957" s="624"/>
    </row>
    <row r="958" spans="1:11" s="356" customFormat="1" ht="12.75" customHeight="1">
      <c r="A958" s="363"/>
      <c r="B958" s="682"/>
      <c r="C958" s="353"/>
      <c r="D958" s="83"/>
      <c r="E958" s="84"/>
      <c r="F958" s="80"/>
      <c r="G958" s="624"/>
      <c r="H958" s="83"/>
      <c r="I958" s="84"/>
      <c r="J958" s="80"/>
      <c r="K958" s="624"/>
    </row>
    <row r="959" spans="1:11" s="356" customFormat="1" ht="12.75" customHeight="1">
      <c r="A959" s="363"/>
      <c r="B959" s="682"/>
      <c r="C959" s="353"/>
      <c r="D959" s="83"/>
      <c r="E959" s="84"/>
      <c r="F959" s="80"/>
      <c r="G959" s="624"/>
      <c r="H959" s="83"/>
      <c r="I959" s="84"/>
      <c r="J959" s="80"/>
      <c r="K959" s="624"/>
    </row>
    <row r="960" spans="1:11" s="356" customFormat="1" ht="12.75" customHeight="1">
      <c r="A960" s="363"/>
      <c r="B960" s="682"/>
      <c r="C960" s="353"/>
      <c r="D960" s="83"/>
      <c r="E960" s="84"/>
      <c r="F960" s="80"/>
      <c r="G960" s="624"/>
      <c r="H960" s="83"/>
      <c r="I960" s="84"/>
      <c r="J960" s="80"/>
      <c r="K960" s="624"/>
    </row>
    <row r="961" spans="1:11" s="356" customFormat="1" ht="12.75" customHeight="1">
      <c r="A961" s="363"/>
      <c r="B961" s="682"/>
      <c r="C961" s="353"/>
      <c r="D961" s="83"/>
      <c r="E961" s="84"/>
      <c r="F961" s="80"/>
      <c r="G961" s="624"/>
      <c r="H961" s="83"/>
      <c r="I961" s="84"/>
      <c r="J961" s="80"/>
      <c r="K961" s="624"/>
    </row>
    <row r="962" spans="1:11" s="356" customFormat="1" ht="12.75" customHeight="1">
      <c r="A962" s="363"/>
      <c r="B962" s="682"/>
      <c r="C962" s="353"/>
      <c r="D962" s="83"/>
      <c r="E962" s="84"/>
      <c r="F962" s="80"/>
      <c r="G962" s="624"/>
      <c r="H962" s="83"/>
      <c r="I962" s="84"/>
      <c r="J962" s="80"/>
      <c r="K962" s="624"/>
    </row>
    <row r="963" spans="1:11" s="356" customFormat="1" ht="12.75" customHeight="1">
      <c r="A963" s="363"/>
      <c r="B963" s="682"/>
      <c r="C963" s="353"/>
      <c r="D963" s="83"/>
      <c r="E963" s="84"/>
      <c r="F963" s="80"/>
      <c r="G963" s="624"/>
      <c r="H963" s="83"/>
      <c r="I963" s="84"/>
      <c r="J963" s="80"/>
      <c r="K963" s="624"/>
    </row>
    <row r="964" spans="1:11" s="356" customFormat="1" ht="12.75" customHeight="1">
      <c r="A964" s="363"/>
      <c r="B964" s="682"/>
      <c r="C964" s="353"/>
      <c r="D964" s="83"/>
      <c r="E964" s="84"/>
      <c r="F964" s="80"/>
      <c r="G964" s="624"/>
      <c r="H964" s="83"/>
      <c r="I964" s="84"/>
      <c r="J964" s="80"/>
      <c r="K964" s="624"/>
    </row>
    <row r="965" spans="1:11" s="356" customFormat="1" ht="12.75" customHeight="1">
      <c r="A965" s="363"/>
      <c r="B965" s="682"/>
      <c r="C965" s="353"/>
      <c r="D965" s="83"/>
      <c r="E965" s="84"/>
      <c r="F965" s="80"/>
      <c r="G965" s="624"/>
      <c r="H965" s="83"/>
      <c r="I965" s="84"/>
      <c r="J965" s="80"/>
      <c r="K965" s="624"/>
    </row>
    <row r="966" spans="1:11" s="356" customFormat="1" ht="12.75" customHeight="1">
      <c r="A966" s="363"/>
      <c r="B966" s="682"/>
      <c r="C966" s="353"/>
      <c r="D966" s="83"/>
      <c r="E966" s="84"/>
      <c r="F966" s="80"/>
      <c r="G966" s="624"/>
      <c r="H966" s="83"/>
      <c r="I966" s="84"/>
      <c r="J966" s="80"/>
      <c r="K966" s="624"/>
    </row>
    <row r="967" spans="1:11" s="356" customFormat="1" ht="12.75" customHeight="1">
      <c r="A967" s="363"/>
      <c r="B967" s="682"/>
      <c r="C967" s="353"/>
      <c r="D967" s="83"/>
      <c r="E967" s="84"/>
      <c r="F967" s="80"/>
      <c r="G967" s="624"/>
      <c r="H967" s="83"/>
      <c r="I967" s="84"/>
      <c r="J967" s="80"/>
      <c r="K967" s="624"/>
    </row>
    <row r="968" spans="1:11" s="356" customFormat="1" ht="12.75" customHeight="1">
      <c r="A968" s="363"/>
      <c r="B968" s="682"/>
      <c r="C968" s="353"/>
      <c r="D968" s="83"/>
      <c r="E968" s="84"/>
      <c r="F968" s="80"/>
      <c r="G968" s="624"/>
      <c r="H968" s="83"/>
      <c r="I968" s="84"/>
      <c r="J968" s="80"/>
      <c r="K968" s="624"/>
    </row>
    <row r="969" spans="1:11" s="356" customFormat="1" ht="12.75" customHeight="1">
      <c r="A969" s="363"/>
      <c r="B969" s="682"/>
      <c r="C969" s="353"/>
      <c r="D969" s="83"/>
      <c r="E969" s="84"/>
      <c r="F969" s="80"/>
      <c r="G969" s="624"/>
      <c r="H969" s="83"/>
      <c r="I969" s="84"/>
      <c r="J969" s="80"/>
      <c r="K969" s="624"/>
    </row>
    <row r="970" spans="1:11" s="356" customFormat="1" ht="12.75" customHeight="1">
      <c r="A970" s="363"/>
      <c r="B970" s="682"/>
      <c r="C970" s="353"/>
      <c r="D970" s="83"/>
      <c r="E970" s="84"/>
      <c r="F970" s="80"/>
      <c r="G970" s="624"/>
      <c r="H970" s="83"/>
      <c r="I970" s="84"/>
      <c r="J970" s="80"/>
      <c r="K970" s="624"/>
    </row>
    <row r="971" spans="1:11" s="356" customFormat="1" ht="12.75" customHeight="1">
      <c r="A971" s="363"/>
      <c r="B971" s="682"/>
      <c r="C971" s="353"/>
      <c r="D971" s="83"/>
      <c r="E971" s="84"/>
      <c r="F971" s="80"/>
      <c r="G971" s="624"/>
      <c r="H971" s="83"/>
      <c r="I971" s="84"/>
      <c r="J971" s="80"/>
      <c r="K971" s="624"/>
    </row>
    <row r="972" spans="1:11" s="356" customFormat="1" ht="12.75" customHeight="1">
      <c r="A972" s="363"/>
      <c r="B972" s="682"/>
      <c r="C972" s="353"/>
      <c r="D972" s="83"/>
      <c r="E972" s="84"/>
      <c r="F972" s="80"/>
      <c r="G972" s="624"/>
      <c r="H972" s="83"/>
      <c r="I972" s="84"/>
      <c r="J972" s="80"/>
      <c r="K972" s="624"/>
    </row>
    <row r="973" spans="1:11" s="356" customFormat="1" ht="12.75" customHeight="1">
      <c r="A973" s="363"/>
      <c r="B973" s="682"/>
      <c r="C973" s="353"/>
      <c r="D973" s="83"/>
      <c r="E973" s="84"/>
      <c r="F973" s="80"/>
      <c r="G973" s="624"/>
      <c r="H973" s="83"/>
      <c r="I973" s="84"/>
      <c r="J973" s="80"/>
      <c r="K973" s="624"/>
    </row>
    <row r="974" spans="1:11" s="356" customFormat="1" ht="12.75" customHeight="1">
      <c r="A974" s="363"/>
      <c r="B974" s="682"/>
      <c r="C974" s="353"/>
      <c r="D974" s="83"/>
      <c r="E974" s="84"/>
      <c r="F974" s="80"/>
      <c r="G974" s="624"/>
      <c r="H974" s="83"/>
      <c r="I974" s="84"/>
      <c r="J974" s="80"/>
      <c r="K974" s="624"/>
    </row>
    <row r="975" spans="1:11" s="356" customFormat="1" ht="12.75" customHeight="1">
      <c r="A975" s="363"/>
      <c r="B975" s="682"/>
      <c r="C975" s="353"/>
      <c r="D975" s="83"/>
      <c r="E975" s="84"/>
      <c r="F975" s="80"/>
      <c r="G975" s="624"/>
      <c r="H975" s="83"/>
      <c r="I975" s="84"/>
      <c r="J975" s="80"/>
      <c r="K975" s="624"/>
    </row>
    <row r="976" spans="1:11" s="356" customFormat="1" ht="12.75" customHeight="1">
      <c r="A976" s="363"/>
      <c r="B976" s="682"/>
      <c r="C976" s="353"/>
      <c r="D976" s="83"/>
      <c r="E976" s="84"/>
      <c r="F976" s="80"/>
      <c r="G976" s="624"/>
      <c r="H976" s="83"/>
      <c r="I976" s="84"/>
      <c r="J976" s="80"/>
      <c r="K976" s="624"/>
    </row>
    <row r="977" spans="1:11" s="356" customFormat="1" ht="12.75" customHeight="1">
      <c r="A977" s="368"/>
      <c r="B977" s="367"/>
      <c r="C977" s="367"/>
      <c r="D977" s="366"/>
      <c r="E977" s="365"/>
      <c r="F977" s="364"/>
      <c r="G977" s="659"/>
      <c r="H977" s="366"/>
      <c r="I977" s="365"/>
      <c r="J977" s="364"/>
      <c r="K977" s="659"/>
    </row>
    <row r="978" spans="1:11" s="356" customFormat="1" ht="12.75" customHeight="1">
      <c r="A978" s="363"/>
      <c r="B978" s="682"/>
      <c r="C978" s="682"/>
      <c r="D978" s="83"/>
      <c r="E978" s="84"/>
      <c r="F978" s="80"/>
      <c r="G978" s="624"/>
      <c r="H978" s="83"/>
      <c r="I978" s="84"/>
      <c r="J978" s="80"/>
      <c r="K978" s="624"/>
    </row>
    <row r="979" spans="1:11" s="356" customFormat="1" ht="12.75" customHeight="1">
      <c r="A979" s="363"/>
      <c r="B979" s="493" t="s">
        <v>245</v>
      </c>
      <c r="C979" s="686"/>
      <c r="D979" s="83"/>
      <c r="E979" s="84"/>
      <c r="F979" s="362" t="s">
        <v>36</v>
      </c>
      <c r="G979" s="629">
        <f>SUM(G918:G977)</f>
        <v>754212.8</v>
      </c>
      <c r="H979" s="83"/>
      <c r="I979" s="84"/>
      <c r="J979" s="362" t="s">
        <v>36</v>
      </c>
      <c r="K979" s="629">
        <f>SUM(K918:K977)</f>
        <v>966414.6</v>
      </c>
    </row>
    <row r="980" spans="1:11" s="356" customFormat="1" ht="12.75" customHeight="1" thickBot="1">
      <c r="A980" s="361"/>
      <c r="B980" s="360"/>
      <c r="C980" s="360"/>
      <c r="D980" s="359"/>
      <c r="E980" s="358"/>
      <c r="F980" s="357"/>
      <c r="G980" s="661"/>
      <c r="H980" s="359"/>
      <c r="I980" s="358"/>
      <c r="J980" s="357"/>
      <c r="K980" s="661"/>
    </row>
    <row r="981" spans="1:11" ht="13.8" thickTop="1"/>
  </sheetData>
  <protectedRanges>
    <protectedRange sqref="F1:G35 J1:K35 J860:K1048576 K857:K859 F40:G83 G36:G39 F88:G146 G84:G87 F157:G214 G147:G156 F229:G279 G215:G228 F327:G344 G280:G326 F380:G404 G345:G379 F425:G472 G405:G424 F495:G534 G473:G494 F554:G664 G535:G553 F711:G730 G665:G710 F736:G856 G731:G735 F860:G1048576 G857:G859 J40:K83 K36:K39 J88:K146 K84:K87 J157:K214 K147:K156 J229:K279 K215:K228 J327:K344 K280:K326 J380:K404 K345:K379 J425:K472 K405:K424 J495:K534 K473:K494 J554:K664 K535:K553 J711:K730 K665:K710 J736:K856 K731:K735" name="Range1"/>
    <protectedRange sqref="F36:F39" name="Range2"/>
    <protectedRange sqref="F84:F87" name="Range3_1"/>
    <protectedRange sqref="F84:F87" name="Range1_2"/>
    <protectedRange sqref="F84:F87" name="Range2_1"/>
    <protectedRange sqref="F147:F156" name="Range3_2"/>
    <protectedRange sqref="F147:F156" name="Range1_3"/>
    <protectedRange sqref="F147:F156" name="Range2_2"/>
    <protectedRange sqref="F215:F228" name="Range3_3"/>
    <protectedRange sqref="F215:F228" name="Range1_4"/>
    <protectedRange sqref="F215:F228" name="Range2_3"/>
    <protectedRange sqref="F280:F326" name="Range3_4"/>
    <protectedRange sqref="F280:F326" name="Range1_5"/>
    <protectedRange sqref="F280:F326" name="Range2_4"/>
    <protectedRange sqref="F345:F379" name="Range3_5"/>
    <protectedRange sqref="F345:F379" name="Range1_6"/>
    <protectedRange sqref="F345:F379" name="Range2_5"/>
    <protectedRange sqref="F405:F424" name="Range3_6"/>
    <protectedRange sqref="F405:F424" name="Range1_7"/>
    <protectedRange sqref="F405:F424" name="Range2_6"/>
    <protectedRange sqref="F473:F494" name="Range3_7"/>
    <protectedRange sqref="F473:F494" name="Range1_8"/>
    <protectedRange sqref="F473:F494" name="Range2_7"/>
    <protectedRange sqref="F535:F553" name="Range3_8"/>
    <protectedRange sqref="F535:F553" name="Range1_9"/>
    <protectedRange sqref="F535:F553" name="Range2_8"/>
    <protectedRange sqref="F665:F710" name="Range3_9"/>
    <protectedRange sqref="F665:F710" name="Range1_10"/>
    <protectedRange sqref="F665:F710" name="Range2_9"/>
    <protectedRange sqref="F731:F735" name="Range3_10"/>
    <protectedRange sqref="F731:F735" name="Range1_11"/>
    <protectedRange sqref="F731:F735" name="Range2_10"/>
    <protectedRange sqref="F857:F859" name="Range3_11"/>
    <protectedRange sqref="F857:F859" name="Range1_12"/>
    <protectedRange sqref="F857:F859" name="Range2_11"/>
    <protectedRange sqref="J36:J39" name="Range3_12"/>
    <protectedRange sqref="J36:J39" name="Range1_13"/>
    <protectedRange sqref="J36:J39" name="Range2_12"/>
    <protectedRange sqref="J84:J87" name="Range3_13"/>
    <protectedRange sqref="J84:J87" name="Range1_14"/>
    <protectedRange sqref="J84:J87" name="Range2_13"/>
    <protectedRange sqref="J147:J156" name="Range3_14"/>
    <protectedRange sqref="J147:J156" name="Range1_15"/>
    <protectedRange sqref="J147:J156" name="Range2_14"/>
    <protectedRange sqref="J215:J228" name="Range3_15"/>
    <protectedRange sqref="J215:J228" name="Range1_16"/>
    <protectedRange sqref="J215:J228" name="Range2_15"/>
    <protectedRange sqref="J280:J326" name="Range3_16"/>
    <protectedRange sqref="J280:J326" name="Range1_17"/>
    <protectedRange sqref="J280:J326" name="Range2_16"/>
    <protectedRange sqref="J345:J379" name="Range3_17"/>
    <protectedRange sqref="J345:J379" name="Range1_18"/>
    <protectedRange sqref="J345:J379" name="Range2_17"/>
    <protectedRange sqref="J405:J424" name="Range3_18"/>
    <protectedRange sqref="J405:J424" name="Range1_19"/>
    <protectedRange sqref="J405:J424" name="Range2_18"/>
    <protectedRange sqref="J473:J494" name="Range3_19"/>
    <protectedRange sqref="J473:J494" name="Range1_20"/>
    <protectedRange sqref="J473:J494" name="Range2_19"/>
    <protectedRange sqref="J535:J553" name="Range3_20"/>
    <protectedRange sqref="J535:J553" name="Range1_21"/>
    <protectedRange sqref="J535:J553" name="Range2_20"/>
    <protectedRange sqref="J665:J710" name="Range3_21"/>
    <protectedRange sqref="J665:J710" name="Range1_22"/>
    <protectedRange sqref="J665:J710" name="Range2_21"/>
    <protectedRange sqref="J731:J735" name="Range3_22"/>
    <protectedRange sqref="J731:J735" name="Range1_23"/>
    <protectedRange sqref="J731:J735" name="Range2_22"/>
    <protectedRange sqref="J857:J859" name="Range3_23"/>
    <protectedRange sqref="J857:J859" name="Range1_24"/>
    <protectedRange sqref="J857:J859" name="Range2_23"/>
  </protectedRanges>
  <mergeCells count="6">
    <mergeCell ref="H6:K6"/>
    <mergeCell ref="A2:G2"/>
    <mergeCell ref="A3:G3"/>
    <mergeCell ref="A4:G4"/>
    <mergeCell ref="B7:C7"/>
    <mergeCell ref="D6:G6"/>
  </mergeCells>
  <phoneticPr fontId="9" type="noConversion"/>
  <printOptions horizontalCentered="1"/>
  <pageMargins left="0.39370078740157483" right="0.39370078740157483" top="0.51181102362204722" bottom="0.51181102362204722" header="0.19685039370078741" footer="0.19685039370078741"/>
  <pageSetup paperSize="9" scale="85" orientation="portrait" useFirstPageNumber="1" horizontalDpi="300" verticalDpi="300" r:id="rId1"/>
  <headerFooter alignWithMargins="0">
    <oddFooter xml:space="preserve">&amp;C1/&amp;P 
</oddFooter>
  </headerFooter>
  <rowBreaks count="10" manualBreakCount="10">
    <brk id="139" max="18" man="1"/>
    <brk id="270" max="18" man="1"/>
    <brk id="334" max="18" man="1"/>
    <brk id="398" max="18" man="1"/>
    <brk id="462" max="18" man="1"/>
    <brk id="526" max="18" man="1"/>
    <brk id="590" max="18" man="1"/>
    <brk id="654" max="18" man="1"/>
    <brk id="852" max="18" man="1"/>
    <brk id="916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6501-63F0-4D06-A0D0-F989200C089F}">
  <dimension ref="A1:Q270"/>
  <sheetViews>
    <sheetView showGridLines="0" showZeros="0" view="pageBreakPreview" topLeftCell="D1" zoomScaleNormal="100" zoomScaleSheetLayoutView="100" workbookViewId="0">
      <selection activeCell="L1" sqref="L1:S1048576"/>
    </sheetView>
  </sheetViews>
  <sheetFormatPr defaultColWidth="9.44140625" defaultRowHeight="13.2"/>
  <cols>
    <col min="1" max="1" width="6.5546875" style="300" customWidth="1"/>
    <col min="2" max="2" width="3.44140625" style="101" customWidth="1"/>
    <col min="3" max="3" width="61.5546875" style="101" customWidth="1"/>
    <col min="4" max="4" width="11" style="590" customWidth="1"/>
    <col min="5" max="5" width="8.44140625" style="293" customWidth="1"/>
    <col min="6" max="6" width="9.5546875" style="280" customWidth="1"/>
    <col min="7" max="7" width="13.44140625" style="301" customWidth="1"/>
    <col min="8" max="8" width="11" style="590" customWidth="1"/>
    <col min="9" max="9" width="8.44140625" style="293" customWidth="1"/>
    <col min="10" max="10" width="9.5546875" style="280" customWidth="1"/>
    <col min="11" max="11" width="13.44140625" style="301" customWidth="1"/>
    <col min="12" max="12" width="24.44140625" style="337" customWidth="1"/>
    <col min="13" max="13" width="9.44140625" style="338"/>
    <col min="14" max="14" width="9.44140625" style="339"/>
    <col min="15" max="15" width="9.44140625" style="337"/>
    <col min="16" max="16384" width="9.44140625" style="94"/>
  </cols>
  <sheetData>
    <row r="1" spans="1:13" ht="9" customHeight="1" thickTop="1">
      <c r="A1" s="703"/>
      <c r="B1" s="704"/>
      <c r="C1" s="705"/>
      <c r="D1" s="706"/>
      <c r="E1" s="707"/>
      <c r="F1" s="708"/>
      <c r="G1" s="709"/>
      <c r="H1" s="706"/>
      <c r="I1" s="707"/>
      <c r="J1" s="708"/>
      <c r="K1" s="709"/>
    </row>
    <row r="2" spans="1:13" s="386" customFormat="1" ht="15" customHeight="1">
      <c r="A2" s="1127" t="str">
        <f>Civil!A2</f>
        <v>FITOUT WORKS TO CARREFOUR SAVA AT SPORT SOCIETY, DUBAI, UAE</v>
      </c>
      <c r="B2" s="1128"/>
      <c r="C2" s="1128"/>
      <c r="D2" s="1128"/>
      <c r="E2" s="1128"/>
      <c r="F2" s="1128"/>
      <c r="G2" s="1129"/>
      <c r="H2" s="998"/>
      <c r="I2" s="998"/>
      <c r="J2" s="998"/>
      <c r="K2" s="998"/>
      <c r="M2" s="387"/>
    </row>
    <row r="3" spans="1:13" ht="15" customHeight="1">
      <c r="A3" s="1141" t="s">
        <v>1</v>
      </c>
      <c r="B3" s="1142"/>
      <c r="C3" s="1142"/>
      <c r="D3" s="1142"/>
      <c r="E3" s="1142"/>
      <c r="F3" s="1142"/>
      <c r="G3" s="1143"/>
      <c r="H3" s="1028"/>
      <c r="I3" s="1028"/>
      <c r="J3" s="1028"/>
      <c r="K3" s="1028"/>
    </row>
    <row r="4" spans="1:13" ht="15" customHeight="1">
      <c r="A4" s="1144" t="s">
        <v>246</v>
      </c>
      <c r="B4" s="1145"/>
      <c r="C4" s="1145"/>
      <c r="D4" s="1145"/>
      <c r="E4" s="1145"/>
      <c r="F4" s="1145"/>
      <c r="G4" s="1146"/>
      <c r="H4" s="1029"/>
      <c r="I4" s="1029"/>
      <c r="J4" s="1029"/>
      <c r="K4" s="1029"/>
    </row>
    <row r="5" spans="1:13" ht="7.5" customHeight="1">
      <c r="A5" s="276"/>
      <c r="B5" s="277"/>
      <c r="C5" s="278"/>
      <c r="D5" s="585"/>
      <c r="E5" s="279"/>
      <c r="G5" s="281"/>
      <c r="H5" s="585"/>
      <c r="I5" s="279"/>
      <c r="K5" s="281"/>
    </row>
    <row r="6" spans="1:13" ht="15.6" customHeight="1">
      <c r="A6" s="137"/>
      <c r="B6" s="138"/>
      <c r="C6" s="138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</row>
    <row r="7" spans="1:13" ht="12.75" customHeight="1">
      <c r="A7" s="90" t="s">
        <v>5</v>
      </c>
      <c r="B7" s="1139" t="s">
        <v>6</v>
      </c>
      <c r="C7" s="1140"/>
      <c r="D7" s="587" t="s">
        <v>7</v>
      </c>
      <c r="E7" s="282" t="s">
        <v>8</v>
      </c>
      <c r="F7" s="142" t="s">
        <v>9</v>
      </c>
      <c r="G7" s="283" t="s">
        <v>10</v>
      </c>
      <c r="H7" s="587" t="s">
        <v>7</v>
      </c>
      <c r="I7" s="282" t="s">
        <v>8</v>
      </c>
      <c r="J7" s="142" t="s">
        <v>9</v>
      </c>
      <c r="K7" s="283" t="s">
        <v>10</v>
      </c>
    </row>
    <row r="8" spans="1:13" ht="6.75" customHeight="1">
      <c r="A8" s="284"/>
      <c r="B8" s="285"/>
      <c r="C8" s="285"/>
      <c r="D8" s="588"/>
      <c r="E8" s="286"/>
      <c r="F8" s="287"/>
      <c r="G8" s="288"/>
      <c r="H8" s="588"/>
      <c r="I8" s="286"/>
      <c r="J8" s="287"/>
      <c r="K8" s="288"/>
    </row>
    <row r="9" spans="1:13" ht="12.75" customHeight="1">
      <c r="A9" s="74"/>
      <c r="D9" s="586"/>
      <c r="E9" s="289"/>
      <c r="F9" s="140"/>
      <c r="G9" s="141"/>
      <c r="H9" s="586"/>
      <c r="I9" s="289"/>
      <c r="J9" s="140"/>
      <c r="K9" s="141"/>
    </row>
    <row r="10" spans="1:13" ht="12.75" customHeight="1">
      <c r="A10" s="136"/>
      <c r="B10" s="290" t="s">
        <v>247</v>
      </c>
      <c r="D10" s="558"/>
      <c r="E10" s="76"/>
      <c r="F10" s="291"/>
      <c r="G10" s="78"/>
      <c r="H10" s="558"/>
      <c r="I10" s="76"/>
      <c r="J10" s="291"/>
      <c r="K10" s="78"/>
    </row>
    <row r="11" spans="1:13" ht="10.5" customHeight="1">
      <c r="A11" s="136"/>
      <c r="B11" s="292"/>
      <c r="D11" s="558"/>
      <c r="E11" s="76"/>
      <c r="F11" s="291"/>
      <c r="G11" s="78"/>
      <c r="H11" s="558"/>
      <c r="I11" s="76"/>
      <c r="J11" s="291"/>
      <c r="K11" s="78"/>
    </row>
    <row r="12" spans="1:13" ht="12.75" customHeight="1">
      <c r="A12" s="74"/>
      <c r="B12" s="290" t="s">
        <v>248</v>
      </c>
      <c r="C12" s="87"/>
      <c r="D12" s="794"/>
      <c r="F12" s="77"/>
      <c r="G12" s="78"/>
      <c r="H12" s="794"/>
      <c r="J12" s="77"/>
      <c r="K12" s="78"/>
    </row>
    <row r="13" spans="1:13" ht="10.5" customHeight="1">
      <c r="A13" s="74"/>
      <c r="B13" s="87"/>
      <c r="C13" s="87"/>
      <c r="D13" s="558"/>
      <c r="F13" s="291"/>
      <c r="G13" s="78"/>
      <c r="H13" s="558"/>
      <c r="J13" s="291"/>
      <c r="K13" s="78"/>
    </row>
    <row r="14" spans="1:13" ht="12.75" customHeight="1">
      <c r="A14" s="74"/>
      <c r="B14" s="150" t="s">
        <v>249</v>
      </c>
      <c r="D14" s="558"/>
      <c r="E14" s="740"/>
      <c r="F14" s="77"/>
      <c r="G14" s="296"/>
      <c r="H14" s="558"/>
      <c r="I14" s="740"/>
      <c r="J14" s="77"/>
      <c r="K14" s="296"/>
    </row>
    <row r="15" spans="1:13" ht="12.75" customHeight="1">
      <c r="A15" s="74"/>
      <c r="B15" s="150" t="s">
        <v>250</v>
      </c>
      <c r="D15" s="558"/>
      <c r="E15" s="740"/>
      <c r="F15" s="77"/>
      <c r="G15" s="296"/>
      <c r="H15" s="558"/>
      <c r="I15" s="740"/>
      <c r="J15" s="77"/>
      <c r="K15" s="296"/>
    </row>
    <row r="16" spans="1:13" ht="12.75" customHeight="1">
      <c r="A16" s="74"/>
      <c r="B16" s="150" t="s">
        <v>251</v>
      </c>
      <c r="D16" s="558"/>
      <c r="E16" s="740"/>
      <c r="F16" s="77"/>
      <c r="G16" s="296"/>
      <c r="H16" s="558"/>
      <c r="I16" s="740"/>
      <c r="J16" s="77"/>
      <c r="K16" s="296"/>
    </row>
    <row r="17" spans="1:17" ht="12.75" customHeight="1">
      <c r="A17" s="74"/>
      <c r="B17" s="91"/>
      <c r="D17" s="558"/>
      <c r="E17" s="740"/>
      <c r="F17" s="77"/>
      <c r="G17" s="296"/>
      <c r="H17" s="558"/>
      <c r="I17" s="740"/>
      <c r="J17" s="77"/>
      <c r="K17" s="296"/>
    </row>
    <row r="18" spans="1:17" ht="12.75" customHeight="1">
      <c r="A18" s="816">
        <v>1</v>
      </c>
      <c r="B18" s="671" t="s">
        <v>252</v>
      </c>
      <c r="C18" s="672"/>
      <c r="D18" s="794">
        <v>18</v>
      </c>
      <c r="E18" s="339" t="s">
        <v>127</v>
      </c>
      <c r="F18" s="77">
        <v>105</v>
      </c>
      <c r="G18" s="296">
        <f>D18*F18</f>
        <v>1890</v>
      </c>
      <c r="H18" s="794">
        <v>18</v>
      </c>
      <c r="I18" s="339" t="s">
        <v>127</v>
      </c>
      <c r="J18" s="1063">
        <v>65</v>
      </c>
      <c r="K18" s="296">
        <f>H18*J18</f>
        <v>1170</v>
      </c>
    </row>
    <row r="19" spans="1:17" ht="12.75" customHeight="1">
      <c r="A19" s="816"/>
      <c r="B19" s="671"/>
      <c r="C19" s="672"/>
      <c r="D19" s="737"/>
      <c r="E19" s="740"/>
      <c r="F19" s="77"/>
      <c r="G19" s="296"/>
      <c r="H19" s="737"/>
      <c r="I19" s="740"/>
      <c r="J19" s="1063"/>
      <c r="K19" s="296"/>
    </row>
    <row r="20" spans="1:17" ht="12.75" customHeight="1">
      <c r="A20" s="816">
        <f>+A18+1</f>
        <v>2</v>
      </c>
      <c r="B20" s="818" t="s">
        <v>253</v>
      </c>
      <c r="C20" s="670"/>
      <c r="D20" s="737">
        <v>14</v>
      </c>
      <c r="E20" s="339" t="s">
        <v>127</v>
      </c>
      <c r="F20" s="77">
        <v>140</v>
      </c>
      <c r="G20" s="296">
        <f>D20*F20</f>
        <v>1960</v>
      </c>
      <c r="H20" s="737">
        <v>14</v>
      </c>
      <c r="I20" s="339" t="s">
        <v>127</v>
      </c>
      <c r="J20" s="1063">
        <v>95</v>
      </c>
      <c r="K20" s="296">
        <f>H20*J20</f>
        <v>1330</v>
      </c>
    </row>
    <row r="21" spans="1:17" ht="11.25" customHeight="1">
      <c r="A21" s="816"/>
      <c r="B21" s="87"/>
      <c r="C21" s="87"/>
      <c r="D21" s="737"/>
      <c r="E21" s="339"/>
      <c r="F21" s="77"/>
      <c r="G21" s="296"/>
      <c r="H21" s="737"/>
      <c r="I21" s="339"/>
      <c r="J21" s="1063"/>
      <c r="K21" s="296"/>
    </row>
    <row r="22" spans="1:17" s="817" customFormat="1" ht="12.75" customHeight="1">
      <c r="A22" s="816">
        <f>A20+1</f>
        <v>3</v>
      </c>
      <c r="B22" s="671" t="s">
        <v>254</v>
      </c>
      <c r="C22" s="672"/>
      <c r="D22" s="794">
        <v>35</v>
      </c>
      <c r="E22" s="339" t="s">
        <v>127</v>
      </c>
      <c r="F22" s="742">
        <v>180</v>
      </c>
      <c r="G22" s="296">
        <f>D22*F22</f>
        <v>6300</v>
      </c>
      <c r="H22" s="794">
        <v>35</v>
      </c>
      <c r="I22" s="339" t="s">
        <v>127</v>
      </c>
      <c r="J22" s="1063">
        <v>130</v>
      </c>
      <c r="K22" s="296">
        <f>H22*J22</f>
        <v>4550</v>
      </c>
      <c r="M22" s="538"/>
      <c r="N22" s="538"/>
      <c r="O22" s="536"/>
      <c r="P22" s="826"/>
      <c r="Q22" s="826"/>
    </row>
    <row r="23" spans="1:17" s="817" customFormat="1" ht="12.75" customHeight="1">
      <c r="A23" s="816"/>
      <c r="B23" s="671"/>
      <c r="C23" s="735"/>
      <c r="D23" s="794"/>
      <c r="E23" s="339"/>
      <c r="F23" s="742"/>
      <c r="G23" s="819"/>
      <c r="H23" s="794"/>
      <c r="I23" s="339"/>
      <c r="J23" s="742"/>
      <c r="K23" s="819"/>
      <c r="M23" s="820"/>
    </row>
    <row r="24" spans="1:17" s="817" customFormat="1" ht="12.75" customHeight="1">
      <c r="A24" s="816"/>
      <c r="B24" s="729" t="s">
        <v>255</v>
      </c>
      <c r="C24" s="735"/>
      <c r="D24" s="794"/>
      <c r="E24" s="740"/>
      <c r="F24" s="742"/>
      <c r="G24" s="854"/>
      <c r="H24" s="794"/>
      <c r="I24" s="740"/>
      <c r="J24" s="742"/>
      <c r="K24" s="854"/>
      <c r="L24" s="536"/>
      <c r="M24" s="538"/>
      <c r="N24" s="538"/>
      <c r="O24" s="536"/>
      <c r="P24" s="826"/>
      <c r="Q24" s="826"/>
    </row>
    <row r="25" spans="1:17" ht="12.75" customHeight="1">
      <c r="A25" s="74"/>
      <c r="B25" s="150" t="s">
        <v>256</v>
      </c>
      <c r="C25" s="327"/>
      <c r="D25" s="558"/>
      <c r="E25" s="339"/>
      <c r="F25" s="77"/>
      <c r="G25" s="296"/>
      <c r="H25" s="558"/>
      <c r="I25" s="339"/>
      <c r="J25" s="77"/>
      <c r="K25" s="296"/>
    </row>
    <row r="26" spans="1:17" ht="12.75" customHeight="1">
      <c r="A26" s="74"/>
      <c r="B26" s="150" t="s">
        <v>257</v>
      </c>
      <c r="C26" s="327"/>
      <c r="D26" s="794"/>
      <c r="E26" s="339"/>
      <c r="F26" s="77"/>
      <c r="G26" s="296"/>
      <c r="H26" s="794"/>
      <c r="I26" s="339"/>
      <c r="J26" s="77"/>
      <c r="K26" s="296"/>
    </row>
    <row r="27" spans="1:17" ht="12.75" customHeight="1">
      <c r="A27" s="74"/>
      <c r="B27" s="327" t="s">
        <v>258</v>
      </c>
      <c r="D27" s="794"/>
      <c r="E27" s="339"/>
      <c r="F27" s="77"/>
      <c r="G27" s="296"/>
      <c r="H27" s="794"/>
      <c r="I27" s="339"/>
      <c r="J27" s="77"/>
      <c r="K27" s="296"/>
    </row>
    <row r="28" spans="1:17" ht="12.75" customHeight="1">
      <c r="A28" s="74"/>
      <c r="B28" s="87"/>
      <c r="C28" s="87"/>
      <c r="D28" s="794"/>
      <c r="F28" s="77"/>
      <c r="G28" s="646"/>
      <c r="H28" s="794"/>
      <c r="J28" s="77"/>
      <c r="K28" s="646"/>
    </row>
    <row r="29" spans="1:17" ht="12.75" customHeight="1">
      <c r="A29" s="74">
        <f>A22+1</f>
        <v>4</v>
      </c>
      <c r="B29" s="87" t="s">
        <v>259</v>
      </c>
      <c r="C29" s="87"/>
      <c r="D29" s="737">
        <v>53</v>
      </c>
      <c r="E29" s="339" t="s">
        <v>127</v>
      </c>
      <c r="F29" s="291">
        <v>150</v>
      </c>
      <c r="G29" s="296">
        <f>D29*F29</f>
        <v>7950</v>
      </c>
      <c r="H29" s="737">
        <v>53</v>
      </c>
      <c r="I29" s="339" t="s">
        <v>127</v>
      </c>
      <c r="J29" s="291">
        <v>65</v>
      </c>
      <c r="K29" s="296">
        <f>H29*J29</f>
        <v>3445</v>
      </c>
    </row>
    <row r="30" spans="1:17" ht="12.75" customHeight="1">
      <c r="A30" s="74"/>
      <c r="B30" s="91"/>
      <c r="D30" s="794"/>
      <c r="E30" s="339"/>
      <c r="F30" s="77"/>
      <c r="G30" s="78"/>
      <c r="H30" s="794"/>
      <c r="I30" s="339"/>
      <c r="J30" s="77"/>
      <c r="K30" s="78"/>
    </row>
    <row r="31" spans="1:17" ht="12.75" customHeight="1">
      <c r="A31" s="74">
        <f>A29+1</f>
        <v>5</v>
      </c>
      <c r="B31" s="87" t="s">
        <v>260</v>
      </c>
      <c r="C31" s="87"/>
      <c r="D31" s="737">
        <v>19</v>
      </c>
      <c r="E31" s="339" t="s">
        <v>127</v>
      </c>
      <c r="F31" s="77">
        <v>115</v>
      </c>
      <c r="G31" s="296">
        <f>D31*F31</f>
        <v>2185</v>
      </c>
      <c r="H31" s="737">
        <v>19</v>
      </c>
      <c r="I31" s="339" t="s">
        <v>127</v>
      </c>
      <c r="J31" s="77">
        <v>50</v>
      </c>
      <c r="K31" s="296">
        <f>H31*J31</f>
        <v>950</v>
      </c>
    </row>
    <row r="32" spans="1:17" ht="12.75" customHeight="1">
      <c r="A32" s="816"/>
      <c r="B32" s="671"/>
      <c r="C32" s="672"/>
      <c r="D32" s="737"/>
      <c r="E32" s="339"/>
      <c r="F32" s="291"/>
      <c r="G32" s="78"/>
      <c r="H32" s="737"/>
      <c r="I32" s="339"/>
      <c r="J32" s="291"/>
      <c r="K32" s="78"/>
    </row>
    <row r="33" spans="1:17" ht="12.75" customHeight="1">
      <c r="A33" s="816"/>
      <c r="B33" s="729" t="s">
        <v>261</v>
      </c>
      <c r="C33" s="735"/>
      <c r="D33" s="794"/>
      <c r="E33" s="740"/>
      <c r="F33" s="291"/>
      <c r="G33" s="78"/>
      <c r="H33" s="794"/>
      <c r="I33" s="740"/>
      <c r="J33" s="291"/>
      <c r="K33" s="78"/>
    </row>
    <row r="34" spans="1:17" ht="12.75" customHeight="1">
      <c r="A34" s="74"/>
      <c r="B34" s="150" t="s">
        <v>256</v>
      </c>
      <c r="C34" s="327"/>
      <c r="D34" s="558"/>
      <c r="E34" s="339"/>
      <c r="F34" s="291"/>
      <c r="G34" s="78"/>
      <c r="H34" s="558"/>
      <c r="I34" s="339"/>
      <c r="J34" s="291"/>
      <c r="K34" s="78"/>
    </row>
    <row r="35" spans="1:17">
      <c r="A35" s="74"/>
      <c r="B35" s="150" t="s">
        <v>257</v>
      </c>
      <c r="C35" s="327"/>
      <c r="D35" s="794"/>
      <c r="E35" s="339"/>
      <c r="F35" s="291"/>
      <c r="G35" s="143"/>
      <c r="H35" s="794"/>
      <c r="I35" s="339"/>
      <c r="J35" s="291"/>
      <c r="K35" s="143"/>
      <c r="L35" s="94"/>
      <c r="M35" s="610"/>
      <c r="N35" s="94"/>
      <c r="O35" s="94"/>
    </row>
    <row r="36" spans="1:17" s="559" customFormat="1" ht="10.5" customHeight="1">
      <c r="A36" s="74"/>
      <c r="B36" s="327" t="s">
        <v>258</v>
      </c>
      <c r="C36" s="101"/>
      <c r="D36" s="794"/>
      <c r="E36" s="339"/>
      <c r="F36" s="77"/>
      <c r="G36" s="78"/>
      <c r="H36" s="794"/>
      <c r="I36" s="339"/>
      <c r="J36" s="77"/>
      <c r="K36" s="78"/>
      <c r="M36" s="560"/>
      <c r="N36" s="339"/>
      <c r="O36" s="337"/>
    </row>
    <row r="37" spans="1:17" ht="12.75" customHeight="1">
      <c r="A37" s="74"/>
      <c r="B37" s="87"/>
      <c r="C37" s="87"/>
      <c r="D37" s="794"/>
      <c r="F37" s="291"/>
      <c r="G37" s="78"/>
      <c r="H37" s="794"/>
      <c r="J37" s="291"/>
      <c r="K37" s="78"/>
    </row>
    <row r="38" spans="1:17">
      <c r="A38" s="74">
        <f>A31+1</f>
        <v>6</v>
      </c>
      <c r="B38" s="87" t="s">
        <v>262</v>
      </c>
      <c r="C38" s="87"/>
      <c r="D38" s="737">
        <v>2</v>
      </c>
      <c r="E38" s="339" t="s">
        <v>127</v>
      </c>
      <c r="F38" s="77">
        <v>180</v>
      </c>
      <c r="G38" s="296">
        <f>D38*F38</f>
        <v>360</v>
      </c>
      <c r="H38" s="737">
        <v>2</v>
      </c>
      <c r="I38" s="339" t="s">
        <v>127</v>
      </c>
      <c r="J38" s="77">
        <v>250</v>
      </c>
      <c r="K38" s="296">
        <f>H38*J38</f>
        <v>500</v>
      </c>
    </row>
    <row r="39" spans="1:17">
      <c r="A39" s="74"/>
      <c r="B39" s="91"/>
      <c r="D39" s="794"/>
      <c r="E39" s="339"/>
      <c r="F39" s="77"/>
      <c r="G39" s="78"/>
      <c r="H39" s="794"/>
      <c r="I39" s="339"/>
      <c r="J39" s="77"/>
      <c r="K39" s="78"/>
    </row>
    <row r="40" spans="1:17" ht="12.75" customHeight="1">
      <c r="A40" s="74"/>
      <c r="B40" s="290" t="s">
        <v>263</v>
      </c>
      <c r="D40" s="75"/>
      <c r="F40" s="77"/>
      <c r="G40" s="78"/>
      <c r="H40" s="75"/>
      <c r="J40" s="77"/>
      <c r="K40" s="78"/>
    </row>
    <row r="41" spans="1:17" s="817" customFormat="1" ht="12.75" customHeight="1">
      <c r="A41" s="136"/>
      <c r="B41" s="91"/>
      <c r="C41" s="101"/>
      <c r="D41" s="75"/>
      <c r="E41" s="293"/>
      <c r="F41" s="742"/>
      <c r="G41" s="734"/>
      <c r="H41" s="75"/>
      <c r="I41" s="293"/>
      <c r="J41" s="742"/>
      <c r="K41" s="734"/>
      <c r="L41" s="337"/>
      <c r="M41" s="339"/>
      <c r="N41" s="339"/>
      <c r="O41" s="337"/>
    </row>
    <row r="42" spans="1:17" s="817" customFormat="1" ht="12.75" customHeight="1">
      <c r="A42" s="297"/>
      <c r="B42" s="150" t="s">
        <v>264</v>
      </c>
      <c r="C42" s="101"/>
      <c r="D42" s="75"/>
      <c r="E42" s="293"/>
      <c r="F42" s="742"/>
      <c r="G42" s="734"/>
      <c r="H42" s="75"/>
      <c r="I42" s="293"/>
      <c r="J42" s="742"/>
      <c r="K42" s="734"/>
      <c r="L42" s="337"/>
      <c r="M42" s="339"/>
      <c r="N42" s="339"/>
      <c r="O42" s="337"/>
    </row>
    <row r="43" spans="1:17" s="817" customFormat="1" ht="12.75" customHeight="1">
      <c r="A43" s="297"/>
      <c r="B43" s="150" t="s">
        <v>265</v>
      </c>
      <c r="C43" s="295"/>
      <c r="D43" s="75"/>
      <c r="E43" s="293"/>
      <c r="F43" s="742"/>
      <c r="G43" s="819"/>
      <c r="H43" s="75"/>
      <c r="I43" s="293"/>
      <c r="J43" s="742"/>
      <c r="K43" s="819"/>
      <c r="L43" s="337"/>
      <c r="M43" s="339"/>
      <c r="N43" s="339"/>
      <c r="O43" s="337"/>
    </row>
    <row r="44" spans="1:17" s="817" customFormat="1" ht="12.75" customHeight="1">
      <c r="A44" s="297"/>
      <c r="B44" s="150" t="s">
        <v>266</v>
      </c>
      <c r="C44" s="295"/>
      <c r="D44" s="75"/>
      <c r="E44" s="293"/>
      <c r="F44" s="742"/>
      <c r="G44" s="854"/>
      <c r="H44" s="75"/>
      <c r="I44" s="293"/>
      <c r="J44" s="742"/>
      <c r="K44" s="854"/>
      <c r="M44" s="538"/>
      <c r="N44" s="538"/>
      <c r="O44" s="536"/>
      <c r="P44" s="826"/>
      <c r="Q44" s="826"/>
    </row>
    <row r="45" spans="1:17" s="817" customFormat="1" ht="12.75" customHeight="1">
      <c r="A45" s="297"/>
      <c r="B45" s="150" t="s">
        <v>267</v>
      </c>
      <c r="C45" s="295"/>
      <c r="D45" s="75"/>
      <c r="E45" s="293"/>
      <c r="F45" s="742"/>
      <c r="G45" s="819"/>
      <c r="H45" s="75"/>
      <c r="I45" s="293"/>
      <c r="J45" s="742"/>
      <c r="K45" s="819"/>
      <c r="M45" s="820"/>
    </row>
    <row r="46" spans="1:17" s="817" customFormat="1" ht="12.75" customHeight="1">
      <c r="A46" s="136"/>
      <c r="B46" s="91"/>
      <c r="C46" s="101"/>
      <c r="D46" s="737"/>
      <c r="E46" s="293"/>
      <c r="F46" s="742"/>
      <c r="G46" s="819"/>
      <c r="H46" s="737"/>
      <c r="I46" s="293"/>
      <c r="J46" s="742"/>
      <c r="K46" s="819"/>
      <c r="L46" s="337"/>
      <c r="M46" s="339"/>
      <c r="N46" s="339"/>
      <c r="O46" s="337"/>
    </row>
    <row r="47" spans="1:17" s="817" customFormat="1">
      <c r="A47" s="74">
        <f>A38+1</f>
        <v>7</v>
      </c>
      <c r="B47" s="91" t="s">
        <v>268</v>
      </c>
      <c r="C47" s="101"/>
      <c r="D47" s="737">
        <v>9</v>
      </c>
      <c r="E47" s="339" t="s">
        <v>78</v>
      </c>
      <c r="F47" s="742">
        <v>375</v>
      </c>
      <c r="G47" s="296">
        <f>D47*F47</f>
        <v>3375</v>
      </c>
      <c r="H47" s="737">
        <v>9</v>
      </c>
      <c r="I47" s="339" t="s">
        <v>78</v>
      </c>
      <c r="J47" s="742">
        <v>550</v>
      </c>
      <c r="K47" s="296">
        <f>H47*J47</f>
        <v>4950</v>
      </c>
      <c r="M47" s="820"/>
    </row>
    <row r="48" spans="1:17">
      <c r="A48" s="74"/>
      <c r="B48" s="91"/>
      <c r="D48" s="737"/>
      <c r="E48" s="339"/>
      <c r="F48" s="77"/>
      <c r="G48" s="78"/>
      <c r="H48" s="737"/>
      <c r="I48" s="339"/>
      <c r="J48" s="77"/>
      <c r="K48" s="78"/>
      <c r="L48" s="94"/>
      <c r="M48" s="610"/>
      <c r="N48" s="94"/>
      <c r="O48" s="94"/>
    </row>
    <row r="49" spans="1:17">
      <c r="A49" s="74">
        <f>A47+1</f>
        <v>8</v>
      </c>
      <c r="B49" s="91" t="s">
        <v>269</v>
      </c>
      <c r="D49" s="737">
        <v>5</v>
      </c>
      <c r="E49" s="339" t="s">
        <v>78</v>
      </c>
      <c r="F49" s="77">
        <f>+F47</f>
        <v>375</v>
      </c>
      <c r="G49" s="296">
        <f>D49*F49</f>
        <v>1875</v>
      </c>
      <c r="H49" s="737">
        <v>5</v>
      </c>
      <c r="I49" s="339" t="s">
        <v>78</v>
      </c>
      <c r="J49" s="77">
        <v>400</v>
      </c>
      <c r="K49" s="296">
        <f>H49*J49</f>
        <v>2000</v>
      </c>
      <c r="L49" s="94"/>
      <c r="M49" s="610"/>
      <c r="N49" s="94"/>
      <c r="O49" s="94"/>
    </row>
    <row r="50" spans="1:17" ht="12.75" customHeight="1">
      <c r="A50" s="816"/>
      <c r="B50" s="729"/>
      <c r="C50" s="670"/>
      <c r="D50" s="795"/>
      <c r="E50" s="339"/>
      <c r="F50" s="77"/>
      <c r="G50" s="78"/>
      <c r="H50" s="795"/>
      <c r="I50" s="339"/>
      <c r="J50" s="77"/>
      <c r="K50" s="78"/>
      <c r="L50" s="94"/>
      <c r="M50" s="610"/>
      <c r="N50" s="94"/>
      <c r="O50" s="94"/>
    </row>
    <row r="51" spans="1:17" ht="12.75" customHeight="1">
      <c r="A51" s="74">
        <f>A49+1</f>
        <v>9</v>
      </c>
      <c r="B51" s="671" t="s">
        <v>270</v>
      </c>
      <c r="C51" s="672"/>
      <c r="D51" s="795">
        <v>9</v>
      </c>
      <c r="E51" s="339" t="s">
        <v>78</v>
      </c>
      <c r="F51" s="77">
        <f>+F49</f>
        <v>375</v>
      </c>
      <c r="G51" s="296">
        <f>D51*F51</f>
        <v>3375</v>
      </c>
      <c r="H51" s="795">
        <v>9</v>
      </c>
      <c r="I51" s="339" t="s">
        <v>78</v>
      </c>
      <c r="J51" s="77">
        <v>280</v>
      </c>
      <c r="K51" s="296">
        <f>H51*J51</f>
        <v>2520</v>
      </c>
      <c r="L51" s="536"/>
      <c r="M51" s="537"/>
      <c r="N51" s="538"/>
      <c r="O51" s="536"/>
      <c r="P51" s="539"/>
      <c r="Q51" s="539"/>
    </row>
    <row r="52" spans="1:17" ht="12" customHeight="1">
      <c r="A52" s="74"/>
      <c r="B52" s="91"/>
      <c r="D52" s="737"/>
      <c r="E52" s="339"/>
      <c r="F52" s="291"/>
      <c r="G52" s="78"/>
      <c r="H52" s="737"/>
      <c r="I52" s="339"/>
      <c r="J52" s="291"/>
      <c r="K52" s="78"/>
      <c r="L52" s="94"/>
      <c r="M52" s="610"/>
      <c r="N52" s="94"/>
      <c r="O52" s="94"/>
    </row>
    <row r="53" spans="1:17" s="559" customFormat="1" ht="12.75" customHeight="1">
      <c r="A53" s="136">
        <f>A51+1</f>
        <v>10</v>
      </c>
      <c r="B53" s="91" t="s">
        <v>271</v>
      </c>
      <c r="C53" s="101"/>
      <c r="D53" s="737">
        <v>5</v>
      </c>
      <c r="E53" s="339" t="s">
        <v>78</v>
      </c>
      <c r="F53" s="77">
        <v>250</v>
      </c>
      <c r="G53" s="296">
        <f>D53*F53</f>
        <v>1250</v>
      </c>
      <c r="H53" s="737">
        <v>5</v>
      </c>
      <c r="I53" s="339" t="s">
        <v>78</v>
      </c>
      <c r="J53" s="77">
        <v>320</v>
      </c>
      <c r="K53" s="296">
        <f>H53*J53</f>
        <v>1600</v>
      </c>
      <c r="M53" s="560"/>
      <c r="N53" s="339"/>
      <c r="O53" s="337"/>
    </row>
    <row r="54" spans="1:17" s="817" customFormat="1" ht="12.75" customHeight="1">
      <c r="A54" s="74"/>
      <c r="B54" s="87"/>
      <c r="C54" s="87"/>
      <c r="D54" s="737"/>
      <c r="E54" s="339"/>
      <c r="F54" s="742"/>
      <c r="G54" s="854"/>
      <c r="H54" s="737"/>
      <c r="I54" s="339"/>
      <c r="J54" s="742"/>
      <c r="K54" s="854"/>
      <c r="M54" s="538"/>
      <c r="N54" s="538"/>
      <c r="O54" s="536"/>
      <c r="P54" s="826"/>
      <c r="Q54" s="826"/>
    </row>
    <row r="55" spans="1:17" s="559" customFormat="1" ht="12.75" customHeight="1">
      <c r="A55" s="136"/>
      <c r="B55" s="290" t="s">
        <v>30</v>
      </c>
      <c r="C55" s="101"/>
      <c r="D55" s="737"/>
      <c r="E55" s="293"/>
      <c r="F55" s="742"/>
      <c r="G55" s="819"/>
      <c r="H55" s="737"/>
      <c r="I55" s="293"/>
      <c r="J55" s="742"/>
      <c r="K55" s="819"/>
      <c r="M55" s="820"/>
      <c r="N55" s="339"/>
      <c r="O55" s="337"/>
    </row>
    <row r="56" spans="1:17" s="559" customFormat="1" ht="12.75" customHeight="1">
      <c r="A56" s="136"/>
      <c r="B56" s="91"/>
      <c r="C56" s="101"/>
      <c r="D56" s="737"/>
      <c r="E56" s="293"/>
      <c r="F56" s="733"/>
      <c r="G56" s="734"/>
      <c r="H56" s="737"/>
      <c r="I56" s="339"/>
      <c r="J56" s="733"/>
      <c r="K56" s="734"/>
      <c r="M56" s="820"/>
      <c r="N56" s="339"/>
      <c r="O56" s="337"/>
    </row>
    <row r="57" spans="1:17" s="559" customFormat="1" ht="12.75" customHeight="1">
      <c r="A57" s="509">
        <f>A53+1</f>
        <v>11</v>
      </c>
      <c r="B57" s="91" t="s">
        <v>272</v>
      </c>
      <c r="C57" s="101"/>
      <c r="D57" s="737"/>
      <c r="E57" s="740"/>
      <c r="F57" s="733"/>
      <c r="G57" s="819"/>
      <c r="H57" s="737"/>
      <c r="I57" s="740"/>
      <c r="J57" s="733"/>
      <c r="K57" s="819"/>
      <c r="M57" s="820"/>
      <c r="N57" s="339"/>
      <c r="O57" s="337"/>
    </row>
    <row r="58" spans="1:17" s="559" customFormat="1" ht="12.75" customHeight="1">
      <c r="A58" s="825"/>
      <c r="B58" s="91" t="s">
        <v>273</v>
      </c>
      <c r="C58" s="101"/>
      <c r="D58" s="737">
        <v>1</v>
      </c>
      <c r="E58" s="339" t="s">
        <v>32</v>
      </c>
      <c r="F58" s="733">
        <f>+(550*2)+650+1500</f>
        <v>3250</v>
      </c>
      <c r="G58" s="296">
        <f>D58*F58</f>
        <v>3250</v>
      </c>
      <c r="H58" s="737">
        <v>1</v>
      </c>
      <c r="I58" s="339" t="s">
        <v>32</v>
      </c>
      <c r="J58" s="733">
        <v>750</v>
      </c>
      <c r="K58" s="741">
        <f>H58*J58</f>
        <v>750</v>
      </c>
      <c r="M58" s="820"/>
      <c r="N58" s="339"/>
      <c r="O58" s="337"/>
    </row>
    <row r="59" spans="1:17" s="817" customFormat="1" ht="12.75" customHeight="1">
      <c r="A59" s="825"/>
      <c r="B59" s="150"/>
      <c r="C59" s="618"/>
      <c r="D59" s="795"/>
      <c r="E59" s="538"/>
      <c r="F59" s="742"/>
      <c r="G59" s="854"/>
      <c r="H59" s="795"/>
      <c r="I59" s="538"/>
      <c r="J59" s="742"/>
      <c r="K59" s="854"/>
      <c r="L59" s="536"/>
      <c r="M59" s="538"/>
      <c r="N59" s="538"/>
      <c r="O59" s="536"/>
      <c r="P59" s="826"/>
      <c r="Q59" s="826"/>
    </row>
    <row r="60" spans="1:17" s="817" customFormat="1">
      <c r="A60" s="816">
        <f>A57+1</f>
        <v>12</v>
      </c>
      <c r="B60" s="671" t="s">
        <v>274</v>
      </c>
      <c r="C60" s="670"/>
      <c r="D60" s="737">
        <v>1</v>
      </c>
      <c r="E60" s="339" t="s">
        <v>32</v>
      </c>
      <c r="F60" s="742">
        <v>500</v>
      </c>
      <c r="G60" s="296">
        <f>D60*F60</f>
        <v>500</v>
      </c>
      <c r="H60" s="737">
        <v>1</v>
      </c>
      <c r="I60" s="339" t="s">
        <v>32</v>
      </c>
      <c r="J60" s="742">
        <v>1100</v>
      </c>
      <c r="K60" s="741">
        <f>H60*J60</f>
        <v>1100</v>
      </c>
      <c r="M60" s="820"/>
    </row>
    <row r="61" spans="1:17" s="817" customFormat="1" ht="12.75" customHeight="1">
      <c r="A61" s="816"/>
      <c r="B61" s="671"/>
      <c r="C61" s="672"/>
      <c r="D61" s="737"/>
      <c r="E61" s="339"/>
      <c r="F61" s="733"/>
      <c r="G61" s="734"/>
      <c r="H61" s="737"/>
      <c r="I61" s="339"/>
      <c r="J61" s="733"/>
      <c r="K61" s="734"/>
      <c r="M61" s="820"/>
    </row>
    <row r="62" spans="1:17">
      <c r="A62" s="923">
        <f>A60+1</f>
        <v>13</v>
      </c>
      <c r="B62" s="924" t="s">
        <v>275</v>
      </c>
      <c r="C62" s="925"/>
      <c r="D62" s="926"/>
      <c r="E62" s="606"/>
      <c r="F62" s="77"/>
      <c r="G62" s="143"/>
      <c r="H62" s="926"/>
      <c r="I62" s="926"/>
      <c r="J62" s="742"/>
      <c r="K62" s="819"/>
      <c r="L62" s="94"/>
      <c r="M62" s="610"/>
      <c r="N62" s="94"/>
      <c r="O62" s="94"/>
    </row>
    <row r="63" spans="1:17" ht="12.75" customHeight="1">
      <c r="A63" s="923"/>
      <c r="B63" s="924" t="s">
        <v>276</v>
      </c>
      <c r="C63" s="927"/>
      <c r="D63" s="926"/>
      <c r="E63" s="606"/>
      <c r="F63" s="291"/>
      <c r="G63" s="78"/>
      <c r="H63" s="926"/>
      <c r="I63" s="606"/>
      <c r="J63" s="291"/>
      <c r="K63" s="78"/>
      <c r="L63" s="94"/>
      <c r="M63" s="610"/>
      <c r="N63" s="94"/>
      <c r="O63" s="94"/>
    </row>
    <row r="64" spans="1:17" s="559" customFormat="1" ht="12.75" customHeight="1">
      <c r="A64" s="923"/>
      <c r="B64" s="928" t="s">
        <v>277</v>
      </c>
      <c r="C64" s="567"/>
      <c r="D64" s="787">
        <v>1</v>
      </c>
      <c r="E64" s="606" t="s">
        <v>32</v>
      </c>
      <c r="F64" s="291">
        <f>6*650</f>
        <v>3900</v>
      </c>
      <c r="G64" s="296">
        <f>D64*F64</f>
        <v>3900</v>
      </c>
      <c r="H64" s="787">
        <v>1</v>
      </c>
      <c r="I64" s="606" t="s">
        <v>32</v>
      </c>
      <c r="J64" s="291">
        <v>1200</v>
      </c>
      <c r="K64" s="296">
        <f>H64*J64</f>
        <v>1200</v>
      </c>
      <c r="M64" s="560"/>
      <c r="N64" s="339"/>
      <c r="O64" s="337"/>
    </row>
    <row r="65" spans="1:17" s="559" customFormat="1" ht="12.75" customHeight="1">
      <c r="A65" s="816"/>
      <c r="B65" s="671"/>
      <c r="C65" s="672"/>
      <c r="D65" s="737"/>
      <c r="E65" s="339"/>
      <c r="F65" s="291"/>
      <c r="G65" s="646"/>
      <c r="H65" s="737"/>
      <c r="I65" s="339"/>
      <c r="J65" s="291"/>
      <c r="K65" s="646"/>
      <c r="M65" s="560"/>
      <c r="N65" s="339"/>
      <c r="O65" s="337"/>
    </row>
    <row r="66" spans="1:17">
      <c r="A66" s="825">
        <f>A62+1</f>
        <v>14</v>
      </c>
      <c r="B66" s="671" t="s">
        <v>278</v>
      </c>
      <c r="C66" s="670"/>
      <c r="D66" s="737">
        <v>1</v>
      </c>
      <c r="E66" s="339" t="s">
        <v>32</v>
      </c>
      <c r="F66" s="77">
        <v>1000</v>
      </c>
      <c r="G66" s="296">
        <f>D66*F66</f>
        <v>1000</v>
      </c>
      <c r="H66" s="737">
        <v>1</v>
      </c>
      <c r="I66" s="339" t="s">
        <v>32</v>
      </c>
      <c r="J66" s="77">
        <v>450</v>
      </c>
      <c r="K66" s="296">
        <f>H66*J66</f>
        <v>450</v>
      </c>
      <c r="L66" s="94"/>
      <c r="M66" s="610"/>
      <c r="N66" s="94"/>
      <c r="O66" s="94"/>
    </row>
    <row r="67" spans="1:17">
      <c r="A67" s="825"/>
      <c r="B67" s="671"/>
      <c r="C67" s="670"/>
      <c r="D67" s="737"/>
      <c r="E67" s="339"/>
      <c r="F67" s="77"/>
      <c r="G67" s="78"/>
      <c r="H67" s="737"/>
      <c r="I67" s="339"/>
      <c r="J67" s="77"/>
      <c r="K67" s="78"/>
      <c r="L67" s="94"/>
      <c r="M67" s="610"/>
      <c r="N67" s="94"/>
      <c r="O67" s="94"/>
    </row>
    <row r="68" spans="1:17">
      <c r="A68" s="825"/>
      <c r="B68" s="671"/>
      <c r="C68" s="670"/>
      <c r="D68" s="737"/>
      <c r="E68" s="339"/>
      <c r="F68" s="77"/>
      <c r="G68" s="78"/>
      <c r="H68" s="737"/>
      <c r="I68" s="339"/>
      <c r="J68" s="77"/>
      <c r="K68" s="78"/>
      <c r="L68" s="94"/>
      <c r="M68" s="610"/>
      <c r="N68" s="94"/>
      <c r="O68" s="94"/>
    </row>
    <row r="69" spans="1:17">
      <c r="A69" s="825"/>
      <c r="B69" s="671"/>
      <c r="C69" s="670"/>
      <c r="D69" s="737"/>
      <c r="E69" s="339"/>
      <c r="F69" s="77"/>
      <c r="G69" s="78"/>
      <c r="H69" s="737"/>
      <c r="I69" s="339"/>
      <c r="J69" s="77"/>
      <c r="K69" s="78"/>
      <c r="L69" s="94"/>
      <c r="M69" s="610"/>
      <c r="N69" s="94"/>
      <c r="O69" s="94"/>
    </row>
    <row r="70" spans="1:17">
      <c r="A70" s="825"/>
      <c r="B70" s="671"/>
      <c r="C70" s="670"/>
      <c r="D70" s="737"/>
      <c r="E70" s="339"/>
      <c r="F70" s="77"/>
      <c r="G70" s="78"/>
      <c r="H70" s="737"/>
      <c r="I70" s="339"/>
      <c r="J70" s="77"/>
      <c r="K70" s="78"/>
      <c r="L70" s="94"/>
      <c r="M70" s="610"/>
      <c r="N70" s="94"/>
      <c r="O70" s="94"/>
    </row>
    <row r="71" spans="1:17">
      <c r="A71" s="74"/>
      <c r="B71" s="617"/>
      <c r="C71" s="618"/>
      <c r="D71" s="558"/>
      <c r="E71" s="740"/>
      <c r="F71" s="77"/>
      <c r="G71" s="78"/>
      <c r="H71" s="558"/>
      <c r="I71" s="740"/>
      <c r="J71" s="77"/>
      <c r="K71" s="78"/>
      <c r="L71" s="94"/>
      <c r="M71" s="610"/>
      <c r="N71" s="94"/>
      <c r="O71" s="94"/>
    </row>
    <row r="72" spans="1:17" ht="12.75" customHeight="1">
      <c r="A72" s="74"/>
      <c r="B72" s="91"/>
      <c r="D72" s="561"/>
      <c r="E72" s="718"/>
      <c r="F72" s="77"/>
      <c r="G72" s="78"/>
      <c r="H72" s="561"/>
      <c r="I72" s="718"/>
      <c r="J72" s="77"/>
      <c r="K72" s="78"/>
      <c r="L72" s="94"/>
      <c r="M72" s="610"/>
      <c r="N72" s="94"/>
      <c r="O72" s="94"/>
    </row>
    <row r="73" spans="1:17" ht="12.75" customHeight="1">
      <c r="A73" s="74"/>
      <c r="B73" s="87"/>
      <c r="C73" s="87"/>
      <c r="D73" s="558"/>
      <c r="F73" s="291"/>
      <c r="G73" s="78"/>
      <c r="H73" s="558"/>
      <c r="J73" s="291"/>
      <c r="K73" s="78"/>
      <c r="L73" s="536"/>
      <c r="M73" s="537"/>
      <c r="N73" s="538"/>
      <c r="O73" s="536"/>
      <c r="P73" s="539"/>
      <c r="Q73" s="539"/>
    </row>
    <row r="74" spans="1:17" ht="12.75" customHeight="1">
      <c r="A74" s="284"/>
      <c r="B74" s="294"/>
      <c r="D74" s="558"/>
      <c r="E74" s="76"/>
      <c r="F74" s="77"/>
      <c r="G74" s="78"/>
      <c r="H74" s="558"/>
      <c r="I74" s="76"/>
      <c r="J74" s="77"/>
      <c r="K74" s="78"/>
    </row>
    <row r="75" spans="1:17" ht="12.75" customHeight="1">
      <c r="A75" s="540"/>
      <c r="B75" s="541"/>
      <c r="C75" s="541"/>
      <c r="D75" s="586"/>
      <c r="E75" s="542"/>
      <c r="F75" s="543"/>
      <c r="G75" s="544"/>
      <c r="H75" s="586"/>
      <c r="I75" s="542"/>
      <c r="J75" s="543"/>
      <c r="K75" s="544"/>
      <c r="L75" s="536"/>
      <c r="M75" s="537"/>
      <c r="N75" s="538"/>
      <c r="O75" s="536"/>
      <c r="P75" s="539"/>
      <c r="Q75" s="539"/>
    </row>
    <row r="76" spans="1:17" ht="12.75" customHeight="1">
      <c r="A76" s="509"/>
      <c r="B76" s="545" t="s">
        <v>106</v>
      </c>
      <c r="C76" s="545"/>
      <c r="D76" s="558"/>
      <c r="E76" s="535"/>
      <c r="F76" s="546" t="s">
        <v>36</v>
      </c>
      <c r="G76" s="1002">
        <f>SUM(G12:G71)</f>
        <v>39170</v>
      </c>
      <c r="H76" s="558"/>
      <c r="I76" s="535"/>
      <c r="J76" s="546" t="s">
        <v>36</v>
      </c>
      <c r="K76" s="1002">
        <f>SUM(K12:K71)</f>
        <v>26515</v>
      </c>
      <c r="L76" s="536"/>
      <c r="M76" s="537"/>
      <c r="N76" s="538"/>
      <c r="O76" s="536"/>
      <c r="P76" s="539"/>
      <c r="Q76" s="539"/>
    </row>
    <row r="77" spans="1:17" ht="12.75" customHeight="1" thickBot="1">
      <c r="A77" s="547"/>
      <c r="B77" s="548"/>
      <c r="C77" s="548"/>
      <c r="D77" s="589"/>
      <c r="E77" s="549"/>
      <c r="F77" s="550"/>
      <c r="G77" s="551"/>
      <c r="H77" s="589"/>
      <c r="I77" s="549"/>
      <c r="J77" s="550"/>
      <c r="K77" s="551"/>
      <c r="L77" s="536"/>
      <c r="M77" s="537"/>
      <c r="N77" s="538"/>
      <c r="O77" s="536"/>
      <c r="P77" s="539"/>
      <c r="Q77" s="539"/>
    </row>
    <row r="78" spans="1:17" ht="12.75" customHeight="1" thickTop="1">
      <c r="A78" s="149"/>
      <c r="B78" s="150"/>
      <c r="D78" s="558"/>
      <c r="E78" s="76"/>
      <c r="F78" s="77"/>
      <c r="G78" s="78"/>
      <c r="H78" s="558"/>
      <c r="I78" s="76"/>
      <c r="J78" s="77"/>
      <c r="K78" s="78"/>
    </row>
    <row r="79" spans="1:17" ht="12.75" customHeight="1">
      <c r="A79" s="136"/>
      <c r="B79" s="290" t="s">
        <v>279</v>
      </c>
      <c r="D79" s="558"/>
      <c r="E79" s="76"/>
      <c r="F79" s="291"/>
      <c r="G79" s="78"/>
      <c r="H79" s="558"/>
      <c r="I79" s="76"/>
      <c r="J79" s="291"/>
      <c r="K79" s="78"/>
    </row>
    <row r="80" spans="1:17" ht="12.75" customHeight="1">
      <c r="A80" s="136"/>
      <c r="B80" s="91"/>
      <c r="D80" s="558"/>
      <c r="E80" s="76"/>
      <c r="F80" s="77"/>
      <c r="G80" s="78"/>
      <c r="H80" s="558"/>
      <c r="I80" s="76"/>
      <c r="J80" s="77"/>
      <c r="K80" s="78"/>
    </row>
    <row r="81" spans="1:15" ht="12.75" customHeight="1">
      <c r="A81" s="74"/>
      <c r="B81" s="150" t="s">
        <v>280</v>
      </c>
      <c r="D81" s="794"/>
      <c r="E81" s="740"/>
      <c r="F81" s="77"/>
      <c r="G81" s="296"/>
      <c r="H81" s="794"/>
      <c r="I81" s="740"/>
      <c r="J81" s="77"/>
      <c r="K81" s="296"/>
    </row>
    <row r="82" spans="1:15" ht="12.75" customHeight="1">
      <c r="A82" s="74"/>
      <c r="B82" s="150" t="s">
        <v>281</v>
      </c>
      <c r="D82" s="794"/>
      <c r="E82" s="76"/>
      <c r="F82" s="77"/>
      <c r="G82" s="296"/>
      <c r="H82" s="794"/>
      <c r="I82" s="76"/>
      <c r="J82" s="77"/>
      <c r="K82" s="296"/>
    </row>
    <row r="83" spans="1:15" s="817" customFormat="1" ht="12.75" customHeight="1">
      <c r="A83" s="816"/>
      <c r="B83" s="150" t="s">
        <v>282</v>
      </c>
      <c r="C83" s="101"/>
      <c r="D83" s="794"/>
      <c r="E83" s="740"/>
      <c r="F83" s="742"/>
      <c r="G83" s="734"/>
      <c r="H83" s="794"/>
      <c r="I83" s="740"/>
      <c r="J83" s="742"/>
      <c r="K83" s="734"/>
      <c r="L83" s="337"/>
      <c r="M83" s="339"/>
      <c r="N83" s="339"/>
      <c r="O83" s="337"/>
    </row>
    <row r="84" spans="1:15" ht="12.75" customHeight="1">
      <c r="A84" s="74"/>
      <c r="B84" s="150" t="s">
        <v>283</v>
      </c>
      <c r="D84" s="794"/>
      <c r="E84" s="740"/>
      <c r="F84" s="77"/>
      <c r="G84" s="78"/>
      <c r="H84" s="794"/>
      <c r="I84" s="740"/>
      <c r="J84" s="77"/>
      <c r="K84" s="78"/>
    </row>
    <row r="85" spans="1:15" ht="12.75" customHeight="1">
      <c r="A85" s="74"/>
      <c r="B85" s="91"/>
      <c r="D85" s="794"/>
      <c r="E85" s="740"/>
      <c r="F85" s="77"/>
      <c r="G85" s="78"/>
      <c r="H85" s="794"/>
      <c r="I85" s="740"/>
      <c r="J85" s="77"/>
      <c r="K85" s="78"/>
    </row>
    <row r="86" spans="1:15" s="559" customFormat="1" ht="12.75" customHeight="1">
      <c r="A86" s="74">
        <v>1</v>
      </c>
      <c r="B86" s="671" t="s">
        <v>284</v>
      </c>
      <c r="C86" s="101"/>
      <c r="D86" s="794">
        <v>91</v>
      </c>
      <c r="E86" s="339" t="s">
        <v>127</v>
      </c>
      <c r="F86" s="77">
        <v>90</v>
      </c>
      <c r="G86" s="296">
        <f>D86*F86</f>
        <v>8190</v>
      </c>
      <c r="H86" s="794">
        <v>91</v>
      </c>
      <c r="I86" s="339" t="s">
        <v>127</v>
      </c>
      <c r="J86" s="1064">
        <v>45</v>
      </c>
      <c r="K86" s="296">
        <f>H86*J86</f>
        <v>4095</v>
      </c>
      <c r="M86" s="560"/>
      <c r="N86" s="339"/>
      <c r="O86" s="337"/>
    </row>
    <row r="87" spans="1:15" ht="12.75" customHeight="1">
      <c r="A87" s="74"/>
      <c r="B87" s="91"/>
      <c r="D87" s="794"/>
      <c r="E87" s="740"/>
      <c r="F87" s="77"/>
      <c r="G87" s="78"/>
      <c r="H87" s="794"/>
      <c r="I87" s="740"/>
      <c r="J87" s="1064"/>
      <c r="K87" s="78"/>
    </row>
    <row r="88" spans="1:15" ht="12.75" customHeight="1">
      <c r="A88" s="74">
        <f>A86+1</f>
        <v>2</v>
      </c>
      <c r="B88" s="671" t="s">
        <v>285</v>
      </c>
      <c r="C88" s="672"/>
      <c r="D88" s="794">
        <v>27</v>
      </c>
      <c r="E88" s="339" t="s">
        <v>127</v>
      </c>
      <c r="F88" s="77">
        <v>115</v>
      </c>
      <c r="G88" s="296">
        <f>D88*F88</f>
        <v>3105</v>
      </c>
      <c r="H88" s="794">
        <v>27</v>
      </c>
      <c r="I88" s="339" t="s">
        <v>127</v>
      </c>
      <c r="J88" s="1064">
        <v>55</v>
      </c>
      <c r="K88" s="296">
        <f>H88*J88</f>
        <v>1485</v>
      </c>
    </row>
    <row r="89" spans="1:15" ht="12.75" customHeight="1">
      <c r="A89" s="136"/>
      <c r="B89" s="91"/>
      <c r="D89" s="794"/>
      <c r="E89" s="339"/>
      <c r="F89" s="77"/>
      <c r="G89" s="78"/>
      <c r="H89" s="794"/>
      <c r="I89" s="339"/>
      <c r="J89" s="1064"/>
      <c r="K89" s="78"/>
    </row>
    <row r="90" spans="1:15" ht="12.75" customHeight="1">
      <c r="A90" s="74">
        <f>A88+1</f>
        <v>3</v>
      </c>
      <c r="B90" s="671" t="s">
        <v>286</v>
      </c>
      <c r="D90" s="737">
        <v>8</v>
      </c>
      <c r="E90" s="339" t="s">
        <v>127</v>
      </c>
      <c r="F90" s="77">
        <v>145</v>
      </c>
      <c r="G90" s="296">
        <f>D90*F90</f>
        <v>1160</v>
      </c>
      <c r="H90" s="737">
        <v>8</v>
      </c>
      <c r="I90" s="339" t="s">
        <v>127</v>
      </c>
      <c r="J90" s="1063">
        <v>65</v>
      </c>
      <c r="K90" s="296">
        <f>H90*J90</f>
        <v>520</v>
      </c>
    </row>
    <row r="91" spans="1:15">
      <c r="A91" s="136"/>
      <c r="B91" s="91"/>
      <c r="C91" s="670"/>
      <c r="D91" s="794"/>
      <c r="E91" s="339"/>
      <c r="F91" s="77"/>
      <c r="G91" s="296"/>
      <c r="H91" s="794"/>
      <c r="I91" s="339"/>
      <c r="J91" s="77"/>
      <c r="K91" s="296"/>
    </row>
    <row r="92" spans="1:15" s="817" customFormat="1" ht="12" customHeight="1">
      <c r="A92" s="816"/>
      <c r="B92" s="150" t="s">
        <v>287</v>
      </c>
      <c r="C92" s="101"/>
      <c r="D92" s="737"/>
      <c r="E92" s="740"/>
      <c r="F92" s="742"/>
      <c r="G92" s="734"/>
      <c r="H92" s="737"/>
      <c r="I92" s="740"/>
      <c r="J92" s="742"/>
      <c r="K92" s="734"/>
      <c r="L92" s="337"/>
      <c r="M92" s="339"/>
      <c r="N92" s="339"/>
      <c r="O92" s="337"/>
    </row>
    <row r="93" spans="1:15" ht="12.75" customHeight="1">
      <c r="A93" s="743"/>
      <c r="B93" s="150" t="s">
        <v>288</v>
      </c>
      <c r="D93" s="737"/>
      <c r="E93" s="740"/>
      <c r="F93" s="742"/>
      <c r="G93" s="734"/>
      <c r="H93" s="737"/>
      <c r="I93" s="740"/>
      <c r="J93" s="742"/>
      <c r="K93" s="734"/>
    </row>
    <row r="94" spans="1:15" s="817" customFormat="1" ht="12.75" customHeight="1">
      <c r="A94" s="816"/>
      <c r="B94" s="150" t="s">
        <v>289</v>
      </c>
      <c r="C94" s="101"/>
      <c r="D94" s="737"/>
      <c r="E94" s="740"/>
      <c r="F94" s="742"/>
      <c r="G94" s="734"/>
      <c r="H94" s="737"/>
      <c r="I94" s="740"/>
      <c r="J94" s="742"/>
      <c r="K94" s="734"/>
      <c r="L94" s="337"/>
      <c r="M94" s="339"/>
      <c r="N94" s="339"/>
      <c r="O94" s="337"/>
    </row>
    <row r="95" spans="1:15" ht="12.75" customHeight="1">
      <c r="A95" s="743"/>
      <c r="B95" s="150" t="s">
        <v>290</v>
      </c>
      <c r="D95" s="737"/>
      <c r="E95" s="740"/>
      <c r="F95" s="742"/>
      <c r="G95" s="734"/>
      <c r="H95" s="737"/>
      <c r="I95" s="740"/>
      <c r="J95" s="742"/>
      <c r="K95" s="734"/>
    </row>
    <row r="96" spans="1:15" s="817" customFormat="1" ht="12.75" customHeight="1">
      <c r="A96" s="816"/>
      <c r="B96" s="150" t="s">
        <v>291</v>
      </c>
      <c r="C96" s="101"/>
      <c r="D96" s="737"/>
      <c r="E96" s="740"/>
      <c r="F96" s="742"/>
      <c r="G96" s="734"/>
      <c r="H96" s="737"/>
      <c r="I96" s="740"/>
      <c r="J96" s="742"/>
      <c r="K96" s="734"/>
      <c r="L96" s="337"/>
      <c r="M96" s="339"/>
      <c r="N96" s="339"/>
      <c r="O96" s="337"/>
    </row>
    <row r="97" spans="1:15" ht="12.75" customHeight="1">
      <c r="A97" s="743"/>
      <c r="B97" s="671"/>
      <c r="C97" s="672"/>
      <c r="D97" s="794"/>
      <c r="E97" s="339"/>
      <c r="F97" s="77"/>
      <c r="G97" s="78"/>
      <c r="H97" s="794"/>
      <c r="I97" s="339"/>
      <c r="J97" s="77"/>
      <c r="K97" s="78"/>
    </row>
    <row r="98" spans="1:15" ht="12.75" customHeight="1">
      <c r="A98" s="136">
        <f>A90+1</f>
        <v>4</v>
      </c>
      <c r="B98" s="91" t="s">
        <v>292</v>
      </c>
      <c r="D98" s="737">
        <v>24</v>
      </c>
      <c r="E98" s="339" t="s">
        <v>127</v>
      </c>
      <c r="F98" s="77">
        <f>+F86</f>
        <v>90</v>
      </c>
      <c r="G98" s="296">
        <f>D98*F98</f>
        <v>2160</v>
      </c>
      <c r="H98" s="737">
        <v>24</v>
      </c>
      <c r="I98" s="339" t="s">
        <v>127</v>
      </c>
      <c r="J98" s="1064">
        <v>45</v>
      </c>
      <c r="K98" s="296">
        <f>H98*J98</f>
        <v>1080</v>
      </c>
    </row>
    <row r="99" spans="1:15" s="817" customFormat="1" ht="12.75" customHeight="1">
      <c r="A99" s="743"/>
      <c r="B99" s="91"/>
      <c r="C99" s="101"/>
      <c r="D99" s="794"/>
      <c r="E99" s="339"/>
      <c r="F99" s="742"/>
      <c r="G99" s="734"/>
      <c r="H99" s="794"/>
      <c r="I99" s="339"/>
      <c r="J99" s="1064"/>
      <c r="K99" s="734"/>
      <c r="M99" s="339"/>
      <c r="N99" s="339"/>
      <c r="O99" s="337"/>
    </row>
    <row r="100" spans="1:15" ht="12.75" customHeight="1">
      <c r="A100" s="136">
        <f>A98+1</f>
        <v>5</v>
      </c>
      <c r="B100" s="91" t="s">
        <v>293</v>
      </c>
      <c r="D100" s="737">
        <v>26</v>
      </c>
      <c r="E100" s="339" t="s">
        <v>127</v>
      </c>
      <c r="F100" s="77">
        <f>+F88</f>
        <v>115</v>
      </c>
      <c r="G100" s="296">
        <f>D100*F100</f>
        <v>2990</v>
      </c>
      <c r="H100" s="737">
        <v>26</v>
      </c>
      <c r="I100" s="339" t="s">
        <v>127</v>
      </c>
      <c r="J100" s="1063">
        <v>55</v>
      </c>
      <c r="K100" s="296">
        <f>H100*J100</f>
        <v>1430</v>
      </c>
    </row>
    <row r="101" spans="1:15" ht="12.75" customHeight="1">
      <c r="A101" s="136"/>
      <c r="B101" s="729"/>
      <c r="C101" s="672"/>
      <c r="D101" s="794"/>
      <c r="E101" s="339"/>
      <c r="F101" s="77"/>
      <c r="G101" s="296"/>
      <c r="H101" s="794"/>
      <c r="I101" s="339"/>
      <c r="J101" s="77"/>
      <c r="K101" s="296"/>
    </row>
    <row r="102" spans="1:15" ht="12.75" customHeight="1">
      <c r="A102" s="136"/>
      <c r="B102" s="10" t="s">
        <v>294</v>
      </c>
      <c r="C102" s="89"/>
      <c r="D102" s="75"/>
      <c r="E102" s="740"/>
      <c r="F102" s="291"/>
      <c r="G102" s="78"/>
      <c r="H102" s="75"/>
      <c r="I102" s="740"/>
      <c r="J102" s="291"/>
      <c r="K102" s="78"/>
    </row>
    <row r="103" spans="1:15" ht="12.75" customHeight="1">
      <c r="A103" s="136"/>
      <c r="B103" s="150" t="s">
        <v>295</v>
      </c>
      <c r="C103" s="89"/>
      <c r="D103" s="558"/>
      <c r="E103" s="740"/>
      <c r="F103" s="291"/>
      <c r="G103" s="78"/>
      <c r="H103" s="558"/>
      <c r="I103" s="740"/>
      <c r="J103" s="291"/>
      <c r="K103" s="78"/>
    </row>
    <row r="104" spans="1:15" ht="12.75" customHeight="1">
      <c r="A104" s="136"/>
      <c r="B104" s="150"/>
      <c r="C104" s="89"/>
      <c r="D104" s="794"/>
      <c r="E104" s="740"/>
      <c r="F104" s="742"/>
      <c r="G104" s="734"/>
      <c r="H104" s="794"/>
      <c r="I104" s="740"/>
      <c r="J104" s="742"/>
      <c r="K104" s="734"/>
    </row>
    <row r="105" spans="1:15" s="817" customFormat="1" ht="12.75" customHeight="1">
      <c r="A105" s="136">
        <f>A100+1</f>
        <v>6</v>
      </c>
      <c r="B105" s="91" t="s">
        <v>296</v>
      </c>
      <c r="C105" s="89"/>
      <c r="D105" s="75">
        <v>10</v>
      </c>
      <c r="E105" s="339" t="s">
        <v>78</v>
      </c>
      <c r="F105" s="742">
        <v>85</v>
      </c>
      <c r="G105" s="296">
        <f>D105*F105</f>
        <v>850</v>
      </c>
      <c r="H105" s="75">
        <v>10</v>
      </c>
      <c r="I105" s="339" t="s">
        <v>78</v>
      </c>
      <c r="J105" s="742">
        <v>250</v>
      </c>
      <c r="K105" s="296">
        <f>H105*J105</f>
        <v>2500</v>
      </c>
      <c r="L105" s="337"/>
      <c r="M105" s="339"/>
      <c r="N105" s="339"/>
      <c r="O105" s="337"/>
    </row>
    <row r="106" spans="1:15" ht="12.75" customHeight="1">
      <c r="A106" s="136"/>
      <c r="B106" s="91"/>
      <c r="D106" s="794"/>
      <c r="E106" s="339"/>
      <c r="F106" s="742"/>
      <c r="G106" s="734"/>
      <c r="H106" s="794"/>
      <c r="I106" s="339"/>
      <c r="J106" s="742"/>
      <c r="K106" s="734"/>
    </row>
    <row r="107" spans="1:15" s="817" customFormat="1" ht="12.75" customHeight="1">
      <c r="A107" s="74">
        <f>A105+1</f>
        <v>7</v>
      </c>
      <c r="B107" s="91" t="s">
        <v>297</v>
      </c>
      <c r="C107" s="101"/>
      <c r="D107" s="737">
        <v>4</v>
      </c>
      <c r="E107" s="339" t="s">
        <v>78</v>
      </c>
      <c r="F107" s="742">
        <v>90</v>
      </c>
      <c r="G107" s="296">
        <f>D107*F107</f>
        <v>360</v>
      </c>
      <c r="H107" s="737">
        <v>4</v>
      </c>
      <c r="I107" s="339" t="s">
        <v>78</v>
      </c>
      <c r="J107" s="742">
        <v>280</v>
      </c>
      <c r="K107" s="296">
        <f>H107*J107</f>
        <v>1120</v>
      </c>
      <c r="L107" s="337"/>
      <c r="M107" s="339"/>
      <c r="N107" s="339"/>
      <c r="O107" s="337"/>
    </row>
    <row r="108" spans="1:15" ht="12.75" customHeight="1">
      <c r="A108" s="90"/>
      <c r="D108" s="737"/>
      <c r="E108" s="339"/>
      <c r="F108" s="77"/>
      <c r="G108" s="78"/>
      <c r="H108" s="737"/>
      <c r="I108" s="339"/>
      <c r="J108" s="77"/>
      <c r="K108" s="78"/>
    </row>
    <row r="109" spans="1:15" ht="12.75" customHeight="1">
      <c r="A109" s="74"/>
      <c r="B109" s="10" t="s">
        <v>298</v>
      </c>
      <c r="D109" s="794"/>
      <c r="E109" s="740"/>
      <c r="F109" s="77"/>
      <c r="G109" s="78"/>
      <c r="H109" s="794"/>
      <c r="I109" s="740"/>
      <c r="J109" s="77"/>
      <c r="K109" s="78"/>
    </row>
    <row r="110" spans="1:15" ht="12.75" customHeight="1">
      <c r="A110" s="90"/>
      <c r="B110" s="327" t="s">
        <v>299</v>
      </c>
      <c r="D110" s="794"/>
      <c r="E110" s="740"/>
      <c r="F110" s="77"/>
      <c r="G110" s="78"/>
      <c r="H110" s="794"/>
      <c r="I110" s="740"/>
      <c r="J110" s="77"/>
      <c r="K110" s="78"/>
    </row>
    <row r="111" spans="1:15" s="817" customFormat="1" ht="12.75" customHeight="1">
      <c r="A111" s="74"/>
      <c r="B111" s="91"/>
      <c r="C111" s="101"/>
      <c r="D111" s="75"/>
      <c r="E111" s="293"/>
      <c r="F111" s="733"/>
      <c r="G111" s="741"/>
      <c r="H111" s="75"/>
      <c r="I111" s="293"/>
      <c r="J111" s="733"/>
      <c r="K111" s="741"/>
      <c r="L111" s="337"/>
      <c r="M111" s="339"/>
      <c r="N111" s="339"/>
      <c r="O111" s="337"/>
    </row>
    <row r="112" spans="1:15" ht="12.75" customHeight="1">
      <c r="A112" s="74">
        <f>A107+1</f>
        <v>8</v>
      </c>
      <c r="B112" s="671" t="s">
        <v>300</v>
      </c>
      <c r="C112" s="672"/>
      <c r="D112" s="737">
        <v>1</v>
      </c>
      <c r="E112" s="339" t="s">
        <v>78</v>
      </c>
      <c r="F112" s="291">
        <v>3000</v>
      </c>
      <c r="G112" s="296">
        <f>D112*F112</f>
        <v>3000</v>
      </c>
      <c r="H112" s="737">
        <v>1</v>
      </c>
      <c r="I112" s="339" t="s">
        <v>78</v>
      </c>
      <c r="J112" s="291">
        <v>3500</v>
      </c>
      <c r="K112" s="296">
        <f>H112*J112</f>
        <v>3500</v>
      </c>
    </row>
    <row r="113" spans="1:17" s="817" customFormat="1" ht="12.75" customHeight="1">
      <c r="A113" s="74"/>
      <c r="B113" s="91"/>
      <c r="C113" s="101"/>
      <c r="D113" s="794"/>
      <c r="E113" s="740"/>
      <c r="F113" s="733"/>
      <c r="G113" s="741"/>
      <c r="H113" s="794"/>
      <c r="I113" s="740"/>
      <c r="J113" s="733"/>
      <c r="K113" s="741"/>
      <c r="L113" s="337"/>
      <c r="M113" s="339"/>
      <c r="N113" s="339"/>
      <c r="O113" s="337"/>
    </row>
    <row r="114" spans="1:17" ht="12.75" customHeight="1">
      <c r="A114" s="136"/>
      <c r="B114" s="150" t="s">
        <v>301</v>
      </c>
      <c r="D114" s="794"/>
      <c r="E114" s="740"/>
      <c r="F114" s="291"/>
      <c r="G114" s="78"/>
      <c r="H114" s="794"/>
      <c r="I114" s="740"/>
      <c r="J114" s="291"/>
      <c r="K114" s="78"/>
    </row>
    <row r="115" spans="1:17" s="817" customFormat="1" ht="12.75" customHeight="1">
      <c r="A115" s="74"/>
      <c r="B115" s="150" t="s">
        <v>302</v>
      </c>
      <c r="C115" s="101"/>
      <c r="D115" s="737"/>
      <c r="E115" s="339"/>
      <c r="F115" s="742"/>
      <c r="G115" s="734"/>
      <c r="H115" s="737"/>
      <c r="I115" s="339"/>
      <c r="J115" s="742"/>
      <c r="K115" s="734"/>
      <c r="L115" s="337"/>
      <c r="M115" s="339"/>
      <c r="N115" s="339"/>
      <c r="O115" s="337"/>
    </row>
    <row r="116" spans="1:17" ht="12.75" customHeight="1">
      <c r="A116" s="74"/>
      <c r="B116" s="672"/>
      <c r="C116" s="738"/>
      <c r="D116" s="558"/>
      <c r="E116" s="740"/>
      <c r="F116" s="77"/>
      <c r="G116" s="78"/>
      <c r="H116" s="558"/>
      <c r="I116" s="740"/>
      <c r="J116" s="77"/>
      <c r="K116" s="78"/>
      <c r="Q116" s="93"/>
    </row>
    <row r="117" spans="1:17" ht="12.75" customHeight="1">
      <c r="A117" s="816">
        <f>A112+1</f>
        <v>9</v>
      </c>
      <c r="B117" s="101" t="s">
        <v>303</v>
      </c>
      <c r="D117" s="75">
        <v>2</v>
      </c>
      <c r="E117" s="339" t="s">
        <v>78</v>
      </c>
      <c r="F117" s="742">
        <v>1200</v>
      </c>
      <c r="G117" s="296">
        <f>D117*F117</f>
        <v>2400</v>
      </c>
      <c r="H117" s="75">
        <v>2</v>
      </c>
      <c r="I117" s="339" t="s">
        <v>78</v>
      </c>
      <c r="J117" s="742">
        <v>1200</v>
      </c>
      <c r="K117" s="296">
        <f>H117*J117</f>
        <v>2400</v>
      </c>
    </row>
    <row r="118" spans="1:17" ht="12.75" customHeight="1">
      <c r="A118" s="816"/>
      <c r="D118" s="737"/>
      <c r="E118" s="339"/>
      <c r="F118" s="77"/>
      <c r="G118" s="78"/>
      <c r="H118" s="737"/>
      <c r="I118" s="339"/>
      <c r="J118" s="77"/>
      <c r="K118" s="78"/>
    </row>
    <row r="119" spans="1:17" ht="12.75" customHeight="1">
      <c r="A119" s="136"/>
      <c r="B119" s="150" t="s">
        <v>304</v>
      </c>
      <c r="D119" s="737"/>
      <c r="E119" s="339"/>
      <c r="F119" s="77"/>
      <c r="G119" s="78"/>
      <c r="H119" s="737"/>
      <c r="I119" s="339"/>
      <c r="J119" s="77"/>
      <c r="K119" s="78"/>
    </row>
    <row r="120" spans="1:17" ht="12.75" customHeight="1">
      <c r="A120" s="743"/>
      <c r="B120" s="150" t="s">
        <v>302</v>
      </c>
      <c r="C120" s="817"/>
      <c r="D120" s="794"/>
      <c r="E120" s="740"/>
      <c r="F120" s="77"/>
      <c r="G120" s="78"/>
      <c r="H120" s="794"/>
      <c r="I120" s="740"/>
      <c r="J120" s="77"/>
      <c r="K120" s="78"/>
    </row>
    <row r="121" spans="1:17" ht="12.75" customHeight="1">
      <c r="A121" s="136"/>
      <c r="B121" s="150"/>
      <c r="C121" s="295"/>
      <c r="D121" s="75"/>
      <c r="F121" s="77"/>
      <c r="G121" s="78"/>
      <c r="H121" s="75"/>
      <c r="J121" s="77"/>
      <c r="K121" s="78"/>
    </row>
    <row r="122" spans="1:17" ht="12.75" customHeight="1">
      <c r="A122" s="136">
        <f>A117+1</f>
        <v>10</v>
      </c>
      <c r="B122" s="671" t="s">
        <v>305</v>
      </c>
      <c r="C122" s="738"/>
      <c r="D122" s="75">
        <v>5</v>
      </c>
      <c r="E122" s="339" t="s">
        <v>78</v>
      </c>
      <c r="F122" s="77">
        <v>100</v>
      </c>
      <c r="G122" s="296">
        <f>D122*F122</f>
        <v>500</v>
      </c>
      <c r="H122" s="75">
        <v>5</v>
      </c>
      <c r="I122" s="339" t="s">
        <v>78</v>
      </c>
      <c r="J122" s="75">
        <v>350</v>
      </c>
      <c r="K122" s="296">
        <f>H122*J122</f>
        <v>1750</v>
      </c>
    </row>
    <row r="123" spans="1:17" s="817" customFormat="1" ht="12.75" customHeight="1">
      <c r="A123" s="136"/>
      <c r="B123" s="671"/>
      <c r="C123" s="672"/>
      <c r="D123" s="737"/>
      <c r="E123" s="339"/>
      <c r="F123" s="742"/>
      <c r="G123" s="734"/>
      <c r="H123" s="737"/>
      <c r="I123" s="339"/>
      <c r="J123" s="75"/>
      <c r="K123" s="734"/>
      <c r="L123" s="337"/>
      <c r="M123" s="339"/>
      <c r="N123" s="339"/>
      <c r="O123" s="337"/>
    </row>
    <row r="124" spans="1:17" s="817" customFormat="1" ht="12.75" customHeight="1">
      <c r="A124" s="136">
        <f>A122+1</f>
        <v>11</v>
      </c>
      <c r="B124" s="91" t="s">
        <v>306</v>
      </c>
      <c r="C124" s="672"/>
      <c r="D124" s="737">
        <v>2</v>
      </c>
      <c r="E124" s="339" t="s">
        <v>78</v>
      </c>
      <c r="F124" s="742">
        <v>300</v>
      </c>
      <c r="G124" s="296">
        <f>D124*F124</f>
        <v>600</v>
      </c>
      <c r="H124" s="737">
        <v>2</v>
      </c>
      <c r="I124" s="339" t="s">
        <v>78</v>
      </c>
      <c r="J124" s="75">
        <v>300</v>
      </c>
      <c r="K124" s="296">
        <f>H124*J124</f>
        <v>600</v>
      </c>
      <c r="L124" s="337"/>
      <c r="M124" s="339"/>
      <c r="N124" s="339"/>
      <c r="O124" s="337"/>
    </row>
    <row r="125" spans="1:17" s="559" customFormat="1">
      <c r="A125" s="743"/>
      <c r="B125" s="671"/>
      <c r="C125" s="672"/>
      <c r="D125" s="795"/>
      <c r="E125" s="339"/>
      <c r="F125" s="742"/>
      <c r="G125" s="734"/>
      <c r="H125" s="795"/>
      <c r="I125" s="339"/>
      <c r="J125" s="742"/>
      <c r="K125" s="734"/>
      <c r="M125" s="820"/>
      <c r="N125" s="339"/>
      <c r="O125" s="337"/>
    </row>
    <row r="126" spans="1:17" s="817" customFormat="1" ht="12.75" customHeight="1">
      <c r="A126" s="136"/>
      <c r="B126" s="215" t="s">
        <v>30</v>
      </c>
      <c r="C126" s="89"/>
      <c r="D126" s="794"/>
      <c r="E126" s="76"/>
      <c r="F126" s="742"/>
      <c r="G126" s="734"/>
      <c r="H126" s="794"/>
      <c r="I126" s="76"/>
      <c r="J126" s="742"/>
      <c r="K126" s="734"/>
      <c r="L126" s="337"/>
      <c r="M126" s="339"/>
      <c r="N126" s="339"/>
      <c r="O126" s="337"/>
    </row>
    <row r="127" spans="1:17" s="817" customFormat="1" ht="12.75" customHeight="1">
      <c r="A127" s="136"/>
      <c r="B127" s="150"/>
      <c r="C127" s="89"/>
      <c r="D127" s="794"/>
      <c r="E127" s="740"/>
      <c r="F127" s="742"/>
      <c r="G127" s="734"/>
      <c r="H127" s="794"/>
      <c r="I127" s="740"/>
      <c r="J127" s="742"/>
      <c r="K127" s="734"/>
      <c r="M127" s="339"/>
      <c r="N127" s="339"/>
      <c r="O127" s="337"/>
    </row>
    <row r="128" spans="1:17" s="817" customFormat="1" ht="12.75" customHeight="1">
      <c r="A128" s="136">
        <f>A124+1</f>
        <v>12</v>
      </c>
      <c r="B128" s="91" t="s">
        <v>307</v>
      </c>
      <c r="C128" s="89"/>
      <c r="D128" s="794"/>
      <c r="E128" s="740"/>
      <c r="F128" s="742"/>
      <c r="G128" s="734"/>
      <c r="H128" s="794"/>
      <c r="I128" s="740"/>
      <c r="J128" s="742"/>
      <c r="K128" s="734"/>
      <c r="M128" s="339"/>
      <c r="N128" s="339"/>
      <c r="O128" s="337"/>
    </row>
    <row r="129" spans="1:15" s="817" customFormat="1" ht="12.75" customHeight="1">
      <c r="A129" s="136"/>
      <c r="B129" s="91" t="s">
        <v>308</v>
      </c>
      <c r="C129" s="89"/>
      <c r="D129" s="737">
        <v>1</v>
      </c>
      <c r="E129" s="339" t="s">
        <v>32</v>
      </c>
      <c r="F129" s="742">
        <v>550</v>
      </c>
      <c r="G129" s="296">
        <f>D129*F129</f>
        <v>550</v>
      </c>
      <c r="H129" s="737">
        <v>1</v>
      </c>
      <c r="I129" s="339" t="s">
        <v>32</v>
      </c>
      <c r="J129" s="742"/>
      <c r="K129" s="296">
        <f>H129*J129</f>
        <v>0</v>
      </c>
      <c r="L129" s="337"/>
      <c r="M129" s="339"/>
      <c r="N129" s="339"/>
      <c r="O129" s="337"/>
    </row>
    <row r="130" spans="1:15" s="817" customFormat="1" ht="12.75" customHeight="1">
      <c r="A130" s="136"/>
      <c r="B130" s="91"/>
      <c r="C130" s="89"/>
      <c r="D130" s="737"/>
      <c r="E130" s="740"/>
      <c r="F130" s="742"/>
      <c r="G130" s="741"/>
      <c r="H130" s="737"/>
      <c r="I130" s="740"/>
      <c r="J130" s="742"/>
      <c r="K130" s="741"/>
      <c r="M130" s="339"/>
      <c r="N130" s="339"/>
      <c r="O130" s="337"/>
    </row>
    <row r="131" spans="1:15" s="817" customFormat="1" ht="12.75" customHeight="1">
      <c r="A131" s="74">
        <f>A128+1</f>
        <v>13</v>
      </c>
      <c r="B131" s="101" t="s">
        <v>309</v>
      </c>
      <c r="C131" s="101"/>
      <c r="D131" s="737"/>
      <c r="E131" s="339"/>
      <c r="F131" s="742"/>
      <c r="G131" s="734"/>
      <c r="H131" s="737"/>
      <c r="I131" s="339"/>
      <c r="J131" s="742"/>
      <c r="K131" s="734"/>
      <c r="L131" s="337"/>
      <c r="M131" s="339"/>
      <c r="N131" s="339"/>
      <c r="O131" s="337"/>
    </row>
    <row r="132" spans="1:15" s="817" customFormat="1" ht="12.75" customHeight="1">
      <c r="A132" s="74"/>
      <c r="B132" s="91" t="s">
        <v>310</v>
      </c>
      <c r="C132" s="101"/>
      <c r="D132" s="794">
        <v>1</v>
      </c>
      <c r="E132" s="339" t="s">
        <v>311</v>
      </c>
      <c r="F132" s="742">
        <v>100</v>
      </c>
      <c r="G132" s="296">
        <f>D132*F132</f>
        <v>100</v>
      </c>
      <c r="H132" s="794">
        <v>1</v>
      </c>
      <c r="I132" s="339" t="s">
        <v>311</v>
      </c>
      <c r="J132" s="1065"/>
      <c r="K132" s="296">
        <f>H132*J132</f>
        <v>0</v>
      </c>
      <c r="M132" s="339"/>
      <c r="N132" s="339"/>
      <c r="O132" s="337"/>
    </row>
    <row r="133" spans="1:15" s="817" customFormat="1" ht="12.75" customHeight="1">
      <c r="A133" s="743"/>
      <c r="B133" s="671"/>
      <c r="C133" s="672"/>
      <c r="D133" s="737"/>
      <c r="E133" s="740"/>
      <c r="F133" s="742"/>
      <c r="G133" s="741"/>
      <c r="H133" s="737"/>
      <c r="I133" s="740"/>
      <c r="J133" s="742"/>
      <c r="K133" s="741"/>
      <c r="L133" s="337"/>
      <c r="M133" s="339"/>
      <c r="N133" s="339"/>
      <c r="O133" s="337"/>
    </row>
    <row r="134" spans="1:15" ht="12.6" customHeight="1">
      <c r="A134" s="74"/>
      <c r="D134" s="75"/>
      <c r="E134" s="339"/>
      <c r="F134" s="77"/>
      <c r="G134" s="78"/>
      <c r="H134" s="75"/>
      <c r="I134" s="339"/>
      <c r="J134" s="77"/>
      <c r="K134" s="78"/>
    </row>
    <row r="135" spans="1:15" ht="12.75" customHeight="1">
      <c r="A135" s="136"/>
      <c r="B135" s="91"/>
      <c r="C135" s="89"/>
      <c r="D135" s="75"/>
      <c r="E135" s="339"/>
      <c r="F135" s="77"/>
      <c r="G135" s="78"/>
      <c r="H135" s="75"/>
      <c r="I135" s="339"/>
      <c r="J135" s="77"/>
      <c r="K135" s="78"/>
    </row>
    <row r="136" spans="1:15" ht="12.75" customHeight="1">
      <c r="A136" s="74"/>
      <c r="B136" s="91"/>
      <c r="D136" s="75"/>
      <c r="E136" s="339"/>
      <c r="F136" s="77"/>
      <c r="G136" s="78"/>
      <c r="H136" s="75"/>
      <c r="I136" s="339"/>
      <c r="J136" s="77"/>
      <c r="K136" s="78"/>
    </row>
    <row r="137" spans="1:15">
      <c r="A137" s="90"/>
      <c r="D137" s="75"/>
      <c r="E137" s="339"/>
      <c r="F137" s="77"/>
      <c r="G137" s="78"/>
      <c r="H137" s="75"/>
      <c r="I137" s="339"/>
      <c r="J137" s="77"/>
      <c r="K137" s="78"/>
    </row>
    <row r="138" spans="1:15" ht="12.75" customHeight="1">
      <c r="A138" s="136"/>
      <c r="B138" s="91"/>
      <c r="D138" s="558"/>
      <c r="E138" s="76"/>
      <c r="F138" s="77"/>
      <c r="G138" s="78"/>
      <c r="H138" s="558"/>
      <c r="I138" s="76"/>
      <c r="J138" s="77"/>
      <c r="K138" s="78"/>
    </row>
    <row r="139" spans="1:15" ht="12.75" customHeight="1">
      <c r="A139" s="137"/>
      <c r="B139" s="138"/>
      <c r="C139" s="138"/>
      <c r="D139" s="586"/>
      <c r="E139" s="139"/>
      <c r="F139" s="140"/>
      <c r="G139" s="141"/>
      <c r="H139" s="586"/>
      <c r="I139" s="139"/>
      <c r="J139" s="140"/>
      <c r="K139" s="141"/>
    </row>
    <row r="140" spans="1:15" ht="12.75" customHeight="1">
      <c r="A140" s="74"/>
      <c r="B140" s="295" t="s">
        <v>106</v>
      </c>
      <c r="C140" s="295"/>
      <c r="D140" s="558"/>
      <c r="F140" s="142" t="s">
        <v>36</v>
      </c>
      <c r="G140" s="143">
        <f>SUM(G80:G137)</f>
        <v>25965</v>
      </c>
      <c r="H140" s="558"/>
      <c r="J140" s="142" t="s">
        <v>36</v>
      </c>
      <c r="K140" s="143">
        <f>SUM(K80:K137)</f>
        <v>20480</v>
      </c>
    </row>
    <row r="141" spans="1:15" ht="12.75" customHeight="1" thickBot="1">
      <c r="A141" s="144"/>
      <c r="B141" s="145"/>
      <c r="C141" s="145"/>
      <c r="D141" s="589"/>
      <c r="E141" s="146"/>
      <c r="F141" s="147"/>
      <c r="G141" s="148"/>
      <c r="H141" s="589"/>
      <c r="I141" s="146"/>
      <c r="J141" s="147"/>
      <c r="K141" s="148"/>
    </row>
    <row r="142" spans="1:15" s="621" customFormat="1" ht="12.75" customHeight="1" thickTop="1">
      <c r="A142" s="74"/>
      <c r="B142" s="101"/>
      <c r="C142" s="101"/>
      <c r="D142" s="619"/>
      <c r="E142" s="139"/>
      <c r="F142" s="619"/>
      <c r="G142" s="78"/>
      <c r="H142" s="619"/>
      <c r="I142" s="139"/>
      <c r="J142" s="619"/>
      <c r="K142" s="78"/>
      <c r="L142" s="620"/>
    </row>
    <row r="143" spans="1:15" s="621" customFormat="1" ht="12.75" customHeight="1">
      <c r="A143" s="74"/>
      <c r="B143" s="290" t="s">
        <v>312</v>
      </c>
      <c r="C143" s="101"/>
      <c r="D143" s="75"/>
      <c r="E143" s="293"/>
      <c r="F143" s="75"/>
      <c r="G143" s="78"/>
      <c r="H143" s="75"/>
      <c r="I143" s="293"/>
      <c r="J143" s="75"/>
      <c r="K143" s="78"/>
      <c r="L143" s="620"/>
    </row>
    <row r="144" spans="1:15" s="621" customFormat="1" ht="12.75" customHeight="1">
      <c r="A144" s="74"/>
      <c r="B144" s="91"/>
      <c r="C144" s="101"/>
      <c r="D144" s="75"/>
      <c r="E144" s="293"/>
      <c r="F144" s="75"/>
      <c r="G144" s="78"/>
      <c r="H144" s="75"/>
      <c r="I144" s="293"/>
      <c r="J144" s="75"/>
      <c r="K144" s="78"/>
      <c r="L144" s="620"/>
    </row>
    <row r="145" spans="1:12" s="621" customFormat="1" ht="12.75" customHeight="1">
      <c r="A145" s="136"/>
      <c r="B145" s="290" t="s">
        <v>313</v>
      </c>
      <c r="C145" s="89"/>
      <c r="D145" s="795"/>
      <c r="E145" s="339"/>
      <c r="F145" s="75"/>
      <c r="G145" s="78"/>
      <c r="H145" s="795"/>
      <c r="I145" s="339"/>
      <c r="J145" s="75"/>
      <c r="K145" s="78"/>
      <c r="L145" s="620"/>
    </row>
    <row r="146" spans="1:12" s="621" customFormat="1" ht="12.75" customHeight="1">
      <c r="A146" s="74"/>
      <c r="B146" s="101"/>
      <c r="C146" s="101"/>
      <c r="D146" s="737"/>
      <c r="E146" s="740"/>
      <c r="F146" s="75"/>
      <c r="G146" s="78"/>
      <c r="H146" s="737"/>
      <c r="I146" s="740"/>
      <c r="J146" s="75"/>
      <c r="K146" s="78"/>
      <c r="L146" s="620"/>
    </row>
    <row r="147" spans="1:12" s="621" customFormat="1" ht="12.75" customHeight="1">
      <c r="A147" s="136"/>
      <c r="B147" s="150" t="s">
        <v>314</v>
      </c>
      <c r="C147" s="89"/>
      <c r="D147" s="737"/>
      <c r="E147" s="339"/>
      <c r="F147" s="75"/>
      <c r="G147" s="78"/>
      <c r="H147" s="737"/>
      <c r="I147" s="339"/>
      <c r="J147" s="75"/>
      <c r="K147" s="78"/>
      <c r="L147" s="620"/>
    </row>
    <row r="148" spans="1:12" s="621" customFormat="1" ht="15" customHeight="1">
      <c r="A148" s="136"/>
      <c r="B148" s="150" t="s">
        <v>315</v>
      </c>
      <c r="C148" s="89"/>
      <c r="D148" s="794"/>
      <c r="E148" s="740"/>
      <c r="F148" s="75"/>
      <c r="G148" s="78"/>
      <c r="H148" s="794"/>
      <c r="I148" s="740"/>
      <c r="J148" s="75"/>
      <c r="K148" s="78"/>
      <c r="L148" s="620"/>
    </row>
    <row r="149" spans="1:12" s="621" customFormat="1" ht="12.75" customHeight="1">
      <c r="A149" s="743"/>
      <c r="B149" s="91"/>
      <c r="C149" s="101"/>
      <c r="D149" s="737"/>
      <c r="E149" s="339"/>
      <c r="F149" s="388"/>
      <c r="G149" s="78"/>
      <c r="H149" s="737"/>
      <c r="I149" s="339"/>
      <c r="J149" s="388"/>
      <c r="K149" s="78"/>
      <c r="L149" s="620"/>
    </row>
    <row r="150" spans="1:12" s="621" customFormat="1" ht="12.75" customHeight="1">
      <c r="A150" s="74">
        <f>A142+1</f>
        <v>1</v>
      </c>
      <c r="B150" s="91" t="s">
        <v>316</v>
      </c>
      <c r="C150" s="101"/>
      <c r="D150" s="737">
        <v>2</v>
      </c>
      <c r="E150" s="339" t="s">
        <v>78</v>
      </c>
      <c r="F150" s="75">
        <f>+(750+1250)/2</f>
        <v>1000</v>
      </c>
      <c r="G150" s="296">
        <f>D150*F150</f>
        <v>2000</v>
      </c>
      <c r="H150" s="737">
        <v>2</v>
      </c>
      <c r="I150" s="339" t="s">
        <v>78</v>
      </c>
      <c r="J150" s="75">
        <v>950</v>
      </c>
      <c r="K150" s="296">
        <f>H150*J150</f>
        <v>1900</v>
      </c>
      <c r="L150" s="620"/>
    </row>
    <row r="151" spans="1:12" s="621" customFormat="1" ht="12.75" customHeight="1">
      <c r="A151" s="816"/>
      <c r="B151" s="101"/>
      <c r="C151" s="101"/>
      <c r="D151" s="794"/>
      <c r="E151" s="339"/>
      <c r="F151" s="75"/>
      <c r="G151" s="78"/>
      <c r="H151" s="794"/>
      <c r="I151" s="339"/>
      <c r="J151" s="75"/>
      <c r="K151" s="78"/>
      <c r="L151" s="620"/>
    </row>
    <row r="152" spans="1:12" s="621" customFormat="1" ht="12.75" customHeight="1">
      <c r="A152" s="816">
        <f>A150+1</f>
        <v>2</v>
      </c>
      <c r="B152" s="101" t="s">
        <v>317</v>
      </c>
      <c r="C152" s="101"/>
      <c r="D152" s="794">
        <v>2</v>
      </c>
      <c r="E152" s="339" t="s">
        <v>78</v>
      </c>
      <c r="F152" s="1104">
        <v>400</v>
      </c>
      <c r="G152" s="296">
        <f>D152*F152</f>
        <v>800</v>
      </c>
      <c r="H152" s="794">
        <v>2</v>
      </c>
      <c r="I152" s="339" t="s">
        <v>78</v>
      </c>
      <c r="J152" s="75">
        <v>1200</v>
      </c>
      <c r="K152" s="296">
        <f>H152*J152</f>
        <v>2400</v>
      </c>
      <c r="L152" s="620"/>
    </row>
    <row r="153" spans="1:12" s="621" customFormat="1" ht="12.75" customHeight="1">
      <c r="A153" s="816"/>
      <c r="B153" s="672"/>
      <c r="C153" s="738"/>
      <c r="D153" s="558"/>
      <c r="E153" s="339"/>
      <c r="F153" s="75"/>
      <c r="G153" s="78"/>
      <c r="H153" s="558"/>
      <c r="I153" s="339"/>
      <c r="J153" s="75"/>
      <c r="K153" s="78"/>
      <c r="L153" s="620"/>
    </row>
    <row r="154" spans="1:12" s="621" customFormat="1" ht="12.75" customHeight="1">
      <c r="A154" s="816">
        <f t="shared" ref="A154" si="0">A152+1</f>
        <v>3</v>
      </c>
      <c r="B154" s="101" t="s">
        <v>318</v>
      </c>
      <c r="C154" s="738"/>
      <c r="D154" s="75">
        <v>1</v>
      </c>
      <c r="E154" s="339" t="s">
        <v>78</v>
      </c>
      <c r="F154" s="75">
        <v>2100</v>
      </c>
      <c r="G154" s="296">
        <f>D154*F154</f>
        <v>2100</v>
      </c>
      <c r="H154" s="75">
        <v>1</v>
      </c>
      <c r="I154" s="339" t="s">
        <v>78</v>
      </c>
      <c r="J154" s="75">
        <v>1850</v>
      </c>
      <c r="K154" s="296">
        <f>H154*J154</f>
        <v>1850</v>
      </c>
      <c r="L154" s="620"/>
    </row>
    <row r="155" spans="1:12" s="621" customFormat="1" ht="12.75" customHeight="1">
      <c r="A155" s="816"/>
      <c r="B155" s="91"/>
      <c r="C155" s="101"/>
      <c r="D155" s="737"/>
      <c r="E155" s="339"/>
      <c r="F155" s="75"/>
      <c r="G155" s="78"/>
      <c r="H155" s="737"/>
      <c r="I155" s="339"/>
      <c r="J155" s="737"/>
      <c r="K155" s="78"/>
      <c r="L155" s="758"/>
    </row>
    <row r="156" spans="1:12" s="621" customFormat="1" ht="12.75" customHeight="1">
      <c r="A156" s="816">
        <f t="shared" ref="A156" si="1">A154+1</f>
        <v>4</v>
      </c>
      <c r="B156" s="671" t="s">
        <v>319</v>
      </c>
      <c r="C156" s="672"/>
      <c r="D156" s="737">
        <v>1</v>
      </c>
      <c r="E156" s="339" t="s">
        <v>78</v>
      </c>
      <c r="F156" s="75">
        <v>200</v>
      </c>
      <c r="G156" s="296">
        <f>D156*F156</f>
        <v>200</v>
      </c>
      <c r="H156" s="737">
        <v>1</v>
      </c>
      <c r="I156" s="339" t="s">
        <v>78</v>
      </c>
      <c r="J156" s="737">
        <v>350</v>
      </c>
      <c r="K156" s="296">
        <f>H156*J156</f>
        <v>350</v>
      </c>
      <c r="L156" s="759"/>
    </row>
    <row r="157" spans="1:12" s="621" customFormat="1" ht="12.75" customHeight="1">
      <c r="A157" s="816"/>
      <c r="B157" s="671"/>
      <c r="C157" s="672"/>
      <c r="D157" s="737"/>
      <c r="E157" s="339"/>
      <c r="F157" s="75"/>
      <c r="G157" s="78"/>
      <c r="H157" s="737"/>
      <c r="I157" s="339"/>
      <c r="J157" s="737"/>
      <c r="K157" s="78"/>
      <c r="L157" s="620"/>
    </row>
    <row r="158" spans="1:12" s="621" customFormat="1" ht="12.6" customHeight="1">
      <c r="A158" s="816">
        <f t="shared" ref="A158" si="2">A156+1</f>
        <v>5</v>
      </c>
      <c r="B158" s="671" t="s">
        <v>320</v>
      </c>
      <c r="C158" s="672"/>
      <c r="D158" s="737">
        <v>1</v>
      </c>
      <c r="E158" s="339" t="s">
        <v>78</v>
      </c>
      <c r="F158" s="75">
        <v>950</v>
      </c>
      <c r="G158" s="296">
        <f>D158*F158</f>
        <v>950</v>
      </c>
      <c r="H158" s="737">
        <v>1</v>
      </c>
      <c r="I158" s="339" t="s">
        <v>78</v>
      </c>
      <c r="J158" s="737">
        <v>1600</v>
      </c>
      <c r="K158" s="296">
        <f>H158*J158</f>
        <v>1600</v>
      </c>
      <c r="L158" s="620"/>
    </row>
    <row r="159" spans="1:12" s="621" customFormat="1" ht="12.75" customHeight="1">
      <c r="A159" s="816"/>
      <c r="B159" s="91"/>
      <c r="C159" s="89"/>
      <c r="D159" s="737"/>
      <c r="E159" s="339"/>
      <c r="F159" s="75"/>
      <c r="G159" s="78"/>
      <c r="H159" s="737"/>
      <c r="I159" s="339"/>
      <c r="J159" s="737"/>
      <c r="K159" s="78"/>
      <c r="L159" s="620"/>
    </row>
    <row r="160" spans="1:12" s="817" customFormat="1" ht="12.6" customHeight="1">
      <c r="A160" s="816">
        <f t="shared" ref="A160:A166" si="3">A158+1</f>
        <v>6</v>
      </c>
      <c r="B160" s="671" t="s">
        <v>321</v>
      </c>
      <c r="C160" s="672"/>
      <c r="D160" s="737">
        <v>1</v>
      </c>
      <c r="E160" s="339" t="s">
        <v>78</v>
      </c>
      <c r="F160" s="737">
        <v>650</v>
      </c>
      <c r="G160" s="296">
        <f>D160*F160</f>
        <v>650</v>
      </c>
      <c r="H160" s="737">
        <v>1</v>
      </c>
      <c r="I160" s="339" t="s">
        <v>78</v>
      </c>
      <c r="J160" s="737">
        <v>1550</v>
      </c>
      <c r="K160" s="296">
        <f>H160*J160</f>
        <v>1550</v>
      </c>
    </row>
    <row r="161" spans="1:12" s="817" customFormat="1" ht="12.75" customHeight="1">
      <c r="A161" s="816"/>
      <c r="B161" s="91"/>
      <c r="C161" s="89"/>
      <c r="D161" s="737"/>
      <c r="E161" s="339"/>
      <c r="F161" s="737"/>
      <c r="G161" s="734"/>
      <c r="H161" s="737"/>
      <c r="I161" s="339"/>
      <c r="J161" s="75"/>
      <c r="K161" s="734"/>
      <c r="L161" s="824"/>
    </row>
    <row r="162" spans="1:12" s="621" customFormat="1" ht="12.75" customHeight="1">
      <c r="A162" s="816">
        <f t="shared" si="3"/>
        <v>7</v>
      </c>
      <c r="B162" s="671" t="s">
        <v>322</v>
      </c>
      <c r="C162" s="672"/>
      <c r="D162" s="737">
        <v>1</v>
      </c>
      <c r="E162" s="339" t="s">
        <v>78</v>
      </c>
      <c r="F162" s="75">
        <v>200</v>
      </c>
      <c r="G162" s="296">
        <f>D162*F162</f>
        <v>200</v>
      </c>
      <c r="H162" s="737">
        <v>1</v>
      </c>
      <c r="I162" s="339" t="s">
        <v>78</v>
      </c>
      <c r="J162" s="737">
        <v>200</v>
      </c>
      <c r="K162" s="296">
        <f>H162*J162</f>
        <v>200</v>
      </c>
      <c r="L162" s="620"/>
    </row>
    <row r="163" spans="1:12" s="817" customFormat="1" ht="12.75" customHeight="1">
      <c r="A163" s="816"/>
      <c r="B163" s="672"/>
      <c r="C163" s="672"/>
      <c r="D163" s="794"/>
      <c r="E163" s="740"/>
      <c r="F163" s="737"/>
      <c r="G163" s="734"/>
      <c r="H163" s="794"/>
      <c r="I163" s="740"/>
      <c r="J163" s="737"/>
      <c r="K163" s="734"/>
      <c r="L163" s="824"/>
    </row>
    <row r="164" spans="1:12" s="621" customFormat="1" ht="12.75" customHeight="1">
      <c r="A164" s="816">
        <f t="shared" si="3"/>
        <v>8</v>
      </c>
      <c r="B164" s="672" t="s">
        <v>323</v>
      </c>
      <c r="C164" s="672"/>
      <c r="D164" s="737">
        <v>1</v>
      </c>
      <c r="E164" s="339" t="s">
        <v>78</v>
      </c>
      <c r="F164" s="388">
        <v>650</v>
      </c>
      <c r="G164" s="296">
        <f>D164*F164</f>
        <v>650</v>
      </c>
      <c r="H164" s="737">
        <v>1</v>
      </c>
      <c r="I164" s="339" t="s">
        <v>78</v>
      </c>
      <c r="J164" s="739">
        <v>850</v>
      </c>
      <c r="K164" s="296">
        <f>H164*J164</f>
        <v>850</v>
      </c>
      <c r="L164" s="620"/>
    </row>
    <row r="165" spans="1:12" s="621" customFormat="1" ht="12.75" customHeight="1">
      <c r="A165" s="816"/>
      <c r="B165" s="671"/>
      <c r="C165" s="672"/>
      <c r="D165" s="737"/>
      <c r="E165" s="339"/>
      <c r="F165" s="75"/>
      <c r="G165" s="78"/>
      <c r="H165" s="737"/>
      <c r="I165" s="339"/>
      <c r="J165" s="737"/>
      <c r="K165" s="78"/>
      <c r="L165" s="620"/>
    </row>
    <row r="166" spans="1:12" s="621" customFormat="1" ht="12.75" customHeight="1">
      <c r="A166" s="816">
        <f t="shared" si="3"/>
        <v>9</v>
      </c>
      <c r="B166" s="672" t="s">
        <v>324</v>
      </c>
      <c r="C166" s="672"/>
      <c r="D166" s="737">
        <v>1</v>
      </c>
      <c r="E166" s="339" t="s">
        <v>78</v>
      </c>
      <c r="F166" s="75">
        <v>1200</v>
      </c>
      <c r="G166" s="296">
        <f>D166*F166</f>
        <v>1200</v>
      </c>
      <c r="H166" s="737">
        <v>1</v>
      </c>
      <c r="I166" s="339" t="s">
        <v>78</v>
      </c>
      <c r="J166" s="737">
        <v>950</v>
      </c>
      <c r="K166" s="296">
        <f>H166*J166</f>
        <v>950</v>
      </c>
      <c r="L166" s="620"/>
    </row>
    <row r="167" spans="1:12" s="621" customFormat="1" ht="12.75" customHeight="1">
      <c r="A167" s="743"/>
      <c r="B167" s="671"/>
      <c r="C167" s="672"/>
      <c r="D167" s="737"/>
      <c r="E167" s="339"/>
      <c r="F167" s="75"/>
      <c r="G167" s="78"/>
      <c r="H167" s="737"/>
      <c r="I167" s="339"/>
      <c r="J167" s="75"/>
      <c r="K167" s="78"/>
      <c r="L167" s="620"/>
    </row>
    <row r="168" spans="1:12" s="621" customFormat="1" ht="12.75" customHeight="1">
      <c r="A168" s="743">
        <v>18</v>
      </c>
      <c r="B168" s="671" t="s">
        <v>325</v>
      </c>
      <c r="C168" s="672"/>
      <c r="D168" s="737">
        <v>1</v>
      </c>
      <c r="E168" s="339" t="s">
        <v>78</v>
      </c>
      <c r="F168" s="388">
        <v>950</v>
      </c>
      <c r="G168" s="296">
        <f>D168*F168</f>
        <v>950</v>
      </c>
      <c r="H168" s="737">
        <v>1</v>
      </c>
      <c r="I168" s="339" t="s">
        <v>78</v>
      </c>
      <c r="J168" s="1066"/>
      <c r="K168" s="296">
        <f>H168*J168</f>
        <v>0</v>
      </c>
      <c r="L168" s="620"/>
    </row>
    <row r="169" spans="1:12" s="621" customFormat="1" ht="12.75" customHeight="1">
      <c r="A169" s="743"/>
      <c r="B169" s="671"/>
      <c r="C169" s="672"/>
      <c r="D169" s="737"/>
      <c r="E169" s="339"/>
      <c r="F169" s="388"/>
      <c r="G169" s="78"/>
      <c r="H169" s="737"/>
      <c r="I169" s="339"/>
      <c r="J169" s="388"/>
      <c r="K169" s="78"/>
      <c r="L169" s="620"/>
    </row>
    <row r="170" spans="1:12" s="621" customFormat="1" ht="12.75" customHeight="1">
      <c r="A170" s="743">
        <v>19</v>
      </c>
      <c r="B170" s="671" t="s">
        <v>326</v>
      </c>
      <c r="C170" s="672"/>
      <c r="D170" s="737">
        <v>1</v>
      </c>
      <c r="E170" s="339" t="s">
        <v>78</v>
      </c>
      <c r="F170" s="75">
        <v>650</v>
      </c>
      <c r="G170" s="296">
        <f>D170*F170</f>
        <v>650</v>
      </c>
      <c r="H170" s="737">
        <v>1</v>
      </c>
      <c r="I170" s="339" t="s">
        <v>78</v>
      </c>
      <c r="J170" s="1067"/>
      <c r="K170" s="296">
        <f>H170*J170</f>
        <v>0</v>
      </c>
      <c r="L170" s="620"/>
    </row>
    <row r="171" spans="1:12" s="621" customFormat="1" ht="12.6" customHeight="1">
      <c r="A171" s="136"/>
      <c r="B171" s="91"/>
      <c r="C171" s="89"/>
      <c r="D171" s="794"/>
      <c r="E171" s="740"/>
      <c r="F171" s="75"/>
      <c r="G171" s="78"/>
      <c r="H171" s="794"/>
      <c r="I171" s="740"/>
      <c r="J171" s="75"/>
      <c r="K171" s="78"/>
      <c r="L171" s="620"/>
    </row>
    <row r="172" spans="1:12" s="621" customFormat="1" ht="12.75" customHeight="1">
      <c r="A172" s="136"/>
      <c r="B172" s="91"/>
      <c r="C172" s="89"/>
      <c r="D172" s="737"/>
      <c r="E172" s="339"/>
      <c r="F172" s="75"/>
      <c r="G172" s="78"/>
      <c r="H172" s="737"/>
      <c r="I172" s="339"/>
      <c r="J172" s="75"/>
      <c r="K172" s="78"/>
      <c r="L172" s="822"/>
    </row>
    <row r="173" spans="1:12" s="621" customFormat="1" ht="12.75" customHeight="1">
      <c r="A173" s="136"/>
      <c r="B173" s="91"/>
      <c r="C173" s="89"/>
      <c r="D173" s="737"/>
      <c r="E173" s="740"/>
      <c r="F173" s="75"/>
      <c r="G173" s="78"/>
      <c r="H173" s="737"/>
      <c r="I173" s="740"/>
      <c r="J173" s="75"/>
      <c r="K173" s="78"/>
      <c r="L173" s="823"/>
    </row>
    <row r="174" spans="1:12" s="621" customFormat="1" ht="12.75" customHeight="1">
      <c r="A174" s="74"/>
      <c r="B174" s="101"/>
      <c r="C174" s="101"/>
      <c r="D174" s="737"/>
      <c r="E174" s="339"/>
      <c r="F174" s="75"/>
      <c r="G174" s="78"/>
      <c r="H174" s="737"/>
      <c r="I174" s="339"/>
      <c r="J174" s="75"/>
      <c r="K174" s="78"/>
      <c r="L174" s="759"/>
    </row>
    <row r="175" spans="1:12" s="621" customFormat="1" ht="12.75" customHeight="1">
      <c r="A175" s="74"/>
      <c r="B175" s="91"/>
      <c r="C175" s="101"/>
      <c r="D175" s="794"/>
      <c r="E175" s="339"/>
      <c r="F175" s="75"/>
      <c r="G175" s="78"/>
      <c r="H175" s="794"/>
      <c r="I175" s="339"/>
      <c r="J175" s="75"/>
      <c r="K175" s="78"/>
      <c r="L175" s="620"/>
    </row>
    <row r="176" spans="1:12" s="621" customFormat="1" ht="12.75" customHeight="1">
      <c r="A176" s="743"/>
      <c r="B176" s="671"/>
      <c r="C176" s="738"/>
      <c r="D176" s="794"/>
      <c r="E176" s="339"/>
      <c r="F176" s="75"/>
      <c r="G176" s="78"/>
      <c r="H176" s="794"/>
      <c r="I176" s="339"/>
      <c r="J176" s="75"/>
      <c r="K176" s="78"/>
      <c r="L176" s="823"/>
    </row>
    <row r="177" spans="1:12" s="621" customFormat="1" ht="12.75" customHeight="1">
      <c r="A177" s="136"/>
      <c r="B177" s="290"/>
      <c r="C177" s="89"/>
      <c r="D177" s="795"/>
      <c r="E177" s="339"/>
      <c r="F177" s="75"/>
      <c r="G177" s="78"/>
      <c r="H177" s="795"/>
      <c r="I177" s="339"/>
      <c r="J177" s="75"/>
      <c r="K177" s="78"/>
      <c r="L177" s="823"/>
    </row>
    <row r="178" spans="1:12" s="621" customFormat="1" ht="12.75" customHeight="1">
      <c r="A178" s="74"/>
      <c r="B178" s="101"/>
      <c r="C178" s="101"/>
      <c r="D178" s="737"/>
      <c r="E178" s="740"/>
      <c r="F178" s="75"/>
      <c r="G178" s="78"/>
      <c r="H178" s="737"/>
      <c r="I178" s="740"/>
      <c r="J178" s="75"/>
      <c r="K178" s="78"/>
      <c r="L178" s="758"/>
    </row>
    <row r="179" spans="1:12" s="621" customFormat="1" ht="12.75" customHeight="1">
      <c r="A179" s="136"/>
      <c r="B179" s="150"/>
      <c r="C179" s="89"/>
      <c r="D179" s="737"/>
      <c r="E179" s="339"/>
      <c r="F179" s="75"/>
      <c r="G179" s="78"/>
      <c r="H179" s="737"/>
      <c r="I179" s="339"/>
      <c r="J179" s="75"/>
      <c r="K179" s="78"/>
      <c r="L179" s="823"/>
    </row>
    <row r="180" spans="1:12" s="621" customFormat="1" ht="12.75" customHeight="1">
      <c r="A180" s="136"/>
      <c r="B180" s="150"/>
      <c r="C180" s="89"/>
      <c r="D180" s="794"/>
      <c r="E180" s="740"/>
      <c r="F180" s="75"/>
      <c r="G180" s="78"/>
      <c r="H180" s="794"/>
      <c r="I180" s="740"/>
      <c r="J180" s="75"/>
      <c r="K180" s="78"/>
      <c r="L180" s="823"/>
    </row>
    <row r="181" spans="1:12" s="817" customFormat="1" ht="12.75" customHeight="1">
      <c r="A181" s="743"/>
      <c r="B181" s="91"/>
      <c r="C181" s="101"/>
      <c r="D181" s="737"/>
      <c r="E181" s="339"/>
      <c r="F181" s="737"/>
      <c r="G181" s="734"/>
      <c r="H181" s="737"/>
      <c r="I181" s="339"/>
      <c r="J181" s="737"/>
      <c r="K181" s="734"/>
      <c r="L181" s="823"/>
    </row>
    <row r="182" spans="1:12" s="621" customFormat="1" ht="12.75" customHeight="1">
      <c r="A182" s="74"/>
      <c r="B182" s="91"/>
      <c r="C182" s="101"/>
      <c r="D182" s="737"/>
      <c r="E182" s="339"/>
      <c r="F182" s="75"/>
      <c r="G182" s="78"/>
      <c r="H182" s="737"/>
      <c r="I182" s="339"/>
      <c r="J182" s="75"/>
      <c r="K182" s="78"/>
      <c r="L182" s="620"/>
    </row>
    <row r="183" spans="1:12" s="621" customFormat="1" ht="12.75" customHeight="1">
      <c r="A183" s="816"/>
      <c r="B183" s="101"/>
      <c r="C183" s="101"/>
      <c r="D183" s="794"/>
      <c r="E183" s="339"/>
      <c r="F183" s="75"/>
      <c r="G183" s="78"/>
      <c r="H183" s="794"/>
      <c r="I183" s="339"/>
      <c r="J183" s="75"/>
      <c r="K183" s="78"/>
      <c r="L183" s="620"/>
    </row>
    <row r="184" spans="1:12" s="621" customFormat="1" ht="12.75" customHeight="1">
      <c r="A184" s="816"/>
      <c r="B184" s="101"/>
      <c r="C184" s="101"/>
      <c r="D184" s="794"/>
      <c r="E184" s="339"/>
      <c r="F184" s="75"/>
      <c r="G184" s="78"/>
      <c r="H184" s="794"/>
      <c r="I184" s="339"/>
      <c r="J184" s="75"/>
      <c r="K184" s="78"/>
      <c r="L184" s="620"/>
    </row>
    <row r="185" spans="1:12" s="621" customFormat="1" ht="12.75" customHeight="1">
      <c r="A185" s="816"/>
      <c r="B185" s="672"/>
      <c r="C185" s="738"/>
      <c r="D185" s="558"/>
      <c r="E185" s="339"/>
      <c r="F185" s="75"/>
      <c r="G185" s="78"/>
      <c r="H185" s="558"/>
      <c r="I185" s="339"/>
      <c r="J185" s="75"/>
      <c r="K185" s="78"/>
      <c r="L185" s="620"/>
    </row>
    <row r="186" spans="1:12" s="621" customFormat="1" ht="12.75" customHeight="1">
      <c r="A186" s="816"/>
      <c r="B186" s="101"/>
      <c r="C186" s="738"/>
      <c r="D186" s="75"/>
      <c r="E186" s="339"/>
      <c r="F186" s="75"/>
      <c r="G186" s="78"/>
      <c r="H186" s="75"/>
      <c r="I186" s="339"/>
      <c r="J186" s="75"/>
      <c r="K186" s="78"/>
      <c r="L186" s="620"/>
    </row>
    <row r="187" spans="1:12" s="817" customFormat="1" ht="12.75" customHeight="1">
      <c r="A187" s="816"/>
      <c r="B187" s="91"/>
      <c r="C187" s="101"/>
      <c r="D187" s="737"/>
      <c r="E187" s="339"/>
      <c r="F187" s="737"/>
      <c r="G187" s="734"/>
      <c r="H187" s="737"/>
      <c r="I187" s="339"/>
      <c r="J187" s="737"/>
      <c r="K187" s="734"/>
      <c r="L187" s="824"/>
    </row>
    <row r="188" spans="1:12" s="817" customFormat="1" ht="12.75" customHeight="1">
      <c r="A188" s="816"/>
      <c r="B188" s="671"/>
      <c r="C188" s="672"/>
      <c r="D188" s="737"/>
      <c r="E188" s="339"/>
      <c r="F188" s="737"/>
      <c r="G188" s="734"/>
      <c r="H188" s="737"/>
      <c r="I188" s="339"/>
      <c r="J188" s="737"/>
      <c r="K188" s="734"/>
      <c r="L188" s="824"/>
    </row>
    <row r="189" spans="1:12" s="817" customFormat="1" ht="12.75" customHeight="1">
      <c r="A189" s="816"/>
      <c r="B189" s="671"/>
      <c r="C189" s="672"/>
      <c r="D189" s="737"/>
      <c r="E189" s="339"/>
      <c r="F189" s="737"/>
      <c r="G189" s="734"/>
      <c r="H189" s="737"/>
      <c r="I189" s="339"/>
      <c r="J189" s="737"/>
      <c r="K189" s="734"/>
    </row>
    <row r="190" spans="1:12" s="817" customFormat="1" ht="12.75" customHeight="1">
      <c r="A190" s="816"/>
      <c r="B190" s="671"/>
      <c r="C190" s="672"/>
      <c r="D190" s="737"/>
      <c r="E190" s="339"/>
      <c r="F190" s="737"/>
      <c r="G190" s="734"/>
      <c r="H190" s="737"/>
      <c r="I190" s="339"/>
      <c r="J190" s="737"/>
      <c r="K190" s="734"/>
      <c r="L190" s="824"/>
    </row>
    <row r="191" spans="1:12" s="817" customFormat="1" ht="12.75" customHeight="1">
      <c r="A191" s="816"/>
      <c r="B191" s="91"/>
      <c r="C191" s="89"/>
      <c r="D191" s="737"/>
      <c r="E191" s="339"/>
      <c r="F191" s="737"/>
      <c r="G191" s="734"/>
      <c r="H191" s="737"/>
      <c r="I191" s="339"/>
      <c r="J191" s="737"/>
      <c r="K191" s="734"/>
      <c r="L191" s="824"/>
    </row>
    <row r="192" spans="1:12" s="817" customFormat="1" ht="12.75" customHeight="1">
      <c r="A192" s="816"/>
      <c r="B192" s="671"/>
      <c r="C192" s="672"/>
      <c r="D192" s="737"/>
      <c r="E192" s="339"/>
      <c r="F192" s="737"/>
      <c r="G192" s="734"/>
      <c r="H192" s="737"/>
      <c r="I192" s="339"/>
      <c r="J192" s="737"/>
      <c r="K192" s="734"/>
      <c r="L192" s="824"/>
    </row>
    <row r="193" spans="1:17" s="621" customFormat="1" ht="12.75" customHeight="1">
      <c r="A193" s="816"/>
      <c r="B193" s="91"/>
      <c r="C193" s="89"/>
      <c r="D193" s="737"/>
      <c r="E193" s="339"/>
      <c r="F193" s="75"/>
      <c r="G193" s="78"/>
      <c r="H193" s="737"/>
      <c r="I193" s="339"/>
      <c r="J193" s="75"/>
      <c r="K193" s="78"/>
      <c r="L193" s="823"/>
    </row>
    <row r="194" spans="1:17" s="817" customFormat="1" ht="12.75" customHeight="1">
      <c r="A194" s="816"/>
      <c r="B194" s="671"/>
      <c r="C194" s="672"/>
      <c r="D194" s="737"/>
      <c r="E194" s="339"/>
      <c r="F194" s="737"/>
      <c r="G194" s="734"/>
      <c r="H194" s="737"/>
      <c r="I194" s="339"/>
      <c r="J194" s="737"/>
      <c r="K194" s="734"/>
    </row>
    <row r="195" spans="1:17" s="817" customFormat="1" ht="12.75" customHeight="1">
      <c r="A195" s="816"/>
      <c r="B195" s="672"/>
      <c r="C195" s="672"/>
      <c r="D195" s="794"/>
      <c r="E195" s="740"/>
      <c r="F195" s="737"/>
      <c r="G195" s="734"/>
      <c r="H195" s="794"/>
      <c r="I195" s="740"/>
      <c r="J195" s="737"/>
      <c r="K195" s="734"/>
      <c r="L195" s="855"/>
    </row>
    <row r="196" spans="1:17" s="817" customFormat="1" ht="12.75" customHeight="1">
      <c r="A196" s="816"/>
      <c r="B196" s="672"/>
      <c r="C196" s="672"/>
      <c r="D196" s="737"/>
      <c r="E196" s="339"/>
      <c r="F196" s="739"/>
      <c r="G196" s="734"/>
      <c r="H196" s="737"/>
      <c r="I196" s="339"/>
      <c r="J196" s="739"/>
      <c r="K196" s="734"/>
    </row>
    <row r="197" spans="1:17" s="817" customFormat="1" ht="12.75" customHeight="1">
      <c r="A197" s="816"/>
      <c r="B197" s="671"/>
      <c r="C197" s="672"/>
      <c r="D197" s="737"/>
      <c r="E197" s="339"/>
      <c r="F197" s="737"/>
      <c r="G197" s="734"/>
      <c r="H197" s="737"/>
      <c r="I197" s="339"/>
      <c r="J197" s="737"/>
      <c r="K197" s="734"/>
      <c r="L197" s="824"/>
    </row>
    <row r="198" spans="1:17" s="817" customFormat="1" ht="12.75" customHeight="1">
      <c r="A198" s="816"/>
      <c r="B198" s="672"/>
      <c r="C198" s="672"/>
      <c r="D198" s="737"/>
      <c r="E198" s="339"/>
      <c r="F198" s="737"/>
      <c r="G198" s="734"/>
      <c r="H198" s="737"/>
      <c r="I198" s="339"/>
      <c r="J198" s="737"/>
      <c r="K198" s="734"/>
    </row>
    <row r="199" spans="1:17" s="817" customFormat="1" ht="12.75" customHeight="1">
      <c r="A199" s="743"/>
      <c r="B199" s="671"/>
      <c r="C199" s="672"/>
      <c r="D199" s="737"/>
      <c r="E199" s="339"/>
      <c r="F199" s="737"/>
      <c r="G199" s="734"/>
      <c r="H199" s="737"/>
      <c r="I199" s="339"/>
      <c r="J199" s="737"/>
      <c r="K199" s="734"/>
      <c r="L199" s="824"/>
    </row>
    <row r="200" spans="1:17" s="621" customFormat="1" ht="12.75" customHeight="1">
      <c r="A200" s="743"/>
      <c r="B200" s="671"/>
      <c r="C200" s="672"/>
      <c r="D200" s="737"/>
      <c r="E200" s="339"/>
      <c r="F200" s="388"/>
      <c r="G200" s="78"/>
      <c r="H200" s="737"/>
      <c r="I200" s="339"/>
      <c r="J200" s="388"/>
      <c r="K200" s="78"/>
      <c r="L200" s="620"/>
    </row>
    <row r="201" spans="1:17" s="621" customFormat="1" ht="12.75" customHeight="1">
      <c r="A201" s="743"/>
      <c r="B201" s="671"/>
      <c r="C201" s="672"/>
      <c r="D201" s="737"/>
      <c r="E201" s="339"/>
      <c r="F201" s="388"/>
      <c r="G201" s="78"/>
      <c r="H201" s="737"/>
      <c r="I201" s="339"/>
      <c r="J201" s="388"/>
      <c r="K201" s="78"/>
      <c r="L201" s="620"/>
    </row>
    <row r="202" spans="1:17" s="621" customFormat="1" ht="12.75" customHeight="1">
      <c r="A202" s="743"/>
      <c r="B202" s="671"/>
      <c r="C202" s="672"/>
      <c r="D202" s="737"/>
      <c r="E202" s="339"/>
      <c r="F202" s="388"/>
      <c r="G202" s="78"/>
      <c r="H202" s="737"/>
      <c r="I202" s="339"/>
      <c r="J202" s="388"/>
      <c r="K202" s="78"/>
      <c r="L202" s="620"/>
    </row>
    <row r="203" spans="1:17" s="621" customFormat="1" ht="12.75" customHeight="1">
      <c r="A203" s="137"/>
      <c r="B203" s="138"/>
      <c r="C203" s="138"/>
      <c r="D203" s="619"/>
      <c r="E203" s="139"/>
      <c r="F203" s="619"/>
      <c r="G203" s="141"/>
      <c r="H203" s="619"/>
      <c r="I203" s="139"/>
      <c r="J203" s="619"/>
      <c r="K203" s="141"/>
      <c r="L203" s="620"/>
    </row>
    <row r="204" spans="1:17" s="621" customFormat="1" ht="12.75" customHeight="1">
      <c r="A204" s="74"/>
      <c r="B204" s="295" t="s">
        <v>106</v>
      </c>
      <c r="C204" s="79"/>
      <c r="D204" s="75"/>
      <c r="E204" s="293"/>
      <c r="F204" s="142" t="s">
        <v>36</v>
      </c>
      <c r="G204" s="143">
        <f>SUM(G144:G201)</f>
        <v>10350</v>
      </c>
      <c r="H204" s="75"/>
      <c r="I204" s="293"/>
      <c r="J204" s="142" t="s">
        <v>36</v>
      </c>
      <c r="K204" s="143">
        <f>SUM(K144:K201)</f>
        <v>11650</v>
      </c>
      <c r="L204" s="620"/>
    </row>
    <row r="205" spans="1:17" s="621" customFormat="1" ht="12.75" customHeight="1" thickBot="1">
      <c r="A205" s="144"/>
      <c r="B205" s="145"/>
      <c r="C205" s="622"/>
      <c r="D205" s="623"/>
      <c r="E205" s="146"/>
      <c r="F205" s="623"/>
      <c r="G205" s="148"/>
      <c r="H205" s="623"/>
      <c r="I205" s="146"/>
      <c r="J205" s="623"/>
      <c r="K205" s="148"/>
      <c r="L205" s="620"/>
    </row>
    <row r="206" spans="1:17" s="337" customFormat="1" ht="12.75" customHeight="1" thickTop="1">
      <c r="A206" s="74"/>
      <c r="B206" s="101"/>
      <c r="C206" s="101"/>
      <c r="D206" s="558"/>
      <c r="E206" s="293"/>
      <c r="F206" s="291"/>
      <c r="G206" s="78"/>
      <c r="H206" s="558"/>
      <c r="I206" s="293"/>
      <c r="J206" s="291"/>
      <c r="K206" s="78"/>
      <c r="M206" s="338"/>
      <c r="N206" s="339"/>
      <c r="P206" s="94"/>
      <c r="Q206" s="94"/>
    </row>
    <row r="207" spans="1:17" s="337" customFormat="1" ht="12.75" customHeight="1">
      <c r="A207" s="74"/>
      <c r="B207" s="295" t="s">
        <v>187</v>
      </c>
      <c r="C207" s="101"/>
      <c r="D207" s="558"/>
      <c r="E207" s="293"/>
      <c r="F207" s="291"/>
      <c r="G207" s="78"/>
      <c r="H207" s="558"/>
      <c r="I207" s="293"/>
      <c r="J207" s="291"/>
      <c r="K207" s="78"/>
      <c r="M207" s="338"/>
      <c r="N207" s="339"/>
      <c r="P207" s="94"/>
      <c r="Q207" s="94"/>
    </row>
    <row r="208" spans="1:17" s="337" customFormat="1" ht="12.75" customHeight="1">
      <c r="A208" s="74"/>
      <c r="B208" s="327"/>
      <c r="C208" s="101"/>
      <c r="D208" s="558"/>
      <c r="E208" s="293"/>
      <c r="F208" s="291"/>
      <c r="G208" s="78"/>
      <c r="H208" s="558"/>
      <c r="I208" s="293"/>
      <c r="J208" s="291"/>
      <c r="K208" s="78"/>
      <c r="M208" s="338"/>
      <c r="N208" s="339"/>
      <c r="P208" s="94"/>
      <c r="Q208" s="94"/>
    </row>
    <row r="209" spans="1:17" s="337" customFormat="1" ht="12.75" customHeight="1">
      <c r="A209" s="74"/>
      <c r="B209" s="327" t="s">
        <v>327</v>
      </c>
      <c r="C209" s="327"/>
      <c r="D209" s="558"/>
      <c r="E209" s="76"/>
      <c r="F209" s="291"/>
      <c r="G209" s="78"/>
      <c r="H209" s="558"/>
      <c r="I209" s="76"/>
      <c r="J209" s="291"/>
      <c r="K209" s="78"/>
      <c r="M209" s="338"/>
      <c r="N209" s="339"/>
      <c r="P209" s="94"/>
      <c r="Q209" s="94"/>
    </row>
    <row r="210" spans="1:17" s="337" customFormat="1" ht="12.75" customHeight="1">
      <c r="A210" s="74"/>
      <c r="B210" s="327"/>
      <c r="C210" s="101"/>
      <c r="D210" s="558"/>
      <c r="E210" s="76"/>
      <c r="F210" s="291"/>
      <c r="G210" s="78"/>
      <c r="H210" s="558"/>
      <c r="I210" s="76"/>
      <c r="J210" s="291"/>
      <c r="K210" s="78"/>
      <c r="M210" s="338"/>
      <c r="N210" s="339"/>
      <c r="P210" s="94"/>
      <c r="Q210" s="94"/>
    </row>
    <row r="211" spans="1:17" s="337" customFormat="1" ht="12.75" customHeight="1">
      <c r="A211" s="74"/>
      <c r="B211" s="101"/>
      <c r="C211" s="101" t="s">
        <v>328</v>
      </c>
      <c r="D211" s="558"/>
      <c r="E211" s="76"/>
      <c r="F211" s="291"/>
      <c r="G211" s="78">
        <f>G76</f>
        <v>39170</v>
      </c>
      <c r="H211" s="558"/>
      <c r="I211" s="76"/>
      <c r="J211" s="291"/>
      <c r="K211" s="78">
        <f>K76</f>
        <v>26515</v>
      </c>
      <c r="M211" s="338"/>
      <c r="N211" s="339"/>
      <c r="P211" s="94"/>
      <c r="Q211" s="94"/>
    </row>
    <row r="212" spans="1:17" s="337" customFormat="1" ht="12.75" customHeight="1">
      <c r="A212" s="74"/>
      <c r="B212" s="101"/>
      <c r="C212" s="101"/>
      <c r="D212" s="558"/>
      <c r="E212" s="76"/>
      <c r="F212" s="291"/>
      <c r="G212" s="78"/>
      <c r="H212" s="558"/>
      <c r="I212" s="76"/>
      <c r="J212" s="291"/>
      <c r="K212" s="78"/>
      <c r="M212" s="338"/>
      <c r="N212" s="339"/>
      <c r="P212" s="94"/>
      <c r="Q212" s="94"/>
    </row>
    <row r="213" spans="1:17" s="337" customFormat="1" ht="12.75" customHeight="1">
      <c r="A213" s="74"/>
      <c r="B213" s="101"/>
      <c r="C213" s="101" t="s">
        <v>329</v>
      </c>
      <c r="D213" s="558"/>
      <c r="E213" s="76"/>
      <c r="F213" s="291"/>
      <c r="G213" s="78">
        <f>G140</f>
        <v>25965</v>
      </c>
      <c r="H213" s="558"/>
      <c r="I213" s="76"/>
      <c r="J213" s="291"/>
      <c r="K213" s="78">
        <f>K140</f>
        <v>20480</v>
      </c>
      <c r="M213" s="338"/>
      <c r="N213" s="339"/>
      <c r="P213" s="94"/>
      <c r="Q213" s="94"/>
    </row>
    <row r="214" spans="1:17" s="337" customFormat="1" ht="12.75" customHeight="1">
      <c r="A214" s="74"/>
      <c r="B214" s="101"/>
      <c r="C214" s="101"/>
      <c r="D214" s="558"/>
      <c r="E214" s="76"/>
      <c r="F214" s="291"/>
      <c r="G214" s="78"/>
      <c r="H214" s="558"/>
      <c r="I214" s="76"/>
      <c r="J214" s="291"/>
      <c r="K214" s="78"/>
      <c r="M214" s="338"/>
      <c r="N214" s="339"/>
      <c r="P214" s="94"/>
      <c r="Q214" s="94"/>
    </row>
    <row r="215" spans="1:17" s="337" customFormat="1" ht="12.75" customHeight="1">
      <c r="A215" s="74"/>
      <c r="B215" s="327"/>
      <c r="C215" s="101" t="s">
        <v>330</v>
      </c>
      <c r="D215" s="558"/>
      <c r="E215" s="76"/>
      <c r="F215" s="291"/>
      <c r="G215" s="78">
        <f>G204</f>
        <v>10350</v>
      </c>
      <c r="H215" s="558"/>
      <c r="I215" s="76"/>
      <c r="J215" s="291"/>
      <c r="K215" s="78">
        <f>K204</f>
        <v>11650</v>
      </c>
      <c r="M215" s="338"/>
      <c r="N215" s="339"/>
      <c r="P215" s="94"/>
      <c r="Q215" s="94"/>
    </row>
    <row r="216" spans="1:17" s="337" customFormat="1" ht="12.75" customHeight="1">
      <c r="A216" s="74"/>
      <c r="B216" s="327"/>
      <c r="C216" s="101"/>
      <c r="D216" s="558"/>
      <c r="E216" s="76"/>
      <c r="F216" s="291"/>
      <c r="G216" s="78"/>
      <c r="H216" s="558"/>
      <c r="I216" s="76"/>
      <c r="J216" s="291"/>
      <c r="K216" s="78"/>
      <c r="M216" s="338"/>
      <c r="N216" s="339"/>
      <c r="P216" s="94"/>
      <c r="Q216" s="94"/>
    </row>
    <row r="217" spans="1:17" s="337" customFormat="1" ht="12.75" customHeight="1">
      <c r="A217" s="74"/>
      <c r="B217" s="327"/>
      <c r="C217" s="101"/>
      <c r="D217" s="558"/>
      <c r="E217" s="76"/>
      <c r="F217" s="291"/>
      <c r="G217" s="78"/>
      <c r="H217" s="558"/>
      <c r="I217" s="76"/>
      <c r="J217" s="291"/>
      <c r="K217" s="78"/>
      <c r="M217" s="338"/>
      <c r="N217" s="339"/>
      <c r="P217" s="94"/>
      <c r="Q217" s="94"/>
    </row>
    <row r="218" spans="1:17" s="337" customFormat="1" ht="12.75" customHeight="1">
      <c r="A218" s="74"/>
      <c r="B218" s="327"/>
      <c r="C218" s="101"/>
      <c r="D218" s="558"/>
      <c r="E218" s="76"/>
      <c r="F218" s="291"/>
      <c r="G218" s="78"/>
      <c r="H218" s="558"/>
      <c r="I218" s="76"/>
      <c r="J218" s="291"/>
      <c r="K218" s="78"/>
      <c r="M218" s="338"/>
      <c r="N218" s="339"/>
      <c r="P218" s="94"/>
      <c r="Q218" s="94"/>
    </row>
    <row r="219" spans="1:17" s="337" customFormat="1" ht="12.75" customHeight="1">
      <c r="A219" s="74"/>
      <c r="B219" s="327"/>
      <c r="C219" s="101"/>
      <c r="D219" s="558"/>
      <c r="E219" s="76"/>
      <c r="F219" s="291"/>
      <c r="G219" s="78"/>
      <c r="H219" s="558"/>
      <c r="I219" s="76"/>
      <c r="J219" s="291"/>
      <c r="K219" s="78"/>
      <c r="M219" s="338"/>
      <c r="N219" s="339"/>
      <c r="P219" s="94"/>
      <c r="Q219" s="94"/>
    </row>
    <row r="220" spans="1:17" s="337" customFormat="1" ht="12.75" customHeight="1">
      <c r="A220" s="74"/>
      <c r="B220" s="101"/>
      <c r="C220" s="101"/>
      <c r="D220" s="558"/>
      <c r="E220" s="76"/>
      <c r="F220" s="291"/>
      <c r="G220" s="298"/>
      <c r="H220" s="558"/>
      <c r="I220" s="76"/>
      <c r="J220" s="291"/>
      <c r="K220" s="298"/>
      <c r="M220" s="338"/>
      <c r="N220" s="339"/>
      <c r="P220" s="94"/>
      <c r="Q220" s="94"/>
    </row>
    <row r="221" spans="1:17" s="337" customFormat="1" ht="12.75" customHeight="1">
      <c r="A221" s="74"/>
      <c r="B221" s="101"/>
      <c r="C221" s="101"/>
      <c r="D221" s="558"/>
      <c r="E221" s="76"/>
      <c r="F221" s="291"/>
      <c r="G221" s="78"/>
      <c r="H221" s="558"/>
      <c r="I221" s="76"/>
      <c r="J221" s="291"/>
      <c r="K221" s="78"/>
      <c r="M221" s="338"/>
      <c r="N221" s="339"/>
      <c r="P221" s="94"/>
      <c r="Q221" s="94"/>
    </row>
    <row r="222" spans="1:17" s="337" customFormat="1" ht="12.75" customHeight="1">
      <c r="A222" s="74"/>
      <c r="B222" s="101"/>
      <c r="C222" s="101"/>
      <c r="D222" s="558"/>
      <c r="E222" s="76"/>
      <c r="F222" s="291"/>
      <c r="G222" s="78"/>
      <c r="H222" s="558"/>
      <c r="I222" s="76"/>
      <c r="J222" s="291"/>
      <c r="K222" s="78"/>
      <c r="M222" s="338"/>
      <c r="N222" s="339"/>
      <c r="P222" s="94"/>
      <c r="Q222" s="94"/>
    </row>
    <row r="223" spans="1:17" s="337" customFormat="1" ht="12.75" customHeight="1">
      <c r="A223" s="74"/>
      <c r="B223" s="101"/>
      <c r="C223" s="101"/>
      <c r="D223" s="558"/>
      <c r="E223" s="76"/>
      <c r="F223" s="291"/>
      <c r="G223" s="78"/>
      <c r="H223" s="558"/>
      <c r="I223" s="76"/>
      <c r="J223" s="291"/>
      <c r="K223" s="78"/>
      <c r="M223" s="338"/>
      <c r="N223" s="339"/>
      <c r="P223" s="94"/>
      <c r="Q223" s="94"/>
    </row>
    <row r="224" spans="1:17" s="337" customFormat="1" ht="12.75" customHeight="1">
      <c r="A224" s="74"/>
      <c r="B224" s="101"/>
      <c r="C224" s="101"/>
      <c r="D224" s="558"/>
      <c r="E224" s="76"/>
      <c r="F224" s="291"/>
      <c r="G224" s="78"/>
      <c r="H224" s="558"/>
      <c r="I224" s="76"/>
      <c r="J224" s="291"/>
      <c r="K224" s="78"/>
      <c r="M224" s="338"/>
      <c r="N224" s="339"/>
      <c r="P224" s="94"/>
      <c r="Q224" s="94"/>
    </row>
    <row r="225" spans="1:17" s="337" customFormat="1" ht="12.75" customHeight="1">
      <c r="A225" s="74"/>
      <c r="B225" s="101"/>
      <c r="C225" s="101"/>
      <c r="D225" s="558"/>
      <c r="E225" s="76"/>
      <c r="F225" s="291"/>
      <c r="G225" s="78"/>
      <c r="H225" s="558"/>
      <c r="I225" s="76"/>
      <c r="J225" s="291"/>
      <c r="K225" s="78"/>
      <c r="M225" s="338"/>
      <c r="N225" s="339"/>
      <c r="P225" s="94"/>
      <c r="Q225" s="94"/>
    </row>
    <row r="226" spans="1:17" s="337" customFormat="1" ht="12.75" customHeight="1">
      <c r="A226" s="74"/>
      <c r="B226" s="101"/>
      <c r="C226" s="101"/>
      <c r="D226" s="558"/>
      <c r="E226" s="76"/>
      <c r="F226" s="291"/>
      <c r="G226" s="78"/>
      <c r="H226" s="558"/>
      <c r="I226" s="76"/>
      <c r="J226" s="291"/>
      <c r="K226" s="78"/>
      <c r="M226" s="338"/>
      <c r="N226" s="339"/>
      <c r="P226" s="94"/>
      <c r="Q226" s="94"/>
    </row>
    <row r="227" spans="1:17" s="337" customFormat="1" ht="12.75" customHeight="1">
      <c r="A227" s="74"/>
      <c r="B227" s="101"/>
      <c r="C227" s="101"/>
      <c r="D227" s="558"/>
      <c r="E227" s="76"/>
      <c r="F227" s="291"/>
      <c r="G227" s="78"/>
      <c r="H227" s="558"/>
      <c r="I227" s="76"/>
      <c r="J227" s="291"/>
      <c r="K227" s="78"/>
      <c r="M227" s="338"/>
      <c r="N227" s="339"/>
      <c r="P227" s="94"/>
      <c r="Q227" s="94"/>
    </row>
    <row r="228" spans="1:17" s="337" customFormat="1" ht="12.75" customHeight="1">
      <c r="A228" s="74"/>
      <c r="B228" s="101"/>
      <c r="C228" s="328"/>
      <c r="D228" s="558"/>
      <c r="E228" s="76"/>
      <c r="F228" s="291"/>
      <c r="G228" s="78"/>
      <c r="H228" s="558"/>
      <c r="I228" s="76"/>
      <c r="J228" s="291"/>
      <c r="K228" s="78"/>
      <c r="M228" s="338"/>
      <c r="N228" s="339"/>
      <c r="P228" s="94"/>
      <c r="Q228" s="94"/>
    </row>
    <row r="229" spans="1:17" s="337" customFormat="1" ht="12.75" customHeight="1">
      <c r="A229" s="74"/>
      <c r="B229" s="101"/>
      <c r="C229" s="328"/>
      <c r="D229" s="558"/>
      <c r="E229" s="76"/>
      <c r="F229" s="291"/>
      <c r="G229" s="78"/>
      <c r="H229" s="558"/>
      <c r="I229" s="76"/>
      <c r="J229" s="291"/>
      <c r="K229" s="78"/>
      <c r="M229" s="338"/>
      <c r="N229" s="339"/>
      <c r="P229" s="94"/>
      <c r="Q229" s="94"/>
    </row>
    <row r="230" spans="1:17" s="337" customFormat="1" ht="12.75" customHeight="1">
      <c r="A230" s="74"/>
      <c r="B230" s="101"/>
      <c r="C230" s="328"/>
      <c r="D230" s="558"/>
      <c r="E230" s="76"/>
      <c r="F230" s="291"/>
      <c r="G230" s="78"/>
      <c r="H230" s="558"/>
      <c r="I230" s="76"/>
      <c r="J230" s="291"/>
      <c r="K230" s="78"/>
      <c r="M230" s="338"/>
      <c r="N230" s="339"/>
      <c r="P230" s="94"/>
      <c r="Q230" s="94"/>
    </row>
    <row r="231" spans="1:17" s="337" customFormat="1">
      <c r="A231" s="74"/>
      <c r="B231" s="101"/>
      <c r="C231" s="101"/>
      <c r="D231" s="558"/>
      <c r="E231" s="293"/>
      <c r="F231" s="291"/>
      <c r="G231" s="78"/>
      <c r="H231" s="558"/>
      <c r="I231" s="293"/>
      <c r="J231" s="291"/>
      <c r="K231" s="78"/>
      <c r="M231" s="338"/>
      <c r="N231" s="339"/>
      <c r="P231" s="94"/>
      <c r="Q231" s="94"/>
    </row>
    <row r="232" spans="1:17" s="337" customFormat="1">
      <c r="A232" s="74"/>
      <c r="B232" s="101"/>
      <c r="C232" s="328"/>
      <c r="D232" s="558"/>
      <c r="E232" s="293"/>
      <c r="F232" s="291"/>
      <c r="G232" s="78"/>
      <c r="H232" s="558"/>
      <c r="I232" s="293"/>
      <c r="J232" s="291"/>
      <c r="K232" s="78"/>
      <c r="M232" s="338"/>
      <c r="N232" s="339"/>
      <c r="P232" s="94"/>
      <c r="Q232" s="94"/>
    </row>
    <row r="233" spans="1:17" s="337" customFormat="1">
      <c r="A233" s="74"/>
      <c r="B233" s="101"/>
      <c r="C233" s="328"/>
      <c r="D233" s="558"/>
      <c r="E233" s="293"/>
      <c r="F233" s="291"/>
      <c r="G233" s="78"/>
      <c r="H233" s="558"/>
      <c r="I233" s="293"/>
      <c r="J233" s="291"/>
      <c r="K233" s="78"/>
      <c r="M233" s="338"/>
      <c r="N233" s="339"/>
      <c r="P233" s="94"/>
      <c r="Q233" s="94"/>
    </row>
    <row r="234" spans="1:17" s="337" customFormat="1">
      <c r="A234" s="74"/>
      <c r="B234" s="101"/>
      <c r="C234" s="328"/>
      <c r="D234" s="558"/>
      <c r="E234" s="293"/>
      <c r="F234" s="291"/>
      <c r="G234" s="78"/>
      <c r="H234" s="558"/>
      <c r="I234" s="293"/>
      <c r="J234" s="291"/>
      <c r="K234" s="78"/>
      <c r="M234" s="338"/>
      <c r="N234" s="339"/>
      <c r="P234" s="94"/>
      <c r="Q234" s="94"/>
    </row>
    <row r="235" spans="1:17" s="337" customFormat="1">
      <c r="A235" s="74"/>
      <c r="B235" s="101"/>
      <c r="C235" s="328"/>
      <c r="D235" s="558"/>
      <c r="E235" s="293"/>
      <c r="F235" s="291"/>
      <c r="G235" s="78"/>
      <c r="H235" s="558"/>
      <c r="I235" s="293"/>
      <c r="J235" s="291"/>
      <c r="K235" s="78"/>
      <c r="M235" s="338"/>
      <c r="N235" s="339"/>
      <c r="P235" s="94"/>
      <c r="Q235" s="94"/>
    </row>
    <row r="236" spans="1:17" s="337" customFormat="1">
      <c r="A236" s="74"/>
      <c r="B236" s="101"/>
      <c r="C236" s="328"/>
      <c r="D236" s="558"/>
      <c r="E236" s="293"/>
      <c r="F236" s="291"/>
      <c r="G236" s="78"/>
      <c r="H236" s="558"/>
      <c r="I236" s="293"/>
      <c r="J236" s="291"/>
      <c r="K236" s="78"/>
      <c r="M236" s="338"/>
      <c r="N236" s="339"/>
      <c r="P236" s="94"/>
      <c r="Q236" s="94"/>
    </row>
    <row r="237" spans="1:17" s="337" customFormat="1">
      <c r="A237" s="74"/>
      <c r="B237" s="101"/>
      <c r="C237" s="328"/>
      <c r="D237" s="558"/>
      <c r="E237" s="293"/>
      <c r="F237" s="291"/>
      <c r="G237" s="78"/>
      <c r="H237" s="558"/>
      <c r="I237" s="293"/>
      <c r="J237" s="291"/>
      <c r="K237" s="78"/>
      <c r="M237" s="338"/>
      <c r="N237" s="339"/>
      <c r="P237" s="94"/>
      <c r="Q237" s="94"/>
    </row>
    <row r="238" spans="1:17" s="337" customFormat="1">
      <c r="A238" s="74"/>
      <c r="B238" s="101"/>
      <c r="C238" s="328"/>
      <c r="D238" s="558"/>
      <c r="E238" s="293"/>
      <c r="F238" s="291"/>
      <c r="G238" s="78"/>
      <c r="H238" s="558"/>
      <c r="I238" s="293"/>
      <c r="J238" s="291"/>
      <c r="K238" s="78"/>
      <c r="M238" s="338"/>
      <c r="N238" s="339"/>
      <c r="P238" s="94"/>
      <c r="Q238" s="94"/>
    </row>
    <row r="239" spans="1:17" s="337" customFormat="1">
      <c r="A239" s="74"/>
      <c r="B239" s="101"/>
      <c r="C239" s="328"/>
      <c r="D239" s="558"/>
      <c r="E239" s="293"/>
      <c r="F239" s="291"/>
      <c r="G239" s="78"/>
      <c r="H239" s="558"/>
      <c r="I239" s="293"/>
      <c r="J239" s="291"/>
      <c r="K239" s="78"/>
      <c r="M239" s="338"/>
      <c r="N239" s="339"/>
      <c r="P239" s="94"/>
      <c r="Q239" s="94"/>
    </row>
    <row r="240" spans="1:17" s="337" customFormat="1">
      <c r="A240" s="74"/>
      <c r="B240" s="101"/>
      <c r="C240" s="328"/>
      <c r="D240" s="558"/>
      <c r="E240" s="293"/>
      <c r="F240" s="291"/>
      <c r="G240" s="78"/>
      <c r="H240" s="558"/>
      <c r="I240" s="293"/>
      <c r="J240" s="291"/>
      <c r="K240" s="78"/>
      <c r="M240" s="338"/>
      <c r="N240" s="339"/>
      <c r="P240" s="94"/>
      <c r="Q240" s="94"/>
    </row>
    <row r="241" spans="1:17" s="337" customFormat="1">
      <c r="A241" s="74"/>
      <c r="B241" s="101"/>
      <c r="C241" s="328"/>
      <c r="D241" s="558"/>
      <c r="E241" s="293"/>
      <c r="F241" s="291"/>
      <c r="G241" s="78"/>
      <c r="H241" s="558"/>
      <c r="I241" s="293"/>
      <c r="J241" s="291"/>
      <c r="K241" s="78"/>
      <c r="M241" s="338"/>
      <c r="N241" s="339"/>
      <c r="P241" s="94"/>
      <c r="Q241" s="94"/>
    </row>
    <row r="242" spans="1:17" s="337" customFormat="1">
      <c r="A242" s="74"/>
      <c r="B242" s="101"/>
      <c r="C242" s="328"/>
      <c r="D242" s="558"/>
      <c r="E242" s="293"/>
      <c r="F242" s="291"/>
      <c r="G242" s="78"/>
      <c r="H242" s="558"/>
      <c r="I242" s="293"/>
      <c r="J242" s="291"/>
      <c r="K242" s="78"/>
      <c r="M242" s="338"/>
      <c r="N242" s="339"/>
      <c r="P242" s="94"/>
      <c r="Q242" s="94"/>
    </row>
    <row r="243" spans="1:17" s="337" customFormat="1">
      <c r="A243" s="74"/>
      <c r="B243" s="101"/>
      <c r="C243" s="328"/>
      <c r="D243" s="558"/>
      <c r="E243" s="293"/>
      <c r="F243" s="291"/>
      <c r="G243" s="78"/>
      <c r="H243" s="558"/>
      <c r="I243" s="293"/>
      <c r="J243" s="291"/>
      <c r="K243" s="78"/>
      <c r="M243" s="338"/>
      <c r="N243" s="339"/>
      <c r="P243" s="94"/>
      <c r="Q243" s="94"/>
    </row>
    <row r="244" spans="1:17" s="337" customFormat="1">
      <c r="A244" s="74"/>
      <c r="B244" s="101"/>
      <c r="C244" s="328"/>
      <c r="D244" s="558"/>
      <c r="E244" s="293"/>
      <c r="F244" s="291"/>
      <c r="G244" s="78"/>
      <c r="H244" s="558"/>
      <c r="I244" s="293"/>
      <c r="J244" s="291"/>
      <c r="K244" s="78"/>
      <c r="M244" s="338"/>
      <c r="N244" s="339"/>
      <c r="P244" s="94"/>
      <c r="Q244" s="94"/>
    </row>
    <row r="245" spans="1:17" s="337" customFormat="1">
      <c r="A245" s="74"/>
      <c r="B245" s="101"/>
      <c r="C245" s="328"/>
      <c r="D245" s="558"/>
      <c r="E245" s="293"/>
      <c r="F245" s="291"/>
      <c r="G245" s="78"/>
      <c r="H245" s="558"/>
      <c r="I245" s="293"/>
      <c r="J245" s="291"/>
      <c r="K245" s="78"/>
      <c r="M245" s="338"/>
      <c r="N245" s="339"/>
      <c r="P245" s="94"/>
      <c r="Q245" s="94"/>
    </row>
    <row r="246" spans="1:17" s="337" customFormat="1">
      <c r="A246" s="74"/>
      <c r="B246" s="101"/>
      <c r="C246" s="328"/>
      <c r="D246" s="558"/>
      <c r="E246" s="293"/>
      <c r="F246" s="291"/>
      <c r="G246" s="78"/>
      <c r="H246" s="558"/>
      <c r="I246" s="293"/>
      <c r="J246" s="291"/>
      <c r="K246" s="78"/>
      <c r="M246" s="338"/>
      <c r="N246" s="339"/>
      <c r="P246" s="94"/>
      <c r="Q246" s="94"/>
    </row>
    <row r="247" spans="1:17" s="337" customFormat="1">
      <c r="A247" s="74"/>
      <c r="B247" s="101"/>
      <c r="C247" s="328"/>
      <c r="D247" s="558"/>
      <c r="E247" s="293"/>
      <c r="F247" s="291"/>
      <c r="G247" s="78"/>
      <c r="H247" s="558"/>
      <c r="I247" s="293"/>
      <c r="J247" s="291"/>
      <c r="K247" s="78"/>
      <c r="M247" s="338"/>
      <c r="N247" s="339"/>
      <c r="P247" s="94"/>
      <c r="Q247" s="94"/>
    </row>
    <row r="248" spans="1:17" s="337" customFormat="1">
      <c r="A248" s="74"/>
      <c r="B248" s="101"/>
      <c r="C248" s="328"/>
      <c r="D248" s="558"/>
      <c r="E248" s="293"/>
      <c r="F248" s="291"/>
      <c r="G248" s="78"/>
      <c r="H248" s="558"/>
      <c r="I248" s="293"/>
      <c r="J248" s="291"/>
      <c r="K248" s="78"/>
      <c r="M248" s="338"/>
      <c r="N248" s="339"/>
      <c r="P248" s="94"/>
      <c r="Q248" s="94"/>
    </row>
    <row r="249" spans="1:17" s="337" customFormat="1">
      <c r="A249" s="74"/>
      <c r="B249" s="101"/>
      <c r="C249" s="328"/>
      <c r="D249" s="558"/>
      <c r="E249" s="293"/>
      <c r="F249" s="291"/>
      <c r="G249" s="78"/>
      <c r="H249" s="558"/>
      <c r="I249" s="293"/>
      <c r="J249" s="291"/>
      <c r="K249" s="78"/>
      <c r="M249" s="338"/>
      <c r="N249" s="339"/>
      <c r="P249" s="94"/>
      <c r="Q249" s="94"/>
    </row>
    <row r="250" spans="1:17" s="337" customFormat="1">
      <c r="A250" s="74"/>
      <c r="B250" s="101"/>
      <c r="C250" s="328"/>
      <c r="D250" s="558"/>
      <c r="E250" s="293"/>
      <c r="F250" s="291"/>
      <c r="G250" s="78"/>
      <c r="H250" s="558"/>
      <c r="I250" s="293"/>
      <c r="J250" s="291"/>
      <c r="K250" s="78"/>
      <c r="M250" s="338"/>
      <c r="N250" s="339"/>
      <c r="P250" s="94"/>
      <c r="Q250" s="94"/>
    </row>
    <row r="251" spans="1:17" s="337" customFormat="1">
      <c r="A251" s="74"/>
      <c r="B251" s="101"/>
      <c r="C251" s="328"/>
      <c r="D251" s="558"/>
      <c r="E251" s="293"/>
      <c r="F251" s="291"/>
      <c r="G251" s="78"/>
      <c r="H251" s="558"/>
      <c r="I251" s="293"/>
      <c r="J251" s="291"/>
      <c r="K251" s="78"/>
      <c r="M251" s="338"/>
      <c r="N251" s="339"/>
      <c r="P251" s="94"/>
      <c r="Q251" s="94"/>
    </row>
    <row r="252" spans="1:17" s="337" customFormat="1">
      <c r="A252" s="74"/>
      <c r="B252" s="101"/>
      <c r="C252" s="328"/>
      <c r="D252" s="558"/>
      <c r="E252" s="293"/>
      <c r="F252" s="291"/>
      <c r="G252" s="78"/>
      <c r="H252" s="558"/>
      <c r="I252" s="293"/>
      <c r="J252" s="291"/>
      <c r="K252" s="78"/>
      <c r="M252" s="338"/>
      <c r="N252" s="339"/>
      <c r="P252" s="94"/>
      <c r="Q252" s="94"/>
    </row>
    <row r="253" spans="1:17" s="337" customFormat="1">
      <c r="A253" s="74"/>
      <c r="B253" s="101"/>
      <c r="C253" s="328"/>
      <c r="D253" s="558"/>
      <c r="E253" s="293"/>
      <c r="F253" s="291"/>
      <c r="G253" s="78"/>
      <c r="H253" s="558"/>
      <c r="I253" s="293"/>
      <c r="J253" s="291"/>
      <c r="K253" s="78"/>
      <c r="M253" s="338"/>
      <c r="N253" s="339"/>
      <c r="P253" s="94"/>
      <c r="Q253" s="94"/>
    </row>
    <row r="254" spans="1:17" s="337" customFormat="1">
      <c r="A254" s="74"/>
      <c r="B254" s="101"/>
      <c r="C254" s="328"/>
      <c r="D254" s="558"/>
      <c r="E254" s="293"/>
      <c r="F254" s="291"/>
      <c r="G254" s="78"/>
      <c r="H254" s="558"/>
      <c r="I254" s="293"/>
      <c r="J254" s="291"/>
      <c r="K254" s="78"/>
      <c r="M254" s="338"/>
      <c r="N254" s="339"/>
      <c r="P254" s="94"/>
      <c r="Q254" s="94"/>
    </row>
    <row r="255" spans="1:17" s="337" customFormat="1">
      <c r="A255" s="74"/>
      <c r="B255" s="101"/>
      <c r="C255" s="328"/>
      <c r="D255" s="558"/>
      <c r="E255" s="293"/>
      <c r="F255" s="291"/>
      <c r="G255" s="78"/>
      <c r="H255" s="558"/>
      <c r="I255" s="293"/>
      <c r="J255" s="291"/>
      <c r="K255" s="78"/>
      <c r="M255" s="338"/>
      <c r="N255" s="339"/>
      <c r="P255" s="94"/>
      <c r="Q255" s="94"/>
    </row>
    <row r="256" spans="1:17" s="337" customFormat="1">
      <c r="A256" s="74"/>
      <c r="B256" s="101"/>
      <c r="C256" s="328"/>
      <c r="D256" s="558"/>
      <c r="E256" s="293"/>
      <c r="F256" s="291"/>
      <c r="G256" s="78"/>
      <c r="H256" s="558"/>
      <c r="I256" s="293"/>
      <c r="J256" s="291"/>
      <c r="K256" s="78"/>
      <c r="M256" s="338"/>
      <c r="N256" s="339"/>
      <c r="P256" s="94"/>
      <c r="Q256" s="94"/>
    </row>
    <row r="257" spans="1:17" s="337" customFormat="1">
      <c r="A257" s="74"/>
      <c r="B257" s="101"/>
      <c r="C257" s="328"/>
      <c r="D257" s="558"/>
      <c r="E257" s="293"/>
      <c r="F257" s="291"/>
      <c r="G257" s="78"/>
      <c r="H257" s="558"/>
      <c r="I257" s="293"/>
      <c r="J257" s="291"/>
      <c r="K257" s="78"/>
      <c r="M257" s="338"/>
      <c r="N257" s="339"/>
      <c r="P257" s="94"/>
      <c r="Q257" s="94"/>
    </row>
    <row r="258" spans="1:17" s="337" customFormat="1">
      <c r="A258" s="74"/>
      <c r="B258" s="101"/>
      <c r="C258" s="328"/>
      <c r="D258" s="558"/>
      <c r="E258" s="293"/>
      <c r="F258" s="291"/>
      <c r="G258" s="78"/>
      <c r="H258" s="558"/>
      <c r="I258" s="293"/>
      <c r="J258" s="291"/>
      <c r="K258" s="78"/>
      <c r="M258" s="338"/>
      <c r="N258" s="339"/>
      <c r="P258" s="94"/>
      <c r="Q258" s="94"/>
    </row>
    <row r="259" spans="1:17" s="337" customFormat="1">
      <c r="A259" s="74"/>
      <c r="B259" s="101"/>
      <c r="C259" s="328"/>
      <c r="D259" s="558"/>
      <c r="E259" s="293"/>
      <c r="F259" s="291"/>
      <c r="G259" s="78"/>
      <c r="H259" s="558"/>
      <c r="I259" s="293"/>
      <c r="J259" s="291"/>
      <c r="K259" s="78"/>
      <c r="M259" s="338"/>
      <c r="N259" s="339"/>
      <c r="P259" s="94"/>
      <c r="Q259" s="94"/>
    </row>
    <row r="260" spans="1:17" s="337" customFormat="1">
      <c r="A260" s="74"/>
      <c r="B260" s="101"/>
      <c r="C260" s="328"/>
      <c r="D260" s="558"/>
      <c r="E260" s="293"/>
      <c r="F260" s="291"/>
      <c r="G260" s="78"/>
      <c r="H260" s="558"/>
      <c r="I260" s="293"/>
      <c r="J260" s="291"/>
      <c r="K260" s="78"/>
      <c r="M260" s="338"/>
      <c r="N260" s="339"/>
      <c r="P260" s="94"/>
      <c r="Q260" s="94"/>
    </row>
    <row r="261" spans="1:17" s="337" customFormat="1">
      <c r="A261" s="74"/>
      <c r="B261" s="101"/>
      <c r="C261" s="328"/>
      <c r="D261" s="558"/>
      <c r="E261" s="293"/>
      <c r="F261" s="291"/>
      <c r="G261" s="78"/>
      <c r="H261" s="558"/>
      <c r="I261" s="293"/>
      <c r="J261" s="291"/>
      <c r="K261" s="78"/>
      <c r="M261" s="338"/>
      <c r="N261" s="339"/>
      <c r="P261" s="94"/>
      <c r="Q261" s="94"/>
    </row>
    <row r="262" spans="1:17" s="337" customFormat="1">
      <c r="A262" s="74"/>
      <c r="B262" s="101"/>
      <c r="C262" s="328"/>
      <c r="D262" s="558"/>
      <c r="E262" s="293"/>
      <c r="F262" s="291"/>
      <c r="G262" s="78"/>
      <c r="H262" s="558"/>
      <c r="I262" s="293"/>
      <c r="J262" s="291"/>
      <c r="K262" s="78"/>
      <c r="M262" s="338"/>
      <c r="N262" s="339"/>
      <c r="P262" s="94"/>
      <c r="Q262" s="94"/>
    </row>
    <row r="263" spans="1:17">
      <c r="A263" s="74"/>
      <c r="C263" s="328"/>
      <c r="D263" s="558"/>
      <c r="F263" s="291"/>
      <c r="G263" s="78"/>
      <c r="H263" s="558"/>
      <c r="J263" s="291"/>
      <c r="K263" s="78"/>
    </row>
    <row r="264" spans="1:17">
      <c r="A264" s="74"/>
      <c r="C264" s="328"/>
      <c r="D264" s="558"/>
      <c r="F264" s="291"/>
      <c r="G264" s="78"/>
      <c r="H264" s="558"/>
      <c r="J264" s="291"/>
      <c r="K264" s="78"/>
    </row>
    <row r="265" spans="1:17">
      <c r="A265" s="74"/>
      <c r="C265" s="328"/>
      <c r="D265" s="558"/>
      <c r="F265" s="291"/>
      <c r="G265" s="78"/>
      <c r="H265" s="558"/>
      <c r="J265" s="291"/>
      <c r="K265" s="78"/>
    </row>
    <row r="266" spans="1:17">
      <c r="A266" s="284"/>
      <c r="B266" s="285"/>
      <c r="C266" s="285"/>
      <c r="D266" s="588"/>
      <c r="E266" s="286"/>
      <c r="F266" s="287"/>
      <c r="G266" s="299"/>
      <c r="H266" s="588"/>
      <c r="I266" s="286"/>
      <c r="J266" s="287"/>
      <c r="K266" s="299"/>
    </row>
    <row r="267" spans="1:17">
      <c r="A267" s="74"/>
      <c r="D267" s="558"/>
      <c r="F267" s="291"/>
      <c r="G267" s="141"/>
      <c r="H267" s="558"/>
      <c r="J267" s="291"/>
      <c r="K267" s="141"/>
    </row>
    <row r="268" spans="1:17">
      <c r="A268" s="74"/>
      <c r="B268" s="562" t="s">
        <v>245</v>
      </c>
      <c r="C268" s="295"/>
      <c r="D268" s="558"/>
      <c r="F268" s="142" t="s">
        <v>36</v>
      </c>
      <c r="G268" s="143">
        <f>SUM(G207:G266)</f>
        <v>75485</v>
      </c>
      <c r="H268" s="558"/>
      <c r="J268" s="142" t="s">
        <v>36</v>
      </c>
      <c r="K268" s="143">
        <f>SUM(K207:K266)</f>
        <v>58645</v>
      </c>
    </row>
    <row r="269" spans="1:17" ht="13.8" thickBot="1">
      <c r="A269" s="144"/>
      <c r="B269" s="145"/>
      <c r="C269" s="145"/>
      <c r="D269" s="589"/>
      <c r="E269" s="146"/>
      <c r="F269" s="147"/>
      <c r="G269" s="148"/>
      <c r="H269" s="589"/>
      <c r="I269" s="146"/>
      <c r="J269" s="147"/>
      <c r="K269" s="148"/>
    </row>
    <row r="270" spans="1:17" ht="13.8" thickTop="1"/>
  </sheetData>
  <protectedRanges>
    <protectedRange sqref="F1:G5 F7:G17 F67:G85 G18:G66 F133:G149 G86:G132 F171:G1048576 G150:G170 J1:K5 K150:K166 J7:K17 J23:K28 K18:K22 J32:K37 K29:K31 J67:K85 K38:K66 J125:K149 K86:K124 J167:K1048576" name="Range1"/>
    <protectedRange sqref="F6:G6" name="Range1_1"/>
    <protectedRange sqref="F18:F66" name="Range2"/>
    <protectedRange sqref="F18:F66" name="Range1_2"/>
    <protectedRange sqref="F86:F132" name="Range2_1"/>
    <protectedRange sqref="F86:F132" name="Range1_3"/>
    <protectedRange sqref="F150:F170" name="Range2_2"/>
    <protectedRange sqref="F150:F170" name="Range1_4"/>
    <protectedRange sqref="J18:J22" name="Range2_3"/>
    <protectedRange sqref="J18:J22" name="Range1_5"/>
    <protectedRange sqref="J29:J31" name="Range2_4"/>
    <protectedRange sqref="J29:J31" name="Range1_6"/>
    <protectedRange sqref="J38:J66" name="Range2_5"/>
    <protectedRange sqref="J38:J66" name="Range1_7"/>
    <protectedRange sqref="J86:J124" name="Range2_6"/>
    <protectedRange sqref="J86:J124" name="Range1_8"/>
    <protectedRange sqref="J150:J166" name="Range2_7"/>
    <protectedRange sqref="J150:J166" name="Range1_9"/>
    <protectedRange sqref="J6:K6" name="Range1_10"/>
  </protectedRanges>
  <mergeCells count="6">
    <mergeCell ref="A2:G2"/>
    <mergeCell ref="A3:G3"/>
    <mergeCell ref="A4:G4"/>
    <mergeCell ref="B7:C7"/>
    <mergeCell ref="D6:G6"/>
    <mergeCell ref="H6:K6"/>
  </mergeCells>
  <phoneticPr fontId="67" type="noConversion"/>
  <printOptions horizontalCentered="1"/>
  <pageMargins left="0.39370078740157483" right="0.39370078740157483" top="0.51181102362204722" bottom="0.51181102362204722" header="0.19685039370078741" footer="0.19685039370078741"/>
  <pageSetup paperSize="9" scale="85" firstPageNumber="16" orientation="portrait" useFirstPageNumber="1" r:id="rId1"/>
  <headerFooter>
    <oddFooter>&amp;C1/&amp;P</oddFooter>
  </headerFooter>
  <rowBreaks count="2" manualBreakCount="2">
    <brk id="141" max="18" man="1"/>
    <brk id="205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9E1E-BF94-4E90-959D-D28D7F7F66A0}">
  <dimension ref="A1:P1608"/>
  <sheetViews>
    <sheetView showGridLines="0" showZeros="0" view="pageBreakPreview" topLeftCell="H1" zoomScaleNormal="100" zoomScaleSheetLayoutView="100" workbookViewId="0">
      <selection activeCell="L1" sqref="L1:S1048576"/>
    </sheetView>
  </sheetViews>
  <sheetFormatPr defaultColWidth="9.44140625" defaultRowHeight="13.2"/>
  <cols>
    <col min="1" max="1" width="6.5546875" style="180" customWidth="1"/>
    <col min="2" max="2" width="3.44140625" style="120" customWidth="1"/>
    <col min="3" max="3" width="61.5546875" style="120" customWidth="1"/>
    <col min="4" max="4" width="10" style="583" customWidth="1"/>
    <col min="5" max="5" width="7.5546875" style="122" customWidth="1"/>
    <col min="6" max="6" width="9.5546875" style="181" customWidth="1"/>
    <col min="7" max="7" width="15.44140625" style="156" customWidth="1"/>
    <col min="8" max="8" width="10" style="583" customWidth="1"/>
    <col min="9" max="9" width="7.5546875" style="122" customWidth="1"/>
    <col min="10" max="10" width="9.5546875" style="181" customWidth="1"/>
    <col min="11" max="11" width="15.44140625" style="156" customWidth="1"/>
    <col min="12" max="12" width="8.44140625" style="827" customWidth="1"/>
    <col min="13" max="14" width="8.44140625" style="342" customWidth="1"/>
    <col min="15" max="15" width="8.44140625" style="343" customWidth="1"/>
    <col min="16" max="16" width="9.44140625" style="340"/>
    <col min="17" max="16384" width="9.44140625" style="95"/>
  </cols>
  <sheetData>
    <row r="1" spans="1:13" ht="8.25" customHeight="1" thickTop="1">
      <c r="A1" s="710"/>
      <c r="B1" s="711"/>
      <c r="C1" s="712"/>
      <c r="D1" s="713"/>
      <c r="E1" s="714"/>
      <c r="F1" s="715"/>
      <c r="G1" s="716"/>
      <c r="H1" s="713"/>
      <c r="I1" s="714"/>
      <c r="J1" s="715"/>
      <c r="K1" s="716"/>
    </row>
    <row r="2" spans="1:13" s="386" customFormat="1" ht="15" customHeight="1">
      <c r="A2" s="1127" t="str">
        <f>Civil!A2</f>
        <v>FITOUT WORKS TO CARREFOUR SAVA AT SPORT SOCIETY, DUBAI, UAE</v>
      </c>
      <c r="B2" s="1128"/>
      <c r="C2" s="1128"/>
      <c r="D2" s="1128"/>
      <c r="E2" s="1128"/>
      <c r="F2" s="1128"/>
      <c r="G2" s="1129"/>
      <c r="H2" s="998"/>
      <c r="I2" s="998"/>
      <c r="J2" s="998"/>
      <c r="K2" s="998"/>
      <c r="L2" s="828"/>
      <c r="M2" s="387"/>
    </row>
    <row r="3" spans="1:13" ht="15" customHeight="1">
      <c r="A3" s="1141" t="s">
        <v>1</v>
      </c>
      <c r="B3" s="1142"/>
      <c r="C3" s="1142"/>
      <c r="D3" s="1142"/>
      <c r="E3" s="1142"/>
      <c r="F3" s="1142"/>
      <c r="G3" s="1143"/>
      <c r="H3" s="1028"/>
      <c r="I3" s="1028"/>
      <c r="J3" s="1028"/>
      <c r="K3" s="1028"/>
      <c r="L3" s="829"/>
    </row>
    <row r="4" spans="1:13" ht="15" customHeight="1">
      <c r="A4" s="1149" t="s">
        <v>331</v>
      </c>
      <c r="B4" s="1150"/>
      <c r="C4" s="1150"/>
      <c r="D4" s="1150"/>
      <c r="E4" s="1150"/>
      <c r="F4" s="1150"/>
      <c r="G4" s="1151"/>
      <c r="H4" s="1030"/>
      <c r="I4" s="1030"/>
      <c r="J4" s="1030"/>
      <c r="K4" s="1030"/>
      <c r="L4" s="829"/>
    </row>
    <row r="5" spans="1:13" ht="6.75" customHeight="1">
      <c r="A5" s="102"/>
      <c r="B5" s="103"/>
      <c r="C5" s="104"/>
      <c r="D5" s="591"/>
      <c r="E5" s="105"/>
      <c r="F5" s="106"/>
      <c r="G5" s="107"/>
      <c r="H5" s="591"/>
      <c r="I5" s="105"/>
      <c r="J5" s="106"/>
      <c r="K5" s="107"/>
    </row>
    <row r="6" spans="1:13" ht="14.4" customHeight="1">
      <c r="A6" s="108"/>
      <c r="B6" s="109"/>
      <c r="C6" s="109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</row>
    <row r="7" spans="1:13" ht="12.75" customHeight="1">
      <c r="A7" s="110" t="s">
        <v>5</v>
      </c>
      <c r="B7" s="1139" t="s">
        <v>6</v>
      </c>
      <c r="C7" s="1140"/>
      <c r="D7" s="592" t="s">
        <v>7</v>
      </c>
      <c r="E7" s="111" t="s">
        <v>8</v>
      </c>
      <c r="F7" s="112" t="s">
        <v>9</v>
      </c>
      <c r="G7" s="113" t="s">
        <v>10</v>
      </c>
      <c r="H7" s="592" t="s">
        <v>7</v>
      </c>
      <c r="I7" s="111" t="s">
        <v>8</v>
      </c>
      <c r="J7" s="112" t="s">
        <v>9</v>
      </c>
      <c r="K7" s="113" t="s">
        <v>10</v>
      </c>
    </row>
    <row r="8" spans="1:13" ht="6.75" customHeight="1">
      <c r="A8" s="114"/>
      <c r="B8" s="115"/>
      <c r="C8" s="115"/>
      <c r="D8" s="593"/>
      <c r="E8" s="116"/>
      <c r="F8" s="117"/>
      <c r="G8" s="118"/>
      <c r="H8" s="593"/>
      <c r="I8" s="116"/>
      <c r="J8" s="117"/>
      <c r="K8" s="118"/>
    </row>
    <row r="9" spans="1:13" ht="12.75" customHeight="1">
      <c r="A9" s="119"/>
      <c r="D9" s="584"/>
      <c r="F9" s="123"/>
      <c r="G9" s="124"/>
      <c r="H9" s="584"/>
      <c r="J9" s="123"/>
      <c r="K9" s="124"/>
    </row>
    <row r="10" spans="1:13" ht="12.75" customHeight="1">
      <c r="A10" s="125"/>
      <c r="B10" s="1147" t="s">
        <v>332</v>
      </c>
      <c r="C10" s="1148"/>
      <c r="D10" s="584"/>
      <c r="F10" s="123"/>
      <c r="G10" s="124"/>
      <c r="H10" s="584"/>
      <c r="J10" s="123"/>
      <c r="K10" s="124"/>
    </row>
    <row r="11" spans="1:13" ht="12.75" customHeight="1">
      <c r="A11" s="119"/>
      <c r="B11" s="126" t="s">
        <v>333</v>
      </c>
      <c r="C11" s="127"/>
      <c r="D11" s="584"/>
      <c r="F11" s="128"/>
      <c r="G11" s="124"/>
      <c r="H11" s="584"/>
      <c r="J11" s="128"/>
      <c r="K11" s="124"/>
    </row>
    <row r="12" spans="1:13" ht="12.75" customHeight="1">
      <c r="A12" s="119"/>
      <c r="B12" s="126" t="s">
        <v>334</v>
      </c>
      <c r="C12" s="127"/>
      <c r="D12" s="584"/>
      <c r="F12" s="128"/>
      <c r="G12" s="124"/>
      <c r="H12" s="584"/>
      <c r="J12" s="128"/>
      <c r="K12" s="124"/>
    </row>
    <row r="13" spans="1:13" ht="12.75" customHeight="1">
      <c r="A13" s="119"/>
      <c r="B13" s="126" t="s">
        <v>335</v>
      </c>
      <c r="C13" s="129"/>
      <c r="D13" s="584"/>
      <c r="F13" s="128"/>
      <c r="G13" s="124"/>
      <c r="H13" s="584"/>
      <c r="J13" s="128"/>
      <c r="K13" s="124"/>
    </row>
    <row r="14" spans="1:13" ht="12.75" customHeight="1">
      <c r="A14" s="119"/>
      <c r="B14" s="126" t="s">
        <v>336</v>
      </c>
      <c r="C14" s="129"/>
      <c r="D14" s="584"/>
      <c r="F14" s="128"/>
      <c r="G14" s="124"/>
      <c r="H14" s="584"/>
      <c r="J14" s="128"/>
      <c r="K14" s="124"/>
    </row>
    <row r="15" spans="1:13" ht="12.75" customHeight="1">
      <c r="A15" s="119"/>
      <c r="C15" s="129"/>
      <c r="D15" s="584"/>
      <c r="F15" s="128"/>
      <c r="G15" s="124"/>
      <c r="H15" s="584"/>
      <c r="J15" s="128"/>
      <c r="K15" s="124"/>
    </row>
    <row r="16" spans="1:13" ht="12.75" customHeight="1">
      <c r="A16" s="222"/>
      <c r="B16" s="503" t="s">
        <v>337</v>
      </c>
      <c r="C16" s="225"/>
      <c r="D16" s="581"/>
      <c r="F16" s="128"/>
      <c r="G16" s="124"/>
      <c r="H16" s="581"/>
      <c r="J16" s="128"/>
      <c r="K16" s="124"/>
    </row>
    <row r="17" spans="1:16" ht="12.75" customHeight="1">
      <c r="A17" s="212"/>
      <c r="B17" s="504" t="s">
        <v>338</v>
      </c>
      <c r="C17" s="225"/>
      <c r="D17" s="581"/>
      <c r="F17" s="128"/>
      <c r="G17" s="124"/>
      <c r="H17" s="581"/>
      <c r="J17" s="128"/>
      <c r="K17" s="124"/>
    </row>
    <row r="18" spans="1:16" ht="12.75" customHeight="1">
      <c r="A18" s="222"/>
      <c r="B18" s="504" t="s">
        <v>339</v>
      </c>
      <c r="C18" s="225"/>
      <c r="D18" s="581"/>
      <c r="F18" s="128"/>
      <c r="G18" s="124"/>
      <c r="H18" s="581"/>
      <c r="J18" s="128"/>
      <c r="K18" s="124"/>
    </row>
    <row r="19" spans="1:16" ht="12.75" customHeight="1">
      <c r="A19" s="222"/>
      <c r="B19" s="505" t="s">
        <v>340</v>
      </c>
      <c r="C19" s="228"/>
      <c r="D19" s="582"/>
      <c r="F19" s="128"/>
      <c r="G19" s="124"/>
      <c r="H19" s="582"/>
      <c r="J19" s="128"/>
      <c r="K19" s="124"/>
    </row>
    <row r="20" spans="1:16" ht="12.75" customHeight="1">
      <c r="A20" s="222"/>
      <c r="B20" s="505" t="s">
        <v>341</v>
      </c>
      <c r="C20" s="228"/>
      <c r="D20" s="582"/>
      <c r="F20" s="128"/>
      <c r="G20" s="124"/>
      <c r="H20" s="582"/>
      <c r="J20" s="128"/>
      <c r="K20" s="124"/>
    </row>
    <row r="21" spans="1:16" ht="12.75" customHeight="1">
      <c r="A21" s="222"/>
      <c r="B21" s="505" t="s">
        <v>342</v>
      </c>
      <c r="C21" s="228"/>
      <c r="D21" s="582"/>
      <c r="F21" s="128"/>
      <c r="G21" s="124"/>
      <c r="H21" s="582"/>
      <c r="J21" s="128"/>
      <c r="K21" s="124"/>
    </row>
    <row r="22" spans="1:16" ht="12.75" customHeight="1">
      <c r="A22" s="222"/>
      <c r="B22" s="505" t="s">
        <v>343</v>
      </c>
      <c r="C22" s="228"/>
      <c r="D22" s="582"/>
      <c r="F22" s="152"/>
      <c r="G22" s="124"/>
      <c r="H22" s="582"/>
      <c r="J22" s="152"/>
      <c r="K22" s="124"/>
    </row>
    <row r="23" spans="1:16" ht="12.75" customHeight="1">
      <c r="A23" s="119"/>
      <c r="B23" s="129"/>
      <c r="C23" s="129"/>
      <c r="D23" s="584"/>
      <c r="F23" s="128"/>
      <c r="G23" s="124"/>
      <c r="H23" s="584"/>
      <c r="J23" s="128"/>
      <c r="K23" s="124"/>
    </row>
    <row r="24" spans="1:16" s="96" customFormat="1">
      <c r="A24" s="771"/>
      <c r="B24" s="290" t="s">
        <v>344</v>
      </c>
      <c r="C24" s="101"/>
      <c r="D24" s="770"/>
      <c r="E24" s="769"/>
      <c r="F24" s="773"/>
      <c r="G24" s="124"/>
      <c r="H24" s="770"/>
      <c r="I24" s="769"/>
      <c r="J24" s="773"/>
      <c r="K24" s="124"/>
      <c r="L24" s="827"/>
      <c r="M24" s="344"/>
      <c r="N24" s="344"/>
      <c r="O24" s="348"/>
      <c r="P24" s="341"/>
    </row>
    <row r="25" spans="1:16" s="96" customFormat="1">
      <c r="A25" s="771"/>
      <c r="B25" s="290" t="s">
        <v>345</v>
      </c>
      <c r="C25" s="101"/>
      <c r="D25" s="770"/>
      <c r="E25" s="769"/>
      <c r="F25" s="772"/>
      <c r="G25" s="124"/>
      <c r="H25" s="770"/>
      <c r="I25" s="769"/>
      <c r="J25" s="772"/>
      <c r="K25" s="124"/>
      <c r="L25" s="827"/>
      <c r="M25" s="344"/>
      <c r="N25" s="344"/>
      <c r="O25" s="348"/>
      <c r="P25" s="341"/>
    </row>
    <row r="26" spans="1:16" s="96" customFormat="1">
      <c r="A26" s="771"/>
      <c r="B26" s="767"/>
      <c r="C26" s="732"/>
      <c r="D26" s="770"/>
      <c r="E26" s="769"/>
      <c r="F26" s="773"/>
      <c r="G26" s="124"/>
      <c r="H26" s="770"/>
      <c r="I26" s="769"/>
      <c r="J26" s="773"/>
      <c r="K26" s="124"/>
      <c r="L26" s="827"/>
      <c r="M26" s="344"/>
      <c r="N26" s="344"/>
      <c r="O26" s="348"/>
      <c r="P26" s="341"/>
    </row>
    <row r="27" spans="1:16" ht="12.75" customHeight="1">
      <c r="A27" s="119"/>
      <c r="B27" s="668" t="s">
        <v>346</v>
      </c>
      <c r="C27" s="129"/>
      <c r="D27" s="584"/>
      <c r="E27" s="132"/>
      <c r="F27" s="152"/>
      <c r="G27" s="124"/>
      <c r="H27" s="584"/>
      <c r="I27" s="132"/>
      <c r="J27" s="152"/>
      <c r="K27" s="124"/>
    </row>
    <row r="28" spans="1:16" ht="12.75" customHeight="1">
      <c r="A28" s="119"/>
      <c r="B28" s="130"/>
      <c r="C28" s="129"/>
      <c r="D28" s="584"/>
      <c r="E28" s="132"/>
      <c r="F28" s="128"/>
      <c r="G28" s="124"/>
      <c r="H28" s="584"/>
      <c r="I28" s="132"/>
      <c r="J28" s="128"/>
      <c r="K28" s="124"/>
    </row>
    <row r="29" spans="1:16" ht="12.75" customHeight="1">
      <c r="A29" s="119"/>
      <c r="B29" s="580" t="s">
        <v>347</v>
      </c>
      <c r="C29" s="135"/>
      <c r="D29" s="584"/>
      <c r="F29" s="128"/>
      <c r="G29" s="124"/>
      <c r="H29" s="584"/>
      <c r="J29" s="128"/>
      <c r="K29" s="124"/>
    </row>
    <row r="30" spans="1:16" ht="12.75" customHeight="1">
      <c r="A30" s="119"/>
      <c r="B30" s="580" t="s">
        <v>348</v>
      </c>
      <c r="C30" s="135"/>
      <c r="D30" s="584"/>
      <c r="F30" s="133"/>
      <c r="G30" s="124"/>
      <c r="H30" s="584"/>
      <c r="J30" s="133"/>
      <c r="K30" s="124"/>
    </row>
    <row r="31" spans="1:16" ht="12.75" customHeight="1">
      <c r="A31" s="119"/>
      <c r="B31" s="580" t="s">
        <v>349</v>
      </c>
      <c r="C31" s="135"/>
      <c r="D31" s="584"/>
      <c r="F31" s="128"/>
      <c r="G31" s="151"/>
      <c r="H31" s="584"/>
      <c r="J31" s="128"/>
      <c r="K31" s="151"/>
      <c r="L31" s="830"/>
    </row>
    <row r="32" spans="1:16" ht="12.75" customHeight="1">
      <c r="A32" s="119"/>
      <c r="B32" s="745" t="s">
        <v>350</v>
      </c>
      <c r="C32" s="135"/>
      <c r="D32" s="584"/>
      <c r="F32" s="128"/>
      <c r="G32" s="151"/>
      <c r="H32" s="584"/>
      <c r="J32" s="128"/>
      <c r="K32" s="151"/>
      <c r="L32" s="830"/>
    </row>
    <row r="33" spans="1:16" ht="12.75" customHeight="1">
      <c r="A33" s="119"/>
      <c r="C33" s="129"/>
      <c r="D33" s="584"/>
      <c r="E33" s="132"/>
      <c r="F33" s="764"/>
      <c r="G33" s="151"/>
      <c r="H33" s="584"/>
      <c r="I33" s="132"/>
      <c r="J33" s="764"/>
      <c r="K33" s="151"/>
      <c r="L33" s="830"/>
    </row>
    <row r="34" spans="1:16" ht="12.75" customHeight="1">
      <c r="A34" s="119">
        <f>+A23+1</f>
        <v>1</v>
      </c>
      <c r="B34" s="120" t="s">
        <v>351</v>
      </c>
      <c r="C34" s="732"/>
      <c r="D34" s="770">
        <v>41</v>
      </c>
      <c r="E34" s="132" t="s">
        <v>127</v>
      </c>
      <c r="F34" s="764">
        <v>115</v>
      </c>
      <c r="G34" s="151">
        <f>D34*F34</f>
        <v>4715</v>
      </c>
      <c r="H34" s="770">
        <v>41</v>
      </c>
      <c r="I34" s="132" t="s">
        <v>127</v>
      </c>
      <c r="J34" s="1068">
        <v>50</v>
      </c>
      <c r="K34" s="151">
        <f>H34*J34</f>
        <v>2050</v>
      </c>
      <c r="L34" s="830"/>
    </row>
    <row r="35" spans="1:16" ht="12.75" customHeight="1">
      <c r="A35" s="119"/>
      <c r="B35" s="767"/>
      <c r="C35" s="732"/>
      <c r="D35" s="766"/>
      <c r="E35" s="769"/>
      <c r="F35" s="763"/>
      <c r="G35" s="151"/>
      <c r="H35" s="766"/>
      <c r="I35" s="769"/>
      <c r="J35" s="763"/>
      <c r="K35" s="151"/>
      <c r="L35" s="830"/>
    </row>
    <row r="36" spans="1:16" ht="12.75" customHeight="1">
      <c r="A36" s="119">
        <f>+A34+1</f>
        <v>2</v>
      </c>
      <c r="B36" s="120" t="s">
        <v>352</v>
      </c>
      <c r="C36" s="129"/>
      <c r="D36" s="766">
        <v>20</v>
      </c>
      <c r="E36" s="132" t="s">
        <v>127</v>
      </c>
      <c r="F36" s="764">
        <v>135</v>
      </c>
      <c r="G36" s="151">
        <f>D36*F36</f>
        <v>2700</v>
      </c>
      <c r="H36" s="766">
        <v>20</v>
      </c>
      <c r="I36" s="132" t="s">
        <v>127</v>
      </c>
      <c r="J36" s="764">
        <v>75</v>
      </c>
      <c r="K36" s="151">
        <f>H36*J36</f>
        <v>1500</v>
      </c>
      <c r="L36" s="830"/>
    </row>
    <row r="37" spans="1:16" ht="12.75" customHeight="1">
      <c r="A37" s="119"/>
      <c r="B37" s="652"/>
      <c r="C37" s="154"/>
      <c r="D37" s="770"/>
      <c r="E37" s="769"/>
      <c r="F37" s="128"/>
      <c r="G37" s="151"/>
      <c r="H37" s="770"/>
      <c r="I37" s="769"/>
      <c r="J37" s="765"/>
      <c r="K37" s="151"/>
      <c r="L37" s="830"/>
    </row>
    <row r="38" spans="1:16" s="96" customFormat="1">
      <c r="A38" s="771">
        <f>A36+1</f>
        <v>3</v>
      </c>
      <c r="B38" s="120" t="s">
        <v>353</v>
      </c>
      <c r="C38" s="732"/>
      <c r="D38" s="770">
        <v>11</v>
      </c>
      <c r="E38" s="132" t="s">
        <v>127</v>
      </c>
      <c r="F38" s="773">
        <v>165</v>
      </c>
      <c r="G38" s="151">
        <f>D38*F38</f>
        <v>1815</v>
      </c>
      <c r="H38" s="770">
        <v>11</v>
      </c>
      <c r="I38" s="132" t="s">
        <v>127</v>
      </c>
      <c r="J38" s="1068">
        <v>95</v>
      </c>
      <c r="K38" s="151">
        <f>H38*J38</f>
        <v>1045</v>
      </c>
      <c r="L38" s="827"/>
      <c r="M38" s="344"/>
      <c r="N38" s="344"/>
      <c r="O38" s="348"/>
      <c r="P38" s="341"/>
    </row>
    <row r="39" spans="1:16" ht="12.75" customHeight="1">
      <c r="A39" s="119"/>
      <c r="C39" s="129"/>
      <c r="D39" s="766"/>
      <c r="E39" s="769"/>
      <c r="F39" s="764"/>
      <c r="G39" s="151"/>
      <c r="H39" s="766"/>
      <c r="I39" s="769"/>
      <c r="J39" s="1068"/>
      <c r="K39" s="151"/>
      <c r="L39" s="830"/>
    </row>
    <row r="40" spans="1:16" ht="12.75" customHeight="1">
      <c r="A40" s="119">
        <f>A38+1</f>
        <v>4</v>
      </c>
      <c r="B40" s="120" t="s">
        <v>354</v>
      </c>
      <c r="C40" s="129"/>
      <c r="D40" s="770">
        <v>8</v>
      </c>
      <c r="E40" s="132" t="s">
        <v>127</v>
      </c>
      <c r="F40" s="765">
        <v>200</v>
      </c>
      <c r="G40" s="151">
        <f>D40*F40</f>
        <v>1600</v>
      </c>
      <c r="H40" s="770">
        <v>8</v>
      </c>
      <c r="I40" s="132" t="s">
        <v>127</v>
      </c>
      <c r="J40" s="1068">
        <v>110</v>
      </c>
      <c r="K40" s="151">
        <f>H40*J40</f>
        <v>880</v>
      </c>
      <c r="L40" s="830"/>
    </row>
    <row r="41" spans="1:16" ht="12.75" customHeight="1">
      <c r="A41" s="119"/>
      <c r="B41" s="653"/>
      <c r="C41" s="135"/>
      <c r="D41" s="584"/>
      <c r="E41" s="769"/>
      <c r="F41" s="128"/>
      <c r="G41" s="151"/>
      <c r="H41" s="584"/>
      <c r="I41" s="769"/>
      <c r="J41" s="1068"/>
      <c r="K41" s="151"/>
      <c r="L41" s="830"/>
    </row>
    <row r="42" spans="1:16" ht="12.75" customHeight="1">
      <c r="A42" s="119">
        <f>A40+1</f>
        <v>5</v>
      </c>
      <c r="B42" s="120" t="s">
        <v>355</v>
      </c>
      <c r="C42" s="135"/>
      <c r="D42" s="584">
        <v>27</v>
      </c>
      <c r="E42" s="132" t="s">
        <v>127</v>
      </c>
      <c r="F42" s="128">
        <v>235</v>
      </c>
      <c r="G42" s="151">
        <f>D42*F42</f>
        <v>6345</v>
      </c>
      <c r="H42" s="584">
        <v>27</v>
      </c>
      <c r="I42" s="132" t="s">
        <v>127</v>
      </c>
      <c r="J42" s="1068">
        <v>125</v>
      </c>
      <c r="K42" s="151">
        <f>H42*J42</f>
        <v>3375</v>
      </c>
      <c r="L42" s="830"/>
    </row>
    <row r="43" spans="1:16" s="96" customFormat="1">
      <c r="A43" s="771"/>
      <c r="B43" s="153"/>
      <c r="C43" s="154"/>
      <c r="D43" s="584"/>
      <c r="E43" s="769"/>
      <c r="F43" s="773"/>
      <c r="G43" s="124"/>
      <c r="H43" s="584"/>
      <c r="I43" s="769"/>
      <c r="J43" s="773"/>
      <c r="K43" s="124"/>
      <c r="L43" s="827"/>
      <c r="M43" s="344"/>
      <c r="N43" s="344"/>
      <c r="O43" s="348"/>
      <c r="P43" s="341"/>
    </row>
    <row r="44" spans="1:16" s="96" customFormat="1">
      <c r="A44" s="119"/>
      <c r="B44" s="135" t="s">
        <v>356</v>
      </c>
      <c r="C44" s="129"/>
      <c r="D44" s="584"/>
      <c r="E44" s="122"/>
      <c r="F44" s="773"/>
      <c r="G44" s="124"/>
      <c r="H44" s="584"/>
      <c r="I44" s="122"/>
      <c r="J44" s="773"/>
      <c r="K44" s="124"/>
      <c r="L44" s="827"/>
      <c r="M44" s="344"/>
      <c r="N44" s="344"/>
      <c r="O44" s="348"/>
      <c r="P44" s="341"/>
    </row>
    <row r="45" spans="1:16" ht="12.75" customHeight="1">
      <c r="A45" s="119"/>
      <c r="B45" s="135" t="s">
        <v>357</v>
      </c>
      <c r="C45" s="129"/>
      <c r="D45" s="584"/>
      <c r="F45" s="765"/>
      <c r="G45" s="151"/>
      <c r="H45" s="584"/>
      <c r="J45" s="765"/>
      <c r="K45" s="151"/>
      <c r="L45" s="830"/>
    </row>
    <row r="46" spans="1:16" ht="12.75" customHeight="1">
      <c r="A46" s="119"/>
      <c r="B46" s="135" t="s">
        <v>358</v>
      </c>
      <c r="C46" s="129"/>
      <c r="D46" s="584"/>
      <c r="F46" s="128"/>
      <c r="G46" s="151"/>
      <c r="H46" s="584"/>
      <c r="J46" s="128"/>
      <c r="K46" s="151"/>
      <c r="L46" s="830"/>
    </row>
    <row r="47" spans="1:16" ht="12.75" customHeight="1">
      <c r="A47" s="119"/>
      <c r="B47" s="762" t="s">
        <v>359</v>
      </c>
      <c r="C47" s="129"/>
      <c r="D47" s="584"/>
      <c r="F47" s="128"/>
      <c r="G47" s="151"/>
      <c r="H47" s="584"/>
      <c r="J47" s="128"/>
      <c r="K47" s="151"/>
      <c r="L47" s="830"/>
    </row>
    <row r="48" spans="1:16" ht="12.75" customHeight="1">
      <c r="A48" s="119"/>
      <c r="B48" s="651"/>
      <c r="C48" s="129"/>
      <c r="D48" s="584"/>
      <c r="F48" s="128"/>
      <c r="G48" s="151"/>
      <c r="H48" s="584"/>
      <c r="J48" s="128"/>
      <c r="K48" s="151"/>
      <c r="L48" s="830"/>
    </row>
    <row r="49" spans="1:16" ht="12.75" customHeight="1">
      <c r="A49" s="119">
        <f>A42+1</f>
        <v>6</v>
      </c>
      <c r="B49" s="652" t="s">
        <v>360</v>
      </c>
      <c r="C49" s="129"/>
      <c r="D49" s="766">
        <v>2</v>
      </c>
      <c r="E49" s="122" t="s">
        <v>78</v>
      </c>
      <c r="F49" s="128">
        <v>700</v>
      </c>
      <c r="G49" s="151">
        <f>D49*F49</f>
        <v>1400</v>
      </c>
      <c r="H49" s="766">
        <v>2</v>
      </c>
      <c r="I49" s="122" t="s">
        <v>78</v>
      </c>
      <c r="J49" s="128">
        <v>650</v>
      </c>
      <c r="K49" s="151">
        <f>H49*J49</f>
        <v>1300</v>
      </c>
      <c r="L49" s="830"/>
    </row>
    <row r="50" spans="1:16" ht="12.75" customHeight="1">
      <c r="A50" s="119"/>
      <c r="B50" s="652"/>
      <c r="C50" s="129"/>
      <c r="D50" s="770"/>
      <c r="F50" s="128"/>
      <c r="G50" s="151"/>
      <c r="H50" s="770"/>
      <c r="J50" s="128"/>
      <c r="K50" s="151"/>
      <c r="L50" s="830"/>
    </row>
    <row r="51" spans="1:16" ht="12.75" customHeight="1">
      <c r="A51" s="119">
        <f>A49+1</f>
        <v>7</v>
      </c>
      <c r="B51" s="652" t="s">
        <v>361</v>
      </c>
      <c r="C51" s="154"/>
      <c r="D51" s="770">
        <v>12</v>
      </c>
      <c r="E51" s="122" t="s">
        <v>78</v>
      </c>
      <c r="F51" s="763">
        <v>90</v>
      </c>
      <c r="G51" s="151">
        <f>D51*F51</f>
        <v>1080</v>
      </c>
      <c r="H51" s="770">
        <v>12</v>
      </c>
      <c r="I51" s="122" t="s">
        <v>78</v>
      </c>
      <c r="J51" s="763">
        <v>115</v>
      </c>
      <c r="K51" s="151">
        <f>H51*J51</f>
        <v>1380</v>
      </c>
      <c r="L51" s="830"/>
    </row>
    <row r="52" spans="1:16" ht="12.75" customHeight="1">
      <c r="A52" s="771"/>
      <c r="B52" s="768"/>
      <c r="C52" s="732"/>
      <c r="D52" s="770"/>
      <c r="F52" s="764"/>
      <c r="G52" s="151"/>
      <c r="H52" s="770"/>
      <c r="J52" s="764"/>
      <c r="K52" s="151"/>
      <c r="L52" s="831"/>
    </row>
    <row r="53" spans="1:16" ht="12.75" customHeight="1">
      <c r="A53" s="119"/>
      <c r="B53" s="874" t="s">
        <v>362</v>
      </c>
      <c r="C53" s="732"/>
      <c r="D53" s="872"/>
      <c r="E53" s="744"/>
      <c r="F53" s="763"/>
      <c r="G53" s="151"/>
      <c r="H53" s="872"/>
      <c r="I53" s="744"/>
      <c r="J53" s="763"/>
      <c r="K53" s="151"/>
      <c r="L53" s="830"/>
    </row>
    <row r="54" spans="1:16" ht="12.75" customHeight="1">
      <c r="A54" s="119"/>
      <c r="B54" s="874" t="s">
        <v>363</v>
      </c>
      <c r="C54" s="351"/>
      <c r="D54" s="872"/>
      <c r="E54" s="744"/>
      <c r="F54" s="764"/>
      <c r="G54" s="151"/>
      <c r="H54" s="872"/>
      <c r="I54" s="744"/>
      <c r="J54" s="764"/>
      <c r="K54" s="151"/>
      <c r="L54" s="830"/>
    </row>
    <row r="55" spans="1:16" ht="12.75" customHeight="1">
      <c r="A55" s="119"/>
      <c r="B55" s="748" t="s">
        <v>358</v>
      </c>
      <c r="C55" s="351"/>
      <c r="D55" s="872"/>
      <c r="E55" s="744"/>
      <c r="F55" s="128"/>
      <c r="G55" s="151"/>
      <c r="H55" s="872"/>
      <c r="I55" s="744"/>
      <c r="J55" s="128"/>
      <c r="K55" s="151"/>
      <c r="L55" s="830"/>
    </row>
    <row r="56" spans="1:16" ht="12.75" customHeight="1">
      <c r="A56" s="119"/>
      <c r="B56" s="129"/>
      <c r="C56" s="129"/>
      <c r="D56" s="121"/>
      <c r="F56" s="128"/>
      <c r="G56" s="151"/>
      <c r="H56" s="121"/>
      <c r="J56" s="128"/>
      <c r="K56" s="151"/>
      <c r="L56" s="830"/>
    </row>
    <row r="57" spans="1:16" ht="12.75" customHeight="1">
      <c r="A57" s="119">
        <f>A51+1</f>
        <v>8</v>
      </c>
      <c r="B57" s="129" t="s">
        <v>364</v>
      </c>
      <c r="C57" s="129"/>
      <c r="D57" s="121">
        <v>4</v>
      </c>
      <c r="E57" s="122" t="s">
        <v>78</v>
      </c>
      <c r="F57" s="128">
        <v>250</v>
      </c>
      <c r="G57" s="151">
        <f>D57*F57</f>
        <v>1000</v>
      </c>
      <c r="H57" s="121">
        <v>4</v>
      </c>
      <c r="I57" s="122" t="s">
        <v>78</v>
      </c>
      <c r="J57" s="128">
        <v>300</v>
      </c>
      <c r="K57" s="151">
        <f>H57*J57</f>
        <v>1200</v>
      </c>
      <c r="L57" s="830"/>
    </row>
    <row r="58" spans="1:16" ht="12.75" customHeight="1">
      <c r="A58" s="119"/>
      <c r="D58" s="121"/>
      <c r="F58" s="128"/>
      <c r="G58" s="151"/>
      <c r="H58" s="121"/>
      <c r="J58" s="128"/>
      <c r="K58" s="151"/>
      <c r="L58" s="830"/>
    </row>
    <row r="59" spans="1:16" ht="12.75" customHeight="1">
      <c r="A59" s="119">
        <f>A57+1</f>
        <v>9</v>
      </c>
      <c r="B59" s="129" t="s">
        <v>365</v>
      </c>
      <c r="C59" s="129"/>
      <c r="D59" s="121">
        <v>5</v>
      </c>
      <c r="E59" s="122" t="s">
        <v>78</v>
      </c>
      <c r="F59" s="128">
        <v>250</v>
      </c>
      <c r="G59" s="151">
        <f>D59*F59</f>
        <v>1250</v>
      </c>
      <c r="H59" s="121">
        <v>5</v>
      </c>
      <c r="I59" s="122" t="s">
        <v>78</v>
      </c>
      <c r="J59" s="128">
        <v>300</v>
      </c>
      <c r="K59" s="151">
        <f>H59*J59</f>
        <v>1500</v>
      </c>
      <c r="L59" s="830"/>
    </row>
    <row r="60" spans="1:16" ht="12.75" customHeight="1">
      <c r="A60" s="771"/>
      <c r="B60" s="767"/>
      <c r="C60" s="129"/>
      <c r="D60" s="584"/>
      <c r="F60" s="128"/>
      <c r="G60" s="151"/>
      <c r="H60" s="584"/>
      <c r="J60" s="128"/>
      <c r="K60" s="151"/>
      <c r="L60" s="830"/>
    </row>
    <row r="61" spans="1:16" ht="12.75" customHeight="1">
      <c r="A61" s="119">
        <f>A59+1</f>
        <v>10</v>
      </c>
      <c r="B61" s="130" t="s">
        <v>366</v>
      </c>
      <c r="C61" s="129"/>
      <c r="D61" s="121">
        <v>1</v>
      </c>
      <c r="E61" s="122" t="s">
        <v>78</v>
      </c>
      <c r="F61" s="128">
        <v>200</v>
      </c>
      <c r="G61" s="151">
        <f>D61*F61</f>
        <v>200</v>
      </c>
      <c r="H61" s="121">
        <v>1</v>
      </c>
      <c r="I61" s="122" t="s">
        <v>78</v>
      </c>
      <c r="J61" s="128">
        <v>350</v>
      </c>
      <c r="K61" s="151">
        <f>H61*J61</f>
        <v>350</v>
      </c>
      <c r="L61" s="830"/>
    </row>
    <row r="62" spans="1:16" ht="12.75" customHeight="1">
      <c r="A62" s="119"/>
      <c r="B62" s="870"/>
      <c r="C62" s="129"/>
      <c r="D62" s="121"/>
      <c r="F62" s="128"/>
      <c r="G62" s="151"/>
      <c r="H62" s="121"/>
      <c r="J62" s="128"/>
      <c r="K62" s="151"/>
      <c r="L62" s="830"/>
    </row>
    <row r="63" spans="1:16" s="96" customFormat="1">
      <c r="A63" s="771"/>
      <c r="B63" s="130"/>
      <c r="C63" s="129"/>
      <c r="D63" s="584"/>
      <c r="E63" s="132"/>
      <c r="F63" s="773"/>
      <c r="G63" s="124"/>
      <c r="H63" s="584"/>
      <c r="I63" s="132"/>
      <c r="J63" s="773"/>
      <c r="K63" s="124"/>
      <c r="L63" s="827"/>
      <c r="M63" s="344"/>
      <c r="N63" s="344"/>
      <c r="O63" s="348"/>
      <c r="P63" s="341"/>
    </row>
    <row r="64" spans="1:16" ht="12.75" customHeight="1">
      <c r="A64" s="119"/>
      <c r="B64" s="652"/>
      <c r="C64" s="135"/>
      <c r="D64" s="770"/>
      <c r="F64" s="128"/>
      <c r="G64" s="151"/>
      <c r="H64" s="770"/>
      <c r="J64" s="128"/>
      <c r="K64" s="151"/>
      <c r="L64" s="830"/>
    </row>
    <row r="65" spans="1:16" ht="12.75" customHeight="1">
      <c r="A65" s="119"/>
      <c r="C65" s="129"/>
      <c r="D65" s="766"/>
      <c r="E65" s="132"/>
      <c r="F65" s="128"/>
      <c r="G65" s="151"/>
      <c r="H65" s="766"/>
      <c r="I65" s="132"/>
      <c r="J65" s="128"/>
      <c r="K65" s="151"/>
      <c r="L65" s="830"/>
    </row>
    <row r="66" spans="1:16" s="96" customFormat="1" ht="12.75" customHeight="1">
      <c r="A66" s="119"/>
      <c r="B66" s="153"/>
      <c r="C66" s="154"/>
      <c r="D66" s="594"/>
      <c r="E66" s="122"/>
      <c r="F66" s="128"/>
      <c r="G66" s="124"/>
      <c r="H66" s="594"/>
      <c r="I66" s="122"/>
      <c r="J66" s="128"/>
      <c r="K66" s="124"/>
      <c r="L66" s="827"/>
      <c r="M66" s="344"/>
      <c r="N66" s="344"/>
      <c r="O66" s="348"/>
      <c r="P66" s="341"/>
    </row>
    <row r="67" spans="1:16" ht="12.75" customHeight="1">
      <c r="A67" s="119"/>
      <c r="C67" s="129"/>
      <c r="D67" s="770"/>
      <c r="E67" s="132"/>
      <c r="F67" s="765"/>
      <c r="G67" s="151"/>
      <c r="H67" s="770"/>
      <c r="I67" s="132"/>
      <c r="J67" s="765"/>
      <c r="K67" s="151"/>
      <c r="L67" s="830"/>
    </row>
    <row r="68" spans="1:16" s="96" customFormat="1">
      <c r="A68" s="119"/>
      <c r="B68" s="130"/>
      <c r="C68" s="129"/>
      <c r="D68" s="584"/>
      <c r="E68" s="132"/>
      <c r="F68" s="128"/>
      <c r="G68" s="124"/>
      <c r="H68" s="584"/>
      <c r="I68" s="132"/>
      <c r="J68" s="128"/>
      <c r="K68" s="124"/>
      <c r="L68" s="827"/>
      <c r="M68" s="344"/>
      <c r="N68" s="344"/>
      <c r="O68" s="348"/>
      <c r="P68" s="341"/>
    </row>
    <row r="69" spans="1:16" ht="12.75" customHeight="1">
      <c r="A69" s="136"/>
      <c r="B69" s="91"/>
      <c r="C69" s="101"/>
      <c r="D69" s="558"/>
      <c r="E69" s="76"/>
      <c r="F69" s="77"/>
      <c r="G69" s="78"/>
      <c r="H69" s="558"/>
      <c r="I69" s="76"/>
      <c r="J69" s="77"/>
      <c r="K69" s="78"/>
    </row>
    <row r="70" spans="1:16" ht="12.75" customHeight="1">
      <c r="A70" s="137"/>
      <c r="B70" s="138"/>
      <c r="C70" s="138"/>
      <c r="D70" s="586"/>
      <c r="E70" s="139"/>
      <c r="F70" s="140"/>
      <c r="G70" s="141"/>
      <c r="H70" s="586"/>
      <c r="I70" s="139"/>
      <c r="J70" s="140"/>
      <c r="K70" s="141"/>
    </row>
    <row r="71" spans="1:16" ht="12.75" customHeight="1">
      <c r="A71" s="74"/>
      <c r="B71" s="295" t="s">
        <v>106</v>
      </c>
      <c r="C71" s="295"/>
      <c r="D71" s="558"/>
      <c r="E71" s="293"/>
      <c r="F71" s="142" t="s">
        <v>36</v>
      </c>
      <c r="G71" s="143">
        <f>SUM(G10:G69)</f>
        <v>22105</v>
      </c>
      <c r="H71" s="558"/>
      <c r="I71" s="293"/>
      <c r="J71" s="142" t="s">
        <v>36</v>
      </c>
      <c r="K71" s="143">
        <f>SUM(K10:K69)</f>
        <v>14580</v>
      </c>
    </row>
    <row r="72" spans="1:16" ht="12.75" customHeight="1" thickBot="1">
      <c r="A72" s="144"/>
      <c r="B72" s="145"/>
      <c r="C72" s="145"/>
      <c r="D72" s="589"/>
      <c r="E72" s="146"/>
      <c r="F72" s="147"/>
      <c r="G72" s="148"/>
      <c r="H72" s="589"/>
      <c r="I72" s="146"/>
      <c r="J72" s="147"/>
      <c r="K72" s="148"/>
    </row>
    <row r="73" spans="1:16" ht="12.75" customHeight="1" thickTop="1">
      <c r="A73" s="149"/>
      <c r="B73" s="150"/>
      <c r="C73" s="101"/>
      <c r="D73" s="558"/>
      <c r="E73" s="76"/>
      <c r="F73" s="77"/>
      <c r="G73" s="78"/>
      <c r="H73" s="558"/>
      <c r="I73" s="76"/>
      <c r="J73" s="77"/>
      <c r="K73" s="78"/>
      <c r="L73" s="830"/>
    </row>
    <row r="74" spans="1:16" ht="12.75" customHeight="1">
      <c r="A74" s="119"/>
      <c r="B74" s="1147" t="s">
        <v>367</v>
      </c>
      <c r="C74" s="1148"/>
      <c r="D74" s="584"/>
      <c r="F74" s="128"/>
      <c r="G74" s="151"/>
      <c r="H74" s="584"/>
      <c r="J74" s="128"/>
      <c r="K74" s="151"/>
      <c r="L74" s="830"/>
    </row>
    <row r="75" spans="1:16" ht="12.75" customHeight="1">
      <c r="A75" s="119"/>
      <c r="B75" s="652"/>
      <c r="C75" s="135"/>
      <c r="D75" s="770"/>
      <c r="F75" s="128"/>
      <c r="G75" s="151"/>
      <c r="H75" s="770"/>
      <c r="J75" s="128"/>
      <c r="K75" s="151"/>
      <c r="L75" s="830"/>
    </row>
    <row r="76" spans="1:16" ht="12.75" customHeight="1">
      <c r="A76" s="119"/>
      <c r="B76" s="871" t="s">
        <v>368</v>
      </c>
      <c r="C76" s="732"/>
      <c r="D76" s="872"/>
      <c r="E76" s="744"/>
      <c r="F76" s="128"/>
      <c r="G76" s="151"/>
      <c r="H76" s="872"/>
      <c r="I76" s="744"/>
      <c r="J76" s="128"/>
      <c r="K76" s="151"/>
      <c r="L76" s="830"/>
    </row>
    <row r="77" spans="1:16" ht="12.75" customHeight="1">
      <c r="A77" s="119"/>
      <c r="B77" s="873"/>
      <c r="C77" s="732"/>
      <c r="D77" s="872"/>
      <c r="E77" s="744"/>
      <c r="F77" s="128"/>
      <c r="G77" s="151"/>
      <c r="H77" s="872"/>
      <c r="I77" s="744"/>
      <c r="J77" s="128"/>
      <c r="K77" s="151"/>
      <c r="L77" s="830"/>
    </row>
    <row r="78" spans="1:16" ht="12.75" customHeight="1">
      <c r="A78" s="771"/>
      <c r="B78" s="653" t="s">
        <v>30</v>
      </c>
      <c r="C78" s="732"/>
      <c r="D78" s="770"/>
      <c r="E78" s="769"/>
      <c r="F78" s="128"/>
      <c r="G78" s="151"/>
      <c r="H78" s="770"/>
      <c r="I78" s="769"/>
      <c r="J78" s="128"/>
      <c r="K78" s="151"/>
      <c r="L78" s="830"/>
    </row>
    <row r="79" spans="1:16" ht="12.75" customHeight="1">
      <c r="A79" s="771"/>
      <c r="B79" s="767"/>
      <c r="C79" s="732"/>
      <c r="D79" s="766"/>
      <c r="E79" s="769"/>
      <c r="F79" s="128"/>
      <c r="G79" s="151"/>
      <c r="H79" s="766"/>
      <c r="I79" s="769"/>
      <c r="J79" s="128"/>
      <c r="K79" s="151"/>
      <c r="L79" s="830"/>
    </row>
    <row r="80" spans="1:16" ht="12.75" customHeight="1">
      <c r="A80" s="771">
        <f>A76+1</f>
        <v>1</v>
      </c>
      <c r="B80" s="768" t="s">
        <v>369</v>
      </c>
      <c r="C80" s="732"/>
      <c r="D80" s="770"/>
      <c r="E80" s="769"/>
      <c r="F80" s="128"/>
      <c r="G80" s="151"/>
      <c r="H80" s="770"/>
      <c r="I80" s="769"/>
      <c r="J80" s="128"/>
      <c r="K80" s="151"/>
      <c r="L80" s="830"/>
    </row>
    <row r="81" spans="1:15" ht="12.75" customHeight="1">
      <c r="A81" s="771"/>
      <c r="B81" s="768" t="s">
        <v>310</v>
      </c>
      <c r="C81" s="732"/>
      <c r="D81" s="770">
        <v>1</v>
      </c>
      <c r="E81" s="769" t="s">
        <v>32</v>
      </c>
      <c r="F81" s="128">
        <f>5*550</f>
        <v>2750</v>
      </c>
      <c r="G81" s="151">
        <f>D81*F81</f>
        <v>2750</v>
      </c>
      <c r="H81" s="770">
        <v>1</v>
      </c>
      <c r="I81" s="769" t="s">
        <v>32</v>
      </c>
      <c r="J81" s="1069">
        <v>1500</v>
      </c>
      <c r="K81" s="151">
        <f>H81*J81</f>
        <v>1500</v>
      </c>
      <c r="L81" s="830"/>
    </row>
    <row r="82" spans="1:15" ht="12.75" customHeight="1">
      <c r="A82" s="771"/>
      <c r="B82" s="768"/>
      <c r="C82" s="732"/>
      <c r="D82" s="770"/>
      <c r="E82" s="769"/>
      <c r="F82" s="128"/>
      <c r="G82" s="151"/>
      <c r="H82" s="770"/>
      <c r="I82" s="769"/>
      <c r="J82" s="1070"/>
      <c r="K82" s="151"/>
      <c r="L82" s="830"/>
    </row>
    <row r="83" spans="1:15" ht="12.75" customHeight="1">
      <c r="A83" s="771">
        <f>A80+1</f>
        <v>2</v>
      </c>
      <c r="B83" s="153" t="s">
        <v>370</v>
      </c>
      <c r="C83" s="154"/>
      <c r="D83" s="584"/>
      <c r="E83" s="155"/>
      <c r="F83" s="128"/>
      <c r="G83" s="151"/>
      <c r="H83" s="584"/>
      <c r="I83" s="155"/>
      <c r="J83" s="1069"/>
      <c r="K83" s="151"/>
      <c r="L83" s="830"/>
    </row>
    <row r="84" spans="1:15" ht="12.75" customHeight="1">
      <c r="A84" s="119"/>
      <c r="B84" s="153" t="s">
        <v>371</v>
      </c>
      <c r="C84" s="154"/>
      <c r="D84" s="594">
        <v>1</v>
      </c>
      <c r="E84" s="122" t="s">
        <v>32</v>
      </c>
      <c r="F84" s="128">
        <f>3500+1000</f>
        <v>4500</v>
      </c>
      <c r="G84" s="151">
        <f>D84*F84</f>
        <v>4500</v>
      </c>
      <c r="H84" s="594">
        <v>1</v>
      </c>
      <c r="I84" s="122" t="s">
        <v>32</v>
      </c>
      <c r="J84" s="1070">
        <v>2500</v>
      </c>
      <c r="K84" s="151">
        <f>H84*J84</f>
        <v>2500</v>
      </c>
      <c r="L84" s="830"/>
    </row>
    <row r="85" spans="1:15" s="340" customFormat="1" ht="12.75" customHeight="1">
      <c r="A85" s="771"/>
      <c r="B85" s="120"/>
      <c r="C85" s="129"/>
      <c r="D85" s="766"/>
      <c r="E85" s="132"/>
      <c r="F85" s="764"/>
      <c r="G85" s="832"/>
      <c r="H85" s="766"/>
      <c r="I85" s="132"/>
      <c r="J85" s="764"/>
      <c r="K85" s="832"/>
      <c r="L85" s="830"/>
      <c r="M85" s="342"/>
      <c r="N85" s="342"/>
      <c r="O85" s="343"/>
    </row>
    <row r="86" spans="1:15" ht="12.75" customHeight="1">
      <c r="A86" s="119"/>
      <c r="B86" s="130"/>
      <c r="C86" s="129"/>
      <c r="D86" s="121"/>
      <c r="F86" s="128"/>
      <c r="G86" s="151"/>
      <c r="H86" s="121"/>
      <c r="J86" s="128"/>
      <c r="K86" s="151"/>
      <c r="L86" s="830"/>
    </row>
    <row r="87" spans="1:15" ht="12.75" customHeight="1">
      <c r="A87" s="119"/>
      <c r="B87" s="870"/>
      <c r="C87" s="129"/>
      <c r="D87" s="121"/>
      <c r="F87" s="128"/>
      <c r="G87" s="151"/>
      <c r="H87" s="121"/>
      <c r="J87" s="128"/>
      <c r="K87" s="151"/>
      <c r="L87" s="830"/>
    </row>
    <row r="88" spans="1:15" s="340" customFormat="1" ht="12.75" customHeight="1">
      <c r="A88" s="771"/>
      <c r="B88" s="653"/>
      <c r="C88" s="732"/>
      <c r="D88" s="770"/>
      <c r="E88" s="769"/>
      <c r="F88" s="765"/>
      <c r="G88" s="832"/>
      <c r="H88" s="770"/>
      <c r="I88" s="769"/>
      <c r="J88" s="765"/>
      <c r="K88" s="832"/>
      <c r="L88" s="830"/>
      <c r="M88" s="342"/>
      <c r="N88" s="342"/>
      <c r="O88" s="343"/>
    </row>
    <row r="89" spans="1:15" s="340" customFormat="1" ht="12.75" customHeight="1">
      <c r="A89" s="771"/>
      <c r="B89" s="767"/>
      <c r="C89" s="732"/>
      <c r="D89" s="766"/>
      <c r="E89" s="769"/>
      <c r="F89" s="764"/>
      <c r="G89" s="832"/>
      <c r="H89" s="766"/>
      <c r="I89" s="769"/>
      <c r="J89" s="764"/>
      <c r="K89" s="832"/>
      <c r="L89" s="830"/>
      <c r="M89" s="342"/>
      <c r="N89" s="342"/>
      <c r="O89" s="343"/>
    </row>
    <row r="90" spans="1:15" s="340" customFormat="1" ht="12.75" customHeight="1">
      <c r="A90" s="771"/>
      <c r="B90" s="768"/>
      <c r="C90" s="732"/>
      <c r="D90" s="770"/>
      <c r="E90" s="769"/>
      <c r="F90" s="765"/>
      <c r="G90" s="832"/>
      <c r="H90" s="770"/>
      <c r="I90" s="769"/>
      <c r="J90" s="765"/>
      <c r="K90" s="832"/>
      <c r="L90" s="830"/>
      <c r="M90" s="342"/>
      <c r="N90" s="342"/>
      <c r="O90" s="343"/>
    </row>
    <row r="91" spans="1:15" s="340" customFormat="1" ht="12.75" customHeight="1">
      <c r="A91" s="771"/>
      <c r="B91" s="768"/>
      <c r="C91" s="732"/>
      <c r="D91" s="770"/>
      <c r="E91" s="769"/>
      <c r="F91" s="833"/>
      <c r="G91" s="832"/>
      <c r="H91" s="770"/>
      <c r="I91" s="769"/>
      <c r="J91" s="833"/>
      <c r="K91" s="832"/>
      <c r="L91" s="830"/>
      <c r="M91" s="342"/>
      <c r="N91" s="342"/>
      <c r="O91" s="343"/>
    </row>
    <row r="92" spans="1:15" s="340" customFormat="1" ht="12.75" customHeight="1">
      <c r="A92" s="771"/>
      <c r="B92" s="768"/>
      <c r="C92" s="732"/>
      <c r="D92" s="770"/>
      <c r="E92" s="769"/>
      <c r="F92" s="773"/>
      <c r="G92" s="832"/>
      <c r="H92" s="770"/>
      <c r="I92" s="769"/>
      <c r="J92" s="773"/>
      <c r="K92" s="832"/>
      <c r="L92" s="830"/>
      <c r="M92" s="342"/>
      <c r="N92" s="342"/>
      <c r="O92" s="343"/>
    </row>
    <row r="93" spans="1:15" s="340" customFormat="1" ht="12.75" customHeight="1">
      <c r="A93" s="771"/>
      <c r="B93" s="153"/>
      <c r="C93" s="154"/>
      <c r="D93" s="584"/>
      <c r="E93" s="155"/>
      <c r="F93" s="833"/>
      <c r="G93" s="832"/>
      <c r="H93" s="584"/>
      <c r="I93" s="155"/>
      <c r="J93" s="833"/>
      <c r="K93" s="832"/>
      <c r="L93" s="672"/>
      <c r="M93" s="342"/>
      <c r="N93" s="342"/>
      <c r="O93" s="343"/>
    </row>
    <row r="94" spans="1:15" ht="12.75" customHeight="1">
      <c r="A94" s="119"/>
      <c r="B94" s="153"/>
      <c r="C94" s="154"/>
      <c r="D94" s="594"/>
      <c r="F94" s="128"/>
      <c r="G94" s="151"/>
      <c r="H94" s="594"/>
      <c r="J94" s="128"/>
      <c r="K94" s="151"/>
      <c r="L94" s="830"/>
    </row>
    <row r="95" spans="1:15" ht="12.75" customHeight="1">
      <c r="A95" s="771"/>
      <c r="C95" s="129"/>
      <c r="D95" s="766"/>
      <c r="E95" s="132"/>
      <c r="F95" s="128"/>
      <c r="G95" s="151"/>
      <c r="H95" s="766"/>
      <c r="I95" s="132"/>
      <c r="J95" s="128"/>
      <c r="K95" s="151"/>
      <c r="L95" s="830"/>
    </row>
    <row r="96" spans="1:15" ht="12.75" customHeight="1">
      <c r="A96" s="771"/>
      <c r="B96" s="747"/>
      <c r="C96" s="746"/>
      <c r="D96" s="584"/>
      <c r="E96" s="132"/>
      <c r="F96" s="128"/>
      <c r="G96" s="151"/>
      <c r="H96" s="584"/>
      <c r="I96" s="132"/>
      <c r="J96" s="128"/>
      <c r="K96" s="151"/>
      <c r="L96" s="830"/>
    </row>
    <row r="97" spans="1:15" ht="12.75" customHeight="1">
      <c r="A97" s="119"/>
      <c r="B97" s="134"/>
      <c r="C97" s="129"/>
      <c r="D97" s="584"/>
      <c r="E97" s="132"/>
      <c r="F97" s="128"/>
      <c r="G97" s="151"/>
      <c r="H97" s="584"/>
      <c r="I97" s="132"/>
      <c r="J97" s="128"/>
      <c r="K97" s="151"/>
      <c r="L97" s="830"/>
    </row>
    <row r="98" spans="1:15" s="340" customFormat="1" ht="12.75" customHeight="1">
      <c r="A98" s="771"/>
      <c r="B98" s="130"/>
      <c r="C98" s="129"/>
      <c r="D98" s="594"/>
      <c r="E98" s="122"/>
      <c r="F98" s="763"/>
      <c r="G98" s="832"/>
      <c r="H98" s="594"/>
      <c r="I98" s="122"/>
      <c r="J98" s="763"/>
      <c r="K98" s="832"/>
      <c r="L98" s="830"/>
      <c r="M98" s="342"/>
      <c r="N98" s="342"/>
      <c r="O98" s="343"/>
    </row>
    <row r="99" spans="1:15" s="340" customFormat="1" ht="12.75" customHeight="1">
      <c r="A99" s="771"/>
      <c r="B99" s="652"/>
      <c r="C99" s="154"/>
      <c r="D99" s="770"/>
      <c r="E99" s="122"/>
      <c r="F99" s="764"/>
      <c r="G99" s="832"/>
      <c r="H99" s="770"/>
      <c r="I99" s="122"/>
      <c r="J99" s="764"/>
      <c r="K99" s="832"/>
      <c r="L99" s="830"/>
      <c r="M99" s="342"/>
      <c r="N99" s="342"/>
      <c r="O99" s="343"/>
    </row>
    <row r="100" spans="1:15" s="340" customFormat="1" ht="12.75" customHeight="1">
      <c r="A100" s="771"/>
      <c r="B100" s="130"/>
      <c r="C100" s="129"/>
      <c r="D100" s="594"/>
      <c r="E100" s="122"/>
      <c r="F100" s="763"/>
      <c r="G100" s="832"/>
      <c r="H100" s="594"/>
      <c r="I100" s="122"/>
      <c r="J100" s="763"/>
      <c r="K100" s="832"/>
      <c r="L100" s="830"/>
      <c r="M100" s="342"/>
      <c r="N100" s="342"/>
      <c r="O100" s="343"/>
    </row>
    <row r="101" spans="1:15" s="340" customFormat="1" ht="12.75" customHeight="1">
      <c r="A101" s="771"/>
      <c r="B101" s="652"/>
      <c r="C101" s="154"/>
      <c r="D101" s="770"/>
      <c r="E101" s="122"/>
      <c r="F101" s="764"/>
      <c r="G101" s="832"/>
      <c r="H101" s="770"/>
      <c r="I101" s="122"/>
      <c r="J101" s="764"/>
      <c r="K101" s="832"/>
      <c r="L101" s="831"/>
      <c r="M101" s="342"/>
      <c r="N101" s="342"/>
      <c r="O101" s="343"/>
    </row>
    <row r="102" spans="1:15" s="340" customFormat="1" ht="12.75" customHeight="1">
      <c r="A102" s="771"/>
      <c r="B102" s="652"/>
      <c r="C102" s="154"/>
      <c r="D102" s="770"/>
      <c r="E102" s="122"/>
      <c r="F102" s="763"/>
      <c r="G102" s="832"/>
      <c r="H102" s="770"/>
      <c r="I102" s="122"/>
      <c r="J102" s="763"/>
      <c r="K102" s="832"/>
      <c r="L102" s="830"/>
      <c r="M102" s="342"/>
      <c r="N102" s="342"/>
      <c r="O102" s="343"/>
    </row>
    <row r="103" spans="1:15" s="340" customFormat="1" ht="12.75" customHeight="1">
      <c r="A103" s="771"/>
      <c r="B103" s="652"/>
      <c r="C103" s="154"/>
      <c r="D103" s="770"/>
      <c r="E103" s="122"/>
      <c r="F103" s="763"/>
      <c r="G103" s="832"/>
      <c r="H103" s="770"/>
      <c r="I103" s="122"/>
      <c r="J103" s="763"/>
      <c r="K103" s="832"/>
      <c r="L103" s="830"/>
      <c r="M103" s="342"/>
      <c r="N103" s="342"/>
      <c r="O103" s="343"/>
    </row>
    <row r="104" spans="1:15" ht="12.75" customHeight="1">
      <c r="A104" s="771"/>
      <c r="B104" s="652"/>
      <c r="C104" s="154"/>
      <c r="D104" s="770"/>
      <c r="F104" s="128"/>
      <c r="G104" s="151"/>
      <c r="H104" s="770"/>
      <c r="J104" s="128"/>
      <c r="K104" s="151"/>
      <c r="L104" s="830"/>
    </row>
    <row r="105" spans="1:15" ht="12.75" customHeight="1">
      <c r="A105" s="771"/>
      <c r="B105" s="652"/>
      <c r="C105" s="154"/>
      <c r="D105" s="770"/>
      <c r="F105" s="128"/>
      <c r="G105" s="151"/>
      <c r="H105" s="770"/>
      <c r="J105" s="128"/>
      <c r="K105" s="151"/>
      <c r="L105" s="830"/>
    </row>
    <row r="106" spans="1:15" ht="12.75" customHeight="1">
      <c r="A106" s="771"/>
      <c r="B106" s="652"/>
      <c r="C106" s="154"/>
      <c r="D106" s="770"/>
      <c r="F106" s="162"/>
      <c r="G106" s="151"/>
      <c r="H106" s="770"/>
      <c r="J106" s="162"/>
      <c r="K106" s="151"/>
      <c r="L106" s="830"/>
    </row>
    <row r="107" spans="1:15" ht="12.75" customHeight="1">
      <c r="A107" s="771"/>
      <c r="B107" s="652"/>
      <c r="C107" s="154"/>
      <c r="D107" s="770"/>
      <c r="F107" s="128"/>
      <c r="G107" s="151"/>
      <c r="H107" s="770"/>
      <c r="J107" s="128"/>
      <c r="K107" s="151"/>
      <c r="L107" s="830"/>
    </row>
    <row r="108" spans="1:15" ht="12.75" customHeight="1">
      <c r="A108" s="771"/>
      <c r="B108" s="652"/>
      <c r="C108" s="154"/>
      <c r="D108" s="770"/>
      <c r="F108" s="128"/>
      <c r="G108" s="151"/>
      <c r="H108" s="770"/>
      <c r="J108" s="128"/>
      <c r="K108" s="151"/>
      <c r="L108" s="830"/>
    </row>
    <row r="109" spans="1:15" ht="12.75" customHeight="1">
      <c r="A109" s="771"/>
      <c r="B109" s="652"/>
      <c r="C109" s="154"/>
      <c r="D109" s="770"/>
      <c r="F109" s="128"/>
      <c r="G109" s="151"/>
      <c r="H109" s="770"/>
      <c r="J109" s="128"/>
      <c r="K109" s="151"/>
      <c r="L109" s="830"/>
    </row>
    <row r="110" spans="1:15" ht="12.75" customHeight="1">
      <c r="A110" s="771"/>
      <c r="B110" s="652"/>
      <c r="C110" s="154"/>
      <c r="D110" s="770"/>
      <c r="F110" s="128"/>
      <c r="G110" s="151"/>
      <c r="H110" s="770"/>
      <c r="J110" s="128"/>
      <c r="K110" s="151"/>
      <c r="L110" s="830"/>
    </row>
    <row r="111" spans="1:15" ht="12.75" customHeight="1">
      <c r="A111" s="771"/>
      <c r="B111" s="652"/>
      <c r="C111" s="154"/>
      <c r="D111" s="770"/>
      <c r="F111" s="128"/>
      <c r="G111" s="151"/>
      <c r="H111" s="770"/>
      <c r="J111" s="128"/>
      <c r="K111" s="151"/>
      <c r="L111" s="830"/>
    </row>
    <row r="112" spans="1:15" ht="12.75" customHeight="1">
      <c r="A112" s="771"/>
      <c r="B112" s="652"/>
      <c r="C112" s="154"/>
      <c r="D112" s="770"/>
      <c r="F112" s="128"/>
      <c r="G112" s="151"/>
      <c r="H112" s="770"/>
      <c r="J112" s="128"/>
      <c r="K112" s="151"/>
      <c r="L112" s="830"/>
    </row>
    <row r="113" spans="1:15" ht="12.75" customHeight="1">
      <c r="A113" s="771"/>
      <c r="B113" s="652"/>
      <c r="C113" s="154"/>
      <c r="D113" s="770"/>
      <c r="F113" s="128"/>
      <c r="G113" s="151"/>
      <c r="H113" s="770"/>
      <c r="J113" s="128"/>
      <c r="K113" s="151"/>
      <c r="L113" s="830"/>
    </row>
    <row r="114" spans="1:15" ht="12.75" customHeight="1">
      <c r="A114" s="771"/>
      <c r="C114" s="129"/>
      <c r="D114" s="770"/>
      <c r="E114" s="132"/>
      <c r="F114" s="128"/>
      <c r="G114" s="151"/>
      <c r="H114" s="770"/>
      <c r="I114" s="132"/>
      <c r="J114" s="128"/>
      <c r="K114" s="151"/>
      <c r="L114" s="830"/>
    </row>
    <row r="115" spans="1:15" ht="12.75" customHeight="1">
      <c r="A115" s="771"/>
      <c r="B115" s="652"/>
      <c r="C115" s="135"/>
      <c r="D115" s="770"/>
      <c r="F115" s="128"/>
      <c r="G115" s="151"/>
      <c r="H115" s="770"/>
      <c r="J115" s="128"/>
      <c r="K115" s="151"/>
      <c r="L115" s="830"/>
    </row>
    <row r="116" spans="1:15" ht="12.75" customHeight="1">
      <c r="A116" s="771"/>
      <c r="C116" s="135"/>
      <c r="D116" s="770"/>
      <c r="E116" s="132"/>
      <c r="F116" s="128"/>
      <c r="G116" s="151"/>
      <c r="H116" s="770"/>
      <c r="I116" s="132"/>
      <c r="J116" s="128"/>
      <c r="K116" s="151"/>
      <c r="L116" s="830"/>
    </row>
    <row r="117" spans="1:15" ht="12.75" customHeight="1">
      <c r="A117" s="771"/>
      <c r="B117" s="652"/>
      <c r="C117" s="135"/>
      <c r="D117" s="770"/>
      <c r="F117" s="128"/>
      <c r="G117" s="151"/>
      <c r="H117" s="770"/>
      <c r="J117" s="128"/>
      <c r="K117" s="151"/>
      <c r="L117" s="830"/>
    </row>
    <row r="118" spans="1:15" ht="12.75" customHeight="1">
      <c r="A118" s="771"/>
      <c r="C118" s="732"/>
      <c r="D118" s="770"/>
      <c r="E118" s="132"/>
      <c r="F118" s="128"/>
      <c r="G118" s="151"/>
      <c r="H118" s="770"/>
      <c r="I118" s="132"/>
      <c r="J118" s="128"/>
      <c r="K118" s="151"/>
      <c r="L118" s="830"/>
    </row>
    <row r="119" spans="1:15" ht="12.75" customHeight="1">
      <c r="A119" s="771"/>
      <c r="B119" s="652"/>
      <c r="C119" s="732"/>
      <c r="D119" s="770"/>
      <c r="F119" s="128"/>
      <c r="G119" s="151"/>
      <c r="H119" s="770"/>
      <c r="J119" s="128"/>
      <c r="K119" s="151"/>
      <c r="L119" s="830"/>
    </row>
    <row r="120" spans="1:15" ht="12.75" customHeight="1">
      <c r="A120" s="771"/>
      <c r="B120" s="767"/>
      <c r="C120" s="732"/>
      <c r="D120" s="770"/>
      <c r="E120" s="132"/>
      <c r="F120" s="128"/>
      <c r="G120" s="151"/>
      <c r="H120" s="770"/>
      <c r="I120" s="132"/>
      <c r="J120" s="128"/>
      <c r="K120" s="151"/>
      <c r="L120" s="830"/>
    </row>
    <row r="121" spans="1:15" ht="12.75" customHeight="1">
      <c r="A121" s="771"/>
      <c r="B121" s="652"/>
      <c r="C121" s="129"/>
      <c r="D121" s="770"/>
      <c r="F121" s="128"/>
      <c r="G121" s="151"/>
      <c r="H121" s="770"/>
      <c r="J121" s="128"/>
      <c r="K121" s="151"/>
      <c r="L121" s="830"/>
    </row>
    <row r="122" spans="1:15" s="340" customFormat="1" ht="12.75" customHeight="1">
      <c r="A122" s="771"/>
      <c r="B122" s="767"/>
      <c r="C122" s="129"/>
      <c r="D122" s="770"/>
      <c r="E122" s="132"/>
      <c r="F122" s="764"/>
      <c r="G122" s="832"/>
      <c r="H122" s="770"/>
      <c r="I122" s="132"/>
      <c r="J122" s="764"/>
      <c r="K122" s="832"/>
      <c r="L122" s="831"/>
      <c r="M122" s="342"/>
      <c r="N122" s="342"/>
      <c r="O122" s="343"/>
    </row>
    <row r="123" spans="1:15" s="340" customFormat="1" ht="12.75" customHeight="1">
      <c r="A123" s="771"/>
      <c r="B123" s="652"/>
      <c r="C123" s="130"/>
      <c r="D123" s="770"/>
      <c r="E123" s="122"/>
      <c r="F123" s="763"/>
      <c r="G123" s="832"/>
      <c r="H123" s="770"/>
      <c r="I123" s="122"/>
      <c r="J123" s="763"/>
      <c r="K123" s="832"/>
      <c r="L123" s="830"/>
      <c r="M123" s="342"/>
      <c r="N123" s="342"/>
      <c r="O123" s="343"/>
    </row>
    <row r="124" spans="1:15" ht="12.75" customHeight="1">
      <c r="A124" s="119"/>
      <c r="B124" s="651"/>
      <c r="C124" s="129"/>
      <c r="D124" s="121"/>
      <c r="F124" s="128"/>
      <c r="G124" s="151"/>
      <c r="H124" s="121"/>
      <c r="J124" s="128"/>
      <c r="K124" s="151"/>
      <c r="L124" s="830"/>
    </row>
    <row r="125" spans="1:15" ht="12.75" customHeight="1">
      <c r="A125" s="119"/>
      <c r="B125" s="506"/>
      <c r="C125" s="471"/>
      <c r="D125" s="463"/>
      <c r="E125" s="464"/>
      <c r="F125" s="128"/>
      <c r="G125" s="151"/>
      <c r="H125" s="463"/>
      <c r="I125" s="464"/>
      <c r="J125" s="128"/>
      <c r="K125" s="151"/>
      <c r="L125" s="830"/>
    </row>
    <row r="126" spans="1:15" ht="12.75" customHeight="1">
      <c r="A126" s="119"/>
      <c r="B126" s="506"/>
      <c r="C126" s="471"/>
      <c r="D126" s="463"/>
      <c r="E126" s="464"/>
      <c r="F126" s="128"/>
      <c r="G126" s="151"/>
      <c r="H126" s="463"/>
      <c r="I126" s="464"/>
      <c r="J126" s="128"/>
      <c r="K126" s="151"/>
      <c r="L126" s="830"/>
    </row>
    <row r="127" spans="1:15" ht="12.75" customHeight="1">
      <c r="A127" s="119"/>
      <c r="B127" s="129"/>
      <c r="C127" s="129"/>
      <c r="D127" s="121"/>
      <c r="F127" s="128"/>
      <c r="G127" s="151"/>
      <c r="H127" s="121"/>
      <c r="J127" s="128"/>
      <c r="K127" s="151"/>
      <c r="L127" s="830"/>
    </row>
    <row r="128" spans="1:15" ht="12.75" customHeight="1">
      <c r="A128" s="119"/>
      <c r="B128" s="129"/>
      <c r="C128" s="129"/>
      <c r="D128" s="121"/>
      <c r="F128" s="128"/>
      <c r="G128" s="151"/>
      <c r="H128" s="121"/>
      <c r="J128" s="128"/>
      <c r="K128" s="151"/>
      <c r="L128" s="830"/>
    </row>
    <row r="129" spans="1:15" s="340" customFormat="1" ht="12.75" customHeight="1">
      <c r="A129" s="771"/>
      <c r="B129" s="768"/>
      <c r="C129" s="732"/>
      <c r="D129" s="770"/>
      <c r="E129" s="769"/>
      <c r="F129" s="773"/>
      <c r="G129" s="832"/>
      <c r="H129" s="770"/>
      <c r="I129" s="769"/>
      <c r="J129" s="773"/>
      <c r="K129" s="832"/>
      <c r="L129" s="830"/>
      <c r="M129" s="342"/>
      <c r="N129" s="342"/>
      <c r="O129" s="343"/>
    </row>
    <row r="130" spans="1:15" s="340" customFormat="1" ht="12.75" customHeight="1">
      <c r="A130" s="771"/>
      <c r="B130" s="767"/>
      <c r="C130" s="732"/>
      <c r="D130" s="770"/>
      <c r="E130" s="769"/>
      <c r="F130" s="773"/>
      <c r="G130" s="832"/>
      <c r="H130" s="770"/>
      <c r="I130" s="769"/>
      <c r="J130" s="773"/>
      <c r="K130" s="832"/>
      <c r="L130" s="830"/>
      <c r="M130" s="342"/>
      <c r="N130" s="342"/>
      <c r="O130" s="343"/>
    </row>
    <row r="131" spans="1:15" s="340" customFormat="1" ht="12.75" customHeight="1">
      <c r="A131" s="771"/>
      <c r="B131" s="767"/>
      <c r="C131" s="732"/>
      <c r="D131" s="770"/>
      <c r="E131" s="769"/>
      <c r="F131" s="765"/>
      <c r="G131" s="832"/>
      <c r="H131" s="770"/>
      <c r="I131" s="769"/>
      <c r="J131" s="765"/>
      <c r="K131" s="832"/>
      <c r="L131" s="830"/>
      <c r="M131" s="342"/>
      <c r="N131" s="342"/>
      <c r="O131" s="343"/>
    </row>
    <row r="132" spans="1:15" s="340" customFormat="1" ht="12.6" customHeight="1">
      <c r="A132" s="771"/>
      <c r="B132" s="767"/>
      <c r="C132" s="732"/>
      <c r="D132" s="770"/>
      <c r="E132" s="769"/>
      <c r="F132" s="833"/>
      <c r="G132" s="832"/>
      <c r="H132" s="770"/>
      <c r="I132" s="769"/>
      <c r="J132" s="833"/>
      <c r="K132" s="832"/>
      <c r="L132" s="672"/>
      <c r="M132" s="342"/>
      <c r="N132" s="342"/>
      <c r="O132" s="343"/>
    </row>
    <row r="133" spans="1:15" ht="12.75" customHeight="1">
      <c r="A133" s="160"/>
      <c r="B133" s="161"/>
      <c r="C133" s="130"/>
      <c r="D133" s="594"/>
      <c r="E133" s="132"/>
      <c r="F133" s="162"/>
      <c r="G133" s="151"/>
      <c r="H133" s="594"/>
      <c r="I133" s="132"/>
      <c r="J133" s="162"/>
      <c r="K133" s="151"/>
      <c r="L133" s="830"/>
    </row>
    <row r="134" spans="1:15" ht="12.75" customHeight="1">
      <c r="A134" s="163"/>
      <c r="B134" s="164"/>
      <c r="C134" s="164"/>
      <c r="D134" s="595"/>
      <c r="E134" s="165"/>
      <c r="F134" s="166"/>
      <c r="G134" s="151"/>
      <c r="H134" s="595"/>
      <c r="I134" s="165"/>
      <c r="J134" s="166"/>
      <c r="K134" s="151"/>
      <c r="L134" s="830"/>
    </row>
    <row r="135" spans="1:15" ht="11.1" customHeight="1">
      <c r="A135" s="167"/>
      <c r="B135" s="168"/>
      <c r="C135" s="168"/>
      <c r="D135" s="596"/>
      <c r="E135" s="169"/>
      <c r="F135" s="170"/>
      <c r="G135" s="171"/>
      <c r="H135" s="596"/>
      <c r="I135" s="169"/>
      <c r="J135" s="170"/>
      <c r="K135" s="171"/>
      <c r="L135" s="830"/>
    </row>
    <row r="136" spans="1:15" ht="12.75" customHeight="1">
      <c r="A136" s="160"/>
      <c r="B136" s="295" t="s">
        <v>106</v>
      </c>
      <c r="C136" s="172"/>
      <c r="D136" s="594"/>
      <c r="E136" s="132"/>
      <c r="F136" s="173" t="s">
        <v>36</v>
      </c>
      <c r="G136" s="174">
        <f>SUM(G74:G133)</f>
        <v>7250</v>
      </c>
      <c r="H136" s="594"/>
      <c r="I136" s="132"/>
      <c r="J136" s="173" t="s">
        <v>36</v>
      </c>
      <c r="K136" s="174">
        <f>SUM(K74:K133)</f>
        <v>4000</v>
      </c>
      <c r="L136" s="830"/>
    </row>
    <row r="137" spans="1:15" ht="12.75" customHeight="1" thickBot="1">
      <c r="A137" s="175"/>
      <c r="B137" s="176"/>
      <c r="C137" s="176"/>
      <c r="D137" s="597"/>
      <c r="E137" s="177"/>
      <c r="F137" s="178"/>
      <c r="G137" s="179"/>
      <c r="H137" s="597"/>
      <c r="I137" s="177"/>
      <c r="J137" s="178"/>
      <c r="K137" s="179"/>
      <c r="L137" s="830"/>
    </row>
    <row r="138" spans="1:15" ht="12.75" customHeight="1" thickTop="1">
      <c r="A138" s="149"/>
      <c r="B138" s="150"/>
      <c r="C138" s="101"/>
      <c r="D138" s="558"/>
      <c r="E138" s="76"/>
      <c r="F138" s="77"/>
      <c r="G138" s="78"/>
      <c r="H138" s="558"/>
      <c r="I138" s="76"/>
      <c r="J138" s="77"/>
      <c r="K138" s="78"/>
      <c r="L138" s="830"/>
    </row>
    <row r="139" spans="1:15" ht="12.75" customHeight="1">
      <c r="A139" s="119"/>
      <c r="B139" s="295" t="s">
        <v>187</v>
      </c>
      <c r="C139" s="101"/>
      <c r="D139" s="584"/>
      <c r="F139" s="128"/>
      <c r="G139" s="151"/>
      <c r="H139" s="584"/>
      <c r="J139" s="128"/>
      <c r="K139" s="151"/>
      <c r="L139" s="830"/>
    </row>
    <row r="140" spans="1:15" ht="12.75" customHeight="1">
      <c r="A140" s="119"/>
      <c r="B140" s="327"/>
      <c r="C140" s="101"/>
      <c r="D140" s="584"/>
      <c r="F140" s="128"/>
      <c r="G140" s="151"/>
      <c r="H140" s="584"/>
      <c r="J140" s="128"/>
      <c r="K140" s="151"/>
      <c r="L140" s="830"/>
    </row>
    <row r="141" spans="1:15" ht="12.75" customHeight="1">
      <c r="A141" s="119"/>
      <c r="B141" s="327" t="s">
        <v>372</v>
      </c>
      <c r="C141" s="327"/>
      <c r="D141" s="584"/>
      <c r="F141" s="128"/>
      <c r="G141" s="151"/>
      <c r="H141" s="584"/>
      <c r="J141" s="128"/>
      <c r="K141" s="151"/>
      <c r="L141" s="830"/>
    </row>
    <row r="142" spans="1:15" ht="12.75" customHeight="1">
      <c r="A142" s="119"/>
      <c r="B142" s="327"/>
      <c r="C142" s="101"/>
      <c r="D142" s="584"/>
      <c r="F142" s="128"/>
      <c r="G142" s="151"/>
      <c r="H142" s="584"/>
      <c r="J142" s="128"/>
      <c r="K142" s="151"/>
      <c r="L142" s="830"/>
    </row>
    <row r="143" spans="1:15">
      <c r="A143" s="119"/>
      <c r="B143" s="101"/>
      <c r="C143" s="101" t="s">
        <v>373</v>
      </c>
      <c r="D143" s="584"/>
      <c r="F143" s="128"/>
      <c r="G143" s="151">
        <f>G71</f>
        <v>22105</v>
      </c>
      <c r="H143" s="584"/>
      <c r="J143" s="128"/>
      <c r="K143" s="151">
        <f>K71</f>
        <v>14580</v>
      </c>
      <c r="L143" s="830"/>
    </row>
    <row r="144" spans="1:15" ht="12.75" customHeight="1">
      <c r="A144" s="119"/>
      <c r="B144" s="101"/>
      <c r="C144" s="101"/>
      <c r="D144" s="584"/>
      <c r="F144" s="128"/>
      <c r="G144" s="151"/>
      <c r="H144" s="584"/>
      <c r="J144" s="128"/>
      <c r="K144" s="151"/>
      <c r="L144" s="830"/>
    </row>
    <row r="145" spans="1:15" ht="12.75" customHeight="1">
      <c r="A145" s="119"/>
      <c r="B145" s="327"/>
      <c r="C145" s="101" t="s">
        <v>374</v>
      </c>
      <c r="D145" s="584"/>
      <c r="F145" s="128"/>
      <c r="G145" s="151">
        <f>G136</f>
        <v>7250</v>
      </c>
      <c r="H145" s="584"/>
      <c r="J145" s="128"/>
      <c r="K145" s="151">
        <f>K136</f>
        <v>4000</v>
      </c>
      <c r="L145" s="830"/>
    </row>
    <row r="146" spans="1:15" ht="14.4" customHeight="1">
      <c r="A146" s="119"/>
      <c r="B146" s="327"/>
      <c r="C146" s="101"/>
      <c r="D146" s="584"/>
      <c r="F146" s="128"/>
      <c r="G146" s="151"/>
      <c r="H146" s="584"/>
      <c r="J146" s="128"/>
      <c r="K146" s="151"/>
      <c r="L146" s="830"/>
    </row>
    <row r="147" spans="1:15" s="340" customFormat="1" ht="12.75" customHeight="1">
      <c r="A147" s="771"/>
      <c r="B147" s="735"/>
      <c r="C147" s="101"/>
      <c r="D147" s="770"/>
      <c r="E147" s="744"/>
      <c r="F147" s="773"/>
      <c r="G147" s="832"/>
      <c r="H147" s="770"/>
      <c r="I147" s="744"/>
      <c r="J147" s="773"/>
      <c r="K147" s="832"/>
      <c r="L147" s="830"/>
      <c r="M147" s="342"/>
      <c r="N147" s="342"/>
      <c r="O147" s="343"/>
    </row>
    <row r="148" spans="1:15" ht="12.75" customHeight="1">
      <c r="A148" s="119"/>
      <c r="B148" s="101"/>
      <c r="C148" s="101"/>
      <c r="D148" s="584"/>
      <c r="F148" s="128"/>
      <c r="G148" s="151"/>
      <c r="H148" s="584"/>
      <c r="J148" s="128"/>
      <c r="K148" s="151"/>
      <c r="L148" s="830"/>
    </row>
    <row r="149" spans="1:15" ht="12.75" customHeight="1">
      <c r="A149" s="119"/>
      <c r="B149" s="101"/>
      <c r="C149" s="101"/>
      <c r="D149" s="584"/>
      <c r="F149" s="128"/>
      <c r="G149" s="151"/>
      <c r="H149" s="584"/>
      <c r="J149" s="128"/>
      <c r="K149" s="151"/>
      <c r="L149" s="830"/>
    </row>
    <row r="150" spans="1:15" ht="12.75" customHeight="1">
      <c r="A150" s="119"/>
      <c r="B150" s="129"/>
      <c r="C150" s="129"/>
      <c r="D150" s="584"/>
      <c r="F150" s="128"/>
      <c r="G150" s="151"/>
      <c r="H150" s="584"/>
      <c r="J150" s="128"/>
      <c r="K150" s="151"/>
      <c r="L150" s="830"/>
    </row>
    <row r="151" spans="1:15" ht="12.75" customHeight="1">
      <c r="A151" s="119"/>
      <c r="B151" s="129"/>
      <c r="C151" s="129"/>
      <c r="D151" s="584"/>
      <c r="F151" s="128"/>
      <c r="G151" s="151"/>
      <c r="H151" s="584"/>
      <c r="J151" s="128"/>
      <c r="K151" s="151"/>
      <c r="L151" s="830"/>
    </row>
    <row r="152" spans="1:15" ht="12.75" customHeight="1">
      <c r="A152" s="119"/>
      <c r="B152" s="129"/>
      <c r="C152" s="129"/>
      <c r="D152" s="584"/>
      <c r="F152" s="128"/>
      <c r="G152" s="151"/>
      <c r="H152" s="584"/>
      <c r="J152" s="128"/>
      <c r="K152" s="151"/>
      <c r="L152" s="830"/>
    </row>
    <row r="153" spans="1:15" ht="12.75" customHeight="1">
      <c r="A153" s="119"/>
      <c r="B153" s="129"/>
      <c r="C153" s="129"/>
      <c r="D153" s="584"/>
      <c r="F153" s="128"/>
      <c r="G153" s="151"/>
      <c r="H153" s="584"/>
      <c r="J153" s="128"/>
      <c r="K153" s="151"/>
      <c r="L153" s="830"/>
    </row>
    <row r="154" spans="1:15" ht="12.75" customHeight="1">
      <c r="A154" s="119"/>
      <c r="B154" s="129"/>
      <c r="C154" s="129"/>
      <c r="D154" s="584"/>
      <c r="F154" s="128"/>
      <c r="G154" s="151"/>
      <c r="H154" s="584"/>
      <c r="J154" s="128"/>
      <c r="K154" s="151"/>
      <c r="L154" s="830"/>
    </row>
    <row r="155" spans="1:15" ht="12.75" customHeight="1">
      <c r="A155" s="119"/>
      <c r="B155" s="129"/>
      <c r="C155" s="129"/>
      <c r="D155" s="584"/>
      <c r="F155" s="128"/>
      <c r="G155" s="151"/>
      <c r="H155" s="584"/>
      <c r="J155" s="128"/>
      <c r="K155" s="151"/>
      <c r="L155" s="830"/>
    </row>
    <row r="156" spans="1:15" ht="12.75" customHeight="1">
      <c r="A156" s="119"/>
      <c r="B156" s="129"/>
      <c r="C156" s="129"/>
      <c r="D156" s="584"/>
      <c r="F156" s="128"/>
      <c r="G156" s="151"/>
      <c r="H156" s="584"/>
      <c r="J156" s="128"/>
      <c r="K156" s="151"/>
      <c r="L156" s="830"/>
    </row>
    <row r="157" spans="1:15" ht="12.75" customHeight="1">
      <c r="A157" s="119"/>
      <c r="B157" s="129"/>
      <c r="C157" s="129"/>
      <c r="D157" s="584"/>
      <c r="F157" s="128"/>
      <c r="G157" s="151"/>
      <c r="H157" s="584"/>
      <c r="J157" s="128"/>
      <c r="K157" s="151"/>
      <c r="L157" s="830"/>
    </row>
    <row r="158" spans="1:15" ht="12.75" customHeight="1">
      <c r="A158" s="119"/>
      <c r="B158" s="129"/>
      <c r="C158" s="129"/>
      <c r="D158" s="584"/>
      <c r="F158" s="128"/>
      <c r="G158" s="151"/>
      <c r="H158" s="584"/>
      <c r="J158" s="128"/>
      <c r="K158" s="151"/>
      <c r="L158" s="830"/>
    </row>
    <row r="159" spans="1:15" ht="12.75" customHeight="1">
      <c r="A159" s="119"/>
      <c r="B159" s="129"/>
      <c r="C159" s="129"/>
      <c r="D159" s="584"/>
      <c r="F159" s="128"/>
      <c r="G159" s="151"/>
      <c r="H159" s="584"/>
      <c r="J159" s="128"/>
      <c r="K159" s="151"/>
      <c r="L159" s="830"/>
    </row>
    <row r="160" spans="1:15" ht="12.75" customHeight="1">
      <c r="A160" s="119"/>
      <c r="B160" s="129"/>
      <c r="C160" s="129"/>
      <c r="D160" s="584"/>
      <c r="F160" s="128"/>
      <c r="G160" s="151"/>
      <c r="H160" s="584"/>
      <c r="J160" s="128"/>
      <c r="K160" s="151"/>
      <c r="L160" s="830"/>
    </row>
    <row r="161" spans="1:12" ht="12.75" customHeight="1">
      <c r="A161" s="119"/>
      <c r="B161" s="129"/>
      <c r="C161" s="129"/>
      <c r="D161" s="584"/>
      <c r="F161" s="128"/>
      <c r="G161" s="151"/>
      <c r="H161" s="584"/>
      <c r="J161" s="128"/>
      <c r="K161" s="151"/>
      <c r="L161" s="830"/>
    </row>
    <row r="162" spans="1:12" ht="12.75" customHeight="1">
      <c r="A162" s="119"/>
      <c r="B162" s="129"/>
      <c r="C162" s="129"/>
      <c r="D162" s="584"/>
      <c r="F162" s="128"/>
      <c r="G162" s="151"/>
      <c r="H162" s="584"/>
      <c r="J162" s="128"/>
      <c r="K162" s="151"/>
      <c r="L162" s="830"/>
    </row>
    <row r="163" spans="1:12" ht="12.75" customHeight="1">
      <c r="A163" s="119"/>
      <c r="B163" s="129"/>
      <c r="C163" s="129"/>
      <c r="D163" s="584"/>
      <c r="F163" s="128"/>
      <c r="G163" s="151"/>
      <c r="H163" s="584"/>
      <c r="J163" s="128"/>
      <c r="K163" s="151"/>
      <c r="L163" s="830"/>
    </row>
    <row r="164" spans="1:12" ht="12.75" customHeight="1">
      <c r="A164" s="119"/>
      <c r="B164" s="129"/>
      <c r="C164" s="129"/>
      <c r="D164" s="584"/>
      <c r="F164" s="128"/>
      <c r="G164" s="151"/>
      <c r="H164" s="584"/>
      <c r="J164" s="128"/>
      <c r="K164" s="151"/>
      <c r="L164" s="830"/>
    </row>
    <row r="165" spans="1:12" ht="12.75" customHeight="1">
      <c r="A165" s="119"/>
      <c r="B165" s="129"/>
      <c r="C165" s="129"/>
      <c r="D165" s="584"/>
      <c r="F165" s="128"/>
      <c r="G165" s="151"/>
      <c r="H165" s="584"/>
      <c r="J165" s="128"/>
      <c r="K165" s="151"/>
      <c r="L165" s="830"/>
    </row>
    <row r="166" spans="1:12" ht="12.75" customHeight="1">
      <c r="A166" s="119"/>
      <c r="B166" s="129"/>
      <c r="C166" s="129"/>
      <c r="D166" s="584"/>
      <c r="F166" s="128"/>
      <c r="G166" s="151"/>
      <c r="H166" s="584"/>
      <c r="J166" s="128"/>
      <c r="K166" s="151"/>
      <c r="L166" s="830"/>
    </row>
    <row r="167" spans="1:12" ht="12.75" customHeight="1">
      <c r="A167" s="119"/>
      <c r="B167" s="129"/>
      <c r="C167" s="129"/>
      <c r="D167" s="584"/>
      <c r="F167" s="128"/>
      <c r="G167" s="151"/>
      <c r="H167" s="584"/>
      <c r="J167" s="128"/>
      <c r="K167" s="151"/>
      <c r="L167" s="830"/>
    </row>
    <row r="168" spans="1:12" ht="12.75" customHeight="1">
      <c r="A168" s="119"/>
      <c r="B168" s="129"/>
      <c r="C168" s="129"/>
      <c r="D168" s="584"/>
      <c r="F168" s="128"/>
      <c r="G168" s="151"/>
      <c r="H168" s="584"/>
      <c r="J168" s="128"/>
      <c r="K168" s="151"/>
      <c r="L168" s="830"/>
    </row>
    <row r="169" spans="1:12" ht="12.75" customHeight="1">
      <c r="A169" s="119"/>
      <c r="B169" s="129"/>
      <c r="C169" s="129"/>
      <c r="D169" s="584"/>
      <c r="F169" s="128"/>
      <c r="G169" s="151"/>
      <c r="H169" s="584"/>
      <c r="J169" s="128"/>
      <c r="K169" s="151"/>
      <c r="L169" s="830"/>
    </row>
    <row r="170" spans="1:12" ht="12.75" customHeight="1">
      <c r="A170" s="119"/>
      <c r="B170" s="129"/>
      <c r="C170" s="129"/>
      <c r="D170" s="584"/>
      <c r="F170" s="128"/>
      <c r="G170" s="151"/>
      <c r="H170" s="584"/>
      <c r="J170" s="128"/>
      <c r="K170" s="151"/>
      <c r="L170" s="830"/>
    </row>
    <row r="171" spans="1:12" ht="12.75" customHeight="1">
      <c r="A171" s="119"/>
      <c r="B171" s="129"/>
      <c r="C171" s="129"/>
      <c r="D171" s="584"/>
      <c r="F171" s="128"/>
      <c r="G171" s="151"/>
      <c r="H171" s="584"/>
      <c r="J171" s="128"/>
      <c r="K171" s="151"/>
      <c r="L171" s="830"/>
    </row>
    <row r="172" spans="1:12" ht="12.75" customHeight="1">
      <c r="A172" s="119"/>
      <c r="B172" s="129"/>
      <c r="C172" s="129"/>
      <c r="D172" s="584"/>
      <c r="F172" s="128"/>
      <c r="G172" s="151"/>
      <c r="H172" s="584"/>
      <c r="J172" s="128"/>
      <c r="K172" s="151"/>
      <c r="L172" s="830"/>
    </row>
    <row r="173" spans="1:12" ht="12.75" customHeight="1">
      <c r="A173" s="119"/>
      <c r="B173" s="129"/>
      <c r="C173" s="129"/>
      <c r="D173" s="584"/>
      <c r="F173" s="128"/>
      <c r="G173" s="151"/>
      <c r="H173" s="584"/>
      <c r="J173" s="128"/>
      <c r="K173" s="151"/>
      <c r="L173" s="830"/>
    </row>
    <row r="174" spans="1:12" ht="12.75" customHeight="1">
      <c r="A174" s="119"/>
      <c r="B174" s="129"/>
      <c r="C174" s="129"/>
      <c r="D174" s="584"/>
      <c r="F174" s="128"/>
      <c r="G174" s="151"/>
      <c r="H174" s="584"/>
      <c r="J174" s="128"/>
      <c r="K174" s="151"/>
      <c r="L174" s="830"/>
    </row>
    <row r="175" spans="1:12" ht="12.75" customHeight="1">
      <c r="A175" s="119"/>
      <c r="B175" s="129"/>
      <c r="C175" s="129"/>
      <c r="D175" s="584"/>
      <c r="F175" s="128"/>
      <c r="G175" s="151"/>
      <c r="H175" s="584"/>
      <c r="J175" s="128"/>
      <c r="K175" s="151"/>
      <c r="L175" s="830"/>
    </row>
    <row r="176" spans="1:12" ht="12.75" customHeight="1">
      <c r="A176" s="119"/>
      <c r="B176" s="129"/>
      <c r="C176" s="129"/>
      <c r="D176" s="584"/>
      <c r="F176" s="128"/>
      <c r="G176" s="151"/>
      <c r="H176" s="584"/>
      <c r="J176" s="128"/>
      <c r="K176" s="151"/>
      <c r="L176" s="830"/>
    </row>
    <row r="177" spans="1:12" ht="12.75" customHeight="1">
      <c r="A177" s="119"/>
      <c r="B177" s="129"/>
      <c r="C177" s="129"/>
      <c r="D177" s="584"/>
      <c r="F177" s="128"/>
      <c r="G177" s="151"/>
      <c r="H177" s="584"/>
      <c r="J177" s="128"/>
      <c r="K177" s="151"/>
      <c r="L177" s="830"/>
    </row>
    <row r="178" spans="1:12" ht="12.75" customHeight="1">
      <c r="A178" s="119"/>
      <c r="B178" s="129"/>
      <c r="C178" s="129"/>
      <c r="D178" s="584"/>
      <c r="F178" s="128"/>
      <c r="G178" s="151"/>
      <c r="H178" s="584"/>
      <c r="J178" s="128"/>
      <c r="K178" s="151"/>
      <c r="L178" s="830"/>
    </row>
    <row r="179" spans="1:12" ht="12.75" customHeight="1">
      <c r="A179" s="119"/>
      <c r="B179" s="129"/>
      <c r="C179" s="129"/>
      <c r="D179" s="584"/>
      <c r="F179" s="128"/>
      <c r="G179" s="151"/>
      <c r="H179" s="584"/>
      <c r="J179" s="128"/>
      <c r="K179" s="151"/>
      <c r="L179" s="830"/>
    </row>
    <row r="180" spans="1:12" ht="12.75" customHeight="1">
      <c r="A180" s="119"/>
      <c r="B180" s="129"/>
      <c r="C180" s="129"/>
      <c r="D180" s="584"/>
      <c r="F180" s="128"/>
      <c r="G180" s="151"/>
      <c r="H180" s="584"/>
      <c r="J180" s="128"/>
      <c r="K180" s="151"/>
      <c r="L180" s="830"/>
    </row>
    <row r="181" spans="1:12" ht="12.75" customHeight="1">
      <c r="A181" s="119"/>
      <c r="B181" s="129"/>
      <c r="C181" s="129"/>
      <c r="D181" s="584"/>
      <c r="F181" s="128"/>
      <c r="G181" s="151"/>
      <c r="H181" s="584"/>
      <c r="J181" s="128"/>
      <c r="K181" s="151"/>
      <c r="L181" s="830"/>
    </row>
    <row r="182" spans="1:12" ht="12.75" customHeight="1">
      <c r="A182" s="119"/>
      <c r="B182" s="129"/>
      <c r="C182" s="129"/>
      <c r="D182" s="584"/>
      <c r="F182" s="128"/>
      <c r="G182" s="151"/>
      <c r="H182" s="584"/>
      <c r="J182" s="128"/>
      <c r="K182" s="151"/>
      <c r="L182" s="830"/>
    </row>
    <row r="183" spans="1:12" ht="12.75" customHeight="1">
      <c r="A183" s="119"/>
      <c r="B183" s="129"/>
      <c r="C183" s="129"/>
      <c r="D183" s="584"/>
      <c r="F183" s="128"/>
      <c r="G183" s="151"/>
      <c r="H183" s="584"/>
      <c r="J183" s="128"/>
      <c r="K183" s="151"/>
      <c r="L183" s="830"/>
    </row>
    <row r="184" spans="1:12" ht="12.75" customHeight="1">
      <c r="A184" s="119"/>
      <c r="B184" s="129"/>
      <c r="C184" s="129"/>
      <c r="D184" s="584"/>
      <c r="F184" s="128"/>
      <c r="G184" s="151"/>
      <c r="H184" s="584"/>
      <c r="J184" s="128"/>
      <c r="K184" s="151"/>
      <c r="L184" s="830"/>
    </row>
    <row r="185" spans="1:12" ht="12.75" customHeight="1">
      <c r="A185" s="119"/>
      <c r="B185" s="129"/>
      <c r="C185" s="129"/>
      <c r="D185" s="584"/>
      <c r="F185" s="128"/>
      <c r="G185" s="151"/>
      <c r="H185" s="584"/>
      <c r="J185" s="128"/>
      <c r="K185" s="151"/>
      <c r="L185" s="830"/>
    </row>
    <row r="186" spans="1:12" ht="12.75" customHeight="1">
      <c r="A186" s="119"/>
      <c r="B186" s="129"/>
      <c r="C186" s="129"/>
      <c r="D186" s="584"/>
      <c r="F186" s="128"/>
      <c r="G186" s="151"/>
      <c r="H186" s="584"/>
      <c r="J186" s="128"/>
      <c r="K186" s="151"/>
      <c r="L186" s="830"/>
    </row>
    <row r="187" spans="1:12" ht="12.75" customHeight="1">
      <c r="A187" s="119"/>
      <c r="B187" s="129"/>
      <c r="C187" s="129"/>
      <c r="D187" s="584"/>
      <c r="F187" s="128"/>
      <c r="G187" s="151"/>
      <c r="H187" s="584"/>
      <c r="J187" s="128"/>
      <c r="K187" s="151"/>
      <c r="L187" s="830"/>
    </row>
    <row r="188" spans="1:12" ht="12.75" customHeight="1">
      <c r="A188" s="119"/>
      <c r="B188" s="129"/>
      <c r="C188" s="129"/>
      <c r="D188" s="584"/>
      <c r="F188" s="128"/>
      <c r="G188" s="151"/>
      <c r="H188" s="584"/>
      <c r="J188" s="128"/>
      <c r="K188" s="151"/>
      <c r="L188" s="830"/>
    </row>
    <row r="189" spans="1:12" ht="12.75" customHeight="1">
      <c r="A189" s="119"/>
      <c r="B189" s="129"/>
      <c r="C189" s="129"/>
      <c r="D189" s="584"/>
      <c r="F189" s="128"/>
      <c r="G189" s="151"/>
      <c r="H189" s="584"/>
      <c r="J189" s="128"/>
      <c r="K189" s="151"/>
      <c r="L189" s="830"/>
    </row>
    <row r="190" spans="1:12" ht="12.75" customHeight="1">
      <c r="A190" s="119"/>
      <c r="B190" s="129"/>
      <c r="C190" s="129"/>
      <c r="D190" s="584"/>
      <c r="F190" s="128"/>
      <c r="G190" s="151"/>
      <c r="H190" s="584"/>
      <c r="J190" s="128"/>
      <c r="K190" s="151"/>
      <c r="L190" s="830"/>
    </row>
    <row r="191" spans="1:12" ht="12.75" customHeight="1">
      <c r="A191" s="119"/>
      <c r="B191" s="129"/>
      <c r="C191" s="129"/>
      <c r="D191" s="584"/>
      <c r="F191" s="128"/>
      <c r="G191" s="151"/>
      <c r="H191" s="584"/>
      <c r="J191" s="128"/>
      <c r="K191" s="151"/>
      <c r="L191" s="830"/>
    </row>
    <row r="192" spans="1:12" ht="12.75" customHeight="1">
      <c r="A192" s="119"/>
      <c r="B192" s="129"/>
      <c r="C192" s="129"/>
      <c r="D192" s="584"/>
      <c r="F192" s="128"/>
      <c r="G192" s="151"/>
      <c r="H192" s="584"/>
      <c r="J192" s="128"/>
      <c r="K192" s="151"/>
      <c r="L192" s="830"/>
    </row>
    <row r="193" spans="1:12" ht="12.75" customHeight="1">
      <c r="A193" s="119"/>
      <c r="B193" s="129"/>
      <c r="C193" s="129"/>
      <c r="D193" s="584"/>
      <c r="F193" s="128"/>
      <c r="G193" s="151"/>
      <c r="H193" s="584"/>
      <c r="J193" s="128"/>
      <c r="K193" s="151"/>
      <c r="L193" s="830"/>
    </row>
    <row r="194" spans="1:12" ht="12.75" customHeight="1">
      <c r="A194" s="160"/>
      <c r="B194" s="161"/>
      <c r="C194" s="130"/>
      <c r="D194" s="594"/>
      <c r="E194" s="132"/>
      <c r="F194" s="162"/>
      <c r="G194" s="151"/>
      <c r="H194" s="594"/>
      <c r="I194" s="132"/>
      <c r="J194" s="162"/>
      <c r="K194" s="151"/>
      <c r="L194" s="830"/>
    </row>
    <row r="195" spans="1:12" ht="12.75" customHeight="1">
      <c r="A195" s="160"/>
      <c r="B195" s="161"/>
      <c r="C195" s="130"/>
      <c r="D195" s="594"/>
      <c r="E195" s="132"/>
      <c r="F195" s="162"/>
      <c r="G195" s="151"/>
      <c r="H195" s="594"/>
      <c r="I195" s="132"/>
      <c r="J195" s="162"/>
      <c r="K195" s="151"/>
      <c r="L195" s="830"/>
    </row>
    <row r="196" spans="1:12" ht="12.75" customHeight="1">
      <c r="A196" s="160"/>
      <c r="B196" s="161"/>
      <c r="C196" s="130"/>
      <c r="D196" s="594"/>
      <c r="E196" s="132"/>
      <c r="F196" s="162"/>
      <c r="G196" s="151"/>
      <c r="H196" s="594"/>
      <c r="I196" s="132"/>
      <c r="J196" s="162"/>
      <c r="K196" s="151"/>
      <c r="L196" s="830"/>
    </row>
    <row r="197" spans="1:12" ht="12.75" customHeight="1">
      <c r="A197" s="160"/>
      <c r="B197" s="161"/>
      <c r="C197" s="130"/>
      <c r="D197" s="594"/>
      <c r="E197" s="132"/>
      <c r="F197" s="162"/>
      <c r="G197" s="151"/>
      <c r="H197" s="594"/>
      <c r="I197" s="132"/>
      <c r="J197" s="162"/>
      <c r="K197" s="151"/>
      <c r="L197" s="830"/>
    </row>
    <row r="198" spans="1:12" ht="12.75" customHeight="1">
      <c r="A198" s="163"/>
      <c r="B198" s="164"/>
      <c r="C198" s="164"/>
      <c r="D198" s="595"/>
      <c r="E198" s="165"/>
      <c r="F198" s="166"/>
      <c r="G198" s="151"/>
      <c r="H198" s="595"/>
      <c r="I198" s="165"/>
      <c r="J198" s="166"/>
      <c r="K198" s="151"/>
      <c r="L198" s="830"/>
    </row>
    <row r="199" spans="1:12" ht="12.75" customHeight="1">
      <c r="A199" s="167"/>
      <c r="B199" s="168"/>
      <c r="C199" s="168"/>
      <c r="D199" s="596"/>
      <c r="E199" s="169"/>
      <c r="F199" s="170"/>
      <c r="G199" s="171"/>
      <c r="H199" s="596"/>
      <c r="I199" s="169"/>
      <c r="J199" s="170"/>
      <c r="K199" s="171"/>
      <c r="L199" s="830"/>
    </row>
    <row r="200" spans="1:12" ht="12.75" customHeight="1">
      <c r="A200" s="160"/>
      <c r="B200" s="562" t="s">
        <v>245</v>
      </c>
      <c r="C200" s="172"/>
      <c r="D200" s="594"/>
      <c r="E200" s="132"/>
      <c r="F200" s="173" t="s">
        <v>36</v>
      </c>
      <c r="G200" s="174">
        <f>SUM(G139:G197)</f>
        <v>29355</v>
      </c>
      <c r="H200" s="594"/>
      <c r="I200" s="132"/>
      <c r="J200" s="173" t="s">
        <v>36</v>
      </c>
      <c r="K200" s="174">
        <f>SUM(K139:K197)</f>
        <v>18580</v>
      </c>
      <c r="L200" s="830"/>
    </row>
    <row r="201" spans="1:12" ht="12.75" customHeight="1" thickBot="1">
      <c r="A201" s="175"/>
      <c r="B201" s="176"/>
      <c r="C201" s="176"/>
      <c r="D201" s="597"/>
      <c r="E201" s="177"/>
      <c r="F201" s="178"/>
      <c r="G201" s="179"/>
      <c r="H201" s="597"/>
      <c r="I201" s="177"/>
      <c r="J201" s="178"/>
      <c r="K201" s="179"/>
      <c r="L201" s="830"/>
    </row>
    <row r="202" spans="1:12" ht="13.8" thickTop="1">
      <c r="G202" s="182"/>
      <c r="K202" s="182"/>
    </row>
    <row r="203" spans="1:12">
      <c r="G203" s="183"/>
      <c r="K203" s="183"/>
    </row>
    <row r="204" spans="1:12">
      <c r="G204" s="183"/>
      <c r="K204" s="183"/>
    </row>
    <row r="205" spans="1:12">
      <c r="G205" s="183"/>
      <c r="K205" s="183"/>
    </row>
    <row r="206" spans="1:12">
      <c r="G206" s="183"/>
      <c r="K206" s="183"/>
    </row>
    <row r="207" spans="1:12">
      <c r="G207" s="183"/>
      <c r="K207" s="183"/>
    </row>
    <row r="208" spans="1:12">
      <c r="G208" s="183"/>
      <c r="K208" s="183"/>
    </row>
    <row r="209" spans="7:11">
      <c r="G209" s="183"/>
      <c r="K209" s="183"/>
    </row>
    <row r="210" spans="7:11">
      <c r="G210" s="183"/>
      <c r="K210" s="183"/>
    </row>
    <row r="211" spans="7:11">
      <c r="G211" s="183"/>
      <c r="K211" s="183"/>
    </row>
    <row r="212" spans="7:11">
      <c r="G212" s="183"/>
      <c r="K212" s="183"/>
    </row>
    <row r="213" spans="7:11">
      <c r="G213" s="183"/>
      <c r="K213" s="183"/>
    </row>
    <row r="214" spans="7:11">
      <c r="G214" s="183"/>
      <c r="K214" s="183"/>
    </row>
    <row r="215" spans="7:11">
      <c r="G215" s="183"/>
      <c r="K215" s="183"/>
    </row>
    <row r="216" spans="7:11">
      <c r="G216" s="183"/>
      <c r="K216" s="183"/>
    </row>
    <row r="217" spans="7:11">
      <c r="G217" s="183"/>
      <c r="K217" s="183"/>
    </row>
    <row r="218" spans="7:11">
      <c r="G218" s="183"/>
      <c r="K218" s="183"/>
    </row>
    <row r="219" spans="7:11">
      <c r="G219" s="183"/>
      <c r="K219" s="183"/>
    </row>
    <row r="220" spans="7:11">
      <c r="G220" s="183"/>
      <c r="K220" s="183"/>
    </row>
    <row r="221" spans="7:11">
      <c r="G221" s="183"/>
      <c r="K221" s="183"/>
    </row>
    <row r="222" spans="7:11">
      <c r="G222" s="183"/>
      <c r="K222" s="183"/>
    </row>
    <row r="223" spans="7:11">
      <c r="G223" s="183"/>
      <c r="K223" s="183"/>
    </row>
    <row r="224" spans="7:11">
      <c r="G224" s="183"/>
      <c r="K224" s="183"/>
    </row>
    <row r="225" spans="7:11">
      <c r="G225" s="183"/>
      <c r="K225" s="183"/>
    </row>
    <row r="226" spans="7:11">
      <c r="G226" s="183"/>
      <c r="K226" s="183"/>
    </row>
    <row r="227" spans="7:11">
      <c r="G227" s="183"/>
      <c r="K227" s="183"/>
    </row>
    <row r="228" spans="7:11">
      <c r="G228" s="183"/>
      <c r="K228" s="183"/>
    </row>
    <row r="229" spans="7:11">
      <c r="G229" s="183"/>
      <c r="K229" s="183"/>
    </row>
    <row r="230" spans="7:11">
      <c r="G230" s="183"/>
      <c r="K230" s="183"/>
    </row>
    <row r="231" spans="7:11">
      <c r="G231" s="183"/>
      <c r="K231" s="183"/>
    </row>
    <row r="232" spans="7:11">
      <c r="G232" s="183"/>
      <c r="K232" s="183"/>
    </row>
    <row r="233" spans="7:11">
      <c r="G233" s="183"/>
      <c r="K233" s="183"/>
    </row>
    <row r="234" spans="7:11">
      <c r="G234" s="183"/>
      <c r="K234" s="183"/>
    </row>
    <row r="235" spans="7:11">
      <c r="G235" s="183"/>
      <c r="K235" s="183"/>
    </row>
    <row r="236" spans="7:11">
      <c r="G236" s="183"/>
      <c r="K236" s="183"/>
    </row>
    <row r="237" spans="7:11">
      <c r="G237" s="183"/>
      <c r="K237" s="183"/>
    </row>
    <row r="238" spans="7:11">
      <c r="G238" s="183"/>
      <c r="K238" s="183"/>
    </row>
    <row r="239" spans="7:11">
      <c r="G239" s="183"/>
      <c r="K239" s="183"/>
    </row>
    <row r="240" spans="7:11">
      <c r="G240" s="183"/>
      <c r="K240" s="183"/>
    </row>
    <row r="241" spans="7:11">
      <c r="G241" s="183"/>
      <c r="K241" s="183"/>
    </row>
    <row r="242" spans="7:11">
      <c r="G242" s="183"/>
      <c r="K242" s="183"/>
    </row>
    <row r="243" spans="7:11">
      <c r="G243" s="183"/>
      <c r="K243" s="183"/>
    </row>
    <row r="244" spans="7:11">
      <c r="G244" s="183"/>
      <c r="K244" s="183"/>
    </row>
    <row r="245" spans="7:11">
      <c r="G245" s="183"/>
      <c r="K245" s="183"/>
    </row>
    <row r="246" spans="7:11">
      <c r="G246" s="183"/>
      <c r="K246" s="183"/>
    </row>
    <row r="247" spans="7:11">
      <c r="G247" s="183"/>
      <c r="K247" s="183"/>
    </row>
    <row r="248" spans="7:11">
      <c r="G248" s="183"/>
      <c r="K248" s="183"/>
    </row>
    <row r="249" spans="7:11">
      <c r="G249" s="183"/>
      <c r="K249" s="183"/>
    </row>
    <row r="250" spans="7:11">
      <c r="G250" s="183"/>
      <c r="K250" s="183"/>
    </row>
    <row r="251" spans="7:11">
      <c r="G251" s="183"/>
      <c r="K251" s="183"/>
    </row>
    <row r="252" spans="7:11">
      <c r="G252" s="183"/>
      <c r="K252" s="183"/>
    </row>
    <row r="253" spans="7:11">
      <c r="G253" s="183"/>
      <c r="K253" s="183"/>
    </row>
    <row r="254" spans="7:11">
      <c r="G254" s="183"/>
      <c r="K254" s="183"/>
    </row>
    <row r="255" spans="7:11">
      <c r="G255" s="183"/>
      <c r="K255" s="183"/>
    </row>
    <row r="256" spans="7:11">
      <c r="G256" s="183"/>
      <c r="K256" s="183"/>
    </row>
    <row r="257" spans="7:11">
      <c r="G257" s="183"/>
      <c r="K257" s="183"/>
    </row>
    <row r="258" spans="7:11">
      <c r="G258" s="183"/>
      <c r="K258" s="183"/>
    </row>
    <row r="259" spans="7:11">
      <c r="G259" s="183"/>
      <c r="K259" s="183"/>
    </row>
    <row r="260" spans="7:11">
      <c r="G260" s="183"/>
      <c r="K260" s="183"/>
    </row>
    <row r="261" spans="7:11">
      <c r="G261" s="183"/>
      <c r="K261" s="183"/>
    </row>
    <row r="262" spans="7:11">
      <c r="G262" s="183"/>
      <c r="K262" s="183"/>
    </row>
    <row r="263" spans="7:11">
      <c r="G263" s="183"/>
      <c r="K263" s="183"/>
    </row>
    <row r="264" spans="7:11">
      <c r="G264" s="183"/>
      <c r="K264" s="183"/>
    </row>
    <row r="265" spans="7:11">
      <c r="G265" s="183"/>
      <c r="K265" s="183"/>
    </row>
    <row r="266" spans="7:11">
      <c r="G266" s="183"/>
      <c r="K266" s="183"/>
    </row>
    <row r="267" spans="7:11">
      <c r="G267" s="183"/>
      <c r="K267" s="183"/>
    </row>
    <row r="268" spans="7:11">
      <c r="G268" s="183"/>
      <c r="K268" s="183"/>
    </row>
    <row r="269" spans="7:11">
      <c r="G269" s="183"/>
      <c r="K269" s="183"/>
    </row>
    <row r="270" spans="7:11">
      <c r="G270" s="183"/>
      <c r="K270" s="183"/>
    </row>
    <row r="271" spans="7:11">
      <c r="G271" s="183"/>
      <c r="K271" s="183"/>
    </row>
    <row r="272" spans="7:11">
      <c r="G272" s="183"/>
      <c r="K272" s="183"/>
    </row>
    <row r="273" spans="7:11">
      <c r="G273" s="183"/>
      <c r="K273" s="183"/>
    </row>
    <row r="274" spans="7:11">
      <c r="G274" s="183"/>
      <c r="K274" s="183"/>
    </row>
    <row r="275" spans="7:11">
      <c r="G275" s="183"/>
      <c r="K275" s="183"/>
    </row>
    <row r="276" spans="7:11">
      <c r="G276" s="183"/>
      <c r="K276" s="183"/>
    </row>
    <row r="277" spans="7:11">
      <c r="G277" s="183"/>
      <c r="K277" s="183"/>
    </row>
    <row r="278" spans="7:11">
      <c r="G278" s="183"/>
      <c r="K278" s="183"/>
    </row>
    <row r="279" spans="7:11">
      <c r="G279" s="183"/>
      <c r="K279" s="183"/>
    </row>
    <row r="280" spans="7:11">
      <c r="G280" s="183"/>
      <c r="K280" s="183"/>
    </row>
    <row r="281" spans="7:11">
      <c r="G281" s="183"/>
      <c r="K281" s="183"/>
    </row>
    <row r="282" spans="7:11">
      <c r="G282" s="183"/>
      <c r="K282" s="183"/>
    </row>
    <row r="283" spans="7:11">
      <c r="G283" s="184"/>
      <c r="K283" s="184"/>
    </row>
    <row r="284" spans="7:11">
      <c r="G284" s="184"/>
      <c r="K284" s="184"/>
    </row>
    <row r="285" spans="7:11">
      <c r="G285" s="184"/>
      <c r="K285" s="184"/>
    </row>
    <row r="286" spans="7:11">
      <c r="G286" s="184"/>
      <c r="K286" s="184"/>
    </row>
    <row r="287" spans="7:11">
      <c r="G287" s="184"/>
      <c r="K287" s="184"/>
    </row>
    <row r="288" spans="7:11">
      <c r="G288" s="184"/>
      <c r="K288" s="184"/>
    </row>
    <row r="289" spans="7:11">
      <c r="G289" s="184"/>
      <c r="K289" s="184"/>
    </row>
    <row r="290" spans="7:11">
      <c r="G290" s="184"/>
      <c r="K290" s="184"/>
    </row>
    <row r="291" spans="7:11">
      <c r="G291" s="184"/>
      <c r="K291" s="184"/>
    </row>
    <row r="292" spans="7:11">
      <c r="G292" s="184"/>
      <c r="K292" s="184"/>
    </row>
    <row r="293" spans="7:11">
      <c r="G293" s="184"/>
      <c r="K293" s="184"/>
    </row>
    <row r="294" spans="7:11">
      <c r="G294" s="184"/>
      <c r="K294" s="184"/>
    </row>
    <row r="295" spans="7:11">
      <c r="G295" s="184"/>
      <c r="K295" s="184"/>
    </row>
    <row r="296" spans="7:11">
      <c r="G296" s="184"/>
      <c r="K296" s="184"/>
    </row>
    <row r="297" spans="7:11">
      <c r="G297" s="184"/>
      <c r="K297" s="184"/>
    </row>
    <row r="298" spans="7:11">
      <c r="G298" s="184"/>
      <c r="K298" s="184"/>
    </row>
    <row r="299" spans="7:11">
      <c r="G299" s="184"/>
      <c r="K299" s="184"/>
    </row>
    <row r="300" spans="7:11">
      <c r="G300" s="184"/>
      <c r="K300" s="184"/>
    </row>
    <row r="301" spans="7:11">
      <c r="G301" s="184"/>
      <c r="K301" s="184"/>
    </row>
    <row r="302" spans="7:11">
      <c r="G302" s="184"/>
      <c r="K302" s="184"/>
    </row>
    <row r="303" spans="7:11">
      <c r="G303" s="184"/>
      <c r="K303" s="184"/>
    </row>
    <row r="304" spans="7:11">
      <c r="G304" s="184"/>
      <c r="K304" s="184"/>
    </row>
    <row r="305" spans="7:11">
      <c r="G305" s="184"/>
      <c r="K305" s="184"/>
    </row>
    <row r="306" spans="7:11">
      <c r="G306" s="184"/>
      <c r="K306" s="184"/>
    </row>
    <row r="307" spans="7:11">
      <c r="G307" s="184"/>
      <c r="K307" s="184"/>
    </row>
    <row r="308" spans="7:11">
      <c r="G308" s="184"/>
      <c r="K308" s="184"/>
    </row>
    <row r="309" spans="7:11">
      <c r="G309" s="184"/>
      <c r="K309" s="184"/>
    </row>
    <row r="310" spans="7:11">
      <c r="G310" s="184"/>
      <c r="K310" s="184"/>
    </row>
    <row r="311" spans="7:11">
      <c r="G311" s="184"/>
      <c r="K311" s="184"/>
    </row>
    <row r="312" spans="7:11">
      <c r="G312" s="184"/>
      <c r="K312" s="184"/>
    </row>
    <row r="313" spans="7:11">
      <c r="G313" s="184"/>
      <c r="K313" s="184"/>
    </row>
    <row r="314" spans="7:11">
      <c r="G314" s="184"/>
      <c r="K314" s="184"/>
    </row>
    <row r="315" spans="7:11">
      <c r="G315" s="184"/>
      <c r="K315" s="184"/>
    </row>
    <row r="316" spans="7:11">
      <c r="G316" s="184"/>
      <c r="K316" s="184"/>
    </row>
    <row r="317" spans="7:11">
      <c r="G317" s="184"/>
      <c r="K317" s="184"/>
    </row>
    <row r="318" spans="7:11">
      <c r="G318" s="184"/>
      <c r="K318" s="184"/>
    </row>
    <row r="319" spans="7:11">
      <c r="G319" s="184"/>
      <c r="K319" s="184"/>
    </row>
    <row r="320" spans="7:11">
      <c r="G320" s="184"/>
      <c r="K320" s="184"/>
    </row>
    <row r="321" spans="7:11">
      <c r="G321" s="184"/>
      <c r="K321" s="184"/>
    </row>
    <row r="322" spans="7:11">
      <c r="G322" s="184"/>
      <c r="K322" s="184"/>
    </row>
    <row r="323" spans="7:11">
      <c r="G323" s="184"/>
      <c r="K323" s="184"/>
    </row>
    <row r="324" spans="7:11">
      <c r="G324" s="184"/>
      <c r="K324" s="184"/>
    </row>
    <row r="325" spans="7:11">
      <c r="G325" s="184"/>
      <c r="K325" s="184"/>
    </row>
    <row r="326" spans="7:11">
      <c r="G326" s="184"/>
      <c r="K326" s="184"/>
    </row>
    <row r="327" spans="7:11">
      <c r="G327" s="184"/>
      <c r="K327" s="184"/>
    </row>
    <row r="328" spans="7:11">
      <c r="G328" s="184"/>
      <c r="K328" s="184"/>
    </row>
    <row r="329" spans="7:11">
      <c r="G329" s="184"/>
      <c r="K329" s="184"/>
    </row>
    <row r="330" spans="7:11">
      <c r="G330" s="184"/>
      <c r="K330" s="184"/>
    </row>
    <row r="331" spans="7:11">
      <c r="G331" s="184"/>
      <c r="K331" s="184"/>
    </row>
    <row r="332" spans="7:11">
      <c r="G332" s="184"/>
      <c r="K332" s="184"/>
    </row>
    <row r="333" spans="7:11">
      <c r="G333" s="184"/>
      <c r="K333" s="184"/>
    </row>
    <row r="334" spans="7:11">
      <c r="G334" s="184"/>
      <c r="K334" s="184"/>
    </row>
    <row r="335" spans="7:11">
      <c r="G335" s="184"/>
      <c r="K335" s="184"/>
    </row>
    <row r="336" spans="7:11">
      <c r="G336" s="184"/>
      <c r="K336" s="184"/>
    </row>
    <row r="337" spans="7:11">
      <c r="G337" s="184"/>
      <c r="K337" s="184"/>
    </row>
    <row r="338" spans="7:11">
      <c r="G338" s="184"/>
      <c r="K338" s="184"/>
    </row>
    <row r="339" spans="7:11">
      <c r="G339" s="184"/>
      <c r="K339" s="184"/>
    </row>
    <row r="340" spans="7:11">
      <c r="G340" s="184"/>
      <c r="K340" s="184"/>
    </row>
    <row r="341" spans="7:11">
      <c r="G341" s="184"/>
      <c r="K341" s="184"/>
    </row>
    <row r="342" spans="7:11">
      <c r="G342" s="184"/>
      <c r="K342" s="184"/>
    </row>
    <row r="343" spans="7:11">
      <c r="G343" s="184"/>
      <c r="K343" s="184"/>
    </row>
    <row r="344" spans="7:11">
      <c r="G344" s="184"/>
      <c r="K344" s="184"/>
    </row>
    <row r="345" spans="7:11">
      <c r="G345" s="184"/>
      <c r="K345" s="184"/>
    </row>
    <row r="346" spans="7:11">
      <c r="G346" s="184"/>
      <c r="K346" s="184"/>
    </row>
    <row r="347" spans="7:11">
      <c r="G347" s="184"/>
      <c r="K347" s="184"/>
    </row>
    <row r="348" spans="7:11">
      <c r="G348" s="184"/>
      <c r="K348" s="184"/>
    </row>
    <row r="349" spans="7:11">
      <c r="G349" s="184"/>
      <c r="K349" s="184"/>
    </row>
    <row r="350" spans="7:11">
      <c r="G350" s="184"/>
      <c r="K350" s="184"/>
    </row>
    <row r="351" spans="7:11">
      <c r="G351" s="184"/>
      <c r="K351" s="184"/>
    </row>
    <row r="352" spans="7:11">
      <c r="G352" s="184"/>
      <c r="K352" s="184"/>
    </row>
    <row r="353" spans="7:11">
      <c r="G353" s="184"/>
      <c r="K353" s="184"/>
    </row>
    <row r="354" spans="7:11">
      <c r="G354" s="184"/>
      <c r="K354" s="184"/>
    </row>
    <row r="355" spans="7:11">
      <c r="G355" s="184"/>
      <c r="K355" s="184"/>
    </row>
    <row r="356" spans="7:11">
      <c r="G356" s="184"/>
      <c r="K356" s="184"/>
    </row>
    <row r="357" spans="7:11">
      <c r="G357" s="184"/>
      <c r="K357" s="184"/>
    </row>
    <row r="358" spans="7:11">
      <c r="G358" s="184"/>
      <c r="K358" s="184"/>
    </row>
    <row r="359" spans="7:11">
      <c r="G359" s="184"/>
      <c r="K359" s="184"/>
    </row>
    <row r="360" spans="7:11">
      <c r="G360" s="184"/>
      <c r="K360" s="184"/>
    </row>
    <row r="361" spans="7:11">
      <c r="G361" s="184"/>
      <c r="K361" s="184"/>
    </row>
    <row r="362" spans="7:11">
      <c r="G362" s="184"/>
      <c r="K362" s="184"/>
    </row>
    <row r="363" spans="7:11">
      <c r="G363" s="184"/>
      <c r="K363" s="184"/>
    </row>
    <row r="364" spans="7:11">
      <c r="G364" s="184"/>
      <c r="K364" s="184"/>
    </row>
    <row r="365" spans="7:11">
      <c r="G365" s="184"/>
      <c r="K365" s="184"/>
    </row>
    <row r="366" spans="7:11">
      <c r="G366" s="184"/>
      <c r="K366" s="184"/>
    </row>
    <row r="367" spans="7:11">
      <c r="G367" s="184"/>
      <c r="K367" s="184"/>
    </row>
    <row r="368" spans="7:11">
      <c r="G368" s="184"/>
      <c r="K368" s="184"/>
    </row>
    <row r="369" spans="7:11">
      <c r="G369" s="184"/>
      <c r="K369" s="184"/>
    </row>
    <row r="370" spans="7:11">
      <c r="G370" s="184"/>
      <c r="K370" s="184"/>
    </row>
    <row r="371" spans="7:11">
      <c r="G371" s="184"/>
      <c r="K371" s="184"/>
    </row>
    <row r="372" spans="7:11">
      <c r="G372" s="184"/>
      <c r="K372" s="184"/>
    </row>
    <row r="373" spans="7:11">
      <c r="G373" s="184"/>
      <c r="K373" s="184"/>
    </row>
    <row r="374" spans="7:11">
      <c r="G374" s="184"/>
      <c r="K374" s="184"/>
    </row>
    <row r="375" spans="7:11">
      <c r="G375" s="184"/>
      <c r="K375" s="184"/>
    </row>
    <row r="376" spans="7:11">
      <c r="G376" s="184"/>
      <c r="K376" s="184"/>
    </row>
    <row r="377" spans="7:11">
      <c r="G377" s="184"/>
      <c r="K377" s="184"/>
    </row>
    <row r="378" spans="7:11">
      <c r="G378" s="184"/>
      <c r="K378" s="184"/>
    </row>
    <row r="379" spans="7:11">
      <c r="G379" s="184"/>
      <c r="K379" s="184"/>
    </row>
    <row r="380" spans="7:11">
      <c r="G380" s="184"/>
      <c r="K380" s="184"/>
    </row>
    <row r="381" spans="7:11">
      <c r="G381" s="184"/>
      <c r="K381" s="184"/>
    </row>
    <row r="382" spans="7:11">
      <c r="G382" s="184"/>
      <c r="K382" s="184"/>
    </row>
    <row r="383" spans="7:11">
      <c r="G383" s="184"/>
      <c r="K383" s="184"/>
    </row>
    <row r="384" spans="7:11">
      <c r="G384" s="184"/>
      <c r="K384" s="184"/>
    </row>
    <row r="385" spans="7:11">
      <c r="G385" s="184"/>
      <c r="K385" s="184"/>
    </row>
    <row r="386" spans="7:11">
      <c r="G386" s="184"/>
      <c r="K386" s="184"/>
    </row>
    <row r="387" spans="7:11">
      <c r="G387" s="184"/>
      <c r="K387" s="184"/>
    </row>
    <row r="388" spans="7:11">
      <c r="G388" s="184"/>
      <c r="K388" s="184"/>
    </row>
    <row r="389" spans="7:11">
      <c r="G389" s="184"/>
      <c r="K389" s="184"/>
    </row>
    <row r="390" spans="7:11">
      <c r="G390" s="184"/>
      <c r="K390" s="184"/>
    </row>
    <row r="391" spans="7:11">
      <c r="G391" s="184"/>
      <c r="K391" s="184"/>
    </row>
    <row r="392" spans="7:11">
      <c r="G392" s="184"/>
      <c r="K392" s="184"/>
    </row>
    <row r="393" spans="7:11">
      <c r="G393" s="184"/>
      <c r="K393" s="184"/>
    </row>
    <row r="394" spans="7:11">
      <c r="G394" s="184"/>
      <c r="K394" s="184"/>
    </row>
    <row r="395" spans="7:11">
      <c r="G395" s="184"/>
      <c r="K395" s="184"/>
    </row>
    <row r="396" spans="7:11">
      <c r="G396" s="184"/>
      <c r="K396" s="184"/>
    </row>
    <row r="397" spans="7:11">
      <c r="G397" s="184"/>
      <c r="K397" s="184"/>
    </row>
    <row r="398" spans="7:11">
      <c r="G398" s="184"/>
      <c r="K398" s="184"/>
    </row>
    <row r="399" spans="7:11">
      <c r="G399" s="184"/>
      <c r="K399" s="184"/>
    </row>
    <row r="400" spans="7:11">
      <c r="G400" s="184"/>
      <c r="K400" s="184"/>
    </row>
    <row r="401" spans="7:11">
      <c r="G401" s="184"/>
      <c r="K401" s="184"/>
    </row>
    <row r="402" spans="7:11">
      <c r="G402" s="184"/>
      <c r="K402" s="184"/>
    </row>
    <row r="403" spans="7:11">
      <c r="G403" s="184"/>
      <c r="K403" s="184"/>
    </row>
    <row r="404" spans="7:11">
      <c r="G404" s="184"/>
      <c r="K404" s="184"/>
    </row>
    <row r="405" spans="7:11">
      <c r="G405" s="184"/>
      <c r="K405" s="184"/>
    </row>
    <row r="406" spans="7:11">
      <c r="G406" s="184"/>
      <c r="K406" s="184"/>
    </row>
    <row r="407" spans="7:11">
      <c r="G407" s="184"/>
      <c r="K407" s="184"/>
    </row>
    <row r="408" spans="7:11">
      <c r="G408" s="184"/>
      <c r="K408" s="184"/>
    </row>
    <row r="409" spans="7:11">
      <c r="G409" s="184"/>
      <c r="K409" s="184"/>
    </row>
    <row r="410" spans="7:11">
      <c r="G410" s="184"/>
      <c r="K410" s="184"/>
    </row>
    <row r="411" spans="7:11">
      <c r="G411" s="184"/>
      <c r="K411" s="184"/>
    </row>
    <row r="412" spans="7:11">
      <c r="G412" s="184"/>
      <c r="K412" s="184"/>
    </row>
    <row r="413" spans="7:11">
      <c r="G413" s="184"/>
      <c r="K413" s="184"/>
    </row>
    <row r="414" spans="7:11">
      <c r="G414" s="184"/>
      <c r="K414" s="184"/>
    </row>
    <row r="415" spans="7:11">
      <c r="G415" s="184"/>
      <c r="K415" s="184"/>
    </row>
    <row r="416" spans="7:11">
      <c r="G416" s="184"/>
      <c r="K416" s="184"/>
    </row>
    <row r="417" spans="7:11">
      <c r="G417" s="184"/>
      <c r="K417" s="184"/>
    </row>
    <row r="418" spans="7:11">
      <c r="G418" s="184"/>
      <c r="K418" s="184"/>
    </row>
    <row r="419" spans="7:11">
      <c r="G419" s="184"/>
      <c r="K419" s="184"/>
    </row>
    <row r="420" spans="7:11">
      <c r="G420" s="184"/>
      <c r="K420" s="184"/>
    </row>
    <row r="421" spans="7:11">
      <c r="G421" s="184"/>
      <c r="K421" s="184"/>
    </row>
    <row r="422" spans="7:11">
      <c r="G422" s="184"/>
      <c r="K422" s="184"/>
    </row>
    <row r="423" spans="7:11">
      <c r="G423" s="184"/>
      <c r="K423" s="184"/>
    </row>
    <row r="424" spans="7:11">
      <c r="G424" s="184"/>
      <c r="K424" s="184"/>
    </row>
    <row r="425" spans="7:11">
      <c r="G425" s="184"/>
      <c r="K425" s="184"/>
    </row>
    <row r="426" spans="7:11">
      <c r="G426" s="184"/>
      <c r="K426" s="184"/>
    </row>
    <row r="427" spans="7:11">
      <c r="G427" s="184"/>
      <c r="K427" s="184"/>
    </row>
    <row r="428" spans="7:11">
      <c r="G428" s="184"/>
      <c r="K428" s="184"/>
    </row>
    <row r="429" spans="7:11">
      <c r="G429" s="184"/>
      <c r="K429" s="184"/>
    </row>
    <row r="430" spans="7:11">
      <c r="G430" s="184"/>
      <c r="K430" s="184"/>
    </row>
    <row r="431" spans="7:11">
      <c r="G431" s="184"/>
      <c r="K431" s="184"/>
    </row>
    <row r="432" spans="7:11">
      <c r="G432" s="184"/>
      <c r="K432" s="184"/>
    </row>
    <row r="433" spans="7:11">
      <c r="G433" s="184"/>
      <c r="K433" s="184"/>
    </row>
    <row r="434" spans="7:11">
      <c r="G434" s="184"/>
      <c r="K434" s="184"/>
    </row>
    <row r="435" spans="7:11">
      <c r="G435" s="184"/>
      <c r="K435" s="184"/>
    </row>
    <row r="436" spans="7:11">
      <c r="G436" s="184"/>
      <c r="K436" s="184"/>
    </row>
    <row r="437" spans="7:11">
      <c r="G437" s="184"/>
      <c r="K437" s="184"/>
    </row>
    <row r="438" spans="7:11">
      <c r="G438" s="184"/>
      <c r="K438" s="184"/>
    </row>
    <row r="439" spans="7:11">
      <c r="G439" s="184"/>
      <c r="K439" s="184"/>
    </row>
    <row r="440" spans="7:11">
      <c r="G440" s="184"/>
      <c r="K440" s="184"/>
    </row>
    <row r="441" spans="7:11">
      <c r="G441" s="184"/>
      <c r="K441" s="184"/>
    </row>
    <row r="442" spans="7:11">
      <c r="G442" s="184"/>
      <c r="K442" s="184"/>
    </row>
    <row r="443" spans="7:11">
      <c r="G443" s="184"/>
      <c r="K443" s="184"/>
    </row>
    <row r="444" spans="7:11">
      <c r="G444" s="184"/>
      <c r="K444" s="184"/>
    </row>
    <row r="445" spans="7:11">
      <c r="G445" s="184"/>
      <c r="K445" s="184"/>
    </row>
    <row r="446" spans="7:11">
      <c r="G446" s="184"/>
      <c r="K446" s="184"/>
    </row>
    <row r="447" spans="7:11">
      <c r="G447" s="184"/>
      <c r="K447" s="184"/>
    </row>
    <row r="448" spans="7:11">
      <c r="G448" s="184"/>
      <c r="K448" s="184"/>
    </row>
    <row r="449" spans="7:11">
      <c r="G449" s="184"/>
      <c r="K449" s="184"/>
    </row>
    <row r="450" spans="7:11">
      <c r="G450" s="184"/>
      <c r="K450" s="184"/>
    </row>
    <row r="451" spans="7:11">
      <c r="G451" s="184"/>
      <c r="K451" s="184"/>
    </row>
    <row r="452" spans="7:11">
      <c r="G452" s="184"/>
      <c r="K452" s="184"/>
    </row>
    <row r="453" spans="7:11">
      <c r="G453" s="184"/>
      <c r="K453" s="184"/>
    </row>
    <row r="454" spans="7:11">
      <c r="G454" s="184"/>
      <c r="K454" s="184"/>
    </row>
    <row r="455" spans="7:11">
      <c r="G455" s="184"/>
      <c r="K455" s="184"/>
    </row>
    <row r="456" spans="7:11">
      <c r="G456" s="184"/>
      <c r="K456" s="184"/>
    </row>
    <row r="457" spans="7:11">
      <c r="G457" s="184"/>
      <c r="K457" s="184"/>
    </row>
    <row r="458" spans="7:11">
      <c r="G458" s="184"/>
      <c r="K458" s="184"/>
    </row>
    <row r="459" spans="7:11">
      <c r="G459" s="184"/>
      <c r="K459" s="184"/>
    </row>
    <row r="460" spans="7:11">
      <c r="G460" s="184"/>
      <c r="K460" s="184"/>
    </row>
    <row r="461" spans="7:11">
      <c r="G461" s="184"/>
      <c r="K461" s="184"/>
    </row>
    <row r="462" spans="7:11">
      <c r="G462" s="184"/>
      <c r="K462" s="184"/>
    </row>
    <row r="463" spans="7:11">
      <c r="G463" s="184"/>
      <c r="K463" s="184"/>
    </row>
    <row r="464" spans="7:11">
      <c r="G464" s="184"/>
      <c r="K464" s="184"/>
    </row>
    <row r="465" spans="7:11">
      <c r="G465" s="184"/>
      <c r="K465" s="184"/>
    </row>
    <row r="466" spans="7:11">
      <c r="G466" s="184"/>
      <c r="K466" s="184"/>
    </row>
    <row r="467" spans="7:11">
      <c r="G467" s="184"/>
      <c r="K467" s="184"/>
    </row>
    <row r="468" spans="7:11">
      <c r="G468" s="184"/>
      <c r="K468" s="184"/>
    </row>
    <row r="469" spans="7:11">
      <c r="G469" s="184"/>
      <c r="K469" s="184"/>
    </row>
    <row r="470" spans="7:11">
      <c r="G470" s="184"/>
      <c r="K470" s="184"/>
    </row>
    <row r="471" spans="7:11">
      <c r="G471" s="184"/>
      <c r="K471" s="184"/>
    </row>
    <row r="472" spans="7:11">
      <c r="G472" s="184"/>
      <c r="K472" s="184"/>
    </row>
    <row r="473" spans="7:11">
      <c r="G473" s="184"/>
      <c r="K473" s="184"/>
    </row>
    <row r="474" spans="7:11">
      <c r="G474" s="184"/>
      <c r="K474" s="184"/>
    </row>
    <row r="475" spans="7:11">
      <c r="G475" s="184"/>
      <c r="K475" s="184"/>
    </row>
    <row r="476" spans="7:11">
      <c r="G476" s="184"/>
      <c r="K476" s="184"/>
    </row>
    <row r="477" spans="7:11">
      <c r="G477" s="184"/>
      <c r="K477" s="184"/>
    </row>
    <row r="478" spans="7:11">
      <c r="G478" s="184"/>
      <c r="K478" s="184"/>
    </row>
    <row r="479" spans="7:11">
      <c r="G479" s="184"/>
      <c r="K479" s="184"/>
    </row>
    <row r="480" spans="7:11">
      <c r="G480" s="184"/>
      <c r="K480" s="184"/>
    </row>
    <row r="481" spans="7:11">
      <c r="G481" s="184"/>
      <c r="K481" s="184"/>
    </row>
    <row r="482" spans="7:11">
      <c r="G482" s="184"/>
      <c r="K482" s="184"/>
    </row>
    <row r="483" spans="7:11">
      <c r="G483" s="184"/>
      <c r="K483" s="184"/>
    </row>
    <row r="484" spans="7:11">
      <c r="G484" s="184"/>
      <c r="K484" s="184"/>
    </row>
    <row r="485" spans="7:11">
      <c r="G485" s="184"/>
      <c r="K485" s="184"/>
    </row>
    <row r="486" spans="7:11">
      <c r="G486" s="184"/>
      <c r="K486" s="184"/>
    </row>
    <row r="487" spans="7:11">
      <c r="G487" s="184"/>
      <c r="K487" s="184"/>
    </row>
    <row r="488" spans="7:11">
      <c r="G488" s="184"/>
      <c r="K488" s="184"/>
    </row>
    <row r="489" spans="7:11">
      <c r="G489" s="184"/>
      <c r="K489" s="184"/>
    </row>
    <row r="490" spans="7:11">
      <c r="G490" s="184"/>
      <c r="K490" s="184"/>
    </row>
    <row r="491" spans="7:11">
      <c r="G491" s="184"/>
      <c r="K491" s="184"/>
    </row>
    <row r="492" spans="7:11">
      <c r="G492" s="184"/>
      <c r="K492" s="184"/>
    </row>
    <row r="493" spans="7:11">
      <c r="G493" s="184"/>
      <c r="K493" s="184"/>
    </row>
    <row r="494" spans="7:11">
      <c r="G494" s="184"/>
      <c r="K494" s="184"/>
    </row>
    <row r="495" spans="7:11">
      <c r="G495" s="184"/>
      <c r="K495" s="184"/>
    </row>
    <row r="496" spans="7:11">
      <c r="G496" s="184"/>
      <c r="K496" s="184"/>
    </row>
    <row r="497" spans="7:11">
      <c r="G497" s="184"/>
      <c r="K497" s="184"/>
    </row>
    <row r="498" spans="7:11">
      <c r="G498" s="184"/>
      <c r="K498" s="184"/>
    </row>
    <row r="499" spans="7:11">
      <c r="G499" s="184"/>
      <c r="K499" s="184"/>
    </row>
    <row r="500" spans="7:11">
      <c r="G500" s="184"/>
      <c r="K500" s="184"/>
    </row>
    <row r="501" spans="7:11">
      <c r="G501" s="184"/>
      <c r="K501" s="184"/>
    </row>
    <row r="502" spans="7:11">
      <c r="G502" s="184"/>
      <c r="K502" s="184"/>
    </row>
    <row r="503" spans="7:11">
      <c r="G503" s="184"/>
      <c r="K503" s="184"/>
    </row>
    <row r="504" spans="7:11">
      <c r="G504" s="184"/>
      <c r="K504" s="184"/>
    </row>
    <row r="505" spans="7:11">
      <c r="G505" s="184"/>
      <c r="K505" s="184"/>
    </row>
    <row r="506" spans="7:11">
      <c r="G506" s="184"/>
      <c r="K506" s="184"/>
    </row>
    <row r="507" spans="7:11">
      <c r="G507" s="184"/>
      <c r="K507" s="184"/>
    </row>
    <row r="508" spans="7:11">
      <c r="G508" s="184"/>
      <c r="K508" s="184"/>
    </row>
    <row r="509" spans="7:11">
      <c r="G509" s="184"/>
      <c r="K509" s="184"/>
    </row>
    <row r="510" spans="7:11">
      <c r="G510" s="184"/>
      <c r="K510" s="184"/>
    </row>
    <row r="511" spans="7:11">
      <c r="G511" s="184"/>
      <c r="K511" s="184"/>
    </row>
    <row r="512" spans="7:11">
      <c r="G512" s="184"/>
      <c r="K512" s="184"/>
    </row>
    <row r="513" spans="7:11">
      <c r="G513" s="184"/>
      <c r="K513" s="184"/>
    </row>
    <row r="514" spans="7:11">
      <c r="G514" s="184"/>
      <c r="K514" s="184"/>
    </row>
    <row r="515" spans="7:11">
      <c r="G515" s="184"/>
      <c r="K515" s="184"/>
    </row>
    <row r="516" spans="7:11">
      <c r="G516" s="184"/>
      <c r="K516" s="184"/>
    </row>
    <row r="517" spans="7:11">
      <c r="G517" s="184"/>
      <c r="K517" s="184"/>
    </row>
    <row r="518" spans="7:11">
      <c r="G518" s="184"/>
      <c r="K518" s="184"/>
    </row>
    <row r="519" spans="7:11">
      <c r="G519" s="184"/>
      <c r="K519" s="184"/>
    </row>
    <row r="520" spans="7:11">
      <c r="G520" s="184"/>
      <c r="K520" s="184"/>
    </row>
    <row r="521" spans="7:11">
      <c r="G521" s="184"/>
      <c r="K521" s="184"/>
    </row>
    <row r="522" spans="7:11">
      <c r="G522" s="184"/>
      <c r="K522" s="184"/>
    </row>
    <row r="523" spans="7:11">
      <c r="G523" s="184"/>
      <c r="K523" s="184"/>
    </row>
    <row r="524" spans="7:11">
      <c r="G524" s="184"/>
      <c r="K524" s="184"/>
    </row>
    <row r="525" spans="7:11">
      <c r="G525" s="184"/>
      <c r="K525" s="184"/>
    </row>
    <row r="526" spans="7:11">
      <c r="G526" s="184"/>
      <c r="K526" s="184"/>
    </row>
    <row r="527" spans="7:11">
      <c r="G527" s="184"/>
      <c r="K527" s="184"/>
    </row>
    <row r="528" spans="7:11">
      <c r="G528" s="184"/>
      <c r="K528" s="184"/>
    </row>
    <row r="529" spans="7:11">
      <c r="G529" s="184"/>
      <c r="K529" s="184"/>
    </row>
    <row r="530" spans="7:11">
      <c r="G530" s="184"/>
      <c r="K530" s="184"/>
    </row>
    <row r="531" spans="7:11">
      <c r="G531" s="184"/>
      <c r="K531" s="184"/>
    </row>
    <row r="532" spans="7:11">
      <c r="G532" s="184"/>
      <c r="K532" s="184"/>
    </row>
    <row r="533" spans="7:11">
      <c r="G533" s="184"/>
      <c r="K533" s="184"/>
    </row>
    <row r="534" spans="7:11">
      <c r="G534" s="184"/>
      <c r="K534" s="184"/>
    </row>
    <row r="535" spans="7:11">
      <c r="G535" s="184"/>
      <c r="K535" s="184"/>
    </row>
    <row r="536" spans="7:11">
      <c r="G536" s="184"/>
      <c r="K536" s="184"/>
    </row>
    <row r="537" spans="7:11">
      <c r="G537" s="184"/>
      <c r="K537" s="184"/>
    </row>
    <row r="538" spans="7:11">
      <c r="G538" s="184"/>
      <c r="K538" s="184"/>
    </row>
    <row r="539" spans="7:11">
      <c r="G539" s="184"/>
      <c r="K539" s="184"/>
    </row>
    <row r="540" spans="7:11">
      <c r="G540" s="184"/>
      <c r="K540" s="184"/>
    </row>
    <row r="541" spans="7:11">
      <c r="G541" s="184"/>
      <c r="K541" s="184"/>
    </row>
    <row r="542" spans="7:11">
      <c r="G542" s="184"/>
      <c r="K542" s="184"/>
    </row>
    <row r="543" spans="7:11">
      <c r="G543" s="184"/>
      <c r="K543" s="184"/>
    </row>
    <row r="544" spans="7:11">
      <c r="G544" s="184"/>
      <c r="K544" s="184"/>
    </row>
    <row r="545" spans="7:11">
      <c r="G545" s="184"/>
      <c r="K545" s="184"/>
    </row>
    <row r="546" spans="7:11">
      <c r="G546" s="184"/>
      <c r="K546" s="184"/>
    </row>
    <row r="547" spans="7:11">
      <c r="G547" s="184"/>
      <c r="K547" s="184"/>
    </row>
    <row r="548" spans="7:11">
      <c r="G548" s="184"/>
      <c r="K548" s="184"/>
    </row>
    <row r="549" spans="7:11">
      <c r="G549" s="184"/>
      <c r="K549" s="184"/>
    </row>
    <row r="550" spans="7:11">
      <c r="G550" s="184"/>
      <c r="K550" s="184"/>
    </row>
    <row r="551" spans="7:11">
      <c r="G551" s="184"/>
      <c r="K551" s="184"/>
    </row>
    <row r="552" spans="7:11">
      <c r="G552" s="184"/>
      <c r="K552" s="184"/>
    </row>
    <row r="553" spans="7:11">
      <c r="G553" s="184"/>
      <c r="K553" s="184"/>
    </row>
    <row r="554" spans="7:11">
      <c r="G554" s="184"/>
      <c r="K554" s="184"/>
    </row>
    <row r="555" spans="7:11">
      <c r="G555" s="184"/>
      <c r="K555" s="184"/>
    </row>
    <row r="556" spans="7:11">
      <c r="G556" s="184"/>
      <c r="K556" s="184"/>
    </row>
    <row r="557" spans="7:11">
      <c r="G557" s="184"/>
      <c r="K557" s="184"/>
    </row>
    <row r="558" spans="7:11">
      <c r="G558" s="184"/>
      <c r="K558" s="184"/>
    </row>
    <row r="559" spans="7:11">
      <c r="G559" s="184"/>
      <c r="K559" s="184"/>
    </row>
    <row r="560" spans="7:11">
      <c r="G560" s="184"/>
      <c r="K560" s="184"/>
    </row>
    <row r="561" spans="7:11">
      <c r="G561" s="184"/>
      <c r="K561" s="184"/>
    </row>
    <row r="562" spans="7:11">
      <c r="G562" s="184"/>
      <c r="K562" s="184"/>
    </row>
    <row r="563" spans="7:11">
      <c r="G563" s="184"/>
      <c r="K563" s="184"/>
    </row>
    <row r="564" spans="7:11">
      <c r="G564" s="184"/>
      <c r="K564" s="184"/>
    </row>
    <row r="565" spans="7:11">
      <c r="G565" s="184"/>
      <c r="K565" s="184"/>
    </row>
    <row r="566" spans="7:11">
      <c r="G566" s="184"/>
      <c r="K566" s="184"/>
    </row>
    <row r="567" spans="7:11">
      <c r="G567" s="184"/>
      <c r="K567" s="184"/>
    </row>
    <row r="568" spans="7:11">
      <c r="G568" s="184"/>
      <c r="K568" s="184"/>
    </row>
    <row r="569" spans="7:11">
      <c r="G569" s="184"/>
      <c r="K569" s="184"/>
    </row>
    <row r="570" spans="7:11">
      <c r="G570" s="184"/>
      <c r="K570" s="184"/>
    </row>
    <row r="571" spans="7:11">
      <c r="G571" s="184"/>
      <c r="K571" s="184"/>
    </row>
    <row r="572" spans="7:11">
      <c r="G572" s="184"/>
      <c r="K572" s="184"/>
    </row>
    <row r="573" spans="7:11">
      <c r="G573" s="184"/>
      <c r="K573" s="184"/>
    </row>
    <row r="574" spans="7:11">
      <c r="G574" s="184"/>
      <c r="K574" s="184"/>
    </row>
    <row r="575" spans="7:11">
      <c r="G575" s="184"/>
      <c r="K575" s="184"/>
    </row>
    <row r="576" spans="7:11">
      <c r="G576" s="184"/>
      <c r="K576" s="184"/>
    </row>
    <row r="577" spans="7:11">
      <c r="G577" s="184"/>
      <c r="K577" s="184"/>
    </row>
    <row r="578" spans="7:11">
      <c r="G578" s="184"/>
      <c r="K578" s="184"/>
    </row>
    <row r="579" spans="7:11">
      <c r="G579" s="184"/>
      <c r="K579" s="184"/>
    </row>
    <row r="580" spans="7:11">
      <c r="G580" s="184"/>
      <c r="K580" s="184"/>
    </row>
    <row r="581" spans="7:11">
      <c r="G581" s="184"/>
      <c r="K581" s="184"/>
    </row>
    <row r="582" spans="7:11">
      <c r="G582" s="184"/>
      <c r="K582" s="184"/>
    </row>
    <row r="583" spans="7:11">
      <c r="G583" s="184"/>
      <c r="K583" s="184"/>
    </row>
    <row r="584" spans="7:11">
      <c r="G584" s="184"/>
      <c r="K584" s="184"/>
    </row>
    <row r="585" spans="7:11">
      <c r="G585" s="184"/>
      <c r="K585" s="184"/>
    </row>
    <row r="586" spans="7:11">
      <c r="G586" s="184"/>
      <c r="K586" s="184"/>
    </row>
    <row r="587" spans="7:11">
      <c r="G587" s="184"/>
      <c r="K587" s="184"/>
    </row>
    <row r="588" spans="7:11">
      <c r="G588" s="184"/>
      <c r="K588" s="184"/>
    </row>
    <row r="589" spans="7:11">
      <c r="G589" s="184"/>
      <c r="K589" s="184"/>
    </row>
    <row r="590" spans="7:11">
      <c r="G590" s="184"/>
      <c r="K590" s="184"/>
    </row>
    <row r="591" spans="7:11">
      <c r="G591" s="184"/>
      <c r="K591" s="184"/>
    </row>
    <row r="592" spans="7:11">
      <c r="G592" s="184"/>
      <c r="K592" s="184"/>
    </row>
    <row r="593" spans="7:11">
      <c r="G593" s="184"/>
      <c r="K593" s="184"/>
    </row>
    <row r="594" spans="7:11">
      <c r="G594" s="184"/>
      <c r="K594" s="184"/>
    </row>
    <row r="595" spans="7:11">
      <c r="G595" s="184"/>
      <c r="K595" s="184"/>
    </row>
    <row r="596" spans="7:11">
      <c r="G596" s="184"/>
      <c r="K596" s="184"/>
    </row>
    <row r="597" spans="7:11">
      <c r="G597" s="184"/>
      <c r="K597" s="184"/>
    </row>
    <row r="598" spans="7:11">
      <c r="G598" s="184"/>
      <c r="K598" s="184"/>
    </row>
    <row r="599" spans="7:11">
      <c r="G599" s="184"/>
      <c r="K599" s="184"/>
    </row>
    <row r="600" spans="7:11">
      <c r="G600" s="184"/>
      <c r="K600" s="184"/>
    </row>
    <row r="601" spans="7:11">
      <c r="G601" s="184"/>
      <c r="K601" s="184"/>
    </row>
    <row r="602" spans="7:11">
      <c r="G602" s="184"/>
      <c r="K602" s="184"/>
    </row>
    <row r="603" spans="7:11">
      <c r="G603" s="184"/>
      <c r="K603" s="184"/>
    </row>
    <row r="604" spans="7:11">
      <c r="G604" s="184"/>
      <c r="K604" s="184"/>
    </row>
    <row r="605" spans="7:11">
      <c r="G605" s="184"/>
      <c r="K605" s="184"/>
    </row>
    <row r="606" spans="7:11">
      <c r="G606" s="184"/>
      <c r="K606" s="184"/>
    </row>
    <row r="607" spans="7:11">
      <c r="G607" s="184"/>
      <c r="K607" s="184"/>
    </row>
    <row r="608" spans="7:11">
      <c r="G608" s="184"/>
      <c r="K608" s="184"/>
    </row>
    <row r="609" spans="7:11">
      <c r="G609" s="184"/>
      <c r="K609" s="184"/>
    </row>
    <row r="610" spans="7:11">
      <c r="G610" s="184"/>
      <c r="K610" s="184"/>
    </row>
    <row r="611" spans="7:11">
      <c r="G611" s="184"/>
      <c r="K611" s="184"/>
    </row>
    <row r="612" spans="7:11">
      <c r="G612" s="184"/>
      <c r="K612" s="184"/>
    </row>
    <row r="613" spans="7:11">
      <c r="G613" s="184"/>
      <c r="K613" s="184"/>
    </row>
    <row r="614" spans="7:11">
      <c r="G614" s="184"/>
      <c r="K614" s="184"/>
    </row>
    <row r="615" spans="7:11">
      <c r="G615" s="184"/>
      <c r="K615" s="184"/>
    </row>
    <row r="616" spans="7:11">
      <c r="G616" s="184"/>
      <c r="K616" s="184"/>
    </row>
    <row r="617" spans="7:11">
      <c r="G617" s="184"/>
      <c r="K617" s="184"/>
    </row>
    <row r="618" spans="7:11">
      <c r="G618" s="184"/>
      <c r="K618" s="184"/>
    </row>
    <row r="619" spans="7:11">
      <c r="G619" s="184"/>
      <c r="K619" s="184"/>
    </row>
    <row r="620" spans="7:11">
      <c r="G620" s="184"/>
      <c r="K620" s="184"/>
    </row>
    <row r="621" spans="7:11">
      <c r="G621" s="184"/>
      <c r="K621" s="184"/>
    </row>
    <row r="622" spans="7:11">
      <c r="G622" s="184"/>
      <c r="K622" s="184"/>
    </row>
    <row r="623" spans="7:11">
      <c r="G623" s="184"/>
      <c r="K623" s="184"/>
    </row>
    <row r="624" spans="7:11">
      <c r="G624" s="184"/>
      <c r="K624" s="184"/>
    </row>
    <row r="625" spans="7:11">
      <c r="G625" s="184"/>
      <c r="K625" s="184"/>
    </row>
    <row r="626" spans="7:11">
      <c r="G626" s="184"/>
      <c r="K626" s="184"/>
    </row>
    <row r="627" spans="7:11">
      <c r="G627" s="184"/>
      <c r="K627" s="184"/>
    </row>
    <row r="628" spans="7:11">
      <c r="G628" s="184"/>
      <c r="K628" s="184"/>
    </row>
    <row r="629" spans="7:11">
      <c r="G629" s="184"/>
      <c r="K629" s="184"/>
    </row>
    <row r="630" spans="7:11">
      <c r="G630" s="184"/>
      <c r="K630" s="184"/>
    </row>
    <row r="631" spans="7:11">
      <c r="G631" s="184"/>
      <c r="K631" s="184"/>
    </row>
    <row r="632" spans="7:11">
      <c r="G632" s="184"/>
      <c r="K632" s="184"/>
    </row>
    <row r="633" spans="7:11">
      <c r="G633" s="184"/>
      <c r="K633" s="184"/>
    </row>
    <row r="634" spans="7:11">
      <c r="G634" s="184"/>
      <c r="K634" s="184"/>
    </row>
    <row r="635" spans="7:11">
      <c r="G635" s="184"/>
      <c r="K635" s="184"/>
    </row>
    <row r="636" spans="7:11">
      <c r="G636" s="184"/>
      <c r="K636" s="184"/>
    </row>
    <row r="637" spans="7:11">
      <c r="G637" s="184"/>
      <c r="K637" s="184"/>
    </row>
    <row r="638" spans="7:11">
      <c r="G638" s="184"/>
      <c r="K638" s="184"/>
    </row>
    <row r="639" spans="7:11">
      <c r="G639" s="184"/>
      <c r="K639" s="184"/>
    </row>
    <row r="640" spans="7:11">
      <c r="G640" s="184"/>
      <c r="K640" s="184"/>
    </row>
    <row r="641" spans="7:11">
      <c r="G641" s="184"/>
      <c r="K641" s="184"/>
    </row>
    <row r="642" spans="7:11">
      <c r="G642" s="184"/>
      <c r="K642" s="184"/>
    </row>
    <row r="643" spans="7:11">
      <c r="G643" s="184"/>
      <c r="K643" s="184"/>
    </row>
    <row r="644" spans="7:11">
      <c r="G644" s="184"/>
      <c r="K644" s="184"/>
    </row>
    <row r="645" spans="7:11">
      <c r="G645" s="184"/>
      <c r="K645" s="184"/>
    </row>
    <row r="646" spans="7:11">
      <c r="G646" s="184"/>
      <c r="K646" s="184"/>
    </row>
    <row r="647" spans="7:11">
      <c r="G647" s="184"/>
      <c r="K647" s="184"/>
    </row>
    <row r="648" spans="7:11">
      <c r="G648" s="184"/>
      <c r="K648" s="184"/>
    </row>
    <row r="649" spans="7:11">
      <c r="G649" s="184"/>
      <c r="K649" s="184"/>
    </row>
    <row r="650" spans="7:11">
      <c r="G650" s="184"/>
      <c r="K650" s="184"/>
    </row>
    <row r="651" spans="7:11">
      <c r="G651" s="184"/>
      <c r="K651" s="184"/>
    </row>
    <row r="652" spans="7:11">
      <c r="G652" s="184"/>
      <c r="K652" s="184"/>
    </row>
    <row r="653" spans="7:11">
      <c r="G653" s="184"/>
      <c r="K653" s="184"/>
    </row>
    <row r="654" spans="7:11">
      <c r="G654" s="184"/>
      <c r="K654" s="184"/>
    </row>
    <row r="655" spans="7:11">
      <c r="G655" s="184"/>
      <c r="K655" s="184"/>
    </row>
    <row r="656" spans="7:11">
      <c r="G656" s="184"/>
      <c r="K656" s="184"/>
    </row>
    <row r="657" spans="7:11">
      <c r="G657" s="184"/>
      <c r="K657" s="184"/>
    </row>
    <row r="658" spans="7:11">
      <c r="G658" s="184"/>
      <c r="K658" s="184"/>
    </row>
    <row r="659" spans="7:11">
      <c r="G659" s="184"/>
      <c r="K659" s="184"/>
    </row>
    <row r="660" spans="7:11">
      <c r="G660" s="184"/>
      <c r="K660" s="184"/>
    </row>
    <row r="661" spans="7:11">
      <c r="G661" s="184"/>
      <c r="K661" s="184"/>
    </row>
    <row r="662" spans="7:11">
      <c r="G662" s="184"/>
      <c r="K662" s="184"/>
    </row>
    <row r="663" spans="7:11">
      <c r="G663" s="184"/>
      <c r="K663" s="184"/>
    </row>
    <row r="664" spans="7:11">
      <c r="G664" s="184"/>
      <c r="K664" s="184"/>
    </row>
    <row r="665" spans="7:11">
      <c r="G665" s="184"/>
      <c r="K665" s="184"/>
    </row>
    <row r="666" spans="7:11">
      <c r="G666" s="184"/>
      <c r="K666" s="184"/>
    </row>
    <row r="667" spans="7:11">
      <c r="G667" s="184"/>
      <c r="K667" s="184"/>
    </row>
    <row r="668" spans="7:11">
      <c r="G668" s="184"/>
      <c r="K668" s="184"/>
    </row>
    <row r="669" spans="7:11">
      <c r="G669" s="184"/>
      <c r="K669" s="184"/>
    </row>
    <row r="670" spans="7:11">
      <c r="G670" s="184"/>
      <c r="K670" s="184"/>
    </row>
    <row r="671" spans="7:11">
      <c r="G671" s="184"/>
      <c r="K671" s="184"/>
    </row>
    <row r="672" spans="7:11">
      <c r="G672" s="184"/>
      <c r="K672" s="184"/>
    </row>
    <row r="673" spans="7:11">
      <c r="G673" s="184"/>
      <c r="K673" s="184"/>
    </row>
    <row r="674" spans="7:11">
      <c r="G674" s="184"/>
      <c r="K674" s="184"/>
    </row>
    <row r="675" spans="7:11">
      <c r="G675" s="184"/>
      <c r="K675" s="184"/>
    </row>
    <row r="676" spans="7:11">
      <c r="G676" s="184"/>
      <c r="K676" s="184"/>
    </row>
    <row r="677" spans="7:11">
      <c r="G677" s="184"/>
      <c r="K677" s="184"/>
    </row>
    <row r="678" spans="7:11">
      <c r="G678" s="184"/>
      <c r="K678" s="184"/>
    </row>
    <row r="679" spans="7:11">
      <c r="G679" s="184"/>
      <c r="K679" s="184"/>
    </row>
    <row r="680" spans="7:11">
      <c r="G680" s="184"/>
      <c r="K680" s="184"/>
    </row>
    <row r="681" spans="7:11">
      <c r="G681" s="184"/>
      <c r="K681" s="184"/>
    </row>
    <row r="682" spans="7:11">
      <c r="G682" s="184"/>
      <c r="K682" s="184"/>
    </row>
    <row r="683" spans="7:11">
      <c r="G683" s="184"/>
      <c r="K683" s="184"/>
    </row>
    <row r="684" spans="7:11">
      <c r="G684" s="184"/>
      <c r="K684" s="184"/>
    </row>
    <row r="685" spans="7:11">
      <c r="G685" s="184"/>
      <c r="K685" s="184"/>
    </row>
    <row r="686" spans="7:11">
      <c r="G686" s="184"/>
      <c r="K686" s="184"/>
    </row>
    <row r="687" spans="7:11">
      <c r="G687" s="184"/>
      <c r="K687" s="184"/>
    </row>
    <row r="688" spans="7:11">
      <c r="G688" s="184"/>
      <c r="K688" s="184"/>
    </row>
    <row r="689" spans="7:11">
      <c r="G689" s="184"/>
      <c r="K689" s="184"/>
    </row>
    <row r="690" spans="7:11">
      <c r="G690" s="184"/>
      <c r="K690" s="184"/>
    </row>
    <row r="691" spans="7:11">
      <c r="G691" s="184"/>
      <c r="K691" s="184"/>
    </row>
    <row r="692" spans="7:11">
      <c r="G692" s="184"/>
      <c r="K692" s="184"/>
    </row>
    <row r="693" spans="7:11">
      <c r="G693" s="184"/>
      <c r="K693" s="184"/>
    </row>
    <row r="694" spans="7:11">
      <c r="G694" s="184"/>
      <c r="K694" s="184"/>
    </row>
    <row r="695" spans="7:11">
      <c r="G695" s="184"/>
      <c r="K695" s="184"/>
    </row>
    <row r="696" spans="7:11">
      <c r="G696" s="184"/>
      <c r="K696" s="184"/>
    </row>
    <row r="697" spans="7:11">
      <c r="G697" s="184"/>
      <c r="K697" s="184"/>
    </row>
    <row r="698" spans="7:11">
      <c r="G698" s="184"/>
      <c r="K698" s="184"/>
    </row>
    <row r="699" spans="7:11">
      <c r="G699" s="184"/>
      <c r="K699" s="184"/>
    </row>
    <row r="700" spans="7:11">
      <c r="G700" s="184"/>
      <c r="K700" s="184"/>
    </row>
    <row r="701" spans="7:11">
      <c r="G701" s="184"/>
      <c r="K701" s="184"/>
    </row>
    <row r="702" spans="7:11">
      <c r="G702" s="184"/>
      <c r="K702" s="184"/>
    </row>
    <row r="703" spans="7:11">
      <c r="G703" s="184"/>
      <c r="K703" s="184"/>
    </row>
    <row r="704" spans="7:11">
      <c r="G704" s="184"/>
      <c r="K704" s="184"/>
    </row>
    <row r="705" spans="7:11">
      <c r="G705" s="184"/>
      <c r="K705" s="184"/>
    </row>
    <row r="706" spans="7:11">
      <c r="G706" s="184"/>
      <c r="K706" s="184"/>
    </row>
    <row r="707" spans="7:11">
      <c r="G707" s="184"/>
      <c r="K707" s="184"/>
    </row>
    <row r="708" spans="7:11">
      <c r="G708" s="184"/>
      <c r="K708" s="184"/>
    </row>
    <row r="709" spans="7:11">
      <c r="G709" s="184"/>
      <c r="K709" s="184"/>
    </row>
    <row r="710" spans="7:11">
      <c r="G710" s="184"/>
      <c r="K710" s="184"/>
    </row>
    <row r="711" spans="7:11">
      <c r="G711" s="184"/>
      <c r="K711" s="184"/>
    </row>
    <row r="712" spans="7:11">
      <c r="G712" s="184"/>
      <c r="K712" s="184"/>
    </row>
    <row r="713" spans="7:11">
      <c r="G713" s="184"/>
      <c r="K713" s="184"/>
    </row>
    <row r="714" spans="7:11">
      <c r="G714" s="184"/>
      <c r="K714" s="184"/>
    </row>
    <row r="715" spans="7:11">
      <c r="G715" s="184"/>
      <c r="K715" s="184"/>
    </row>
    <row r="716" spans="7:11">
      <c r="G716" s="184"/>
      <c r="K716" s="184"/>
    </row>
    <row r="717" spans="7:11">
      <c r="G717" s="184"/>
      <c r="K717" s="184"/>
    </row>
    <row r="718" spans="7:11">
      <c r="G718" s="184"/>
      <c r="K718" s="184"/>
    </row>
    <row r="719" spans="7:11">
      <c r="G719" s="184"/>
      <c r="K719" s="184"/>
    </row>
    <row r="720" spans="7:11">
      <c r="G720" s="184"/>
      <c r="K720" s="184"/>
    </row>
    <row r="721" spans="7:11">
      <c r="G721" s="184"/>
      <c r="K721" s="184"/>
    </row>
    <row r="722" spans="7:11">
      <c r="G722" s="184"/>
      <c r="K722" s="184"/>
    </row>
    <row r="723" spans="7:11">
      <c r="G723" s="184"/>
      <c r="K723" s="184"/>
    </row>
    <row r="724" spans="7:11">
      <c r="G724" s="184"/>
      <c r="K724" s="184"/>
    </row>
    <row r="725" spans="7:11">
      <c r="G725" s="184"/>
      <c r="K725" s="184"/>
    </row>
    <row r="726" spans="7:11">
      <c r="G726" s="184"/>
      <c r="K726" s="184"/>
    </row>
    <row r="727" spans="7:11">
      <c r="G727" s="184"/>
      <c r="K727" s="184"/>
    </row>
    <row r="728" spans="7:11">
      <c r="G728" s="184"/>
      <c r="K728" s="184"/>
    </row>
    <row r="729" spans="7:11">
      <c r="G729" s="184"/>
      <c r="K729" s="184"/>
    </row>
    <row r="730" spans="7:11">
      <c r="G730" s="184"/>
      <c r="K730" s="184"/>
    </row>
    <row r="731" spans="7:11">
      <c r="G731" s="184"/>
      <c r="K731" s="184"/>
    </row>
    <row r="732" spans="7:11">
      <c r="G732" s="184"/>
      <c r="K732" s="184"/>
    </row>
    <row r="733" spans="7:11">
      <c r="G733" s="184"/>
      <c r="K733" s="184"/>
    </row>
    <row r="734" spans="7:11">
      <c r="G734" s="184"/>
      <c r="K734" s="184"/>
    </row>
    <row r="735" spans="7:11">
      <c r="G735" s="184"/>
      <c r="K735" s="184"/>
    </row>
    <row r="736" spans="7:11">
      <c r="G736" s="184"/>
      <c r="K736" s="184"/>
    </row>
    <row r="737" spans="7:11">
      <c r="G737" s="184"/>
      <c r="K737" s="184"/>
    </row>
    <row r="738" spans="7:11">
      <c r="G738" s="184"/>
      <c r="K738" s="184"/>
    </row>
    <row r="739" spans="7:11">
      <c r="G739" s="184"/>
      <c r="K739" s="184"/>
    </row>
    <row r="740" spans="7:11">
      <c r="G740" s="184"/>
      <c r="K740" s="184"/>
    </row>
    <row r="741" spans="7:11">
      <c r="G741" s="184"/>
      <c r="K741" s="184"/>
    </row>
    <row r="742" spans="7:11">
      <c r="G742" s="184"/>
      <c r="K742" s="184"/>
    </row>
    <row r="743" spans="7:11">
      <c r="G743" s="184"/>
      <c r="K743" s="184"/>
    </row>
    <row r="744" spans="7:11">
      <c r="G744" s="184"/>
      <c r="K744" s="184"/>
    </row>
    <row r="745" spans="7:11">
      <c r="G745" s="184"/>
      <c r="K745" s="184"/>
    </row>
    <row r="746" spans="7:11">
      <c r="G746" s="184"/>
      <c r="K746" s="184"/>
    </row>
    <row r="747" spans="7:11">
      <c r="G747" s="184"/>
      <c r="K747" s="184"/>
    </row>
    <row r="748" spans="7:11">
      <c r="G748" s="184"/>
      <c r="K748" s="184"/>
    </row>
    <row r="749" spans="7:11">
      <c r="G749" s="184"/>
      <c r="K749" s="184"/>
    </row>
    <row r="750" spans="7:11">
      <c r="G750" s="184"/>
      <c r="K750" s="184"/>
    </row>
    <row r="751" spans="7:11">
      <c r="G751" s="184"/>
      <c r="K751" s="184"/>
    </row>
    <row r="752" spans="7:11">
      <c r="G752" s="184"/>
      <c r="K752" s="184"/>
    </row>
    <row r="753" spans="7:11">
      <c r="G753" s="184"/>
      <c r="K753" s="184"/>
    </row>
    <row r="754" spans="7:11">
      <c r="G754" s="184"/>
      <c r="K754" s="184"/>
    </row>
    <row r="755" spans="7:11">
      <c r="G755" s="184"/>
      <c r="K755" s="184"/>
    </row>
    <row r="756" spans="7:11">
      <c r="G756" s="184"/>
      <c r="K756" s="184"/>
    </row>
    <row r="757" spans="7:11">
      <c r="G757" s="184"/>
      <c r="K757" s="184"/>
    </row>
    <row r="758" spans="7:11">
      <c r="G758" s="184"/>
      <c r="K758" s="184"/>
    </row>
    <row r="759" spans="7:11">
      <c r="G759" s="184"/>
      <c r="K759" s="184"/>
    </row>
    <row r="760" spans="7:11">
      <c r="G760" s="184"/>
      <c r="K760" s="184"/>
    </row>
    <row r="761" spans="7:11">
      <c r="G761" s="184"/>
      <c r="K761" s="184"/>
    </row>
    <row r="762" spans="7:11">
      <c r="G762" s="184"/>
      <c r="K762" s="184"/>
    </row>
    <row r="763" spans="7:11">
      <c r="G763" s="184"/>
      <c r="K763" s="184"/>
    </row>
    <row r="764" spans="7:11">
      <c r="G764" s="184"/>
      <c r="K764" s="184"/>
    </row>
    <row r="765" spans="7:11">
      <c r="G765" s="184"/>
      <c r="K765" s="184"/>
    </row>
    <row r="766" spans="7:11">
      <c r="G766" s="184"/>
      <c r="K766" s="184"/>
    </row>
    <row r="767" spans="7:11">
      <c r="G767" s="184"/>
      <c r="K767" s="184"/>
    </row>
    <row r="768" spans="7:11">
      <c r="G768" s="184"/>
      <c r="K768" s="184"/>
    </row>
    <row r="769" spans="7:11">
      <c r="G769" s="184"/>
      <c r="K769" s="184"/>
    </row>
    <row r="770" spans="7:11">
      <c r="G770" s="184"/>
      <c r="K770" s="184"/>
    </row>
    <row r="771" spans="7:11">
      <c r="G771" s="184"/>
      <c r="K771" s="184"/>
    </row>
    <row r="772" spans="7:11">
      <c r="G772" s="184"/>
      <c r="K772" s="184"/>
    </row>
    <row r="773" spans="7:11">
      <c r="G773" s="184"/>
      <c r="K773" s="184"/>
    </row>
    <row r="774" spans="7:11">
      <c r="G774" s="184"/>
      <c r="K774" s="184"/>
    </row>
    <row r="775" spans="7:11">
      <c r="G775" s="184"/>
      <c r="K775" s="184"/>
    </row>
    <row r="776" spans="7:11">
      <c r="G776" s="184"/>
      <c r="K776" s="184"/>
    </row>
    <row r="777" spans="7:11">
      <c r="G777" s="184"/>
      <c r="K777" s="184"/>
    </row>
    <row r="778" spans="7:11">
      <c r="G778" s="184"/>
      <c r="K778" s="184"/>
    </row>
    <row r="779" spans="7:11">
      <c r="G779" s="184"/>
      <c r="K779" s="184"/>
    </row>
    <row r="780" spans="7:11">
      <c r="G780" s="184"/>
      <c r="K780" s="184"/>
    </row>
    <row r="781" spans="7:11">
      <c r="G781" s="184"/>
      <c r="K781" s="184"/>
    </row>
    <row r="782" spans="7:11">
      <c r="G782" s="184"/>
      <c r="K782" s="184"/>
    </row>
    <row r="783" spans="7:11">
      <c r="G783" s="184"/>
      <c r="K783" s="184"/>
    </row>
    <row r="784" spans="7:11">
      <c r="G784" s="184"/>
      <c r="K784" s="184"/>
    </row>
    <row r="785" spans="7:11">
      <c r="G785" s="184"/>
      <c r="K785" s="184"/>
    </row>
    <row r="786" spans="7:11">
      <c r="G786" s="184"/>
      <c r="K786" s="184"/>
    </row>
    <row r="787" spans="7:11">
      <c r="G787" s="184"/>
      <c r="K787" s="184"/>
    </row>
    <row r="788" spans="7:11">
      <c r="G788" s="184"/>
      <c r="K788" s="184"/>
    </row>
    <row r="789" spans="7:11">
      <c r="G789" s="184"/>
      <c r="K789" s="184"/>
    </row>
    <row r="790" spans="7:11">
      <c r="G790" s="184"/>
      <c r="K790" s="184"/>
    </row>
    <row r="791" spans="7:11">
      <c r="G791" s="184"/>
      <c r="K791" s="184"/>
    </row>
    <row r="792" spans="7:11">
      <c r="G792" s="184"/>
      <c r="K792" s="184"/>
    </row>
    <row r="793" spans="7:11">
      <c r="G793" s="184"/>
      <c r="K793" s="184"/>
    </row>
    <row r="794" spans="7:11">
      <c r="G794" s="184"/>
      <c r="K794" s="184"/>
    </row>
    <row r="795" spans="7:11">
      <c r="G795" s="184"/>
      <c r="K795" s="184"/>
    </row>
    <row r="796" spans="7:11">
      <c r="G796" s="184"/>
      <c r="K796" s="184"/>
    </row>
    <row r="797" spans="7:11">
      <c r="G797" s="184"/>
      <c r="K797" s="184"/>
    </row>
    <row r="798" spans="7:11">
      <c r="G798" s="184"/>
      <c r="K798" s="184"/>
    </row>
    <row r="799" spans="7:11">
      <c r="G799" s="184"/>
      <c r="K799" s="184"/>
    </row>
    <row r="800" spans="7:11">
      <c r="G800" s="184"/>
      <c r="K800" s="184"/>
    </row>
    <row r="801" spans="7:11">
      <c r="G801" s="184"/>
      <c r="K801" s="184"/>
    </row>
    <row r="802" spans="7:11">
      <c r="G802" s="184"/>
      <c r="K802" s="184"/>
    </row>
    <row r="803" spans="7:11">
      <c r="G803" s="184"/>
      <c r="K803" s="184"/>
    </row>
    <row r="804" spans="7:11">
      <c r="G804" s="184"/>
      <c r="K804" s="184"/>
    </row>
    <row r="805" spans="7:11">
      <c r="G805" s="184"/>
      <c r="K805" s="184"/>
    </row>
    <row r="806" spans="7:11">
      <c r="G806" s="184"/>
      <c r="K806" s="184"/>
    </row>
    <row r="807" spans="7:11">
      <c r="G807" s="184"/>
      <c r="K807" s="184"/>
    </row>
    <row r="808" spans="7:11">
      <c r="G808" s="184"/>
      <c r="K808" s="184"/>
    </row>
    <row r="809" spans="7:11">
      <c r="G809" s="184"/>
      <c r="K809" s="184"/>
    </row>
    <row r="810" spans="7:11">
      <c r="G810" s="184"/>
      <c r="K810" s="184"/>
    </row>
    <row r="811" spans="7:11">
      <c r="G811" s="184"/>
      <c r="K811" s="184"/>
    </row>
    <row r="812" spans="7:11">
      <c r="G812" s="184"/>
      <c r="K812" s="184"/>
    </row>
    <row r="813" spans="7:11">
      <c r="G813" s="184"/>
      <c r="K813" s="184"/>
    </row>
    <row r="814" spans="7:11">
      <c r="G814" s="184"/>
      <c r="K814" s="184"/>
    </row>
    <row r="815" spans="7:11">
      <c r="G815" s="184"/>
      <c r="K815" s="184"/>
    </row>
    <row r="816" spans="7:11">
      <c r="G816" s="184"/>
      <c r="K816" s="184"/>
    </row>
    <row r="817" spans="7:11">
      <c r="G817" s="184"/>
      <c r="K817" s="184"/>
    </row>
    <row r="818" spans="7:11">
      <c r="G818" s="184"/>
      <c r="K818" s="184"/>
    </row>
    <row r="819" spans="7:11">
      <c r="G819" s="184"/>
      <c r="K819" s="184"/>
    </row>
    <row r="820" spans="7:11">
      <c r="G820" s="184"/>
      <c r="K820" s="184"/>
    </row>
    <row r="821" spans="7:11">
      <c r="G821" s="184"/>
      <c r="K821" s="184"/>
    </row>
    <row r="822" spans="7:11">
      <c r="G822" s="184"/>
      <c r="K822" s="184"/>
    </row>
    <row r="823" spans="7:11">
      <c r="G823" s="184"/>
      <c r="K823" s="184"/>
    </row>
    <row r="824" spans="7:11">
      <c r="G824" s="184"/>
      <c r="K824" s="184"/>
    </row>
    <row r="825" spans="7:11">
      <c r="G825" s="184"/>
      <c r="K825" s="184"/>
    </row>
    <row r="826" spans="7:11">
      <c r="G826" s="184"/>
      <c r="K826" s="184"/>
    </row>
    <row r="827" spans="7:11">
      <c r="G827" s="184"/>
      <c r="K827" s="184"/>
    </row>
    <row r="828" spans="7:11">
      <c r="G828" s="184"/>
      <c r="K828" s="184"/>
    </row>
    <row r="829" spans="7:11">
      <c r="G829" s="184"/>
      <c r="K829" s="184"/>
    </row>
    <row r="830" spans="7:11">
      <c r="G830" s="184"/>
      <c r="K830" s="184"/>
    </row>
    <row r="831" spans="7:11">
      <c r="G831" s="184"/>
      <c r="K831" s="184"/>
    </row>
    <row r="832" spans="7:11">
      <c r="G832" s="184"/>
      <c r="K832" s="184"/>
    </row>
    <row r="833" spans="7:11">
      <c r="G833" s="184"/>
      <c r="K833" s="184"/>
    </row>
    <row r="834" spans="7:11">
      <c r="G834" s="184"/>
      <c r="K834" s="184"/>
    </row>
    <row r="835" spans="7:11">
      <c r="G835" s="184"/>
      <c r="K835" s="184"/>
    </row>
    <row r="836" spans="7:11">
      <c r="G836" s="184"/>
      <c r="K836" s="184"/>
    </row>
    <row r="837" spans="7:11">
      <c r="G837" s="184"/>
      <c r="K837" s="184"/>
    </row>
    <row r="838" spans="7:11">
      <c r="G838" s="184"/>
      <c r="K838" s="184"/>
    </row>
    <row r="839" spans="7:11">
      <c r="G839" s="184"/>
      <c r="K839" s="184"/>
    </row>
    <row r="840" spans="7:11">
      <c r="G840" s="184"/>
      <c r="K840" s="184"/>
    </row>
    <row r="841" spans="7:11">
      <c r="G841" s="184"/>
      <c r="K841" s="184"/>
    </row>
    <row r="842" spans="7:11">
      <c r="G842" s="184"/>
      <c r="K842" s="184"/>
    </row>
    <row r="843" spans="7:11">
      <c r="G843" s="184"/>
      <c r="K843" s="184"/>
    </row>
    <row r="844" spans="7:11">
      <c r="G844" s="184"/>
      <c r="K844" s="184"/>
    </row>
    <row r="845" spans="7:11">
      <c r="G845" s="184"/>
      <c r="K845" s="184"/>
    </row>
    <row r="846" spans="7:11">
      <c r="G846" s="184"/>
      <c r="K846" s="184"/>
    </row>
    <row r="847" spans="7:11">
      <c r="G847" s="184"/>
      <c r="K847" s="184"/>
    </row>
    <row r="848" spans="7:11">
      <c r="G848" s="184"/>
      <c r="K848" s="184"/>
    </row>
    <row r="849" spans="7:11">
      <c r="G849" s="184"/>
      <c r="K849" s="184"/>
    </row>
    <row r="850" spans="7:11">
      <c r="G850" s="184"/>
      <c r="K850" s="184"/>
    </row>
    <row r="851" spans="7:11">
      <c r="G851" s="184"/>
      <c r="K851" s="184"/>
    </row>
    <row r="852" spans="7:11">
      <c r="G852" s="184"/>
      <c r="K852" s="184"/>
    </row>
    <row r="853" spans="7:11">
      <c r="G853" s="184"/>
      <c r="K853" s="184"/>
    </row>
    <row r="854" spans="7:11">
      <c r="G854" s="184"/>
      <c r="K854" s="184"/>
    </row>
    <row r="855" spans="7:11">
      <c r="G855" s="184"/>
      <c r="K855" s="184"/>
    </row>
    <row r="856" spans="7:11">
      <c r="G856" s="184"/>
      <c r="K856" s="184"/>
    </row>
    <row r="857" spans="7:11">
      <c r="G857" s="184"/>
      <c r="K857" s="184"/>
    </row>
    <row r="858" spans="7:11">
      <c r="G858" s="184"/>
      <c r="K858" s="184"/>
    </row>
    <row r="859" spans="7:11">
      <c r="G859" s="184"/>
      <c r="K859" s="184"/>
    </row>
    <row r="860" spans="7:11">
      <c r="G860" s="184"/>
      <c r="K860" s="184"/>
    </row>
    <row r="861" spans="7:11">
      <c r="G861" s="184"/>
      <c r="K861" s="184"/>
    </row>
    <row r="862" spans="7:11">
      <c r="G862" s="184"/>
      <c r="K862" s="184"/>
    </row>
    <row r="863" spans="7:11">
      <c r="G863" s="184"/>
      <c r="K863" s="184"/>
    </row>
    <row r="864" spans="7:11">
      <c r="G864" s="184"/>
      <c r="K864" s="184"/>
    </row>
    <row r="865" spans="7:11">
      <c r="G865" s="184"/>
      <c r="K865" s="184"/>
    </row>
    <row r="866" spans="7:11">
      <c r="G866" s="184"/>
      <c r="K866" s="184"/>
    </row>
    <row r="867" spans="7:11">
      <c r="G867" s="184"/>
      <c r="K867" s="184"/>
    </row>
    <row r="868" spans="7:11">
      <c r="G868" s="184"/>
      <c r="K868" s="184"/>
    </row>
    <row r="869" spans="7:11">
      <c r="G869" s="184"/>
      <c r="K869" s="184"/>
    </row>
    <row r="870" spans="7:11">
      <c r="G870" s="184"/>
      <c r="K870" s="184"/>
    </row>
    <row r="871" spans="7:11">
      <c r="G871" s="184"/>
      <c r="K871" s="184"/>
    </row>
    <row r="872" spans="7:11">
      <c r="G872" s="184"/>
      <c r="K872" s="184"/>
    </row>
    <row r="873" spans="7:11">
      <c r="G873" s="184"/>
      <c r="K873" s="184"/>
    </row>
    <row r="874" spans="7:11">
      <c r="G874" s="184"/>
      <c r="K874" s="184"/>
    </row>
    <row r="875" spans="7:11">
      <c r="G875" s="184"/>
      <c r="K875" s="184"/>
    </row>
    <row r="876" spans="7:11">
      <c r="G876" s="184"/>
      <c r="K876" s="184"/>
    </row>
    <row r="877" spans="7:11">
      <c r="G877" s="184"/>
      <c r="K877" s="184"/>
    </row>
    <row r="878" spans="7:11">
      <c r="G878" s="184"/>
      <c r="K878" s="184"/>
    </row>
    <row r="879" spans="7:11">
      <c r="G879" s="184"/>
      <c r="K879" s="184"/>
    </row>
    <row r="880" spans="7:11">
      <c r="G880" s="184"/>
      <c r="K880" s="184"/>
    </row>
    <row r="881" spans="7:11">
      <c r="G881" s="184"/>
      <c r="K881" s="184"/>
    </row>
    <row r="882" spans="7:11">
      <c r="G882" s="184"/>
      <c r="K882" s="184"/>
    </row>
    <row r="883" spans="7:11">
      <c r="G883" s="184"/>
      <c r="K883" s="184"/>
    </row>
    <row r="884" spans="7:11">
      <c r="G884" s="184"/>
      <c r="K884" s="184"/>
    </row>
    <row r="885" spans="7:11">
      <c r="G885" s="184"/>
      <c r="K885" s="184"/>
    </row>
    <row r="886" spans="7:11">
      <c r="G886" s="184"/>
      <c r="K886" s="184"/>
    </row>
    <row r="887" spans="7:11">
      <c r="G887" s="184"/>
      <c r="K887" s="184"/>
    </row>
    <row r="888" spans="7:11">
      <c r="G888" s="184"/>
      <c r="K888" s="184"/>
    </row>
    <row r="889" spans="7:11">
      <c r="G889" s="184"/>
      <c r="K889" s="184"/>
    </row>
    <row r="890" spans="7:11">
      <c r="G890" s="184"/>
      <c r="K890" s="184"/>
    </row>
    <row r="891" spans="7:11">
      <c r="G891" s="184"/>
      <c r="K891" s="184"/>
    </row>
    <row r="892" spans="7:11">
      <c r="G892" s="184"/>
      <c r="K892" s="184"/>
    </row>
    <row r="893" spans="7:11">
      <c r="G893" s="184"/>
      <c r="K893" s="184"/>
    </row>
    <row r="894" spans="7:11">
      <c r="G894" s="184"/>
      <c r="K894" s="184"/>
    </row>
    <row r="895" spans="7:11">
      <c r="G895" s="184"/>
      <c r="K895" s="184"/>
    </row>
    <row r="896" spans="7:11">
      <c r="G896" s="184"/>
      <c r="K896" s="184"/>
    </row>
    <row r="897" spans="7:11">
      <c r="G897" s="184"/>
      <c r="K897" s="184"/>
    </row>
    <row r="898" spans="7:11">
      <c r="G898" s="184"/>
      <c r="K898" s="184"/>
    </row>
    <row r="899" spans="7:11">
      <c r="G899" s="184"/>
      <c r="K899" s="184"/>
    </row>
    <row r="900" spans="7:11">
      <c r="G900" s="184"/>
      <c r="K900" s="184"/>
    </row>
    <row r="901" spans="7:11">
      <c r="G901" s="184"/>
      <c r="K901" s="184"/>
    </row>
    <row r="902" spans="7:11">
      <c r="G902" s="184"/>
      <c r="K902" s="184"/>
    </row>
    <row r="903" spans="7:11">
      <c r="G903" s="184"/>
      <c r="K903" s="184"/>
    </row>
    <row r="904" spans="7:11">
      <c r="G904" s="184"/>
      <c r="K904" s="184"/>
    </row>
    <row r="905" spans="7:11">
      <c r="G905" s="184"/>
      <c r="K905" s="184"/>
    </row>
    <row r="906" spans="7:11">
      <c r="G906" s="184"/>
      <c r="K906" s="184"/>
    </row>
    <row r="907" spans="7:11">
      <c r="G907" s="184"/>
      <c r="K907" s="184"/>
    </row>
    <row r="908" spans="7:11">
      <c r="G908" s="184"/>
      <c r="K908" s="184"/>
    </row>
    <row r="909" spans="7:11">
      <c r="G909" s="184"/>
      <c r="K909" s="184"/>
    </row>
    <row r="910" spans="7:11">
      <c r="G910" s="184"/>
      <c r="K910" s="184"/>
    </row>
    <row r="911" spans="7:11">
      <c r="G911" s="184"/>
      <c r="K911" s="184"/>
    </row>
    <row r="912" spans="7:11">
      <c r="G912" s="184"/>
      <c r="K912" s="184"/>
    </row>
    <row r="913" spans="7:11">
      <c r="G913" s="184"/>
      <c r="K913" s="184"/>
    </row>
    <row r="914" spans="7:11">
      <c r="G914" s="184"/>
      <c r="K914" s="184"/>
    </row>
    <row r="915" spans="7:11">
      <c r="G915" s="184"/>
      <c r="K915" s="184"/>
    </row>
    <row r="916" spans="7:11">
      <c r="G916" s="184"/>
      <c r="K916" s="184"/>
    </row>
    <row r="917" spans="7:11">
      <c r="G917" s="184"/>
      <c r="K917" s="184"/>
    </row>
    <row r="918" spans="7:11">
      <c r="G918" s="184"/>
      <c r="K918" s="184"/>
    </row>
    <row r="919" spans="7:11">
      <c r="G919" s="184"/>
      <c r="K919" s="184"/>
    </row>
    <row r="920" spans="7:11">
      <c r="G920" s="184"/>
      <c r="K920" s="184"/>
    </row>
    <row r="921" spans="7:11">
      <c r="G921" s="184"/>
      <c r="K921" s="184"/>
    </row>
    <row r="922" spans="7:11">
      <c r="G922" s="184"/>
      <c r="K922" s="184"/>
    </row>
    <row r="923" spans="7:11">
      <c r="G923" s="184"/>
      <c r="K923" s="184"/>
    </row>
    <row r="924" spans="7:11">
      <c r="G924" s="184"/>
      <c r="K924" s="184"/>
    </row>
    <row r="925" spans="7:11">
      <c r="G925" s="184"/>
      <c r="K925" s="184"/>
    </row>
    <row r="926" spans="7:11">
      <c r="G926" s="184"/>
      <c r="K926" s="184"/>
    </row>
    <row r="927" spans="7:11">
      <c r="G927" s="184"/>
      <c r="K927" s="184"/>
    </row>
    <row r="928" spans="7:11">
      <c r="G928" s="184"/>
      <c r="K928" s="184"/>
    </row>
    <row r="929" spans="7:11">
      <c r="G929" s="184"/>
      <c r="K929" s="184"/>
    </row>
    <row r="930" spans="7:11">
      <c r="G930" s="184"/>
      <c r="K930" s="184"/>
    </row>
    <row r="931" spans="7:11">
      <c r="G931" s="184"/>
      <c r="K931" s="184"/>
    </row>
    <row r="932" spans="7:11">
      <c r="G932" s="184"/>
      <c r="K932" s="184"/>
    </row>
    <row r="933" spans="7:11">
      <c r="G933" s="184"/>
      <c r="K933" s="184"/>
    </row>
    <row r="934" spans="7:11">
      <c r="G934" s="184"/>
      <c r="K934" s="184"/>
    </row>
    <row r="935" spans="7:11">
      <c r="G935" s="184"/>
      <c r="K935" s="184"/>
    </row>
    <row r="936" spans="7:11">
      <c r="G936" s="184"/>
      <c r="K936" s="184"/>
    </row>
    <row r="937" spans="7:11">
      <c r="G937" s="184"/>
      <c r="K937" s="184"/>
    </row>
    <row r="938" spans="7:11">
      <c r="G938" s="184"/>
      <c r="K938" s="184"/>
    </row>
    <row r="939" spans="7:11">
      <c r="G939" s="184"/>
      <c r="K939" s="184"/>
    </row>
    <row r="940" spans="7:11">
      <c r="G940" s="184"/>
      <c r="K940" s="184"/>
    </row>
    <row r="941" spans="7:11">
      <c r="G941" s="184"/>
      <c r="K941" s="184"/>
    </row>
    <row r="942" spans="7:11">
      <c r="G942" s="184"/>
      <c r="K942" s="184"/>
    </row>
    <row r="943" spans="7:11">
      <c r="G943" s="184"/>
      <c r="K943" s="184"/>
    </row>
    <row r="944" spans="7:11">
      <c r="G944" s="184"/>
      <c r="K944" s="184"/>
    </row>
    <row r="945" spans="7:11">
      <c r="G945" s="184"/>
      <c r="K945" s="184"/>
    </row>
    <row r="946" spans="7:11">
      <c r="G946" s="184"/>
      <c r="K946" s="184"/>
    </row>
    <row r="947" spans="7:11">
      <c r="G947" s="184"/>
      <c r="K947" s="184"/>
    </row>
    <row r="948" spans="7:11">
      <c r="G948" s="184"/>
      <c r="K948" s="184"/>
    </row>
    <row r="949" spans="7:11">
      <c r="G949" s="184"/>
      <c r="K949" s="184"/>
    </row>
    <row r="950" spans="7:11">
      <c r="G950" s="184"/>
      <c r="K950" s="184"/>
    </row>
    <row r="951" spans="7:11">
      <c r="G951" s="184"/>
      <c r="K951" s="184"/>
    </row>
    <row r="952" spans="7:11">
      <c r="G952" s="184"/>
      <c r="K952" s="184"/>
    </row>
    <row r="953" spans="7:11">
      <c r="G953" s="184"/>
      <c r="K953" s="184"/>
    </row>
    <row r="954" spans="7:11">
      <c r="G954" s="184"/>
      <c r="K954" s="184"/>
    </row>
    <row r="955" spans="7:11">
      <c r="G955" s="184"/>
      <c r="K955" s="184"/>
    </row>
    <row r="956" spans="7:11">
      <c r="G956" s="184"/>
      <c r="K956" s="184"/>
    </row>
    <row r="957" spans="7:11">
      <c r="G957" s="184"/>
      <c r="K957" s="184"/>
    </row>
    <row r="958" spans="7:11">
      <c r="G958" s="184"/>
      <c r="K958" s="184"/>
    </row>
    <row r="959" spans="7:11">
      <c r="G959" s="184"/>
      <c r="K959" s="184"/>
    </row>
    <row r="960" spans="7:11">
      <c r="G960" s="184"/>
      <c r="K960" s="184"/>
    </row>
    <row r="961" spans="7:11">
      <c r="G961" s="184"/>
      <c r="K961" s="184"/>
    </row>
    <row r="962" spans="7:11">
      <c r="G962" s="184"/>
      <c r="K962" s="184"/>
    </row>
    <row r="963" spans="7:11">
      <c r="G963" s="184"/>
      <c r="K963" s="184"/>
    </row>
    <row r="964" spans="7:11">
      <c r="G964" s="184"/>
      <c r="K964" s="184"/>
    </row>
    <row r="965" spans="7:11">
      <c r="G965" s="184"/>
      <c r="K965" s="184"/>
    </row>
    <row r="966" spans="7:11">
      <c r="G966" s="184"/>
      <c r="K966" s="184"/>
    </row>
    <row r="967" spans="7:11">
      <c r="G967" s="184"/>
      <c r="K967" s="184"/>
    </row>
    <row r="968" spans="7:11">
      <c r="G968" s="184"/>
      <c r="K968" s="184"/>
    </row>
    <row r="969" spans="7:11">
      <c r="G969" s="184"/>
      <c r="K969" s="184"/>
    </row>
    <row r="970" spans="7:11">
      <c r="G970" s="184"/>
      <c r="K970" s="184"/>
    </row>
    <row r="971" spans="7:11">
      <c r="G971" s="184"/>
      <c r="K971" s="184"/>
    </row>
    <row r="972" spans="7:11">
      <c r="G972" s="184"/>
      <c r="K972" s="184"/>
    </row>
    <row r="973" spans="7:11">
      <c r="G973" s="184"/>
      <c r="K973" s="184"/>
    </row>
    <row r="974" spans="7:11">
      <c r="G974" s="184"/>
      <c r="K974" s="184"/>
    </row>
    <row r="975" spans="7:11">
      <c r="G975" s="184"/>
      <c r="K975" s="184"/>
    </row>
    <row r="976" spans="7:11">
      <c r="G976" s="184"/>
      <c r="K976" s="184"/>
    </row>
    <row r="977" spans="7:11">
      <c r="G977" s="184"/>
      <c r="K977" s="184"/>
    </row>
    <row r="978" spans="7:11">
      <c r="G978" s="184"/>
      <c r="K978" s="184"/>
    </row>
    <row r="979" spans="7:11">
      <c r="G979" s="184"/>
      <c r="K979" s="184"/>
    </row>
    <row r="980" spans="7:11">
      <c r="G980" s="184"/>
      <c r="K980" s="184"/>
    </row>
    <row r="981" spans="7:11">
      <c r="G981" s="184"/>
      <c r="K981" s="184"/>
    </row>
    <row r="982" spans="7:11">
      <c r="G982" s="184"/>
      <c r="K982" s="184"/>
    </row>
    <row r="983" spans="7:11">
      <c r="G983" s="184"/>
      <c r="K983" s="184"/>
    </row>
    <row r="984" spans="7:11">
      <c r="G984" s="184"/>
      <c r="K984" s="184"/>
    </row>
    <row r="985" spans="7:11">
      <c r="G985" s="184"/>
      <c r="K985" s="184"/>
    </row>
    <row r="986" spans="7:11">
      <c r="G986" s="184"/>
      <c r="K986" s="184"/>
    </row>
    <row r="987" spans="7:11">
      <c r="G987" s="184"/>
      <c r="K987" s="184"/>
    </row>
    <row r="988" spans="7:11">
      <c r="G988" s="184"/>
      <c r="K988" s="184"/>
    </row>
    <row r="989" spans="7:11">
      <c r="G989" s="184"/>
      <c r="K989" s="184"/>
    </row>
    <row r="990" spans="7:11">
      <c r="G990" s="184"/>
      <c r="K990" s="184"/>
    </row>
    <row r="991" spans="7:11">
      <c r="G991" s="184"/>
      <c r="K991" s="184"/>
    </row>
    <row r="992" spans="7:11">
      <c r="G992" s="184"/>
      <c r="K992" s="184"/>
    </row>
    <row r="993" spans="7:11">
      <c r="G993" s="184"/>
      <c r="K993" s="184"/>
    </row>
    <row r="994" spans="7:11">
      <c r="G994" s="184"/>
      <c r="K994" s="184"/>
    </row>
    <row r="995" spans="7:11">
      <c r="G995" s="184"/>
      <c r="K995" s="184"/>
    </row>
    <row r="996" spans="7:11">
      <c r="G996" s="184"/>
      <c r="K996" s="184"/>
    </row>
    <row r="997" spans="7:11">
      <c r="G997" s="184"/>
      <c r="K997" s="184"/>
    </row>
    <row r="998" spans="7:11">
      <c r="G998" s="184"/>
      <c r="K998" s="184"/>
    </row>
    <row r="999" spans="7:11">
      <c r="G999" s="184"/>
      <c r="K999" s="184"/>
    </row>
    <row r="1000" spans="7:11">
      <c r="G1000" s="184"/>
      <c r="K1000" s="184"/>
    </row>
    <row r="1001" spans="7:11">
      <c r="G1001" s="184"/>
      <c r="K1001" s="184"/>
    </row>
    <row r="1002" spans="7:11">
      <c r="G1002" s="184"/>
      <c r="K1002" s="184"/>
    </row>
    <row r="1003" spans="7:11">
      <c r="G1003" s="184"/>
      <c r="K1003" s="184"/>
    </row>
    <row r="1004" spans="7:11">
      <c r="G1004" s="184"/>
      <c r="K1004" s="184"/>
    </row>
    <row r="1005" spans="7:11">
      <c r="G1005" s="184"/>
      <c r="K1005" s="184"/>
    </row>
    <row r="1006" spans="7:11">
      <c r="G1006" s="184"/>
      <c r="K1006" s="184"/>
    </row>
    <row r="1007" spans="7:11">
      <c r="G1007" s="184"/>
      <c r="K1007" s="184"/>
    </row>
    <row r="1008" spans="7:11">
      <c r="G1008" s="184"/>
      <c r="K1008" s="184"/>
    </row>
    <row r="1009" spans="7:11">
      <c r="G1009" s="184"/>
      <c r="K1009" s="184"/>
    </row>
    <row r="1010" spans="7:11">
      <c r="G1010" s="184"/>
      <c r="K1010" s="184"/>
    </row>
    <row r="1011" spans="7:11">
      <c r="G1011" s="184"/>
      <c r="K1011" s="184"/>
    </row>
    <row r="1012" spans="7:11">
      <c r="G1012" s="184"/>
      <c r="K1012" s="184"/>
    </row>
    <row r="1013" spans="7:11">
      <c r="G1013" s="184"/>
      <c r="K1013" s="184"/>
    </row>
    <row r="1014" spans="7:11">
      <c r="G1014" s="184"/>
      <c r="K1014" s="184"/>
    </row>
    <row r="1015" spans="7:11">
      <c r="G1015" s="184"/>
      <c r="K1015" s="184"/>
    </row>
    <row r="1016" spans="7:11">
      <c r="G1016" s="184"/>
      <c r="K1016" s="184"/>
    </row>
    <row r="1017" spans="7:11">
      <c r="G1017" s="184"/>
      <c r="K1017" s="184"/>
    </row>
    <row r="1018" spans="7:11">
      <c r="G1018" s="184"/>
      <c r="K1018" s="184"/>
    </row>
    <row r="1019" spans="7:11">
      <c r="G1019" s="184"/>
      <c r="K1019" s="184"/>
    </row>
    <row r="1020" spans="7:11">
      <c r="G1020" s="184"/>
      <c r="K1020" s="184"/>
    </row>
    <row r="1021" spans="7:11">
      <c r="G1021" s="184"/>
      <c r="K1021" s="184"/>
    </row>
    <row r="1022" spans="7:11">
      <c r="G1022" s="184"/>
      <c r="K1022" s="184"/>
    </row>
    <row r="1023" spans="7:11">
      <c r="G1023" s="184"/>
      <c r="K1023" s="184"/>
    </row>
    <row r="1024" spans="7:11">
      <c r="G1024" s="184"/>
      <c r="K1024" s="184"/>
    </row>
    <row r="1025" spans="7:11">
      <c r="G1025" s="184"/>
      <c r="K1025" s="184"/>
    </row>
    <row r="1026" spans="7:11">
      <c r="G1026" s="184"/>
      <c r="K1026" s="184"/>
    </row>
    <row r="1027" spans="7:11">
      <c r="G1027" s="184"/>
      <c r="K1027" s="184"/>
    </row>
    <row r="1028" spans="7:11">
      <c r="G1028" s="184"/>
      <c r="K1028" s="184"/>
    </row>
    <row r="1029" spans="7:11">
      <c r="G1029" s="184"/>
      <c r="K1029" s="184"/>
    </row>
    <row r="1030" spans="7:11">
      <c r="G1030" s="184"/>
      <c r="K1030" s="184"/>
    </row>
    <row r="1031" spans="7:11">
      <c r="G1031" s="184"/>
      <c r="K1031" s="184"/>
    </row>
    <row r="1032" spans="7:11">
      <c r="G1032" s="184"/>
      <c r="K1032" s="184"/>
    </row>
    <row r="1033" spans="7:11">
      <c r="G1033" s="184"/>
      <c r="K1033" s="184"/>
    </row>
    <row r="1034" spans="7:11">
      <c r="G1034" s="184"/>
      <c r="K1034" s="184"/>
    </row>
    <row r="1035" spans="7:11">
      <c r="G1035" s="184"/>
      <c r="K1035" s="184"/>
    </row>
    <row r="1036" spans="7:11">
      <c r="G1036" s="184"/>
      <c r="K1036" s="184"/>
    </row>
    <row r="1037" spans="7:11">
      <c r="G1037" s="184"/>
      <c r="K1037" s="184"/>
    </row>
    <row r="1038" spans="7:11">
      <c r="G1038" s="184"/>
      <c r="K1038" s="184"/>
    </row>
    <row r="1039" spans="7:11">
      <c r="G1039" s="184"/>
      <c r="K1039" s="184"/>
    </row>
    <row r="1040" spans="7:11">
      <c r="G1040" s="184"/>
      <c r="K1040" s="184"/>
    </row>
    <row r="1041" spans="7:11">
      <c r="G1041" s="184"/>
      <c r="K1041" s="184"/>
    </row>
    <row r="1042" spans="7:11">
      <c r="G1042" s="184"/>
      <c r="K1042" s="184"/>
    </row>
    <row r="1043" spans="7:11">
      <c r="G1043" s="184"/>
      <c r="K1043" s="184"/>
    </row>
    <row r="1044" spans="7:11">
      <c r="G1044" s="184"/>
      <c r="K1044" s="184"/>
    </row>
    <row r="1045" spans="7:11">
      <c r="G1045" s="184"/>
      <c r="K1045" s="184"/>
    </row>
    <row r="1046" spans="7:11">
      <c r="G1046" s="184"/>
      <c r="K1046" s="184"/>
    </row>
    <row r="1047" spans="7:11">
      <c r="G1047" s="184"/>
      <c r="K1047" s="184"/>
    </row>
    <row r="1048" spans="7:11">
      <c r="G1048" s="184"/>
      <c r="K1048" s="184"/>
    </row>
    <row r="1049" spans="7:11">
      <c r="G1049" s="184"/>
      <c r="K1049" s="184"/>
    </row>
    <row r="1050" spans="7:11">
      <c r="G1050" s="184"/>
      <c r="K1050" s="184"/>
    </row>
    <row r="1051" spans="7:11">
      <c r="G1051" s="184"/>
      <c r="K1051" s="184"/>
    </row>
    <row r="1052" spans="7:11">
      <c r="G1052" s="184"/>
      <c r="K1052" s="184"/>
    </row>
    <row r="1053" spans="7:11">
      <c r="G1053" s="184"/>
      <c r="K1053" s="184"/>
    </row>
    <row r="1054" spans="7:11">
      <c r="G1054" s="184"/>
      <c r="K1054" s="184"/>
    </row>
    <row r="1055" spans="7:11">
      <c r="G1055" s="184"/>
      <c r="K1055" s="184"/>
    </row>
    <row r="1056" spans="7:11">
      <c r="G1056" s="184"/>
      <c r="K1056" s="184"/>
    </row>
    <row r="1057" spans="7:11">
      <c r="G1057" s="184"/>
      <c r="K1057" s="184"/>
    </row>
    <row r="1058" spans="7:11">
      <c r="G1058" s="184"/>
      <c r="K1058" s="184"/>
    </row>
    <row r="1059" spans="7:11">
      <c r="G1059" s="184"/>
      <c r="K1059" s="184"/>
    </row>
    <row r="1060" spans="7:11">
      <c r="G1060" s="184"/>
      <c r="K1060" s="184"/>
    </row>
    <row r="1061" spans="7:11">
      <c r="G1061" s="184"/>
      <c r="K1061" s="184"/>
    </row>
    <row r="1062" spans="7:11">
      <c r="G1062" s="184"/>
      <c r="K1062" s="184"/>
    </row>
    <row r="1063" spans="7:11">
      <c r="G1063" s="184"/>
      <c r="K1063" s="184"/>
    </row>
    <row r="1064" spans="7:11">
      <c r="G1064" s="184"/>
      <c r="K1064" s="184"/>
    </row>
    <row r="1065" spans="7:11">
      <c r="G1065" s="184"/>
      <c r="K1065" s="184"/>
    </row>
    <row r="1066" spans="7:11">
      <c r="G1066" s="184"/>
      <c r="K1066" s="184"/>
    </row>
    <row r="1067" spans="7:11">
      <c r="G1067" s="184"/>
      <c r="K1067" s="184"/>
    </row>
    <row r="1068" spans="7:11">
      <c r="G1068" s="184"/>
      <c r="K1068" s="184"/>
    </row>
    <row r="1069" spans="7:11">
      <c r="G1069" s="184"/>
      <c r="K1069" s="184"/>
    </row>
    <row r="1070" spans="7:11">
      <c r="G1070" s="184"/>
      <c r="K1070" s="184"/>
    </row>
    <row r="1071" spans="7:11">
      <c r="G1071" s="184"/>
      <c r="K1071" s="184"/>
    </row>
    <row r="1072" spans="7:11">
      <c r="G1072" s="184"/>
      <c r="K1072" s="184"/>
    </row>
    <row r="1073" spans="7:11">
      <c r="G1073" s="184"/>
      <c r="K1073" s="184"/>
    </row>
    <row r="1074" spans="7:11">
      <c r="G1074" s="184"/>
      <c r="K1074" s="184"/>
    </row>
    <row r="1075" spans="7:11">
      <c r="G1075" s="184"/>
      <c r="K1075" s="184"/>
    </row>
    <row r="1076" spans="7:11">
      <c r="G1076" s="184"/>
      <c r="K1076" s="184"/>
    </row>
    <row r="1077" spans="7:11">
      <c r="G1077" s="184"/>
      <c r="K1077" s="184"/>
    </row>
    <row r="1078" spans="7:11">
      <c r="G1078" s="184"/>
      <c r="K1078" s="184"/>
    </row>
    <row r="1079" spans="7:11">
      <c r="G1079" s="184"/>
      <c r="K1079" s="184"/>
    </row>
    <row r="1080" spans="7:11">
      <c r="G1080" s="184"/>
      <c r="K1080" s="184"/>
    </row>
    <row r="1081" spans="7:11">
      <c r="G1081" s="184"/>
      <c r="K1081" s="184"/>
    </row>
    <row r="1082" spans="7:11">
      <c r="G1082" s="184"/>
      <c r="K1082" s="184"/>
    </row>
    <row r="1083" spans="7:11">
      <c r="G1083" s="184"/>
      <c r="K1083" s="184"/>
    </row>
    <row r="1084" spans="7:11">
      <c r="G1084" s="184"/>
      <c r="K1084" s="184"/>
    </row>
    <row r="1085" spans="7:11">
      <c r="G1085" s="184"/>
      <c r="K1085" s="184"/>
    </row>
    <row r="1086" spans="7:11">
      <c r="G1086" s="184"/>
      <c r="K1086" s="184"/>
    </row>
    <row r="1087" spans="7:11">
      <c r="G1087" s="184"/>
      <c r="K1087" s="184"/>
    </row>
    <row r="1088" spans="7:11">
      <c r="G1088" s="184"/>
      <c r="K1088" s="184"/>
    </row>
    <row r="1089" spans="7:11">
      <c r="G1089" s="184"/>
      <c r="K1089" s="184"/>
    </row>
    <row r="1090" spans="7:11">
      <c r="G1090" s="184"/>
      <c r="K1090" s="184"/>
    </row>
    <row r="1091" spans="7:11">
      <c r="G1091" s="184"/>
      <c r="K1091" s="184"/>
    </row>
    <row r="1092" spans="7:11">
      <c r="G1092" s="184"/>
      <c r="K1092" s="184"/>
    </row>
    <row r="1093" spans="7:11">
      <c r="G1093" s="184"/>
      <c r="K1093" s="184"/>
    </row>
    <row r="1094" spans="7:11">
      <c r="G1094" s="184"/>
      <c r="K1094" s="184"/>
    </row>
    <row r="1095" spans="7:11">
      <c r="G1095" s="184"/>
      <c r="K1095" s="184"/>
    </row>
    <row r="1096" spans="7:11">
      <c r="G1096" s="184"/>
      <c r="K1096" s="184"/>
    </row>
    <row r="1097" spans="7:11">
      <c r="G1097" s="184"/>
      <c r="K1097" s="184"/>
    </row>
    <row r="1098" spans="7:11">
      <c r="G1098" s="184"/>
      <c r="K1098" s="184"/>
    </row>
    <row r="1099" spans="7:11">
      <c r="G1099" s="184"/>
      <c r="K1099" s="184"/>
    </row>
    <row r="1100" spans="7:11">
      <c r="G1100" s="184"/>
      <c r="K1100" s="184"/>
    </row>
    <row r="1101" spans="7:11">
      <c r="G1101" s="184"/>
      <c r="K1101" s="184"/>
    </row>
    <row r="1102" spans="7:11">
      <c r="G1102" s="184"/>
      <c r="K1102" s="184"/>
    </row>
    <row r="1103" spans="7:11">
      <c r="G1103" s="184"/>
      <c r="K1103" s="184"/>
    </row>
    <row r="1104" spans="7:11">
      <c r="G1104" s="184"/>
      <c r="K1104" s="184"/>
    </row>
    <row r="1105" spans="7:11">
      <c r="G1105" s="184"/>
      <c r="K1105" s="184"/>
    </row>
    <row r="1106" spans="7:11">
      <c r="G1106" s="184"/>
      <c r="K1106" s="184"/>
    </row>
    <row r="1107" spans="7:11">
      <c r="G1107" s="184"/>
      <c r="K1107" s="184"/>
    </row>
    <row r="1108" spans="7:11">
      <c r="G1108" s="184"/>
      <c r="K1108" s="184"/>
    </row>
    <row r="1109" spans="7:11">
      <c r="G1109" s="184"/>
      <c r="K1109" s="184"/>
    </row>
    <row r="1110" spans="7:11">
      <c r="G1110" s="184"/>
      <c r="K1110" s="184"/>
    </row>
    <row r="1111" spans="7:11">
      <c r="G1111" s="184"/>
      <c r="K1111" s="184"/>
    </row>
    <row r="1112" spans="7:11">
      <c r="G1112" s="184"/>
      <c r="K1112" s="184"/>
    </row>
    <row r="1113" spans="7:11">
      <c r="G1113" s="184"/>
      <c r="K1113" s="184"/>
    </row>
    <row r="1114" spans="7:11">
      <c r="G1114" s="184"/>
      <c r="K1114" s="184"/>
    </row>
    <row r="1115" spans="7:11">
      <c r="G1115" s="184"/>
      <c r="K1115" s="184"/>
    </row>
    <row r="1116" spans="7:11">
      <c r="G1116" s="184"/>
      <c r="K1116" s="184"/>
    </row>
    <row r="1117" spans="7:11">
      <c r="G1117" s="184"/>
      <c r="K1117" s="184"/>
    </row>
    <row r="1118" spans="7:11">
      <c r="G1118" s="184"/>
      <c r="K1118" s="184"/>
    </row>
    <row r="1119" spans="7:11">
      <c r="G1119" s="184"/>
      <c r="K1119" s="184"/>
    </row>
    <row r="1120" spans="7:11">
      <c r="G1120" s="184"/>
      <c r="K1120" s="184"/>
    </row>
    <row r="1121" spans="7:11">
      <c r="G1121" s="184"/>
      <c r="K1121" s="184"/>
    </row>
    <row r="1122" spans="7:11">
      <c r="G1122" s="184"/>
      <c r="K1122" s="184"/>
    </row>
    <row r="1123" spans="7:11">
      <c r="G1123" s="184"/>
      <c r="K1123" s="184"/>
    </row>
    <row r="1124" spans="7:11">
      <c r="G1124" s="184"/>
      <c r="K1124" s="184"/>
    </row>
    <row r="1125" spans="7:11">
      <c r="G1125" s="184"/>
      <c r="K1125" s="184"/>
    </row>
    <row r="1126" spans="7:11">
      <c r="G1126" s="184"/>
      <c r="K1126" s="184"/>
    </row>
    <row r="1127" spans="7:11">
      <c r="G1127" s="184"/>
      <c r="K1127" s="184"/>
    </row>
    <row r="1128" spans="7:11">
      <c r="G1128" s="184"/>
      <c r="K1128" s="184"/>
    </row>
    <row r="1129" spans="7:11">
      <c r="G1129" s="184"/>
      <c r="K1129" s="184"/>
    </row>
    <row r="1130" spans="7:11">
      <c r="G1130" s="184"/>
      <c r="K1130" s="184"/>
    </row>
    <row r="1131" spans="7:11">
      <c r="G1131" s="184"/>
      <c r="K1131" s="184"/>
    </row>
    <row r="1132" spans="7:11">
      <c r="G1132" s="184"/>
      <c r="K1132" s="184"/>
    </row>
    <row r="1133" spans="7:11">
      <c r="G1133" s="184"/>
      <c r="K1133" s="184"/>
    </row>
    <row r="1134" spans="7:11">
      <c r="G1134" s="184"/>
      <c r="K1134" s="184"/>
    </row>
    <row r="1135" spans="7:11">
      <c r="G1135" s="184"/>
      <c r="K1135" s="184"/>
    </row>
    <row r="1136" spans="7:11">
      <c r="G1136" s="184"/>
      <c r="K1136" s="184"/>
    </row>
    <row r="1137" spans="7:11">
      <c r="G1137" s="184"/>
      <c r="K1137" s="184"/>
    </row>
    <row r="1138" spans="7:11">
      <c r="G1138" s="184"/>
      <c r="K1138" s="184"/>
    </row>
    <row r="1139" spans="7:11">
      <c r="G1139" s="184"/>
      <c r="K1139" s="184"/>
    </row>
    <row r="1140" spans="7:11">
      <c r="G1140" s="184"/>
      <c r="K1140" s="184"/>
    </row>
    <row r="1141" spans="7:11">
      <c r="G1141" s="184"/>
      <c r="K1141" s="184"/>
    </row>
    <row r="1142" spans="7:11">
      <c r="G1142" s="184"/>
      <c r="K1142" s="184"/>
    </row>
    <row r="1143" spans="7:11">
      <c r="G1143" s="184"/>
      <c r="K1143" s="184"/>
    </row>
    <row r="1144" spans="7:11">
      <c r="G1144" s="184"/>
      <c r="K1144" s="184"/>
    </row>
    <row r="1145" spans="7:11">
      <c r="G1145" s="184"/>
      <c r="K1145" s="184"/>
    </row>
    <row r="1146" spans="7:11">
      <c r="G1146" s="184"/>
      <c r="K1146" s="184"/>
    </row>
    <row r="1147" spans="7:11">
      <c r="G1147" s="184"/>
      <c r="K1147" s="184"/>
    </row>
    <row r="1148" spans="7:11">
      <c r="G1148" s="184"/>
      <c r="K1148" s="184"/>
    </row>
    <row r="1149" spans="7:11">
      <c r="G1149" s="184"/>
      <c r="K1149" s="184"/>
    </row>
    <row r="1150" spans="7:11">
      <c r="G1150" s="184"/>
      <c r="K1150" s="184"/>
    </row>
    <row r="1151" spans="7:11">
      <c r="G1151" s="184"/>
      <c r="K1151" s="184"/>
    </row>
    <row r="1152" spans="7:11">
      <c r="G1152" s="184"/>
      <c r="K1152" s="184"/>
    </row>
    <row r="1153" spans="7:11">
      <c r="G1153" s="184"/>
      <c r="K1153" s="184"/>
    </row>
    <row r="1154" spans="7:11">
      <c r="G1154" s="184"/>
      <c r="K1154" s="184"/>
    </row>
    <row r="1155" spans="7:11">
      <c r="G1155" s="184"/>
      <c r="K1155" s="184"/>
    </row>
    <row r="1156" spans="7:11">
      <c r="G1156" s="184"/>
      <c r="K1156" s="184"/>
    </row>
    <row r="1157" spans="7:11">
      <c r="G1157" s="184"/>
      <c r="K1157" s="184"/>
    </row>
    <row r="1158" spans="7:11">
      <c r="G1158" s="184"/>
      <c r="K1158" s="184"/>
    </row>
    <row r="1159" spans="7:11">
      <c r="G1159" s="184"/>
      <c r="K1159" s="184"/>
    </row>
    <row r="1160" spans="7:11">
      <c r="G1160" s="184"/>
      <c r="K1160" s="184"/>
    </row>
    <row r="1161" spans="7:11">
      <c r="G1161" s="184"/>
      <c r="K1161" s="184"/>
    </row>
    <row r="1162" spans="7:11">
      <c r="G1162" s="184"/>
      <c r="K1162" s="184"/>
    </row>
    <row r="1163" spans="7:11">
      <c r="G1163" s="184"/>
      <c r="K1163" s="184"/>
    </row>
    <row r="1164" spans="7:11">
      <c r="G1164" s="184"/>
      <c r="K1164" s="184"/>
    </row>
    <row r="1165" spans="7:11">
      <c r="G1165" s="184"/>
      <c r="K1165" s="184"/>
    </row>
    <row r="1166" spans="7:11">
      <c r="G1166" s="184"/>
      <c r="K1166" s="184"/>
    </row>
    <row r="1167" spans="7:11">
      <c r="G1167" s="184"/>
      <c r="K1167" s="184"/>
    </row>
    <row r="1168" spans="7:11">
      <c r="G1168" s="184"/>
      <c r="K1168" s="184"/>
    </row>
    <row r="1169" spans="7:11">
      <c r="G1169" s="184"/>
      <c r="K1169" s="184"/>
    </row>
    <row r="1170" spans="7:11">
      <c r="G1170" s="184"/>
      <c r="K1170" s="184"/>
    </row>
    <row r="1171" spans="7:11">
      <c r="G1171" s="184"/>
      <c r="K1171" s="184"/>
    </row>
    <row r="1172" spans="7:11">
      <c r="G1172" s="184"/>
      <c r="K1172" s="184"/>
    </row>
    <row r="1173" spans="7:11">
      <c r="G1173" s="184"/>
      <c r="K1173" s="184"/>
    </row>
    <row r="1174" spans="7:11">
      <c r="G1174" s="184"/>
      <c r="K1174" s="184"/>
    </row>
    <row r="1175" spans="7:11">
      <c r="G1175" s="184"/>
      <c r="K1175" s="184"/>
    </row>
    <row r="1176" spans="7:11">
      <c r="G1176" s="184"/>
      <c r="K1176" s="184"/>
    </row>
    <row r="1177" spans="7:11">
      <c r="G1177" s="184"/>
      <c r="K1177" s="184"/>
    </row>
    <row r="1178" spans="7:11">
      <c r="G1178" s="184"/>
      <c r="K1178" s="184"/>
    </row>
    <row r="1179" spans="7:11">
      <c r="G1179" s="184"/>
      <c r="K1179" s="184"/>
    </row>
    <row r="1180" spans="7:11">
      <c r="G1180" s="184"/>
      <c r="K1180" s="184"/>
    </row>
    <row r="1181" spans="7:11">
      <c r="G1181" s="184"/>
      <c r="K1181" s="184"/>
    </row>
    <row r="1182" spans="7:11">
      <c r="G1182" s="184"/>
      <c r="K1182" s="184"/>
    </row>
    <row r="1183" spans="7:11">
      <c r="G1183" s="184"/>
      <c r="K1183" s="184"/>
    </row>
    <row r="1184" spans="7:11">
      <c r="G1184" s="184"/>
      <c r="K1184" s="184"/>
    </row>
    <row r="1185" spans="7:11">
      <c r="G1185" s="184"/>
      <c r="K1185" s="184"/>
    </row>
    <row r="1186" spans="7:11">
      <c r="G1186" s="184"/>
      <c r="K1186" s="184"/>
    </row>
    <row r="1187" spans="7:11">
      <c r="G1187" s="184"/>
      <c r="K1187" s="184"/>
    </row>
    <row r="1188" spans="7:11">
      <c r="G1188" s="184"/>
      <c r="K1188" s="184"/>
    </row>
    <row r="1189" spans="7:11">
      <c r="G1189" s="184"/>
      <c r="K1189" s="184"/>
    </row>
    <row r="1190" spans="7:11">
      <c r="G1190" s="184"/>
      <c r="K1190" s="184"/>
    </row>
    <row r="1191" spans="7:11">
      <c r="G1191" s="184"/>
      <c r="K1191" s="184"/>
    </row>
    <row r="1192" spans="7:11">
      <c r="G1192" s="184"/>
      <c r="K1192" s="184"/>
    </row>
    <row r="1193" spans="7:11">
      <c r="G1193" s="184"/>
      <c r="K1193" s="184"/>
    </row>
    <row r="1194" spans="7:11">
      <c r="G1194" s="184"/>
      <c r="K1194" s="184"/>
    </row>
    <row r="1195" spans="7:11">
      <c r="G1195" s="184"/>
      <c r="K1195" s="184"/>
    </row>
    <row r="1196" spans="7:11">
      <c r="G1196" s="184"/>
      <c r="K1196" s="184"/>
    </row>
    <row r="1197" spans="7:11">
      <c r="G1197" s="184"/>
      <c r="K1197" s="184"/>
    </row>
    <row r="1198" spans="7:11">
      <c r="G1198" s="184"/>
      <c r="K1198" s="184"/>
    </row>
    <row r="1199" spans="7:11">
      <c r="G1199" s="184"/>
      <c r="K1199" s="184"/>
    </row>
    <row r="1200" spans="7:11">
      <c r="G1200" s="184"/>
      <c r="K1200" s="184"/>
    </row>
    <row r="1201" spans="7:11">
      <c r="G1201" s="184"/>
      <c r="K1201" s="184"/>
    </row>
    <row r="1202" spans="7:11">
      <c r="G1202" s="184"/>
      <c r="K1202" s="184"/>
    </row>
    <row r="1203" spans="7:11">
      <c r="G1203" s="184"/>
      <c r="K1203" s="184"/>
    </row>
    <row r="1204" spans="7:11">
      <c r="G1204" s="184"/>
      <c r="K1204" s="184"/>
    </row>
    <row r="1205" spans="7:11">
      <c r="G1205" s="184"/>
      <c r="K1205" s="184"/>
    </row>
    <row r="1206" spans="7:11">
      <c r="G1206" s="184"/>
      <c r="K1206" s="184"/>
    </row>
    <row r="1207" spans="7:11">
      <c r="G1207" s="184"/>
      <c r="K1207" s="184"/>
    </row>
    <row r="1208" spans="7:11">
      <c r="G1208" s="184"/>
      <c r="K1208" s="184"/>
    </row>
    <row r="1209" spans="7:11">
      <c r="G1209" s="184"/>
      <c r="K1209" s="184"/>
    </row>
    <row r="1210" spans="7:11">
      <c r="G1210" s="184"/>
      <c r="K1210" s="184"/>
    </row>
    <row r="1211" spans="7:11">
      <c r="G1211" s="184"/>
      <c r="K1211" s="184"/>
    </row>
    <row r="1212" spans="7:11">
      <c r="G1212" s="184"/>
      <c r="K1212" s="184"/>
    </row>
    <row r="1213" spans="7:11">
      <c r="G1213" s="184"/>
      <c r="K1213" s="184"/>
    </row>
    <row r="1214" spans="7:11">
      <c r="G1214" s="184"/>
      <c r="K1214" s="184"/>
    </row>
    <row r="1215" spans="7:11">
      <c r="G1215" s="184"/>
      <c r="K1215" s="184"/>
    </row>
    <row r="1216" spans="7:11">
      <c r="G1216" s="184"/>
      <c r="K1216" s="184"/>
    </row>
    <row r="1217" spans="7:11">
      <c r="G1217" s="184"/>
      <c r="K1217" s="184"/>
    </row>
    <row r="1218" spans="7:11">
      <c r="G1218" s="184"/>
      <c r="K1218" s="184"/>
    </row>
    <row r="1219" spans="7:11">
      <c r="G1219" s="184"/>
      <c r="K1219" s="184"/>
    </row>
    <row r="1220" spans="7:11">
      <c r="G1220" s="184"/>
      <c r="K1220" s="184"/>
    </row>
    <row r="1221" spans="7:11">
      <c r="G1221" s="184"/>
      <c r="K1221" s="184"/>
    </row>
    <row r="1222" spans="7:11">
      <c r="G1222" s="184"/>
      <c r="K1222" s="184"/>
    </row>
    <row r="1223" spans="7:11">
      <c r="G1223" s="184"/>
      <c r="K1223" s="184"/>
    </row>
    <row r="1224" spans="7:11">
      <c r="G1224" s="184"/>
      <c r="K1224" s="184"/>
    </row>
    <row r="1225" spans="7:11">
      <c r="G1225" s="184"/>
      <c r="K1225" s="184"/>
    </row>
    <row r="1226" spans="7:11">
      <c r="G1226" s="184"/>
      <c r="K1226" s="184"/>
    </row>
    <row r="1227" spans="7:11">
      <c r="G1227" s="184"/>
      <c r="K1227" s="184"/>
    </row>
    <row r="1228" spans="7:11">
      <c r="G1228" s="184"/>
      <c r="K1228" s="184"/>
    </row>
    <row r="1229" spans="7:11">
      <c r="G1229" s="184"/>
      <c r="K1229" s="184"/>
    </row>
    <row r="1230" spans="7:11">
      <c r="G1230" s="184"/>
      <c r="K1230" s="184"/>
    </row>
    <row r="1231" spans="7:11">
      <c r="G1231" s="184"/>
      <c r="K1231" s="184"/>
    </row>
    <row r="1232" spans="7:11">
      <c r="G1232" s="184"/>
      <c r="K1232" s="184"/>
    </row>
    <row r="1233" spans="7:11">
      <c r="G1233" s="184"/>
      <c r="K1233" s="184"/>
    </row>
    <row r="1234" spans="7:11">
      <c r="G1234" s="184"/>
      <c r="K1234" s="184"/>
    </row>
    <row r="1235" spans="7:11">
      <c r="G1235" s="184"/>
      <c r="K1235" s="184"/>
    </row>
    <row r="1236" spans="7:11">
      <c r="G1236" s="184"/>
      <c r="K1236" s="184"/>
    </row>
    <row r="1237" spans="7:11">
      <c r="G1237" s="184"/>
      <c r="K1237" s="184"/>
    </row>
    <row r="1238" spans="7:11">
      <c r="G1238" s="184"/>
      <c r="K1238" s="184"/>
    </row>
    <row r="1239" spans="7:11">
      <c r="G1239" s="184"/>
      <c r="K1239" s="184"/>
    </row>
    <row r="1240" spans="7:11">
      <c r="G1240" s="184"/>
      <c r="K1240" s="184"/>
    </row>
    <row r="1241" spans="7:11">
      <c r="G1241" s="184"/>
      <c r="K1241" s="184"/>
    </row>
    <row r="1242" spans="7:11">
      <c r="G1242" s="184"/>
      <c r="K1242" s="184"/>
    </row>
    <row r="1243" spans="7:11">
      <c r="G1243" s="184"/>
      <c r="K1243" s="184"/>
    </row>
    <row r="1244" spans="7:11">
      <c r="G1244" s="184"/>
      <c r="K1244" s="184"/>
    </row>
    <row r="1245" spans="7:11">
      <c r="G1245" s="184"/>
      <c r="K1245" s="184"/>
    </row>
    <row r="1246" spans="7:11">
      <c r="G1246" s="184"/>
      <c r="K1246" s="184"/>
    </row>
    <row r="1247" spans="7:11">
      <c r="G1247" s="184"/>
      <c r="K1247" s="184"/>
    </row>
    <row r="1248" spans="7:11">
      <c r="G1248" s="184"/>
      <c r="K1248" s="184"/>
    </row>
    <row r="1249" spans="7:11">
      <c r="G1249" s="184"/>
      <c r="K1249" s="184"/>
    </row>
    <row r="1250" spans="7:11">
      <c r="G1250" s="184"/>
      <c r="K1250" s="184"/>
    </row>
    <row r="1251" spans="7:11">
      <c r="G1251" s="184"/>
      <c r="K1251" s="184"/>
    </row>
    <row r="1252" spans="7:11">
      <c r="G1252" s="184"/>
      <c r="K1252" s="184"/>
    </row>
    <row r="1253" spans="7:11">
      <c r="G1253" s="184"/>
      <c r="K1253" s="184"/>
    </row>
    <row r="1254" spans="7:11">
      <c r="G1254" s="184"/>
      <c r="K1254" s="184"/>
    </row>
    <row r="1255" spans="7:11">
      <c r="G1255" s="184"/>
      <c r="K1255" s="184"/>
    </row>
    <row r="1256" spans="7:11">
      <c r="G1256" s="184"/>
      <c r="K1256" s="184"/>
    </row>
    <row r="1257" spans="7:11">
      <c r="G1257" s="184"/>
      <c r="K1257" s="184"/>
    </row>
    <row r="1258" spans="7:11">
      <c r="G1258" s="184"/>
      <c r="K1258" s="184"/>
    </row>
    <row r="1259" spans="7:11">
      <c r="G1259" s="184"/>
      <c r="K1259" s="184"/>
    </row>
    <row r="1260" spans="7:11">
      <c r="G1260" s="184"/>
      <c r="K1260" s="184"/>
    </row>
    <row r="1261" spans="7:11">
      <c r="G1261" s="184"/>
      <c r="K1261" s="184"/>
    </row>
    <row r="1262" spans="7:11">
      <c r="G1262" s="184"/>
      <c r="K1262" s="184"/>
    </row>
    <row r="1263" spans="7:11">
      <c r="G1263" s="184"/>
      <c r="K1263" s="184"/>
    </row>
    <row r="1264" spans="7:11">
      <c r="G1264" s="184"/>
      <c r="K1264" s="184"/>
    </row>
    <row r="1265" spans="7:11">
      <c r="G1265" s="184"/>
      <c r="K1265" s="184"/>
    </row>
    <row r="1266" spans="7:11">
      <c r="G1266" s="184"/>
      <c r="K1266" s="184"/>
    </row>
    <row r="1267" spans="7:11">
      <c r="G1267" s="184"/>
      <c r="K1267" s="184"/>
    </row>
    <row r="1268" spans="7:11">
      <c r="G1268" s="184"/>
      <c r="K1268" s="184"/>
    </row>
    <row r="1269" spans="7:11">
      <c r="G1269" s="184"/>
      <c r="K1269" s="184"/>
    </row>
    <row r="1270" spans="7:11">
      <c r="G1270" s="184"/>
      <c r="K1270" s="184"/>
    </row>
    <row r="1271" spans="7:11">
      <c r="G1271" s="184"/>
      <c r="K1271" s="184"/>
    </row>
    <row r="1272" spans="7:11">
      <c r="G1272" s="184"/>
      <c r="K1272" s="184"/>
    </row>
    <row r="1273" spans="7:11">
      <c r="G1273" s="184"/>
      <c r="K1273" s="184"/>
    </row>
    <row r="1274" spans="7:11">
      <c r="G1274" s="184"/>
      <c r="K1274" s="184"/>
    </row>
    <row r="1275" spans="7:11">
      <c r="G1275" s="184"/>
      <c r="K1275" s="184"/>
    </row>
    <row r="1276" spans="7:11">
      <c r="G1276" s="184"/>
      <c r="K1276" s="184"/>
    </row>
    <row r="1277" spans="7:11">
      <c r="G1277" s="184"/>
      <c r="K1277" s="184"/>
    </row>
    <row r="1278" spans="7:11">
      <c r="G1278" s="184"/>
      <c r="K1278" s="184"/>
    </row>
    <row r="1279" spans="7:11">
      <c r="G1279" s="184"/>
      <c r="K1279" s="184"/>
    </row>
    <row r="1280" spans="7:11">
      <c r="G1280" s="184"/>
      <c r="K1280" s="184"/>
    </row>
    <row r="1281" spans="7:11">
      <c r="G1281" s="184"/>
      <c r="K1281" s="184"/>
    </row>
    <row r="1282" spans="7:11">
      <c r="G1282" s="184"/>
      <c r="K1282" s="184"/>
    </row>
    <row r="1283" spans="7:11">
      <c r="G1283" s="184"/>
      <c r="K1283" s="184"/>
    </row>
    <row r="1284" spans="7:11">
      <c r="G1284" s="184"/>
      <c r="K1284" s="184"/>
    </row>
    <row r="1285" spans="7:11">
      <c r="G1285" s="184"/>
      <c r="K1285" s="184"/>
    </row>
    <row r="1286" spans="7:11">
      <c r="G1286" s="184"/>
      <c r="K1286" s="184"/>
    </row>
    <row r="1287" spans="7:11">
      <c r="G1287" s="184"/>
      <c r="K1287" s="184"/>
    </row>
    <row r="1288" spans="7:11">
      <c r="G1288" s="184"/>
      <c r="K1288" s="184"/>
    </row>
    <row r="1289" spans="7:11">
      <c r="G1289" s="184"/>
      <c r="K1289" s="184"/>
    </row>
    <row r="1290" spans="7:11">
      <c r="G1290" s="184"/>
      <c r="K1290" s="184"/>
    </row>
    <row r="1291" spans="7:11">
      <c r="G1291" s="184"/>
      <c r="K1291" s="184"/>
    </row>
    <row r="1292" spans="7:11">
      <c r="G1292" s="184"/>
      <c r="K1292" s="184"/>
    </row>
    <row r="1293" spans="7:11">
      <c r="G1293" s="184"/>
      <c r="K1293" s="184"/>
    </row>
    <row r="1294" spans="7:11">
      <c r="G1294" s="184"/>
      <c r="K1294" s="184"/>
    </row>
    <row r="1295" spans="7:11">
      <c r="G1295" s="184"/>
      <c r="K1295" s="184"/>
    </row>
    <row r="1296" spans="7:11">
      <c r="G1296" s="184"/>
      <c r="K1296" s="184"/>
    </row>
    <row r="1297" spans="7:11">
      <c r="G1297" s="184"/>
      <c r="K1297" s="184"/>
    </row>
    <row r="1298" spans="7:11">
      <c r="G1298" s="184"/>
      <c r="K1298" s="184"/>
    </row>
    <row r="1299" spans="7:11">
      <c r="G1299" s="184"/>
      <c r="K1299" s="184"/>
    </row>
    <row r="1300" spans="7:11">
      <c r="G1300" s="184"/>
      <c r="K1300" s="184"/>
    </row>
    <row r="1301" spans="7:11">
      <c r="G1301" s="184"/>
      <c r="K1301" s="184"/>
    </row>
    <row r="1302" spans="7:11">
      <c r="G1302" s="184"/>
      <c r="K1302" s="184"/>
    </row>
    <row r="1303" spans="7:11">
      <c r="G1303" s="184"/>
      <c r="K1303" s="184"/>
    </row>
    <row r="1304" spans="7:11">
      <c r="G1304" s="184"/>
      <c r="K1304" s="184"/>
    </row>
    <row r="1305" spans="7:11">
      <c r="G1305" s="184"/>
      <c r="K1305" s="184"/>
    </row>
    <row r="1306" spans="7:11">
      <c r="G1306" s="184"/>
      <c r="K1306" s="184"/>
    </row>
    <row r="1307" spans="7:11">
      <c r="G1307" s="184"/>
      <c r="K1307" s="184"/>
    </row>
    <row r="1308" spans="7:11">
      <c r="G1308" s="184"/>
      <c r="K1308" s="184"/>
    </row>
    <row r="1309" spans="7:11">
      <c r="G1309" s="184"/>
      <c r="K1309" s="184"/>
    </row>
    <row r="1310" spans="7:11">
      <c r="G1310" s="184"/>
      <c r="K1310" s="184"/>
    </row>
    <row r="1311" spans="7:11">
      <c r="G1311" s="184"/>
      <c r="K1311" s="184"/>
    </row>
    <row r="1312" spans="7:11">
      <c r="G1312" s="184"/>
      <c r="K1312" s="184"/>
    </row>
    <row r="1313" spans="7:11">
      <c r="G1313" s="184"/>
      <c r="K1313" s="184"/>
    </row>
    <row r="1314" spans="7:11">
      <c r="G1314" s="184"/>
      <c r="K1314" s="184"/>
    </row>
    <row r="1315" spans="7:11">
      <c r="G1315" s="184"/>
      <c r="K1315" s="184"/>
    </row>
    <row r="1316" spans="7:11">
      <c r="G1316" s="184"/>
      <c r="K1316" s="184"/>
    </row>
    <row r="1317" spans="7:11">
      <c r="G1317" s="184"/>
      <c r="K1317" s="184"/>
    </row>
    <row r="1318" spans="7:11">
      <c r="G1318" s="184"/>
      <c r="K1318" s="184"/>
    </row>
    <row r="1319" spans="7:11">
      <c r="G1319" s="184"/>
      <c r="K1319" s="184"/>
    </row>
    <row r="1320" spans="7:11">
      <c r="G1320" s="184"/>
      <c r="K1320" s="184"/>
    </row>
    <row r="1321" spans="7:11">
      <c r="G1321" s="184"/>
      <c r="K1321" s="184"/>
    </row>
    <row r="1322" spans="7:11">
      <c r="G1322" s="184"/>
      <c r="K1322" s="184"/>
    </row>
    <row r="1323" spans="7:11">
      <c r="G1323" s="184"/>
      <c r="K1323" s="184"/>
    </row>
    <row r="1324" spans="7:11">
      <c r="G1324" s="184"/>
      <c r="K1324" s="184"/>
    </row>
    <row r="1325" spans="7:11">
      <c r="G1325" s="184"/>
      <c r="K1325" s="184"/>
    </row>
    <row r="1326" spans="7:11">
      <c r="G1326" s="184"/>
      <c r="K1326" s="184"/>
    </row>
    <row r="1327" spans="7:11">
      <c r="G1327" s="184"/>
      <c r="K1327" s="184"/>
    </row>
    <row r="1328" spans="7:11">
      <c r="G1328" s="184"/>
      <c r="K1328" s="184"/>
    </row>
    <row r="1329" spans="7:11">
      <c r="G1329" s="184"/>
      <c r="K1329" s="184"/>
    </row>
    <row r="1330" spans="7:11">
      <c r="G1330" s="184"/>
      <c r="K1330" s="184"/>
    </row>
    <row r="1331" spans="7:11">
      <c r="G1331" s="184"/>
      <c r="K1331" s="184"/>
    </row>
    <row r="1332" spans="7:11">
      <c r="G1332" s="184"/>
      <c r="K1332" s="184"/>
    </row>
    <row r="1333" spans="7:11">
      <c r="G1333" s="184"/>
      <c r="K1333" s="184"/>
    </row>
    <row r="1334" spans="7:11">
      <c r="G1334" s="184"/>
      <c r="K1334" s="184"/>
    </row>
    <row r="1335" spans="7:11">
      <c r="G1335" s="184"/>
      <c r="K1335" s="184"/>
    </row>
    <row r="1336" spans="7:11">
      <c r="G1336" s="184"/>
      <c r="K1336" s="184"/>
    </row>
    <row r="1337" spans="7:11">
      <c r="G1337" s="184"/>
      <c r="K1337" s="184"/>
    </row>
    <row r="1338" spans="7:11">
      <c r="G1338" s="184"/>
      <c r="K1338" s="184"/>
    </row>
    <row r="1339" spans="7:11">
      <c r="G1339" s="184"/>
      <c r="K1339" s="184"/>
    </row>
    <row r="1340" spans="7:11">
      <c r="G1340" s="184"/>
      <c r="K1340" s="184"/>
    </row>
    <row r="1341" spans="7:11">
      <c r="G1341" s="184"/>
      <c r="K1341" s="184"/>
    </row>
    <row r="1342" spans="7:11">
      <c r="G1342" s="184"/>
      <c r="K1342" s="184"/>
    </row>
    <row r="1343" spans="7:11">
      <c r="G1343" s="184"/>
      <c r="K1343" s="184"/>
    </row>
    <row r="1344" spans="7:11">
      <c r="G1344" s="184"/>
      <c r="K1344" s="184"/>
    </row>
    <row r="1345" spans="7:11">
      <c r="G1345" s="184"/>
      <c r="K1345" s="184"/>
    </row>
    <row r="1346" spans="7:11">
      <c r="G1346" s="184"/>
      <c r="K1346" s="184"/>
    </row>
    <row r="1347" spans="7:11">
      <c r="G1347" s="184"/>
      <c r="K1347" s="184"/>
    </row>
    <row r="1348" spans="7:11">
      <c r="G1348" s="184"/>
      <c r="K1348" s="184"/>
    </row>
    <row r="1349" spans="7:11">
      <c r="G1349" s="184"/>
      <c r="K1349" s="184"/>
    </row>
    <row r="1350" spans="7:11">
      <c r="G1350" s="184"/>
      <c r="K1350" s="184"/>
    </row>
    <row r="1351" spans="7:11">
      <c r="G1351" s="184"/>
      <c r="K1351" s="184"/>
    </row>
    <row r="1352" spans="7:11">
      <c r="G1352" s="184"/>
      <c r="K1352" s="184"/>
    </row>
    <row r="1353" spans="7:11">
      <c r="G1353" s="184"/>
      <c r="K1353" s="184"/>
    </row>
    <row r="1354" spans="7:11">
      <c r="G1354" s="184"/>
      <c r="K1354" s="184"/>
    </row>
    <row r="1355" spans="7:11">
      <c r="G1355" s="184"/>
      <c r="K1355" s="184"/>
    </row>
    <row r="1356" spans="7:11">
      <c r="G1356" s="184"/>
      <c r="K1356" s="184"/>
    </row>
    <row r="1357" spans="7:11">
      <c r="G1357" s="184"/>
      <c r="K1357" s="184"/>
    </row>
    <row r="1358" spans="7:11">
      <c r="G1358" s="184"/>
      <c r="K1358" s="184"/>
    </row>
    <row r="1359" spans="7:11">
      <c r="G1359" s="184"/>
      <c r="K1359" s="184"/>
    </row>
    <row r="1360" spans="7:11">
      <c r="G1360" s="184"/>
      <c r="K1360" s="184"/>
    </row>
    <row r="1361" spans="7:11">
      <c r="G1361" s="184"/>
      <c r="K1361" s="184"/>
    </row>
    <row r="1362" spans="7:11">
      <c r="G1362" s="184"/>
      <c r="K1362" s="184"/>
    </row>
    <row r="1363" spans="7:11">
      <c r="G1363" s="184"/>
      <c r="K1363" s="184"/>
    </row>
    <row r="1364" spans="7:11">
      <c r="G1364" s="184"/>
      <c r="K1364" s="184"/>
    </row>
    <row r="1365" spans="7:11">
      <c r="G1365" s="184"/>
      <c r="K1365" s="184"/>
    </row>
    <row r="1366" spans="7:11">
      <c r="G1366" s="184"/>
      <c r="K1366" s="184"/>
    </row>
    <row r="1367" spans="7:11">
      <c r="G1367" s="184"/>
      <c r="K1367" s="184"/>
    </row>
    <row r="1368" spans="7:11">
      <c r="G1368" s="184"/>
      <c r="K1368" s="184"/>
    </row>
    <row r="1369" spans="7:11">
      <c r="G1369" s="184"/>
      <c r="K1369" s="184"/>
    </row>
    <row r="1370" spans="7:11">
      <c r="G1370" s="184"/>
      <c r="K1370" s="184"/>
    </row>
    <row r="1371" spans="7:11">
      <c r="G1371" s="184"/>
      <c r="K1371" s="184"/>
    </row>
    <row r="1372" spans="7:11">
      <c r="G1372" s="184"/>
      <c r="K1372" s="184"/>
    </row>
    <row r="1373" spans="7:11">
      <c r="G1373" s="184"/>
      <c r="K1373" s="184"/>
    </row>
    <row r="1374" spans="7:11">
      <c r="G1374" s="184"/>
      <c r="K1374" s="184"/>
    </row>
    <row r="1375" spans="7:11">
      <c r="G1375" s="184"/>
      <c r="K1375" s="184"/>
    </row>
    <row r="1376" spans="7:11">
      <c r="G1376" s="184"/>
      <c r="K1376" s="184"/>
    </row>
    <row r="1377" spans="7:11">
      <c r="G1377" s="184"/>
      <c r="K1377" s="184"/>
    </row>
    <row r="1378" spans="7:11">
      <c r="G1378" s="184"/>
      <c r="K1378" s="184"/>
    </row>
    <row r="1379" spans="7:11">
      <c r="G1379" s="184"/>
      <c r="K1379" s="184"/>
    </row>
    <row r="1380" spans="7:11">
      <c r="G1380" s="184"/>
      <c r="K1380" s="184"/>
    </row>
    <row r="1381" spans="7:11">
      <c r="G1381" s="184"/>
      <c r="K1381" s="184"/>
    </row>
    <row r="1382" spans="7:11">
      <c r="G1382" s="184"/>
      <c r="K1382" s="184"/>
    </row>
    <row r="1383" spans="7:11">
      <c r="G1383" s="184"/>
      <c r="K1383" s="184"/>
    </row>
    <row r="1384" spans="7:11">
      <c r="G1384" s="184"/>
      <c r="K1384" s="184"/>
    </row>
    <row r="1385" spans="7:11">
      <c r="G1385" s="184"/>
      <c r="K1385" s="184"/>
    </row>
    <row r="1386" spans="7:11">
      <c r="G1386" s="184"/>
      <c r="K1386" s="184"/>
    </row>
    <row r="1387" spans="7:11">
      <c r="G1387" s="184"/>
      <c r="K1387" s="184"/>
    </row>
    <row r="1388" spans="7:11">
      <c r="G1388" s="184"/>
      <c r="K1388" s="184"/>
    </row>
    <row r="1389" spans="7:11">
      <c r="G1389" s="184"/>
      <c r="K1389" s="184"/>
    </row>
    <row r="1390" spans="7:11">
      <c r="G1390" s="184"/>
      <c r="K1390" s="184"/>
    </row>
    <row r="1391" spans="7:11">
      <c r="G1391" s="184"/>
      <c r="K1391" s="184"/>
    </row>
    <row r="1392" spans="7:11">
      <c r="G1392" s="184"/>
      <c r="K1392" s="184"/>
    </row>
    <row r="1393" spans="7:11">
      <c r="G1393" s="184"/>
      <c r="K1393" s="184"/>
    </row>
    <row r="1394" spans="7:11">
      <c r="G1394" s="184"/>
      <c r="K1394" s="184"/>
    </row>
    <row r="1395" spans="7:11">
      <c r="G1395" s="184"/>
      <c r="K1395" s="184"/>
    </row>
    <row r="1396" spans="7:11">
      <c r="G1396" s="184"/>
      <c r="K1396" s="184"/>
    </row>
    <row r="1397" spans="7:11">
      <c r="G1397" s="184"/>
      <c r="K1397" s="184"/>
    </row>
    <row r="1398" spans="7:11">
      <c r="G1398" s="184"/>
      <c r="K1398" s="184"/>
    </row>
    <row r="1399" spans="7:11">
      <c r="G1399" s="184"/>
      <c r="K1399" s="184"/>
    </row>
    <row r="1400" spans="7:11">
      <c r="G1400" s="184"/>
      <c r="K1400" s="184"/>
    </row>
    <row r="1401" spans="7:11">
      <c r="G1401" s="184"/>
      <c r="K1401" s="184"/>
    </row>
    <row r="1402" spans="7:11">
      <c r="G1402" s="184"/>
      <c r="K1402" s="184"/>
    </row>
    <row r="1403" spans="7:11">
      <c r="G1403" s="184"/>
      <c r="K1403" s="184"/>
    </row>
    <row r="1404" spans="7:11">
      <c r="G1404" s="184"/>
      <c r="K1404" s="184"/>
    </row>
    <row r="1405" spans="7:11">
      <c r="G1405" s="184"/>
      <c r="K1405" s="184"/>
    </row>
    <row r="1406" spans="7:11">
      <c r="G1406" s="184"/>
      <c r="K1406" s="184"/>
    </row>
    <row r="1407" spans="7:11">
      <c r="G1407" s="184"/>
      <c r="K1407" s="184"/>
    </row>
    <row r="1408" spans="7:11">
      <c r="G1408" s="184"/>
      <c r="K1408" s="184"/>
    </row>
    <row r="1409" spans="7:11">
      <c r="G1409" s="184"/>
      <c r="K1409" s="184"/>
    </row>
    <row r="1410" spans="7:11">
      <c r="G1410" s="184"/>
      <c r="K1410" s="184"/>
    </row>
    <row r="1411" spans="7:11">
      <c r="G1411" s="184"/>
      <c r="K1411" s="184"/>
    </row>
    <row r="1412" spans="7:11">
      <c r="G1412" s="184"/>
      <c r="K1412" s="184"/>
    </row>
    <row r="1413" spans="7:11">
      <c r="G1413" s="184"/>
      <c r="K1413" s="184"/>
    </row>
    <row r="1414" spans="7:11">
      <c r="G1414" s="184"/>
      <c r="K1414" s="184"/>
    </row>
    <row r="1415" spans="7:11">
      <c r="G1415" s="184"/>
      <c r="K1415" s="184"/>
    </row>
    <row r="1416" spans="7:11">
      <c r="G1416" s="184"/>
      <c r="K1416" s="184"/>
    </row>
    <row r="1417" spans="7:11">
      <c r="G1417" s="184"/>
      <c r="K1417" s="184"/>
    </row>
    <row r="1418" spans="7:11">
      <c r="G1418" s="184"/>
      <c r="K1418" s="184"/>
    </row>
    <row r="1419" spans="7:11">
      <c r="G1419" s="184"/>
      <c r="K1419" s="184"/>
    </row>
    <row r="1420" spans="7:11">
      <c r="G1420" s="184"/>
      <c r="K1420" s="184"/>
    </row>
    <row r="1421" spans="7:11">
      <c r="G1421" s="184"/>
      <c r="K1421" s="184"/>
    </row>
    <row r="1422" spans="7:11">
      <c r="G1422" s="184"/>
      <c r="K1422" s="184"/>
    </row>
    <row r="1423" spans="7:11">
      <c r="G1423" s="184"/>
      <c r="K1423" s="184"/>
    </row>
    <row r="1424" spans="7:11">
      <c r="G1424" s="184"/>
      <c r="K1424" s="184"/>
    </row>
    <row r="1425" spans="7:11">
      <c r="G1425" s="184"/>
      <c r="K1425" s="184"/>
    </row>
    <row r="1426" spans="7:11">
      <c r="G1426" s="184"/>
      <c r="K1426" s="184"/>
    </row>
    <row r="1427" spans="7:11">
      <c r="G1427" s="184"/>
      <c r="K1427" s="184"/>
    </row>
    <row r="1428" spans="7:11">
      <c r="G1428" s="184"/>
      <c r="K1428" s="184"/>
    </row>
    <row r="1429" spans="7:11">
      <c r="G1429" s="184"/>
      <c r="K1429" s="184"/>
    </row>
    <row r="1430" spans="7:11">
      <c r="G1430" s="184"/>
      <c r="K1430" s="184"/>
    </row>
    <row r="1431" spans="7:11">
      <c r="G1431" s="184"/>
      <c r="K1431" s="184"/>
    </row>
    <row r="1432" spans="7:11">
      <c r="G1432" s="184"/>
      <c r="K1432" s="184"/>
    </row>
    <row r="1433" spans="7:11">
      <c r="G1433" s="184"/>
      <c r="K1433" s="184"/>
    </row>
    <row r="1434" spans="7:11">
      <c r="G1434" s="184"/>
      <c r="K1434" s="184"/>
    </row>
    <row r="1435" spans="7:11">
      <c r="G1435" s="184"/>
      <c r="K1435" s="184"/>
    </row>
    <row r="1436" spans="7:11">
      <c r="G1436" s="184"/>
      <c r="K1436" s="184"/>
    </row>
    <row r="1437" spans="7:11">
      <c r="G1437" s="184"/>
      <c r="K1437" s="184"/>
    </row>
    <row r="1438" spans="7:11">
      <c r="G1438" s="184"/>
      <c r="K1438" s="184"/>
    </row>
    <row r="1439" spans="7:11">
      <c r="G1439" s="184"/>
      <c r="K1439" s="184"/>
    </row>
    <row r="1440" spans="7:11">
      <c r="G1440" s="184"/>
      <c r="K1440" s="184"/>
    </row>
    <row r="1441" spans="7:11">
      <c r="G1441" s="184"/>
      <c r="K1441" s="184"/>
    </row>
    <row r="1442" spans="7:11">
      <c r="G1442" s="184"/>
      <c r="K1442" s="184"/>
    </row>
    <row r="1443" spans="7:11">
      <c r="G1443" s="184"/>
      <c r="K1443" s="184"/>
    </row>
    <row r="1444" spans="7:11">
      <c r="G1444" s="184"/>
      <c r="K1444" s="184"/>
    </row>
    <row r="1445" spans="7:11">
      <c r="G1445" s="184"/>
      <c r="K1445" s="184"/>
    </row>
    <row r="1446" spans="7:11">
      <c r="G1446" s="184"/>
      <c r="K1446" s="184"/>
    </row>
    <row r="1447" spans="7:11">
      <c r="G1447" s="184"/>
      <c r="K1447" s="184"/>
    </row>
    <row r="1448" spans="7:11">
      <c r="G1448" s="184"/>
      <c r="K1448" s="184"/>
    </row>
    <row r="1449" spans="7:11">
      <c r="G1449" s="184"/>
      <c r="K1449" s="184"/>
    </row>
    <row r="1450" spans="7:11">
      <c r="G1450" s="184"/>
      <c r="K1450" s="184"/>
    </row>
    <row r="1451" spans="7:11">
      <c r="G1451" s="184"/>
      <c r="K1451" s="184"/>
    </row>
    <row r="1452" spans="7:11">
      <c r="G1452" s="184"/>
      <c r="K1452" s="184"/>
    </row>
    <row r="1453" spans="7:11">
      <c r="G1453" s="184"/>
      <c r="K1453" s="184"/>
    </row>
    <row r="1454" spans="7:11">
      <c r="G1454" s="184"/>
      <c r="K1454" s="184"/>
    </row>
    <row r="1455" spans="7:11">
      <c r="G1455" s="184"/>
      <c r="K1455" s="184"/>
    </row>
    <row r="1456" spans="7:11">
      <c r="G1456" s="184"/>
      <c r="K1456" s="184"/>
    </row>
    <row r="1457" spans="7:11">
      <c r="G1457" s="184"/>
      <c r="K1457" s="184"/>
    </row>
    <row r="1458" spans="7:11">
      <c r="G1458" s="184"/>
      <c r="K1458" s="184"/>
    </row>
    <row r="1459" spans="7:11">
      <c r="G1459" s="184"/>
      <c r="K1459" s="184"/>
    </row>
    <row r="1460" spans="7:11">
      <c r="G1460" s="184"/>
      <c r="K1460" s="184"/>
    </row>
    <row r="1461" spans="7:11">
      <c r="G1461" s="184"/>
      <c r="K1461" s="184"/>
    </row>
    <row r="1462" spans="7:11">
      <c r="G1462" s="184"/>
      <c r="K1462" s="184"/>
    </row>
    <row r="1463" spans="7:11">
      <c r="G1463" s="184"/>
      <c r="K1463" s="184"/>
    </row>
    <row r="1464" spans="7:11">
      <c r="G1464" s="184"/>
      <c r="K1464" s="184"/>
    </row>
    <row r="1465" spans="7:11">
      <c r="G1465" s="184"/>
      <c r="K1465" s="184"/>
    </row>
    <row r="1466" spans="7:11">
      <c r="G1466" s="184"/>
      <c r="K1466" s="184"/>
    </row>
    <row r="1467" spans="7:11">
      <c r="G1467" s="184"/>
      <c r="K1467" s="184"/>
    </row>
    <row r="1468" spans="7:11">
      <c r="G1468" s="184"/>
      <c r="K1468" s="184"/>
    </row>
    <row r="1469" spans="7:11">
      <c r="G1469" s="184"/>
      <c r="K1469" s="184"/>
    </row>
    <row r="1470" spans="7:11">
      <c r="G1470" s="184"/>
      <c r="K1470" s="184"/>
    </row>
    <row r="1471" spans="7:11">
      <c r="G1471" s="184"/>
      <c r="K1471" s="184"/>
    </row>
    <row r="1472" spans="7:11">
      <c r="G1472" s="184"/>
      <c r="K1472" s="184"/>
    </row>
    <row r="1473" spans="7:11">
      <c r="G1473" s="184"/>
      <c r="K1473" s="184"/>
    </row>
    <row r="1474" spans="7:11">
      <c r="G1474" s="184"/>
      <c r="K1474" s="184"/>
    </row>
    <row r="1475" spans="7:11">
      <c r="G1475" s="184"/>
      <c r="K1475" s="184"/>
    </row>
    <row r="1476" spans="7:11">
      <c r="G1476" s="184"/>
      <c r="K1476" s="184"/>
    </row>
    <row r="1477" spans="7:11">
      <c r="G1477" s="184"/>
      <c r="K1477" s="184"/>
    </row>
    <row r="1478" spans="7:11">
      <c r="G1478" s="184"/>
      <c r="K1478" s="184"/>
    </row>
    <row r="1479" spans="7:11">
      <c r="G1479" s="184"/>
      <c r="K1479" s="184"/>
    </row>
    <row r="1480" spans="7:11">
      <c r="G1480" s="184"/>
      <c r="K1480" s="184"/>
    </row>
    <row r="1481" spans="7:11">
      <c r="G1481" s="184"/>
      <c r="K1481" s="184"/>
    </row>
    <row r="1482" spans="7:11">
      <c r="G1482" s="184"/>
      <c r="K1482" s="184"/>
    </row>
    <row r="1483" spans="7:11">
      <c r="G1483" s="184"/>
      <c r="K1483" s="184"/>
    </row>
    <row r="1484" spans="7:11">
      <c r="G1484" s="184"/>
      <c r="K1484" s="184"/>
    </row>
    <row r="1485" spans="7:11">
      <c r="G1485" s="184"/>
      <c r="K1485" s="184"/>
    </row>
    <row r="1486" spans="7:11">
      <c r="G1486" s="184"/>
      <c r="K1486" s="184"/>
    </row>
    <row r="1487" spans="7:11">
      <c r="G1487" s="184"/>
      <c r="K1487" s="184"/>
    </row>
    <row r="1488" spans="7:11">
      <c r="G1488" s="184"/>
      <c r="K1488" s="184"/>
    </row>
    <row r="1489" spans="7:11">
      <c r="G1489" s="184"/>
      <c r="K1489" s="184"/>
    </row>
    <row r="1490" spans="7:11">
      <c r="G1490" s="184"/>
      <c r="K1490" s="184"/>
    </row>
    <row r="1491" spans="7:11">
      <c r="G1491" s="184"/>
      <c r="K1491" s="184"/>
    </row>
    <row r="1492" spans="7:11">
      <c r="G1492" s="184"/>
      <c r="K1492" s="184"/>
    </row>
    <row r="1493" spans="7:11">
      <c r="G1493" s="184"/>
      <c r="K1493" s="184"/>
    </row>
    <row r="1494" spans="7:11">
      <c r="G1494" s="184"/>
      <c r="K1494" s="184"/>
    </row>
    <row r="1495" spans="7:11">
      <c r="G1495" s="184"/>
      <c r="K1495" s="184"/>
    </row>
    <row r="1496" spans="7:11">
      <c r="G1496" s="184"/>
      <c r="K1496" s="184"/>
    </row>
    <row r="1497" spans="7:11">
      <c r="G1497" s="184"/>
      <c r="K1497" s="184"/>
    </row>
    <row r="1498" spans="7:11">
      <c r="G1498" s="184"/>
      <c r="K1498" s="184"/>
    </row>
    <row r="1499" spans="7:11">
      <c r="G1499" s="184"/>
      <c r="K1499" s="184"/>
    </row>
    <row r="1500" spans="7:11">
      <c r="G1500" s="184"/>
      <c r="K1500" s="184"/>
    </row>
    <row r="1501" spans="7:11">
      <c r="G1501" s="184"/>
      <c r="K1501" s="184"/>
    </row>
    <row r="1502" spans="7:11">
      <c r="G1502" s="184"/>
      <c r="K1502" s="184"/>
    </row>
    <row r="1503" spans="7:11">
      <c r="G1503" s="184"/>
      <c r="K1503" s="184"/>
    </row>
    <row r="1504" spans="7:11">
      <c r="G1504" s="184"/>
      <c r="K1504" s="184"/>
    </row>
    <row r="1505" spans="7:11">
      <c r="G1505" s="184"/>
      <c r="K1505" s="184"/>
    </row>
    <row r="1506" spans="7:11">
      <c r="G1506" s="184"/>
      <c r="K1506" s="184"/>
    </row>
    <row r="1507" spans="7:11">
      <c r="G1507" s="184"/>
      <c r="K1507" s="184"/>
    </row>
    <row r="1508" spans="7:11">
      <c r="G1508" s="184"/>
      <c r="K1508" s="184"/>
    </row>
    <row r="1509" spans="7:11">
      <c r="G1509" s="184"/>
      <c r="K1509" s="184"/>
    </row>
    <row r="1510" spans="7:11">
      <c r="G1510" s="184"/>
      <c r="K1510" s="184"/>
    </row>
    <row r="1511" spans="7:11">
      <c r="G1511" s="184"/>
      <c r="K1511" s="184"/>
    </row>
    <row r="1512" spans="7:11">
      <c r="G1512" s="184"/>
      <c r="K1512" s="184"/>
    </row>
    <row r="1513" spans="7:11">
      <c r="G1513" s="184"/>
      <c r="K1513" s="184"/>
    </row>
    <row r="1514" spans="7:11">
      <c r="G1514" s="184"/>
      <c r="K1514" s="184"/>
    </row>
    <row r="1515" spans="7:11">
      <c r="G1515" s="184"/>
      <c r="K1515" s="184"/>
    </row>
    <row r="1516" spans="7:11">
      <c r="G1516" s="184"/>
      <c r="K1516" s="184"/>
    </row>
    <row r="1517" spans="7:11">
      <c r="G1517" s="184"/>
      <c r="K1517" s="184"/>
    </row>
    <row r="1518" spans="7:11">
      <c r="G1518" s="184"/>
      <c r="K1518" s="184"/>
    </row>
    <row r="1519" spans="7:11">
      <c r="G1519" s="184"/>
      <c r="K1519" s="184"/>
    </row>
    <row r="1520" spans="7:11">
      <c r="G1520" s="184"/>
      <c r="K1520" s="184"/>
    </row>
    <row r="1521" spans="7:11">
      <c r="G1521" s="184"/>
      <c r="K1521" s="184"/>
    </row>
    <row r="1522" spans="7:11">
      <c r="G1522" s="184"/>
      <c r="K1522" s="184"/>
    </row>
    <row r="1523" spans="7:11">
      <c r="G1523" s="184"/>
      <c r="K1523" s="184"/>
    </row>
    <row r="1524" spans="7:11">
      <c r="G1524" s="184"/>
      <c r="K1524" s="184"/>
    </row>
    <row r="1525" spans="7:11">
      <c r="G1525" s="184"/>
      <c r="K1525" s="184"/>
    </row>
    <row r="1526" spans="7:11">
      <c r="G1526" s="184"/>
      <c r="K1526" s="184"/>
    </row>
    <row r="1527" spans="7:11">
      <c r="G1527" s="184"/>
      <c r="K1527" s="184"/>
    </row>
    <row r="1528" spans="7:11">
      <c r="G1528" s="184"/>
      <c r="K1528" s="184"/>
    </row>
    <row r="1529" spans="7:11">
      <c r="G1529" s="184"/>
      <c r="K1529" s="184"/>
    </row>
    <row r="1530" spans="7:11">
      <c r="G1530" s="184"/>
      <c r="K1530" s="184"/>
    </row>
    <row r="1531" spans="7:11">
      <c r="G1531" s="184"/>
      <c r="K1531" s="184"/>
    </row>
    <row r="1532" spans="7:11">
      <c r="G1532" s="184"/>
      <c r="K1532" s="184"/>
    </row>
    <row r="1533" spans="7:11">
      <c r="G1533" s="184"/>
      <c r="K1533" s="184"/>
    </row>
    <row r="1534" spans="7:11">
      <c r="G1534" s="184"/>
      <c r="K1534" s="184"/>
    </row>
    <row r="1535" spans="7:11">
      <c r="G1535" s="184"/>
      <c r="K1535" s="184"/>
    </row>
    <row r="1536" spans="7:11">
      <c r="G1536" s="184"/>
      <c r="K1536" s="184"/>
    </row>
    <row r="1537" spans="7:11">
      <c r="G1537" s="184"/>
      <c r="K1537" s="184"/>
    </row>
    <row r="1538" spans="7:11">
      <c r="G1538" s="184"/>
      <c r="K1538" s="184"/>
    </row>
    <row r="1539" spans="7:11">
      <c r="G1539" s="184"/>
      <c r="K1539" s="184"/>
    </row>
    <row r="1540" spans="7:11">
      <c r="G1540" s="184"/>
      <c r="K1540" s="184"/>
    </row>
    <row r="1541" spans="7:11">
      <c r="G1541" s="184"/>
      <c r="K1541" s="184"/>
    </row>
    <row r="1542" spans="7:11">
      <c r="G1542" s="184"/>
      <c r="K1542" s="184"/>
    </row>
    <row r="1543" spans="7:11">
      <c r="G1543" s="184"/>
      <c r="K1543" s="184"/>
    </row>
    <row r="1544" spans="7:11">
      <c r="G1544" s="184"/>
      <c r="K1544" s="184"/>
    </row>
    <row r="1545" spans="7:11">
      <c r="G1545" s="184"/>
      <c r="K1545" s="184"/>
    </row>
    <row r="1546" spans="7:11">
      <c r="G1546" s="184"/>
      <c r="K1546" s="184"/>
    </row>
    <row r="1547" spans="7:11">
      <c r="G1547" s="184"/>
      <c r="K1547" s="184"/>
    </row>
    <row r="1548" spans="7:11">
      <c r="G1548" s="184"/>
      <c r="K1548" s="184"/>
    </row>
    <row r="1549" spans="7:11">
      <c r="G1549" s="184"/>
      <c r="K1549" s="184"/>
    </row>
    <row r="1550" spans="7:11">
      <c r="G1550" s="184"/>
      <c r="K1550" s="184"/>
    </row>
    <row r="1551" spans="7:11">
      <c r="G1551" s="184"/>
      <c r="K1551" s="184"/>
    </row>
    <row r="1552" spans="7:11">
      <c r="G1552" s="184"/>
      <c r="K1552" s="184"/>
    </row>
    <row r="1553" spans="7:11">
      <c r="G1553" s="184"/>
      <c r="K1553" s="184"/>
    </row>
    <row r="1554" spans="7:11">
      <c r="G1554" s="184"/>
      <c r="K1554" s="184"/>
    </row>
    <row r="1555" spans="7:11">
      <c r="G1555" s="184"/>
      <c r="K1555" s="184"/>
    </row>
    <row r="1556" spans="7:11">
      <c r="G1556" s="184"/>
      <c r="K1556" s="184"/>
    </row>
    <row r="1557" spans="7:11">
      <c r="G1557" s="184"/>
      <c r="K1557" s="184"/>
    </row>
    <row r="1558" spans="7:11">
      <c r="G1558" s="184"/>
      <c r="K1558" s="184"/>
    </row>
    <row r="1559" spans="7:11">
      <c r="G1559" s="184"/>
      <c r="K1559" s="184"/>
    </row>
    <row r="1560" spans="7:11">
      <c r="G1560" s="184"/>
      <c r="K1560" s="184"/>
    </row>
    <row r="1561" spans="7:11">
      <c r="G1561" s="184"/>
      <c r="K1561" s="184"/>
    </row>
    <row r="1562" spans="7:11">
      <c r="G1562" s="184"/>
      <c r="K1562" s="184"/>
    </row>
    <row r="1563" spans="7:11">
      <c r="G1563" s="184"/>
      <c r="K1563" s="184"/>
    </row>
    <row r="1564" spans="7:11">
      <c r="G1564" s="184"/>
      <c r="K1564" s="184"/>
    </row>
    <row r="1565" spans="7:11">
      <c r="G1565" s="184"/>
      <c r="K1565" s="184"/>
    </row>
    <row r="1566" spans="7:11">
      <c r="G1566" s="184"/>
      <c r="K1566" s="184"/>
    </row>
    <row r="1567" spans="7:11">
      <c r="G1567" s="184"/>
      <c r="K1567" s="184"/>
    </row>
    <row r="1568" spans="7:11">
      <c r="G1568" s="184"/>
      <c r="K1568" s="184"/>
    </row>
    <row r="1569" spans="7:11">
      <c r="G1569" s="184"/>
      <c r="K1569" s="184"/>
    </row>
    <row r="1570" spans="7:11">
      <c r="G1570" s="184"/>
      <c r="K1570" s="184"/>
    </row>
    <row r="1571" spans="7:11">
      <c r="G1571" s="184"/>
      <c r="K1571" s="184"/>
    </row>
    <row r="1572" spans="7:11">
      <c r="G1572" s="184"/>
      <c r="K1572" s="184"/>
    </row>
    <row r="1573" spans="7:11">
      <c r="G1573" s="184"/>
      <c r="K1573" s="184"/>
    </row>
    <row r="1574" spans="7:11">
      <c r="G1574" s="184"/>
      <c r="K1574" s="184"/>
    </row>
    <row r="1575" spans="7:11">
      <c r="G1575" s="184"/>
      <c r="K1575" s="184"/>
    </row>
    <row r="1576" spans="7:11">
      <c r="G1576" s="184"/>
      <c r="K1576" s="184"/>
    </row>
    <row r="1577" spans="7:11">
      <c r="G1577" s="184"/>
      <c r="K1577" s="184"/>
    </row>
    <row r="1578" spans="7:11">
      <c r="G1578" s="184"/>
      <c r="K1578" s="184"/>
    </row>
    <row r="1579" spans="7:11">
      <c r="G1579" s="184"/>
      <c r="K1579" s="184"/>
    </row>
    <row r="1580" spans="7:11">
      <c r="G1580" s="184"/>
      <c r="K1580" s="184"/>
    </row>
    <row r="1581" spans="7:11">
      <c r="G1581" s="184"/>
      <c r="K1581" s="184"/>
    </row>
    <row r="1582" spans="7:11">
      <c r="G1582" s="184"/>
      <c r="K1582" s="184"/>
    </row>
    <row r="1583" spans="7:11">
      <c r="G1583" s="184"/>
      <c r="K1583" s="184"/>
    </row>
    <row r="1584" spans="7:11">
      <c r="G1584" s="184"/>
      <c r="K1584" s="184"/>
    </row>
    <row r="1585" spans="7:11">
      <c r="G1585" s="184"/>
      <c r="K1585" s="184"/>
    </row>
    <row r="1586" spans="7:11">
      <c r="G1586" s="184"/>
      <c r="K1586" s="184"/>
    </row>
    <row r="1587" spans="7:11">
      <c r="G1587" s="184"/>
      <c r="K1587" s="184"/>
    </row>
    <row r="1588" spans="7:11">
      <c r="G1588" s="184"/>
      <c r="K1588" s="184"/>
    </row>
    <row r="1589" spans="7:11">
      <c r="G1589" s="184"/>
      <c r="K1589" s="184"/>
    </row>
    <row r="1590" spans="7:11">
      <c r="G1590" s="184"/>
      <c r="K1590" s="184"/>
    </row>
    <row r="1591" spans="7:11">
      <c r="G1591" s="184"/>
      <c r="K1591" s="184"/>
    </row>
    <row r="1592" spans="7:11">
      <c r="G1592" s="184"/>
      <c r="K1592" s="184"/>
    </row>
    <row r="1593" spans="7:11">
      <c r="G1593" s="184"/>
      <c r="K1593" s="184"/>
    </row>
    <row r="1594" spans="7:11">
      <c r="G1594" s="184"/>
      <c r="K1594" s="184"/>
    </row>
    <row r="1595" spans="7:11">
      <c r="G1595" s="184"/>
      <c r="K1595" s="184"/>
    </row>
    <row r="1596" spans="7:11">
      <c r="G1596" s="184"/>
      <c r="K1596" s="184"/>
    </row>
    <row r="1597" spans="7:11">
      <c r="G1597" s="184"/>
      <c r="K1597" s="184"/>
    </row>
    <row r="1598" spans="7:11">
      <c r="G1598" s="184"/>
      <c r="K1598" s="184"/>
    </row>
    <row r="1599" spans="7:11">
      <c r="G1599" s="184"/>
      <c r="K1599" s="184"/>
    </row>
    <row r="1600" spans="7:11">
      <c r="G1600" s="184"/>
      <c r="K1600" s="184"/>
    </row>
    <row r="1601" spans="7:11">
      <c r="G1601" s="184"/>
      <c r="K1601" s="184"/>
    </row>
    <row r="1602" spans="7:11">
      <c r="G1602" s="184"/>
      <c r="K1602" s="184"/>
    </row>
    <row r="1603" spans="7:11">
      <c r="G1603" s="184"/>
      <c r="K1603" s="184"/>
    </row>
    <row r="1604" spans="7:11">
      <c r="G1604" s="184"/>
      <c r="K1604" s="184"/>
    </row>
    <row r="1605" spans="7:11">
      <c r="G1605" s="184"/>
      <c r="K1605" s="184"/>
    </row>
    <row r="1606" spans="7:11">
      <c r="G1606" s="184"/>
      <c r="K1606" s="184"/>
    </row>
    <row r="1607" spans="7:11">
      <c r="G1607" s="184"/>
      <c r="K1607" s="184"/>
    </row>
    <row r="1608" spans="7:11">
      <c r="G1608" s="184"/>
      <c r="K1608" s="184"/>
    </row>
  </sheetData>
  <protectedRanges>
    <protectedRange sqref="F1:G5 J1:K5 K81:K84 J7:K33 F62:G80 G34:G61 F85:G1048576 G81:G84 F7:G33 J62:K80 K34:K61 J85:K1048576" name="Range1"/>
    <protectedRange sqref="F34:F61" name="Range1_1"/>
    <protectedRange sqref="F81:F84" name="Range2_1"/>
    <protectedRange sqref="F81:F84" name="Range1_2"/>
    <protectedRange sqref="F6:G6" name="Range1_1_1"/>
    <protectedRange sqref="J34:J61" name="Range2_2"/>
    <protectedRange sqref="J34:J61" name="Range1_3"/>
    <protectedRange sqref="J81:J84" name="Range2_3"/>
    <protectedRange sqref="J81:J84" name="Range1_4"/>
    <protectedRange sqref="J6:K6" name="Range1_5"/>
  </protectedRanges>
  <mergeCells count="8">
    <mergeCell ref="H6:K6"/>
    <mergeCell ref="B74:C74"/>
    <mergeCell ref="A2:G2"/>
    <mergeCell ref="A3:G3"/>
    <mergeCell ref="A4:G4"/>
    <mergeCell ref="B7:C7"/>
    <mergeCell ref="B10:C10"/>
    <mergeCell ref="D6:G6"/>
  </mergeCells>
  <phoneticPr fontId="67" type="noConversion"/>
  <printOptions horizontalCentered="1"/>
  <pageMargins left="0.39370078740157483" right="0.39370078740157483" top="0.51181102362204722" bottom="0.51181102362204722" header="0.19685039370078741" footer="0.19685039370078741"/>
  <pageSetup paperSize="9" scale="85" firstPageNumber="20" orientation="portrait" useFirstPageNumber="1" r:id="rId1"/>
  <headerFooter scaleWithDoc="0">
    <oddFooter xml:space="preserve">&amp;C1/&amp;P
</oddFooter>
  </headerFooter>
  <rowBreaks count="2" manualBreakCount="2">
    <brk id="72" max="18" man="1"/>
    <brk id="137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DBAE-4F95-4E1F-A153-2DBFF9BA275D}">
  <dimension ref="A1:Q483"/>
  <sheetViews>
    <sheetView showGridLines="0" showZeros="0" view="pageBreakPreview" topLeftCell="I1" zoomScaleNormal="100" zoomScaleSheetLayoutView="100" workbookViewId="0">
      <selection activeCell="L1" sqref="L1:S1048576"/>
    </sheetView>
  </sheetViews>
  <sheetFormatPr defaultColWidth="9.44140625" defaultRowHeight="13.2"/>
  <cols>
    <col min="1" max="1" width="6.5546875" style="324" customWidth="1"/>
    <col min="2" max="2" width="3.44140625" style="5" customWidth="1"/>
    <col min="3" max="3" width="61.44140625" style="5" customWidth="1"/>
    <col min="4" max="4" width="10" style="7" customWidth="1"/>
    <col min="5" max="5" width="7.5546875" style="7" customWidth="1"/>
    <col min="6" max="6" width="10.33203125" style="325" customWidth="1"/>
    <col min="7" max="7" width="13.5546875" style="1007" customWidth="1"/>
    <col min="8" max="8" width="10" style="7" customWidth="1"/>
    <col min="9" max="9" width="7.5546875" style="7" customWidth="1"/>
    <col min="10" max="10" width="10.33203125" style="325" customWidth="1"/>
    <col min="11" max="11" width="13.5546875" style="1007" customWidth="1"/>
    <col min="12" max="12" width="9.5546875" style="273" customWidth="1"/>
    <col min="13" max="15" width="9.5546875" style="346" customWidth="1"/>
    <col min="16" max="16" width="9.44140625" style="350"/>
    <col min="17" max="16384" width="9.44140625" style="99"/>
  </cols>
  <sheetData>
    <row r="1" spans="1:16" s="97" customFormat="1" ht="8.25" customHeight="1" thickTop="1">
      <c r="A1" s="302"/>
      <c r="B1" s="186"/>
      <c r="C1" s="187"/>
      <c r="D1" s="188"/>
      <c r="E1" s="188"/>
      <c r="F1" s="189"/>
      <c r="G1" s="1003"/>
      <c r="H1" s="188"/>
      <c r="I1" s="188"/>
      <c r="J1" s="189"/>
      <c r="K1" s="1003"/>
      <c r="L1" s="330"/>
      <c r="M1" s="345"/>
      <c r="N1" s="345"/>
      <c r="O1" s="345"/>
      <c r="P1" s="349"/>
    </row>
    <row r="2" spans="1:16" s="386" customFormat="1" ht="15" customHeight="1">
      <c r="A2" s="1127" t="str">
        <f>[9]Civil!A2</f>
        <v>FITOUT WORKS TO CARREFOUR SAVA AT SPORT SOCIETY, DUBAI, UAE</v>
      </c>
      <c r="B2" s="1128"/>
      <c r="C2" s="1128"/>
      <c r="D2" s="1128"/>
      <c r="E2" s="1128"/>
      <c r="F2" s="1128"/>
      <c r="G2" s="1129"/>
      <c r="H2" s="998"/>
      <c r="I2" s="998"/>
      <c r="J2" s="998"/>
      <c r="K2" s="998"/>
      <c r="M2" s="387"/>
    </row>
    <row r="3" spans="1:16" s="97" customFormat="1" ht="15" customHeight="1">
      <c r="A3" s="1141" t="s">
        <v>1</v>
      </c>
      <c r="B3" s="1142"/>
      <c r="C3" s="1142"/>
      <c r="D3" s="1142"/>
      <c r="E3" s="1142"/>
      <c r="F3" s="1142"/>
      <c r="G3" s="1143"/>
      <c r="H3" s="1028"/>
      <c r="I3" s="1028"/>
      <c r="J3" s="1028"/>
      <c r="K3" s="1028"/>
      <c r="L3" s="330"/>
      <c r="M3" s="345"/>
      <c r="N3" s="345"/>
      <c r="O3" s="345"/>
      <c r="P3" s="349"/>
    </row>
    <row r="4" spans="1:16" s="97" customFormat="1" ht="15" customHeight="1">
      <c r="A4" s="1152" t="s">
        <v>375</v>
      </c>
      <c r="B4" s="1153"/>
      <c r="C4" s="1153"/>
      <c r="D4" s="1153"/>
      <c r="E4" s="1153"/>
      <c r="F4" s="1153"/>
      <c r="G4" s="1154"/>
      <c r="H4" s="1031"/>
      <c r="I4" s="1031"/>
      <c r="J4" s="1031"/>
      <c r="K4" s="1031"/>
      <c r="L4" s="330"/>
      <c r="M4" s="345"/>
      <c r="N4" s="345"/>
      <c r="O4" s="345"/>
      <c r="P4" s="349"/>
    </row>
    <row r="5" spans="1:16" s="97" customFormat="1" ht="6.75" customHeight="1">
      <c r="A5" s="303"/>
      <c r="B5" s="192"/>
      <c r="C5" s="193"/>
      <c r="D5" s="194"/>
      <c r="E5" s="194"/>
      <c r="F5" s="195"/>
      <c r="G5" s="1004"/>
      <c r="H5" s="194"/>
      <c r="I5" s="194"/>
      <c r="J5" s="195"/>
      <c r="K5" s="1004"/>
      <c r="L5" s="330"/>
      <c r="M5" s="345"/>
      <c r="N5" s="345"/>
      <c r="O5" s="345"/>
      <c r="P5" s="349"/>
    </row>
    <row r="6" spans="1:16" s="97" customFormat="1" ht="15" customHeight="1">
      <c r="A6" s="304"/>
      <c r="B6" s="198"/>
      <c r="C6" s="198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  <c r="L6" s="330"/>
      <c r="M6" s="345"/>
      <c r="N6" s="345"/>
      <c r="O6" s="345"/>
      <c r="P6" s="349"/>
    </row>
    <row r="7" spans="1:16" s="97" customFormat="1" ht="12.75" customHeight="1">
      <c r="A7" s="305" t="s">
        <v>5</v>
      </c>
      <c r="B7" s="1134" t="s">
        <v>6</v>
      </c>
      <c r="C7" s="1135"/>
      <c r="D7" s="202" t="s">
        <v>7</v>
      </c>
      <c r="E7" s="203" t="s">
        <v>8</v>
      </c>
      <c r="F7" s="306" t="s">
        <v>9</v>
      </c>
      <c r="G7" s="1005" t="s">
        <v>10</v>
      </c>
      <c r="H7" s="202" t="s">
        <v>7</v>
      </c>
      <c r="I7" s="203" t="s">
        <v>8</v>
      </c>
      <c r="J7" s="306" t="s">
        <v>9</v>
      </c>
      <c r="K7" s="1005" t="s">
        <v>10</v>
      </c>
      <c r="L7" s="330"/>
      <c r="M7" s="345"/>
      <c r="N7" s="345"/>
      <c r="O7" s="345"/>
      <c r="P7" s="349"/>
    </row>
    <row r="8" spans="1:16" s="97" customFormat="1" ht="6.75" customHeight="1">
      <c r="A8" s="307"/>
      <c r="B8" s="207"/>
      <c r="C8" s="207"/>
      <c r="D8" s="208"/>
      <c r="E8" s="209"/>
      <c r="F8" s="308"/>
      <c r="G8" s="1004"/>
      <c r="H8" s="208"/>
      <c r="I8" s="209"/>
      <c r="J8" s="308"/>
      <c r="K8" s="1004"/>
      <c r="L8" s="330"/>
      <c r="M8" s="345"/>
      <c r="N8" s="345"/>
      <c r="O8" s="345"/>
      <c r="P8" s="349"/>
    </row>
    <row r="9" spans="1:16" ht="12.75" customHeight="1">
      <c r="A9" s="222"/>
      <c r="D9" s="254"/>
      <c r="F9" s="309"/>
      <c r="G9" s="1006"/>
      <c r="H9" s="254"/>
      <c r="J9" s="309"/>
      <c r="K9" s="1006"/>
    </row>
    <row r="10" spans="1:16" ht="12.75" customHeight="1">
      <c r="A10" s="310"/>
      <c r="B10" s="215" t="s">
        <v>376</v>
      </c>
      <c r="D10" s="254"/>
      <c r="F10" s="309"/>
      <c r="H10" s="254"/>
      <c r="J10" s="309"/>
    </row>
    <row r="11" spans="1:16" ht="12.75" customHeight="1">
      <c r="A11" s="310"/>
      <c r="B11" s="8"/>
      <c r="D11" s="254"/>
      <c r="F11" s="309"/>
      <c r="H11" s="254"/>
      <c r="J11" s="309"/>
    </row>
    <row r="12" spans="1:16" s="95" customFormat="1" ht="12.75" customHeight="1">
      <c r="A12" s="222"/>
      <c r="B12" s="503" t="s">
        <v>337</v>
      </c>
      <c r="C12" s="225"/>
      <c r="D12" s="563"/>
      <c r="E12" s="122"/>
      <c r="F12" s="128"/>
      <c r="G12" s="1008"/>
      <c r="H12" s="563"/>
      <c r="I12" s="122"/>
      <c r="J12" s="128"/>
      <c r="K12" s="1008"/>
      <c r="L12" s="834"/>
      <c r="M12" s="342"/>
      <c r="N12" s="342"/>
      <c r="O12" s="343"/>
      <c r="P12" s="340"/>
    </row>
    <row r="13" spans="1:16" s="95" customFormat="1" ht="12.75" customHeight="1">
      <c r="A13" s="212"/>
      <c r="B13" s="504" t="s">
        <v>338</v>
      </c>
      <c r="C13" s="225"/>
      <c r="D13" s="563"/>
      <c r="E13" s="122"/>
      <c r="F13" s="128"/>
      <c r="G13" s="1008"/>
      <c r="H13" s="563"/>
      <c r="I13" s="122"/>
      <c r="J13" s="128"/>
      <c r="K13" s="1008"/>
      <c r="L13" s="834"/>
      <c r="M13" s="342"/>
      <c r="N13" s="342"/>
      <c r="O13" s="343"/>
      <c r="P13" s="340"/>
    </row>
    <row r="14" spans="1:16" s="95" customFormat="1" ht="12.75" customHeight="1">
      <c r="A14" s="222"/>
      <c r="B14" s="504" t="s">
        <v>339</v>
      </c>
      <c r="C14" s="225"/>
      <c r="D14" s="563"/>
      <c r="E14" s="122"/>
      <c r="F14" s="128"/>
      <c r="G14" s="1008"/>
      <c r="H14" s="563"/>
      <c r="I14" s="122"/>
      <c r="J14" s="128"/>
      <c r="K14" s="1008"/>
      <c r="L14" s="834"/>
      <c r="M14" s="342"/>
      <c r="N14" s="342"/>
      <c r="O14" s="343"/>
      <c r="P14" s="340"/>
    </row>
    <row r="15" spans="1:16" s="95" customFormat="1" ht="12.75" customHeight="1">
      <c r="A15" s="222"/>
      <c r="B15" s="505" t="s">
        <v>340</v>
      </c>
      <c r="C15" s="228"/>
      <c r="D15" s="254"/>
      <c r="E15" s="122"/>
      <c r="F15" s="128"/>
      <c r="G15" s="1008"/>
      <c r="H15" s="254"/>
      <c r="I15" s="122"/>
      <c r="J15" s="128"/>
      <c r="K15" s="1008"/>
      <c r="L15" s="834"/>
      <c r="M15" s="342"/>
      <c r="N15" s="342"/>
      <c r="O15" s="343"/>
      <c r="P15" s="340"/>
    </row>
    <row r="16" spans="1:16" s="95" customFormat="1" ht="12.75" customHeight="1">
      <c r="A16" s="222"/>
      <c r="B16" s="505" t="s">
        <v>341</v>
      </c>
      <c r="C16" s="228"/>
      <c r="D16" s="254"/>
      <c r="E16" s="122"/>
      <c r="F16" s="128"/>
      <c r="G16" s="1008"/>
      <c r="H16" s="254"/>
      <c r="I16" s="122"/>
      <c r="J16" s="128"/>
      <c r="K16" s="1008"/>
      <c r="L16" s="834"/>
      <c r="M16" s="342"/>
      <c r="N16" s="342"/>
      <c r="O16" s="343"/>
      <c r="P16" s="340"/>
    </row>
    <row r="17" spans="1:16" s="95" customFormat="1" ht="12.75" customHeight="1">
      <c r="A17" s="222"/>
      <c r="B17" s="505" t="s">
        <v>342</v>
      </c>
      <c r="C17" s="228"/>
      <c r="D17" s="254"/>
      <c r="E17" s="122"/>
      <c r="F17" s="128"/>
      <c r="G17" s="1008"/>
      <c r="H17" s="254"/>
      <c r="I17" s="122"/>
      <c r="J17" s="128"/>
      <c r="K17" s="1008"/>
      <c r="L17" s="834"/>
      <c r="M17" s="342"/>
      <c r="N17" s="342"/>
      <c r="O17" s="343"/>
      <c r="P17" s="340"/>
    </row>
    <row r="18" spans="1:16" s="95" customFormat="1" ht="12.75" customHeight="1">
      <c r="A18" s="222"/>
      <c r="B18" s="505" t="s">
        <v>343</v>
      </c>
      <c r="C18" s="228"/>
      <c r="D18" s="254"/>
      <c r="E18" s="122"/>
      <c r="F18" s="152"/>
      <c r="G18" s="1008"/>
      <c r="H18" s="254"/>
      <c r="I18" s="122"/>
      <c r="J18" s="152"/>
      <c r="K18" s="1008"/>
      <c r="L18" s="834"/>
      <c r="M18" s="342"/>
      <c r="N18" s="342"/>
      <c r="O18" s="343"/>
      <c r="P18" s="340"/>
    </row>
    <row r="19" spans="1:16" s="95" customFormat="1" ht="12.75" customHeight="1">
      <c r="A19" s="119"/>
      <c r="B19" s="129"/>
      <c r="C19" s="129"/>
      <c r="D19" s="639"/>
      <c r="E19" s="122"/>
      <c r="F19" s="128"/>
      <c r="G19" s="1008"/>
      <c r="H19" s="639"/>
      <c r="I19" s="122"/>
      <c r="J19" s="128"/>
      <c r="K19" s="1008"/>
      <c r="L19" s="834"/>
      <c r="M19" s="342"/>
      <c r="N19" s="342"/>
      <c r="O19" s="343"/>
      <c r="P19" s="340"/>
    </row>
    <row r="20" spans="1:16" ht="12.75" customHeight="1">
      <c r="A20" s="530"/>
      <c r="B20" s="290" t="s">
        <v>344</v>
      </c>
      <c r="D20" s="532"/>
      <c r="E20" s="533"/>
      <c r="F20" s="312"/>
      <c r="G20" s="1009"/>
      <c r="H20" s="532"/>
      <c r="I20" s="533"/>
      <c r="J20" s="312"/>
      <c r="K20" s="1009"/>
      <c r="L20" s="274"/>
      <c r="M20" s="350"/>
    </row>
    <row r="21" spans="1:16" ht="12.75" customHeight="1">
      <c r="A21" s="530"/>
      <c r="B21" s="290" t="s">
        <v>345</v>
      </c>
      <c r="D21" s="532"/>
      <c r="E21" s="533"/>
      <c r="F21" s="312"/>
      <c r="G21" s="1009"/>
      <c r="H21" s="532"/>
      <c r="I21" s="533"/>
      <c r="J21" s="312"/>
      <c r="K21" s="1009"/>
      <c r="L21" s="274"/>
      <c r="M21" s="350"/>
    </row>
    <row r="22" spans="1:16" ht="12.75" customHeight="1">
      <c r="A22" s="530"/>
      <c r="B22" s="219"/>
      <c r="D22" s="532"/>
      <c r="E22" s="533"/>
      <c r="F22" s="312"/>
      <c r="G22" s="1009"/>
      <c r="H22" s="532"/>
      <c r="I22" s="533"/>
      <c r="J22" s="312"/>
      <c r="K22" s="1009"/>
      <c r="L22" s="274"/>
      <c r="M22" s="350"/>
    </row>
    <row r="23" spans="1:16" ht="12.75" customHeight="1">
      <c r="A23" s="311"/>
      <c r="B23" s="218" t="s">
        <v>377</v>
      </c>
      <c r="D23" s="254"/>
      <c r="F23" s="312"/>
      <c r="H23" s="254"/>
      <c r="J23" s="312"/>
    </row>
    <row r="24" spans="1:16" ht="12.75" customHeight="1">
      <c r="A24" s="311"/>
      <c r="B24" s="218"/>
      <c r="D24" s="254"/>
      <c r="F24" s="312"/>
      <c r="G24" s="1009"/>
      <c r="H24" s="254"/>
      <c r="J24" s="312"/>
      <c r="K24" s="1009"/>
    </row>
    <row r="25" spans="1:16" s="274" customFormat="1" ht="12.75" customHeight="1">
      <c r="A25" s="530"/>
      <c r="B25" s="748" t="s">
        <v>378</v>
      </c>
      <c r="C25" s="87"/>
      <c r="D25" s="532"/>
      <c r="E25" s="533"/>
      <c r="F25" s="312"/>
      <c r="G25" s="1009"/>
      <c r="H25" s="532"/>
      <c r="I25" s="533"/>
      <c r="J25" s="312"/>
      <c r="K25" s="1009"/>
      <c r="L25" s="273"/>
      <c r="M25" s="346"/>
      <c r="N25" s="350"/>
      <c r="O25" s="350"/>
      <c r="P25" s="350"/>
    </row>
    <row r="26" spans="1:16" s="274" customFormat="1" ht="12.75" customHeight="1">
      <c r="A26" s="530"/>
      <c r="B26" s="748" t="s">
        <v>379</v>
      </c>
      <c r="C26" s="87"/>
      <c r="D26" s="532"/>
      <c r="E26" s="533"/>
      <c r="F26" s="312"/>
      <c r="G26" s="1009"/>
      <c r="H26" s="532"/>
      <c r="I26" s="533"/>
      <c r="J26" s="312"/>
      <c r="K26" s="1009"/>
      <c r="L26" s="273"/>
      <c r="M26" s="346"/>
      <c r="N26" s="350"/>
      <c r="O26" s="350"/>
      <c r="P26" s="350"/>
    </row>
    <row r="27" spans="1:16" s="274" customFormat="1" ht="12.75" customHeight="1">
      <c r="A27" s="530"/>
      <c r="B27" s="748" t="s">
        <v>380</v>
      </c>
      <c r="C27" s="87"/>
      <c r="D27" s="532"/>
      <c r="E27" s="533"/>
      <c r="F27" s="312"/>
      <c r="G27" s="1009"/>
      <c r="H27" s="532"/>
      <c r="I27" s="533"/>
      <c r="J27" s="312"/>
      <c r="K27" s="1009"/>
      <c r="L27" s="273"/>
      <c r="M27" s="346"/>
      <c r="N27" s="350"/>
      <c r="O27" s="350"/>
      <c r="P27" s="350"/>
    </row>
    <row r="28" spans="1:16" s="274" customFormat="1" ht="12.75" customHeight="1">
      <c r="A28" s="530"/>
      <c r="B28" s="748" t="s">
        <v>381</v>
      </c>
      <c r="C28" s="87"/>
      <c r="D28" s="532"/>
      <c r="E28" s="533"/>
      <c r="F28" s="312"/>
      <c r="G28" s="1009"/>
      <c r="H28" s="532"/>
      <c r="I28" s="533"/>
      <c r="J28" s="312"/>
      <c r="K28" s="1009"/>
      <c r="L28" s="273"/>
      <c r="M28" s="346"/>
      <c r="N28" s="350"/>
      <c r="O28" s="350"/>
      <c r="P28" s="350"/>
    </row>
    <row r="29" spans="1:16" s="274" customFormat="1" ht="12.75" customHeight="1">
      <c r="A29" s="530"/>
      <c r="B29" s="748" t="s">
        <v>382</v>
      </c>
      <c r="C29" s="5"/>
      <c r="D29" s="532"/>
      <c r="E29" s="533"/>
      <c r="F29" s="312"/>
      <c r="G29" s="1009"/>
      <c r="H29" s="532"/>
      <c r="I29" s="533"/>
      <c r="J29" s="312"/>
      <c r="K29" s="1009"/>
      <c r="L29" s="273"/>
      <c r="M29" s="346"/>
      <c r="N29" s="350"/>
      <c r="O29" s="350"/>
      <c r="P29" s="350"/>
    </row>
    <row r="30" spans="1:16" s="274" customFormat="1" ht="12.75" customHeight="1">
      <c r="A30" s="530"/>
      <c r="B30" s="728" t="s">
        <v>383</v>
      </c>
      <c r="C30" s="87"/>
      <c r="D30" s="796"/>
      <c r="E30" s="533"/>
      <c r="F30" s="312"/>
      <c r="G30" s="1009"/>
      <c r="H30" s="796"/>
      <c r="I30" s="533"/>
      <c r="J30" s="312"/>
      <c r="K30" s="1009"/>
      <c r="L30" s="273"/>
      <c r="M30" s="346"/>
      <c r="N30" s="350"/>
      <c r="O30" s="350"/>
      <c r="P30" s="350"/>
    </row>
    <row r="31" spans="1:16" s="274" customFormat="1" ht="12.75" customHeight="1">
      <c r="A31" s="530"/>
      <c r="B31" s="728" t="s">
        <v>384</v>
      </c>
      <c r="C31" s="5"/>
      <c r="D31" s="796"/>
      <c r="E31" s="533"/>
      <c r="F31" s="312"/>
      <c r="G31" s="1009"/>
      <c r="H31" s="796"/>
      <c r="I31" s="533"/>
      <c r="J31" s="312"/>
      <c r="K31" s="1009"/>
      <c r="L31" s="273"/>
      <c r="M31" s="346"/>
      <c r="N31" s="645"/>
      <c r="O31" s="350"/>
      <c r="P31" s="350"/>
    </row>
    <row r="32" spans="1:16" s="274" customFormat="1" ht="12.75" customHeight="1">
      <c r="A32" s="530"/>
      <c r="B32" s="748" t="s">
        <v>385</v>
      </c>
      <c r="C32" s="87"/>
      <c r="D32" s="796"/>
      <c r="E32" s="533"/>
      <c r="F32" s="312"/>
      <c r="G32" s="1009"/>
      <c r="H32" s="796"/>
      <c r="I32" s="533"/>
      <c r="J32" s="312"/>
      <c r="K32" s="1009"/>
      <c r="L32" s="273"/>
      <c r="M32" s="346"/>
      <c r="N32" s="350"/>
      <c r="O32" s="350"/>
      <c r="P32" s="350"/>
    </row>
    <row r="33" spans="1:16" s="274" customFormat="1" ht="12.75" customHeight="1">
      <c r="A33" s="530"/>
      <c r="B33" s="534"/>
      <c r="C33" s="531"/>
      <c r="D33" s="796"/>
      <c r="E33" s="533"/>
      <c r="F33" s="312"/>
      <c r="G33" s="1009"/>
      <c r="H33" s="796"/>
      <c r="I33" s="533"/>
      <c r="J33" s="312"/>
      <c r="K33" s="1009"/>
      <c r="L33" s="273"/>
      <c r="M33" s="346"/>
      <c r="N33" s="350"/>
      <c r="O33" s="350"/>
      <c r="P33" s="350"/>
    </row>
    <row r="34" spans="1:16" s="274" customFormat="1" ht="12.75" customHeight="1">
      <c r="A34" s="222">
        <f>1</f>
        <v>1</v>
      </c>
      <c r="B34" s="749" t="s">
        <v>386</v>
      </c>
      <c r="C34" s="351"/>
      <c r="D34" s="774">
        <v>2</v>
      </c>
      <c r="E34" s="7" t="s">
        <v>127</v>
      </c>
      <c r="F34" s="312">
        <v>125</v>
      </c>
      <c r="G34" s="1026">
        <f>D34*F34</f>
        <v>250</v>
      </c>
      <c r="H34" s="774">
        <v>2</v>
      </c>
      <c r="I34" s="7" t="s">
        <v>127</v>
      </c>
      <c r="J34" s="312">
        <v>125</v>
      </c>
      <c r="K34" s="1026">
        <f>H34*J34</f>
        <v>250</v>
      </c>
      <c r="L34" s="835"/>
      <c r="M34" s="350"/>
      <c r="N34" s="350"/>
      <c r="O34" s="350"/>
      <c r="P34" s="350"/>
    </row>
    <row r="35" spans="1:16" ht="12.75" customHeight="1">
      <c r="A35" s="222"/>
      <c r="B35" s="749"/>
      <c r="C35" s="351"/>
      <c r="D35" s="774"/>
      <c r="E35" s="752"/>
      <c r="F35" s="309"/>
      <c r="H35" s="774"/>
      <c r="I35" s="752"/>
      <c r="J35" s="309"/>
      <c r="L35" s="835"/>
      <c r="M35" s="350"/>
    </row>
    <row r="36" spans="1:16" s="274" customFormat="1" ht="12.75" customHeight="1">
      <c r="A36" s="222">
        <f>A34+1</f>
        <v>2</v>
      </c>
      <c r="B36" s="749" t="s">
        <v>387</v>
      </c>
      <c r="C36" s="5"/>
      <c r="D36" s="784">
        <v>43</v>
      </c>
      <c r="E36" s="7" t="s">
        <v>127</v>
      </c>
      <c r="F36" s="312">
        <v>145</v>
      </c>
      <c r="G36" s="1026">
        <f>D36*F36</f>
        <v>6235</v>
      </c>
      <c r="H36" s="784">
        <v>43</v>
      </c>
      <c r="I36" s="7" t="s">
        <v>127</v>
      </c>
      <c r="J36" s="312">
        <v>156</v>
      </c>
      <c r="K36" s="1026">
        <f>H36*J36</f>
        <v>6708</v>
      </c>
      <c r="L36" s="273"/>
      <c r="M36" s="350"/>
      <c r="N36" s="350"/>
      <c r="O36" s="350"/>
      <c r="P36" s="350"/>
    </row>
    <row r="37" spans="1:16" s="274" customFormat="1" ht="12.75" customHeight="1">
      <c r="A37" s="222"/>
      <c r="B37" s="749"/>
      <c r="C37" s="5"/>
      <c r="D37" s="779"/>
      <c r="E37" s="752"/>
      <c r="F37" s="569"/>
      <c r="G37" s="1011"/>
      <c r="H37" s="779"/>
      <c r="I37" s="752"/>
      <c r="J37" s="569"/>
      <c r="K37" s="1011"/>
      <c r="L37" s="679"/>
      <c r="M37" s="350"/>
      <c r="N37" s="350"/>
      <c r="O37" s="350"/>
      <c r="P37" s="350"/>
    </row>
    <row r="38" spans="1:16" s="274" customFormat="1" ht="12.75" customHeight="1">
      <c r="A38" s="222">
        <f t="shared" ref="A38" si="0">A36+1</f>
        <v>3</v>
      </c>
      <c r="B38" s="749" t="s">
        <v>388</v>
      </c>
      <c r="C38" s="336"/>
      <c r="D38" s="774">
        <v>10</v>
      </c>
      <c r="E38" s="7" t="s">
        <v>127</v>
      </c>
      <c r="F38" s="842">
        <v>180</v>
      </c>
      <c r="G38" s="1026">
        <f>D38*F38</f>
        <v>1800</v>
      </c>
      <c r="H38" s="774">
        <v>10</v>
      </c>
      <c r="I38" s="7" t="s">
        <v>127</v>
      </c>
      <c r="J38" s="842">
        <v>160</v>
      </c>
      <c r="K38" s="1026">
        <f>H38*J38</f>
        <v>1600</v>
      </c>
      <c r="L38" s="679"/>
      <c r="M38" s="350"/>
      <c r="N38" s="350"/>
      <c r="O38" s="350"/>
      <c r="P38" s="350"/>
    </row>
    <row r="39" spans="1:16" s="274" customFormat="1" ht="12.75" customHeight="1">
      <c r="A39" s="222"/>
      <c r="B39" s="336"/>
      <c r="C39" s="351"/>
      <c r="D39" s="779"/>
      <c r="E39" s="752"/>
      <c r="F39" s="842"/>
      <c r="G39" s="1012"/>
      <c r="H39" s="779"/>
      <c r="I39" s="752"/>
      <c r="J39" s="842"/>
      <c r="K39" s="1012"/>
      <c r="L39" s="679"/>
      <c r="M39" s="350"/>
      <c r="N39" s="350"/>
      <c r="O39" s="350"/>
      <c r="P39" s="350"/>
    </row>
    <row r="40" spans="1:16" s="274" customFormat="1" ht="12.75" customHeight="1">
      <c r="A40" s="222">
        <f t="shared" ref="A40" si="1">A38+1</f>
        <v>4</v>
      </c>
      <c r="B40" s="335" t="s">
        <v>389</v>
      </c>
      <c r="C40" s="336"/>
      <c r="D40" s="774">
        <v>12</v>
      </c>
      <c r="E40" s="752" t="s">
        <v>127</v>
      </c>
      <c r="F40" s="842">
        <v>225</v>
      </c>
      <c r="G40" s="1026">
        <f>D40*F40</f>
        <v>2700</v>
      </c>
      <c r="H40" s="774">
        <v>12</v>
      </c>
      <c r="I40" s="752" t="s">
        <v>127</v>
      </c>
      <c r="J40" s="842">
        <v>180</v>
      </c>
      <c r="K40" s="1026">
        <f>H40*J40</f>
        <v>2160</v>
      </c>
      <c r="L40" s="679"/>
      <c r="M40" s="350"/>
      <c r="N40" s="350"/>
      <c r="O40" s="350"/>
      <c r="P40" s="350"/>
    </row>
    <row r="41" spans="1:16" s="274" customFormat="1" ht="12.75" customHeight="1">
      <c r="A41" s="222"/>
      <c r="B41" s="749"/>
      <c r="C41" s="336"/>
      <c r="D41" s="779"/>
      <c r="E41" s="752"/>
      <c r="F41" s="842"/>
      <c r="G41" s="1012"/>
      <c r="H41" s="779"/>
      <c r="I41" s="752"/>
      <c r="J41" s="842"/>
      <c r="K41" s="1012"/>
      <c r="L41" s="679"/>
      <c r="M41" s="350"/>
      <c r="N41" s="350"/>
      <c r="O41" s="350"/>
      <c r="P41" s="350"/>
    </row>
    <row r="42" spans="1:16" s="836" customFormat="1" ht="12.75" customHeight="1">
      <c r="A42" s="222">
        <f t="shared" ref="A42" si="2">A40+1</f>
        <v>5</v>
      </c>
      <c r="B42" s="749" t="s">
        <v>390</v>
      </c>
      <c r="C42" s="336"/>
      <c r="D42" s="774">
        <v>17</v>
      </c>
      <c r="E42" s="7" t="s">
        <v>127</v>
      </c>
      <c r="F42" s="842">
        <v>275</v>
      </c>
      <c r="G42" s="1026">
        <f>D42*F42</f>
        <v>4675</v>
      </c>
      <c r="H42" s="774">
        <v>17</v>
      </c>
      <c r="I42" s="7" t="s">
        <v>127</v>
      </c>
      <c r="J42" s="842">
        <v>260</v>
      </c>
      <c r="K42" s="1026">
        <f>H42*J42</f>
        <v>4420</v>
      </c>
      <c r="L42" s="679"/>
      <c r="M42" s="835"/>
    </row>
    <row r="43" spans="1:16" s="836" customFormat="1" ht="12.75" customHeight="1">
      <c r="A43" s="222"/>
      <c r="B43" s="351"/>
      <c r="C43" s="845"/>
      <c r="D43" s="779"/>
      <c r="E43" s="752"/>
      <c r="F43" s="777"/>
      <c r="G43" s="1013"/>
      <c r="H43" s="779"/>
      <c r="I43" s="752"/>
      <c r="J43" s="777"/>
      <c r="K43" s="1013"/>
      <c r="L43" s="273"/>
      <c r="M43" s="835"/>
      <c r="N43" s="835"/>
      <c r="O43" s="835"/>
    </row>
    <row r="44" spans="1:16" ht="12.75" customHeight="1">
      <c r="A44" s="311"/>
      <c r="B44" s="218" t="s">
        <v>391</v>
      </c>
      <c r="D44" s="254"/>
      <c r="F44" s="312"/>
      <c r="H44" s="254"/>
      <c r="J44" s="312"/>
    </row>
    <row r="45" spans="1:16" ht="12.75" customHeight="1">
      <c r="A45" s="311"/>
      <c r="B45" s="218"/>
      <c r="D45" s="254"/>
      <c r="F45" s="312"/>
      <c r="G45" s="1009"/>
      <c r="H45" s="254"/>
      <c r="J45" s="312"/>
      <c r="K45" s="1009"/>
    </row>
    <row r="46" spans="1:16" s="274" customFormat="1" ht="12.75" customHeight="1">
      <c r="A46" s="530"/>
      <c r="B46" s="219" t="s">
        <v>392</v>
      </c>
      <c r="C46" s="5"/>
      <c r="D46" s="532"/>
      <c r="E46" s="533"/>
      <c r="F46" s="312"/>
      <c r="G46" s="1009"/>
      <c r="H46" s="532"/>
      <c r="I46" s="533"/>
      <c r="J46" s="312"/>
      <c r="K46" s="1009"/>
      <c r="L46" s="273"/>
      <c r="M46" s="346"/>
      <c r="N46" s="350"/>
      <c r="O46" s="350"/>
      <c r="P46" s="350"/>
    </row>
    <row r="47" spans="1:16" s="274" customFormat="1" ht="12.75" customHeight="1">
      <c r="A47" s="530"/>
      <c r="B47" s="219" t="s">
        <v>393</v>
      </c>
      <c r="C47" s="5"/>
      <c r="D47" s="532"/>
      <c r="E47" s="533"/>
      <c r="F47" s="312"/>
      <c r="G47" s="1009"/>
      <c r="H47" s="532"/>
      <c r="I47" s="533"/>
      <c r="J47" s="312"/>
      <c r="K47" s="1009"/>
      <c r="L47" s="273"/>
      <c r="M47" s="346"/>
      <c r="N47" s="350"/>
      <c r="O47" s="350"/>
      <c r="P47" s="350"/>
    </row>
    <row r="48" spans="1:16" s="274" customFormat="1" ht="12.75" customHeight="1">
      <c r="A48" s="530"/>
      <c r="B48" s="219" t="s">
        <v>394</v>
      </c>
      <c r="C48" s="5"/>
      <c r="D48" s="532"/>
      <c r="E48" s="533"/>
      <c r="F48" s="312"/>
      <c r="G48" s="1009"/>
      <c r="H48" s="532"/>
      <c r="I48" s="533"/>
      <c r="J48" s="312"/>
      <c r="K48" s="1009"/>
      <c r="L48" s="273"/>
      <c r="M48" s="346"/>
      <c r="N48" s="350"/>
      <c r="O48" s="350"/>
      <c r="P48" s="350"/>
    </row>
    <row r="49" spans="1:16" s="274" customFormat="1" ht="12.75" customHeight="1">
      <c r="A49" s="530"/>
      <c r="B49" s="219" t="s">
        <v>395</v>
      </c>
      <c r="C49" s="5"/>
      <c r="D49" s="532"/>
      <c r="E49" s="533"/>
      <c r="F49" s="312"/>
      <c r="G49" s="1009"/>
      <c r="H49" s="532"/>
      <c r="I49" s="533"/>
      <c r="J49" s="312"/>
      <c r="K49" s="1009"/>
      <c r="L49" s="273"/>
      <c r="M49" s="346"/>
      <c r="N49" s="350"/>
      <c r="O49" s="350"/>
      <c r="P49" s="350"/>
    </row>
    <row r="50" spans="1:16" s="274" customFormat="1" ht="12.75" customHeight="1">
      <c r="A50" s="530"/>
      <c r="B50" s="219" t="s">
        <v>396</v>
      </c>
      <c r="C50" s="5"/>
      <c r="D50" s="532"/>
      <c r="E50" s="533"/>
      <c r="F50" s="312"/>
      <c r="G50" s="1009"/>
      <c r="H50" s="532"/>
      <c r="I50" s="533"/>
      <c r="J50" s="312"/>
      <c r="K50" s="1009"/>
      <c r="L50" s="273"/>
      <c r="M50" s="346"/>
      <c r="N50" s="350"/>
      <c r="O50" s="350"/>
      <c r="P50" s="350"/>
    </row>
    <row r="51" spans="1:16" s="274" customFormat="1" ht="12.75" customHeight="1">
      <c r="A51" s="530"/>
      <c r="B51" s="534"/>
      <c r="C51" s="531"/>
      <c r="D51" s="796"/>
      <c r="E51" s="533"/>
      <c r="F51" s="312"/>
      <c r="G51" s="1009"/>
      <c r="H51" s="796"/>
      <c r="I51" s="533"/>
      <c r="J51" s="312"/>
      <c r="K51" s="1009"/>
      <c r="L51" s="273"/>
      <c r="M51" s="346"/>
      <c r="N51" s="350"/>
      <c r="O51" s="350"/>
      <c r="P51" s="350"/>
    </row>
    <row r="52" spans="1:16" s="274" customFormat="1" ht="12.75" customHeight="1">
      <c r="A52" s="530">
        <f>A42+1</f>
        <v>6</v>
      </c>
      <c r="B52" s="5" t="s">
        <v>397</v>
      </c>
      <c r="C52" s="531"/>
      <c r="D52" s="796">
        <v>19</v>
      </c>
      <c r="E52" s="533" t="s">
        <v>43</v>
      </c>
      <c r="F52" s="312">
        <v>170</v>
      </c>
      <c r="G52" s="1026">
        <f>D52*F52</f>
        <v>3230</v>
      </c>
      <c r="H52" s="796">
        <v>19</v>
      </c>
      <c r="I52" s="533" t="s">
        <v>43</v>
      </c>
      <c r="J52" s="312">
        <v>280</v>
      </c>
      <c r="K52" s="1026">
        <f>H52*J52</f>
        <v>5320</v>
      </c>
      <c r="L52" s="273"/>
      <c r="M52" s="346"/>
      <c r="N52" s="645"/>
      <c r="O52" s="350"/>
      <c r="P52" s="350"/>
    </row>
    <row r="53" spans="1:16" s="274" customFormat="1" ht="12.75" customHeight="1">
      <c r="A53" s="530"/>
      <c r="B53" s="534"/>
      <c r="C53" s="531"/>
      <c r="D53" s="796"/>
      <c r="E53" s="533"/>
      <c r="F53" s="312"/>
      <c r="G53" s="1009"/>
      <c r="H53" s="796"/>
      <c r="I53" s="533"/>
      <c r="J53" s="312"/>
      <c r="K53" s="1009"/>
      <c r="L53" s="273"/>
      <c r="M53" s="346"/>
      <c r="N53" s="350"/>
      <c r="O53" s="350"/>
      <c r="P53" s="350"/>
    </row>
    <row r="54" spans="1:16" s="274" customFormat="1" ht="12.75" customHeight="1">
      <c r="A54" s="530">
        <f>A52+1</f>
        <v>7</v>
      </c>
      <c r="B54" s="5" t="s">
        <v>398</v>
      </c>
      <c r="C54" s="531"/>
      <c r="D54" s="796">
        <v>144</v>
      </c>
      <c r="E54" s="533" t="s">
        <v>127</v>
      </c>
      <c r="F54" s="312">
        <f>170+130</f>
        <v>300</v>
      </c>
      <c r="G54" s="1026">
        <f>D54*F54</f>
        <v>43200</v>
      </c>
      <c r="H54" s="796">
        <v>144</v>
      </c>
      <c r="I54" s="533" t="s">
        <v>127</v>
      </c>
      <c r="J54" s="312">
        <v>280</v>
      </c>
      <c r="K54" s="1026">
        <f>H54*J54</f>
        <v>40320</v>
      </c>
      <c r="L54" s="273"/>
      <c r="M54" s="346"/>
      <c r="N54" s="350"/>
      <c r="O54" s="350"/>
      <c r="P54" s="350"/>
    </row>
    <row r="55" spans="1:16" s="274" customFormat="1" ht="12.75" customHeight="1">
      <c r="A55" s="530"/>
      <c r="B55" s="534"/>
      <c r="C55" s="531"/>
      <c r="D55" s="796"/>
      <c r="E55" s="533"/>
      <c r="F55" s="312"/>
      <c r="G55" s="1009"/>
      <c r="H55" s="796"/>
      <c r="I55" s="533"/>
      <c r="J55" s="312"/>
      <c r="K55" s="1009"/>
      <c r="L55" s="273"/>
      <c r="M55" s="346"/>
      <c r="N55" s="350"/>
      <c r="O55" s="350"/>
      <c r="P55" s="350"/>
    </row>
    <row r="56" spans="1:16" s="274" customFormat="1" ht="12.75" customHeight="1">
      <c r="A56" s="530">
        <f t="shared" ref="A56" si="3">A54+1</f>
        <v>8</v>
      </c>
      <c r="B56" s="336" t="s">
        <v>399</v>
      </c>
      <c r="C56" s="336"/>
      <c r="D56" s="774">
        <v>1</v>
      </c>
      <c r="E56" s="7" t="s">
        <v>32</v>
      </c>
      <c r="F56" s="1105">
        <f>4*80</f>
        <v>320</v>
      </c>
      <c r="G56" s="1026">
        <f>D56*F56</f>
        <v>320</v>
      </c>
      <c r="H56" s="774">
        <v>1</v>
      </c>
      <c r="I56" s="7" t="s">
        <v>32</v>
      </c>
      <c r="J56" s="312">
        <v>2500</v>
      </c>
      <c r="K56" s="1026">
        <f>H56*J56</f>
        <v>2500</v>
      </c>
      <c r="L56" s="273"/>
      <c r="M56" s="350"/>
      <c r="N56" s="350"/>
      <c r="O56" s="350"/>
      <c r="P56" s="350"/>
    </row>
    <row r="57" spans="1:16" s="274" customFormat="1" ht="12.75" customHeight="1">
      <c r="A57" s="530"/>
      <c r="B57" s="336"/>
      <c r="C57" s="351"/>
      <c r="D57" s="774"/>
      <c r="E57" s="7"/>
      <c r="F57" s="312"/>
      <c r="G57" s="1014"/>
      <c r="H57" s="774"/>
      <c r="I57" s="7"/>
      <c r="J57" s="312"/>
      <c r="K57" s="1014"/>
      <c r="L57" s="273"/>
      <c r="M57" s="350"/>
      <c r="N57" s="350"/>
      <c r="O57" s="350"/>
      <c r="P57" s="350"/>
    </row>
    <row r="58" spans="1:16" s="274" customFormat="1" ht="12.75" customHeight="1">
      <c r="A58" s="530">
        <f t="shared" ref="A58" si="4">A56+1</f>
        <v>9</v>
      </c>
      <c r="B58" s="929" t="s">
        <v>400</v>
      </c>
      <c r="C58" s="351"/>
      <c r="D58" s="774"/>
      <c r="E58" s="223"/>
      <c r="F58" s="312"/>
      <c r="G58" s="1009"/>
      <c r="H58" s="774"/>
      <c r="I58" s="223"/>
      <c r="J58" s="312"/>
      <c r="K58" s="1009"/>
      <c r="L58" s="835"/>
      <c r="M58" s="350"/>
      <c r="N58" s="350"/>
      <c r="O58" s="350"/>
      <c r="P58" s="350"/>
    </row>
    <row r="59" spans="1:16" ht="12.75" customHeight="1">
      <c r="A59" s="222"/>
      <c r="B59" s="351" t="s">
        <v>401</v>
      </c>
      <c r="C59" s="351"/>
      <c r="D59" s="774">
        <v>1</v>
      </c>
      <c r="E59" s="7" t="s">
        <v>32</v>
      </c>
      <c r="F59" s="309">
        <v>100</v>
      </c>
      <c r="G59" s="1026">
        <f>D59*F59</f>
        <v>100</v>
      </c>
      <c r="H59" s="774">
        <v>1</v>
      </c>
      <c r="I59" s="7" t="s">
        <v>32</v>
      </c>
      <c r="J59" s="1071"/>
      <c r="K59" s="1026">
        <f>H59*J59</f>
        <v>0</v>
      </c>
      <c r="L59" s="835"/>
      <c r="M59" s="350"/>
    </row>
    <row r="60" spans="1:16" s="836" customFormat="1" ht="12.75" customHeight="1">
      <c r="A60" s="222"/>
      <c r="B60" s="351"/>
      <c r="C60" s="845"/>
      <c r="D60" s="779"/>
      <c r="E60" s="752"/>
      <c r="F60" s="777"/>
      <c r="G60" s="1013"/>
      <c r="H60" s="779"/>
      <c r="I60" s="752"/>
      <c r="J60" s="777"/>
      <c r="K60" s="1013"/>
      <c r="L60" s="273"/>
      <c r="M60" s="835"/>
      <c r="N60" s="835"/>
      <c r="O60" s="835"/>
    </row>
    <row r="61" spans="1:16" s="836" customFormat="1" ht="12.75" customHeight="1">
      <c r="A61" s="222"/>
      <c r="B61" s="351"/>
      <c r="C61" s="845"/>
      <c r="D61" s="779"/>
      <c r="E61" s="752"/>
      <c r="F61" s="777"/>
      <c r="G61" s="1013"/>
      <c r="H61" s="779"/>
      <c r="I61" s="752"/>
      <c r="J61" s="777"/>
      <c r="K61" s="1013"/>
      <c r="L61" s="273"/>
      <c r="M61" s="835"/>
      <c r="N61" s="835"/>
      <c r="O61" s="835"/>
    </row>
    <row r="62" spans="1:16" s="836" customFormat="1" ht="12.75" customHeight="1">
      <c r="A62" s="222"/>
      <c r="B62" s="351"/>
      <c r="C62" s="845"/>
      <c r="D62" s="779"/>
      <c r="E62" s="752"/>
      <c r="F62" s="777"/>
      <c r="G62" s="1013"/>
      <c r="H62" s="779"/>
      <c r="I62" s="752"/>
      <c r="J62" s="777"/>
      <c r="K62" s="1013"/>
      <c r="L62" s="273"/>
      <c r="M62" s="835"/>
      <c r="N62" s="835"/>
      <c r="O62" s="835"/>
    </row>
    <row r="63" spans="1:16" s="836" customFormat="1" ht="12.75" customHeight="1">
      <c r="A63" s="222"/>
      <c r="B63" s="351"/>
      <c r="C63" s="845"/>
      <c r="D63" s="779"/>
      <c r="E63" s="752"/>
      <c r="F63" s="777"/>
      <c r="G63" s="1013"/>
      <c r="H63" s="779"/>
      <c r="I63" s="752"/>
      <c r="J63" s="777"/>
      <c r="K63" s="1013"/>
      <c r="L63" s="273"/>
      <c r="M63" s="835"/>
      <c r="N63" s="835"/>
      <c r="O63" s="835"/>
    </row>
    <row r="64" spans="1:16" s="836" customFormat="1" ht="12.75" customHeight="1">
      <c r="A64" s="222"/>
      <c r="B64" s="351"/>
      <c r="C64" s="845"/>
      <c r="D64" s="779"/>
      <c r="E64" s="752"/>
      <c r="F64" s="777"/>
      <c r="G64" s="1013"/>
      <c r="H64" s="779"/>
      <c r="I64" s="752"/>
      <c r="J64" s="777"/>
      <c r="K64" s="1013"/>
      <c r="L64" s="273"/>
      <c r="M64" s="835"/>
      <c r="N64" s="835"/>
      <c r="O64" s="835"/>
    </row>
    <row r="65" spans="1:17" s="836" customFormat="1" ht="12.75" customHeight="1">
      <c r="A65" s="222"/>
      <c r="B65" s="351"/>
      <c r="C65" s="845"/>
      <c r="D65" s="779"/>
      <c r="E65" s="752"/>
      <c r="F65" s="777"/>
      <c r="G65" s="1013"/>
      <c r="H65" s="779"/>
      <c r="I65" s="752"/>
      <c r="J65" s="777"/>
      <c r="K65" s="1013"/>
      <c r="L65" s="273"/>
      <c r="M65" s="835"/>
      <c r="N65" s="835"/>
      <c r="O65" s="835"/>
    </row>
    <row r="66" spans="1:17" s="836" customFormat="1" ht="12.75" customHeight="1">
      <c r="A66" s="222"/>
      <c r="B66" s="351"/>
      <c r="C66" s="845"/>
      <c r="D66" s="779"/>
      <c r="E66" s="752"/>
      <c r="F66" s="777"/>
      <c r="G66" s="1013"/>
      <c r="H66" s="779"/>
      <c r="I66" s="752"/>
      <c r="J66" s="777"/>
      <c r="K66" s="1013"/>
      <c r="L66" s="273"/>
      <c r="M66" s="835"/>
      <c r="N66" s="835"/>
      <c r="O66" s="835"/>
    </row>
    <row r="67" spans="1:17" s="836" customFormat="1" ht="12.75" customHeight="1">
      <c r="A67" s="222"/>
      <c r="B67" s="351"/>
      <c r="C67" s="845"/>
      <c r="D67" s="779"/>
      <c r="E67" s="752"/>
      <c r="F67" s="777"/>
      <c r="G67" s="1013"/>
      <c r="H67" s="779"/>
      <c r="I67" s="752"/>
      <c r="J67" s="777"/>
      <c r="K67" s="1013"/>
      <c r="L67" s="273"/>
      <c r="M67" s="835"/>
      <c r="N67" s="835"/>
      <c r="O67" s="835"/>
    </row>
    <row r="68" spans="1:17" s="836" customFormat="1" ht="12.75" customHeight="1">
      <c r="A68" s="222"/>
      <c r="B68" s="351"/>
      <c r="C68" s="845"/>
      <c r="D68" s="779"/>
      <c r="E68" s="752"/>
      <c r="F68" s="777"/>
      <c r="G68" s="1013"/>
      <c r="H68" s="779"/>
      <c r="I68" s="752"/>
      <c r="J68" s="777"/>
      <c r="K68" s="1013"/>
      <c r="L68" s="273"/>
      <c r="M68" s="835"/>
      <c r="N68" s="835"/>
      <c r="O68" s="835"/>
    </row>
    <row r="69" spans="1:17" s="836" customFormat="1" ht="12.75" customHeight="1">
      <c r="A69" s="222"/>
      <c r="B69" s="351"/>
      <c r="C69" s="845"/>
      <c r="D69" s="779"/>
      <c r="E69" s="752"/>
      <c r="F69" s="777"/>
      <c r="G69" s="1013"/>
      <c r="H69" s="779"/>
      <c r="I69" s="752"/>
      <c r="J69" s="777"/>
      <c r="K69" s="1013"/>
      <c r="L69" s="273"/>
      <c r="M69" s="835"/>
      <c r="N69" s="835"/>
      <c r="O69" s="835"/>
    </row>
    <row r="70" spans="1:17" ht="12.75" customHeight="1">
      <c r="A70" s="222"/>
      <c r="B70" s="615"/>
      <c r="C70" s="87"/>
      <c r="D70" s="6"/>
      <c r="E70" s="223"/>
      <c r="F70" s="312"/>
      <c r="G70" s="1009"/>
      <c r="H70" s="6"/>
      <c r="I70" s="223"/>
      <c r="J70" s="312"/>
      <c r="K70" s="1009"/>
    </row>
    <row r="71" spans="1:17" ht="12.75" customHeight="1">
      <c r="A71" s="222"/>
      <c r="B71" s="615"/>
      <c r="C71" s="87"/>
      <c r="D71" s="6"/>
      <c r="E71" s="223"/>
      <c r="F71" s="312"/>
      <c r="G71" s="1009"/>
      <c r="H71" s="6"/>
      <c r="I71" s="223"/>
      <c r="J71" s="312"/>
      <c r="K71" s="1009"/>
    </row>
    <row r="72" spans="1:17" ht="12.75" customHeight="1">
      <c r="A72" s="222"/>
      <c r="B72" s="615"/>
      <c r="C72" s="87"/>
      <c r="D72" s="6"/>
      <c r="E72" s="223"/>
      <c r="F72" s="312"/>
      <c r="G72" s="1009"/>
      <c r="H72" s="6"/>
      <c r="I72" s="223"/>
      <c r="J72" s="312"/>
      <c r="K72" s="1009"/>
    </row>
    <row r="73" spans="1:17" ht="12.75" customHeight="1">
      <c r="A73" s="222"/>
      <c r="B73" s="87"/>
      <c r="C73" s="87"/>
      <c r="D73" s="6"/>
      <c r="F73" s="309"/>
      <c r="H73" s="6"/>
      <c r="J73" s="309"/>
    </row>
    <row r="74" spans="1:17">
      <c r="A74" s="315"/>
      <c r="B74" s="12"/>
      <c r="C74" s="12"/>
      <c r="D74" s="564"/>
      <c r="E74" s="14"/>
      <c r="F74" s="316"/>
      <c r="H74" s="564"/>
      <c r="I74" s="14"/>
      <c r="J74" s="316"/>
      <c r="L74" s="838"/>
    </row>
    <row r="75" spans="1:17">
      <c r="A75" s="222"/>
      <c r="D75" s="254"/>
      <c r="F75" s="309"/>
      <c r="G75" s="1015"/>
      <c r="H75" s="254"/>
      <c r="J75" s="309"/>
      <c r="K75" s="1015"/>
      <c r="L75" s="838"/>
    </row>
    <row r="76" spans="1:17">
      <c r="A76" s="222"/>
      <c r="B76" s="9" t="s">
        <v>106</v>
      </c>
      <c r="C76" s="9"/>
      <c r="D76" s="254"/>
      <c r="F76" s="306" t="s">
        <v>36</v>
      </c>
      <c r="G76" s="1016">
        <f>SUM(G10:G74)</f>
        <v>62510</v>
      </c>
      <c r="H76" s="254"/>
      <c r="J76" s="306" t="s">
        <v>36</v>
      </c>
      <c r="K76" s="1016">
        <f>SUM(K10:K74)</f>
        <v>63278</v>
      </c>
      <c r="L76" s="838"/>
    </row>
    <row r="77" spans="1:17" s="350" customFormat="1" ht="12.75" customHeight="1">
      <c r="A77" s="222"/>
      <c r="B77" s="5"/>
      <c r="C77" s="5"/>
      <c r="D77" s="254"/>
      <c r="E77" s="7"/>
      <c r="F77" s="309"/>
      <c r="G77" s="1007"/>
      <c r="H77" s="254"/>
      <c r="I77" s="7"/>
      <c r="J77" s="309"/>
      <c r="K77" s="1007"/>
      <c r="L77" s="273"/>
      <c r="M77" s="346"/>
      <c r="N77" s="346"/>
      <c r="O77" s="346"/>
      <c r="Q77" s="99"/>
    </row>
    <row r="78" spans="1:17" s="351" customFormat="1" ht="12.75" customHeight="1">
      <c r="A78" s="222"/>
      <c r="B78" s="218" t="s">
        <v>402</v>
      </c>
      <c r="C78" s="87"/>
      <c r="D78" s="254"/>
      <c r="E78" s="7"/>
      <c r="F78" s="312"/>
      <c r="G78" s="1007"/>
      <c r="H78" s="254"/>
      <c r="I78" s="7"/>
      <c r="J78" s="312"/>
      <c r="K78" s="1007"/>
      <c r="L78" s="273"/>
      <c r="M78" s="346"/>
      <c r="N78" s="346"/>
      <c r="O78" s="346"/>
      <c r="P78" s="350"/>
      <c r="Q78" s="99"/>
    </row>
    <row r="79" spans="1:17" s="350" customFormat="1" ht="12.75" customHeight="1">
      <c r="A79" s="222"/>
      <c r="B79" s="219"/>
      <c r="C79" s="5"/>
      <c r="D79" s="774"/>
      <c r="E79" s="7"/>
      <c r="F79" s="312"/>
      <c r="G79" s="1007"/>
      <c r="H79" s="774"/>
      <c r="I79" s="7"/>
      <c r="J79" s="312"/>
      <c r="K79" s="1007"/>
      <c r="L79" s="273"/>
      <c r="M79" s="346"/>
      <c r="N79" s="346"/>
      <c r="O79" s="346"/>
      <c r="Q79" s="99"/>
    </row>
    <row r="80" spans="1:17" s="274" customFormat="1" ht="12.75" customHeight="1">
      <c r="A80" s="222"/>
      <c r="B80" s="750"/>
      <c r="C80" s="5"/>
      <c r="D80" s="784"/>
      <c r="E80" s="223"/>
      <c r="F80" s="312"/>
      <c r="G80" s="1010"/>
      <c r="H80" s="784"/>
      <c r="I80" s="223"/>
      <c r="J80" s="312"/>
      <c r="K80" s="1010"/>
      <c r="L80" s="273"/>
      <c r="M80" s="350"/>
      <c r="N80" s="350"/>
      <c r="O80" s="350"/>
      <c r="P80" s="350"/>
    </row>
    <row r="81" spans="1:17" s="274" customFormat="1" ht="12.75" customHeight="1">
      <c r="A81" s="222"/>
      <c r="B81" s="317" t="s">
        <v>403</v>
      </c>
      <c r="C81" s="5"/>
      <c r="D81" s="254"/>
      <c r="E81" s="7"/>
      <c r="F81" s="569"/>
      <c r="G81" s="1011"/>
      <c r="H81" s="254"/>
      <c r="I81" s="7"/>
      <c r="J81" s="569"/>
      <c r="K81" s="1011"/>
      <c r="L81" s="679"/>
      <c r="M81" s="350"/>
      <c r="N81" s="350"/>
      <c r="O81" s="350"/>
      <c r="P81" s="350"/>
    </row>
    <row r="82" spans="1:17" s="274" customFormat="1" ht="12.75" customHeight="1">
      <c r="A82" s="222"/>
      <c r="B82" s="336"/>
      <c r="C82" s="336"/>
      <c r="D82" s="779"/>
      <c r="E82" s="752"/>
      <c r="F82" s="842"/>
      <c r="G82" s="1012"/>
      <c r="H82" s="779"/>
      <c r="I82" s="752"/>
      <c r="J82" s="842"/>
      <c r="K82" s="1012"/>
      <c r="L82" s="679"/>
      <c r="M82" s="350"/>
      <c r="N82" s="350"/>
      <c r="O82" s="350"/>
      <c r="P82" s="350"/>
    </row>
    <row r="83" spans="1:17" s="274" customFormat="1" ht="12.75" customHeight="1">
      <c r="A83" s="222"/>
      <c r="B83" s="219" t="s">
        <v>404</v>
      </c>
      <c r="C83" s="351"/>
      <c r="D83" s="779"/>
      <c r="E83" s="752"/>
      <c r="F83" s="842"/>
      <c r="G83" s="1012"/>
      <c r="H83" s="779"/>
      <c r="I83" s="752"/>
      <c r="J83" s="842"/>
      <c r="K83" s="1012"/>
      <c r="L83" s="679"/>
      <c r="M83" s="350"/>
      <c r="N83" s="350"/>
      <c r="O83" s="350"/>
      <c r="P83" s="350"/>
    </row>
    <row r="84" spans="1:17" s="274" customFormat="1" ht="12.75" customHeight="1">
      <c r="A84" s="222"/>
      <c r="B84" s="219" t="s">
        <v>405</v>
      </c>
      <c r="C84" s="336"/>
      <c r="D84" s="774"/>
      <c r="E84" s="752"/>
      <c r="F84" s="842"/>
      <c r="G84" s="1012"/>
      <c r="H84" s="774"/>
      <c r="I84" s="752"/>
      <c r="J84" s="842"/>
      <c r="K84" s="1012"/>
      <c r="L84" s="679"/>
      <c r="M84" s="350"/>
      <c r="N84" s="350"/>
      <c r="O84" s="350"/>
      <c r="P84" s="350"/>
    </row>
    <row r="85" spans="1:17" s="274" customFormat="1" ht="12.75" customHeight="1">
      <c r="A85" s="311"/>
      <c r="B85" s="219" t="s">
        <v>406</v>
      </c>
      <c r="C85" s="336"/>
      <c r="D85" s="779"/>
      <c r="E85" s="752"/>
      <c r="F85" s="842"/>
      <c r="G85" s="1012"/>
      <c r="H85" s="779"/>
      <c r="I85" s="752"/>
      <c r="J85" s="842"/>
      <c r="K85" s="1012"/>
      <c r="L85" s="679"/>
      <c r="M85" s="350"/>
      <c r="N85" s="350"/>
      <c r="O85" s="350"/>
      <c r="P85" s="350"/>
    </row>
    <row r="86" spans="1:17" s="836" customFormat="1" ht="12.75" customHeight="1">
      <c r="A86" s="222"/>
      <c r="B86" s="219" t="s">
        <v>407</v>
      </c>
      <c r="C86" s="336"/>
      <c r="D86" s="774"/>
      <c r="E86" s="752"/>
      <c r="F86" s="842"/>
      <c r="G86" s="1012"/>
      <c r="H86" s="774"/>
      <c r="I86" s="752"/>
      <c r="J86" s="842"/>
      <c r="K86" s="1012"/>
      <c r="L86" s="679"/>
      <c r="M86" s="835"/>
    </row>
    <row r="87" spans="1:17" s="836" customFormat="1" ht="12.75" customHeight="1">
      <c r="A87" s="222"/>
      <c r="B87" s="219" t="s">
        <v>408</v>
      </c>
      <c r="C87" s="845"/>
      <c r="D87" s="779"/>
      <c r="E87" s="752"/>
      <c r="F87" s="777"/>
      <c r="G87" s="1013"/>
      <c r="H87" s="779"/>
      <c r="I87" s="752"/>
      <c r="J87" s="777"/>
      <c r="K87" s="1013"/>
      <c r="L87" s="273"/>
      <c r="M87" s="835"/>
      <c r="N87" s="835"/>
      <c r="O87" s="835"/>
    </row>
    <row r="88" spans="1:17" ht="12.75" customHeight="1">
      <c r="A88" s="222"/>
      <c r="B88" s="219" t="s">
        <v>409</v>
      </c>
      <c r="C88" s="336"/>
      <c r="D88" s="774"/>
      <c r="E88" s="752"/>
      <c r="F88" s="837"/>
      <c r="G88" s="1018"/>
      <c r="H88" s="774"/>
      <c r="I88" s="752"/>
      <c r="J88" s="837"/>
      <c r="K88" s="1018"/>
    </row>
    <row r="89" spans="1:17" ht="12.75" customHeight="1">
      <c r="A89" s="222"/>
      <c r="B89" s="748" t="s">
        <v>410</v>
      </c>
      <c r="C89" s="336"/>
      <c r="D89" s="774"/>
      <c r="E89" s="752"/>
      <c r="F89" s="837"/>
      <c r="G89" s="1013"/>
      <c r="H89" s="774"/>
      <c r="I89" s="752"/>
      <c r="J89" s="837"/>
      <c r="K89" s="1013"/>
      <c r="M89" s="350"/>
    </row>
    <row r="90" spans="1:17" s="350" customFormat="1" ht="12.75" customHeight="1">
      <c r="A90" s="222"/>
      <c r="B90" s="5"/>
      <c r="C90" s="336"/>
      <c r="D90" s="774"/>
      <c r="E90" s="752"/>
      <c r="F90" s="777"/>
      <c r="G90" s="1013"/>
      <c r="H90" s="774"/>
      <c r="I90" s="752"/>
      <c r="J90" s="777"/>
      <c r="K90" s="1013"/>
      <c r="L90" s="346"/>
    </row>
    <row r="91" spans="1:17" s="350" customFormat="1" ht="12.75" customHeight="1">
      <c r="A91" s="751">
        <v>1</v>
      </c>
      <c r="B91" s="336" t="s">
        <v>411</v>
      </c>
      <c r="C91" s="351"/>
      <c r="D91" s="774">
        <v>1</v>
      </c>
      <c r="E91" s="752" t="s">
        <v>78</v>
      </c>
      <c r="F91" s="837">
        <f>5300+1900+550</f>
        <v>7750</v>
      </c>
      <c r="G91" s="1026">
        <f>D91*F91</f>
        <v>7750</v>
      </c>
      <c r="H91" s="774">
        <v>1</v>
      </c>
      <c r="I91" s="752" t="s">
        <v>78</v>
      </c>
      <c r="J91" s="837">
        <v>7800</v>
      </c>
      <c r="K91" s="1026">
        <f>H91*J91</f>
        <v>7800</v>
      </c>
      <c r="L91" s="346"/>
    </row>
    <row r="92" spans="1:17" s="350" customFormat="1" ht="12.75" customHeight="1">
      <c r="A92" s="751"/>
      <c r="B92" s="336"/>
      <c r="C92" s="351"/>
      <c r="D92" s="774"/>
      <c r="E92" s="752"/>
      <c r="F92" s="837"/>
      <c r="G92" s="1013"/>
      <c r="H92" s="774"/>
      <c r="I92" s="752"/>
      <c r="J92" s="837"/>
      <c r="K92" s="1013"/>
      <c r="L92" s="346"/>
    </row>
    <row r="93" spans="1:17" s="350" customFormat="1" ht="12.75" customHeight="1">
      <c r="A93" s="222"/>
      <c r="B93" s="219" t="s">
        <v>412</v>
      </c>
      <c r="C93" s="5"/>
      <c r="D93" s="779"/>
      <c r="E93" s="7"/>
      <c r="F93" s="312"/>
      <c r="G93" s="1007"/>
      <c r="H93" s="779"/>
      <c r="I93" s="7"/>
      <c r="J93" s="312"/>
      <c r="K93" s="1007"/>
      <c r="L93" s="273"/>
      <c r="M93" s="346"/>
      <c r="N93" s="346"/>
      <c r="O93" s="346"/>
      <c r="Q93" s="99"/>
    </row>
    <row r="94" spans="1:17" s="350" customFormat="1" ht="12.75" customHeight="1">
      <c r="A94" s="222"/>
      <c r="B94" s="219" t="s">
        <v>413</v>
      </c>
      <c r="C94" s="5"/>
      <c r="D94" s="779"/>
      <c r="E94" s="7"/>
      <c r="F94" s="312"/>
      <c r="G94" s="1007"/>
      <c r="H94" s="779"/>
      <c r="I94" s="7"/>
      <c r="J94" s="312"/>
      <c r="K94" s="1007"/>
      <c r="L94" s="273"/>
      <c r="M94" s="346"/>
      <c r="N94" s="346"/>
      <c r="O94" s="346"/>
      <c r="Q94" s="99"/>
    </row>
    <row r="95" spans="1:17" s="350" customFormat="1" ht="12.75" customHeight="1">
      <c r="A95" s="648"/>
      <c r="B95" s="157"/>
      <c r="C95" s="262"/>
      <c r="D95" s="4"/>
      <c r="E95" s="783"/>
      <c r="F95" s="837"/>
      <c r="G95" s="1013"/>
      <c r="H95" s="783"/>
      <c r="I95" s="783"/>
      <c r="J95" s="837"/>
      <c r="K95" s="1013"/>
      <c r="L95" s="273"/>
      <c r="M95" s="346"/>
      <c r="N95" s="346"/>
      <c r="O95" s="346"/>
      <c r="Q95" s="99"/>
    </row>
    <row r="96" spans="1:17" s="350" customFormat="1" ht="12.75" customHeight="1">
      <c r="A96" s="222">
        <f>A91+1</f>
        <v>2</v>
      </c>
      <c r="B96" s="5" t="s">
        <v>414</v>
      </c>
      <c r="C96" s="5"/>
      <c r="D96" s="774">
        <v>2</v>
      </c>
      <c r="E96" s="752" t="s">
        <v>78</v>
      </c>
      <c r="F96" s="777">
        <v>275</v>
      </c>
      <c r="G96" s="1111">
        <f>D96*F96</f>
        <v>550</v>
      </c>
      <c r="H96" s="774">
        <v>2</v>
      </c>
      <c r="I96" s="752" t="s">
        <v>78</v>
      </c>
      <c r="J96" s="777">
        <v>350</v>
      </c>
      <c r="K96" s="1111">
        <f>H96*J96</f>
        <v>700</v>
      </c>
      <c r="L96" s="273"/>
      <c r="M96" s="346"/>
      <c r="N96" s="346"/>
      <c r="O96" s="346"/>
      <c r="Q96" s="99"/>
    </row>
    <row r="97" spans="1:17" s="351" customFormat="1" ht="12.75" customHeight="1">
      <c r="A97" s="311"/>
      <c r="B97" s="219"/>
      <c r="C97" s="5"/>
      <c r="D97" s="779"/>
      <c r="E97" s="752"/>
      <c r="F97" s="777"/>
      <c r="G97" s="1013"/>
      <c r="H97" s="779"/>
      <c r="I97" s="752"/>
      <c r="J97" s="777"/>
      <c r="K97" s="1013"/>
      <c r="L97" s="273"/>
      <c r="M97" s="346"/>
      <c r="N97" s="346"/>
      <c r="O97" s="346"/>
      <c r="P97" s="350"/>
      <c r="Q97" s="99"/>
    </row>
    <row r="98" spans="1:17" s="350" customFormat="1" ht="12.75" customHeight="1">
      <c r="A98" s="222">
        <f>+A96+1</f>
        <v>3</v>
      </c>
      <c r="B98" s="5" t="s">
        <v>415</v>
      </c>
      <c r="C98" s="253"/>
      <c r="D98" s="790">
        <v>2</v>
      </c>
      <c r="E98" s="752" t="s">
        <v>78</v>
      </c>
      <c r="F98" s="980">
        <f>+F96</f>
        <v>275</v>
      </c>
      <c r="G98" s="1111">
        <f>D98*F98</f>
        <v>550</v>
      </c>
      <c r="H98" s="790">
        <v>2</v>
      </c>
      <c r="I98" s="752" t="s">
        <v>78</v>
      </c>
      <c r="J98" s="980">
        <v>350</v>
      </c>
      <c r="K98" s="1111">
        <f>H98*J98</f>
        <v>700</v>
      </c>
      <c r="L98" s="273"/>
      <c r="M98" s="346"/>
      <c r="N98" s="346"/>
      <c r="O98" s="346"/>
      <c r="Q98" s="99"/>
    </row>
    <row r="99" spans="1:17" s="350" customFormat="1" ht="12.75" customHeight="1">
      <c r="A99" s="222"/>
      <c r="B99" s="317"/>
      <c r="C99" s="219"/>
      <c r="D99" s="798"/>
      <c r="E99" s="752"/>
      <c r="F99" s="777"/>
      <c r="G99" s="1013"/>
      <c r="H99" s="798"/>
      <c r="I99" s="752"/>
      <c r="J99" s="777"/>
      <c r="K99" s="1013"/>
      <c r="L99" s="273"/>
      <c r="M99" s="346"/>
      <c r="N99" s="346"/>
      <c r="O99" s="346"/>
      <c r="Q99" s="99"/>
    </row>
    <row r="100" spans="1:17" s="350" customFormat="1" ht="12.75" customHeight="1">
      <c r="A100" s="222">
        <f>A98+1</f>
        <v>4</v>
      </c>
      <c r="B100" s="5" t="s">
        <v>416</v>
      </c>
      <c r="C100" s="253"/>
      <c r="D100" s="790">
        <v>32</v>
      </c>
      <c r="E100" s="752" t="s">
        <v>78</v>
      </c>
      <c r="F100" s="837">
        <v>325</v>
      </c>
      <c r="G100" s="1111">
        <f>D100*F100</f>
        <v>10400</v>
      </c>
      <c r="H100" s="790">
        <v>32</v>
      </c>
      <c r="I100" s="752" t="s">
        <v>78</v>
      </c>
      <c r="J100" s="837">
        <v>400</v>
      </c>
      <c r="K100" s="1111">
        <f>H100*J100</f>
        <v>12800</v>
      </c>
      <c r="L100" s="273"/>
      <c r="M100" s="346"/>
      <c r="N100" s="346"/>
      <c r="O100" s="346"/>
      <c r="Q100" s="346"/>
    </row>
    <row r="101" spans="1:17" s="351" customFormat="1" ht="12.75" customHeight="1">
      <c r="A101" s="648"/>
      <c r="B101" s="157"/>
      <c r="C101" s="158"/>
      <c r="D101" s="783"/>
      <c r="E101" s="783"/>
      <c r="F101" s="837"/>
      <c r="G101" s="1018"/>
      <c r="H101" s="783"/>
      <c r="I101" s="783"/>
      <c r="J101" s="837"/>
      <c r="K101" s="1018"/>
      <c r="L101" s="273"/>
      <c r="M101" s="346"/>
      <c r="N101" s="346"/>
      <c r="O101" s="346"/>
      <c r="P101" s="350"/>
      <c r="Q101" s="99"/>
    </row>
    <row r="102" spans="1:17" s="350" customFormat="1" ht="12.75" customHeight="1">
      <c r="A102" s="222">
        <f>A100+1</f>
        <v>5</v>
      </c>
      <c r="B102" s="5" t="s">
        <v>417</v>
      </c>
      <c r="C102" s="5"/>
      <c r="D102" s="790">
        <v>4</v>
      </c>
      <c r="E102" s="752" t="s">
        <v>78</v>
      </c>
      <c r="F102" s="837">
        <v>300</v>
      </c>
      <c r="G102" s="1111">
        <f>D102*F102</f>
        <v>1200</v>
      </c>
      <c r="H102" s="790">
        <v>4</v>
      </c>
      <c r="I102" s="752" t="s">
        <v>78</v>
      </c>
      <c r="J102" s="837">
        <v>425</v>
      </c>
      <c r="K102" s="1111">
        <f>H102*J102</f>
        <v>1700</v>
      </c>
      <c r="L102" s="273"/>
      <c r="M102" s="346"/>
      <c r="N102" s="346"/>
      <c r="O102" s="346"/>
      <c r="Q102" s="99"/>
    </row>
    <row r="103" spans="1:17" s="350" customFormat="1" ht="12.75" customHeight="1">
      <c r="A103" s="222"/>
      <c r="B103" s="253"/>
      <c r="C103" s="253"/>
      <c r="D103" s="790"/>
      <c r="E103" s="752"/>
      <c r="F103" s="837"/>
      <c r="G103" s="1018"/>
      <c r="H103" s="790"/>
      <c r="I103" s="752"/>
      <c r="J103" s="837"/>
      <c r="K103" s="1018"/>
      <c r="L103" s="273"/>
      <c r="M103" s="346"/>
      <c r="N103" s="346"/>
      <c r="O103" s="346"/>
      <c r="Q103" s="346"/>
    </row>
    <row r="104" spans="1:17" s="350" customFormat="1" ht="12.75" customHeight="1">
      <c r="A104" s="222">
        <f>A102+1</f>
        <v>6</v>
      </c>
      <c r="B104" s="5" t="s">
        <v>418</v>
      </c>
      <c r="C104" s="253"/>
      <c r="D104" s="790">
        <v>4</v>
      </c>
      <c r="E104" s="752" t="s">
        <v>78</v>
      </c>
      <c r="F104" s="837">
        <v>350</v>
      </c>
      <c r="G104" s="1111">
        <f>D104*F104</f>
        <v>1400</v>
      </c>
      <c r="H104" s="790">
        <v>4</v>
      </c>
      <c r="I104" s="752" t="s">
        <v>78</v>
      </c>
      <c r="J104" s="837">
        <v>450</v>
      </c>
      <c r="K104" s="1111">
        <f>H104*J104</f>
        <v>1800</v>
      </c>
      <c r="L104" s="273"/>
      <c r="M104" s="346"/>
      <c r="N104" s="346"/>
      <c r="O104" s="346"/>
      <c r="Q104" s="346"/>
    </row>
    <row r="105" spans="1:17" s="350" customFormat="1" ht="12.75" customHeight="1">
      <c r="A105" s="310"/>
      <c r="B105" s="157"/>
      <c r="C105" s="253"/>
      <c r="D105" s="790"/>
      <c r="E105" s="752"/>
      <c r="F105" s="837"/>
      <c r="G105" s="1018"/>
      <c r="H105" s="790"/>
      <c r="I105" s="752"/>
      <c r="J105" s="837"/>
      <c r="K105" s="1018"/>
      <c r="L105" s="273"/>
      <c r="M105" s="346"/>
      <c r="N105" s="346"/>
      <c r="O105" s="346"/>
      <c r="Q105" s="346"/>
    </row>
    <row r="106" spans="1:17" s="351" customFormat="1" ht="12.75" customHeight="1">
      <c r="A106" s="648"/>
      <c r="B106" s="754" t="s">
        <v>419</v>
      </c>
      <c r="C106" s="158"/>
      <c r="D106" s="783"/>
      <c r="E106" s="783"/>
      <c r="F106" s="837"/>
      <c r="G106" s="1013"/>
      <c r="H106" s="783"/>
      <c r="I106" s="783"/>
      <c r="J106" s="837"/>
      <c r="K106" s="1013"/>
      <c r="L106" s="273"/>
      <c r="M106" s="346"/>
      <c r="N106" s="346"/>
      <c r="O106" s="346"/>
      <c r="P106" s="350"/>
      <c r="Q106" s="99"/>
    </row>
    <row r="107" spans="1:17" s="350" customFormat="1" ht="12.75" customHeight="1">
      <c r="A107" s="751"/>
      <c r="B107" s="748"/>
      <c r="C107" s="336"/>
      <c r="D107" s="798"/>
      <c r="E107" s="776"/>
      <c r="F107" s="980"/>
      <c r="G107" s="1021"/>
      <c r="H107" s="798"/>
      <c r="I107" s="776"/>
      <c r="J107" s="980"/>
      <c r="K107" s="1021"/>
      <c r="L107" s="346"/>
      <c r="M107" s="346"/>
      <c r="N107" s="346"/>
      <c r="O107" s="346"/>
    </row>
    <row r="108" spans="1:17" s="350" customFormat="1" ht="12.75" customHeight="1">
      <c r="A108" s="648">
        <f>A104+1</f>
        <v>7</v>
      </c>
      <c r="B108" s="157" t="s">
        <v>420</v>
      </c>
      <c r="C108" s="158"/>
      <c r="D108" s="774">
        <v>2</v>
      </c>
      <c r="E108" s="752" t="s">
        <v>78</v>
      </c>
      <c r="F108" s="837">
        <v>150</v>
      </c>
      <c r="G108" s="1111">
        <f>D108*F108</f>
        <v>300</v>
      </c>
      <c r="H108" s="774">
        <v>2</v>
      </c>
      <c r="I108" s="752" t="s">
        <v>78</v>
      </c>
      <c r="J108" s="837">
        <v>250</v>
      </c>
      <c r="K108" s="1111">
        <f>H108*J108</f>
        <v>500</v>
      </c>
      <c r="L108" s="273"/>
      <c r="M108" s="346"/>
      <c r="N108" s="346"/>
      <c r="O108" s="346"/>
      <c r="Q108" s="99"/>
    </row>
    <row r="109" spans="1:17" s="350" customFormat="1" ht="12.75" customHeight="1">
      <c r="A109" s="648"/>
      <c r="B109" s="157"/>
      <c r="C109" s="158"/>
      <c r="D109" s="774"/>
      <c r="E109" s="752"/>
      <c r="F109" s="837"/>
      <c r="G109" s="1013"/>
      <c r="H109" s="774"/>
      <c r="I109" s="752"/>
      <c r="J109" s="837"/>
      <c r="K109" s="1013"/>
      <c r="L109" s="273"/>
      <c r="M109" s="346"/>
      <c r="N109" s="346"/>
      <c r="O109" s="346"/>
      <c r="Q109" s="99"/>
    </row>
    <row r="110" spans="1:17" s="350" customFormat="1" ht="12.75" customHeight="1">
      <c r="A110" s="648">
        <f>A108+1</f>
        <v>8</v>
      </c>
      <c r="B110" s="157" t="s">
        <v>421</v>
      </c>
      <c r="C110" s="158"/>
      <c r="D110" s="774">
        <v>2</v>
      </c>
      <c r="E110" s="752" t="s">
        <v>78</v>
      </c>
      <c r="F110" s="837">
        <v>150</v>
      </c>
      <c r="G110" s="1111">
        <f>D110*F110</f>
        <v>300</v>
      </c>
      <c r="H110" s="774">
        <v>2</v>
      </c>
      <c r="I110" s="752" t="s">
        <v>78</v>
      </c>
      <c r="J110" s="837">
        <v>250</v>
      </c>
      <c r="K110" s="1111">
        <f>H110*J110</f>
        <v>500</v>
      </c>
      <c r="L110" s="273"/>
      <c r="M110" s="346"/>
      <c r="N110" s="346"/>
      <c r="O110" s="346"/>
      <c r="Q110" s="99"/>
    </row>
    <row r="111" spans="1:17" s="350" customFormat="1" ht="12.75" customHeight="1">
      <c r="A111" s="648"/>
      <c r="B111" s="157"/>
      <c r="C111" s="158"/>
      <c r="D111" s="774"/>
      <c r="E111" s="752"/>
      <c r="F111" s="837"/>
      <c r="G111" s="1013"/>
      <c r="H111" s="774"/>
      <c r="I111" s="752"/>
      <c r="J111" s="837"/>
      <c r="K111" s="1013"/>
      <c r="L111" s="273"/>
      <c r="M111" s="346"/>
      <c r="N111" s="346"/>
      <c r="O111" s="346"/>
      <c r="Q111" s="99"/>
    </row>
    <row r="112" spans="1:17" s="350" customFormat="1" ht="12.75" customHeight="1">
      <c r="A112" s="648">
        <f>A110+1</f>
        <v>9</v>
      </c>
      <c r="B112" s="157" t="s">
        <v>422</v>
      </c>
      <c r="C112" s="158"/>
      <c r="D112" s="774">
        <v>4</v>
      </c>
      <c r="E112" s="752" t="s">
        <v>78</v>
      </c>
      <c r="F112" s="837">
        <v>210</v>
      </c>
      <c r="G112" s="1111">
        <f>D112*F112</f>
        <v>840</v>
      </c>
      <c r="H112" s="774">
        <v>4</v>
      </c>
      <c r="I112" s="752" t="s">
        <v>78</v>
      </c>
      <c r="J112" s="837">
        <v>300</v>
      </c>
      <c r="K112" s="1111">
        <f>H112*J112</f>
        <v>1200</v>
      </c>
      <c r="L112" s="273"/>
      <c r="M112" s="346"/>
      <c r="N112" s="346"/>
      <c r="O112" s="346"/>
      <c r="Q112" s="99"/>
    </row>
    <row r="113" spans="1:17" s="350" customFormat="1" ht="12.75" customHeight="1">
      <c r="A113" s="222"/>
      <c r="B113" s="749"/>
      <c r="C113" s="791"/>
      <c r="D113" s="774"/>
      <c r="E113" s="752"/>
      <c r="F113" s="980"/>
      <c r="G113" s="1021"/>
      <c r="H113" s="774"/>
      <c r="I113" s="752"/>
      <c r="J113" s="980"/>
      <c r="K113" s="1021"/>
      <c r="L113" s="273"/>
      <c r="M113" s="346"/>
      <c r="N113" s="346"/>
      <c r="O113" s="346"/>
      <c r="Q113" s="99"/>
    </row>
    <row r="114" spans="1:17" s="350" customFormat="1" ht="12.75" customHeight="1">
      <c r="A114" s="222"/>
      <c r="B114" s="317"/>
      <c r="C114" s="5"/>
      <c r="D114" s="774"/>
      <c r="E114" s="7"/>
      <c r="F114" s="777"/>
      <c r="G114" s="1022"/>
      <c r="H114" s="774"/>
      <c r="I114" s="7"/>
      <c r="J114" s="777"/>
      <c r="K114" s="1022"/>
      <c r="L114" s="346"/>
      <c r="M114" s="346"/>
      <c r="N114" s="346"/>
      <c r="O114" s="346"/>
    </row>
    <row r="115" spans="1:17" s="350" customFormat="1" ht="12.75" customHeight="1">
      <c r="A115" s="751"/>
      <c r="B115" s="5"/>
      <c r="C115" s="5"/>
      <c r="D115" s="774"/>
      <c r="E115" s="7"/>
      <c r="F115" s="777"/>
      <c r="G115" s="1023"/>
      <c r="H115" s="774"/>
      <c r="I115" s="7"/>
      <c r="J115" s="777"/>
      <c r="K115" s="1023"/>
      <c r="L115" s="346"/>
      <c r="M115" s="346"/>
      <c r="N115" s="346"/>
      <c r="O115" s="346"/>
    </row>
    <row r="116" spans="1:17" s="351" customFormat="1" ht="12.75" customHeight="1">
      <c r="A116" s="222"/>
      <c r="B116" s="615"/>
      <c r="C116" s="5"/>
      <c r="D116" s="779"/>
      <c r="E116" s="7"/>
      <c r="F116" s="842"/>
      <c r="G116" s="1012"/>
      <c r="H116" s="779"/>
      <c r="I116" s="7"/>
      <c r="J116" s="842"/>
      <c r="K116" s="1012"/>
      <c r="L116" s="346"/>
      <c r="M116" s="843"/>
      <c r="N116" s="844"/>
      <c r="O116" s="844"/>
      <c r="P116" s="845"/>
      <c r="Q116" s="845"/>
    </row>
    <row r="117" spans="1:17" s="351" customFormat="1" ht="12.75" customHeight="1">
      <c r="A117" s="751"/>
      <c r="B117" s="5"/>
      <c r="C117" s="347"/>
      <c r="D117" s="774"/>
      <c r="E117" s="7"/>
      <c r="F117" s="842"/>
      <c r="G117" s="1012"/>
      <c r="H117" s="774"/>
      <c r="I117" s="7"/>
      <c r="J117" s="842"/>
      <c r="K117" s="1012"/>
      <c r="L117" s="846"/>
      <c r="M117" s="843"/>
      <c r="N117" s="844"/>
      <c r="O117" s="844"/>
      <c r="P117" s="845"/>
      <c r="Q117" s="845"/>
    </row>
    <row r="118" spans="1:17" s="350" customFormat="1" ht="12.75" customHeight="1">
      <c r="A118" s="222"/>
      <c r="B118" s="336"/>
      <c r="C118" s="748"/>
      <c r="D118" s="774"/>
      <c r="E118" s="752"/>
      <c r="F118" s="978"/>
      <c r="G118" s="1020"/>
      <c r="H118" s="774"/>
      <c r="I118" s="752"/>
      <c r="J118" s="978"/>
      <c r="K118" s="1020"/>
      <c r="L118" s="273"/>
      <c r="M118" s="346"/>
      <c r="N118" s="346"/>
      <c r="O118" s="346"/>
      <c r="Q118" s="99"/>
    </row>
    <row r="119" spans="1:17" s="350" customFormat="1" ht="12.75" customHeight="1">
      <c r="A119" s="222"/>
      <c r="B119" s="5"/>
      <c r="C119" s="87"/>
      <c r="D119" s="6"/>
      <c r="E119" s="7"/>
      <c r="F119" s="978"/>
      <c r="G119" s="1020"/>
      <c r="H119" s="6"/>
      <c r="I119" s="7"/>
      <c r="J119" s="978"/>
      <c r="K119" s="1020"/>
      <c r="L119" s="273"/>
      <c r="M119" s="346"/>
      <c r="N119" s="346"/>
      <c r="O119" s="346"/>
      <c r="Q119" s="99"/>
    </row>
    <row r="120" spans="1:17" s="350" customFormat="1" ht="12.75" customHeight="1">
      <c r="A120" s="222"/>
      <c r="B120" s="336"/>
      <c r="C120" s="336"/>
      <c r="D120" s="774"/>
      <c r="E120" s="752"/>
      <c r="F120" s="978"/>
      <c r="G120" s="1020"/>
      <c r="H120" s="774"/>
      <c r="I120" s="752"/>
      <c r="J120" s="978"/>
      <c r="K120" s="1020"/>
      <c r="L120" s="273"/>
      <c r="M120" s="346"/>
      <c r="N120" s="346"/>
      <c r="O120" s="346"/>
      <c r="Q120" s="99"/>
    </row>
    <row r="121" spans="1:17" s="350" customFormat="1" ht="12.75" customHeight="1">
      <c r="A121" s="222"/>
      <c r="B121" s="219"/>
      <c r="C121" s="5"/>
      <c r="D121" s="779"/>
      <c r="E121" s="7"/>
      <c r="F121" s="309"/>
      <c r="G121" s="1020"/>
      <c r="H121" s="779"/>
      <c r="I121" s="7"/>
      <c r="J121" s="309"/>
      <c r="K121" s="1020"/>
      <c r="L121" s="273"/>
      <c r="M121" s="346"/>
      <c r="N121" s="346"/>
      <c r="O121" s="346"/>
      <c r="Q121" s="99"/>
    </row>
    <row r="122" spans="1:17" s="351" customFormat="1" ht="12.75" customHeight="1">
      <c r="A122" s="222"/>
      <c r="B122" s="336"/>
      <c r="C122" s="336"/>
      <c r="D122" s="774"/>
      <c r="E122" s="7"/>
      <c r="F122" s="569"/>
      <c r="G122" s="1011"/>
      <c r="H122" s="774"/>
      <c r="I122" s="7"/>
      <c r="J122" s="569"/>
      <c r="K122" s="1011"/>
      <c r="L122" s="679"/>
      <c r="M122" s="570"/>
      <c r="N122" s="571"/>
      <c r="O122" s="571"/>
      <c r="P122" s="572"/>
      <c r="Q122" s="572"/>
    </row>
    <row r="123" spans="1:17" s="350" customFormat="1" ht="12.75" customHeight="1">
      <c r="A123" s="222"/>
      <c r="B123" s="5"/>
      <c r="C123" s="5"/>
      <c r="D123" s="774"/>
      <c r="E123" s="7"/>
      <c r="F123" s="312"/>
      <c r="G123" s="1007"/>
      <c r="H123" s="774"/>
      <c r="I123" s="7"/>
      <c r="J123" s="312"/>
      <c r="K123" s="1007"/>
      <c r="L123" s="273"/>
      <c r="M123" s="346"/>
      <c r="N123" s="346"/>
      <c r="O123" s="346"/>
      <c r="Q123" s="99"/>
    </row>
    <row r="124" spans="1:17" s="351" customFormat="1" ht="12.75" customHeight="1">
      <c r="A124" s="648"/>
      <c r="B124" s="754"/>
      <c r="C124" s="158"/>
      <c r="D124" s="783"/>
      <c r="E124" s="4"/>
      <c r="F124" s="309"/>
      <c r="G124" s="1019"/>
      <c r="H124" s="783"/>
      <c r="I124" s="4"/>
      <c r="J124" s="309"/>
      <c r="K124" s="1019"/>
      <c r="L124" s="273"/>
      <c r="M124" s="346"/>
      <c r="N124" s="346"/>
      <c r="O124" s="346"/>
      <c r="P124" s="350"/>
      <c r="Q124" s="99"/>
    </row>
    <row r="125" spans="1:17" s="350" customFormat="1" ht="12.75" customHeight="1">
      <c r="A125" s="222"/>
      <c r="B125" s="775"/>
      <c r="C125" s="336"/>
      <c r="D125" s="790"/>
      <c r="E125" s="776"/>
      <c r="F125" s="309"/>
      <c r="G125" s="1019"/>
      <c r="H125" s="790"/>
      <c r="I125" s="776"/>
      <c r="J125" s="309"/>
      <c r="K125" s="1019"/>
      <c r="L125" s="273"/>
      <c r="M125" s="346"/>
      <c r="N125" s="346"/>
      <c r="O125" s="346"/>
      <c r="Q125" s="346"/>
    </row>
    <row r="126" spans="1:17" s="351" customFormat="1" ht="12.75" customHeight="1">
      <c r="A126" s="222"/>
      <c r="B126" s="253"/>
      <c r="C126" s="250"/>
      <c r="D126" s="254"/>
      <c r="E126" s="7"/>
      <c r="F126" s="569"/>
      <c r="G126" s="1011"/>
      <c r="H126" s="254"/>
      <c r="I126" s="7"/>
      <c r="J126" s="569"/>
      <c r="K126" s="1011"/>
      <c r="L126" s="679"/>
      <c r="M126" s="570"/>
      <c r="N126" s="571"/>
      <c r="O126" s="571"/>
      <c r="P126" s="572"/>
      <c r="Q126" s="572"/>
    </row>
    <row r="127" spans="1:17" s="350" customFormat="1" ht="12.75" customHeight="1">
      <c r="A127" s="222"/>
      <c r="B127" s="750"/>
      <c r="C127" s="5"/>
      <c r="D127" s="221"/>
      <c r="E127" s="223"/>
      <c r="F127" s="312"/>
      <c r="G127" s="1024"/>
      <c r="H127" s="221"/>
      <c r="I127" s="223"/>
      <c r="J127" s="312"/>
      <c r="K127" s="1024"/>
      <c r="L127" s="273"/>
      <c r="M127" s="346"/>
      <c r="N127" s="346"/>
      <c r="O127" s="346"/>
      <c r="Q127" s="99"/>
    </row>
    <row r="128" spans="1:17" s="351" customFormat="1" ht="12.75" customHeight="1">
      <c r="A128" s="648"/>
      <c r="B128" s="157"/>
      <c r="C128" s="262"/>
      <c r="D128" s="783"/>
      <c r="E128" s="4"/>
      <c r="F128" s="309"/>
      <c r="G128" s="1019"/>
      <c r="H128" s="783"/>
      <c r="I128" s="4"/>
      <c r="J128" s="309"/>
      <c r="K128" s="1019"/>
      <c r="L128" s="273"/>
      <c r="M128" s="346"/>
      <c r="N128" s="346"/>
      <c r="O128" s="346"/>
      <c r="P128" s="350"/>
      <c r="Q128" s="99"/>
    </row>
    <row r="129" spans="1:17" s="351" customFormat="1" ht="12.75" customHeight="1">
      <c r="A129" s="648"/>
      <c r="B129" s="157"/>
      <c r="C129" s="262"/>
      <c r="D129" s="783"/>
      <c r="E129" s="4"/>
      <c r="F129" s="309"/>
      <c r="G129" s="1019"/>
      <c r="H129" s="783"/>
      <c r="I129" s="4"/>
      <c r="J129" s="309"/>
      <c r="K129" s="1019"/>
      <c r="L129" s="273"/>
      <c r="M129" s="346"/>
      <c r="N129" s="346"/>
      <c r="O129" s="346"/>
      <c r="P129" s="350"/>
      <c r="Q129" s="99"/>
    </row>
    <row r="130" spans="1:17" s="351" customFormat="1" ht="12.75" customHeight="1">
      <c r="A130" s="648"/>
      <c r="B130" s="157"/>
      <c r="C130" s="262"/>
      <c r="D130" s="783"/>
      <c r="E130" s="4"/>
      <c r="F130" s="309"/>
      <c r="G130" s="1019"/>
      <c r="H130" s="783"/>
      <c r="I130" s="4"/>
      <c r="J130" s="309"/>
      <c r="K130" s="1019"/>
      <c r="L130" s="273"/>
      <c r="M130" s="346"/>
      <c r="N130" s="346"/>
      <c r="O130" s="346"/>
      <c r="P130" s="350"/>
      <c r="Q130" s="99"/>
    </row>
    <row r="131" spans="1:17" s="351" customFormat="1" ht="12.75" customHeight="1">
      <c r="A131" s="648"/>
      <c r="B131" s="157"/>
      <c r="C131" s="262"/>
      <c r="D131" s="783"/>
      <c r="E131" s="4"/>
      <c r="F131" s="309"/>
      <c r="G131" s="1019"/>
      <c r="H131" s="783"/>
      <c r="I131" s="4"/>
      <c r="J131" s="309"/>
      <c r="K131" s="1019"/>
      <c r="L131" s="273"/>
      <c r="M131" s="346"/>
      <c r="N131" s="346"/>
      <c r="O131" s="346"/>
      <c r="P131" s="350"/>
      <c r="Q131" s="99"/>
    </row>
    <row r="132" spans="1:17" s="351" customFormat="1" ht="12.75" customHeight="1">
      <c r="A132" s="648"/>
      <c r="B132" s="157"/>
      <c r="C132" s="262"/>
      <c r="D132" s="783"/>
      <c r="E132" s="4"/>
      <c r="F132" s="309"/>
      <c r="G132" s="1019"/>
      <c r="H132" s="783"/>
      <c r="I132" s="4"/>
      <c r="J132" s="309"/>
      <c r="K132" s="1019"/>
      <c r="L132" s="273"/>
      <c r="M132" s="346"/>
      <c r="N132" s="346"/>
      <c r="O132" s="346"/>
      <c r="P132" s="350"/>
      <c r="Q132" s="99"/>
    </row>
    <row r="133" spans="1:17" s="351" customFormat="1" ht="12.75" customHeight="1">
      <c r="A133" s="648"/>
      <c r="B133" s="157"/>
      <c r="C133" s="262"/>
      <c r="D133" s="783"/>
      <c r="E133" s="4"/>
      <c r="F133" s="309"/>
      <c r="G133" s="1019"/>
      <c r="H133" s="783"/>
      <c r="I133" s="4"/>
      <c r="J133" s="309"/>
      <c r="K133" s="1019"/>
      <c r="L133" s="273"/>
      <c r="M133" s="346"/>
      <c r="N133" s="346"/>
      <c r="O133" s="346"/>
      <c r="P133" s="350"/>
      <c r="Q133" s="99"/>
    </row>
    <row r="134" spans="1:17" s="351" customFormat="1" ht="12.75" customHeight="1">
      <c r="A134" s="648"/>
      <c r="B134" s="157"/>
      <c r="C134" s="262"/>
      <c r="D134" s="783"/>
      <c r="E134" s="4"/>
      <c r="F134" s="309"/>
      <c r="G134" s="1019"/>
      <c r="H134" s="783"/>
      <c r="I134" s="4"/>
      <c r="J134" s="309"/>
      <c r="K134" s="1019"/>
      <c r="L134" s="273"/>
      <c r="M134" s="346"/>
      <c r="N134" s="346"/>
      <c r="O134" s="346"/>
      <c r="P134" s="350"/>
      <c r="Q134" s="99"/>
    </row>
    <row r="135" spans="1:17" s="351" customFormat="1" ht="12.75" customHeight="1">
      <c r="A135" s="648"/>
      <c r="B135" s="157"/>
      <c r="C135" s="262"/>
      <c r="D135" s="783"/>
      <c r="E135" s="4"/>
      <c r="F135" s="309"/>
      <c r="G135" s="1019"/>
      <c r="H135" s="783"/>
      <c r="I135" s="4"/>
      <c r="J135" s="309"/>
      <c r="K135" s="1019"/>
      <c r="L135" s="273"/>
      <c r="M135" s="346"/>
      <c r="N135" s="346"/>
      <c r="O135" s="346"/>
      <c r="P135" s="350"/>
      <c r="Q135" s="99"/>
    </row>
    <row r="136" spans="1:17" s="351" customFormat="1" ht="12.75" customHeight="1">
      <c r="A136" s="648"/>
      <c r="B136" s="157"/>
      <c r="C136" s="262"/>
      <c r="D136" s="783"/>
      <c r="E136" s="4"/>
      <c r="F136" s="309"/>
      <c r="G136" s="1019"/>
      <c r="H136" s="783"/>
      <c r="I136" s="4"/>
      <c r="J136" s="309"/>
      <c r="K136" s="1019"/>
      <c r="L136" s="273"/>
      <c r="M136" s="346"/>
      <c r="N136" s="346"/>
      <c r="O136" s="346"/>
      <c r="P136" s="350"/>
      <c r="Q136" s="99"/>
    </row>
    <row r="137" spans="1:17" s="351" customFormat="1" ht="12.75" customHeight="1">
      <c r="A137" s="648"/>
      <c r="B137" s="157"/>
      <c r="C137" s="262"/>
      <c r="D137" s="783"/>
      <c r="E137" s="4"/>
      <c r="F137" s="309"/>
      <c r="G137" s="1019"/>
      <c r="H137" s="783"/>
      <c r="I137" s="4"/>
      <c r="J137" s="309"/>
      <c r="K137" s="1019"/>
      <c r="L137" s="273"/>
      <c r="M137" s="346"/>
      <c r="N137" s="346"/>
      <c r="O137" s="346"/>
      <c r="P137" s="350"/>
      <c r="Q137" s="99"/>
    </row>
    <row r="138" spans="1:17" s="351" customFormat="1" ht="12.75" customHeight="1">
      <c r="A138" s="648"/>
      <c r="B138" s="157"/>
      <c r="C138" s="262"/>
      <c r="D138" s="783"/>
      <c r="E138" s="4"/>
      <c r="F138" s="309"/>
      <c r="G138" s="1019"/>
      <c r="H138" s="783"/>
      <c r="I138" s="4"/>
      <c r="J138" s="309"/>
      <c r="K138" s="1019"/>
      <c r="L138" s="273"/>
      <c r="M138" s="346"/>
      <c r="N138" s="346"/>
      <c r="O138" s="346"/>
      <c r="P138" s="350"/>
      <c r="Q138" s="99"/>
    </row>
    <row r="139" spans="1:17" s="350" customFormat="1" ht="12.75" customHeight="1">
      <c r="A139" s="648"/>
      <c r="B139" s="754"/>
      <c r="C139" s="158"/>
      <c r="D139" s="797"/>
      <c r="E139" s="261"/>
      <c r="F139" s="309"/>
      <c r="G139" s="1007"/>
      <c r="H139" s="797"/>
      <c r="I139" s="261"/>
      <c r="J139" s="309"/>
      <c r="K139" s="1007"/>
      <c r="L139" s="273"/>
      <c r="M139" s="346"/>
      <c r="N139" s="346"/>
      <c r="O139" s="346"/>
      <c r="Q139" s="99"/>
    </row>
    <row r="140" spans="1:17" s="350" customFormat="1" ht="12.75" customHeight="1">
      <c r="A140" s="222"/>
      <c r="B140" s="219"/>
      <c r="C140" s="87"/>
      <c r="D140" s="774"/>
      <c r="E140" s="7"/>
      <c r="F140" s="309"/>
      <c r="G140" s="1007"/>
      <c r="H140" s="774"/>
      <c r="I140" s="7"/>
      <c r="J140" s="309"/>
      <c r="K140" s="1007"/>
      <c r="L140" s="273"/>
      <c r="M140" s="346"/>
      <c r="N140" s="346"/>
      <c r="O140" s="346"/>
      <c r="Q140" s="99"/>
    </row>
    <row r="141" spans="1:17" s="350" customFormat="1" ht="12.75" customHeight="1">
      <c r="A141" s="840"/>
      <c r="B141" s="841"/>
      <c r="C141" s="432"/>
      <c r="D141" s="790"/>
      <c r="E141" s="776"/>
      <c r="F141" s="777"/>
      <c r="G141" s="1013"/>
      <c r="H141" s="790"/>
      <c r="I141" s="776"/>
      <c r="J141" s="777"/>
      <c r="K141" s="1013"/>
      <c r="L141" s="346"/>
      <c r="M141" s="346"/>
      <c r="N141" s="346"/>
      <c r="O141" s="346"/>
    </row>
    <row r="142" spans="1:17" s="350" customFormat="1" ht="12.75" customHeight="1">
      <c r="A142" s="315"/>
      <c r="B142" s="12"/>
      <c r="C142" s="12"/>
      <c r="D142" s="564"/>
      <c r="E142" s="14"/>
      <c r="F142" s="316"/>
      <c r="G142" s="1007"/>
      <c r="H142" s="564"/>
      <c r="I142" s="14"/>
      <c r="J142" s="316"/>
      <c r="K142" s="1007"/>
      <c r="L142" s="273"/>
      <c r="M142" s="346"/>
      <c r="N142" s="346"/>
      <c r="O142" s="346"/>
      <c r="Q142" s="346"/>
    </row>
    <row r="143" spans="1:17" s="350" customFormat="1" ht="12.75" customHeight="1">
      <c r="A143" s="222"/>
      <c r="B143" s="5"/>
      <c r="C143" s="5"/>
      <c r="D143" s="6"/>
      <c r="E143" s="7"/>
      <c r="F143" s="309"/>
      <c r="G143" s="1015"/>
      <c r="H143" s="6"/>
      <c r="I143" s="7"/>
      <c r="J143" s="309"/>
      <c r="K143" s="1015"/>
      <c r="L143" s="273"/>
      <c r="M143" s="346"/>
      <c r="N143" s="346"/>
      <c r="O143" s="346"/>
      <c r="Q143" s="346"/>
    </row>
    <row r="144" spans="1:17" s="350" customFormat="1" ht="12.75" customHeight="1">
      <c r="A144" s="222"/>
      <c r="B144" s="9" t="s">
        <v>106</v>
      </c>
      <c r="C144" s="9"/>
      <c r="D144" s="6"/>
      <c r="E144" s="7"/>
      <c r="F144" s="306" t="s">
        <v>36</v>
      </c>
      <c r="G144" s="1016">
        <f>SUM(G78:G141)</f>
        <v>23290</v>
      </c>
      <c r="H144" s="6"/>
      <c r="I144" s="7"/>
      <c r="J144" s="306" t="s">
        <v>36</v>
      </c>
      <c r="K144" s="1016">
        <f>SUM(K78:K141)</f>
        <v>27700</v>
      </c>
      <c r="L144" s="273"/>
      <c r="M144" s="346"/>
      <c r="N144" s="346"/>
      <c r="O144" s="346"/>
      <c r="Q144" s="346"/>
    </row>
    <row r="145" spans="1:17" s="346" customFormat="1" ht="12.75" customHeight="1" thickBot="1">
      <c r="A145" s="313"/>
      <c r="B145" s="15"/>
      <c r="C145" s="15"/>
      <c r="D145" s="16"/>
      <c r="E145" s="17"/>
      <c r="F145" s="314"/>
      <c r="G145" s="1017"/>
      <c r="H145" s="16"/>
      <c r="I145" s="17"/>
      <c r="J145" s="314"/>
      <c r="K145" s="1017"/>
      <c r="L145" s="273"/>
      <c r="P145" s="350"/>
    </row>
    <row r="146" spans="1:17" s="346" customFormat="1" ht="12.75" customHeight="1" thickTop="1">
      <c r="A146" s="222"/>
      <c r="B146" s="5"/>
      <c r="C146" s="5"/>
      <c r="D146" s="254"/>
      <c r="E146" s="7"/>
      <c r="F146" s="309"/>
      <c r="G146" s="1007"/>
      <c r="H146" s="254"/>
      <c r="I146" s="7"/>
      <c r="J146" s="309"/>
      <c r="K146" s="1007"/>
      <c r="L146" s="273"/>
      <c r="P146" s="350"/>
      <c r="Q146" s="99"/>
    </row>
    <row r="147" spans="1:17" s="346" customFormat="1" ht="12.75" customHeight="1">
      <c r="A147" s="222"/>
      <c r="B147" s="218" t="s">
        <v>423</v>
      </c>
      <c r="C147" s="87"/>
      <c r="D147" s="254"/>
      <c r="E147" s="7"/>
      <c r="F147" s="312"/>
      <c r="G147" s="1007"/>
      <c r="H147" s="254"/>
      <c r="I147" s="7"/>
      <c r="J147" s="312"/>
      <c r="K147" s="1007"/>
      <c r="L147" s="273"/>
      <c r="P147" s="350"/>
      <c r="Q147" s="99"/>
    </row>
    <row r="148" spans="1:17" s="346" customFormat="1">
      <c r="A148" s="222"/>
      <c r="B148" s="218" t="s">
        <v>315</v>
      </c>
      <c r="C148" s="87"/>
      <c r="D148" s="254"/>
      <c r="E148" s="7"/>
      <c r="F148" s="312"/>
      <c r="G148" s="1007"/>
      <c r="H148" s="254"/>
      <c r="I148" s="7"/>
      <c r="J148" s="312"/>
      <c r="K148" s="1007"/>
      <c r="L148" s="273"/>
      <c r="P148" s="350"/>
      <c r="Q148" s="99"/>
    </row>
    <row r="149" spans="1:17" s="346" customFormat="1">
      <c r="A149" s="565"/>
      <c r="B149" s="566"/>
      <c r="C149" s="567"/>
      <c r="D149" s="254"/>
      <c r="E149" s="568"/>
      <c r="F149" s="569"/>
      <c r="G149" s="1011"/>
      <c r="H149" s="254"/>
      <c r="I149" s="568"/>
      <c r="J149" s="569"/>
      <c r="K149" s="1011"/>
      <c r="L149" s="679"/>
      <c r="M149" s="570"/>
      <c r="N149" s="571"/>
      <c r="O149" s="571"/>
      <c r="P149" s="572"/>
      <c r="Q149" s="572"/>
    </row>
    <row r="150" spans="1:17" s="346" customFormat="1">
      <c r="A150" s="565"/>
      <c r="B150" s="219" t="s">
        <v>424</v>
      </c>
      <c r="C150" s="87"/>
      <c r="D150" s="254"/>
      <c r="E150" s="568"/>
      <c r="F150" s="569"/>
      <c r="G150" s="1011"/>
      <c r="H150" s="254"/>
      <c r="I150" s="568"/>
      <c r="J150" s="569"/>
      <c r="K150" s="1011"/>
      <c r="L150" s="679"/>
      <c r="M150" s="570"/>
      <c r="N150" s="571"/>
      <c r="O150" s="571"/>
      <c r="P150" s="572"/>
      <c r="Q150" s="572"/>
    </row>
    <row r="151" spans="1:17" s="346" customFormat="1">
      <c r="A151" s="565"/>
      <c r="B151" s="219" t="s">
        <v>425</v>
      </c>
      <c r="C151" s="87"/>
      <c r="D151" s="254"/>
      <c r="E151" s="568"/>
      <c r="F151" s="569"/>
      <c r="G151" s="1011"/>
      <c r="H151" s="254"/>
      <c r="I151" s="568"/>
      <c r="J151" s="569"/>
      <c r="K151" s="1011"/>
      <c r="L151" s="679"/>
      <c r="M151" s="570"/>
      <c r="N151" s="571"/>
      <c r="O151" s="571"/>
      <c r="P151" s="572"/>
      <c r="Q151" s="572"/>
    </row>
    <row r="152" spans="1:17" s="346" customFormat="1">
      <c r="A152" s="565"/>
      <c r="B152" s="219" t="s">
        <v>426</v>
      </c>
      <c r="C152" s="87"/>
      <c r="D152" s="254"/>
      <c r="E152" s="568"/>
      <c r="F152" s="569"/>
      <c r="G152" s="1011"/>
      <c r="H152" s="254"/>
      <c r="I152" s="568"/>
      <c r="J152" s="569"/>
      <c r="K152" s="1011"/>
      <c r="L152" s="679"/>
      <c r="M152" s="570"/>
      <c r="N152" s="571"/>
      <c r="O152" s="571"/>
      <c r="P152" s="572"/>
      <c r="Q152" s="572"/>
    </row>
    <row r="153" spans="1:17" s="346" customFormat="1">
      <c r="A153" s="565"/>
      <c r="B153" s="219" t="s">
        <v>427</v>
      </c>
      <c r="C153" s="87"/>
      <c r="D153" s="254"/>
      <c r="E153" s="568"/>
      <c r="F153" s="569"/>
      <c r="G153" s="1011"/>
      <c r="H153" s="254"/>
      <c r="I153" s="568"/>
      <c r="J153" s="569"/>
      <c r="K153" s="1011"/>
      <c r="L153" s="679"/>
      <c r="M153" s="570"/>
      <c r="N153" s="571"/>
      <c r="O153" s="571"/>
      <c r="P153" s="572"/>
      <c r="Q153" s="572"/>
    </row>
    <row r="154" spans="1:17" s="346" customFormat="1">
      <c r="A154" s="565"/>
      <c r="B154" s="573"/>
      <c r="C154" s="567"/>
      <c r="D154" s="774"/>
      <c r="E154" s="7"/>
      <c r="F154" s="569"/>
      <c r="G154" s="1011"/>
      <c r="H154" s="774"/>
      <c r="I154" s="7"/>
      <c r="J154" s="569"/>
      <c r="K154" s="1011"/>
      <c r="L154" s="679"/>
      <c r="M154" s="570"/>
      <c r="N154" s="571"/>
      <c r="O154" s="571"/>
      <c r="P154" s="572"/>
      <c r="Q154" s="572"/>
    </row>
    <row r="155" spans="1:17" s="346" customFormat="1">
      <c r="A155" s="222">
        <v>1</v>
      </c>
      <c r="B155" s="5" t="s">
        <v>428</v>
      </c>
      <c r="C155" s="87"/>
      <c r="D155" s="774">
        <v>43</v>
      </c>
      <c r="E155" s="7" t="s">
        <v>43</v>
      </c>
      <c r="F155" s="312">
        <v>210</v>
      </c>
      <c r="G155" s="1026">
        <f>D155*F155</f>
        <v>9030</v>
      </c>
      <c r="H155" s="774">
        <v>43</v>
      </c>
      <c r="I155" s="7" t="s">
        <v>43</v>
      </c>
      <c r="J155" s="312">
        <v>300</v>
      </c>
      <c r="K155" s="1026">
        <f>H155*J155</f>
        <v>12900</v>
      </c>
      <c r="L155" s="273"/>
      <c r="P155" s="350"/>
      <c r="Q155" s="99"/>
    </row>
    <row r="156" spans="1:17" s="346" customFormat="1">
      <c r="A156" s="222"/>
      <c r="B156" s="10"/>
      <c r="C156" s="87"/>
      <c r="D156" s="790"/>
      <c r="E156" s="223"/>
      <c r="F156" s="309"/>
      <c r="G156" s="1019"/>
      <c r="H156" s="790"/>
      <c r="I156" s="223"/>
      <c r="J156" s="309"/>
      <c r="K156" s="1019"/>
      <c r="L156" s="273"/>
      <c r="P156" s="350"/>
      <c r="Q156" s="99"/>
    </row>
    <row r="157" spans="1:17" s="346" customFormat="1">
      <c r="A157" s="751">
        <f>A155+1</f>
        <v>2</v>
      </c>
      <c r="B157" s="5" t="s">
        <v>399</v>
      </c>
      <c r="C157" s="5"/>
      <c r="D157" s="774">
        <v>1</v>
      </c>
      <c r="E157" s="7" t="s">
        <v>32</v>
      </c>
      <c r="F157" s="1106">
        <f>2*80</f>
        <v>160</v>
      </c>
      <c r="G157" s="1026">
        <f>D157*F157</f>
        <v>160</v>
      </c>
      <c r="H157" s="774">
        <v>1</v>
      </c>
      <c r="I157" s="7" t="s">
        <v>32</v>
      </c>
      <c r="J157" s="309">
        <v>1500</v>
      </c>
      <c r="K157" s="1026">
        <f>H157*J157</f>
        <v>1500</v>
      </c>
      <c r="L157" s="273"/>
      <c r="P157" s="350"/>
      <c r="Q157" s="99"/>
    </row>
    <row r="158" spans="1:17" s="346" customFormat="1">
      <c r="A158" s="751"/>
      <c r="B158" s="5"/>
      <c r="C158" s="5"/>
      <c r="D158" s="6"/>
      <c r="E158" s="7"/>
      <c r="F158" s="309"/>
      <c r="G158" s="1019"/>
      <c r="H158" s="6"/>
      <c r="I158" s="7"/>
      <c r="J158" s="309"/>
      <c r="K158" s="1019"/>
      <c r="L158" s="273"/>
      <c r="P158" s="350"/>
      <c r="Q158" s="99"/>
    </row>
    <row r="159" spans="1:17" s="346" customFormat="1">
      <c r="A159" s="257"/>
      <c r="B159" s="753" t="s">
        <v>429</v>
      </c>
      <c r="C159" s="219"/>
      <c r="D159" s="774"/>
      <c r="E159" s="7"/>
      <c r="F159" s="978"/>
      <c r="G159" s="1020"/>
      <c r="H159" s="774"/>
      <c r="I159" s="7"/>
      <c r="J159" s="978"/>
      <c r="K159" s="1020"/>
      <c r="L159" s="273"/>
      <c r="P159" s="350"/>
      <c r="Q159" s="99"/>
    </row>
    <row r="160" spans="1:17" s="346" customFormat="1">
      <c r="A160" s="257"/>
      <c r="B160" s="5"/>
      <c r="C160" s="87"/>
      <c r="D160" s="783"/>
      <c r="E160" s="4"/>
      <c r="F160" s="309"/>
      <c r="G160" s="1007"/>
      <c r="H160" s="783"/>
      <c r="I160" s="4"/>
      <c r="J160" s="309"/>
      <c r="K160" s="1007"/>
      <c r="L160" s="273"/>
      <c r="P160" s="350"/>
    </row>
    <row r="161" spans="1:17" s="346" customFormat="1">
      <c r="A161" s="918"/>
      <c r="B161" s="10" t="s">
        <v>430</v>
      </c>
      <c r="C161" s="5"/>
      <c r="D161" s="774"/>
      <c r="E161" s="7"/>
      <c r="F161" s="309"/>
      <c r="G161" s="1007"/>
      <c r="H161" s="774"/>
      <c r="I161" s="7"/>
      <c r="J161" s="309"/>
      <c r="K161" s="1007"/>
      <c r="L161" s="273"/>
      <c r="P161" s="350"/>
      <c r="Q161" s="99"/>
    </row>
    <row r="162" spans="1:17" s="346" customFormat="1">
      <c r="A162" s="918"/>
      <c r="B162" s="10" t="s">
        <v>405</v>
      </c>
      <c r="C162" s="5"/>
      <c r="D162" s="774"/>
      <c r="E162" s="7"/>
      <c r="F162" s="309"/>
      <c r="G162" s="1007"/>
      <c r="H162" s="774"/>
      <c r="I162" s="7"/>
      <c r="J162" s="309"/>
      <c r="K162" s="1007"/>
      <c r="L162" s="273"/>
      <c r="P162" s="350"/>
      <c r="Q162" s="99"/>
    </row>
    <row r="163" spans="1:17" s="346" customFormat="1">
      <c r="A163" s="918"/>
      <c r="B163" s="10" t="s">
        <v>406</v>
      </c>
      <c r="C163" s="5"/>
      <c r="D163" s="774"/>
      <c r="E163" s="7"/>
      <c r="F163" s="309"/>
      <c r="G163" s="1007"/>
      <c r="H163" s="774"/>
      <c r="I163" s="7"/>
      <c r="J163" s="309"/>
      <c r="K163" s="1007"/>
      <c r="L163" s="273"/>
      <c r="P163" s="350"/>
      <c r="Q163" s="99"/>
    </row>
    <row r="164" spans="1:17" s="346" customFormat="1">
      <c r="A164" s="918"/>
      <c r="B164" s="10" t="s">
        <v>407</v>
      </c>
      <c r="C164" s="5"/>
      <c r="D164" s="774"/>
      <c r="E164" s="7"/>
      <c r="F164" s="309"/>
      <c r="G164" s="1007"/>
      <c r="H164" s="774"/>
      <c r="I164" s="7"/>
      <c r="J164" s="309"/>
      <c r="K164" s="1007"/>
      <c r="L164" s="273"/>
      <c r="P164" s="350"/>
      <c r="Q164" s="99"/>
    </row>
    <row r="165" spans="1:17" s="346" customFormat="1">
      <c r="A165" s="918"/>
      <c r="B165" s="10" t="s">
        <v>408</v>
      </c>
      <c r="C165" s="5"/>
      <c r="D165" s="774"/>
      <c r="E165" s="7"/>
      <c r="F165" s="309"/>
      <c r="G165" s="1007"/>
      <c r="H165" s="774"/>
      <c r="I165" s="7"/>
      <c r="J165" s="309"/>
      <c r="K165" s="1007"/>
      <c r="L165" s="273"/>
      <c r="P165" s="350"/>
      <c r="Q165" s="99"/>
    </row>
    <row r="166" spans="1:17" s="346" customFormat="1">
      <c r="A166" s="918"/>
      <c r="B166" s="10" t="s">
        <v>431</v>
      </c>
      <c r="C166" s="5"/>
      <c r="D166" s="774"/>
      <c r="E166" s="7"/>
      <c r="F166" s="309"/>
      <c r="G166" s="1007"/>
      <c r="H166" s="774"/>
      <c r="I166" s="7"/>
      <c r="J166" s="309"/>
      <c r="K166" s="1007"/>
      <c r="L166" s="273"/>
      <c r="P166" s="350"/>
      <c r="Q166" s="99"/>
    </row>
    <row r="167" spans="1:17" s="346" customFormat="1">
      <c r="A167" s="918"/>
      <c r="B167" s="335" t="s">
        <v>432</v>
      </c>
      <c r="C167" s="5"/>
      <c r="D167" s="774"/>
      <c r="E167" s="7"/>
      <c r="F167" s="309"/>
      <c r="G167" s="1007"/>
      <c r="H167" s="774"/>
      <c r="I167" s="7"/>
      <c r="J167" s="309"/>
      <c r="K167" s="1007"/>
      <c r="L167" s="273"/>
      <c r="P167" s="350"/>
      <c r="Q167" s="99"/>
    </row>
    <row r="168" spans="1:17" s="346" customFormat="1">
      <c r="A168" s="918"/>
      <c r="B168" s="11"/>
      <c r="C168" s="5"/>
      <c r="D168" s="774"/>
      <c r="E168" s="7"/>
      <c r="F168" s="309"/>
      <c r="G168" s="1007"/>
      <c r="H168" s="774"/>
      <c r="I168" s="7"/>
      <c r="J168" s="309"/>
      <c r="K168" s="1007"/>
      <c r="L168" s="273"/>
      <c r="P168" s="350"/>
      <c r="Q168" s="99"/>
    </row>
    <row r="169" spans="1:17" s="346" customFormat="1">
      <c r="A169" s="918">
        <f>A157+1</f>
        <v>3</v>
      </c>
      <c r="B169" s="335" t="s">
        <v>433</v>
      </c>
      <c r="C169" s="242"/>
      <c r="D169" s="774">
        <v>1</v>
      </c>
      <c r="E169" s="7" t="s">
        <v>78</v>
      </c>
      <c r="F169" s="309">
        <f>+(24000*1.15)+1000+650+2150</f>
        <v>31399.999999999996</v>
      </c>
      <c r="G169" s="1026">
        <f>D169*F169</f>
        <v>31399.999999999996</v>
      </c>
      <c r="H169" s="774">
        <v>1</v>
      </c>
      <c r="I169" s="7" t="s">
        <v>78</v>
      </c>
      <c r="J169" s="1107">
        <v>42500</v>
      </c>
      <c r="K169" s="1026">
        <f>H169*J169</f>
        <v>42500</v>
      </c>
      <c r="L169" s="273"/>
      <c r="P169" s="350"/>
      <c r="Q169" s="99"/>
    </row>
    <row r="170" spans="1:17" s="346" customFormat="1">
      <c r="A170" s="918"/>
      <c r="B170" s="335"/>
      <c r="C170" s="242"/>
      <c r="D170" s="774"/>
      <c r="E170" s="7"/>
      <c r="F170" s="309"/>
      <c r="G170" s="1007"/>
      <c r="H170" s="774"/>
      <c r="I170" s="7"/>
      <c r="J170" s="309"/>
      <c r="K170" s="1007"/>
      <c r="L170" s="273"/>
      <c r="P170" s="350"/>
      <c r="Q170" s="99"/>
    </row>
    <row r="171" spans="1:17" s="346" customFormat="1">
      <c r="A171" s="918">
        <f>A169+1</f>
        <v>4</v>
      </c>
      <c r="B171" s="335" t="s">
        <v>434</v>
      </c>
      <c r="C171" s="242"/>
      <c r="D171" s="774">
        <v>1</v>
      </c>
      <c r="E171" s="7" t="s">
        <v>78</v>
      </c>
      <c r="F171" s="309">
        <f>+F169</f>
        <v>31399.999999999996</v>
      </c>
      <c r="G171" s="1026">
        <f>D171*F171</f>
        <v>31399.999999999996</v>
      </c>
      <c r="H171" s="774">
        <v>1</v>
      </c>
      <c r="I171" s="7" t="s">
        <v>78</v>
      </c>
      <c r="J171" s="1107">
        <v>42500</v>
      </c>
      <c r="K171" s="1026">
        <f>H171*J171</f>
        <v>42500</v>
      </c>
      <c r="L171" s="273"/>
      <c r="P171" s="350"/>
      <c r="Q171" s="99"/>
    </row>
    <row r="172" spans="1:17" s="346" customFormat="1">
      <c r="A172" s="918"/>
      <c r="B172" s="335"/>
      <c r="C172" s="242"/>
      <c r="D172" s="774"/>
      <c r="E172" s="7"/>
      <c r="F172" s="309"/>
      <c r="G172" s="1007"/>
      <c r="H172" s="774"/>
      <c r="I172" s="7"/>
      <c r="J172" s="309"/>
      <c r="K172" s="1007"/>
      <c r="L172" s="273"/>
      <c r="P172" s="350"/>
      <c r="Q172" s="99"/>
    </row>
    <row r="173" spans="1:17" s="346" customFormat="1">
      <c r="A173" s="918">
        <f t="shared" ref="A173" si="5">A171+1</f>
        <v>5</v>
      </c>
      <c r="B173" s="335" t="s">
        <v>435</v>
      </c>
      <c r="C173" s="242"/>
      <c r="D173" s="774">
        <v>1</v>
      </c>
      <c r="E173" s="7" t="s">
        <v>78</v>
      </c>
      <c r="F173" s="309">
        <f>+F171</f>
        <v>31399.999999999996</v>
      </c>
      <c r="G173" s="1026">
        <f>D173*F173</f>
        <v>31399.999999999996</v>
      </c>
      <c r="H173" s="774">
        <v>1</v>
      </c>
      <c r="I173" s="7" t="s">
        <v>78</v>
      </c>
      <c r="J173" s="1107">
        <v>42500</v>
      </c>
      <c r="K173" s="1026">
        <f>H173*J173</f>
        <v>42500</v>
      </c>
      <c r="L173" s="273"/>
      <c r="P173" s="350"/>
      <c r="Q173" s="99"/>
    </row>
    <row r="174" spans="1:17" s="346" customFormat="1">
      <c r="A174" s="918"/>
      <c r="B174" s="335"/>
      <c r="C174" s="242"/>
      <c r="D174" s="774"/>
      <c r="E174" s="7"/>
      <c r="F174" s="309"/>
      <c r="G174" s="1007"/>
      <c r="H174" s="774"/>
      <c r="I174" s="7"/>
      <c r="J174" s="309"/>
      <c r="K174" s="1007"/>
      <c r="L174" s="273"/>
      <c r="P174" s="350"/>
      <c r="Q174" s="99"/>
    </row>
    <row r="175" spans="1:17" s="346" customFormat="1">
      <c r="A175" s="918">
        <f t="shared" ref="A175" si="6">A173+1</f>
        <v>6</v>
      </c>
      <c r="B175" s="335" t="s">
        <v>436</v>
      </c>
      <c r="C175" s="242"/>
      <c r="D175" s="774">
        <v>1</v>
      </c>
      <c r="E175" s="7" t="s">
        <v>78</v>
      </c>
      <c r="F175" s="309">
        <f>+F173</f>
        <v>31399.999999999996</v>
      </c>
      <c r="G175" s="1026">
        <f>D175*F175</f>
        <v>31399.999999999996</v>
      </c>
      <c r="H175" s="774">
        <v>1</v>
      </c>
      <c r="I175" s="7" t="s">
        <v>78</v>
      </c>
      <c r="J175" s="1107">
        <v>42500</v>
      </c>
      <c r="K175" s="1026">
        <f>H175*J175</f>
        <v>42500</v>
      </c>
      <c r="L175" s="273"/>
      <c r="P175" s="350"/>
      <c r="Q175" s="99"/>
    </row>
    <row r="176" spans="1:17" s="346" customFormat="1">
      <c r="A176" s="918"/>
      <c r="B176" s="335"/>
      <c r="C176" s="242"/>
      <c r="D176" s="774"/>
      <c r="E176" s="7"/>
      <c r="F176" s="309"/>
      <c r="G176" s="1007"/>
      <c r="H176" s="774"/>
      <c r="I176" s="7"/>
      <c r="J176" s="309"/>
      <c r="K176" s="1007"/>
      <c r="L176" s="273"/>
      <c r="P176" s="350"/>
      <c r="Q176" s="99"/>
    </row>
    <row r="177" spans="1:17" s="346" customFormat="1">
      <c r="A177" s="310"/>
      <c r="B177" s="10" t="s">
        <v>412</v>
      </c>
      <c r="C177" s="242"/>
      <c r="D177" s="779"/>
      <c r="E177" s="7"/>
      <c r="F177" s="309"/>
      <c r="G177" s="1007"/>
      <c r="H177" s="779"/>
      <c r="I177" s="7"/>
      <c r="J177" s="309"/>
      <c r="K177" s="1007"/>
      <c r="L177" s="273"/>
      <c r="P177" s="350"/>
      <c r="Q177" s="99"/>
    </row>
    <row r="178" spans="1:17" s="346" customFormat="1">
      <c r="A178" s="310"/>
      <c r="B178" s="10" t="s">
        <v>432</v>
      </c>
      <c r="C178" s="242"/>
      <c r="D178" s="779"/>
      <c r="E178" s="7"/>
      <c r="F178" s="309"/>
      <c r="G178" s="1019"/>
      <c r="H178" s="779"/>
      <c r="I178" s="7"/>
      <c r="J178" s="309"/>
      <c r="K178" s="1019"/>
      <c r="L178" s="273"/>
      <c r="P178" s="350"/>
      <c r="Q178" s="99"/>
    </row>
    <row r="179" spans="1:17" s="346" customFormat="1">
      <c r="A179" s="310"/>
      <c r="B179" s="10"/>
      <c r="C179" s="242"/>
      <c r="D179" s="779"/>
      <c r="E179" s="7"/>
      <c r="F179" s="309"/>
      <c r="G179" s="1007"/>
      <c r="H179" s="779"/>
      <c r="I179" s="7"/>
      <c r="J179" s="309"/>
      <c r="K179" s="1007"/>
      <c r="L179" s="273"/>
      <c r="P179" s="350"/>
      <c r="Q179" s="99"/>
    </row>
    <row r="180" spans="1:17" s="346" customFormat="1">
      <c r="A180" s="310">
        <f>A175+1</f>
        <v>7</v>
      </c>
      <c r="B180" s="252" t="s">
        <v>437</v>
      </c>
      <c r="C180" s="242"/>
      <c r="D180" s="774">
        <v>2</v>
      </c>
      <c r="E180" s="7" t="s">
        <v>78</v>
      </c>
      <c r="F180" s="309">
        <v>225</v>
      </c>
      <c r="G180" s="1027">
        <f>D180*F180</f>
        <v>450</v>
      </c>
      <c r="H180" s="774">
        <v>2</v>
      </c>
      <c r="I180" s="7" t="s">
        <v>78</v>
      </c>
      <c r="J180" s="309">
        <v>250</v>
      </c>
      <c r="K180" s="1027">
        <f>H180*J180</f>
        <v>500</v>
      </c>
      <c r="L180" s="273"/>
      <c r="P180" s="350"/>
      <c r="Q180" s="99"/>
    </row>
    <row r="181" spans="1:17" s="346" customFormat="1">
      <c r="A181" s="310"/>
      <c r="B181" s="10"/>
      <c r="C181" s="242"/>
      <c r="D181" s="779"/>
      <c r="E181" s="7"/>
      <c r="F181" s="309"/>
      <c r="G181" s="1007"/>
      <c r="H181" s="779"/>
      <c r="I181" s="7"/>
      <c r="J181" s="309"/>
      <c r="K181" s="1007"/>
      <c r="L181" s="273"/>
      <c r="P181" s="350"/>
      <c r="Q181" s="99"/>
    </row>
    <row r="182" spans="1:17" s="346" customFormat="1">
      <c r="A182" s="310">
        <f>A180+1</f>
        <v>8</v>
      </c>
      <c r="B182" s="252" t="s">
        <v>438</v>
      </c>
      <c r="C182" s="789"/>
      <c r="D182" s="783">
        <v>1</v>
      </c>
      <c r="E182" s="7" t="s">
        <v>78</v>
      </c>
      <c r="F182" s="309">
        <v>300</v>
      </c>
      <c r="G182" s="1027">
        <f>D182*F182</f>
        <v>300</v>
      </c>
      <c r="H182" s="783">
        <v>1</v>
      </c>
      <c r="I182" s="7" t="s">
        <v>78</v>
      </c>
      <c r="J182" s="309">
        <v>500</v>
      </c>
      <c r="K182" s="1027">
        <f>H182*J182</f>
        <v>500</v>
      </c>
      <c r="L182" s="273"/>
      <c r="P182" s="350"/>
      <c r="Q182" s="99"/>
    </row>
    <row r="183" spans="1:17" s="346" customFormat="1">
      <c r="A183" s="918"/>
      <c r="B183" s="335"/>
      <c r="C183" s="242"/>
      <c r="D183" s="774"/>
      <c r="E183" s="7"/>
      <c r="F183" s="309"/>
      <c r="G183" s="1007"/>
      <c r="H183" s="774"/>
      <c r="I183" s="7"/>
      <c r="J183" s="309"/>
      <c r="K183" s="1007"/>
      <c r="L183" s="273"/>
      <c r="P183" s="350"/>
      <c r="Q183" s="99"/>
    </row>
    <row r="184" spans="1:17" s="346" customFormat="1">
      <c r="A184" s="648"/>
      <c r="B184" s="754" t="s">
        <v>439</v>
      </c>
      <c r="C184" s="158"/>
      <c r="D184" s="783"/>
      <c r="E184" s="4"/>
      <c r="F184" s="309"/>
      <c r="G184" s="1007"/>
      <c r="H184" s="783"/>
      <c r="I184" s="4"/>
      <c r="J184" s="309"/>
      <c r="K184" s="1007"/>
      <c r="L184" s="273"/>
      <c r="P184" s="350"/>
      <c r="Q184" s="99"/>
    </row>
    <row r="185" spans="1:17" s="346" customFormat="1">
      <c r="A185" s="918"/>
      <c r="B185" s="576"/>
      <c r="C185" s="336"/>
      <c r="D185" s="798"/>
      <c r="E185" s="776"/>
      <c r="F185" s="309"/>
      <c r="G185" s="1007"/>
      <c r="H185" s="798"/>
      <c r="I185" s="776"/>
      <c r="J185" s="309"/>
      <c r="K185" s="1007"/>
      <c r="L185" s="273"/>
      <c r="P185" s="350"/>
      <c r="Q185" s="99"/>
    </row>
    <row r="186" spans="1:17" s="346" customFormat="1">
      <c r="A186" s="648">
        <f>A182+1</f>
        <v>9</v>
      </c>
      <c r="B186" s="157" t="s">
        <v>440</v>
      </c>
      <c r="C186" s="158"/>
      <c r="D186" s="774">
        <v>2</v>
      </c>
      <c r="E186" s="7" t="s">
        <v>78</v>
      </c>
      <c r="F186" s="309">
        <v>120</v>
      </c>
      <c r="G186" s="1027">
        <f>D186*F186</f>
        <v>240</v>
      </c>
      <c r="H186" s="774">
        <v>2</v>
      </c>
      <c r="I186" s="7" t="s">
        <v>78</v>
      </c>
      <c r="J186" s="309">
        <v>150</v>
      </c>
      <c r="K186" s="1027">
        <f>H186*J186</f>
        <v>300</v>
      </c>
      <c r="L186" s="273"/>
      <c r="P186" s="350"/>
    </row>
    <row r="187" spans="1:17" s="346" customFormat="1">
      <c r="A187" s="751"/>
      <c r="B187" s="576"/>
      <c r="C187" s="336"/>
      <c r="D187" s="783"/>
      <c r="E187" s="783"/>
      <c r="F187" s="837"/>
      <c r="G187" s="1022"/>
      <c r="H187" s="783"/>
      <c r="I187" s="783"/>
      <c r="J187" s="837"/>
      <c r="K187" s="1022"/>
      <c r="P187" s="350"/>
      <c r="Q187" s="350"/>
    </row>
    <row r="188" spans="1:17" s="346" customFormat="1">
      <c r="A188" s="751"/>
      <c r="B188" s="754" t="s">
        <v>441</v>
      </c>
      <c r="C188" s="336"/>
      <c r="D188" s="783"/>
      <c r="E188" s="981"/>
      <c r="F188" s="837"/>
      <c r="G188" s="1022"/>
      <c r="H188" s="783"/>
      <c r="I188" s="981"/>
      <c r="J188" s="837"/>
      <c r="K188" s="1022"/>
      <c r="P188" s="350"/>
      <c r="Q188" s="350"/>
    </row>
    <row r="189" spans="1:17" s="346" customFormat="1">
      <c r="A189" s="751"/>
      <c r="B189" s="748"/>
      <c r="C189" s="336"/>
      <c r="D189" s="783"/>
      <c r="E189" s="981"/>
      <c r="F189" s="837"/>
      <c r="G189" s="1022"/>
      <c r="H189" s="783"/>
      <c r="I189" s="981"/>
      <c r="J189" s="837"/>
      <c r="K189" s="1022"/>
      <c r="P189" s="350"/>
      <c r="Q189" s="350"/>
    </row>
    <row r="190" spans="1:17" s="346" customFormat="1">
      <c r="A190" s="751">
        <f>A186+1</f>
        <v>10</v>
      </c>
      <c r="B190" s="157" t="s">
        <v>442</v>
      </c>
      <c r="C190" s="336"/>
      <c r="D190" s="783">
        <v>1</v>
      </c>
      <c r="E190" s="981" t="s">
        <v>78</v>
      </c>
      <c r="F190" s="837">
        <v>650</v>
      </c>
      <c r="G190" s="1027">
        <f>D190*F190</f>
        <v>650</v>
      </c>
      <c r="H190" s="783">
        <v>1</v>
      </c>
      <c r="I190" s="981" t="s">
        <v>78</v>
      </c>
      <c r="J190" s="837">
        <v>250</v>
      </c>
      <c r="K190" s="1027">
        <f>H190*J190</f>
        <v>250</v>
      </c>
      <c r="P190" s="350"/>
      <c r="Q190" s="350"/>
    </row>
    <row r="191" spans="1:17" s="346" customFormat="1">
      <c r="A191" s="751"/>
      <c r="B191" s="931"/>
      <c r="C191" s="336"/>
      <c r="D191" s="783"/>
      <c r="E191" s="981"/>
      <c r="F191" s="837"/>
      <c r="G191" s="1022"/>
      <c r="H191" s="783"/>
      <c r="I191" s="981"/>
      <c r="J191" s="837"/>
      <c r="K191" s="1022"/>
      <c r="P191" s="350"/>
      <c r="Q191" s="350"/>
    </row>
    <row r="192" spans="1:17" s="346" customFormat="1">
      <c r="A192" s="751"/>
      <c r="B192" s="317"/>
      <c r="C192" s="219"/>
      <c r="D192" s="798"/>
      <c r="E192" s="223"/>
      <c r="F192" s="309"/>
      <c r="G192" s="1019"/>
      <c r="H192" s="798"/>
      <c r="I192" s="223"/>
      <c r="J192" s="309"/>
      <c r="K192" s="1019"/>
      <c r="L192" s="273"/>
      <c r="P192" s="350"/>
      <c r="Q192" s="99"/>
    </row>
    <row r="193" spans="1:17" s="346" customFormat="1">
      <c r="A193" s="257"/>
      <c r="B193" s="317"/>
      <c r="C193" s="219"/>
      <c r="D193" s="798"/>
      <c r="E193" s="223"/>
      <c r="F193" s="309"/>
      <c r="G193" s="1007"/>
      <c r="H193" s="798"/>
      <c r="I193" s="223"/>
      <c r="J193" s="309"/>
      <c r="K193" s="1007"/>
      <c r="L193" s="273"/>
      <c r="P193" s="350"/>
      <c r="Q193" s="99"/>
    </row>
    <row r="194" spans="1:17" s="346" customFormat="1">
      <c r="A194" s="257"/>
      <c r="B194" s="749"/>
      <c r="C194" s="5"/>
      <c r="D194" s="774"/>
      <c r="E194" s="7"/>
      <c r="F194" s="309"/>
      <c r="G194" s="1019"/>
      <c r="H194" s="774"/>
      <c r="I194" s="7"/>
      <c r="J194" s="309"/>
      <c r="K194" s="1019"/>
      <c r="L194" s="273"/>
      <c r="P194" s="350"/>
      <c r="Q194" s="99"/>
    </row>
    <row r="195" spans="1:17" s="346" customFormat="1">
      <c r="A195" s="751"/>
      <c r="B195" s="5"/>
      <c r="C195" s="5"/>
      <c r="D195" s="774"/>
      <c r="E195" s="7"/>
      <c r="F195" s="309"/>
      <c r="G195" s="1019"/>
      <c r="H195" s="774"/>
      <c r="I195" s="7"/>
      <c r="J195" s="309"/>
      <c r="K195" s="1019"/>
      <c r="L195" s="273"/>
      <c r="P195" s="350"/>
      <c r="Q195" s="99"/>
    </row>
    <row r="196" spans="1:17" s="346" customFormat="1">
      <c r="A196" s="751"/>
      <c r="B196" s="5"/>
      <c r="C196" s="87"/>
      <c r="D196" s="774"/>
      <c r="E196" s="7"/>
      <c r="F196" s="309"/>
      <c r="G196" s="1007"/>
      <c r="H196" s="774"/>
      <c r="I196" s="7"/>
      <c r="J196" s="309"/>
      <c r="K196" s="1007"/>
      <c r="L196" s="273"/>
      <c r="P196" s="350"/>
      <c r="Q196" s="99"/>
    </row>
    <row r="197" spans="1:17" s="346" customFormat="1">
      <c r="A197" s="751"/>
      <c r="B197" s="748"/>
      <c r="C197" s="351"/>
      <c r="D197" s="774"/>
      <c r="E197" s="7"/>
      <c r="F197" s="309"/>
      <c r="G197" s="1007"/>
      <c r="H197" s="774"/>
      <c r="I197" s="7"/>
      <c r="J197" s="309"/>
      <c r="K197" s="1007"/>
      <c r="L197" s="273"/>
      <c r="P197" s="350"/>
      <c r="Q197" s="99"/>
    </row>
    <row r="198" spans="1:17" s="346" customFormat="1">
      <c r="A198" s="751"/>
      <c r="B198" s="753"/>
      <c r="C198" s="749"/>
      <c r="D198" s="790"/>
      <c r="E198" s="788"/>
      <c r="F198" s="837"/>
      <c r="G198" s="1022"/>
      <c r="H198" s="790"/>
      <c r="I198" s="788"/>
      <c r="J198" s="837"/>
      <c r="K198" s="1022"/>
      <c r="P198" s="350"/>
      <c r="Q198" s="350"/>
    </row>
    <row r="199" spans="1:17" s="346" customFormat="1">
      <c r="A199" s="751"/>
      <c r="B199" s="748"/>
      <c r="C199" s="791"/>
      <c r="D199" s="783"/>
      <c r="E199" s="752"/>
      <c r="F199" s="837"/>
      <c r="G199" s="1013"/>
      <c r="H199" s="783"/>
      <c r="I199" s="752"/>
      <c r="J199" s="837"/>
      <c r="K199" s="1013"/>
      <c r="P199" s="350"/>
      <c r="Q199" s="350"/>
    </row>
    <row r="200" spans="1:17" s="346" customFormat="1">
      <c r="A200" s="751"/>
      <c r="B200" s="748"/>
      <c r="C200" s="748"/>
      <c r="D200" s="779"/>
      <c r="E200" s="752"/>
      <c r="F200" s="837"/>
      <c r="G200" s="1022"/>
      <c r="H200" s="779"/>
      <c r="I200" s="752"/>
      <c r="J200" s="837"/>
      <c r="K200" s="1022"/>
      <c r="P200" s="350"/>
      <c r="Q200" s="350"/>
    </row>
    <row r="201" spans="1:17" s="346" customFormat="1">
      <c r="A201" s="751"/>
      <c r="B201" s="748"/>
      <c r="C201" s="879"/>
      <c r="D201" s="774"/>
      <c r="E201" s="7"/>
      <c r="F201" s="312"/>
      <c r="G201" s="1010"/>
      <c r="H201" s="774"/>
      <c r="I201" s="7"/>
      <c r="J201" s="312"/>
      <c r="K201" s="1010"/>
      <c r="L201" s="273"/>
      <c r="P201" s="350"/>
      <c r="Q201" s="99"/>
    </row>
    <row r="202" spans="1:17" s="346" customFormat="1">
      <c r="A202" s="751"/>
      <c r="B202" s="748"/>
      <c r="C202" s="736"/>
      <c r="D202" s="783"/>
      <c r="E202" s="783"/>
      <c r="F202" s="837"/>
      <c r="G202" s="1018"/>
      <c r="H202" s="783"/>
      <c r="I202" s="783"/>
      <c r="J202" s="837"/>
      <c r="K202" s="1018"/>
      <c r="P202" s="350"/>
    </row>
    <row r="203" spans="1:17" s="346" customFormat="1">
      <c r="A203" s="751"/>
      <c r="B203" s="336"/>
      <c r="C203" s="336"/>
      <c r="D203" s="779"/>
      <c r="E203" s="752"/>
      <c r="F203" s="309"/>
      <c r="G203" s="1007"/>
      <c r="H203" s="779"/>
      <c r="I203" s="752"/>
      <c r="J203" s="309"/>
      <c r="K203" s="1007"/>
      <c r="L203" s="273"/>
      <c r="P203" s="350"/>
      <c r="Q203" s="99"/>
    </row>
    <row r="204" spans="1:17" s="346" customFormat="1">
      <c r="A204" s="751"/>
      <c r="B204" s="749"/>
      <c r="C204" s="336"/>
      <c r="D204" s="774"/>
      <c r="E204" s="783"/>
      <c r="F204" s="837"/>
      <c r="G204" s="1013"/>
      <c r="H204" s="774"/>
      <c r="I204" s="783"/>
      <c r="J204" s="837"/>
      <c r="K204" s="1013"/>
      <c r="P204" s="350"/>
    </row>
    <row r="205" spans="1:17" s="346" customFormat="1">
      <c r="A205" s="751"/>
      <c r="B205" s="749"/>
      <c r="C205" s="351"/>
      <c r="D205" s="774"/>
      <c r="E205" s="752"/>
      <c r="F205" s="837"/>
      <c r="G205" s="1022"/>
      <c r="H205" s="774"/>
      <c r="I205" s="752"/>
      <c r="J205" s="837"/>
      <c r="K205" s="1022"/>
      <c r="P205" s="350"/>
      <c r="Q205" s="350"/>
    </row>
    <row r="206" spans="1:17" s="346" customFormat="1">
      <c r="A206" s="751"/>
      <c r="B206" s="336"/>
      <c r="C206" s="336"/>
      <c r="D206" s="779"/>
      <c r="E206" s="752"/>
      <c r="F206" s="978"/>
      <c r="G206" s="1020"/>
      <c r="H206" s="779"/>
      <c r="I206" s="752"/>
      <c r="J206" s="978"/>
      <c r="K206" s="1020"/>
      <c r="L206" s="273"/>
      <c r="P206" s="350"/>
      <c r="Q206" s="99"/>
    </row>
    <row r="207" spans="1:17" s="346" customFormat="1">
      <c r="A207" s="751"/>
      <c r="B207" s="748"/>
      <c r="C207" s="336"/>
      <c r="D207" s="790"/>
      <c r="E207" s="788"/>
      <c r="F207" s="980"/>
      <c r="G207" s="1021"/>
      <c r="H207" s="790"/>
      <c r="I207" s="788"/>
      <c r="J207" s="980"/>
      <c r="K207" s="1021"/>
      <c r="P207" s="350"/>
      <c r="Q207" s="350"/>
    </row>
    <row r="208" spans="1:17" s="346" customFormat="1">
      <c r="A208" s="222"/>
      <c r="B208" s="5"/>
      <c r="C208" s="5"/>
      <c r="D208" s="6"/>
      <c r="E208" s="7"/>
      <c r="F208" s="312"/>
      <c r="G208" s="1007"/>
      <c r="H208" s="6"/>
      <c r="I208" s="7"/>
      <c r="J208" s="312"/>
      <c r="K208" s="1007"/>
      <c r="L208" s="273"/>
      <c r="M208" s="755"/>
      <c r="P208" s="350"/>
      <c r="Q208" s="99"/>
    </row>
    <row r="209" spans="1:17" s="346" customFormat="1">
      <c r="A209" s="780"/>
      <c r="B209" s="18"/>
      <c r="C209" s="781"/>
      <c r="D209" s="19"/>
      <c r="E209" s="20"/>
      <c r="F209" s="782"/>
      <c r="G209" s="1015"/>
      <c r="H209" s="19"/>
      <c r="I209" s="20"/>
      <c r="J209" s="782"/>
      <c r="K209" s="1015"/>
      <c r="L209" s="273"/>
      <c r="P209" s="350"/>
    </row>
    <row r="210" spans="1:17" s="346" customFormat="1">
      <c r="A210" s="222"/>
      <c r="B210" s="9" t="s">
        <v>106</v>
      </c>
      <c r="C210" s="9"/>
      <c r="D210" s="6"/>
      <c r="E210" s="7"/>
      <c r="F210" s="306" t="s">
        <v>36</v>
      </c>
      <c r="G210" s="1016">
        <f>SUM(G148:G207)</f>
        <v>136430</v>
      </c>
      <c r="H210" s="6"/>
      <c r="I210" s="7"/>
      <c r="J210" s="306" t="s">
        <v>36</v>
      </c>
      <c r="K210" s="1016">
        <f>SUM(K148:K207)</f>
        <v>185950</v>
      </c>
      <c r="L210" s="273"/>
      <c r="P210" s="350"/>
    </row>
    <row r="211" spans="1:17" s="346" customFormat="1" ht="13.8" thickBot="1">
      <c r="A211" s="313"/>
      <c r="B211" s="15"/>
      <c r="C211" s="15"/>
      <c r="D211" s="16"/>
      <c r="E211" s="17"/>
      <c r="F211" s="314"/>
      <c r="G211" s="1017"/>
      <c r="H211" s="16"/>
      <c r="I211" s="17"/>
      <c r="J211" s="314"/>
      <c r="K211" s="1017"/>
      <c r="L211" s="273"/>
      <c r="P211" s="350"/>
    </row>
    <row r="212" spans="1:17" s="346" customFormat="1" ht="13.8" thickTop="1">
      <c r="A212" s="222"/>
      <c r="B212" s="5"/>
      <c r="C212" s="5"/>
      <c r="D212" s="6"/>
      <c r="E212" s="7"/>
      <c r="F212" s="309"/>
      <c r="G212" s="1007"/>
      <c r="H212" s="6"/>
      <c r="I212" s="7"/>
      <c r="J212" s="309"/>
      <c r="K212" s="1007"/>
      <c r="L212" s="273"/>
      <c r="P212" s="350"/>
      <c r="Q212" s="350"/>
    </row>
    <row r="213" spans="1:17" s="346" customFormat="1">
      <c r="A213" s="257"/>
      <c r="B213" s="318" t="s">
        <v>443</v>
      </c>
      <c r="C213" s="258"/>
      <c r="D213" s="259"/>
      <c r="E213" s="159"/>
      <c r="F213" s="978"/>
      <c r="G213" s="1020"/>
      <c r="H213" s="259"/>
      <c r="I213" s="159"/>
      <c r="J213" s="978"/>
      <c r="K213" s="1020"/>
      <c r="L213" s="273"/>
      <c r="P213" s="351"/>
      <c r="Q213" s="351"/>
    </row>
    <row r="214" spans="1:17" s="346" customFormat="1">
      <c r="A214" s="222"/>
      <c r="B214" s="215" t="s">
        <v>444</v>
      </c>
      <c r="C214" s="87"/>
      <c r="D214" s="221"/>
      <c r="E214" s="223"/>
      <c r="F214" s="312"/>
      <c r="G214" s="1007"/>
      <c r="H214" s="221"/>
      <c r="I214" s="223"/>
      <c r="J214" s="312"/>
      <c r="K214" s="1007"/>
      <c r="L214" s="273"/>
      <c r="P214" s="350"/>
      <c r="Q214" s="350"/>
    </row>
    <row r="215" spans="1:17" s="346" customFormat="1">
      <c r="A215" s="257"/>
      <c r="B215" s="157"/>
      <c r="C215" s="260"/>
      <c r="D215" s="261"/>
      <c r="E215" s="261"/>
      <c r="F215" s="978"/>
      <c r="G215" s="1020"/>
      <c r="H215" s="261"/>
      <c r="I215" s="261"/>
      <c r="J215" s="978"/>
      <c r="K215" s="1020"/>
      <c r="L215" s="273"/>
      <c r="P215" s="351"/>
      <c r="Q215" s="351"/>
    </row>
    <row r="216" spans="1:17" s="346" customFormat="1">
      <c r="A216" s="257">
        <v>1</v>
      </c>
      <c r="B216" s="157" t="s">
        <v>445</v>
      </c>
      <c r="C216" s="158"/>
      <c r="D216" s="4"/>
      <c r="E216" s="159"/>
      <c r="F216" s="978"/>
      <c r="G216" s="1020"/>
      <c r="H216" s="4"/>
      <c r="I216" s="159"/>
      <c r="J216" s="978"/>
      <c r="K216" s="1020"/>
      <c r="L216" s="273"/>
      <c r="P216" s="351"/>
      <c r="Q216" s="351"/>
    </row>
    <row r="217" spans="1:17" s="346" customFormat="1">
      <c r="A217" s="257"/>
      <c r="B217" s="157" t="s">
        <v>446</v>
      </c>
      <c r="C217" s="158"/>
      <c r="D217" s="6">
        <v>1</v>
      </c>
      <c r="E217" s="4" t="s">
        <v>32</v>
      </c>
      <c r="F217" s="1045"/>
      <c r="G217" s="979">
        <f>D217*F217</f>
        <v>0</v>
      </c>
      <c r="H217" s="6">
        <v>1</v>
      </c>
      <c r="I217" s="4" t="s">
        <v>32</v>
      </c>
      <c r="J217" s="978">
        <v>4500</v>
      </c>
      <c r="K217" s="979">
        <f>H217*J217</f>
        <v>4500</v>
      </c>
      <c r="L217" s="273"/>
      <c r="P217" s="351"/>
      <c r="Q217" s="351"/>
    </row>
    <row r="218" spans="1:17" s="346" customFormat="1">
      <c r="A218" s="257"/>
      <c r="B218" s="157"/>
      <c r="C218" s="158"/>
      <c r="D218" s="4"/>
      <c r="E218" s="4"/>
      <c r="F218" s="312"/>
      <c r="G218" s="1007"/>
      <c r="H218" s="4"/>
      <c r="I218" s="4"/>
      <c r="J218" s="312"/>
      <c r="K218" s="1007"/>
      <c r="L218" s="273"/>
      <c r="P218" s="350"/>
      <c r="Q218" s="350"/>
    </row>
    <row r="219" spans="1:17" s="346" customFormat="1">
      <c r="A219" s="257">
        <f>+A216+1</f>
        <v>2</v>
      </c>
      <c r="B219" s="157" t="s">
        <v>447</v>
      </c>
      <c r="C219" s="158"/>
      <c r="D219" s="4"/>
      <c r="E219" s="4"/>
      <c r="F219" s="309"/>
      <c r="G219" s="1019"/>
      <c r="H219" s="4"/>
      <c r="I219" s="4"/>
      <c r="J219" s="309"/>
      <c r="K219" s="1019"/>
      <c r="L219" s="273"/>
      <c r="P219" s="350"/>
      <c r="Q219" s="350"/>
    </row>
    <row r="220" spans="1:17" s="346" customFormat="1">
      <c r="A220" s="257"/>
      <c r="B220" s="157" t="s">
        <v>448</v>
      </c>
      <c r="C220" s="158"/>
      <c r="D220" s="6">
        <v>1</v>
      </c>
      <c r="E220" s="4" t="s">
        <v>32</v>
      </c>
      <c r="F220" s="309">
        <v>500</v>
      </c>
      <c r="G220" s="979">
        <f>D220*F220</f>
        <v>500</v>
      </c>
      <c r="H220" s="6">
        <v>1</v>
      </c>
      <c r="I220" s="4" t="s">
        <v>32</v>
      </c>
      <c r="J220" s="837">
        <v>3500</v>
      </c>
      <c r="K220" s="1125">
        <f>H220*J220</f>
        <v>3500</v>
      </c>
      <c r="L220" s="273"/>
      <c r="P220" s="350"/>
      <c r="Q220" s="350"/>
    </row>
    <row r="221" spans="1:17" s="346" customFormat="1">
      <c r="A221" s="257"/>
      <c r="B221" s="157"/>
      <c r="C221" s="158"/>
      <c r="D221" s="4"/>
      <c r="E221" s="4"/>
      <c r="F221" s="978"/>
      <c r="G221" s="1020"/>
      <c r="H221" s="4"/>
      <c r="I221" s="4"/>
      <c r="J221" s="980"/>
      <c r="K221" s="1021"/>
      <c r="L221" s="273"/>
      <c r="P221" s="351"/>
      <c r="Q221" s="351"/>
    </row>
    <row r="222" spans="1:17" s="346" customFormat="1">
      <c r="A222" s="257">
        <f>A219+1</f>
        <v>3</v>
      </c>
      <c r="B222" s="157" t="s">
        <v>449</v>
      </c>
      <c r="C222" s="158"/>
      <c r="D222" s="4"/>
      <c r="E222" s="4"/>
      <c r="F222" s="978"/>
      <c r="G222" s="1020"/>
      <c r="H222" s="4"/>
      <c r="I222" s="4"/>
      <c r="J222" s="980"/>
      <c r="K222" s="1021"/>
      <c r="L222" s="273"/>
      <c r="P222" s="351"/>
      <c r="Q222" s="351"/>
    </row>
    <row r="223" spans="1:17" s="346" customFormat="1">
      <c r="A223" s="257"/>
      <c r="B223" s="157" t="s">
        <v>450</v>
      </c>
      <c r="C223" s="158"/>
      <c r="D223" s="6">
        <v>1</v>
      </c>
      <c r="E223" s="4" t="s">
        <v>32</v>
      </c>
      <c r="F223" s="978">
        <v>500</v>
      </c>
      <c r="G223" s="979">
        <f>D223*F223</f>
        <v>500</v>
      </c>
      <c r="H223" s="6">
        <v>1</v>
      </c>
      <c r="I223" s="4" t="s">
        <v>32</v>
      </c>
      <c r="J223" s="980">
        <v>1000</v>
      </c>
      <c r="K223" s="1125">
        <f>H223*J223</f>
        <v>1000</v>
      </c>
      <c r="L223" s="273"/>
      <c r="P223" s="351"/>
      <c r="Q223" s="351"/>
    </row>
    <row r="224" spans="1:17" s="346" customFormat="1">
      <c r="A224" s="257"/>
      <c r="B224" s="157"/>
      <c r="C224" s="158"/>
      <c r="D224" s="4"/>
      <c r="E224" s="4"/>
      <c r="F224" s="312"/>
      <c r="G224" s="1007"/>
      <c r="H224" s="4"/>
      <c r="I224" s="4"/>
      <c r="J224" s="777"/>
      <c r="K224" s="1013"/>
      <c r="L224" s="273"/>
      <c r="P224" s="350"/>
      <c r="Q224" s="350"/>
    </row>
    <row r="225" spans="1:17" s="346" customFormat="1">
      <c r="A225" s="257">
        <f>A222+1</f>
        <v>4</v>
      </c>
      <c r="B225" s="157" t="s">
        <v>451</v>
      </c>
      <c r="C225" s="260"/>
      <c r="D225" s="261"/>
      <c r="E225" s="261"/>
      <c r="F225" s="978"/>
      <c r="G225" s="1020"/>
      <c r="H225" s="261"/>
      <c r="I225" s="261"/>
      <c r="J225" s="980"/>
      <c r="K225" s="1021"/>
      <c r="L225" s="273"/>
      <c r="P225" s="351"/>
      <c r="Q225" s="351"/>
    </row>
    <row r="226" spans="1:17" s="346" customFormat="1">
      <c r="A226" s="257"/>
      <c r="B226" s="157" t="s">
        <v>452</v>
      </c>
      <c r="C226" s="260"/>
      <c r="D226" s="6">
        <v>1</v>
      </c>
      <c r="E226" s="4" t="s">
        <v>32</v>
      </c>
      <c r="F226" s="978">
        <v>500</v>
      </c>
      <c r="G226" s="979">
        <f>D226*F226</f>
        <v>500</v>
      </c>
      <c r="H226" s="6">
        <v>1</v>
      </c>
      <c r="I226" s="4" t="s">
        <v>32</v>
      </c>
      <c r="J226" s="980">
        <v>3450</v>
      </c>
      <c r="K226" s="1125">
        <f>H226*J226</f>
        <v>3450</v>
      </c>
      <c r="L226" s="273"/>
      <c r="P226" s="351"/>
      <c r="Q226" s="351"/>
    </row>
    <row r="227" spans="1:17" s="346" customFormat="1">
      <c r="A227" s="257"/>
      <c r="B227" s="157"/>
      <c r="C227" s="260"/>
      <c r="D227" s="261"/>
      <c r="E227" s="261"/>
      <c r="F227" s="978"/>
      <c r="G227" s="1020"/>
      <c r="H227" s="261"/>
      <c r="I227" s="261"/>
      <c r="J227" s="980"/>
      <c r="K227" s="1021"/>
      <c r="L227" s="273"/>
      <c r="P227" s="351"/>
      <c r="Q227" s="351"/>
    </row>
    <row r="228" spans="1:17" s="346" customFormat="1">
      <c r="A228" s="257">
        <f>A225+1</f>
        <v>5</v>
      </c>
      <c r="B228" s="157" t="s">
        <v>453</v>
      </c>
      <c r="C228" s="260"/>
      <c r="D228" s="261"/>
      <c r="E228" s="261"/>
      <c r="F228" s="978"/>
      <c r="G228" s="1020"/>
      <c r="H228" s="261"/>
      <c r="I228" s="261"/>
      <c r="J228" s="980"/>
      <c r="K228" s="1021"/>
      <c r="L228" s="273"/>
      <c r="P228" s="351"/>
      <c r="Q228" s="351"/>
    </row>
    <row r="229" spans="1:17" s="346" customFormat="1">
      <c r="A229" s="257"/>
      <c r="B229" s="157" t="s">
        <v>454</v>
      </c>
      <c r="C229" s="260"/>
      <c r="D229" s="6">
        <v>1</v>
      </c>
      <c r="E229" s="4" t="s">
        <v>32</v>
      </c>
      <c r="F229" s="978">
        <v>1000</v>
      </c>
      <c r="G229" s="979">
        <f>D229*F229</f>
        <v>1000</v>
      </c>
      <c r="H229" s="6">
        <v>1</v>
      </c>
      <c r="I229" s="4" t="s">
        <v>32</v>
      </c>
      <c r="J229" s="980">
        <v>2800</v>
      </c>
      <c r="K229" s="1125">
        <f>H229*J229</f>
        <v>2800</v>
      </c>
      <c r="L229" s="273"/>
      <c r="P229" s="351"/>
      <c r="Q229" s="351"/>
    </row>
    <row r="230" spans="1:17" s="346" customFormat="1">
      <c r="A230" s="257"/>
      <c r="B230" s="157"/>
      <c r="C230" s="158"/>
      <c r="D230" s="4"/>
      <c r="E230" s="4"/>
      <c r="F230" s="978"/>
      <c r="G230" s="1020"/>
      <c r="H230" s="4"/>
      <c r="I230" s="4"/>
      <c r="J230" s="980"/>
      <c r="K230" s="1021"/>
      <c r="L230" s="273"/>
      <c r="P230" s="351"/>
      <c r="Q230" s="351"/>
    </row>
    <row r="231" spans="1:17" s="346" customFormat="1">
      <c r="A231" s="257">
        <f>A228+1</f>
        <v>6</v>
      </c>
      <c r="B231" s="157" t="s">
        <v>275</v>
      </c>
      <c r="C231" s="262"/>
      <c r="D231" s="4"/>
      <c r="E231" s="4"/>
      <c r="F231" s="978"/>
      <c r="G231" s="1020"/>
      <c r="H231" s="4"/>
      <c r="I231" s="4"/>
      <c r="J231" s="980"/>
      <c r="K231" s="1021"/>
      <c r="L231" s="273"/>
      <c r="P231" s="351"/>
      <c r="Q231" s="351"/>
    </row>
    <row r="232" spans="1:17" s="346" customFormat="1">
      <c r="A232" s="257"/>
      <c r="B232" s="157" t="s">
        <v>276</v>
      </c>
      <c r="C232" s="321"/>
      <c r="D232" s="4"/>
      <c r="E232" s="4"/>
      <c r="F232" s="978"/>
      <c r="G232" s="1020"/>
      <c r="H232" s="4"/>
      <c r="I232" s="4"/>
      <c r="J232" s="980"/>
      <c r="K232" s="1021"/>
      <c r="L232" s="273"/>
      <c r="P232" s="351"/>
      <c r="Q232" s="351"/>
    </row>
    <row r="233" spans="1:17" s="346" customFormat="1">
      <c r="A233" s="222"/>
      <c r="B233" s="11" t="s">
        <v>277</v>
      </c>
      <c r="C233" s="87"/>
      <c r="D233" s="6">
        <v>1</v>
      </c>
      <c r="E233" s="4" t="s">
        <v>32</v>
      </c>
      <c r="F233" s="978">
        <v>100</v>
      </c>
      <c r="G233" s="979">
        <f>D233*F233</f>
        <v>100</v>
      </c>
      <c r="H233" s="6">
        <v>1</v>
      </c>
      <c r="I233" s="4" t="s">
        <v>32</v>
      </c>
      <c r="J233" s="980">
        <v>1200</v>
      </c>
      <c r="K233" s="1125">
        <f>H233*J233</f>
        <v>1200</v>
      </c>
      <c r="L233" s="273"/>
      <c r="P233" s="351"/>
      <c r="Q233" s="351"/>
    </row>
    <row r="234" spans="1:17" s="346" customFormat="1">
      <c r="A234" s="222"/>
      <c r="B234" s="11"/>
      <c r="C234" s="87"/>
      <c r="D234" s="6"/>
      <c r="E234" s="7"/>
      <c r="F234" s="978"/>
      <c r="G234" s="1020"/>
      <c r="H234" s="6"/>
      <c r="I234" s="7"/>
      <c r="J234" s="980"/>
      <c r="K234" s="1021"/>
      <c r="L234" s="273"/>
      <c r="P234" s="351"/>
      <c r="Q234" s="351"/>
    </row>
    <row r="235" spans="1:17" s="346" customFormat="1">
      <c r="A235" s="222">
        <f>+A231+1</f>
        <v>7</v>
      </c>
      <c r="B235" s="11" t="s">
        <v>455</v>
      </c>
      <c r="C235" s="87"/>
      <c r="D235" s="221"/>
      <c r="E235" s="223"/>
      <c r="F235" s="978"/>
      <c r="G235" s="1020"/>
      <c r="H235" s="221"/>
      <c r="I235" s="223"/>
      <c r="J235" s="980"/>
      <c r="K235" s="1021"/>
      <c r="L235" s="273"/>
      <c r="P235" s="351"/>
      <c r="Q235" s="351"/>
    </row>
    <row r="236" spans="1:17" s="835" customFormat="1">
      <c r="A236" s="222"/>
      <c r="B236" s="11" t="s">
        <v>456</v>
      </c>
      <c r="C236" s="87"/>
      <c r="D236" s="6">
        <v>1</v>
      </c>
      <c r="E236" s="940" t="s">
        <v>32</v>
      </c>
      <c r="F236" s="978">
        <v>7500</v>
      </c>
      <c r="G236" s="979">
        <f>D236*F236</f>
        <v>7500</v>
      </c>
      <c r="H236" s="6">
        <v>1</v>
      </c>
      <c r="I236" s="940" t="s">
        <v>32</v>
      </c>
      <c r="J236" s="980">
        <v>6500</v>
      </c>
      <c r="K236" s="1125">
        <f>H236*J236</f>
        <v>6500</v>
      </c>
      <c r="P236" s="821"/>
      <c r="Q236" s="821"/>
    </row>
    <row r="237" spans="1:17" s="346" customFormat="1">
      <c r="A237" s="222"/>
      <c r="B237" s="11"/>
      <c r="C237" s="87"/>
      <c r="D237" s="221"/>
      <c r="E237" s="223"/>
      <c r="F237" s="312"/>
      <c r="G237" s="1007"/>
      <c r="H237" s="221"/>
      <c r="I237" s="223"/>
      <c r="J237" s="777"/>
      <c r="K237" s="1013"/>
      <c r="L237" s="273"/>
      <c r="P237" s="350"/>
      <c r="Q237" s="350"/>
    </row>
    <row r="238" spans="1:17" s="346" customFormat="1">
      <c r="A238" s="222">
        <f>A235+1</f>
        <v>8</v>
      </c>
      <c r="B238" s="157" t="s">
        <v>457</v>
      </c>
      <c r="C238" s="5"/>
      <c r="D238" s="221"/>
      <c r="E238" s="223"/>
      <c r="F238" s="312"/>
      <c r="G238" s="1007"/>
      <c r="H238" s="221"/>
      <c r="I238" s="223"/>
      <c r="J238" s="777"/>
      <c r="K238" s="1013"/>
      <c r="L238" s="273"/>
      <c r="P238" s="350"/>
      <c r="Q238" s="350"/>
    </row>
    <row r="239" spans="1:17" s="346" customFormat="1">
      <c r="A239" s="222"/>
      <c r="B239" s="157" t="s">
        <v>458</v>
      </c>
      <c r="C239" s="158"/>
      <c r="D239" s="221"/>
      <c r="E239" s="223"/>
      <c r="F239" s="312"/>
      <c r="G239" s="1007"/>
      <c r="H239" s="221"/>
      <c r="I239" s="223"/>
      <c r="J239" s="777"/>
      <c r="K239" s="1013"/>
      <c r="L239" s="273"/>
      <c r="P239" s="350"/>
      <c r="Q239" s="350"/>
    </row>
    <row r="240" spans="1:17" s="346" customFormat="1">
      <c r="A240" s="222"/>
      <c r="B240" s="157" t="s">
        <v>459</v>
      </c>
      <c r="C240" s="262"/>
      <c r="D240" s="221"/>
      <c r="E240" s="223"/>
      <c r="F240" s="312"/>
      <c r="G240" s="1007"/>
      <c r="H240" s="221"/>
      <c r="I240" s="223"/>
      <c r="J240" s="777"/>
      <c r="K240" s="1013"/>
      <c r="L240" s="273"/>
      <c r="P240" s="350"/>
      <c r="Q240" s="350"/>
    </row>
    <row r="241" spans="1:17" s="346" customFormat="1">
      <c r="A241" s="222"/>
      <c r="B241" s="157" t="s">
        <v>460</v>
      </c>
      <c r="C241" s="321"/>
      <c r="D241" s="6">
        <v>1</v>
      </c>
      <c r="E241" s="940" t="s">
        <v>32</v>
      </c>
      <c r="F241" s="309">
        <v>1000</v>
      </c>
      <c r="G241" s="979">
        <f>D241*F241</f>
        <v>1000</v>
      </c>
      <c r="H241" s="6">
        <v>1</v>
      </c>
      <c r="I241" s="940" t="s">
        <v>32</v>
      </c>
      <c r="J241" s="837">
        <v>3500</v>
      </c>
      <c r="K241" s="1125">
        <f>H241*J241</f>
        <v>3500</v>
      </c>
      <c r="L241" s="273"/>
      <c r="P241" s="350"/>
      <c r="Q241" s="350"/>
    </row>
    <row r="242" spans="1:17" s="346" customFormat="1">
      <c r="A242" s="222"/>
      <c r="B242" s="11"/>
      <c r="C242" s="87"/>
      <c r="D242" s="221"/>
      <c r="E242" s="223"/>
      <c r="F242" s="309"/>
      <c r="G242" s="1019"/>
      <c r="H242" s="221"/>
      <c r="I242" s="223"/>
      <c r="J242" s="837"/>
      <c r="K242" s="1018"/>
      <c r="L242" s="273"/>
      <c r="P242" s="350"/>
      <c r="Q242" s="350"/>
    </row>
    <row r="243" spans="1:17" s="346" customFormat="1">
      <c r="A243" s="257"/>
      <c r="B243" s="157"/>
      <c r="C243" s="260"/>
      <c r="D243" s="6"/>
      <c r="E243" s="4"/>
      <c r="F243" s="978"/>
      <c r="G243" s="1020"/>
      <c r="H243" s="6"/>
      <c r="I243" s="4"/>
      <c r="J243" s="980"/>
      <c r="K243" s="1021"/>
      <c r="L243" s="273"/>
      <c r="P243" s="351"/>
      <c r="Q243" s="351"/>
    </row>
    <row r="244" spans="1:17" s="346" customFormat="1">
      <c r="A244" s="257"/>
      <c r="B244" s="157"/>
      <c r="C244" s="260"/>
      <c r="D244" s="261"/>
      <c r="E244" s="261"/>
      <c r="F244" s="978"/>
      <c r="G244" s="1020"/>
      <c r="H244" s="261"/>
      <c r="I244" s="261"/>
      <c r="J244" s="978"/>
      <c r="K244" s="1020"/>
      <c r="L244" s="273"/>
      <c r="P244" s="351"/>
      <c r="Q244" s="351"/>
    </row>
    <row r="245" spans="1:17" s="346" customFormat="1">
      <c r="A245" s="222"/>
      <c r="B245" s="11"/>
      <c r="C245" s="87"/>
      <c r="D245" s="221"/>
      <c r="E245" s="223"/>
      <c r="F245" s="309"/>
      <c r="G245" s="1019"/>
      <c r="H245" s="221"/>
      <c r="I245" s="223"/>
      <c r="J245" s="309"/>
      <c r="K245" s="1019"/>
      <c r="L245" s="273"/>
      <c r="P245" s="350"/>
      <c r="Q245" s="350"/>
    </row>
    <row r="246" spans="1:17" s="346" customFormat="1">
      <c r="A246" s="222"/>
      <c r="B246" s="11"/>
      <c r="C246" s="87"/>
      <c r="D246" s="221"/>
      <c r="E246" s="223"/>
      <c r="F246" s="978"/>
      <c r="G246" s="1020"/>
      <c r="H246" s="221"/>
      <c r="I246" s="223"/>
      <c r="J246" s="978"/>
      <c r="K246" s="1020"/>
      <c r="L246" s="273"/>
      <c r="P246" s="351"/>
      <c r="Q246" s="351"/>
    </row>
    <row r="247" spans="1:17" s="346" customFormat="1">
      <c r="A247" s="257"/>
      <c r="B247" s="11"/>
      <c r="C247" s="87"/>
      <c r="D247" s="4"/>
      <c r="E247" s="940"/>
      <c r="F247" s="309"/>
      <c r="G247" s="1007"/>
      <c r="H247" s="4"/>
      <c r="I247" s="940"/>
      <c r="J247" s="309"/>
      <c r="K247" s="1007"/>
      <c r="L247" s="273"/>
      <c r="P247" s="350"/>
      <c r="Q247" s="350"/>
    </row>
    <row r="248" spans="1:17" s="346" customFormat="1">
      <c r="A248" s="222"/>
      <c r="B248" s="87"/>
      <c r="C248" s="87"/>
      <c r="D248" s="6"/>
      <c r="E248" s="7"/>
      <c r="F248" s="312"/>
      <c r="G248" s="1019"/>
      <c r="H248" s="6"/>
      <c r="I248" s="7"/>
      <c r="J248" s="312"/>
      <c r="K248" s="1019"/>
      <c r="L248" s="273"/>
      <c r="P248" s="350"/>
      <c r="Q248" s="350"/>
    </row>
    <row r="249" spans="1:17" s="346" customFormat="1">
      <c r="A249" s="222"/>
      <c r="B249" s="218"/>
      <c r="C249" s="5"/>
      <c r="D249" s="6"/>
      <c r="E249" s="7"/>
      <c r="F249" s="312"/>
      <c r="G249" s="1019"/>
      <c r="H249" s="6"/>
      <c r="I249" s="7"/>
      <c r="J249" s="312"/>
      <c r="K249" s="1019"/>
      <c r="L249" s="273"/>
      <c r="P249" s="350"/>
      <c r="Q249" s="350"/>
    </row>
    <row r="250" spans="1:17" s="346" customFormat="1">
      <c r="A250" s="222"/>
      <c r="B250" s="5"/>
      <c r="C250" s="5"/>
      <c r="D250" s="6"/>
      <c r="E250" s="7"/>
      <c r="F250" s="312"/>
      <c r="G250" s="1019"/>
      <c r="H250" s="6"/>
      <c r="I250" s="7"/>
      <c r="J250" s="312"/>
      <c r="K250" s="1019"/>
      <c r="L250" s="273"/>
      <c r="P250" s="350"/>
      <c r="Q250" s="350"/>
    </row>
    <row r="251" spans="1:17" s="346" customFormat="1">
      <c r="A251" s="222"/>
      <c r="B251" s="5"/>
      <c r="C251" s="5"/>
      <c r="D251" s="6"/>
      <c r="E251" s="7"/>
      <c r="F251" s="312"/>
      <c r="G251" s="1019"/>
      <c r="H251" s="6"/>
      <c r="I251" s="7"/>
      <c r="J251" s="312"/>
      <c r="K251" s="1019"/>
      <c r="L251" s="273"/>
      <c r="P251" s="350"/>
      <c r="Q251" s="350"/>
    </row>
    <row r="252" spans="1:17" s="346" customFormat="1">
      <c r="A252" s="222"/>
      <c r="B252" s="5"/>
      <c r="C252" s="5"/>
      <c r="D252" s="6"/>
      <c r="E252" s="7"/>
      <c r="F252" s="312"/>
      <c r="G252" s="1019"/>
      <c r="H252" s="6"/>
      <c r="I252" s="7"/>
      <c r="J252" s="312"/>
      <c r="K252" s="1019"/>
      <c r="L252" s="273"/>
      <c r="P252" s="350"/>
      <c r="Q252" s="350"/>
    </row>
    <row r="253" spans="1:17" s="346" customFormat="1">
      <c r="A253" s="222"/>
      <c r="B253" s="218"/>
      <c r="C253" s="218"/>
      <c r="D253" s="6"/>
      <c r="E253" s="7"/>
      <c r="F253" s="312"/>
      <c r="G253" s="1019"/>
      <c r="H253" s="6"/>
      <c r="I253" s="7"/>
      <c r="J253" s="312"/>
      <c r="K253" s="1019"/>
      <c r="L253" s="273"/>
      <c r="P253" s="350"/>
      <c r="Q253" s="350"/>
    </row>
    <row r="254" spans="1:17" s="346" customFormat="1">
      <c r="A254" s="222"/>
      <c r="B254" s="5"/>
      <c r="C254" s="5"/>
      <c r="D254" s="6"/>
      <c r="E254" s="7"/>
      <c r="F254" s="312"/>
      <c r="G254" s="1019"/>
      <c r="H254" s="6"/>
      <c r="I254" s="7"/>
      <c r="J254" s="312"/>
      <c r="K254" s="1019"/>
      <c r="L254" s="273"/>
      <c r="P254" s="350"/>
      <c r="Q254" s="350"/>
    </row>
    <row r="255" spans="1:17" s="346" customFormat="1">
      <c r="A255" s="222"/>
      <c r="B255" s="5"/>
      <c r="C255" s="5"/>
      <c r="D255" s="6"/>
      <c r="E255" s="7"/>
      <c r="F255" s="312"/>
      <c r="G255" s="1019"/>
      <c r="H255" s="6"/>
      <c r="I255" s="7"/>
      <c r="J255" s="312"/>
      <c r="K255" s="1019"/>
      <c r="L255" s="273"/>
      <c r="P255" s="350"/>
      <c r="Q255" s="350"/>
    </row>
    <row r="256" spans="1:17" s="346" customFormat="1">
      <c r="A256" s="222"/>
      <c r="B256" s="5"/>
      <c r="C256" s="5"/>
      <c r="D256" s="6"/>
      <c r="E256" s="7"/>
      <c r="F256" s="312"/>
      <c r="G256" s="1019"/>
      <c r="H256" s="6"/>
      <c r="I256" s="7"/>
      <c r="J256" s="312"/>
      <c r="K256" s="1019"/>
      <c r="L256" s="273"/>
      <c r="P256" s="350"/>
      <c r="Q256" s="350"/>
    </row>
    <row r="257" spans="1:17" s="346" customFormat="1">
      <c r="A257" s="222"/>
      <c r="B257" s="5"/>
      <c r="C257" s="5"/>
      <c r="D257" s="6"/>
      <c r="E257" s="7"/>
      <c r="F257" s="312"/>
      <c r="G257" s="1019"/>
      <c r="H257" s="6"/>
      <c r="I257" s="7"/>
      <c r="J257" s="312"/>
      <c r="K257" s="1019"/>
      <c r="L257" s="273"/>
      <c r="P257" s="350"/>
      <c r="Q257" s="350"/>
    </row>
    <row r="258" spans="1:17" s="346" customFormat="1">
      <c r="A258" s="222"/>
      <c r="B258" s="5"/>
      <c r="C258" s="5"/>
      <c r="D258" s="6"/>
      <c r="E258" s="7"/>
      <c r="F258" s="312"/>
      <c r="G258" s="1019"/>
      <c r="H258" s="6"/>
      <c r="I258" s="7"/>
      <c r="J258" s="312"/>
      <c r="K258" s="1019"/>
      <c r="L258" s="273"/>
      <c r="P258" s="350"/>
      <c r="Q258" s="350"/>
    </row>
    <row r="259" spans="1:17" s="346" customFormat="1">
      <c r="A259" s="222"/>
      <c r="B259" s="5"/>
      <c r="C259" s="5"/>
      <c r="D259" s="6"/>
      <c r="E259" s="7"/>
      <c r="F259" s="312"/>
      <c r="G259" s="1019"/>
      <c r="H259" s="6"/>
      <c r="I259" s="7"/>
      <c r="J259" s="312"/>
      <c r="K259" s="1019"/>
      <c r="L259" s="273"/>
      <c r="P259" s="350"/>
      <c r="Q259" s="350"/>
    </row>
    <row r="260" spans="1:17" s="346" customFormat="1">
      <c r="A260" s="222"/>
      <c r="B260" s="5"/>
      <c r="C260" s="5"/>
      <c r="D260" s="6"/>
      <c r="E260" s="7"/>
      <c r="F260" s="312"/>
      <c r="G260" s="1019"/>
      <c r="H260" s="6"/>
      <c r="I260" s="7"/>
      <c r="J260" s="312"/>
      <c r="K260" s="1019"/>
      <c r="L260" s="273"/>
      <c r="P260" s="350"/>
      <c r="Q260" s="350"/>
    </row>
    <row r="261" spans="1:17" s="346" customFormat="1">
      <c r="A261" s="222"/>
      <c r="B261" s="5"/>
      <c r="C261" s="5"/>
      <c r="D261" s="6"/>
      <c r="E261" s="7"/>
      <c r="F261" s="312"/>
      <c r="G261" s="1019"/>
      <c r="H261" s="6"/>
      <c r="I261" s="7"/>
      <c r="J261" s="312"/>
      <c r="K261" s="1019"/>
      <c r="L261" s="273"/>
      <c r="P261" s="350"/>
      <c r="Q261" s="350"/>
    </row>
    <row r="262" spans="1:17" s="346" customFormat="1">
      <c r="A262" s="222"/>
      <c r="B262" s="5"/>
      <c r="C262" s="5"/>
      <c r="D262" s="6"/>
      <c r="E262" s="7"/>
      <c r="F262" s="312"/>
      <c r="G262" s="1019"/>
      <c r="H262" s="6"/>
      <c r="I262" s="7"/>
      <c r="J262" s="312"/>
      <c r="K262" s="1019"/>
      <c r="L262" s="273"/>
      <c r="P262" s="350"/>
      <c r="Q262" s="350"/>
    </row>
    <row r="263" spans="1:17" s="346" customFormat="1">
      <c r="A263" s="222"/>
      <c r="B263" s="5"/>
      <c r="C263" s="5"/>
      <c r="D263" s="6"/>
      <c r="E263" s="7"/>
      <c r="F263" s="312"/>
      <c r="G263" s="1007"/>
      <c r="H263" s="6"/>
      <c r="I263" s="7"/>
      <c r="J263" s="312"/>
      <c r="K263" s="1007"/>
      <c r="L263" s="273"/>
      <c r="P263" s="350"/>
      <c r="Q263" s="350"/>
    </row>
    <row r="264" spans="1:17" s="346" customFormat="1">
      <c r="A264" s="222"/>
      <c r="B264" s="5"/>
      <c r="C264" s="5"/>
      <c r="D264" s="6"/>
      <c r="E264" s="7"/>
      <c r="F264" s="312"/>
      <c r="G264" s="1007"/>
      <c r="H264" s="6"/>
      <c r="I264" s="7"/>
      <c r="J264" s="312"/>
      <c r="K264" s="1007"/>
      <c r="L264" s="273"/>
      <c r="P264" s="350"/>
      <c r="Q264" s="350"/>
    </row>
    <row r="265" spans="1:17" s="346" customFormat="1">
      <c r="A265" s="222"/>
      <c r="B265" s="5"/>
      <c r="C265" s="5"/>
      <c r="D265" s="6"/>
      <c r="E265" s="7"/>
      <c r="F265" s="312"/>
      <c r="G265" s="1007"/>
      <c r="H265" s="6"/>
      <c r="I265" s="7"/>
      <c r="J265" s="312"/>
      <c r="K265" s="1007"/>
      <c r="L265" s="273"/>
      <c r="P265" s="350"/>
      <c r="Q265" s="350"/>
    </row>
    <row r="266" spans="1:17" s="346" customFormat="1">
      <c r="A266" s="222"/>
      <c r="B266" s="87"/>
      <c r="C266" s="87"/>
      <c r="D266" s="6"/>
      <c r="E266" s="7"/>
      <c r="F266" s="312"/>
      <c r="G266" s="1007"/>
      <c r="H266" s="6"/>
      <c r="I266" s="7"/>
      <c r="J266" s="312"/>
      <c r="K266" s="1007"/>
      <c r="L266" s="273"/>
      <c r="P266" s="350"/>
      <c r="Q266" s="350"/>
    </row>
    <row r="267" spans="1:17" s="346" customFormat="1">
      <c r="A267" s="222"/>
      <c r="B267" s="87"/>
      <c r="C267" s="87"/>
      <c r="D267" s="6"/>
      <c r="E267" s="7"/>
      <c r="F267" s="312"/>
      <c r="G267" s="1007"/>
      <c r="H267" s="6"/>
      <c r="I267" s="7"/>
      <c r="J267" s="312"/>
      <c r="K267" s="1007"/>
      <c r="L267" s="273"/>
      <c r="P267" s="350"/>
      <c r="Q267" s="350"/>
    </row>
    <row r="268" spans="1:17" s="346" customFormat="1">
      <c r="A268" s="222"/>
      <c r="B268" s="87"/>
      <c r="C268" s="87"/>
      <c r="D268" s="6"/>
      <c r="E268" s="7"/>
      <c r="F268" s="312"/>
      <c r="G268" s="1007"/>
      <c r="H268" s="6"/>
      <c r="I268" s="7"/>
      <c r="J268" s="312"/>
      <c r="K268" s="1007"/>
      <c r="L268" s="273"/>
      <c r="P268" s="350"/>
      <c r="Q268" s="350"/>
    </row>
    <row r="269" spans="1:17" s="346" customFormat="1">
      <c r="A269" s="222"/>
      <c r="B269" s="87"/>
      <c r="C269" s="87"/>
      <c r="D269" s="6"/>
      <c r="E269" s="7"/>
      <c r="F269" s="312"/>
      <c r="G269" s="1007"/>
      <c r="H269" s="6"/>
      <c r="I269" s="7"/>
      <c r="J269" s="312"/>
      <c r="K269" s="1007"/>
      <c r="L269" s="273"/>
      <c r="P269" s="350"/>
      <c r="Q269" s="350"/>
    </row>
    <row r="270" spans="1:17" s="346" customFormat="1">
      <c r="A270" s="222"/>
      <c r="B270" s="87"/>
      <c r="C270" s="87"/>
      <c r="D270" s="6"/>
      <c r="E270" s="7"/>
      <c r="F270" s="312"/>
      <c r="G270" s="1007"/>
      <c r="H270" s="6"/>
      <c r="I270" s="7"/>
      <c r="J270" s="312"/>
      <c r="K270" s="1007"/>
      <c r="L270" s="273"/>
      <c r="P270" s="350"/>
      <c r="Q270" s="350"/>
    </row>
    <row r="271" spans="1:17" s="346" customFormat="1">
      <c r="A271" s="222"/>
      <c r="B271" s="87"/>
      <c r="C271" s="87"/>
      <c r="D271" s="6"/>
      <c r="E271" s="7"/>
      <c r="F271" s="312"/>
      <c r="G271" s="1007"/>
      <c r="H271" s="6"/>
      <c r="I271" s="7"/>
      <c r="J271" s="312"/>
      <c r="K271" s="1007"/>
      <c r="L271" s="273"/>
      <c r="P271" s="350"/>
      <c r="Q271" s="350"/>
    </row>
    <row r="272" spans="1:17" s="346" customFormat="1">
      <c r="A272" s="222"/>
      <c r="B272" s="87"/>
      <c r="C272" s="87"/>
      <c r="D272" s="6"/>
      <c r="E272" s="7"/>
      <c r="F272" s="312"/>
      <c r="G272" s="1007"/>
      <c r="H272" s="6"/>
      <c r="I272" s="7"/>
      <c r="J272" s="312"/>
      <c r="K272" s="1007"/>
      <c r="L272" s="273"/>
      <c r="P272" s="350"/>
      <c r="Q272" s="350"/>
    </row>
    <row r="273" spans="1:17" s="346" customFormat="1">
      <c r="A273" s="222"/>
      <c r="B273" s="87"/>
      <c r="C273" s="87"/>
      <c r="D273" s="6"/>
      <c r="E273" s="7"/>
      <c r="F273" s="312"/>
      <c r="G273" s="1007"/>
      <c r="H273" s="6"/>
      <c r="I273" s="7"/>
      <c r="J273" s="312"/>
      <c r="K273" s="1007"/>
      <c r="L273" s="273"/>
      <c r="P273" s="350"/>
      <c r="Q273" s="350"/>
    </row>
    <row r="274" spans="1:17" s="346" customFormat="1">
      <c r="A274" s="315"/>
      <c r="B274" s="12"/>
      <c r="C274" s="12"/>
      <c r="D274" s="13"/>
      <c r="E274" s="14"/>
      <c r="F274" s="316"/>
      <c r="G274" s="1007"/>
      <c r="H274" s="13"/>
      <c r="I274" s="14"/>
      <c r="J274" s="316"/>
      <c r="K274" s="1007"/>
      <c r="L274" s="273"/>
      <c r="P274" s="350"/>
      <c r="Q274" s="350"/>
    </row>
    <row r="275" spans="1:17" s="346" customFormat="1">
      <c r="A275" s="222"/>
      <c r="B275" s="5"/>
      <c r="C275" s="5"/>
      <c r="D275" s="6"/>
      <c r="E275" s="7"/>
      <c r="F275" s="309"/>
      <c r="G275" s="1015"/>
      <c r="H275" s="6"/>
      <c r="I275" s="7"/>
      <c r="J275" s="309"/>
      <c r="K275" s="1015"/>
      <c r="L275" s="273"/>
      <c r="P275" s="350"/>
      <c r="Q275" s="350"/>
    </row>
    <row r="276" spans="1:17" s="346" customFormat="1">
      <c r="A276" s="222"/>
      <c r="B276" s="9" t="s">
        <v>106</v>
      </c>
      <c r="C276" s="9"/>
      <c r="D276" s="6"/>
      <c r="E276" s="7"/>
      <c r="F276" s="322" t="s">
        <v>36</v>
      </c>
      <c r="G276" s="1016">
        <f>SUM(G214:G273)</f>
        <v>11100</v>
      </c>
      <c r="H276" s="56"/>
      <c r="I276" s="1072"/>
      <c r="J276" s="322" t="s">
        <v>36</v>
      </c>
      <c r="K276" s="1016">
        <f>SUM(K214:K273)</f>
        <v>26450</v>
      </c>
      <c r="L276" s="273"/>
      <c r="P276" s="350"/>
      <c r="Q276" s="350"/>
    </row>
    <row r="277" spans="1:17" s="346" customFormat="1" ht="13.8" thickBot="1">
      <c r="A277" s="313"/>
      <c r="B277" s="15"/>
      <c r="C277" s="15"/>
      <c r="D277" s="16"/>
      <c r="E277" s="17"/>
      <c r="F277" s="314"/>
      <c r="G277" s="1017"/>
      <c r="H277" s="16"/>
      <c r="I277" s="17"/>
      <c r="J277" s="314"/>
      <c r="K277" s="1017"/>
      <c r="L277" s="273"/>
      <c r="P277" s="350"/>
      <c r="Q277" s="350"/>
    </row>
    <row r="278" spans="1:17" s="346" customFormat="1" ht="13.8" thickTop="1">
      <c r="A278" s="222"/>
      <c r="B278" s="5"/>
      <c r="C278" s="5"/>
      <c r="D278" s="6"/>
      <c r="E278" s="7"/>
      <c r="F278" s="309"/>
      <c r="G278" s="1007"/>
      <c r="H278" s="6"/>
      <c r="I278" s="7"/>
      <c r="J278" s="309"/>
      <c r="K278" s="1007"/>
      <c r="L278" s="273"/>
      <c r="P278" s="350"/>
    </row>
    <row r="279" spans="1:17" s="346" customFormat="1">
      <c r="A279" s="212"/>
      <c r="B279" s="9" t="s">
        <v>187</v>
      </c>
      <c r="C279" s="5"/>
      <c r="D279" s="6"/>
      <c r="E279" s="7"/>
      <c r="F279" s="309"/>
      <c r="G279" s="1007"/>
      <c r="H279" s="6"/>
      <c r="I279" s="7"/>
      <c r="J279" s="309"/>
      <c r="K279" s="1007"/>
      <c r="L279" s="273"/>
      <c r="P279" s="350"/>
    </row>
    <row r="280" spans="1:17" s="346" customFormat="1">
      <c r="A280" s="212"/>
      <c r="B280" s="219"/>
      <c r="C280" s="5"/>
      <c r="D280" s="6"/>
      <c r="E280" s="7"/>
      <c r="F280" s="309"/>
      <c r="G280" s="1007"/>
      <c r="H280" s="6"/>
      <c r="I280" s="7"/>
      <c r="J280" s="309"/>
      <c r="K280" s="1007"/>
      <c r="L280" s="273"/>
      <c r="P280" s="350"/>
    </row>
    <row r="281" spans="1:17" s="346" customFormat="1">
      <c r="A281" s="212"/>
      <c r="B281" s="219" t="s">
        <v>461</v>
      </c>
      <c r="C281" s="5"/>
      <c r="D281" s="6"/>
      <c r="E281" s="243"/>
      <c r="F281" s="309"/>
      <c r="G281" s="1007"/>
      <c r="H281" s="6"/>
      <c r="I281" s="243"/>
      <c r="J281" s="309"/>
      <c r="K281" s="1007"/>
      <c r="L281" s="273"/>
      <c r="P281" s="350"/>
    </row>
    <row r="282" spans="1:17" s="346" customFormat="1">
      <c r="A282" s="212"/>
      <c r="B282" s="219"/>
      <c r="C282" s="5"/>
      <c r="D282" s="6"/>
      <c r="E282" s="243"/>
      <c r="F282" s="309"/>
      <c r="G282" s="1007"/>
      <c r="H282" s="6"/>
      <c r="I282" s="243"/>
      <c r="J282" s="309"/>
      <c r="K282" s="1007"/>
      <c r="L282" s="273"/>
      <c r="P282" s="350"/>
    </row>
    <row r="283" spans="1:17" s="346" customFormat="1">
      <c r="A283" s="212"/>
      <c r="B283" s="5"/>
      <c r="C283" s="5" t="s">
        <v>462</v>
      </c>
      <c r="D283" s="6"/>
      <c r="E283" s="243"/>
      <c r="F283" s="309"/>
      <c r="G283" s="1007">
        <f>G76</f>
        <v>62510</v>
      </c>
      <c r="H283" s="6"/>
      <c r="I283" s="243"/>
      <c r="J283" s="309"/>
      <c r="K283" s="1007">
        <f>K76</f>
        <v>63278</v>
      </c>
      <c r="L283" s="273"/>
      <c r="P283" s="350"/>
    </row>
    <row r="284" spans="1:17" s="346" customFormat="1">
      <c r="A284" s="212"/>
      <c r="B284" s="5"/>
      <c r="C284" s="5"/>
      <c r="D284" s="6"/>
      <c r="E284" s="243"/>
      <c r="F284" s="309"/>
      <c r="G284" s="1007"/>
      <c r="H284" s="6"/>
      <c r="I284" s="243"/>
      <c r="J284" s="309"/>
      <c r="K284" s="1007"/>
      <c r="L284" s="273"/>
      <c r="P284" s="350"/>
    </row>
    <row r="285" spans="1:17" s="346" customFormat="1">
      <c r="A285" s="212"/>
      <c r="B285" s="5"/>
      <c r="C285" s="5" t="s">
        <v>463</v>
      </c>
      <c r="D285" s="6"/>
      <c r="E285" s="243"/>
      <c r="F285" s="309"/>
      <c r="G285" s="1007">
        <f>G144</f>
        <v>23290</v>
      </c>
      <c r="H285" s="6"/>
      <c r="I285" s="243"/>
      <c r="J285" s="309"/>
      <c r="K285" s="1007">
        <f>K144</f>
        <v>27700</v>
      </c>
      <c r="L285" s="273"/>
      <c r="P285" s="350"/>
    </row>
    <row r="286" spans="1:17" s="346" customFormat="1">
      <c r="A286" s="212"/>
      <c r="B286" s="5"/>
      <c r="C286" s="5"/>
      <c r="D286" s="6"/>
      <c r="E286" s="243"/>
      <c r="F286" s="309"/>
      <c r="G286" s="1007"/>
      <c r="H286" s="6"/>
      <c r="I286" s="243"/>
      <c r="J286" s="309"/>
      <c r="K286" s="1007"/>
      <c r="L286" s="273"/>
      <c r="P286" s="350"/>
    </row>
    <row r="287" spans="1:17">
      <c r="A287" s="212"/>
      <c r="C287" s="5" t="s">
        <v>464</v>
      </c>
      <c r="D287" s="6"/>
      <c r="E287" s="243"/>
      <c r="F287" s="309"/>
      <c r="G287" s="1007">
        <f>G210</f>
        <v>136430</v>
      </c>
      <c r="H287" s="6"/>
      <c r="I287" s="243"/>
      <c r="J287" s="309"/>
      <c r="K287" s="1007">
        <f>K210</f>
        <v>185950</v>
      </c>
      <c r="Q287" s="346"/>
    </row>
    <row r="288" spans="1:17">
      <c r="A288" s="212"/>
      <c r="D288" s="6"/>
      <c r="E288" s="243"/>
      <c r="F288" s="309"/>
      <c r="H288" s="6"/>
      <c r="I288" s="243"/>
      <c r="J288" s="309"/>
      <c r="Q288" s="346"/>
    </row>
    <row r="289" spans="1:17">
      <c r="A289" s="212"/>
      <c r="C289" s="5" t="s">
        <v>465</v>
      </c>
      <c r="D289" s="6"/>
      <c r="E289" s="243"/>
      <c r="F289" s="309"/>
      <c r="G289" s="1007">
        <f>G276</f>
        <v>11100</v>
      </c>
      <c r="H289" s="6"/>
      <c r="I289" s="243"/>
      <c r="J289" s="309"/>
      <c r="K289" s="1007">
        <f>K276</f>
        <v>26450</v>
      </c>
      <c r="Q289" s="346"/>
    </row>
    <row r="290" spans="1:17">
      <c r="A290" s="212"/>
      <c r="D290" s="6"/>
      <c r="E290" s="243"/>
      <c r="F290" s="309"/>
      <c r="H290" s="6"/>
      <c r="I290" s="243"/>
      <c r="J290" s="309"/>
      <c r="Q290" s="346"/>
    </row>
    <row r="291" spans="1:17">
      <c r="A291" s="212"/>
      <c r="D291" s="6"/>
      <c r="E291" s="243"/>
      <c r="F291" s="309"/>
      <c r="H291" s="6"/>
      <c r="I291" s="243"/>
      <c r="J291" s="309"/>
      <c r="Q291" s="346"/>
    </row>
    <row r="292" spans="1:17">
      <c r="A292" s="212"/>
      <c r="D292" s="6"/>
      <c r="E292" s="243"/>
      <c r="F292" s="309"/>
      <c r="H292" s="6"/>
      <c r="I292" s="243"/>
      <c r="J292" s="309"/>
      <c r="Q292" s="346"/>
    </row>
    <row r="293" spans="1:17">
      <c r="A293" s="212"/>
      <c r="D293" s="6"/>
      <c r="E293" s="243"/>
      <c r="F293" s="309"/>
      <c r="H293" s="6"/>
      <c r="I293" s="243"/>
      <c r="J293" s="309"/>
      <c r="Q293" s="346"/>
    </row>
    <row r="294" spans="1:17" s="350" customFormat="1">
      <c r="A294" s="574"/>
      <c r="B294" s="336"/>
      <c r="C294" s="5"/>
      <c r="D294" s="774"/>
      <c r="E294" s="757"/>
      <c r="F294" s="837"/>
      <c r="G294" s="1013"/>
      <c r="H294" s="774"/>
      <c r="I294" s="757"/>
      <c r="J294" s="837"/>
      <c r="K294" s="1013"/>
      <c r="L294" s="346"/>
      <c r="M294" s="346"/>
      <c r="N294" s="346"/>
      <c r="O294" s="346"/>
      <c r="Q294" s="346"/>
    </row>
    <row r="295" spans="1:17" s="350" customFormat="1">
      <c r="A295" s="574"/>
      <c r="B295" s="336"/>
      <c r="C295" s="5"/>
      <c r="D295" s="774"/>
      <c r="E295" s="757"/>
      <c r="F295" s="837"/>
      <c r="G295" s="1013"/>
      <c r="H295" s="774"/>
      <c r="I295" s="757"/>
      <c r="J295" s="837"/>
      <c r="K295" s="1013"/>
      <c r="L295" s="346"/>
      <c r="M295" s="346"/>
      <c r="N295" s="346"/>
      <c r="O295" s="346"/>
      <c r="Q295" s="346"/>
    </row>
    <row r="296" spans="1:17">
      <c r="A296" s="212"/>
      <c r="D296" s="6"/>
      <c r="E296" s="243"/>
      <c r="F296" s="309"/>
      <c r="H296" s="6"/>
      <c r="I296" s="243"/>
      <c r="J296" s="309"/>
      <c r="Q296" s="346"/>
    </row>
    <row r="297" spans="1:17">
      <c r="A297" s="212"/>
      <c r="D297" s="6"/>
      <c r="E297" s="243"/>
      <c r="F297" s="309"/>
      <c r="H297" s="6"/>
      <c r="I297" s="243"/>
      <c r="J297" s="309"/>
      <c r="Q297" s="346"/>
    </row>
    <row r="298" spans="1:17">
      <c r="A298" s="212"/>
      <c r="D298" s="6"/>
      <c r="E298" s="243"/>
      <c r="F298" s="309"/>
      <c r="H298" s="6"/>
      <c r="I298" s="243"/>
      <c r="J298" s="309"/>
      <c r="Q298" s="346"/>
    </row>
    <row r="299" spans="1:17">
      <c r="A299" s="212"/>
      <c r="D299" s="6"/>
      <c r="E299" s="243"/>
      <c r="F299" s="309"/>
      <c r="H299" s="6"/>
      <c r="I299" s="243"/>
      <c r="J299" s="309"/>
      <c r="Q299" s="346"/>
    </row>
    <row r="300" spans="1:17">
      <c r="A300" s="212"/>
      <c r="D300" s="6"/>
      <c r="E300" s="243"/>
      <c r="F300" s="309"/>
      <c r="H300" s="6"/>
      <c r="I300" s="243"/>
      <c r="J300" s="309"/>
      <c r="Q300" s="346"/>
    </row>
    <row r="301" spans="1:17">
      <c r="A301" s="212"/>
      <c r="D301" s="6"/>
      <c r="E301" s="243"/>
      <c r="F301" s="309"/>
      <c r="H301" s="6"/>
      <c r="I301" s="243"/>
      <c r="J301" s="309"/>
      <c r="Q301" s="346"/>
    </row>
    <row r="302" spans="1:17">
      <c r="A302" s="212"/>
      <c r="D302" s="6"/>
      <c r="F302" s="309"/>
      <c r="G302" s="1019"/>
      <c r="H302" s="6"/>
      <c r="J302" s="309"/>
      <c r="K302" s="1019"/>
      <c r="Q302" s="346"/>
    </row>
    <row r="303" spans="1:17">
      <c r="A303" s="212"/>
      <c r="D303" s="6"/>
      <c r="F303" s="309"/>
      <c r="G303" s="1019"/>
      <c r="H303" s="6"/>
      <c r="J303" s="309"/>
      <c r="K303" s="1019"/>
      <c r="Q303" s="346"/>
    </row>
    <row r="304" spans="1:17">
      <c r="A304" s="212"/>
      <c r="C304" s="87"/>
      <c r="D304" s="6"/>
      <c r="F304" s="309"/>
      <c r="G304" s="1019"/>
      <c r="H304" s="6"/>
      <c r="J304" s="309"/>
      <c r="K304" s="1019"/>
      <c r="Q304" s="346"/>
    </row>
    <row r="305" spans="1:17">
      <c r="A305" s="212"/>
      <c r="C305" s="87"/>
      <c r="D305" s="6"/>
      <c r="F305" s="309"/>
      <c r="G305" s="1019"/>
      <c r="H305" s="6"/>
      <c r="J305" s="309"/>
      <c r="K305" s="1019"/>
      <c r="Q305" s="346"/>
    </row>
    <row r="306" spans="1:17">
      <c r="A306" s="212"/>
      <c r="C306" s="87"/>
      <c r="D306" s="6"/>
      <c r="F306" s="309"/>
      <c r="G306" s="1019"/>
      <c r="H306" s="6"/>
      <c r="J306" s="309"/>
      <c r="K306" s="1019"/>
      <c r="Q306" s="346"/>
    </row>
    <row r="307" spans="1:17">
      <c r="A307" s="212"/>
      <c r="C307" s="87"/>
      <c r="D307" s="6"/>
      <c r="F307" s="309"/>
      <c r="G307" s="1019"/>
      <c r="H307" s="6"/>
      <c r="J307" s="309"/>
      <c r="K307" s="1019"/>
      <c r="Q307" s="346"/>
    </row>
    <row r="308" spans="1:17">
      <c r="A308" s="212"/>
      <c r="C308" s="87"/>
      <c r="D308" s="6"/>
      <c r="F308" s="309"/>
      <c r="G308" s="1019"/>
      <c r="H308" s="6"/>
      <c r="J308" s="309"/>
      <c r="K308" s="1019"/>
      <c r="Q308" s="346"/>
    </row>
    <row r="309" spans="1:17">
      <c r="A309" s="212"/>
      <c r="C309" s="87"/>
      <c r="D309" s="6"/>
      <c r="F309" s="309"/>
      <c r="G309" s="1019"/>
      <c r="H309" s="6"/>
      <c r="J309" s="309"/>
      <c r="K309" s="1019"/>
      <c r="Q309" s="346"/>
    </row>
    <row r="310" spans="1:17">
      <c r="A310" s="212"/>
      <c r="C310" s="87"/>
      <c r="D310" s="6"/>
      <c r="F310" s="309"/>
      <c r="G310" s="1019"/>
      <c r="H310" s="6"/>
      <c r="J310" s="309"/>
      <c r="K310" s="1019"/>
      <c r="Q310" s="346"/>
    </row>
    <row r="311" spans="1:17">
      <c r="A311" s="212"/>
      <c r="C311" s="87"/>
      <c r="D311" s="6"/>
      <c r="F311" s="309"/>
      <c r="G311" s="1019"/>
      <c r="H311" s="6"/>
      <c r="J311" s="309"/>
      <c r="K311" s="1019"/>
      <c r="Q311" s="346"/>
    </row>
    <row r="312" spans="1:17">
      <c r="A312" s="212"/>
      <c r="C312" s="87"/>
      <c r="D312" s="6"/>
      <c r="F312" s="309"/>
      <c r="G312" s="1019"/>
      <c r="H312" s="6"/>
      <c r="J312" s="309"/>
      <c r="K312" s="1019"/>
      <c r="Q312" s="346"/>
    </row>
    <row r="313" spans="1:17">
      <c r="A313" s="212"/>
      <c r="C313" s="87"/>
      <c r="D313" s="6"/>
      <c r="F313" s="309"/>
      <c r="G313" s="1019"/>
      <c r="H313" s="6"/>
      <c r="J313" s="309"/>
      <c r="K313" s="1019"/>
      <c r="Q313" s="346"/>
    </row>
    <row r="314" spans="1:17">
      <c r="A314" s="212"/>
      <c r="C314" s="87"/>
      <c r="D314" s="6"/>
      <c r="F314" s="309"/>
      <c r="G314" s="1019"/>
      <c r="H314" s="6"/>
      <c r="J314" s="309"/>
      <c r="K314" s="1019"/>
      <c r="Q314" s="346"/>
    </row>
    <row r="315" spans="1:17">
      <c r="A315" s="212"/>
      <c r="C315" s="87"/>
      <c r="D315" s="6"/>
      <c r="F315" s="309"/>
      <c r="G315" s="1019"/>
      <c r="H315" s="6"/>
      <c r="J315" s="309"/>
      <c r="K315" s="1019"/>
      <c r="Q315" s="346"/>
    </row>
    <row r="316" spans="1:17">
      <c r="A316" s="212"/>
      <c r="C316" s="87"/>
      <c r="D316" s="6"/>
      <c r="F316" s="309"/>
      <c r="G316" s="1019"/>
      <c r="H316" s="6"/>
      <c r="J316" s="309"/>
      <c r="K316" s="1019"/>
      <c r="Q316" s="346"/>
    </row>
    <row r="317" spans="1:17">
      <c r="A317" s="212"/>
      <c r="C317" s="87"/>
      <c r="D317" s="6"/>
      <c r="F317" s="309"/>
      <c r="G317" s="1019"/>
      <c r="H317" s="6"/>
      <c r="J317" s="309"/>
      <c r="K317" s="1019"/>
      <c r="Q317" s="346"/>
    </row>
    <row r="318" spans="1:17">
      <c r="A318" s="212"/>
      <c r="C318" s="87"/>
      <c r="D318" s="6"/>
      <c r="F318" s="309"/>
      <c r="G318" s="1019"/>
      <c r="H318" s="6"/>
      <c r="J318" s="309"/>
      <c r="K318" s="1019"/>
      <c r="Q318" s="346"/>
    </row>
    <row r="319" spans="1:17">
      <c r="A319" s="212"/>
      <c r="C319" s="87"/>
      <c r="D319" s="6"/>
      <c r="F319" s="309"/>
      <c r="G319" s="1019"/>
      <c r="H319" s="6"/>
      <c r="J319" s="309"/>
      <c r="K319" s="1019"/>
      <c r="Q319" s="346"/>
    </row>
    <row r="320" spans="1:17">
      <c r="A320" s="212"/>
      <c r="C320" s="87"/>
      <c r="D320" s="6"/>
      <c r="F320" s="309"/>
      <c r="G320" s="1019"/>
      <c r="H320" s="6"/>
      <c r="J320" s="309"/>
      <c r="K320" s="1019"/>
      <c r="Q320" s="346"/>
    </row>
    <row r="321" spans="1:17">
      <c r="A321" s="212"/>
      <c r="C321" s="87"/>
      <c r="D321" s="6"/>
      <c r="F321" s="309"/>
      <c r="G321" s="1019"/>
      <c r="H321" s="6"/>
      <c r="J321" s="309"/>
      <c r="K321" s="1019"/>
      <c r="Q321" s="346"/>
    </row>
    <row r="322" spans="1:17">
      <c r="A322" s="212"/>
      <c r="C322" s="87"/>
      <c r="D322" s="6"/>
      <c r="F322" s="309"/>
      <c r="G322" s="1019"/>
      <c r="H322" s="6"/>
      <c r="J322" s="309"/>
      <c r="K322" s="1019"/>
      <c r="Q322" s="346"/>
    </row>
    <row r="323" spans="1:17">
      <c r="A323" s="212"/>
      <c r="C323" s="87"/>
      <c r="D323" s="6"/>
      <c r="F323" s="309"/>
      <c r="G323" s="1019"/>
      <c r="H323" s="6"/>
      <c r="J323" s="309"/>
      <c r="K323" s="1019"/>
      <c r="Q323" s="346"/>
    </row>
    <row r="324" spans="1:17">
      <c r="A324" s="212"/>
      <c r="C324" s="87"/>
      <c r="D324" s="6"/>
      <c r="F324" s="309"/>
      <c r="G324" s="1019"/>
      <c r="H324" s="6"/>
      <c r="J324" s="309"/>
      <c r="K324" s="1019"/>
      <c r="Q324" s="346"/>
    </row>
    <row r="325" spans="1:17">
      <c r="A325" s="212"/>
      <c r="C325" s="87"/>
      <c r="D325" s="6"/>
      <c r="F325" s="309"/>
      <c r="G325" s="1019"/>
      <c r="H325" s="6"/>
      <c r="J325" s="309"/>
      <c r="K325" s="1019"/>
      <c r="Q325" s="346"/>
    </row>
    <row r="326" spans="1:17">
      <c r="A326" s="212"/>
      <c r="C326" s="87"/>
      <c r="D326" s="6"/>
      <c r="F326" s="309"/>
      <c r="G326" s="1019"/>
      <c r="H326" s="6"/>
      <c r="J326" s="309"/>
      <c r="K326" s="1019"/>
      <c r="Q326" s="346"/>
    </row>
    <row r="327" spans="1:17">
      <c r="A327" s="212"/>
      <c r="C327" s="87"/>
      <c r="D327" s="6"/>
      <c r="F327" s="309"/>
      <c r="G327" s="1019"/>
      <c r="H327" s="6"/>
      <c r="J327" s="309"/>
      <c r="K327" s="1019"/>
      <c r="Q327" s="346"/>
    </row>
    <row r="328" spans="1:17">
      <c r="A328" s="212"/>
      <c r="C328" s="87"/>
      <c r="D328" s="6"/>
      <c r="F328" s="309"/>
      <c r="G328" s="1019"/>
      <c r="H328" s="6"/>
      <c r="J328" s="309"/>
      <c r="K328" s="1019"/>
      <c r="Q328" s="346"/>
    </row>
    <row r="329" spans="1:17">
      <c r="A329" s="212"/>
      <c r="C329" s="87"/>
      <c r="D329" s="6"/>
      <c r="F329" s="309"/>
      <c r="G329" s="1019"/>
      <c r="H329" s="6"/>
      <c r="J329" s="309"/>
      <c r="K329" s="1019"/>
      <c r="Q329" s="346"/>
    </row>
    <row r="330" spans="1:17">
      <c r="A330" s="212"/>
      <c r="C330" s="87"/>
      <c r="D330" s="6"/>
      <c r="F330" s="309"/>
      <c r="G330" s="1019"/>
      <c r="H330" s="6"/>
      <c r="J330" s="309"/>
      <c r="K330" s="1019"/>
      <c r="Q330" s="346"/>
    </row>
    <row r="331" spans="1:17">
      <c r="A331" s="212"/>
      <c r="C331" s="87"/>
      <c r="D331" s="6"/>
      <c r="F331" s="309"/>
      <c r="G331" s="1019"/>
      <c r="H331" s="6"/>
      <c r="J331" s="309"/>
      <c r="K331" s="1019"/>
      <c r="Q331" s="346"/>
    </row>
    <row r="332" spans="1:17">
      <c r="A332" s="212"/>
      <c r="C332" s="87"/>
      <c r="D332" s="6"/>
      <c r="F332" s="309"/>
      <c r="H332" s="6"/>
      <c r="J332" s="309"/>
      <c r="Q332" s="346"/>
    </row>
    <row r="333" spans="1:17">
      <c r="A333" s="212"/>
      <c r="C333" s="87"/>
      <c r="D333" s="6"/>
      <c r="F333" s="309"/>
      <c r="H333" s="6"/>
      <c r="J333" s="309"/>
      <c r="Q333" s="346"/>
    </row>
    <row r="334" spans="1:17">
      <c r="A334" s="212"/>
      <c r="C334" s="87"/>
      <c r="D334" s="6"/>
      <c r="F334" s="309"/>
      <c r="H334" s="6"/>
      <c r="J334" s="309"/>
      <c r="Q334" s="346"/>
    </row>
    <row r="335" spans="1:17">
      <c r="A335" s="212"/>
      <c r="C335" s="87"/>
      <c r="D335" s="6"/>
      <c r="F335" s="309"/>
      <c r="H335" s="6"/>
      <c r="J335" s="309"/>
      <c r="Q335" s="346"/>
    </row>
    <row r="336" spans="1:17">
      <c r="A336" s="212"/>
      <c r="C336" s="87"/>
      <c r="D336" s="6"/>
      <c r="F336" s="309"/>
      <c r="H336" s="6"/>
      <c r="J336" s="309"/>
      <c r="Q336" s="346"/>
    </row>
    <row r="337" spans="1:17">
      <c r="A337" s="212"/>
      <c r="C337" s="87"/>
      <c r="D337" s="6"/>
      <c r="F337" s="309"/>
      <c r="H337" s="6"/>
      <c r="J337" s="309"/>
      <c r="Q337" s="346"/>
    </row>
    <row r="338" spans="1:17">
      <c r="A338" s="212"/>
      <c r="C338" s="87"/>
      <c r="D338" s="6"/>
      <c r="F338" s="309"/>
      <c r="H338" s="6"/>
      <c r="J338" s="309"/>
      <c r="Q338" s="346"/>
    </row>
    <row r="339" spans="1:17">
      <c r="A339" s="212"/>
      <c r="C339" s="87"/>
      <c r="D339" s="6"/>
      <c r="F339" s="309"/>
      <c r="H339" s="6"/>
      <c r="J339" s="309"/>
      <c r="Q339" s="346"/>
    </row>
    <row r="340" spans="1:17">
      <c r="A340" s="231"/>
      <c r="B340" s="12"/>
      <c r="C340" s="12"/>
      <c r="D340" s="13"/>
      <c r="E340" s="14"/>
      <c r="F340" s="316"/>
      <c r="G340" s="1006"/>
      <c r="H340" s="13"/>
      <c r="I340" s="14"/>
      <c r="J340" s="316"/>
      <c r="K340" s="1006"/>
      <c r="Q340" s="346"/>
    </row>
    <row r="341" spans="1:17">
      <c r="A341" s="237"/>
      <c r="B341" s="18"/>
      <c r="C341" s="18"/>
      <c r="D341" s="19"/>
      <c r="E341" s="20"/>
      <c r="F341" s="808"/>
      <c r="G341" s="1015"/>
      <c r="H341" s="19"/>
      <c r="I341" s="20"/>
      <c r="J341" s="808"/>
      <c r="K341" s="1015"/>
      <c r="Q341" s="346"/>
    </row>
    <row r="342" spans="1:17">
      <c r="A342" s="212"/>
      <c r="B342" s="562" t="s">
        <v>245</v>
      </c>
      <c r="C342" s="9"/>
      <c r="D342" s="6"/>
      <c r="F342" s="323" t="s">
        <v>36</v>
      </c>
      <c r="G342" s="1016">
        <f>SUM(G279:G339)</f>
        <v>233330</v>
      </c>
      <c r="H342" s="6"/>
      <c r="J342" s="323" t="s">
        <v>36</v>
      </c>
      <c r="K342" s="1016">
        <f>SUM(K279:K339)</f>
        <v>303378</v>
      </c>
      <c r="Q342" s="346"/>
    </row>
    <row r="343" spans="1:17" ht="13.8" thickBot="1">
      <c r="A343" s="235"/>
      <c r="B343" s="15"/>
      <c r="C343" s="15"/>
      <c r="D343" s="16"/>
      <c r="E343" s="17"/>
      <c r="F343" s="809"/>
      <c r="G343" s="1017"/>
      <c r="H343" s="16"/>
      <c r="I343" s="17"/>
      <c r="J343" s="809"/>
      <c r="K343" s="1017"/>
      <c r="Q343" s="346"/>
    </row>
    <row r="344" spans="1:17" ht="13.8" thickTop="1">
      <c r="G344" s="1025"/>
      <c r="K344" s="1025"/>
      <c r="Q344" s="346"/>
    </row>
    <row r="345" spans="1:17">
      <c r="G345" s="1025"/>
      <c r="K345" s="1025"/>
      <c r="Q345" s="346"/>
    </row>
    <row r="346" spans="1:17">
      <c r="G346" s="1025"/>
      <c r="K346" s="1025"/>
      <c r="Q346" s="346"/>
    </row>
    <row r="347" spans="1:17">
      <c r="G347" s="1025"/>
      <c r="K347" s="1025"/>
      <c r="Q347" s="346"/>
    </row>
    <row r="348" spans="1:17">
      <c r="G348" s="1025"/>
      <c r="K348" s="1025"/>
      <c r="Q348" s="346"/>
    </row>
    <row r="349" spans="1:17">
      <c r="G349" s="1025"/>
      <c r="K349" s="1025"/>
      <c r="Q349" s="346"/>
    </row>
    <row r="350" spans="1:17">
      <c r="G350" s="1025"/>
      <c r="K350" s="1025"/>
      <c r="Q350" s="346"/>
    </row>
    <row r="351" spans="1:17">
      <c r="G351" s="1025"/>
      <c r="K351" s="1025"/>
      <c r="Q351" s="346"/>
    </row>
    <row r="352" spans="1:17">
      <c r="G352" s="1025"/>
      <c r="K352" s="1025"/>
    </row>
    <row r="353" spans="7:11">
      <c r="G353" s="1025"/>
      <c r="K353" s="1025"/>
    </row>
    <row r="354" spans="7:11">
      <c r="G354" s="1025"/>
      <c r="K354" s="1025"/>
    </row>
    <row r="355" spans="7:11">
      <c r="G355" s="1025"/>
      <c r="K355" s="1025"/>
    </row>
    <row r="356" spans="7:11">
      <c r="G356" s="1025"/>
      <c r="K356" s="1025"/>
    </row>
    <row r="357" spans="7:11">
      <c r="G357" s="1025"/>
      <c r="K357" s="1025"/>
    </row>
    <row r="358" spans="7:11">
      <c r="G358" s="1025"/>
      <c r="K358" s="1025"/>
    </row>
    <row r="359" spans="7:11">
      <c r="G359" s="1025"/>
      <c r="K359" s="1025"/>
    </row>
    <row r="360" spans="7:11">
      <c r="G360" s="1025"/>
      <c r="K360" s="1025"/>
    </row>
    <row r="361" spans="7:11">
      <c r="G361" s="1025"/>
      <c r="K361" s="1025"/>
    </row>
    <row r="362" spans="7:11">
      <c r="G362" s="1025"/>
      <c r="K362" s="1025"/>
    </row>
    <row r="363" spans="7:11">
      <c r="G363" s="1025"/>
      <c r="K363" s="1025"/>
    </row>
    <row r="364" spans="7:11">
      <c r="G364" s="1025"/>
      <c r="K364" s="1025"/>
    </row>
    <row r="365" spans="7:11">
      <c r="G365" s="1025"/>
      <c r="K365" s="1025"/>
    </row>
    <row r="366" spans="7:11">
      <c r="G366" s="1025"/>
      <c r="K366" s="1025"/>
    </row>
    <row r="367" spans="7:11">
      <c r="G367" s="1025"/>
      <c r="K367" s="1025"/>
    </row>
    <row r="368" spans="7:11">
      <c r="G368" s="1025"/>
      <c r="K368" s="1025"/>
    </row>
    <row r="369" spans="7:11">
      <c r="G369" s="1025"/>
      <c r="K369" s="1025"/>
    </row>
    <row r="370" spans="7:11">
      <c r="G370" s="1025"/>
      <c r="K370" s="1025"/>
    </row>
    <row r="371" spans="7:11">
      <c r="G371" s="1025"/>
      <c r="K371" s="1025"/>
    </row>
    <row r="372" spans="7:11">
      <c r="G372" s="1025"/>
      <c r="K372" s="1025"/>
    </row>
    <row r="373" spans="7:11">
      <c r="G373" s="1025"/>
      <c r="K373" s="1025"/>
    </row>
    <row r="374" spans="7:11">
      <c r="G374" s="1025"/>
      <c r="K374" s="1025"/>
    </row>
    <row r="375" spans="7:11">
      <c r="G375" s="1025"/>
      <c r="K375" s="1025"/>
    </row>
    <row r="376" spans="7:11">
      <c r="G376" s="1025"/>
      <c r="K376" s="1025"/>
    </row>
    <row r="377" spans="7:11">
      <c r="G377" s="1025"/>
      <c r="K377" s="1025"/>
    </row>
    <row r="378" spans="7:11">
      <c r="G378" s="1025"/>
      <c r="K378" s="1025"/>
    </row>
    <row r="379" spans="7:11">
      <c r="G379" s="1025"/>
      <c r="K379" s="1025"/>
    </row>
    <row r="380" spans="7:11">
      <c r="G380" s="1025"/>
      <c r="K380" s="1025"/>
    </row>
    <row r="381" spans="7:11">
      <c r="G381" s="1025"/>
      <c r="K381" s="1025"/>
    </row>
    <row r="382" spans="7:11">
      <c r="G382" s="1025"/>
      <c r="K382" s="1025"/>
    </row>
    <row r="383" spans="7:11">
      <c r="G383" s="1025"/>
      <c r="K383" s="1025"/>
    </row>
    <row r="384" spans="7:11">
      <c r="G384" s="1025"/>
      <c r="K384" s="1025"/>
    </row>
    <row r="385" spans="7:11">
      <c r="G385" s="1025"/>
      <c r="K385" s="1025"/>
    </row>
    <row r="386" spans="7:11">
      <c r="G386" s="1025"/>
      <c r="K386" s="1025"/>
    </row>
    <row r="387" spans="7:11">
      <c r="G387" s="1025"/>
      <c r="K387" s="1025"/>
    </row>
    <row r="388" spans="7:11">
      <c r="G388" s="1025"/>
      <c r="K388" s="1025"/>
    </row>
    <row r="389" spans="7:11">
      <c r="G389" s="1025"/>
      <c r="K389" s="1025"/>
    </row>
    <row r="390" spans="7:11">
      <c r="G390" s="1025"/>
      <c r="K390" s="1025"/>
    </row>
    <row r="391" spans="7:11">
      <c r="G391" s="1025"/>
      <c r="K391" s="1025"/>
    </row>
    <row r="392" spans="7:11">
      <c r="G392" s="1025"/>
      <c r="K392" s="1025"/>
    </row>
    <row r="393" spans="7:11">
      <c r="G393" s="1025"/>
      <c r="K393" s="1025"/>
    </row>
    <row r="394" spans="7:11">
      <c r="G394" s="1025"/>
      <c r="K394" s="1025"/>
    </row>
    <row r="395" spans="7:11">
      <c r="G395" s="1025"/>
      <c r="K395" s="1025"/>
    </row>
    <row r="396" spans="7:11">
      <c r="G396" s="1025"/>
      <c r="K396" s="1025"/>
    </row>
    <row r="397" spans="7:11">
      <c r="G397" s="1025"/>
      <c r="K397" s="1025"/>
    </row>
    <row r="398" spans="7:11">
      <c r="G398" s="1025"/>
      <c r="K398" s="1025"/>
    </row>
    <row r="399" spans="7:11">
      <c r="G399" s="1025"/>
      <c r="K399" s="1025"/>
    </row>
    <row r="400" spans="7:11">
      <c r="G400" s="1025"/>
      <c r="K400" s="1025"/>
    </row>
    <row r="401" spans="7:11">
      <c r="G401" s="1025"/>
      <c r="K401" s="1025"/>
    </row>
    <row r="402" spans="7:11">
      <c r="G402" s="1025"/>
      <c r="K402" s="1025"/>
    </row>
    <row r="403" spans="7:11">
      <c r="G403" s="1025"/>
      <c r="K403" s="1025"/>
    </row>
    <row r="404" spans="7:11">
      <c r="G404" s="1025"/>
      <c r="K404" s="1025"/>
    </row>
    <row r="405" spans="7:11">
      <c r="G405" s="1025"/>
      <c r="K405" s="1025"/>
    </row>
    <row r="406" spans="7:11">
      <c r="G406" s="1025"/>
      <c r="K406" s="1025"/>
    </row>
    <row r="407" spans="7:11">
      <c r="G407" s="1025"/>
      <c r="K407" s="1025"/>
    </row>
    <row r="408" spans="7:11">
      <c r="G408" s="1025"/>
      <c r="K408" s="1025"/>
    </row>
    <row r="409" spans="7:11">
      <c r="G409" s="1025"/>
      <c r="K409" s="1025"/>
    </row>
    <row r="410" spans="7:11">
      <c r="G410" s="1025"/>
      <c r="K410" s="1025"/>
    </row>
    <row r="411" spans="7:11">
      <c r="G411" s="1025"/>
      <c r="K411" s="1025"/>
    </row>
    <row r="412" spans="7:11">
      <c r="G412" s="1025"/>
      <c r="K412" s="1025"/>
    </row>
    <row r="413" spans="7:11">
      <c r="G413" s="1025"/>
      <c r="K413" s="1025"/>
    </row>
    <row r="414" spans="7:11">
      <c r="G414" s="1025"/>
      <c r="K414" s="1025"/>
    </row>
    <row r="415" spans="7:11">
      <c r="G415" s="1025"/>
      <c r="K415" s="1025"/>
    </row>
    <row r="416" spans="7:11">
      <c r="G416" s="1025"/>
      <c r="K416" s="1025"/>
    </row>
    <row r="417" spans="7:11">
      <c r="G417" s="1025"/>
      <c r="K417" s="1025"/>
    </row>
    <row r="418" spans="7:11">
      <c r="G418" s="1025"/>
      <c r="K418" s="1025"/>
    </row>
    <row r="419" spans="7:11">
      <c r="G419" s="1025"/>
      <c r="K419" s="1025"/>
    </row>
    <row r="420" spans="7:11">
      <c r="G420" s="1025"/>
      <c r="K420" s="1025"/>
    </row>
    <row r="421" spans="7:11">
      <c r="G421" s="1025"/>
      <c r="K421" s="1025"/>
    </row>
    <row r="422" spans="7:11">
      <c r="G422" s="1025"/>
      <c r="K422" s="1025"/>
    </row>
    <row r="423" spans="7:11">
      <c r="G423" s="1025"/>
      <c r="K423" s="1025"/>
    </row>
    <row r="424" spans="7:11">
      <c r="G424" s="1025"/>
      <c r="K424" s="1025"/>
    </row>
    <row r="425" spans="7:11">
      <c r="G425" s="1025"/>
      <c r="K425" s="1025"/>
    </row>
    <row r="426" spans="7:11">
      <c r="G426" s="1025"/>
      <c r="K426" s="1025"/>
    </row>
    <row r="427" spans="7:11">
      <c r="G427" s="1025"/>
      <c r="K427" s="1025"/>
    </row>
    <row r="428" spans="7:11">
      <c r="G428" s="1025"/>
      <c r="K428" s="1025"/>
    </row>
    <row r="429" spans="7:11">
      <c r="G429" s="1025"/>
      <c r="K429" s="1025"/>
    </row>
    <row r="430" spans="7:11">
      <c r="G430" s="1025"/>
      <c r="K430" s="1025"/>
    </row>
    <row r="431" spans="7:11">
      <c r="G431" s="1025"/>
      <c r="K431" s="1025"/>
    </row>
    <row r="432" spans="7:11">
      <c r="G432" s="1025"/>
      <c r="K432" s="1025"/>
    </row>
    <row r="433" spans="7:11">
      <c r="G433" s="1025"/>
      <c r="K433" s="1025"/>
    </row>
    <row r="434" spans="7:11">
      <c r="G434" s="1025"/>
      <c r="K434" s="1025"/>
    </row>
    <row r="435" spans="7:11">
      <c r="G435" s="1025"/>
      <c r="K435" s="1025"/>
    </row>
    <row r="436" spans="7:11">
      <c r="G436" s="1025"/>
      <c r="K436" s="1025"/>
    </row>
    <row r="437" spans="7:11">
      <c r="G437" s="1025"/>
      <c r="K437" s="1025"/>
    </row>
    <row r="438" spans="7:11">
      <c r="G438" s="1025"/>
      <c r="K438" s="1025"/>
    </row>
    <row r="439" spans="7:11">
      <c r="G439" s="1025"/>
      <c r="K439" s="1025"/>
    </row>
    <row r="440" spans="7:11">
      <c r="G440" s="1025"/>
      <c r="K440" s="1025"/>
    </row>
    <row r="441" spans="7:11">
      <c r="G441" s="1025"/>
      <c r="K441" s="1025"/>
    </row>
    <row r="442" spans="7:11">
      <c r="G442" s="1025"/>
      <c r="K442" s="1025"/>
    </row>
    <row r="443" spans="7:11">
      <c r="G443" s="1025"/>
      <c r="K443" s="1025"/>
    </row>
    <row r="444" spans="7:11">
      <c r="G444" s="1025"/>
      <c r="K444" s="1025"/>
    </row>
    <row r="445" spans="7:11">
      <c r="G445" s="1025"/>
      <c r="K445" s="1025"/>
    </row>
    <row r="446" spans="7:11">
      <c r="G446" s="1025"/>
      <c r="K446" s="1025"/>
    </row>
    <row r="447" spans="7:11">
      <c r="G447" s="1025"/>
      <c r="K447" s="1025"/>
    </row>
    <row r="448" spans="7:11">
      <c r="G448" s="1025"/>
      <c r="K448" s="1025"/>
    </row>
    <row r="449" spans="7:11">
      <c r="G449" s="1025"/>
      <c r="K449" s="1025"/>
    </row>
    <row r="450" spans="7:11">
      <c r="G450" s="1025"/>
      <c r="K450" s="1025"/>
    </row>
    <row r="451" spans="7:11">
      <c r="G451" s="1025"/>
      <c r="K451" s="1025"/>
    </row>
    <row r="452" spans="7:11">
      <c r="G452" s="1025"/>
      <c r="K452" s="1025"/>
    </row>
    <row r="453" spans="7:11">
      <c r="G453" s="1025"/>
      <c r="K453" s="1025"/>
    </row>
    <row r="454" spans="7:11">
      <c r="G454" s="1025"/>
      <c r="K454" s="1025"/>
    </row>
    <row r="455" spans="7:11">
      <c r="G455" s="1025"/>
      <c r="K455" s="1025"/>
    </row>
    <row r="456" spans="7:11">
      <c r="G456" s="1025"/>
      <c r="K456" s="1025"/>
    </row>
    <row r="457" spans="7:11">
      <c r="G457" s="1025"/>
      <c r="K457" s="1025"/>
    </row>
    <row r="458" spans="7:11">
      <c r="G458" s="1025"/>
      <c r="K458" s="1025"/>
    </row>
    <row r="459" spans="7:11">
      <c r="G459" s="1025"/>
      <c r="K459" s="1025"/>
    </row>
    <row r="460" spans="7:11">
      <c r="G460" s="1025"/>
      <c r="K460" s="1025"/>
    </row>
    <row r="461" spans="7:11">
      <c r="G461" s="1025"/>
      <c r="K461" s="1025"/>
    </row>
    <row r="462" spans="7:11">
      <c r="G462" s="1025"/>
      <c r="K462" s="1025"/>
    </row>
    <row r="463" spans="7:11">
      <c r="G463" s="1025"/>
      <c r="K463" s="1025"/>
    </row>
    <row r="464" spans="7:11">
      <c r="G464" s="1025"/>
      <c r="K464" s="1025"/>
    </row>
    <row r="465" spans="7:11">
      <c r="G465" s="1025"/>
      <c r="K465" s="1025"/>
    </row>
    <row r="466" spans="7:11">
      <c r="G466" s="1025"/>
      <c r="K466" s="1025"/>
    </row>
    <row r="467" spans="7:11">
      <c r="G467" s="1025"/>
      <c r="K467" s="1025"/>
    </row>
    <row r="468" spans="7:11">
      <c r="G468" s="1025"/>
      <c r="K468" s="1025"/>
    </row>
    <row r="469" spans="7:11">
      <c r="G469" s="1025"/>
      <c r="K469" s="1025"/>
    </row>
    <row r="470" spans="7:11">
      <c r="G470" s="1025"/>
      <c r="K470" s="1025"/>
    </row>
    <row r="471" spans="7:11">
      <c r="G471" s="1025"/>
      <c r="K471" s="1025"/>
    </row>
    <row r="472" spans="7:11">
      <c r="G472" s="1025"/>
      <c r="K472" s="1025"/>
    </row>
    <row r="473" spans="7:11">
      <c r="G473" s="1025"/>
      <c r="K473" s="1025"/>
    </row>
    <row r="474" spans="7:11">
      <c r="G474" s="1025"/>
      <c r="K474" s="1025"/>
    </row>
    <row r="475" spans="7:11">
      <c r="G475" s="1025"/>
      <c r="K475" s="1025"/>
    </row>
    <row r="476" spans="7:11">
      <c r="G476" s="1025"/>
      <c r="K476" s="1025"/>
    </row>
    <row r="477" spans="7:11">
      <c r="G477" s="1025"/>
      <c r="K477" s="1025"/>
    </row>
    <row r="478" spans="7:11">
      <c r="G478" s="1025"/>
      <c r="K478" s="1025"/>
    </row>
    <row r="479" spans="7:11">
      <c r="G479" s="1025"/>
      <c r="K479" s="1025"/>
    </row>
    <row r="480" spans="7:11">
      <c r="G480" s="1025"/>
      <c r="K480" s="1025"/>
    </row>
    <row r="481" spans="7:11">
      <c r="G481" s="1025"/>
      <c r="K481" s="1025"/>
    </row>
    <row r="482" spans="7:11">
      <c r="G482" s="1025"/>
      <c r="K482" s="1025"/>
    </row>
    <row r="483" spans="7:11">
      <c r="G483" s="1025"/>
      <c r="K483" s="1025"/>
    </row>
  </sheetData>
  <protectedRanges>
    <protectedRange sqref="F1:G5 G34:G59 F113:G154 G91:G112 F191:G219 G155:G190 F242:G1048576 G220:G241 F7:G33 F60:G90 K217:K241 J7:K33 J1:K5 J43:K51 K34:K42 J57:K90 K52:K56 J113:K154 K91:K112 J191:K216 K155:K190 J242:K1048576" name="Range1"/>
    <protectedRange sqref="F34:F59" name="Range2"/>
    <protectedRange sqref="F91:F112" name="Range2_1"/>
    <protectedRange sqref="F155:F190" name="Range2_2"/>
    <protectedRange sqref="F220:F241" name="Range2_3"/>
    <protectedRange sqref="F6:G6" name="Range1_1_1"/>
    <protectedRange sqref="J34:J42" name="Range2_4"/>
    <protectedRange sqref="J52:J56" name="Range2_5"/>
    <protectedRange sqref="J91:J112" name="Range2_6"/>
    <protectedRange sqref="J155:J190" name="Range2_7"/>
    <protectedRange sqref="J217:J241" name="Range2_8"/>
    <protectedRange sqref="J6:K6" name="Range1_5"/>
  </protectedRanges>
  <mergeCells count="6">
    <mergeCell ref="A2:G2"/>
    <mergeCell ref="A3:G3"/>
    <mergeCell ref="A4:G4"/>
    <mergeCell ref="B7:C7"/>
    <mergeCell ref="D6:G6"/>
    <mergeCell ref="H6:K6"/>
  </mergeCells>
  <phoneticPr fontId="226" type="noConversion"/>
  <printOptions horizontalCentered="1"/>
  <pageMargins left="0.39370078740157483" right="0.39370078740157483" top="0.51181102362204722" bottom="0.51181102362204722" header="0.19685039370078741" footer="0.19685039370078741"/>
  <pageSetup paperSize="9" scale="85" firstPageNumber="23" orientation="portrait" useFirstPageNumber="1" r:id="rId1"/>
  <headerFooter scaleWithDoc="0">
    <oddFooter xml:space="preserve">&amp;C1/&amp;P </oddFooter>
  </headerFooter>
  <rowBreaks count="1" manualBreakCount="1">
    <brk id="76" max="18" man="1"/>
  </rowBreaks>
  <colBreaks count="1" manualBreakCount="1">
    <brk id="11" max="41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D495-FD2D-4A5E-A1AE-637664430665}">
  <dimension ref="A1:S879"/>
  <sheetViews>
    <sheetView showGridLines="0" view="pageBreakPreview" topLeftCell="D1" zoomScale="98" zoomScaleNormal="100" zoomScaleSheetLayoutView="98" workbookViewId="0">
      <selection activeCell="L1" sqref="L1:S1048576"/>
    </sheetView>
  </sheetViews>
  <sheetFormatPr defaultColWidth="9.44140625" defaultRowHeight="13.2"/>
  <cols>
    <col min="1" max="1" width="6.44140625" style="100" customWidth="1"/>
    <col min="2" max="2" width="2.44140625" style="98" customWidth="1"/>
    <col min="3" max="3" width="62.44140625" style="98" customWidth="1"/>
    <col min="4" max="4" width="11.44140625" style="568" customWidth="1"/>
    <col min="5" max="5" width="7.109375" style="7" customWidth="1"/>
    <col min="6" max="6" width="10.44140625" style="997" customWidth="1"/>
    <col min="7" max="7" width="14.5546875" style="274" customWidth="1"/>
    <col min="8" max="8" width="11.44140625" style="568" customWidth="1"/>
    <col min="9" max="9" width="7.109375" style="7" customWidth="1"/>
    <col min="10" max="10" width="10.6640625" style="997" customWidth="1"/>
    <col min="11" max="11" width="14.5546875" style="274" customWidth="1"/>
    <col min="12" max="12" width="10.5546875" style="848" bestFit="1" customWidth="1"/>
    <col min="13" max="13" width="7.44140625" style="332" customWidth="1"/>
    <col min="14" max="14" width="7.44140625" style="273" customWidth="1"/>
    <col min="15" max="15" width="7.44140625" style="352" customWidth="1"/>
    <col min="16" max="16384" width="9.44140625" style="99"/>
  </cols>
  <sheetData>
    <row r="1" spans="1:15" s="97" customFormat="1" ht="8.25" customHeight="1" thickTop="1">
      <c r="A1" s="185"/>
      <c r="B1" s="186"/>
      <c r="C1" s="187"/>
      <c r="D1" s="598"/>
      <c r="E1" s="188"/>
      <c r="F1" s="189"/>
      <c r="G1" s="190"/>
      <c r="H1" s="598"/>
      <c r="I1" s="188"/>
      <c r="J1" s="189"/>
      <c r="K1" s="190"/>
      <c r="L1" s="847"/>
      <c r="M1" s="333"/>
      <c r="N1" s="330"/>
      <c r="O1" s="331"/>
    </row>
    <row r="2" spans="1:15" s="386" customFormat="1" ht="15" customHeight="1">
      <c r="A2" s="1127" t="str">
        <f>[9]Civil!A2</f>
        <v>FITOUT WORKS TO CARREFOUR SAVA AT SPORT SOCIETY, DUBAI, UAE</v>
      </c>
      <c r="B2" s="1128"/>
      <c r="C2" s="1128"/>
      <c r="D2" s="1128"/>
      <c r="E2" s="1128"/>
      <c r="F2" s="1128"/>
      <c r="G2" s="1129"/>
      <c r="H2" s="998"/>
      <c r="I2" s="998"/>
      <c r="J2" s="998"/>
      <c r="K2" s="998"/>
      <c r="L2" s="828"/>
      <c r="M2" s="387"/>
    </row>
    <row r="3" spans="1:15" s="97" customFormat="1" ht="15" customHeight="1">
      <c r="A3" s="1141" t="s">
        <v>1</v>
      </c>
      <c r="B3" s="1142"/>
      <c r="C3" s="1142"/>
      <c r="D3" s="1142"/>
      <c r="E3" s="1142"/>
      <c r="F3" s="1142"/>
      <c r="G3" s="1143"/>
      <c r="H3" s="1028"/>
      <c r="I3" s="1028"/>
      <c r="J3" s="1028"/>
      <c r="K3" s="1028"/>
      <c r="L3" s="847"/>
      <c r="M3" s="333"/>
      <c r="N3" s="330"/>
      <c r="O3" s="331"/>
    </row>
    <row r="4" spans="1:15" s="97" customFormat="1" ht="15" customHeight="1">
      <c r="A4" s="1152" t="s">
        <v>466</v>
      </c>
      <c r="B4" s="1153"/>
      <c r="C4" s="1153"/>
      <c r="D4" s="1153"/>
      <c r="E4" s="1153"/>
      <c r="F4" s="1153"/>
      <c r="G4" s="1154"/>
      <c r="H4" s="1031"/>
      <c r="I4" s="1031"/>
      <c r="J4" s="1031"/>
      <c r="K4" s="1031"/>
      <c r="L4" s="847"/>
      <c r="M4" s="333"/>
      <c r="N4" s="330"/>
      <c r="O4" s="331"/>
    </row>
    <row r="5" spans="1:15" s="97" customFormat="1" ht="7.5" customHeight="1">
      <c r="A5" s="191"/>
      <c r="B5" s="192"/>
      <c r="C5" s="193"/>
      <c r="D5" s="599"/>
      <c r="E5" s="194"/>
      <c r="F5" s="195"/>
      <c r="G5" s="196"/>
      <c r="H5" s="599"/>
      <c r="I5" s="194"/>
      <c r="J5" s="195"/>
      <c r="K5" s="196"/>
      <c r="L5" s="847"/>
      <c r="M5" s="333"/>
      <c r="N5" s="330"/>
      <c r="O5" s="331"/>
    </row>
    <row r="6" spans="1:15" s="97" customFormat="1" ht="13.2" customHeight="1">
      <c r="A6" s="197"/>
      <c r="B6" s="198"/>
      <c r="C6" s="198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  <c r="L6" s="847"/>
      <c r="M6" s="333"/>
      <c r="N6" s="330"/>
      <c r="O6" s="331"/>
    </row>
    <row r="7" spans="1:15" s="97" customFormat="1" ht="12.75" customHeight="1">
      <c r="A7" s="201" t="s">
        <v>5</v>
      </c>
      <c r="B7" s="1134" t="s">
        <v>6</v>
      </c>
      <c r="C7" s="1135"/>
      <c r="D7" s="600" t="s">
        <v>7</v>
      </c>
      <c r="E7" s="203" t="s">
        <v>8</v>
      </c>
      <c r="F7" s="204" t="s">
        <v>9</v>
      </c>
      <c r="G7" s="205" t="s">
        <v>10</v>
      </c>
      <c r="H7" s="600" t="s">
        <v>7</v>
      </c>
      <c r="I7" s="203" t="s">
        <v>8</v>
      </c>
      <c r="J7" s="204" t="s">
        <v>9</v>
      </c>
      <c r="K7" s="205" t="s">
        <v>10</v>
      </c>
      <c r="L7" s="847"/>
      <c r="M7" s="334"/>
      <c r="N7" s="331"/>
      <c r="O7" s="331"/>
    </row>
    <row r="8" spans="1:15" s="97" customFormat="1" ht="6" customHeight="1">
      <c r="A8" s="206"/>
      <c r="B8" s="207"/>
      <c r="C8" s="207"/>
      <c r="D8" s="601"/>
      <c r="E8" s="209"/>
      <c r="F8" s="210"/>
      <c r="G8" s="211"/>
      <c r="H8" s="601"/>
      <c r="I8" s="209"/>
      <c r="J8" s="210"/>
      <c r="K8" s="211"/>
      <c r="L8" s="847"/>
      <c r="M8" s="333"/>
      <c r="N8" s="330"/>
      <c r="O8" s="331"/>
    </row>
    <row r="9" spans="1:15" ht="12.75" customHeight="1">
      <c r="A9" s="212"/>
      <c r="B9" s="5"/>
      <c r="C9" s="5"/>
      <c r="D9" s="582"/>
      <c r="F9" s="982"/>
      <c r="G9" s="213"/>
      <c r="H9" s="582"/>
      <c r="J9" s="982"/>
      <c r="K9" s="213"/>
    </row>
    <row r="10" spans="1:15" ht="12.75" customHeight="1">
      <c r="A10" s="214"/>
      <c r="B10" s="215" t="s">
        <v>467</v>
      </c>
      <c r="C10" s="216"/>
      <c r="D10" s="582"/>
      <c r="F10" s="982"/>
      <c r="G10" s="213"/>
      <c r="H10" s="582"/>
      <c r="J10" s="982"/>
      <c r="K10" s="213"/>
    </row>
    <row r="11" spans="1:15" ht="13.5" customHeight="1">
      <c r="A11" s="214"/>
      <c r="B11" s="8"/>
      <c r="C11" s="9"/>
      <c r="D11" s="582"/>
      <c r="F11" s="982"/>
      <c r="G11" s="213"/>
      <c r="H11" s="582"/>
      <c r="J11" s="982"/>
      <c r="K11" s="213"/>
    </row>
    <row r="12" spans="1:15" ht="12.75" customHeight="1">
      <c r="A12" s="222"/>
      <c r="B12" s="430" t="s">
        <v>337</v>
      </c>
      <c r="C12" s="228"/>
      <c r="D12" s="581"/>
      <c r="E12" s="223"/>
      <c r="F12" s="983"/>
      <c r="G12" s="984"/>
      <c r="H12" s="581"/>
      <c r="I12" s="223"/>
      <c r="J12" s="983"/>
      <c r="K12" s="984"/>
    </row>
    <row r="13" spans="1:15" ht="12.75" customHeight="1">
      <c r="A13" s="222"/>
      <c r="B13" s="431" t="s">
        <v>338</v>
      </c>
      <c r="C13" s="228"/>
      <c r="D13" s="581"/>
      <c r="E13" s="223"/>
      <c r="F13" s="983"/>
      <c r="G13" s="984"/>
      <c r="H13" s="581"/>
      <c r="I13" s="223"/>
      <c r="J13" s="983"/>
      <c r="K13" s="984"/>
    </row>
    <row r="14" spans="1:15" ht="12.75" customHeight="1">
      <c r="A14" s="222"/>
      <c r="B14" s="431" t="s">
        <v>339</v>
      </c>
      <c r="C14" s="228"/>
      <c r="D14" s="581"/>
      <c r="E14" s="223"/>
      <c r="F14" s="983"/>
      <c r="G14" s="984"/>
      <c r="H14" s="581"/>
      <c r="I14" s="223"/>
      <c r="J14" s="983"/>
      <c r="K14" s="984"/>
    </row>
    <row r="15" spans="1:15" ht="12.75" customHeight="1">
      <c r="A15" s="222"/>
      <c r="B15" s="431" t="s">
        <v>340</v>
      </c>
      <c r="C15" s="228"/>
      <c r="D15" s="581"/>
      <c r="E15" s="223"/>
      <c r="F15" s="983"/>
      <c r="G15" s="984"/>
      <c r="H15" s="581"/>
      <c r="I15" s="223"/>
      <c r="J15" s="983"/>
      <c r="K15" s="984"/>
    </row>
    <row r="16" spans="1:15" ht="12.75" customHeight="1">
      <c r="A16" s="222"/>
      <c r="B16" s="431" t="s">
        <v>341</v>
      </c>
      <c r="C16" s="228"/>
      <c r="D16" s="581"/>
      <c r="E16" s="223"/>
      <c r="F16" s="983"/>
      <c r="G16" s="984"/>
      <c r="H16" s="581"/>
      <c r="I16" s="223"/>
      <c r="J16" s="983"/>
      <c r="K16" s="984"/>
    </row>
    <row r="17" spans="1:11" ht="12.75" customHeight="1">
      <c r="A17" s="222"/>
      <c r="B17" s="431" t="s">
        <v>342</v>
      </c>
      <c r="C17" s="228"/>
      <c r="D17" s="581"/>
      <c r="E17" s="223"/>
      <c r="F17" s="983"/>
      <c r="G17" s="984"/>
      <c r="H17" s="581"/>
      <c r="I17" s="223"/>
      <c r="J17" s="983"/>
      <c r="K17" s="984"/>
    </row>
    <row r="18" spans="1:11" ht="12.75" customHeight="1">
      <c r="A18" s="222"/>
      <c r="B18" s="431" t="s">
        <v>343</v>
      </c>
      <c r="C18" s="228"/>
      <c r="D18" s="581"/>
      <c r="E18" s="223"/>
      <c r="F18" s="983"/>
      <c r="G18" s="984"/>
      <c r="H18" s="581"/>
      <c r="I18" s="223"/>
      <c r="J18" s="983"/>
      <c r="K18" s="984"/>
    </row>
    <row r="19" spans="1:11" ht="12.75" customHeight="1">
      <c r="A19" s="222"/>
      <c r="B19" s="647"/>
      <c r="C19" s="228"/>
      <c r="D19" s="581"/>
      <c r="E19" s="223"/>
      <c r="F19" s="983"/>
      <c r="G19" s="984"/>
      <c r="H19" s="581"/>
      <c r="I19" s="223"/>
      <c r="J19" s="983"/>
      <c r="K19" s="984"/>
    </row>
    <row r="20" spans="1:11" ht="12.75" customHeight="1">
      <c r="A20" s="222"/>
      <c r="B20" s="229" t="s">
        <v>468</v>
      </c>
      <c r="C20" s="230"/>
      <c r="D20" s="784"/>
      <c r="E20" s="223"/>
      <c r="F20" s="983"/>
      <c r="G20" s="984"/>
      <c r="H20" s="784"/>
      <c r="I20" s="223"/>
      <c r="J20" s="983"/>
      <c r="K20" s="984"/>
    </row>
    <row r="21" spans="1:11" ht="12.75" customHeight="1">
      <c r="A21" s="222"/>
      <c r="B21" s="229" t="s">
        <v>469</v>
      </c>
      <c r="C21" s="230"/>
      <c r="D21" s="784"/>
      <c r="E21" s="223"/>
      <c r="F21" s="983"/>
      <c r="G21" s="984"/>
      <c r="H21" s="784"/>
      <c r="I21" s="223"/>
      <c r="J21" s="983"/>
      <c r="K21" s="984"/>
    </row>
    <row r="22" spans="1:11" ht="12.75" customHeight="1">
      <c r="A22" s="222"/>
      <c r="B22" s="229" t="s">
        <v>470</v>
      </c>
      <c r="C22" s="230"/>
      <c r="D22" s="784"/>
      <c r="E22" s="223"/>
      <c r="F22" s="983"/>
      <c r="G22" s="984"/>
      <c r="H22" s="784"/>
      <c r="I22" s="223"/>
      <c r="J22" s="983"/>
      <c r="K22" s="984"/>
    </row>
    <row r="23" spans="1:11" ht="12.75" customHeight="1">
      <c r="A23" s="222"/>
      <c r="B23" s="226"/>
      <c r="C23" s="228"/>
      <c r="D23" s="784"/>
      <c r="E23" s="223"/>
      <c r="F23" s="983"/>
      <c r="G23" s="984"/>
      <c r="H23" s="784"/>
      <c r="I23" s="223"/>
      <c r="J23" s="983"/>
      <c r="K23" s="984"/>
    </row>
    <row r="24" spans="1:11">
      <c r="A24" s="217"/>
      <c r="B24" s="290" t="s">
        <v>471</v>
      </c>
      <c r="C24" s="87"/>
      <c r="D24" s="787"/>
      <c r="F24" s="983"/>
      <c r="G24" s="984"/>
      <c r="H24" s="787"/>
      <c r="J24" s="983"/>
      <c r="K24" s="984"/>
    </row>
    <row r="25" spans="1:11">
      <c r="A25" s="217"/>
      <c r="B25" s="290" t="s">
        <v>345</v>
      </c>
      <c r="C25" s="87"/>
      <c r="D25" s="582"/>
      <c r="F25" s="983"/>
      <c r="G25" s="984"/>
      <c r="H25" s="582"/>
      <c r="J25" s="983"/>
      <c r="K25" s="984"/>
    </row>
    <row r="26" spans="1:11">
      <c r="A26" s="217"/>
      <c r="B26" s="10"/>
      <c r="C26" s="219"/>
      <c r="D26" s="582"/>
      <c r="F26" s="983"/>
      <c r="G26" s="984"/>
      <c r="H26" s="582"/>
      <c r="J26" s="983"/>
      <c r="K26" s="984"/>
    </row>
    <row r="27" spans="1:11" ht="12.6" customHeight="1">
      <c r="A27" s="222"/>
      <c r="B27" s="864" t="s">
        <v>472</v>
      </c>
      <c r="C27" s="219"/>
      <c r="D27" s="582"/>
      <c r="F27" s="983"/>
      <c r="G27" s="213"/>
      <c r="H27" s="582"/>
      <c r="J27" s="983"/>
      <c r="K27" s="213"/>
    </row>
    <row r="28" spans="1:11" ht="12.75" customHeight="1">
      <c r="A28" s="310"/>
      <c r="B28" s="792"/>
      <c r="C28" s="786"/>
      <c r="D28" s="787"/>
      <c r="E28" s="790"/>
      <c r="F28" s="983"/>
      <c r="G28" s="213"/>
      <c r="H28" s="787"/>
      <c r="I28" s="790"/>
      <c r="J28" s="983"/>
      <c r="K28" s="213"/>
    </row>
    <row r="29" spans="1:11">
      <c r="A29" s="310"/>
      <c r="B29" s="941" t="s">
        <v>473</v>
      </c>
      <c r="C29" s="789"/>
      <c r="D29" s="787"/>
      <c r="E29" s="752"/>
      <c r="F29" s="983"/>
      <c r="G29" s="213"/>
      <c r="H29" s="787"/>
      <c r="I29" s="752"/>
      <c r="J29" s="983"/>
      <c r="K29" s="213"/>
    </row>
    <row r="30" spans="1:11">
      <c r="A30" s="310"/>
      <c r="B30" s="10" t="s">
        <v>474</v>
      </c>
      <c r="C30" s="433"/>
      <c r="D30" s="784"/>
      <c r="E30" s="752"/>
      <c r="F30" s="983"/>
      <c r="G30" s="984"/>
      <c r="H30" s="784"/>
      <c r="I30" s="752"/>
      <c r="J30" s="983"/>
      <c r="K30" s="984"/>
    </row>
    <row r="31" spans="1:11">
      <c r="A31" s="310"/>
      <c r="B31" s="942" t="s">
        <v>475</v>
      </c>
      <c r="C31" s="433"/>
      <c r="D31" s="784"/>
      <c r="E31" s="788"/>
      <c r="F31" s="983"/>
      <c r="G31" s="984"/>
      <c r="H31" s="784"/>
      <c r="I31" s="788"/>
      <c r="J31" s="983"/>
      <c r="K31" s="984"/>
    </row>
    <row r="32" spans="1:11" ht="12.75" customHeight="1">
      <c r="A32" s="222"/>
      <c r="B32" s="432"/>
      <c r="C32" s="731"/>
      <c r="D32" s="784"/>
      <c r="E32" s="776"/>
      <c r="F32" s="983"/>
      <c r="G32" s="213"/>
      <c r="H32" s="784"/>
      <c r="I32" s="776"/>
      <c r="J32" s="983"/>
      <c r="K32" s="213"/>
    </row>
    <row r="33" spans="1:15" ht="12.75" customHeight="1">
      <c r="A33" s="222">
        <f>1</f>
        <v>1</v>
      </c>
      <c r="B33" s="11" t="s">
        <v>476</v>
      </c>
      <c r="C33" s="218"/>
      <c r="D33" s="581">
        <v>1</v>
      </c>
      <c r="E33" s="7" t="s">
        <v>78</v>
      </c>
      <c r="F33" s="983">
        <v>6000</v>
      </c>
      <c r="G33" s="984">
        <f>D33*F33</f>
        <v>6000</v>
      </c>
      <c r="H33" s="581">
        <v>1</v>
      </c>
      <c r="I33" s="7" t="s">
        <v>78</v>
      </c>
      <c r="J33" s="983">
        <v>6200</v>
      </c>
      <c r="K33" s="984">
        <f>H33*J33</f>
        <v>6200</v>
      </c>
    </row>
    <row r="34" spans="1:15" ht="12.75" customHeight="1">
      <c r="A34" s="222"/>
      <c r="B34" s="432"/>
      <c r="C34" s="228"/>
      <c r="D34" s="581"/>
      <c r="E34" s="221"/>
      <c r="F34" s="983"/>
      <c r="G34" s="213"/>
      <c r="H34" s="581"/>
      <c r="I34" s="221"/>
      <c r="J34" s="983"/>
      <c r="K34" s="213"/>
    </row>
    <row r="35" spans="1:15">
      <c r="A35" s="222">
        <f>A33+1</f>
        <v>2</v>
      </c>
      <c r="B35" s="336" t="s">
        <v>477</v>
      </c>
      <c r="C35" s="786"/>
      <c r="D35" s="787">
        <v>1</v>
      </c>
      <c r="E35" s="752" t="s">
        <v>78</v>
      </c>
      <c r="F35" s="983">
        <v>6500</v>
      </c>
      <c r="G35" s="984">
        <f>D35*F35</f>
        <v>6500</v>
      </c>
      <c r="H35" s="787">
        <v>1</v>
      </c>
      <c r="I35" s="752" t="s">
        <v>78</v>
      </c>
      <c r="J35" s="983">
        <v>6500</v>
      </c>
      <c r="K35" s="984">
        <f>H35*J35</f>
        <v>6500</v>
      </c>
    </row>
    <row r="36" spans="1:15" ht="12.75" customHeight="1">
      <c r="A36" s="222"/>
      <c r="B36" s="432"/>
      <c r="C36" s="785"/>
      <c r="D36" s="787"/>
      <c r="E36" s="752"/>
      <c r="F36" s="983"/>
      <c r="G36" s="213"/>
      <c r="H36" s="787"/>
      <c r="I36" s="752"/>
      <c r="J36" s="983"/>
      <c r="K36" s="213"/>
    </row>
    <row r="37" spans="1:15" ht="12" customHeight="1">
      <c r="A37" s="222">
        <f>A35+1</f>
        <v>3</v>
      </c>
      <c r="B37" s="11" t="s">
        <v>478</v>
      </c>
      <c r="C37" s="228"/>
      <c r="D37" s="582">
        <v>1</v>
      </c>
      <c r="E37" s="223" t="s">
        <v>78</v>
      </c>
      <c r="F37" s="983">
        <v>12500</v>
      </c>
      <c r="G37" s="984">
        <f>D37*F37</f>
        <v>12500</v>
      </c>
      <c r="H37" s="582">
        <v>1</v>
      </c>
      <c r="I37" s="223" t="s">
        <v>78</v>
      </c>
      <c r="J37" s="983">
        <v>14500</v>
      </c>
      <c r="K37" s="984">
        <f>H37*J37</f>
        <v>14500</v>
      </c>
    </row>
    <row r="38" spans="1:15" s="350" customFormat="1" ht="12.75" customHeight="1">
      <c r="A38" s="574"/>
      <c r="B38" s="351"/>
      <c r="C38" s="749"/>
      <c r="D38" s="784"/>
      <c r="E38" s="788"/>
      <c r="F38" s="985"/>
      <c r="G38" s="959"/>
      <c r="H38" s="784"/>
      <c r="I38" s="788"/>
      <c r="J38" s="985"/>
      <c r="K38" s="959"/>
      <c r="L38" s="851"/>
      <c r="M38" s="346"/>
      <c r="N38" s="346"/>
      <c r="O38" s="755"/>
    </row>
    <row r="39" spans="1:15" s="350" customFormat="1">
      <c r="A39" s="575"/>
      <c r="B39" s="335"/>
      <c r="C39" s="336"/>
      <c r="D39" s="787"/>
      <c r="E39" s="752"/>
      <c r="F39" s="985"/>
      <c r="G39" s="986"/>
      <c r="H39" s="787"/>
      <c r="I39" s="752"/>
      <c r="J39" s="985"/>
      <c r="K39" s="986"/>
      <c r="L39" s="851"/>
      <c r="M39" s="346"/>
      <c r="N39" s="346"/>
      <c r="O39" s="755"/>
    </row>
    <row r="40" spans="1:15" s="350" customFormat="1">
      <c r="A40" s="575"/>
      <c r="B40" s="335"/>
      <c r="C40" s="336"/>
      <c r="D40" s="787"/>
      <c r="E40" s="752"/>
      <c r="F40" s="985"/>
      <c r="G40" s="986"/>
      <c r="H40" s="787"/>
      <c r="I40" s="752"/>
      <c r="J40" s="985"/>
      <c r="K40" s="986"/>
      <c r="L40" s="851"/>
      <c r="M40" s="346"/>
      <c r="N40" s="346"/>
      <c r="O40" s="755"/>
    </row>
    <row r="41" spans="1:15" s="350" customFormat="1">
      <c r="A41" s="575"/>
      <c r="B41" s="335"/>
      <c r="C41" s="336"/>
      <c r="D41" s="787"/>
      <c r="E41" s="752"/>
      <c r="F41" s="985"/>
      <c r="G41" s="986"/>
      <c r="H41" s="787"/>
      <c r="I41" s="752"/>
      <c r="J41" s="985"/>
      <c r="K41" s="986"/>
      <c r="L41" s="851"/>
      <c r="M41" s="346"/>
      <c r="N41" s="346"/>
      <c r="O41" s="755"/>
    </row>
    <row r="42" spans="1:15" s="350" customFormat="1">
      <c r="A42" s="575"/>
      <c r="B42" s="335"/>
      <c r="C42" s="336"/>
      <c r="D42" s="787"/>
      <c r="E42" s="752"/>
      <c r="F42" s="985"/>
      <c r="G42" s="986"/>
      <c r="H42" s="787"/>
      <c r="I42" s="752"/>
      <c r="J42" s="985"/>
      <c r="K42" s="986"/>
      <c r="L42" s="851"/>
      <c r="M42" s="346"/>
      <c r="N42" s="346"/>
      <c r="O42" s="755"/>
    </row>
    <row r="43" spans="1:15" s="350" customFormat="1">
      <c r="A43" s="575"/>
      <c r="B43" s="335"/>
      <c r="C43" s="336"/>
      <c r="D43" s="787"/>
      <c r="E43" s="752"/>
      <c r="F43" s="985"/>
      <c r="G43" s="986"/>
      <c r="H43" s="787"/>
      <c r="I43" s="752"/>
      <c r="J43" s="985"/>
      <c r="K43" s="986"/>
      <c r="L43" s="851"/>
      <c r="M43" s="346"/>
      <c r="N43" s="346"/>
      <c r="O43" s="755"/>
    </row>
    <row r="44" spans="1:15" s="350" customFormat="1">
      <c r="A44" s="575"/>
      <c r="B44" s="335"/>
      <c r="C44" s="336"/>
      <c r="D44" s="787"/>
      <c r="E44" s="752"/>
      <c r="F44" s="985"/>
      <c r="G44" s="986"/>
      <c r="H44" s="787"/>
      <c r="I44" s="752"/>
      <c r="J44" s="985"/>
      <c r="K44" s="986"/>
      <c r="L44" s="851"/>
      <c r="M44" s="346"/>
      <c r="N44" s="346"/>
      <c r="O44" s="755"/>
    </row>
    <row r="45" spans="1:15" s="350" customFormat="1">
      <c r="A45" s="575"/>
      <c r="B45" s="335"/>
      <c r="C45" s="336"/>
      <c r="D45" s="787"/>
      <c r="E45" s="752"/>
      <c r="F45" s="985"/>
      <c r="G45" s="986"/>
      <c r="H45" s="787"/>
      <c r="I45" s="752"/>
      <c r="J45" s="985"/>
      <c r="K45" s="986"/>
      <c r="L45" s="851"/>
      <c r="M45" s="346"/>
      <c r="N45" s="346"/>
      <c r="O45" s="755"/>
    </row>
    <row r="46" spans="1:15" s="350" customFormat="1">
      <c r="A46" s="575"/>
      <c r="B46" s="335"/>
      <c r="C46" s="336"/>
      <c r="D46" s="787"/>
      <c r="E46" s="752"/>
      <c r="F46" s="985"/>
      <c r="G46" s="986"/>
      <c r="H46" s="787"/>
      <c r="I46" s="752"/>
      <c r="J46" s="985"/>
      <c r="K46" s="986"/>
      <c r="L46" s="851"/>
      <c r="M46" s="346"/>
      <c r="N46" s="346"/>
      <c r="O46" s="755"/>
    </row>
    <row r="47" spans="1:15" s="350" customFormat="1">
      <c r="A47" s="575"/>
      <c r="B47" s="335"/>
      <c r="C47" s="336"/>
      <c r="D47" s="787"/>
      <c r="E47" s="752"/>
      <c r="F47" s="985"/>
      <c r="G47" s="986"/>
      <c r="H47" s="787"/>
      <c r="I47" s="752"/>
      <c r="J47" s="985"/>
      <c r="K47" s="986"/>
      <c r="L47" s="851"/>
      <c r="M47" s="346"/>
      <c r="N47" s="346"/>
      <c r="O47" s="755"/>
    </row>
    <row r="48" spans="1:15" s="350" customFormat="1">
      <c r="A48" s="575"/>
      <c r="B48" s="335"/>
      <c r="C48" s="336"/>
      <c r="D48" s="787"/>
      <c r="E48" s="752"/>
      <c r="F48" s="985"/>
      <c r="G48" s="986"/>
      <c r="H48" s="787"/>
      <c r="I48" s="752"/>
      <c r="J48" s="985"/>
      <c r="K48" s="986"/>
      <c r="L48" s="851"/>
      <c r="M48" s="346"/>
      <c r="N48" s="346"/>
      <c r="O48" s="755"/>
    </row>
    <row r="49" spans="1:15" s="350" customFormat="1">
      <c r="A49" s="575"/>
      <c r="B49" s="335"/>
      <c r="C49" s="336"/>
      <c r="D49" s="787"/>
      <c r="E49" s="752"/>
      <c r="F49" s="985"/>
      <c r="G49" s="986"/>
      <c r="H49" s="787"/>
      <c r="I49" s="752"/>
      <c r="J49" s="985"/>
      <c r="K49" s="986"/>
      <c r="L49" s="851"/>
      <c r="M49" s="346"/>
      <c r="N49" s="346"/>
      <c r="O49" s="755"/>
    </row>
    <row r="50" spans="1:15" s="350" customFormat="1">
      <c r="A50" s="575"/>
      <c r="B50" s="335"/>
      <c r="C50" s="336"/>
      <c r="D50" s="787"/>
      <c r="E50" s="752"/>
      <c r="F50" s="985"/>
      <c r="G50" s="986"/>
      <c r="H50" s="787"/>
      <c r="I50" s="752"/>
      <c r="J50" s="985"/>
      <c r="K50" s="986"/>
      <c r="L50" s="851"/>
      <c r="M50" s="346"/>
      <c r="N50" s="346"/>
      <c r="O50" s="755"/>
    </row>
    <row r="51" spans="1:15" s="350" customFormat="1">
      <c r="A51" s="575"/>
      <c r="B51" s="335"/>
      <c r="C51" s="336"/>
      <c r="D51" s="787"/>
      <c r="E51" s="752"/>
      <c r="F51" s="985"/>
      <c r="G51" s="986"/>
      <c r="H51" s="787"/>
      <c r="I51" s="752"/>
      <c r="J51" s="985"/>
      <c r="K51" s="986"/>
      <c r="L51" s="851"/>
      <c r="M51" s="346"/>
      <c r="N51" s="346"/>
      <c r="O51" s="755"/>
    </row>
    <row r="52" spans="1:15" s="350" customFormat="1">
      <c r="A52" s="575"/>
      <c r="B52" s="335"/>
      <c r="C52" s="336"/>
      <c r="D52" s="787"/>
      <c r="E52" s="752"/>
      <c r="F52" s="985"/>
      <c r="G52" s="986"/>
      <c r="H52" s="787"/>
      <c r="I52" s="752"/>
      <c r="J52" s="985"/>
      <c r="K52" s="986"/>
      <c r="L52" s="851"/>
      <c r="M52" s="346"/>
      <c r="N52" s="346"/>
      <c r="O52" s="755"/>
    </row>
    <row r="53" spans="1:15" s="350" customFormat="1">
      <c r="A53" s="575"/>
      <c r="B53" s="335"/>
      <c r="C53" s="336"/>
      <c r="D53" s="787"/>
      <c r="E53" s="752"/>
      <c r="F53" s="985"/>
      <c r="G53" s="986"/>
      <c r="H53" s="787"/>
      <c r="I53" s="752"/>
      <c r="J53" s="985"/>
      <c r="K53" s="986"/>
      <c r="L53" s="851"/>
      <c r="M53" s="346"/>
      <c r="N53" s="346"/>
      <c r="O53" s="755"/>
    </row>
    <row r="54" spans="1:15" s="350" customFormat="1">
      <c r="A54" s="575"/>
      <c r="B54" s="335"/>
      <c r="C54" s="336"/>
      <c r="D54" s="787"/>
      <c r="E54" s="752"/>
      <c r="F54" s="985"/>
      <c r="G54" s="986"/>
      <c r="H54" s="787"/>
      <c r="I54" s="752"/>
      <c r="J54" s="985"/>
      <c r="K54" s="986"/>
      <c r="L54" s="851"/>
      <c r="M54" s="346"/>
      <c r="N54" s="346"/>
      <c r="O54" s="755"/>
    </row>
    <row r="55" spans="1:15" s="350" customFormat="1">
      <c r="A55" s="575"/>
      <c r="B55" s="335"/>
      <c r="C55" s="336"/>
      <c r="D55" s="787"/>
      <c r="E55" s="752"/>
      <c r="F55" s="985"/>
      <c r="G55" s="986"/>
      <c r="H55" s="787"/>
      <c r="I55" s="752"/>
      <c r="J55" s="985"/>
      <c r="K55" s="986"/>
      <c r="L55" s="851"/>
      <c r="M55" s="346"/>
      <c r="N55" s="346"/>
      <c r="O55" s="755"/>
    </row>
    <row r="56" spans="1:15" s="350" customFormat="1">
      <c r="A56" s="575"/>
      <c r="B56" s="335"/>
      <c r="C56" s="336"/>
      <c r="D56" s="787"/>
      <c r="E56" s="752"/>
      <c r="F56" s="985"/>
      <c r="G56" s="986"/>
      <c r="H56" s="787"/>
      <c r="I56" s="752"/>
      <c r="J56" s="985"/>
      <c r="K56" s="986"/>
      <c r="L56" s="851"/>
      <c r="M56" s="346"/>
      <c r="N56" s="346"/>
      <c r="O56" s="755"/>
    </row>
    <row r="57" spans="1:15" s="350" customFormat="1">
      <c r="A57" s="575"/>
      <c r="B57" s="335"/>
      <c r="C57" s="336"/>
      <c r="D57" s="787"/>
      <c r="E57" s="752"/>
      <c r="F57" s="985"/>
      <c r="G57" s="986"/>
      <c r="H57" s="787"/>
      <c r="I57" s="752"/>
      <c r="J57" s="985"/>
      <c r="K57" s="986"/>
      <c r="L57" s="851"/>
      <c r="M57" s="346"/>
      <c r="N57" s="346"/>
      <c r="O57" s="755"/>
    </row>
    <row r="58" spans="1:15" s="350" customFormat="1">
      <c r="A58" s="575"/>
      <c r="B58" s="335"/>
      <c r="C58" s="336"/>
      <c r="D58" s="787"/>
      <c r="E58" s="752"/>
      <c r="F58" s="985"/>
      <c r="G58" s="986"/>
      <c r="H58" s="787"/>
      <c r="I58" s="752"/>
      <c r="J58" s="985"/>
      <c r="K58" s="986"/>
      <c r="L58" s="851"/>
      <c r="M58" s="346"/>
      <c r="N58" s="346"/>
      <c r="O58" s="755"/>
    </row>
    <row r="59" spans="1:15" s="350" customFormat="1">
      <c r="A59" s="575"/>
      <c r="B59" s="335"/>
      <c r="C59" s="336"/>
      <c r="D59" s="787"/>
      <c r="E59" s="752"/>
      <c r="F59" s="985"/>
      <c r="G59" s="986"/>
      <c r="H59" s="787"/>
      <c r="I59" s="752"/>
      <c r="J59" s="985"/>
      <c r="K59" s="986"/>
      <c r="L59" s="851"/>
      <c r="M59" s="346"/>
      <c r="N59" s="346"/>
      <c r="O59" s="755"/>
    </row>
    <row r="60" spans="1:15" s="350" customFormat="1">
      <c r="A60" s="575"/>
      <c r="B60" s="335"/>
      <c r="C60" s="336"/>
      <c r="D60" s="787"/>
      <c r="E60" s="752"/>
      <c r="F60" s="985"/>
      <c r="G60" s="986"/>
      <c r="H60" s="787"/>
      <c r="I60" s="752"/>
      <c r="J60" s="985"/>
      <c r="K60" s="986"/>
      <c r="L60" s="851"/>
      <c r="M60" s="346"/>
      <c r="N60" s="346"/>
      <c r="O60" s="755"/>
    </row>
    <row r="61" spans="1:15" s="350" customFormat="1">
      <c r="A61" s="575"/>
      <c r="B61" s="335"/>
      <c r="C61" s="336"/>
      <c r="D61" s="787"/>
      <c r="E61" s="752"/>
      <c r="F61" s="985"/>
      <c r="G61" s="986"/>
      <c r="H61" s="787"/>
      <c r="I61" s="752"/>
      <c r="J61" s="985"/>
      <c r="K61" s="986"/>
      <c r="L61" s="851"/>
      <c r="M61" s="346"/>
      <c r="N61" s="346"/>
      <c r="O61" s="755"/>
    </row>
    <row r="62" spans="1:15" s="350" customFormat="1">
      <c r="A62" s="575"/>
      <c r="B62" s="335"/>
      <c r="C62" s="336"/>
      <c r="D62" s="787"/>
      <c r="E62" s="752"/>
      <c r="F62" s="985"/>
      <c r="G62" s="986"/>
      <c r="H62" s="787"/>
      <c r="I62" s="752"/>
      <c r="J62" s="985"/>
      <c r="K62" s="986"/>
      <c r="L62" s="851"/>
      <c r="M62" s="346"/>
      <c r="N62" s="346"/>
      <c r="O62" s="755"/>
    </row>
    <row r="63" spans="1:15" s="350" customFormat="1">
      <c r="A63" s="575"/>
      <c r="B63" s="335"/>
      <c r="C63" s="336"/>
      <c r="D63" s="787"/>
      <c r="E63" s="752"/>
      <c r="F63" s="985"/>
      <c r="G63" s="986"/>
      <c r="H63" s="787"/>
      <c r="I63" s="752"/>
      <c r="J63" s="985"/>
      <c r="K63" s="986"/>
      <c r="L63" s="851"/>
      <c r="M63" s="346"/>
      <c r="N63" s="346"/>
      <c r="O63" s="755"/>
    </row>
    <row r="64" spans="1:15" s="350" customFormat="1">
      <c r="A64" s="575"/>
      <c r="B64" s="335"/>
      <c r="C64" s="336"/>
      <c r="D64" s="787"/>
      <c r="E64" s="752"/>
      <c r="F64" s="985"/>
      <c r="G64" s="986"/>
      <c r="H64" s="787"/>
      <c r="I64" s="752"/>
      <c r="J64" s="985"/>
      <c r="K64" s="986"/>
      <c r="L64" s="851"/>
      <c r="M64" s="346"/>
      <c r="N64" s="346"/>
      <c r="O64" s="755"/>
    </row>
    <row r="65" spans="1:15" s="350" customFormat="1">
      <c r="A65" s="575"/>
      <c r="B65" s="335"/>
      <c r="C65" s="336"/>
      <c r="D65" s="787"/>
      <c r="E65" s="752"/>
      <c r="F65" s="985"/>
      <c r="G65" s="986"/>
      <c r="H65" s="787"/>
      <c r="I65" s="752"/>
      <c r="J65" s="985"/>
      <c r="K65" s="986"/>
      <c r="L65" s="851"/>
      <c r="M65" s="346"/>
      <c r="N65" s="346"/>
      <c r="O65" s="755"/>
    </row>
    <row r="66" spans="1:15" s="350" customFormat="1">
      <c r="A66" s="575"/>
      <c r="B66" s="335"/>
      <c r="C66" s="336"/>
      <c r="D66" s="787"/>
      <c r="E66" s="752"/>
      <c r="F66" s="985"/>
      <c r="G66" s="986"/>
      <c r="H66" s="787"/>
      <c r="I66" s="752"/>
      <c r="J66" s="985"/>
      <c r="K66" s="986"/>
      <c r="L66" s="851"/>
      <c r="M66" s="346"/>
      <c r="N66" s="346"/>
      <c r="O66" s="755"/>
    </row>
    <row r="67" spans="1:15" s="350" customFormat="1">
      <c r="A67" s="574"/>
      <c r="B67" s="960"/>
      <c r="C67" s="793"/>
      <c r="D67" s="784"/>
      <c r="E67" s="776"/>
      <c r="F67" s="985"/>
      <c r="G67" s="986"/>
      <c r="H67" s="784"/>
      <c r="I67" s="776"/>
      <c r="J67" s="985"/>
      <c r="K67" s="986"/>
      <c r="L67" s="851"/>
      <c r="M67" s="346"/>
      <c r="N67" s="346"/>
      <c r="O67" s="755"/>
    </row>
    <row r="68" spans="1:15">
      <c r="A68" s="217"/>
      <c r="B68" s="11"/>
      <c r="C68" s="219"/>
      <c r="D68" s="582"/>
      <c r="E68" s="223"/>
      <c r="F68" s="983"/>
      <c r="G68" s="984"/>
      <c r="H68" s="582"/>
      <c r="I68" s="223"/>
      <c r="J68" s="983"/>
      <c r="K68" s="984"/>
    </row>
    <row r="69" spans="1:15">
      <c r="A69" s="212"/>
      <c r="B69" s="11"/>
      <c r="C69" s="228"/>
      <c r="D69" s="581"/>
      <c r="E69" s="223"/>
      <c r="F69" s="983"/>
      <c r="G69" s="213"/>
      <c r="H69" s="581"/>
      <c r="I69" s="223"/>
      <c r="J69" s="983"/>
      <c r="K69" s="213"/>
    </row>
    <row r="70" spans="1:15">
      <c r="A70" s="217"/>
      <c r="B70" s="335"/>
      <c r="C70" s="748"/>
      <c r="D70" s="582"/>
      <c r="E70" s="223"/>
      <c r="F70" s="983"/>
      <c r="G70" s="213"/>
      <c r="H70" s="582"/>
      <c r="I70" s="223"/>
      <c r="J70" s="983"/>
      <c r="K70" s="213"/>
    </row>
    <row r="71" spans="1:15" ht="10.5" customHeight="1">
      <c r="A71" s="222"/>
      <c r="B71" s="876"/>
      <c r="C71" s="785"/>
      <c r="D71" s="787"/>
      <c r="E71" s="790"/>
      <c r="F71" s="983"/>
      <c r="G71" s="213"/>
      <c r="H71" s="787"/>
      <c r="I71" s="790"/>
      <c r="J71" s="983"/>
      <c r="K71" s="213"/>
    </row>
    <row r="72" spans="1:15" s="350" customFormat="1" ht="12.75" customHeight="1">
      <c r="A72" s="751"/>
      <c r="B72" s="432"/>
      <c r="C72" s="731"/>
      <c r="D72" s="787"/>
      <c r="E72" s="776"/>
      <c r="F72" s="985"/>
      <c r="G72" s="857"/>
      <c r="H72" s="787"/>
      <c r="I72" s="776"/>
      <c r="J72" s="985"/>
      <c r="K72" s="857"/>
      <c r="L72" s="851"/>
      <c r="M72" s="858"/>
      <c r="N72" s="346"/>
      <c r="O72" s="755"/>
    </row>
    <row r="73" spans="1:15">
      <c r="A73" s="237"/>
      <c r="B73" s="18"/>
      <c r="C73" s="18"/>
      <c r="D73" s="604"/>
      <c r="E73" s="20"/>
      <c r="F73" s="987"/>
      <c r="G73" s="233"/>
      <c r="H73" s="604"/>
      <c r="I73" s="20"/>
      <c r="J73" s="987"/>
      <c r="K73" s="233"/>
    </row>
    <row r="74" spans="1:15">
      <c r="A74" s="212"/>
      <c r="B74" s="9" t="s">
        <v>106</v>
      </c>
      <c r="C74" s="9"/>
      <c r="D74" s="582"/>
      <c r="F74" s="988" t="s">
        <v>36</v>
      </c>
      <c r="G74" s="234">
        <f>SUM(G11:G70)</f>
        <v>25000</v>
      </c>
      <c r="H74" s="582"/>
      <c r="J74" s="988" t="s">
        <v>36</v>
      </c>
      <c r="K74" s="234">
        <f>SUM(K11:K70)</f>
        <v>27200</v>
      </c>
    </row>
    <row r="75" spans="1:15" ht="12.75" customHeight="1">
      <c r="A75" s="212"/>
      <c r="B75" s="252"/>
      <c r="C75" s="253"/>
      <c r="D75" s="581"/>
      <c r="E75" s="236"/>
      <c r="F75" s="983"/>
      <c r="G75" s="241"/>
      <c r="H75" s="581"/>
      <c r="I75" s="236"/>
      <c r="J75" s="983"/>
      <c r="K75" s="241"/>
    </row>
    <row r="76" spans="1:15" ht="12.75" customHeight="1">
      <c r="A76" s="222"/>
      <c r="B76" s="876" t="s">
        <v>479</v>
      </c>
      <c r="C76" s="785"/>
      <c r="D76" s="787"/>
      <c r="E76" s="790"/>
      <c r="F76" s="983"/>
      <c r="G76" s="984"/>
      <c r="H76" s="787"/>
      <c r="I76" s="790"/>
      <c r="J76" s="983"/>
      <c r="K76" s="984"/>
    </row>
    <row r="77" spans="1:15" ht="12.75" customHeight="1">
      <c r="A77" s="222"/>
      <c r="B77" s="792"/>
      <c r="C77" s="731"/>
      <c r="D77" s="784"/>
      <c r="E77" s="752"/>
      <c r="F77" s="983"/>
      <c r="G77" s="241"/>
      <c r="H77" s="784"/>
      <c r="I77" s="752"/>
      <c r="J77" s="983"/>
      <c r="K77" s="241"/>
    </row>
    <row r="78" spans="1:15" ht="12.6" customHeight="1">
      <c r="A78" s="212"/>
      <c r="B78" s="10" t="s">
        <v>480</v>
      </c>
      <c r="C78" s="5"/>
      <c r="D78" s="581"/>
      <c r="E78" s="236"/>
      <c r="F78" s="983"/>
      <c r="G78" s="984"/>
      <c r="H78" s="581"/>
      <c r="I78" s="236"/>
      <c r="J78" s="983"/>
      <c r="K78" s="984"/>
    </row>
    <row r="79" spans="1:15" ht="12.75" customHeight="1">
      <c r="A79" s="212"/>
      <c r="B79" s="10" t="s">
        <v>481</v>
      </c>
      <c r="C79" s="5"/>
      <c r="D79" s="581"/>
      <c r="E79" s="236"/>
      <c r="F79" s="983"/>
      <c r="G79" s="984"/>
      <c r="H79" s="581"/>
      <c r="I79" s="236"/>
      <c r="J79" s="983"/>
      <c r="K79" s="984"/>
    </row>
    <row r="80" spans="1:15" ht="12.75" customHeight="1">
      <c r="A80" s="212"/>
      <c r="B80" s="10"/>
      <c r="C80" s="5"/>
      <c r="D80" s="581"/>
      <c r="E80" s="236"/>
      <c r="F80" s="983"/>
      <c r="G80" s="984"/>
      <c r="H80" s="581"/>
      <c r="I80" s="236"/>
      <c r="J80" s="983"/>
      <c r="K80" s="984"/>
    </row>
    <row r="81" spans="1:11" ht="12.75" customHeight="1">
      <c r="A81" s="212">
        <v>1</v>
      </c>
      <c r="B81" s="335" t="s">
        <v>482</v>
      </c>
      <c r="C81" s="336"/>
      <c r="D81" s="581">
        <v>125</v>
      </c>
      <c r="E81" s="7" t="s">
        <v>127</v>
      </c>
      <c r="F81" s="983">
        <v>90</v>
      </c>
      <c r="G81" s="984">
        <f>D81*F81</f>
        <v>11250</v>
      </c>
      <c r="H81" s="581">
        <v>125</v>
      </c>
      <c r="I81" s="7" t="s">
        <v>127</v>
      </c>
      <c r="J81" s="983">
        <v>140</v>
      </c>
      <c r="K81" s="984">
        <f>H81*J81</f>
        <v>17500</v>
      </c>
    </row>
    <row r="82" spans="1:11" ht="12.75" customHeight="1">
      <c r="A82" s="212"/>
      <c r="B82" s="245"/>
      <c r="C82" s="250"/>
      <c r="D82" s="581"/>
      <c r="E82" s="236"/>
      <c r="F82" s="983"/>
      <c r="G82" s="984"/>
      <c r="H82" s="581"/>
      <c r="I82" s="236"/>
      <c r="J82" s="983"/>
      <c r="K82" s="984"/>
    </row>
    <row r="83" spans="1:11" ht="12.75" customHeight="1">
      <c r="A83" s="212"/>
      <c r="B83" s="10" t="s">
        <v>483</v>
      </c>
      <c r="C83" s="5"/>
      <c r="D83" s="581"/>
      <c r="E83" s="236"/>
      <c r="F83" s="983"/>
      <c r="G83" s="984"/>
      <c r="H83" s="581"/>
      <c r="I83" s="236"/>
      <c r="J83" s="983"/>
      <c r="K83" s="984"/>
    </row>
    <row r="84" spans="1:11" ht="12.75" customHeight="1">
      <c r="A84" s="212"/>
      <c r="B84" s="10" t="s">
        <v>481</v>
      </c>
      <c r="C84" s="5"/>
      <c r="D84" s="581"/>
      <c r="E84" s="223"/>
      <c r="F84" s="983"/>
      <c r="G84" s="241"/>
      <c r="H84" s="581"/>
      <c r="I84" s="223"/>
      <c r="J84" s="983"/>
      <c r="K84" s="241"/>
    </row>
    <row r="85" spans="1:11" ht="12.75" customHeight="1">
      <c r="A85" s="212"/>
      <c r="B85" s="87"/>
      <c r="C85" s="253"/>
      <c r="D85" s="581"/>
      <c r="E85" s="236"/>
      <c r="F85" s="983"/>
      <c r="G85" s="984"/>
      <c r="H85" s="581"/>
      <c r="I85" s="236"/>
      <c r="J85" s="983"/>
      <c r="K85" s="984"/>
    </row>
    <row r="86" spans="1:11" ht="12.75" customHeight="1">
      <c r="A86" s="217">
        <f>A81+1</f>
        <v>2</v>
      </c>
      <c r="B86" s="335" t="s">
        <v>484</v>
      </c>
      <c r="C86" s="5"/>
      <c r="D86" s="582">
        <v>39</v>
      </c>
      <c r="E86" s="7" t="s">
        <v>127</v>
      </c>
      <c r="F86" s="983">
        <v>85</v>
      </c>
      <c r="G86" s="984">
        <f>D86*F86</f>
        <v>3315</v>
      </c>
      <c r="H86" s="582">
        <v>39</v>
      </c>
      <c r="I86" s="7" t="s">
        <v>127</v>
      </c>
      <c r="J86" s="983">
        <v>140</v>
      </c>
      <c r="K86" s="984">
        <f>H86*J86</f>
        <v>5460</v>
      </c>
    </row>
    <row r="87" spans="1:11" ht="12.75" customHeight="1">
      <c r="A87" s="212"/>
      <c r="B87" s="577"/>
      <c r="C87" s="863"/>
      <c r="D87" s="581"/>
      <c r="E87" s="236"/>
      <c r="F87" s="983"/>
      <c r="G87" s="984"/>
      <c r="H87" s="581"/>
      <c r="I87" s="236"/>
      <c r="J87" s="983"/>
      <c r="K87" s="984"/>
    </row>
    <row r="88" spans="1:11" ht="12.75" customHeight="1">
      <c r="A88" s="217"/>
      <c r="B88" s="215" t="s">
        <v>485</v>
      </c>
      <c r="C88" s="5"/>
      <c r="D88" s="582"/>
      <c r="F88" s="983"/>
      <c r="G88" s="241"/>
      <c r="H88" s="582"/>
      <c r="J88" s="983"/>
      <c r="K88" s="241"/>
    </row>
    <row r="89" spans="1:11" ht="12.75" customHeight="1">
      <c r="A89" s="212"/>
      <c r="B89" s="252"/>
      <c r="C89" s="250"/>
      <c r="D89" s="581"/>
      <c r="E89" s="236"/>
      <c r="F89" s="983"/>
      <c r="G89" s="241"/>
      <c r="H89" s="581"/>
      <c r="I89" s="236"/>
      <c r="J89" s="983"/>
      <c r="K89" s="241"/>
    </row>
    <row r="90" spans="1:11" ht="12.75" customHeight="1">
      <c r="A90" s="212"/>
      <c r="B90" s="251" t="s">
        <v>486</v>
      </c>
      <c r="C90" s="433"/>
      <c r="D90" s="581"/>
      <c r="E90" s="236"/>
      <c r="F90" s="983"/>
      <c r="G90" s="990"/>
      <c r="H90" s="581"/>
      <c r="I90" s="236"/>
      <c r="J90" s="983"/>
      <c r="K90" s="990"/>
    </row>
    <row r="91" spans="1:11" ht="12.75" customHeight="1">
      <c r="A91" s="212"/>
      <c r="B91" s="251" t="s">
        <v>487</v>
      </c>
      <c r="C91" s="433"/>
      <c r="D91" s="581"/>
      <c r="E91" s="236"/>
      <c r="F91" s="983"/>
      <c r="G91" s="990"/>
      <c r="H91" s="581"/>
      <c r="I91" s="236"/>
      <c r="J91" s="983"/>
      <c r="K91" s="990"/>
    </row>
    <row r="92" spans="1:11" ht="12.75" customHeight="1">
      <c r="A92" s="212"/>
      <c r="B92" s="251" t="s">
        <v>488</v>
      </c>
      <c r="C92" s="433"/>
      <c r="D92" s="581"/>
      <c r="E92" s="236"/>
      <c r="F92" s="983"/>
      <c r="G92" s="990"/>
      <c r="H92" s="581"/>
      <c r="I92" s="236"/>
      <c r="J92" s="983"/>
      <c r="K92" s="990"/>
    </row>
    <row r="93" spans="1:11" ht="12.75" customHeight="1">
      <c r="A93" s="212"/>
      <c r="B93" s="251" t="s">
        <v>489</v>
      </c>
      <c r="C93" s="433"/>
      <c r="D93" s="581"/>
      <c r="E93" s="236"/>
      <c r="F93" s="983"/>
      <c r="G93" s="990"/>
      <c r="H93" s="581"/>
      <c r="I93" s="236"/>
      <c r="J93" s="983"/>
      <c r="K93" s="990"/>
    </row>
    <row r="94" spans="1:11" ht="12.75" customHeight="1">
      <c r="A94" s="212"/>
      <c r="B94" s="251" t="s">
        <v>490</v>
      </c>
      <c r="C94" s="433"/>
      <c r="D94" s="581"/>
      <c r="E94" s="236"/>
      <c r="F94" s="983"/>
      <c r="G94" s="990"/>
      <c r="H94" s="581"/>
      <c r="I94" s="236"/>
      <c r="J94" s="983"/>
      <c r="K94" s="990"/>
    </row>
    <row r="95" spans="1:11" ht="12.75" customHeight="1">
      <c r="A95" s="212"/>
      <c r="B95" s="251" t="s">
        <v>491</v>
      </c>
      <c r="C95" s="433"/>
      <c r="D95" s="581"/>
      <c r="E95" s="236"/>
      <c r="F95" s="983"/>
      <c r="G95" s="990"/>
      <c r="H95" s="581"/>
      <c r="I95" s="236"/>
      <c r="J95" s="983"/>
      <c r="K95" s="990"/>
    </row>
    <row r="96" spans="1:11" ht="12.75" customHeight="1">
      <c r="A96" s="212"/>
      <c r="B96" s="251" t="s">
        <v>481</v>
      </c>
      <c r="C96" s="250"/>
      <c r="D96" s="581"/>
      <c r="E96" s="236"/>
      <c r="F96" s="983"/>
      <c r="G96" s="990"/>
      <c r="H96" s="581"/>
      <c r="I96" s="236"/>
      <c r="J96" s="983"/>
      <c r="K96" s="990"/>
    </row>
    <row r="97" spans="1:11" ht="12.75" customHeight="1">
      <c r="A97" s="212"/>
      <c r="B97" s="252"/>
      <c r="C97" s="250"/>
      <c r="D97" s="582"/>
      <c r="E97" s="236"/>
      <c r="F97" s="983"/>
      <c r="G97" s="990"/>
      <c r="H97" s="582"/>
      <c r="I97" s="236"/>
      <c r="J97" s="983"/>
      <c r="K97" s="990"/>
    </row>
    <row r="98" spans="1:11" ht="12.75" customHeight="1">
      <c r="A98" s="574">
        <f>A86+1</f>
        <v>3</v>
      </c>
      <c r="B98" s="958" t="s">
        <v>492</v>
      </c>
      <c r="C98" s="791"/>
      <c r="D98" s="784">
        <v>1</v>
      </c>
      <c r="E98" s="236" t="s">
        <v>78</v>
      </c>
      <c r="F98" s="983">
        <v>550</v>
      </c>
      <c r="G98" s="984">
        <f>D98*F98</f>
        <v>550</v>
      </c>
      <c r="H98" s="784">
        <v>1</v>
      </c>
      <c r="I98" s="236" t="s">
        <v>78</v>
      </c>
      <c r="J98" s="1108">
        <v>1300</v>
      </c>
      <c r="K98" s="984">
        <f>H98*J98</f>
        <v>1300</v>
      </c>
    </row>
    <row r="99" spans="1:11" ht="12.75" customHeight="1">
      <c r="A99" s="574"/>
      <c r="B99" s="958"/>
      <c r="C99" s="791"/>
      <c r="D99" s="784"/>
      <c r="E99" s="236"/>
      <c r="F99" s="983"/>
      <c r="G99" s="990"/>
      <c r="H99" s="784"/>
      <c r="I99" s="236"/>
      <c r="J99" s="983"/>
      <c r="K99" s="990"/>
    </row>
    <row r="100" spans="1:11" ht="12.75" customHeight="1">
      <c r="A100" s="574">
        <f>+A98+1</f>
        <v>4</v>
      </c>
      <c r="B100" s="958" t="s">
        <v>493</v>
      </c>
      <c r="C100" s="336"/>
      <c r="D100" s="784">
        <v>1</v>
      </c>
      <c r="E100" s="236" t="s">
        <v>78</v>
      </c>
      <c r="F100" s="983">
        <f>55*45</f>
        <v>2475</v>
      </c>
      <c r="G100" s="984">
        <f>D100*F100</f>
        <v>2475</v>
      </c>
      <c r="H100" s="784">
        <v>1</v>
      </c>
      <c r="I100" s="236" t="s">
        <v>78</v>
      </c>
      <c r="J100" s="1046">
        <v>1050</v>
      </c>
      <c r="K100" s="984">
        <f>H100*J100</f>
        <v>1050</v>
      </c>
    </row>
    <row r="101" spans="1:11" ht="12.75" customHeight="1">
      <c r="A101" s="574"/>
      <c r="B101" s="958"/>
      <c r="C101" s="791"/>
      <c r="D101" s="784"/>
      <c r="E101" s="236"/>
      <c r="F101" s="983"/>
      <c r="G101" s="241"/>
      <c r="H101" s="784"/>
      <c r="I101" s="236"/>
      <c r="J101" s="983"/>
      <c r="K101" s="241"/>
    </row>
    <row r="102" spans="1:11" ht="12.75" customHeight="1">
      <c r="A102" s="574">
        <f>A100+1</f>
        <v>5</v>
      </c>
      <c r="B102" s="958" t="s">
        <v>494</v>
      </c>
      <c r="C102" s="336"/>
      <c r="D102" s="784">
        <v>1</v>
      </c>
      <c r="E102" s="236" t="s">
        <v>78</v>
      </c>
      <c r="F102" s="983">
        <f>55*60</f>
        <v>3300</v>
      </c>
      <c r="G102" s="984">
        <f>D102*F102</f>
        <v>3300</v>
      </c>
      <c r="H102" s="784">
        <v>1</v>
      </c>
      <c r="I102" s="236" t="s">
        <v>78</v>
      </c>
      <c r="J102" s="1046">
        <v>2150</v>
      </c>
      <c r="K102" s="984">
        <f>H102*J102</f>
        <v>2150</v>
      </c>
    </row>
    <row r="103" spans="1:11" ht="12.75" customHeight="1">
      <c r="A103" s="574"/>
      <c r="B103" s="958"/>
      <c r="C103" s="336"/>
      <c r="D103" s="784"/>
      <c r="E103" s="236"/>
      <c r="F103" s="983"/>
      <c r="G103" s="990"/>
      <c r="H103" s="784"/>
      <c r="I103" s="236"/>
      <c r="J103" s="983"/>
      <c r="K103" s="990"/>
    </row>
    <row r="104" spans="1:11" ht="12.75" customHeight="1">
      <c r="A104" s="574">
        <f>A102+1</f>
        <v>6</v>
      </c>
      <c r="B104" s="958" t="s">
        <v>495</v>
      </c>
      <c r="C104" s="336"/>
      <c r="D104" s="784">
        <v>29</v>
      </c>
      <c r="E104" s="236" t="s">
        <v>78</v>
      </c>
      <c r="F104" s="983">
        <f>+F98</f>
        <v>550</v>
      </c>
      <c r="G104" s="984">
        <f>D104*F104</f>
        <v>15950</v>
      </c>
      <c r="H104" s="784">
        <v>29</v>
      </c>
      <c r="I104" s="236" t="s">
        <v>78</v>
      </c>
      <c r="J104" s="983">
        <v>700</v>
      </c>
      <c r="K104" s="984">
        <f>H104*J104</f>
        <v>20300</v>
      </c>
    </row>
    <row r="105" spans="1:11" ht="12.75" customHeight="1">
      <c r="A105" s="574"/>
      <c r="B105" s="958"/>
      <c r="C105" s="336"/>
      <c r="D105" s="784"/>
      <c r="E105" s="236"/>
      <c r="F105" s="983"/>
      <c r="G105" s="241"/>
      <c r="H105" s="784"/>
      <c r="I105" s="236"/>
      <c r="J105" s="983"/>
      <c r="K105" s="241"/>
    </row>
    <row r="106" spans="1:11" ht="12.75" customHeight="1">
      <c r="A106" s="574"/>
      <c r="B106" s="576" t="s">
        <v>496</v>
      </c>
      <c r="C106" s="791"/>
      <c r="D106" s="784"/>
      <c r="E106" s="236"/>
      <c r="F106" s="983"/>
      <c r="G106" s="241"/>
      <c r="H106" s="784"/>
      <c r="I106" s="236"/>
      <c r="J106" s="983"/>
      <c r="K106" s="241"/>
    </row>
    <row r="107" spans="1:11" ht="12.75" customHeight="1">
      <c r="A107" s="574"/>
      <c r="B107" s="962" t="s">
        <v>481</v>
      </c>
      <c r="C107" s="791"/>
      <c r="D107" s="784"/>
      <c r="E107" s="236"/>
      <c r="F107" s="983"/>
      <c r="G107" s="241"/>
      <c r="H107" s="784"/>
      <c r="I107" s="236"/>
      <c r="J107" s="983"/>
      <c r="K107" s="241"/>
    </row>
    <row r="108" spans="1:11" ht="12.75" customHeight="1">
      <c r="A108" s="574"/>
      <c r="B108" s="958"/>
      <c r="C108" s="336"/>
      <c r="D108" s="784"/>
      <c r="E108" s="236"/>
      <c r="F108" s="983"/>
      <c r="G108" s="984"/>
      <c r="H108" s="784"/>
      <c r="I108" s="236"/>
      <c r="J108" s="983"/>
      <c r="K108" s="984"/>
    </row>
    <row r="109" spans="1:11" ht="12.75" customHeight="1">
      <c r="A109" s="574">
        <f>A104+1</f>
        <v>7</v>
      </c>
      <c r="B109" s="958" t="s">
        <v>497</v>
      </c>
      <c r="C109" s="791"/>
      <c r="D109" s="784">
        <v>1</v>
      </c>
      <c r="E109" s="236" t="s">
        <v>78</v>
      </c>
      <c r="F109" s="983">
        <v>150</v>
      </c>
      <c r="G109" s="984">
        <f>D109*F109</f>
        <v>150</v>
      </c>
      <c r="H109" s="784">
        <v>1</v>
      </c>
      <c r="I109" s="236" t="s">
        <v>78</v>
      </c>
      <c r="J109" s="983"/>
      <c r="K109" s="984">
        <f>H109*J109</f>
        <v>0</v>
      </c>
    </row>
    <row r="110" spans="1:11" ht="12.75" customHeight="1">
      <c r="A110" s="574"/>
      <c r="B110" s="958"/>
      <c r="C110" s="791"/>
      <c r="D110" s="784"/>
      <c r="E110" s="236"/>
      <c r="F110" s="983"/>
      <c r="G110" s="984"/>
      <c r="H110" s="784"/>
      <c r="I110" s="236"/>
      <c r="J110" s="983"/>
      <c r="K110" s="984"/>
    </row>
    <row r="111" spans="1:11" ht="12.75" customHeight="1">
      <c r="A111" s="574">
        <f>A109+1</f>
        <v>8</v>
      </c>
      <c r="B111" s="958" t="s">
        <v>498</v>
      </c>
      <c r="C111" s="336"/>
      <c r="D111" s="784">
        <v>1</v>
      </c>
      <c r="E111" s="236" t="s">
        <v>78</v>
      </c>
      <c r="F111" s="983">
        <v>250</v>
      </c>
      <c r="G111" s="984">
        <f>D111*F111</f>
        <v>250</v>
      </c>
      <c r="H111" s="784">
        <v>1</v>
      </c>
      <c r="I111" s="236" t="s">
        <v>78</v>
      </c>
      <c r="J111" s="983">
        <v>450</v>
      </c>
      <c r="K111" s="984">
        <f>H111*J111</f>
        <v>450</v>
      </c>
    </row>
    <row r="112" spans="1:11" ht="12.75" customHeight="1">
      <c r="A112" s="574"/>
      <c r="B112" s="958"/>
      <c r="C112" s="791"/>
      <c r="D112" s="784"/>
      <c r="E112" s="223"/>
      <c r="F112" s="983"/>
      <c r="G112" s="984"/>
      <c r="H112" s="784"/>
      <c r="I112" s="223"/>
      <c r="J112" s="983"/>
      <c r="K112" s="984"/>
    </row>
    <row r="113" spans="1:11" ht="12.75" customHeight="1">
      <c r="A113" s="574">
        <f t="shared" ref="A113" si="0">A111+1</f>
        <v>9</v>
      </c>
      <c r="B113" s="958" t="s">
        <v>499</v>
      </c>
      <c r="C113" s="336"/>
      <c r="D113" s="784">
        <v>1</v>
      </c>
      <c r="E113" s="236" t="s">
        <v>78</v>
      </c>
      <c r="F113" s="983">
        <v>550</v>
      </c>
      <c r="G113" s="984">
        <f>D113*F113</f>
        <v>550</v>
      </c>
      <c r="H113" s="784">
        <v>1</v>
      </c>
      <c r="I113" s="236" t="s">
        <v>78</v>
      </c>
      <c r="J113" s="983">
        <v>900</v>
      </c>
      <c r="K113" s="984">
        <f>H113*J113</f>
        <v>900</v>
      </c>
    </row>
    <row r="114" spans="1:11" ht="12.75" customHeight="1">
      <c r="A114" s="574"/>
      <c r="B114" s="958"/>
      <c r="C114" s="336"/>
      <c r="D114" s="784"/>
      <c r="E114" s="236"/>
      <c r="F114" s="983"/>
      <c r="G114" s="241"/>
      <c r="H114" s="784"/>
      <c r="I114" s="236"/>
      <c r="J114" s="983"/>
      <c r="K114" s="241"/>
    </row>
    <row r="115" spans="1:11" ht="12.75" customHeight="1">
      <c r="A115" s="574">
        <f t="shared" ref="A115" si="1">A113+1</f>
        <v>10</v>
      </c>
      <c r="B115" s="958" t="s">
        <v>500</v>
      </c>
      <c r="C115" s="336"/>
      <c r="D115" s="784">
        <v>29</v>
      </c>
      <c r="E115" s="236" t="s">
        <v>78</v>
      </c>
      <c r="F115" s="983">
        <v>180</v>
      </c>
      <c r="G115" s="984">
        <f>D115*F115</f>
        <v>5220</v>
      </c>
      <c r="H115" s="784">
        <v>29</v>
      </c>
      <c r="I115" s="236" t="s">
        <v>78</v>
      </c>
      <c r="J115" s="983"/>
      <c r="K115" s="984">
        <f>H115*J115</f>
        <v>0</v>
      </c>
    </row>
    <row r="116" spans="1:11" ht="12.75" customHeight="1">
      <c r="A116" s="574"/>
      <c r="B116" s="958"/>
      <c r="C116" s="336"/>
      <c r="D116" s="784"/>
      <c r="E116" s="236"/>
      <c r="F116" s="983"/>
      <c r="G116" s="984"/>
      <c r="H116" s="784"/>
      <c r="I116" s="236"/>
      <c r="J116" s="983"/>
      <c r="K116" s="984"/>
    </row>
    <row r="117" spans="1:11" ht="12.75" customHeight="1">
      <c r="A117" s="574"/>
      <c r="B117" s="958"/>
      <c r="C117" s="336"/>
      <c r="D117" s="784"/>
      <c r="E117" s="236"/>
      <c r="F117" s="983"/>
      <c r="G117" s="984"/>
      <c r="H117" s="784"/>
      <c r="I117" s="236"/>
      <c r="J117" s="983"/>
      <c r="K117" s="984"/>
    </row>
    <row r="118" spans="1:11" ht="12.75" customHeight="1">
      <c r="A118" s="212"/>
      <c r="B118" s="252"/>
      <c r="C118" s="5"/>
      <c r="D118" s="581"/>
      <c r="E118" s="236"/>
      <c r="F118" s="983"/>
      <c r="G118" s="984"/>
      <c r="H118" s="581"/>
      <c r="I118" s="236"/>
      <c r="J118" s="983"/>
      <c r="K118" s="984"/>
    </row>
    <row r="119" spans="1:11" ht="12.75" customHeight="1">
      <c r="A119" s="212"/>
      <c r="B119" s="87"/>
      <c r="C119" s="253"/>
      <c r="D119" s="581"/>
      <c r="E119" s="236"/>
      <c r="F119" s="983"/>
      <c r="G119" s="984"/>
      <c r="H119" s="581"/>
      <c r="I119" s="236"/>
      <c r="J119" s="983"/>
      <c r="K119" s="984"/>
    </row>
    <row r="120" spans="1:11" ht="12.75" customHeight="1">
      <c r="A120" s="212"/>
      <c r="B120" s="756"/>
      <c r="C120" s="880"/>
      <c r="D120" s="581"/>
      <c r="E120" s="236"/>
      <c r="F120" s="983"/>
      <c r="G120" s="984"/>
      <c r="H120" s="581"/>
      <c r="I120" s="236"/>
      <c r="J120" s="983"/>
      <c r="K120" s="984"/>
    </row>
    <row r="121" spans="1:11" ht="12.75" customHeight="1">
      <c r="A121" s="574"/>
      <c r="B121" s="958"/>
      <c r="C121" s="336"/>
      <c r="D121" s="784"/>
      <c r="E121" s="236"/>
      <c r="F121" s="983"/>
      <c r="G121" s="990"/>
      <c r="H121" s="784"/>
      <c r="I121" s="236"/>
      <c r="J121" s="983"/>
      <c r="K121" s="990"/>
    </row>
    <row r="122" spans="1:11" ht="12.75" customHeight="1">
      <c r="A122" s="574"/>
      <c r="B122" s="958"/>
      <c r="C122" s="791"/>
      <c r="D122" s="784"/>
      <c r="E122" s="236"/>
      <c r="F122" s="983"/>
      <c r="G122" s="241"/>
      <c r="H122" s="784"/>
      <c r="I122" s="236"/>
      <c r="J122" s="983"/>
      <c r="K122" s="241"/>
    </row>
    <row r="123" spans="1:11" ht="12.75" customHeight="1">
      <c r="A123" s="212"/>
      <c r="B123" s="756"/>
      <c r="C123" s="880"/>
      <c r="D123" s="581"/>
      <c r="E123" s="236"/>
      <c r="F123" s="983"/>
      <c r="G123" s="984"/>
      <c r="H123" s="581"/>
      <c r="I123" s="236"/>
      <c r="J123" s="983"/>
      <c r="K123" s="984"/>
    </row>
    <row r="124" spans="1:11" ht="12.75" customHeight="1">
      <c r="A124" s="212"/>
      <c r="B124" s="756"/>
      <c r="C124" s="317"/>
      <c r="D124" s="581"/>
      <c r="E124" s="223"/>
      <c r="F124" s="983"/>
      <c r="G124" s="984"/>
      <c r="H124" s="581"/>
      <c r="I124" s="223"/>
      <c r="J124" s="983"/>
      <c r="K124" s="984"/>
    </row>
    <row r="125" spans="1:11" ht="12.75" customHeight="1">
      <c r="A125" s="212"/>
      <c r="B125" s="756"/>
      <c r="C125" s="317"/>
      <c r="D125" s="581"/>
      <c r="E125" s="223"/>
      <c r="F125" s="983"/>
      <c r="G125" s="984"/>
      <c r="H125" s="581"/>
      <c r="I125" s="223"/>
      <c r="J125" s="983"/>
      <c r="K125" s="984"/>
    </row>
    <row r="126" spans="1:11" ht="12.75" customHeight="1">
      <c r="A126" s="212"/>
      <c r="B126" s="756"/>
      <c r="C126" s="317"/>
      <c r="D126" s="581"/>
      <c r="E126" s="223"/>
      <c r="F126" s="983"/>
      <c r="G126" s="984"/>
      <c r="H126" s="581"/>
      <c r="I126" s="223"/>
      <c r="J126" s="983"/>
      <c r="K126" s="984"/>
    </row>
    <row r="127" spans="1:11" ht="12.75" customHeight="1">
      <c r="A127" s="212"/>
      <c r="B127" s="756"/>
      <c r="C127" s="317"/>
      <c r="D127" s="581"/>
      <c r="E127" s="223"/>
      <c r="F127" s="983"/>
      <c r="G127" s="984"/>
      <c r="H127" s="581"/>
      <c r="I127" s="223"/>
      <c r="J127" s="983"/>
      <c r="K127" s="984"/>
    </row>
    <row r="128" spans="1:11" ht="12.75" customHeight="1">
      <c r="A128" s="212"/>
      <c r="B128" s="756"/>
      <c r="C128" s="317"/>
      <c r="D128" s="581"/>
      <c r="E128" s="223"/>
      <c r="F128" s="983"/>
      <c r="G128" s="984"/>
      <c r="H128" s="581"/>
      <c r="I128" s="223"/>
      <c r="J128" s="983"/>
      <c r="K128" s="984"/>
    </row>
    <row r="129" spans="1:11" ht="12.75" customHeight="1">
      <c r="A129" s="212"/>
      <c r="B129" s="881"/>
      <c r="C129" s="875"/>
      <c r="D129" s="581"/>
      <c r="E129" s="223"/>
      <c r="F129" s="983"/>
      <c r="G129" s="984"/>
      <c r="H129" s="581"/>
      <c r="I129" s="223"/>
      <c r="J129" s="983"/>
      <c r="K129" s="984"/>
    </row>
    <row r="130" spans="1:11" ht="12.75" customHeight="1">
      <c r="A130" s="212"/>
      <c r="B130" s="252"/>
      <c r="C130" s="5"/>
      <c r="D130" s="581"/>
      <c r="E130" s="236"/>
      <c r="F130" s="983"/>
      <c r="G130" s="241"/>
      <c r="H130" s="581"/>
      <c r="I130" s="236"/>
      <c r="J130" s="983"/>
      <c r="K130" s="241"/>
    </row>
    <row r="131" spans="1:11" ht="12.75" customHeight="1">
      <c r="A131" s="212"/>
      <c r="B131" s="245"/>
      <c r="C131" s="250"/>
      <c r="D131" s="581"/>
      <c r="E131" s="236"/>
      <c r="F131" s="983"/>
      <c r="G131" s="241"/>
      <c r="H131" s="581"/>
      <c r="I131" s="236"/>
      <c r="J131" s="983"/>
      <c r="K131" s="241"/>
    </row>
    <row r="132" spans="1:11" ht="12.75" customHeight="1">
      <c r="A132" s="212"/>
      <c r="B132" s="252"/>
      <c r="C132" s="253"/>
      <c r="D132" s="581"/>
      <c r="E132" s="236"/>
      <c r="F132" s="983"/>
      <c r="G132" s="984"/>
      <c r="H132" s="581"/>
      <c r="I132" s="236"/>
      <c r="J132" s="983"/>
      <c r="K132" s="984"/>
    </row>
    <row r="133" spans="1:11" ht="12.75" customHeight="1">
      <c r="A133" s="212"/>
      <c r="B133" s="245"/>
      <c r="C133" s="253"/>
      <c r="D133" s="581"/>
      <c r="E133" s="223"/>
      <c r="F133" s="983"/>
      <c r="G133" s="984"/>
      <c r="H133" s="581"/>
      <c r="I133" s="223"/>
      <c r="J133" s="983"/>
      <c r="K133" s="984"/>
    </row>
    <row r="134" spans="1:11" ht="12.75" customHeight="1">
      <c r="A134" s="212"/>
      <c r="B134" s="245"/>
      <c r="C134" s="253"/>
      <c r="D134" s="581"/>
      <c r="E134" s="223"/>
      <c r="F134" s="983"/>
      <c r="G134" s="984"/>
      <c r="H134" s="581"/>
      <c r="I134" s="223"/>
      <c r="J134" s="983"/>
      <c r="K134" s="984"/>
    </row>
    <row r="135" spans="1:11" ht="12.75" customHeight="1">
      <c r="A135" s="212"/>
      <c r="B135" s="87"/>
      <c r="C135" s="253"/>
      <c r="D135" s="581"/>
      <c r="E135" s="236"/>
      <c r="F135" s="983"/>
      <c r="G135" s="984"/>
      <c r="H135" s="581"/>
      <c r="I135" s="236"/>
      <c r="J135" s="983"/>
      <c r="K135" s="984"/>
    </row>
    <row r="136" spans="1:11" ht="12.75" customHeight="1">
      <c r="A136" s="222"/>
      <c r="B136" s="230"/>
      <c r="C136" s="228"/>
      <c r="D136" s="582"/>
      <c r="E136" s="221"/>
      <c r="F136" s="983"/>
      <c r="G136" s="984"/>
      <c r="H136" s="582"/>
      <c r="I136" s="221"/>
      <c r="J136" s="983"/>
      <c r="K136" s="984"/>
    </row>
    <row r="137" spans="1:11" ht="12.75" customHeight="1">
      <c r="A137" s="310"/>
      <c r="B137" s="245"/>
      <c r="C137" s="220"/>
      <c r="D137" s="582"/>
      <c r="F137" s="983"/>
      <c r="G137" s="241"/>
      <c r="H137" s="582"/>
      <c r="J137" s="983"/>
      <c r="K137" s="241"/>
    </row>
    <row r="138" spans="1:11" ht="12.75" customHeight="1">
      <c r="A138" s="222"/>
      <c r="B138" s="432"/>
      <c r="C138" s="228"/>
      <c r="D138" s="582"/>
      <c r="F138" s="983"/>
      <c r="G138" s="241"/>
      <c r="H138" s="582"/>
      <c r="J138" s="983"/>
      <c r="K138" s="241"/>
    </row>
    <row r="139" spans="1:11" ht="12.75" customHeight="1">
      <c r="A139" s="310"/>
      <c r="B139" s="245"/>
      <c r="C139" s="220"/>
      <c r="D139" s="582"/>
      <c r="F139" s="983"/>
      <c r="G139" s="241"/>
      <c r="H139" s="582"/>
      <c r="J139" s="983"/>
      <c r="K139" s="241"/>
    </row>
    <row r="140" spans="1:11" ht="12.75" customHeight="1">
      <c r="A140" s="214"/>
      <c r="B140" s="11"/>
      <c r="C140" s="5"/>
      <c r="D140" s="582"/>
      <c r="F140" s="982"/>
      <c r="G140" s="241"/>
      <c r="H140" s="582"/>
      <c r="J140" s="982"/>
      <c r="K140" s="241"/>
    </row>
    <row r="141" spans="1:11" ht="12.75" customHeight="1">
      <c r="A141" s="237"/>
      <c r="B141" s="18"/>
      <c r="C141" s="18"/>
      <c r="D141" s="604"/>
      <c r="E141" s="20"/>
      <c r="F141" s="987"/>
      <c r="G141" s="246"/>
      <c r="H141" s="604"/>
      <c r="I141" s="20"/>
      <c r="J141" s="987"/>
      <c r="K141" s="246"/>
    </row>
    <row r="142" spans="1:11" ht="12.75" customHeight="1">
      <c r="A142" s="212"/>
      <c r="B142" s="9" t="s">
        <v>106</v>
      </c>
      <c r="C142" s="9"/>
      <c r="D142" s="582"/>
      <c r="F142" s="988" t="s">
        <v>36</v>
      </c>
      <c r="G142" s="247">
        <f>SUM(G77:G139)</f>
        <v>43010</v>
      </c>
      <c r="H142" s="582"/>
      <c r="J142" s="988" t="s">
        <v>36</v>
      </c>
      <c r="K142" s="247">
        <f>SUM(K77:K139)</f>
        <v>49110</v>
      </c>
    </row>
    <row r="143" spans="1:11" ht="12.75" customHeight="1">
      <c r="A143" s="212"/>
      <c r="B143" s="11"/>
      <c r="C143" s="242"/>
      <c r="D143" s="582"/>
      <c r="F143" s="982"/>
      <c r="G143" s="241"/>
      <c r="H143" s="582"/>
      <c r="J143" s="982"/>
      <c r="K143" s="241"/>
    </row>
    <row r="144" spans="1:11" ht="12.75" customHeight="1">
      <c r="A144" s="217"/>
      <c r="B144" s="215" t="s">
        <v>501</v>
      </c>
      <c r="C144" s="5"/>
      <c r="D144" s="582"/>
      <c r="F144" s="982"/>
      <c r="G144" s="241"/>
      <c r="H144" s="582"/>
      <c r="J144" s="982"/>
      <c r="K144" s="241"/>
    </row>
    <row r="145" spans="1:11" ht="12.75" customHeight="1">
      <c r="A145" s="217"/>
      <c r="B145" s="11"/>
      <c r="C145" s="5"/>
      <c r="D145" s="582"/>
      <c r="F145" s="982"/>
      <c r="G145" s="241"/>
      <c r="H145" s="582"/>
      <c r="J145" s="982"/>
      <c r="K145" s="241"/>
    </row>
    <row r="146" spans="1:11" ht="12.75" customHeight="1">
      <c r="A146" s="217"/>
      <c r="B146" s="10" t="s">
        <v>502</v>
      </c>
      <c r="C146" s="5"/>
      <c r="D146" s="582"/>
      <c r="F146" s="983"/>
      <c r="G146" s="241"/>
      <c r="H146" s="582"/>
      <c r="J146" s="983"/>
      <c r="K146" s="241"/>
    </row>
    <row r="147" spans="1:11" ht="12.75" customHeight="1">
      <c r="A147" s="217"/>
      <c r="B147" s="10" t="s">
        <v>503</v>
      </c>
      <c r="C147" s="5"/>
      <c r="D147" s="582"/>
      <c r="F147" s="983"/>
      <c r="G147" s="241"/>
      <c r="H147" s="582"/>
      <c r="J147" s="983"/>
      <c r="K147" s="241"/>
    </row>
    <row r="148" spans="1:11" ht="12.75" customHeight="1">
      <c r="A148" s="212"/>
      <c r="B148" s="251" t="s">
        <v>504</v>
      </c>
      <c r="C148" s="250"/>
      <c r="D148" s="581"/>
      <c r="E148" s="236"/>
      <c r="F148" s="983"/>
      <c r="G148" s="984"/>
      <c r="H148" s="581"/>
      <c r="I148" s="236"/>
      <c r="J148" s="983"/>
      <c r="K148" s="984"/>
    </row>
    <row r="149" spans="1:11" ht="12.75" customHeight="1">
      <c r="A149" s="212"/>
      <c r="B149" s="251"/>
      <c r="C149" s="250"/>
      <c r="D149" s="784"/>
      <c r="E149" s="236"/>
      <c r="F149" s="985"/>
      <c r="G149" s="986"/>
      <c r="H149" s="784"/>
      <c r="I149" s="788"/>
      <c r="J149" s="985"/>
      <c r="K149" s="986"/>
    </row>
    <row r="150" spans="1:11" ht="12.75" customHeight="1">
      <c r="A150" s="212">
        <v>1</v>
      </c>
      <c r="B150" s="252" t="s">
        <v>505</v>
      </c>
      <c r="C150" s="250"/>
      <c r="D150" s="784">
        <v>15</v>
      </c>
      <c r="E150" s="236" t="s">
        <v>78</v>
      </c>
      <c r="F150" s="985">
        <v>325</v>
      </c>
      <c r="G150" s="986">
        <f>D150*F150</f>
        <v>4875</v>
      </c>
      <c r="H150" s="784">
        <v>15</v>
      </c>
      <c r="I150" s="788" t="s">
        <v>78</v>
      </c>
      <c r="J150" s="985">
        <v>350</v>
      </c>
      <c r="K150" s="986">
        <f>H150*J150</f>
        <v>5250</v>
      </c>
    </row>
    <row r="151" spans="1:11" ht="12.75" customHeight="1">
      <c r="A151" s="212"/>
      <c r="B151" s="245"/>
      <c r="C151" s="250"/>
      <c r="D151" s="784"/>
      <c r="E151" s="236"/>
      <c r="F151" s="985"/>
      <c r="G151" s="839"/>
      <c r="H151" s="784"/>
      <c r="I151" s="788"/>
      <c r="J151" s="985"/>
      <c r="K151" s="839"/>
    </row>
    <row r="152" spans="1:11" ht="12.75" customHeight="1">
      <c r="A152" s="212">
        <f>A150+1</f>
        <v>2</v>
      </c>
      <c r="B152" s="252" t="s">
        <v>506</v>
      </c>
      <c r="C152" s="250"/>
      <c r="D152" s="784">
        <v>11</v>
      </c>
      <c r="E152" s="236" t="s">
        <v>78</v>
      </c>
      <c r="F152" s="985">
        <v>350</v>
      </c>
      <c r="G152" s="986">
        <f>D152*F152</f>
        <v>3850</v>
      </c>
      <c r="H152" s="784">
        <v>11</v>
      </c>
      <c r="I152" s="788" t="s">
        <v>78</v>
      </c>
      <c r="J152" s="985">
        <v>400</v>
      </c>
      <c r="K152" s="986">
        <f>H152*J152</f>
        <v>4400</v>
      </c>
    </row>
    <row r="153" spans="1:11" ht="12.75" customHeight="1">
      <c r="A153" s="212"/>
      <c r="B153" s="245"/>
      <c r="C153" s="250"/>
      <c r="D153" s="784"/>
      <c r="E153" s="236"/>
      <c r="F153" s="985"/>
      <c r="G153" s="839"/>
      <c r="H153" s="784"/>
      <c r="I153" s="788"/>
      <c r="J153" s="985"/>
      <c r="K153" s="839"/>
    </row>
    <row r="154" spans="1:11">
      <c r="A154" s="212">
        <f>A152+1</f>
        <v>3</v>
      </c>
      <c r="B154" s="252" t="s">
        <v>507</v>
      </c>
      <c r="C154" s="250"/>
      <c r="D154" s="784">
        <v>4</v>
      </c>
      <c r="E154" s="236" t="s">
        <v>78</v>
      </c>
      <c r="F154" s="985">
        <v>450</v>
      </c>
      <c r="G154" s="986">
        <f>D154*F154</f>
        <v>1800</v>
      </c>
      <c r="H154" s="784">
        <v>4</v>
      </c>
      <c r="I154" s="788" t="s">
        <v>78</v>
      </c>
      <c r="J154" s="985">
        <v>530</v>
      </c>
      <c r="K154" s="986">
        <f>H154*J154</f>
        <v>2120</v>
      </c>
    </row>
    <row r="155" spans="1:11">
      <c r="A155" s="212"/>
      <c r="B155" s="245"/>
      <c r="C155" s="250"/>
      <c r="D155" s="784"/>
      <c r="E155" s="236"/>
      <c r="F155" s="985"/>
      <c r="G155" s="986"/>
      <c r="H155" s="784"/>
      <c r="I155" s="788"/>
      <c r="J155" s="985"/>
      <c r="K155" s="986"/>
    </row>
    <row r="156" spans="1:11">
      <c r="A156" s="212">
        <f t="shared" ref="A156" si="2">A154+1</f>
        <v>4</v>
      </c>
      <c r="B156" s="252" t="s">
        <v>508</v>
      </c>
      <c r="C156" s="250"/>
      <c r="D156" s="784">
        <v>1</v>
      </c>
      <c r="E156" s="236" t="s">
        <v>78</v>
      </c>
      <c r="F156" s="985">
        <v>650</v>
      </c>
      <c r="G156" s="986">
        <f>D156*F156</f>
        <v>650</v>
      </c>
      <c r="H156" s="784">
        <v>1</v>
      </c>
      <c r="I156" s="788" t="s">
        <v>78</v>
      </c>
      <c r="J156" s="985">
        <v>700</v>
      </c>
      <c r="K156" s="986">
        <f>H156*J156</f>
        <v>700</v>
      </c>
    </row>
    <row r="157" spans="1:11">
      <c r="A157" s="212"/>
      <c r="B157" s="611"/>
      <c r="C157" s="612"/>
      <c r="D157" s="784"/>
      <c r="E157" s="236"/>
      <c r="F157" s="985"/>
      <c r="G157" s="986"/>
      <c r="H157" s="784"/>
      <c r="I157" s="788"/>
      <c r="J157" s="985"/>
      <c r="K157" s="986"/>
    </row>
    <row r="158" spans="1:11">
      <c r="A158" s="212">
        <f>A156+1</f>
        <v>5</v>
      </c>
      <c r="B158" s="252" t="s">
        <v>509</v>
      </c>
      <c r="C158" s="250"/>
      <c r="D158" s="784">
        <v>2</v>
      </c>
      <c r="E158" s="236" t="s">
        <v>78</v>
      </c>
      <c r="F158" s="985">
        <v>550</v>
      </c>
      <c r="G158" s="986">
        <f>D158*F158</f>
        <v>1100</v>
      </c>
      <c r="H158" s="784">
        <v>2</v>
      </c>
      <c r="I158" s="788" t="s">
        <v>78</v>
      </c>
      <c r="J158" s="985">
        <v>550</v>
      </c>
      <c r="K158" s="986">
        <f>H158*J158</f>
        <v>1100</v>
      </c>
    </row>
    <row r="159" spans="1:11">
      <c r="A159" s="212"/>
      <c r="B159" s="11"/>
      <c r="C159" s="5"/>
      <c r="D159" s="787"/>
      <c r="F159" s="985"/>
      <c r="G159" s="986"/>
      <c r="H159" s="787"/>
      <c r="I159" s="752"/>
      <c r="J159" s="985"/>
      <c r="K159" s="986"/>
    </row>
    <row r="160" spans="1:11">
      <c r="A160" s="212">
        <f t="shared" ref="A160:A172" si="3">A158+1</f>
        <v>6</v>
      </c>
      <c r="B160" s="245" t="s">
        <v>510</v>
      </c>
      <c r="C160" s="250"/>
      <c r="D160" s="784">
        <v>2</v>
      </c>
      <c r="E160" s="236" t="s">
        <v>78</v>
      </c>
      <c r="F160" s="985">
        <v>550</v>
      </c>
      <c r="G160" s="986">
        <f>D160*F160</f>
        <v>1100</v>
      </c>
      <c r="H160" s="784">
        <v>2</v>
      </c>
      <c r="I160" s="788" t="s">
        <v>78</v>
      </c>
      <c r="J160" s="985">
        <v>430</v>
      </c>
      <c r="K160" s="986">
        <f>H160*J160</f>
        <v>860</v>
      </c>
    </row>
    <row r="161" spans="1:11">
      <c r="A161" s="575"/>
      <c r="B161" s="245"/>
      <c r="C161" s="5"/>
      <c r="D161" s="582"/>
      <c r="E161" s="243"/>
      <c r="F161" s="985"/>
      <c r="G161" s="986"/>
      <c r="H161" s="787"/>
      <c r="I161" s="757"/>
      <c r="J161" s="985"/>
      <c r="K161" s="986"/>
    </row>
    <row r="162" spans="1:11" ht="12.75" customHeight="1">
      <c r="A162" s="212">
        <f t="shared" si="3"/>
        <v>7</v>
      </c>
      <c r="B162" s="252" t="s">
        <v>511</v>
      </c>
      <c r="C162" s="250"/>
      <c r="D162" s="784">
        <v>1</v>
      </c>
      <c r="E162" s="236" t="s">
        <v>78</v>
      </c>
      <c r="F162" s="985">
        <v>325</v>
      </c>
      <c r="G162" s="986">
        <f>D162*F162</f>
        <v>325</v>
      </c>
      <c r="H162" s="784">
        <v>1</v>
      </c>
      <c r="I162" s="788" t="s">
        <v>78</v>
      </c>
      <c r="J162" s="985">
        <v>510</v>
      </c>
      <c r="K162" s="986">
        <f>H162*J162</f>
        <v>510</v>
      </c>
    </row>
    <row r="163" spans="1:11">
      <c r="A163" s="575"/>
      <c r="B163" s="245"/>
      <c r="C163" s="5"/>
      <c r="D163" s="582"/>
      <c r="E163" s="243"/>
      <c r="F163" s="985"/>
      <c r="G163" s="986"/>
      <c r="H163" s="787"/>
      <c r="I163" s="757"/>
      <c r="J163" s="985"/>
      <c r="K163" s="986"/>
    </row>
    <row r="164" spans="1:11">
      <c r="A164" s="212">
        <f t="shared" si="3"/>
        <v>8</v>
      </c>
      <c r="B164" s="245" t="s">
        <v>512</v>
      </c>
      <c r="C164" s="5"/>
      <c r="D164" s="582">
        <v>6</v>
      </c>
      <c r="E164" s="243" t="s">
        <v>78</v>
      </c>
      <c r="F164" s="985">
        <v>325</v>
      </c>
      <c r="G164" s="986">
        <f>D164*F164</f>
        <v>1950</v>
      </c>
      <c r="H164" s="787">
        <v>6</v>
      </c>
      <c r="I164" s="757" t="s">
        <v>78</v>
      </c>
      <c r="J164" s="985">
        <v>350</v>
      </c>
      <c r="K164" s="986">
        <f>H164*J164</f>
        <v>2100</v>
      </c>
    </row>
    <row r="165" spans="1:11">
      <c r="A165" s="575"/>
      <c r="B165" s="245"/>
      <c r="C165" s="5"/>
      <c r="D165" s="582"/>
      <c r="E165" s="243"/>
      <c r="F165" s="985"/>
      <c r="G165" s="986"/>
      <c r="H165" s="787"/>
      <c r="I165" s="757"/>
      <c r="J165" s="985"/>
      <c r="K165" s="986"/>
    </row>
    <row r="166" spans="1:11">
      <c r="A166" s="212">
        <f t="shared" si="3"/>
        <v>9</v>
      </c>
      <c r="B166" s="245" t="s">
        <v>513</v>
      </c>
      <c r="C166" s="250"/>
      <c r="D166" s="581">
        <v>3</v>
      </c>
      <c r="E166" s="236" t="s">
        <v>78</v>
      </c>
      <c r="F166" s="985">
        <v>325</v>
      </c>
      <c r="G166" s="986">
        <f>D166*F166</f>
        <v>975</v>
      </c>
      <c r="H166" s="784">
        <v>3</v>
      </c>
      <c r="I166" s="788" t="s">
        <v>78</v>
      </c>
      <c r="J166" s="985">
        <v>1200</v>
      </c>
      <c r="K166" s="986">
        <f>H166*J166</f>
        <v>3600</v>
      </c>
    </row>
    <row r="167" spans="1:11">
      <c r="A167" s="575"/>
      <c r="B167" s="335"/>
      <c r="C167" s="336"/>
      <c r="D167" s="784"/>
      <c r="E167" s="752"/>
      <c r="F167" s="985"/>
      <c r="G167" s="839"/>
      <c r="H167" s="784"/>
      <c r="I167" s="752"/>
      <c r="J167" s="985"/>
      <c r="K167" s="839"/>
    </row>
    <row r="168" spans="1:11">
      <c r="A168" s="212">
        <f t="shared" si="3"/>
        <v>10</v>
      </c>
      <c r="B168" s="335" t="s">
        <v>514</v>
      </c>
      <c r="C168" s="336"/>
      <c r="D168" s="784">
        <v>4</v>
      </c>
      <c r="E168" s="788" t="s">
        <v>78</v>
      </c>
      <c r="F168" s="985">
        <v>1900</v>
      </c>
      <c r="G168" s="986">
        <f>D168*F168</f>
        <v>7600</v>
      </c>
      <c r="H168" s="784">
        <v>4</v>
      </c>
      <c r="I168" s="788" t="s">
        <v>78</v>
      </c>
      <c r="J168" s="985">
        <v>1600</v>
      </c>
      <c r="K168" s="986">
        <f>H168*J168</f>
        <v>6400</v>
      </c>
    </row>
    <row r="169" spans="1:11">
      <c r="A169" s="212"/>
      <c r="B169" s="335"/>
      <c r="C169" s="336"/>
      <c r="D169" s="787"/>
      <c r="E169" s="752"/>
      <c r="F169" s="985"/>
      <c r="G169" s="839"/>
      <c r="H169" s="787"/>
      <c r="I169" s="752"/>
      <c r="J169" s="985"/>
      <c r="K169" s="839"/>
    </row>
    <row r="170" spans="1:11">
      <c r="A170" s="212">
        <f t="shared" si="3"/>
        <v>11</v>
      </c>
      <c r="B170" s="579" t="s">
        <v>515</v>
      </c>
      <c r="C170" s="791"/>
      <c r="D170" s="784">
        <v>1</v>
      </c>
      <c r="E170" s="788" t="s">
        <v>78</v>
      </c>
      <c r="F170" s="1109">
        <v>12000</v>
      </c>
      <c r="G170" s="986">
        <f>D170*F170</f>
        <v>12000</v>
      </c>
      <c r="H170" s="784">
        <v>1</v>
      </c>
      <c r="I170" s="788" t="s">
        <v>78</v>
      </c>
      <c r="J170" s="985">
        <v>5500</v>
      </c>
      <c r="K170" s="986">
        <f>H170*J170</f>
        <v>5500</v>
      </c>
    </row>
    <row r="171" spans="1:11">
      <c r="A171" s="212"/>
      <c r="B171" s="576"/>
      <c r="C171" s="336"/>
      <c r="D171" s="787"/>
      <c r="E171" s="752"/>
      <c r="F171" s="985"/>
      <c r="G171" s="839"/>
      <c r="H171" s="787"/>
      <c r="I171" s="752"/>
      <c r="J171" s="985"/>
      <c r="K171" s="839"/>
    </row>
    <row r="172" spans="1:11">
      <c r="A172" s="212">
        <f t="shared" si="3"/>
        <v>12</v>
      </c>
      <c r="B172" s="245" t="s">
        <v>516</v>
      </c>
      <c r="C172" s="5"/>
      <c r="D172" s="6">
        <v>1</v>
      </c>
      <c r="E172" s="243" t="s">
        <v>78</v>
      </c>
      <c r="F172" s="985">
        <v>950</v>
      </c>
      <c r="G172" s="986">
        <f>D172*F172</f>
        <v>950</v>
      </c>
      <c r="H172" s="774">
        <v>1</v>
      </c>
      <c r="I172" s="757" t="s">
        <v>78</v>
      </c>
      <c r="J172" s="985">
        <v>950</v>
      </c>
      <c r="K172" s="986">
        <f>H172*J172</f>
        <v>950</v>
      </c>
    </row>
    <row r="173" spans="1:11">
      <c r="A173" s="212"/>
      <c r="B173" s="245"/>
      <c r="C173" s="250"/>
      <c r="D173" s="581"/>
      <c r="E173" s="236"/>
      <c r="F173" s="983"/>
      <c r="G173" s="984"/>
      <c r="H173" s="581"/>
      <c r="I173" s="236"/>
      <c r="J173" s="983"/>
      <c r="K173" s="984"/>
    </row>
    <row r="174" spans="1:11">
      <c r="A174" s="212"/>
      <c r="B174" s="245"/>
      <c r="C174" s="250"/>
      <c r="D174" s="784"/>
      <c r="E174" s="236"/>
      <c r="F174" s="983"/>
      <c r="G174" s="984"/>
      <c r="H174" s="784"/>
      <c r="I174" s="236"/>
      <c r="J174" s="983"/>
      <c r="K174" s="984"/>
    </row>
    <row r="175" spans="1:11">
      <c r="A175" s="217"/>
      <c r="B175" s="245"/>
      <c r="C175" s="5"/>
      <c r="D175" s="582"/>
      <c r="E175" s="243"/>
      <c r="F175" s="983"/>
      <c r="G175" s="984"/>
      <c r="H175" s="582"/>
      <c r="I175" s="243"/>
      <c r="J175" s="983"/>
      <c r="K175" s="984"/>
    </row>
    <row r="176" spans="1:11">
      <c r="A176" s="212"/>
      <c r="B176" s="252"/>
      <c r="C176" s="250"/>
      <c r="D176" s="784"/>
      <c r="E176" s="236"/>
      <c r="F176" s="983"/>
      <c r="G176" s="984"/>
      <c r="H176" s="784"/>
      <c r="I176" s="236"/>
      <c r="J176" s="983"/>
      <c r="K176" s="984"/>
    </row>
    <row r="177" spans="1:15">
      <c r="A177" s="212"/>
      <c r="B177" s="245"/>
      <c r="C177" s="250"/>
      <c r="D177" s="787"/>
      <c r="E177" s="236"/>
      <c r="F177" s="983"/>
      <c r="G177" s="984"/>
      <c r="H177" s="787"/>
      <c r="I177" s="236"/>
      <c r="J177" s="983"/>
      <c r="K177" s="984"/>
    </row>
    <row r="178" spans="1:15">
      <c r="A178" s="212"/>
      <c r="B178" s="252"/>
      <c r="C178" s="250"/>
      <c r="D178" s="784"/>
      <c r="E178" s="236"/>
      <c r="F178" s="983"/>
      <c r="G178" s="984"/>
      <c r="H178" s="784"/>
      <c r="I178" s="236"/>
      <c r="J178" s="983"/>
      <c r="K178" s="984"/>
    </row>
    <row r="179" spans="1:15">
      <c r="A179" s="212"/>
      <c r="B179" s="215"/>
      <c r="C179" s="5"/>
      <c r="D179" s="787"/>
      <c r="F179" s="983"/>
      <c r="G179" s="241"/>
      <c r="H179" s="787"/>
      <c r="J179" s="983"/>
      <c r="K179" s="241"/>
    </row>
    <row r="180" spans="1:15">
      <c r="A180" s="212"/>
      <c r="B180" s="11"/>
      <c r="C180" s="5"/>
      <c r="D180" s="784"/>
      <c r="E180" s="236"/>
      <c r="F180" s="983"/>
      <c r="G180" s="241"/>
      <c r="H180" s="784"/>
      <c r="I180" s="236"/>
      <c r="J180" s="983"/>
      <c r="K180" s="241"/>
    </row>
    <row r="181" spans="1:15">
      <c r="A181" s="212"/>
      <c r="B181" s="11"/>
      <c r="C181" s="5"/>
      <c r="D181" s="784"/>
      <c r="E181" s="236"/>
      <c r="F181" s="983"/>
      <c r="G181" s="241"/>
      <c r="H181" s="784"/>
      <c r="I181" s="236"/>
      <c r="J181" s="983"/>
      <c r="K181" s="241"/>
    </row>
    <row r="182" spans="1:15">
      <c r="A182" s="212"/>
      <c r="B182" s="11"/>
      <c r="C182" s="5"/>
      <c r="D182" s="784"/>
      <c r="E182" s="236"/>
      <c r="F182" s="983"/>
      <c r="G182" s="241"/>
      <c r="H182" s="784"/>
      <c r="I182" s="236"/>
      <c r="J182" s="983"/>
      <c r="K182" s="241"/>
    </row>
    <row r="183" spans="1:15">
      <c r="A183" s="212"/>
      <c r="B183" s="11"/>
      <c r="C183" s="5"/>
      <c r="D183" s="784"/>
      <c r="E183" s="236"/>
      <c r="F183" s="983"/>
      <c r="G183" s="241"/>
      <c r="H183" s="784"/>
      <c r="I183" s="236"/>
      <c r="J183" s="983"/>
      <c r="K183" s="241"/>
    </row>
    <row r="184" spans="1:15" s="350" customFormat="1">
      <c r="A184" s="212"/>
      <c r="B184" s="335"/>
      <c r="C184" s="336"/>
      <c r="D184" s="790"/>
      <c r="E184" s="788"/>
      <c r="F184" s="985"/>
      <c r="G184" s="839"/>
      <c r="H184" s="790"/>
      <c r="I184" s="788"/>
      <c r="J184" s="985"/>
      <c r="K184" s="839"/>
      <c r="L184" s="851"/>
      <c r="M184" s="346"/>
      <c r="N184" s="346"/>
      <c r="O184" s="755"/>
    </row>
    <row r="185" spans="1:15" s="350" customFormat="1">
      <c r="A185" s="212"/>
      <c r="B185" s="335"/>
      <c r="C185" s="336"/>
      <c r="D185" s="790"/>
      <c r="E185" s="788"/>
      <c r="F185" s="985"/>
      <c r="G185" s="839"/>
      <c r="H185" s="790"/>
      <c r="I185" s="788"/>
      <c r="J185" s="985"/>
      <c r="K185" s="839"/>
      <c r="L185" s="851"/>
      <c r="M185" s="346"/>
      <c r="N185" s="346"/>
      <c r="O185" s="755"/>
    </row>
    <row r="186" spans="1:15" s="350" customFormat="1">
      <c r="A186" s="212"/>
      <c r="B186" s="335"/>
      <c r="C186" s="336"/>
      <c r="D186" s="790"/>
      <c r="E186" s="788"/>
      <c r="F186" s="985"/>
      <c r="G186" s="839"/>
      <c r="H186" s="790"/>
      <c r="I186" s="788"/>
      <c r="J186" s="985"/>
      <c r="K186" s="839"/>
      <c r="L186" s="851"/>
      <c r="M186" s="346"/>
      <c r="N186" s="346"/>
      <c r="O186" s="755"/>
    </row>
    <row r="187" spans="1:15" s="350" customFormat="1">
      <c r="A187" s="212"/>
      <c r="B187" s="335"/>
      <c r="C187" s="336"/>
      <c r="D187" s="790"/>
      <c r="E187" s="788"/>
      <c r="F187" s="985"/>
      <c r="G187" s="839"/>
      <c r="H187" s="790"/>
      <c r="I187" s="788"/>
      <c r="J187" s="985"/>
      <c r="K187" s="839"/>
      <c r="L187" s="851"/>
      <c r="M187" s="346"/>
      <c r="N187" s="346"/>
      <c r="O187" s="755"/>
    </row>
    <row r="188" spans="1:15" s="350" customFormat="1">
      <c r="A188" s="212"/>
      <c r="B188" s="335"/>
      <c r="C188" s="336"/>
      <c r="D188" s="790"/>
      <c r="E188" s="788"/>
      <c r="F188" s="985"/>
      <c r="G188" s="839"/>
      <c r="H188" s="790"/>
      <c r="I188" s="788"/>
      <c r="J188" s="985"/>
      <c r="K188" s="839"/>
      <c r="L188" s="851"/>
      <c r="M188" s="346"/>
      <c r="N188" s="346"/>
      <c r="O188" s="755"/>
    </row>
    <row r="189" spans="1:15" s="274" customFormat="1" ht="12.75" customHeight="1">
      <c r="A189" s="212"/>
      <c r="B189" s="11"/>
      <c r="C189" s="5"/>
      <c r="D189" s="582"/>
      <c r="E189" s="236"/>
      <c r="F189" s="983"/>
      <c r="G189" s="241"/>
      <c r="H189" s="582"/>
      <c r="I189" s="236"/>
      <c r="J189" s="983"/>
      <c r="K189" s="241"/>
      <c r="L189" s="848"/>
      <c r="M189" s="273"/>
      <c r="N189" s="273"/>
      <c r="O189" s="352"/>
    </row>
    <row r="190" spans="1:15">
      <c r="A190" s="212"/>
      <c r="B190" s="252"/>
      <c r="C190" s="250"/>
      <c r="D190" s="581"/>
      <c r="E190" s="788"/>
      <c r="F190" s="983"/>
      <c r="G190" s="984"/>
      <c r="H190" s="581"/>
      <c r="I190" s="788"/>
      <c r="J190" s="983"/>
      <c r="K190" s="984"/>
    </row>
    <row r="191" spans="1:15">
      <c r="A191" s="212"/>
      <c r="B191" s="11"/>
      <c r="C191" s="5"/>
      <c r="D191" s="582"/>
      <c r="F191" s="983"/>
      <c r="G191" s="241"/>
      <c r="H191" s="582"/>
      <c r="J191" s="983"/>
      <c r="K191" s="241"/>
    </row>
    <row r="192" spans="1:15">
      <c r="A192" s="212"/>
      <c r="B192" s="11"/>
      <c r="C192" s="5"/>
      <c r="D192" s="582"/>
      <c r="F192" s="983"/>
      <c r="G192" s="241"/>
      <c r="H192" s="582"/>
      <c r="J192" s="983"/>
      <c r="K192" s="241"/>
    </row>
    <row r="193" spans="1:13">
      <c r="A193" s="212"/>
      <c r="B193" s="11"/>
      <c r="C193" s="5"/>
      <c r="D193" s="582"/>
      <c r="F193" s="983"/>
      <c r="G193" s="241"/>
      <c r="H193" s="582"/>
      <c r="J193" s="983"/>
      <c r="K193" s="241"/>
    </row>
    <row r="194" spans="1:13">
      <c r="A194" s="212"/>
      <c r="B194" s="11"/>
      <c r="C194" s="5"/>
      <c r="D194" s="582"/>
      <c r="F194" s="983"/>
      <c r="G194" s="241"/>
      <c r="H194" s="582"/>
      <c r="J194" s="983"/>
      <c r="K194" s="241"/>
    </row>
    <row r="195" spans="1:13">
      <c r="A195" s="212"/>
      <c r="B195" s="11"/>
      <c r="C195" s="5"/>
      <c r="D195" s="582"/>
      <c r="F195" s="983"/>
      <c r="G195" s="241"/>
      <c r="H195" s="582"/>
      <c r="J195" s="983"/>
      <c r="K195" s="241"/>
    </row>
    <row r="196" spans="1:13">
      <c r="A196" s="212"/>
      <c r="B196" s="11"/>
      <c r="C196" s="5"/>
      <c r="D196" s="582"/>
      <c r="F196" s="983"/>
      <c r="G196" s="241"/>
      <c r="H196" s="582"/>
      <c r="J196" s="983"/>
      <c r="K196" s="241"/>
    </row>
    <row r="197" spans="1:13">
      <c r="A197" s="212"/>
      <c r="B197" s="11"/>
      <c r="C197" s="5"/>
      <c r="D197" s="581"/>
      <c r="E197" s="236"/>
      <c r="F197" s="983"/>
      <c r="G197" s="241"/>
      <c r="H197" s="581"/>
      <c r="I197" s="236"/>
      <c r="J197" s="983"/>
      <c r="K197" s="241"/>
      <c r="M197" s="669"/>
    </row>
    <row r="198" spans="1:13">
      <c r="A198" s="212"/>
      <c r="B198" s="11"/>
      <c r="C198" s="5"/>
      <c r="D198" s="581"/>
      <c r="E198" s="236"/>
      <c r="F198" s="983"/>
      <c r="G198" s="241"/>
      <c r="H198" s="581"/>
      <c r="I198" s="236"/>
      <c r="J198" s="983"/>
      <c r="K198" s="241"/>
      <c r="M198" s="669"/>
    </row>
    <row r="199" spans="1:13">
      <c r="A199" s="212"/>
      <c r="B199" s="11"/>
      <c r="C199" s="5"/>
      <c r="D199" s="581"/>
      <c r="E199" s="236"/>
      <c r="F199" s="983"/>
      <c r="G199" s="241"/>
      <c r="H199" s="581"/>
      <c r="I199" s="236"/>
      <c r="J199" s="983"/>
      <c r="K199" s="241"/>
      <c r="M199" s="669"/>
    </row>
    <row r="200" spans="1:13">
      <c r="A200" s="212"/>
      <c r="B200" s="611"/>
      <c r="C200" s="612"/>
      <c r="D200" s="581"/>
      <c r="E200" s="236"/>
      <c r="F200" s="982"/>
      <c r="G200" s="984"/>
      <c r="H200" s="581"/>
      <c r="I200" s="236"/>
      <c r="J200" s="982"/>
      <c r="K200" s="984"/>
    </row>
    <row r="201" spans="1:13" ht="12.75" customHeight="1">
      <c r="A201" s="217"/>
      <c r="B201" s="10"/>
      <c r="C201" s="5"/>
      <c r="D201" s="582"/>
      <c r="F201" s="983"/>
      <c r="G201" s="241"/>
      <c r="H201" s="582"/>
      <c r="J201" s="983"/>
      <c r="K201" s="241"/>
    </row>
    <row r="202" spans="1:13" ht="12.75" customHeight="1">
      <c r="A202" s="217"/>
      <c r="B202" s="10"/>
      <c r="C202" s="5"/>
      <c r="D202" s="582"/>
      <c r="F202" s="983"/>
      <c r="G202" s="241"/>
      <c r="H202" s="582"/>
      <c r="J202" s="983"/>
      <c r="K202" s="241"/>
    </row>
    <row r="203" spans="1:13" ht="12.75" customHeight="1">
      <c r="A203" s="217"/>
      <c r="B203" s="11"/>
      <c r="C203" s="5"/>
      <c r="D203" s="582"/>
      <c r="F203" s="982"/>
      <c r="G203" s="241"/>
      <c r="H203" s="582"/>
      <c r="J203" s="982"/>
      <c r="K203" s="241"/>
    </row>
    <row r="204" spans="1:13" ht="12.75" customHeight="1">
      <c r="A204" s="217"/>
      <c r="B204" s="10"/>
      <c r="C204" s="5"/>
      <c r="D204" s="582"/>
      <c r="F204" s="983"/>
      <c r="G204" s="241"/>
      <c r="H204" s="582"/>
      <c r="J204" s="983"/>
      <c r="K204" s="241"/>
    </row>
    <row r="205" spans="1:13" ht="12.75" customHeight="1">
      <c r="A205" s="217"/>
      <c r="B205" s="10"/>
      <c r="C205" s="5"/>
      <c r="D205" s="582"/>
      <c r="F205" s="983"/>
      <c r="G205" s="241"/>
      <c r="H205" s="582"/>
      <c r="J205" s="983"/>
      <c r="K205" s="241"/>
    </row>
    <row r="206" spans="1:13" ht="12.75" customHeight="1">
      <c r="A206" s="214"/>
      <c r="B206" s="232"/>
      <c r="C206" s="5"/>
      <c r="D206" s="582"/>
      <c r="F206" s="982"/>
      <c r="G206" s="241"/>
      <c r="H206" s="582"/>
      <c r="J206" s="982"/>
      <c r="K206" s="241"/>
    </row>
    <row r="207" spans="1:13" ht="12.75" customHeight="1">
      <c r="A207" s="237"/>
      <c r="B207" s="18"/>
      <c r="C207" s="18"/>
      <c r="D207" s="604"/>
      <c r="E207" s="20"/>
      <c r="F207" s="987"/>
      <c r="G207" s="246"/>
      <c r="H207" s="604"/>
      <c r="I207" s="20"/>
      <c r="J207" s="987"/>
      <c r="K207" s="246"/>
    </row>
    <row r="208" spans="1:13" ht="12.75" customHeight="1">
      <c r="A208" s="212"/>
      <c r="B208" s="9" t="s">
        <v>106</v>
      </c>
      <c r="C208" s="9"/>
      <c r="D208" s="582"/>
      <c r="F208" s="988" t="s">
        <v>36</v>
      </c>
      <c r="G208" s="247">
        <f>SUM(G146:G205)</f>
        <v>37175</v>
      </c>
      <c r="H208" s="582"/>
      <c r="J208" s="988" t="s">
        <v>36</v>
      </c>
      <c r="K208" s="247">
        <f>SUM(K146:K205)</f>
        <v>33490</v>
      </c>
    </row>
    <row r="209" spans="1:19" ht="12.75" customHeight="1">
      <c r="A209" s="212"/>
      <c r="B209" s="5"/>
      <c r="C209" s="5"/>
      <c r="D209" s="582"/>
      <c r="F209" s="982"/>
      <c r="G209" s="213"/>
      <c r="H209" s="582"/>
      <c r="J209" s="982"/>
      <c r="K209" s="213"/>
    </row>
    <row r="210" spans="1:19" ht="12.75" customHeight="1">
      <c r="A210" s="217"/>
      <c r="B210" s="215" t="s">
        <v>517</v>
      </c>
      <c r="C210" s="5"/>
      <c r="D210" s="582"/>
      <c r="F210" s="982"/>
      <c r="G210" s="241"/>
      <c r="H210" s="582"/>
      <c r="J210" s="982"/>
      <c r="K210" s="241"/>
    </row>
    <row r="211" spans="1:19" ht="12.75" customHeight="1">
      <c r="A211" s="217"/>
      <c r="B211" s="11"/>
      <c r="C211" s="5"/>
      <c r="D211" s="582"/>
      <c r="F211" s="983"/>
      <c r="G211" s="241"/>
      <c r="H211" s="582"/>
      <c r="J211" s="983"/>
      <c r="K211" s="241"/>
    </row>
    <row r="212" spans="1:19" ht="12.75" customHeight="1">
      <c r="A212" s="217"/>
      <c r="B212" s="10" t="s">
        <v>518</v>
      </c>
      <c r="C212" s="5"/>
      <c r="D212" s="582"/>
      <c r="E212" s="243"/>
      <c r="F212" s="983"/>
      <c r="G212" s="990"/>
      <c r="H212" s="582"/>
      <c r="I212" s="243"/>
      <c r="J212" s="983"/>
      <c r="K212" s="990"/>
    </row>
    <row r="213" spans="1:19" ht="12.75" customHeight="1">
      <c r="A213" s="217"/>
      <c r="B213" s="10" t="s">
        <v>519</v>
      </c>
      <c r="C213" s="5"/>
      <c r="D213" s="582"/>
      <c r="E213" s="243"/>
      <c r="F213" s="983"/>
      <c r="G213" s="984"/>
      <c r="H213" s="582"/>
      <c r="I213" s="243"/>
      <c r="J213" s="983"/>
      <c r="K213" s="984"/>
    </row>
    <row r="214" spans="1:19" ht="12.75" customHeight="1">
      <c r="A214" s="217"/>
      <c r="B214" s="10" t="s">
        <v>520</v>
      </c>
      <c r="C214" s="5"/>
      <c r="D214" s="582"/>
      <c r="E214" s="243"/>
      <c r="F214" s="983"/>
      <c r="G214" s="991"/>
      <c r="H214" s="582"/>
      <c r="I214" s="243"/>
      <c r="J214" s="983"/>
      <c r="K214" s="991"/>
      <c r="M214" s="669"/>
    </row>
    <row r="215" spans="1:19" ht="12.75" customHeight="1">
      <c r="A215" s="217"/>
      <c r="B215" s="244"/>
      <c r="C215" s="5"/>
      <c r="D215" s="582"/>
      <c r="E215" s="243"/>
      <c r="F215" s="983"/>
      <c r="G215" s="984"/>
      <c r="H215" s="582"/>
      <c r="I215" s="243"/>
      <c r="J215" s="983"/>
      <c r="K215" s="984"/>
    </row>
    <row r="216" spans="1:19" ht="12.75" customHeight="1">
      <c r="A216" s="217">
        <f>1</f>
        <v>1</v>
      </c>
      <c r="B216" s="11" t="s">
        <v>521</v>
      </c>
      <c r="C216" s="5"/>
      <c r="D216" s="774">
        <v>9</v>
      </c>
      <c r="E216" s="221" t="s">
        <v>78</v>
      </c>
      <c r="F216" s="983">
        <v>750</v>
      </c>
      <c r="G216" s="991">
        <f>D216*F216</f>
        <v>6750</v>
      </c>
      <c r="H216" s="774">
        <v>9</v>
      </c>
      <c r="I216" s="221" t="s">
        <v>78</v>
      </c>
      <c r="J216" s="1109">
        <v>1800</v>
      </c>
      <c r="K216" s="991">
        <f>H216*J216</f>
        <v>16200</v>
      </c>
    </row>
    <row r="217" spans="1:19" ht="12.75" customHeight="1">
      <c r="A217" s="217"/>
      <c r="B217" s="10"/>
      <c r="C217" s="5"/>
      <c r="D217" s="774"/>
      <c r="E217" s="243"/>
      <c r="F217" s="983"/>
      <c r="G217" s="990"/>
      <c r="H217" s="774"/>
      <c r="I217" s="243"/>
      <c r="J217" s="983"/>
      <c r="K217" s="990"/>
    </row>
    <row r="218" spans="1:19">
      <c r="A218" s="575">
        <f>A216+1</f>
        <v>2</v>
      </c>
      <c r="B218" s="335" t="s">
        <v>522</v>
      </c>
      <c r="C218" s="336"/>
      <c r="D218" s="582">
        <v>3</v>
      </c>
      <c r="E218" s="243" t="s">
        <v>78</v>
      </c>
      <c r="F218" s="983">
        <v>350</v>
      </c>
      <c r="G218" s="991">
        <f>D218*F218</f>
        <v>1050</v>
      </c>
      <c r="H218" s="582">
        <v>3</v>
      </c>
      <c r="I218" s="243" t="s">
        <v>78</v>
      </c>
      <c r="J218" s="983">
        <v>550</v>
      </c>
      <c r="K218" s="991">
        <f>H218*J218</f>
        <v>1650</v>
      </c>
    </row>
    <row r="219" spans="1:19" s="274" customFormat="1" ht="12.75" customHeight="1">
      <c r="A219" s="217"/>
      <c r="B219" s="245"/>
      <c r="C219" s="5"/>
      <c r="D219" s="582"/>
      <c r="E219" s="243"/>
      <c r="F219" s="983"/>
      <c r="G219" s="991"/>
      <c r="H219" s="582"/>
      <c r="I219" s="243"/>
      <c r="J219" s="983"/>
      <c r="K219" s="991"/>
      <c r="L219" s="848"/>
      <c r="M219" s="332"/>
      <c r="N219" s="273"/>
      <c r="O219" s="352"/>
      <c r="P219" s="99"/>
      <c r="Q219" s="99"/>
      <c r="R219" s="99"/>
      <c r="S219" s="99"/>
    </row>
    <row r="220" spans="1:19" ht="12.75" customHeight="1">
      <c r="A220" s="217"/>
      <c r="B220" s="10" t="s">
        <v>523</v>
      </c>
      <c r="C220" s="5"/>
      <c r="D220" s="582"/>
      <c r="F220" s="983"/>
      <c r="G220" s="991"/>
      <c r="H220" s="582"/>
      <c r="J220" s="983"/>
      <c r="K220" s="991"/>
    </row>
    <row r="221" spans="1:19">
      <c r="A221" s="217"/>
      <c r="B221" s="10" t="s">
        <v>524</v>
      </c>
      <c r="C221" s="5"/>
      <c r="D221" s="582"/>
      <c r="F221" s="983"/>
      <c r="G221" s="984"/>
      <c r="H221" s="582"/>
      <c r="J221" s="983"/>
      <c r="K221" s="984"/>
    </row>
    <row r="222" spans="1:19" ht="11.25" customHeight="1">
      <c r="A222" s="217"/>
      <c r="B222" s="245"/>
      <c r="C222" s="5"/>
      <c r="D222" s="582"/>
      <c r="E222" s="243"/>
      <c r="F222" s="983"/>
      <c r="G222" s="991"/>
      <c r="H222" s="582"/>
      <c r="I222" s="243"/>
      <c r="J222" s="983"/>
      <c r="K222" s="991"/>
    </row>
    <row r="223" spans="1:19">
      <c r="A223" s="575">
        <f>A218+1</f>
        <v>3</v>
      </c>
      <c r="B223" s="11" t="s">
        <v>525</v>
      </c>
      <c r="C223" s="5"/>
      <c r="D223" s="582">
        <v>3</v>
      </c>
      <c r="E223" s="243" t="s">
        <v>78</v>
      </c>
      <c r="F223" s="983">
        <v>550</v>
      </c>
      <c r="G223" s="991">
        <f>D223*F223</f>
        <v>1650</v>
      </c>
      <c r="H223" s="582">
        <v>3</v>
      </c>
      <c r="I223" s="243" t="s">
        <v>78</v>
      </c>
      <c r="J223" s="983"/>
      <c r="K223" s="991">
        <f>H223*J223</f>
        <v>0</v>
      </c>
    </row>
    <row r="224" spans="1:19" ht="12.75" customHeight="1">
      <c r="A224" s="217"/>
      <c r="B224" s="10"/>
      <c r="C224" s="5"/>
      <c r="D224" s="787"/>
      <c r="E224" s="243"/>
      <c r="F224" s="983"/>
      <c r="G224" s="241"/>
      <c r="H224" s="787"/>
      <c r="I224" s="243"/>
      <c r="J224" s="983"/>
      <c r="K224" s="241"/>
    </row>
    <row r="225" spans="1:15" ht="12.75" customHeight="1">
      <c r="A225" s="575">
        <f>A223+1</f>
        <v>4</v>
      </c>
      <c r="B225" s="244" t="s">
        <v>526</v>
      </c>
      <c r="C225" s="5"/>
      <c r="D225" s="582">
        <v>25</v>
      </c>
      <c r="E225" s="243" t="s">
        <v>78</v>
      </c>
      <c r="F225" s="983">
        <v>50</v>
      </c>
      <c r="G225" s="991">
        <f>D225*F225</f>
        <v>1250</v>
      </c>
      <c r="H225" s="582">
        <v>25</v>
      </c>
      <c r="I225" s="243" t="s">
        <v>78</v>
      </c>
      <c r="J225" s="1073">
        <v>90</v>
      </c>
      <c r="K225" s="991">
        <f>H225*J225</f>
        <v>2250</v>
      </c>
    </row>
    <row r="226" spans="1:15">
      <c r="A226" s="575"/>
      <c r="B226" s="245"/>
      <c r="C226" s="5"/>
      <c r="D226" s="582"/>
      <c r="E226" s="243"/>
      <c r="F226" s="983"/>
      <c r="G226" s="991"/>
      <c r="H226" s="582"/>
      <c r="I226" s="243"/>
      <c r="J226" s="983"/>
      <c r="K226" s="991"/>
    </row>
    <row r="227" spans="1:15" s="350" customFormat="1" ht="12.75" customHeight="1">
      <c r="A227" s="575"/>
      <c r="B227" s="576" t="s">
        <v>527</v>
      </c>
      <c r="C227" s="336"/>
      <c r="D227" s="787"/>
      <c r="E227" s="757"/>
      <c r="F227" s="985"/>
      <c r="G227" s="986"/>
      <c r="H227" s="787"/>
      <c r="I227" s="757"/>
      <c r="J227" s="985"/>
      <c r="K227" s="986"/>
      <c r="L227" s="851"/>
      <c r="M227" s="346"/>
      <c r="N227" s="346"/>
      <c r="O227" s="755"/>
    </row>
    <row r="228" spans="1:15">
      <c r="A228" s="217"/>
      <c r="B228" s="10" t="s">
        <v>528</v>
      </c>
      <c r="C228" s="219"/>
      <c r="D228" s="582"/>
      <c r="F228" s="983"/>
      <c r="G228" s="991"/>
      <c r="H228" s="582"/>
      <c r="J228" s="983"/>
      <c r="K228" s="991"/>
    </row>
    <row r="229" spans="1:15" ht="12.75" customHeight="1">
      <c r="A229" s="217"/>
      <c r="B229" s="244"/>
      <c r="C229" s="5"/>
      <c r="D229" s="582"/>
      <c r="E229" s="243"/>
      <c r="F229" s="983"/>
      <c r="G229" s="992"/>
      <c r="H229" s="582"/>
      <c r="I229" s="243"/>
      <c r="J229" s="983"/>
      <c r="K229" s="992"/>
    </row>
    <row r="230" spans="1:15" ht="12.75" customHeight="1">
      <c r="A230" s="217">
        <f>A225+1</f>
        <v>5</v>
      </c>
      <c r="B230" s="244" t="s">
        <v>529</v>
      </c>
      <c r="C230" s="5"/>
      <c r="D230" s="582">
        <v>5</v>
      </c>
      <c r="E230" s="243" t="s">
        <v>78</v>
      </c>
      <c r="F230" s="1046">
        <f>95*1.2</f>
        <v>114</v>
      </c>
      <c r="G230" s="991">
        <f>D230*F230</f>
        <v>570</v>
      </c>
      <c r="H230" s="582">
        <v>5</v>
      </c>
      <c r="I230" s="243" t="s">
        <v>78</v>
      </c>
      <c r="J230" s="983">
        <v>350</v>
      </c>
      <c r="K230" s="991">
        <f>H230*J230</f>
        <v>1750</v>
      </c>
      <c r="M230" s="669"/>
    </row>
    <row r="231" spans="1:15" ht="12.75" customHeight="1">
      <c r="A231" s="575"/>
      <c r="B231" s="244"/>
      <c r="C231" s="5"/>
      <c r="D231" s="582"/>
      <c r="E231" s="243"/>
      <c r="F231" s="1046"/>
      <c r="G231" s="992"/>
      <c r="H231" s="582"/>
      <c r="I231" s="243"/>
      <c r="J231" s="983"/>
      <c r="K231" s="992"/>
    </row>
    <row r="232" spans="1:15" ht="12.75" customHeight="1">
      <c r="A232" s="217">
        <f>A230+1</f>
        <v>6</v>
      </c>
      <c r="B232" s="244" t="s">
        <v>530</v>
      </c>
      <c r="C232" s="5"/>
      <c r="D232" s="582">
        <v>14</v>
      </c>
      <c r="E232" s="243" t="s">
        <v>78</v>
      </c>
      <c r="F232" s="1046">
        <f>+(110+20)*1.2</f>
        <v>156</v>
      </c>
      <c r="G232" s="991">
        <f>D232*F232</f>
        <v>2184</v>
      </c>
      <c r="H232" s="582">
        <v>14</v>
      </c>
      <c r="I232" s="243" t="s">
        <v>78</v>
      </c>
      <c r="J232" s="983">
        <v>400</v>
      </c>
      <c r="K232" s="991">
        <f>H232*J232</f>
        <v>5600</v>
      </c>
    </row>
    <row r="233" spans="1:15" ht="12.75" customHeight="1">
      <c r="A233" s="575"/>
      <c r="B233" s="11"/>
      <c r="C233" s="5"/>
      <c r="D233" s="582"/>
      <c r="E233" s="243"/>
      <c r="F233" s="983"/>
      <c r="G233" s="991"/>
      <c r="H233" s="582"/>
      <c r="I233" s="243"/>
      <c r="J233" s="983"/>
      <c r="K233" s="991"/>
    </row>
    <row r="234" spans="1:15" ht="12" customHeight="1">
      <c r="A234" s="575">
        <f t="shared" ref="A234:A244" si="4">+A232+1</f>
        <v>7</v>
      </c>
      <c r="B234" s="578" t="s">
        <v>531</v>
      </c>
      <c r="C234" s="336"/>
      <c r="D234" s="787">
        <v>37</v>
      </c>
      <c r="E234" s="757" t="s">
        <v>78</v>
      </c>
      <c r="F234" s="985"/>
      <c r="G234" s="991" t="s">
        <v>532</v>
      </c>
      <c r="H234" s="787">
        <v>37</v>
      </c>
      <c r="I234" s="757" t="s">
        <v>78</v>
      </c>
      <c r="J234" s="985"/>
      <c r="K234" s="991" t="s">
        <v>532</v>
      </c>
    </row>
    <row r="235" spans="1:15" ht="12.75" customHeight="1">
      <c r="A235" s="575"/>
      <c r="B235" s="578"/>
      <c r="C235" s="336"/>
      <c r="D235" s="787"/>
      <c r="E235" s="757"/>
      <c r="F235" s="985"/>
      <c r="G235" s="991"/>
      <c r="H235" s="787"/>
      <c r="I235" s="757"/>
      <c r="J235" s="985"/>
      <c r="K235" s="991"/>
      <c r="M235" s="669"/>
    </row>
    <row r="236" spans="1:15" ht="12.75" customHeight="1">
      <c r="A236" s="575">
        <f t="shared" si="4"/>
        <v>8</v>
      </c>
      <c r="B236" s="578" t="s">
        <v>533</v>
      </c>
      <c r="C236" s="336"/>
      <c r="D236" s="787">
        <v>8</v>
      </c>
      <c r="E236" s="757" t="s">
        <v>78</v>
      </c>
      <c r="F236" s="985"/>
      <c r="G236" s="991" t="s">
        <v>532</v>
      </c>
      <c r="H236" s="787">
        <v>8</v>
      </c>
      <c r="I236" s="757" t="s">
        <v>78</v>
      </c>
      <c r="J236" s="985"/>
      <c r="K236" s="991" t="s">
        <v>532</v>
      </c>
    </row>
    <row r="237" spans="1:15">
      <c r="A237" s="575"/>
      <c r="B237" s="578"/>
      <c r="C237" s="336"/>
      <c r="D237" s="787"/>
      <c r="E237" s="757"/>
      <c r="F237" s="985"/>
      <c r="G237" s="991"/>
      <c r="H237" s="787"/>
      <c r="I237" s="757"/>
      <c r="J237" s="985"/>
      <c r="K237" s="991"/>
    </row>
    <row r="238" spans="1:15">
      <c r="A238" s="575">
        <f t="shared" si="4"/>
        <v>9</v>
      </c>
      <c r="B238" s="578" t="s">
        <v>534</v>
      </c>
      <c r="C238" s="336"/>
      <c r="D238" s="787">
        <v>41</v>
      </c>
      <c r="E238" s="757" t="s">
        <v>78</v>
      </c>
      <c r="F238" s="985"/>
      <c r="G238" s="991" t="s">
        <v>532</v>
      </c>
      <c r="H238" s="787">
        <v>41</v>
      </c>
      <c r="I238" s="757" t="s">
        <v>78</v>
      </c>
      <c r="J238" s="985"/>
      <c r="K238" s="991" t="s">
        <v>532</v>
      </c>
    </row>
    <row r="239" spans="1:15" ht="12.6" customHeight="1">
      <c r="A239" s="575"/>
      <c r="B239" s="578"/>
      <c r="C239" s="336"/>
      <c r="D239" s="787"/>
      <c r="E239" s="757"/>
      <c r="F239" s="985"/>
      <c r="G239" s="991"/>
      <c r="H239" s="787"/>
      <c r="I239" s="757"/>
      <c r="J239" s="985"/>
      <c r="K239" s="991"/>
    </row>
    <row r="240" spans="1:15" ht="12.75" customHeight="1">
      <c r="A240" s="575">
        <f t="shared" si="4"/>
        <v>10</v>
      </c>
      <c r="B240" s="578" t="s">
        <v>535</v>
      </c>
      <c r="C240" s="336"/>
      <c r="D240" s="787">
        <v>26</v>
      </c>
      <c r="E240" s="757" t="s">
        <v>78</v>
      </c>
      <c r="F240" s="983"/>
      <c r="G240" s="991" t="s">
        <v>532</v>
      </c>
      <c r="H240" s="787">
        <v>26</v>
      </c>
      <c r="I240" s="757" t="s">
        <v>78</v>
      </c>
      <c r="J240" s="983"/>
      <c r="K240" s="991" t="s">
        <v>532</v>
      </c>
    </row>
    <row r="241" spans="1:11" ht="12.75" customHeight="1">
      <c r="A241" s="575"/>
      <c r="B241" s="578"/>
      <c r="C241" s="336"/>
      <c r="D241" s="787"/>
      <c r="E241" s="757"/>
      <c r="F241" s="983"/>
      <c r="G241" s="991"/>
      <c r="H241" s="787"/>
      <c r="I241" s="757"/>
      <c r="J241" s="983"/>
      <c r="K241" s="991"/>
    </row>
    <row r="242" spans="1:11" ht="12.75" customHeight="1">
      <c r="A242" s="575">
        <f t="shared" si="4"/>
        <v>11</v>
      </c>
      <c r="B242" s="578" t="s">
        <v>536</v>
      </c>
      <c r="C242" s="336"/>
      <c r="D242" s="582">
        <v>22</v>
      </c>
      <c r="E242" s="757" t="s">
        <v>78</v>
      </c>
      <c r="F242" s="983"/>
      <c r="G242" s="991" t="s">
        <v>532</v>
      </c>
      <c r="H242" s="582">
        <v>22</v>
      </c>
      <c r="I242" s="757" t="s">
        <v>78</v>
      </c>
      <c r="J242" s="983"/>
      <c r="K242" s="991" t="s">
        <v>532</v>
      </c>
    </row>
    <row r="243" spans="1:11">
      <c r="A243" s="575"/>
      <c r="B243" s="10"/>
      <c r="C243" s="5"/>
      <c r="D243" s="582"/>
      <c r="E243" s="757"/>
      <c r="F243" s="983"/>
      <c r="G243" s="991"/>
      <c r="H243" s="582"/>
      <c r="I243" s="757"/>
      <c r="J243" s="983"/>
      <c r="K243" s="991"/>
    </row>
    <row r="244" spans="1:11" ht="12.75" customHeight="1">
      <c r="A244" s="575">
        <f t="shared" si="4"/>
        <v>12</v>
      </c>
      <c r="B244" s="11" t="s">
        <v>537</v>
      </c>
      <c r="C244" s="242"/>
      <c r="D244" s="787">
        <v>62</v>
      </c>
      <c r="E244" s="757" t="s">
        <v>78</v>
      </c>
      <c r="F244" s="983"/>
      <c r="G244" s="991" t="s">
        <v>532</v>
      </c>
      <c r="H244" s="787">
        <v>62</v>
      </c>
      <c r="I244" s="757" t="s">
        <v>78</v>
      </c>
      <c r="J244" s="983"/>
      <c r="K244" s="991" t="s">
        <v>532</v>
      </c>
    </row>
    <row r="245" spans="1:11">
      <c r="A245" s="575"/>
      <c r="B245" s="245"/>
      <c r="C245" s="5"/>
      <c r="D245" s="582"/>
      <c r="E245" s="243"/>
      <c r="F245" s="983"/>
      <c r="G245" s="991"/>
      <c r="H245" s="582"/>
      <c r="I245" s="243"/>
      <c r="J245" s="983"/>
      <c r="K245" s="991"/>
    </row>
    <row r="246" spans="1:11" ht="12.75" customHeight="1">
      <c r="A246" s="212"/>
      <c r="B246" s="10"/>
      <c r="C246" s="5"/>
      <c r="D246" s="581"/>
      <c r="E246" s="236"/>
      <c r="F246" s="983"/>
      <c r="G246" s="992"/>
      <c r="H246" s="581"/>
      <c r="I246" s="236"/>
      <c r="J246" s="983"/>
      <c r="K246" s="992"/>
    </row>
    <row r="247" spans="1:11">
      <c r="A247" s="575"/>
      <c r="B247" s="245"/>
      <c r="C247" s="889"/>
      <c r="D247" s="774"/>
      <c r="E247" s="243"/>
      <c r="F247" s="993"/>
      <c r="G247" s="992"/>
      <c r="H247" s="774"/>
      <c r="I247" s="243"/>
      <c r="J247" s="993"/>
      <c r="K247" s="992"/>
    </row>
    <row r="248" spans="1:11" ht="12.75" customHeight="1">
      <c r="A248" s="217"/>
      <c r="B248" s="578"/>
      <c r="C248" s="336"/>
      <c r="D248" s="582"/>
      <c r="E248" s="243"/>
      <c r="F248" s="983"/>
      <c r="G248" s="984"/>
      <c r="H248" s="582"/>
      <c r="I248" s="243"/>
      <c r="J248" s="983"/>
      <c r="K248" s="984"/>
    </row>
    <row r="249" spans="1:11">
      <c r="A249" s="212"/>
      <c r="B249" s="10"/>
      <c r="C249" s="5"/>
      <c r="D249" s="581"/>
      <c r="E249" s="236"/>
      <c r="F249" s="985"/>
      <c r="G249" s="992"/>
      <c r="H249" s="581"/>
      <c r="I249" s="236"/>
      <c r="J249" s="985"/>
      <c r="K249" s="992"/>
    </row>
    <row r="250" spans="1:11" ht="12.75" customHeight="1">
      <c r="A250" s="212"/>
      <c r="B250" s="10"/>
      <c r="C250" s="5"/>
      <c r="D250" s="581"/>
      <c r="E250" s="236"/>
      <c r="F250" s="985"/>
      <c r="G250" s="992"/>
      <c r="H250" s="581"/>
      <c r="I250" s="236"/>
      <c r="J250" s="985"/>
      <c r="K250" s="992"/>
    </row>
    <row r="251" spans="1:11" ht="12.75" customHeight="1">
      <c r="A251" s="212"/>
      <c r="B251" s="335"/>
      <c r="C251" s="336"/>
      <c r="D251" s="581"/>
      <c r="F251" s="983"/>
      <c r="G251" s="992"/>
      <c r="H251" s="581"/>
      <c r="J251" s="983"/>
      <c r="K251" s="992"/>
    </row>
    <row r="252" spans="1:11">
      <c r="A252" s="575"/>
      <c r="B252" s="11"/>
      <c r="C252" s="5"/>
      <c r="D252" s="787"/>
      <c r="E252" s="243"/>
      <c r="F252" s="982"/>
      <c r="G252" s="992"/>
      <c r="H252" s="787"/>
      <c r="I252" s="243"/>
      <c r="J252" s="982"/>
      <c r="K252" s="992"/>
    </row>
    <row r="253" spans="1:11">
      <c r="A253" s="222"/>
      <c r="B253" s="11"/>
      <c r="C253" s="242"/>
      <c r="D253" s="581"/>
      <c r="E253" s="221"/>
      <c r="F253" s="983"/>
      <c r="G253" s="991"/>
      <c r="H253" s="581"/>
      <c r="I253" s="221"/>
      <c r="J253" s="983"/>
      <c r="K253" s="991"/>
    </row>
    <row r="254" spans="1:11" ht="11.25" customHeight="1">
      <c r="A254" s="222"/>
      <c r="B254" s="11"/>
      <c r="C254" s="5"/>
      <c r="D254" s="582"/>
      <c r="E254" s="243"/>
      <c r="F254" s="983"/>
      <c r="G254" s="984"/>
      <c r="H254" s="582"/>
      <c r="I254" s="243"/>
      <c r="J254" s="983"/>
      <c r="K254" s="984"/>
    </row>
    <row r="255" spans="1:11">
      <c r="A255" s="882"/>
      <c r="B255" s="883"/>
      <c r="C255" s="889"/>
      <c r="D255" s="890"/>
      <c r="E255" s="243"/>
      <c r="F255" s="985"/>
      <c r="G255" s="992"/>
      <c r="H255" s="890"/>
      <c r="I255" s="243"/>
      <c r="J255" s="985"/>
      <c r="K255" s="992"/>
    </row>
    <row r="256" spans="1:11" ht="12.75" customHeight="1">
      <c r="A256" s="217"/>
      <c r="B256" s="11"/>
      <c r="C256" s="219"/>
      <c r="D256" s="582"/>
      <c r="E256" s="221"/>
      <c r="F256" s="983"/>
      <c r="G256" s="990"/>
      <c r="H256" s="582"/>
      <c r="I256" s="221"/>
      <c r="J256" s="983"/>
      <c r="K256" s="990"/>
    </row>
    <row r="257" spans="1:11" ht="12.75" customHeight="1">
      <c r="A257" s="575"/>
      <c r="B257" s="245"/>
      <c r="C257" s="5"/>
      <c r="D257" s="582"/>
      <c r="E257" s="243"/>
      <c r="F257" s="983"/>
      <c r="G257" s="992"/>
      <c r="H257" s="582"/>
      <c r="I257" s="243"/>
      <c r="J257" s="983"/>
      <c r="K257" s="992"/>
    </row>
    <row r="258" spans="1:11" ht="12.75" customHeight="1">
      <c r="A258" s="222"/>
      <c r="B258" s="11"/>
      <c r="C258" s="242"/>
      <c r="D258" s="581"/>
      <c r="E258" s="221"/>
      <c r="F258" s="983"/>
      <c r="G258" s="991"/>
      <c r="H258" s="581"/>
      <c r="I258" s="221"/>
      <c r="J258" s="983"/>
      <c r="K258" s="991"/>
    </row>
    <row r="259" spans="1:11" ht="12.75" customHeight="1">
      <c r="A259" s="310"/>
      <c r="B259" s="11"/>
      <c r="C259" s="5"/>
      <c r="D259" s="581"/>
      <c r="E259" s="223"/>
      <c r="F259" s="983"/>
      <c r="G259" s="991"/>
      <c r="H259" s="581"/>
      <c r="I259" s="223"/>
      <c r="J259" s="983"/>
      <c r="K259" s="991"/>
    </row>
    <row r="260" spans="1:11" ht="12.75" customHeight="1">
      <c r="A260" s="310"/>
      <c r="B260" s="11"/>
      <c r="C260" s="5"/>
      <c r="D260" s="581"/>
      <c r="E260" s="223"/>
      <c r="F260" s="983"/>
      <c r="G260" s="991"/>
      <c r="H260" s="581"/>
      <c r="I260" s="223"/>
      <c r="J260" s="983"/>
      <c r="K260" s="991"/>
    </row>
    <row r="261" spans="1:11" ht="12.75" customHeight="1">
      <c r="A261" s="310"/>
      <c r="B261" s="11"/>
      <c r="C261" s="5"/>
      <c r="D261" s="581"/>
      <c r="E261" s="223"/>
      <c r="F261" s="983"/>
      <c r="G261" s="991"/>
      <c r="H261" s="581"/>
      <c r="I261" s="223"/>
      <c r="J261" s="983"/>
      <c r="K261" s="991"/>
    </row>
    <row r="262" spans="1:11" ht="12.75" customHeight="1">
      <c r="A262" s="310"/>
      <c r="B262" s="11"/>
      <c r="C262" s="5"/>
      <c r="D262" s="581"/>
      <c r="E262" s="223"/>
      <c r="F262" s="983"/>
      <c r="G262" s="991"/>
      <c r="H262" s="581"/>
      <c r="I262" s="223"/>
      <c r="J262" s="983"/>
      <c r="K262" s="991"/>
    </row>
    <row r="263" spans="1:11" ht="12.75" customHeight="1">
      <c r="A263" s="310"/>
      <c r="B263" s="11"/>
      <c r="C263" s="5"/>
      <c r="D263" s="581"/>
      <c r="E263" s="223"/>
      <c r="F263" s="983"/>
      <c r="G263" s="991"/>
      <c r="H263" s="581"/>
      <c r="I263" s="223"/>
      <c r="J263" s="983"/>
      <c r="K263" s="991"/>
    </row>
    <row r="264" spans="1:11" ht="12.75" customHeight="1">
      <c r="A264" s="310"/>
      <c r="B264" s="11"/>
      <c r="C264" s="5"/>
      <c r="D264" s="581"/>
      <c r="E264" s="223"/>
      <c r="F264" s="983"/>
      <c r="G264" s="991"/>
      <c r="H264" s="581"/>
      <c r="I264" s="223"/>
      <c r="J264" s="983"/>
      <c r="K264" s="991"/>
    </row>
    <row r="265" spans="1:11" ht="12.75" customHeight="1">
      <c r="A265" s="310"/>
      <c r="B265" s="11"/>
      <c r="C265" s="5"/>
      <c r="D265" s="581"/>
      <c r="E265" s="223"/>
      <c r="F265" s="983"/>
      <c r="G265" s="991"/>
      <c r="H265" s="581"/>
      <c r="I265" s="223"/>
      <c r="J265" s="983"/>
      <c r="K265" s="991"/>
    </row>
    <row r="266" spans="1:11" ht="12.75" customHeight="1">
      <c r="A266" s="310"/>
      <c r="B266" s="11"/>
      <c r="C266" s="5"/>
      <c r="D266" s="581"/>
      <c r="E266" s="223"/>
      <c r="F266" s="983"/>
      <c r="G266" s="991"/>
      <c r="H266" s="581"/>
      <c r="I266" s="223"/>
      <c r="J266" s="983"/>
      <c r="K266" s="991"/>
    </row>
    <row r="267" spans="1:11" ht="12.75" customHeight="1">
      <c r="A267" s="310"/>
      <c r="B267" s="11"/>
      <c r="C267" s="5"/>
      <c r="D267" s="581"/>
      <c r="E267" s="223"/>
      <c r="F267" s="983"/>
      <c r="G267" s="991"/>
      <c r="H267" s="581"/>
      <c r="I267" s="223"/>
      <c r="J267" s="983"/>
      <c r="K267" s="991"/>
    </row>
    <row r="268" spans="1:11" ht="12.75" customHeight="1">
      <c r="A268" s="310"/>
      <c r="B268" s="11"/>
      <c r="C268" s="5"/>
      <c r="D268" s="581"/>
      <c r="E268" s="223"/>
      <c r="F268" s="983"/>
      <c r="G268" s="991"/>
      <c r="H268" s="581"/>
      <c r="I268" s="223"/>
      <c r="J268" s="983"/>
      <c r="K268" s="991"/>
    </row>
    <row r="269" spans="1:11" ht="12.75" customHeight="1">
      <c r="A269" s="310"/>
      <c r="B269" s="11"/>
      <c r="C269" s="5"/>
      <c r="D269" s="581"/>
      <c r="E269" s="223"/>
      <c r="F269" s="983"/>
      <c r="G269" s="991"/>
      <c r="H269" s="581"/>
      <c r="I269" s="223"/>
      <c r="J269" s="983"/>
      <c r="K269" s="991"/>
    </row>
    <row r="270" spans="1:11" ht="12.75" customHeight="1">
      <c r="A270" s="884"/>
      <c r="B270" s="885"/>
      <c r="C270" s="886"/>
      <c r="D270" s="887"/>
      <c r="E270" s="888"/>
      <c r="F270" s="983"/>
      <c r="G270" s="984"/>
      <c r="H270" s="887"/>
      <c r="I270" s="888"/>
      <c r="J270" s="983"/>
      <c r="K270" s="984"/>
    </row>
    <row r="271" spans="1:11" ht="12.75" customHeight="1">
      <c r="A271" s="217"/>
      <c r="B271" s="11"/>
      <c r="C271" s="242"/>
      <c r="D271" s="581"/>
      <c r="F271" s="983"/>
      <c r="G271" s="984"/>
      <c r="H271" s="581"/>
      <c r="J271" s="983"/>
      <c r="K271" s="984"/>
    </row>
    <row r="272" spans="1:11">
      <c r="A272" s="217"/>
      <c r="B272" s="245"/>
      <c r="C272" s="5"/>
      <c r="D272" s="582"/>
      <c r="E272" s="243"/>
      <c r="F272" s="983"/>
      <c r="G272" s="991"/>
      <c r="H272" s="582"/>
      <c r="I272" s="243"/>
      <c r="J272" s="983"/>
      <c r="K272" s="991"/>
    </row>
    <row r="273" spans="1:11" ht="12.75" customHeight="1">
      <c r="A273" s="217"/>
      <c r="B273" s="11"/>
      <c r="C273" s="5"/>
      <c r="D273" s="582"/>
      <c r="E273" s="243"/>
      <c r="F273" s="983"/>
      <c r="G273" s="984"/>
      <c r="H273" s="582"/>
      <c r="I273" s="243"/>
      <c r="J273" s="983"/>
      <c r="K273" s="984"/>
    </row>
    <row r="274" spans="1:11" ht="12.75" customHeight="1">
      <c r="A274" s="237"/>
      <c r="B274" s="238"/>
      <c r="C274" s="239"/>
      <c r="D274" s="604"/>
      <c r="E274" s="19"/>
      <c r="F274" s="994"/>
      <c r="G274" s="246"/>
      <c r="H274" s="604"/>
      <c r="I274" s="19"/>
      <c r="J274" s="994"/>
      <c r="K274" s="246"/>
    </row>
    <row r="275" spans="1:11" ht="12.75" customHeight="1">
      <c r="A275" s="212"/>
      <c r="B275" s="9" t="s">
        <v>106</v>
      </c>
      <c r="C275" s="9"/>
      <c r="D275" s="582"/>
      <c r="F275" s="988" t="s">
        <v>36</v>
      </c>
      <c r="G275" s="247">
        <f>SUM(G212:G273)</f>
        <v>13454</v>
      </c>
      <c r="H275" s="582"/>
      <c r="J275" s="988" t="s">
        <v>36</v>
      </c>
      <c r="K275" s="247">
        <f>SUM(K212:K273)</f>
        <v>27450</v>
      </c>
    </row>
    <row r="276" spans="1:11" ht="12.75" customHeight="1" thickBot="1">
      <c r="A276" s="235"/>
      <c r="B276" s="15"/>
      <c r="C276" s="15"/>
      <c r="D276" s="603"/>
      <c r="E276" s="17"/>
      <c r="F276" s="989"/>
      <c r="G276" s="248"/>
      <c r="H276" s="603"/>
      <c r="I276" s="17"/>
      <c r="J276" s="989"/>
      <c r="K276" s="248"/>
    </row>
    <row r="277" spans="1:11" ht="12.75" customHeight="1" thickTop="1">
      <c r="A277" s="212"/>
      <c r="B277" s="5"/>
      <c r="C277" s="5"/>
      <c r="D277" s="582"/>
      <c r="F277" s="982"/>
      <c r="G277" s="213"/>
      <c r="H277" s="582"/>
      <c r="J277" s="982"/>
      <c r="K277" s="213"/>
    </row>
    <row r="278" spans="1:11" ht="12.75" customHeight="1">
      <c r="A278" s="222"/>
      <c r="B278" s="215" t="s">
        <v>538</v>
      </c>
      <c r="C278" s="228"/>
      <c r="D278" s="784"/>
      <c r="E278" s="223"/>
      <c r="F278" s="983"/>
      <c r="G278" s="984"/>
      <c r="H278" s="784"/>
      <c r="I278" s="223"/>
      <c r="J278" s="983"/>
      <c r="K278" s="984"/>
    </row>
    <row r="279" spans="1:11" ht="12.75" customHeight="1">
      <c r="A279" s="217"/>
      <c r="B279" s="215"/>
      <c r="C279" s="5"/>
      <c r="D279" s="582"/>
      <c r="F279" s="982"/>
      <c r="G279" s="241"/>
      <c r="H279" s="582"/>
      <c r="J279" s="982"/>
      <c r="K279" s="241"/>
    </row>
    <row r="280" spans="1:11" ht="12.75" customHeight="1">
      <c r="A280" s="217"/>
      <c r="B280" s="10" t="s">
        <v>539</v>
      </c>
      <c r="C280" s="5"/>
      <c r="D280" s="582"/>
      <c r="F280" s="983"/>
      <c r="G280" s="241"/>
      <c r="H280" s="582"/>
      <c r="J280" s="983"/>
      <c r="K280" s="241"/>
    </row>
    <row r="281" spans="1:11" ht="12.75" customHeight="1">
      <c r="A281" s="222"/>
      <c r="B281" s="10" t="s">
        <v>540</v>
      </c>
      <c r="C281" s="219"/>
      <c r="D281" s="581"/>
      <c r="E281" s="223"/>
      <c r="F281" s="983"/>
      <c r="G281" s="984"/>
      <c r="H281" s="581"/>
      <c r="I281" s="223"/>
      <c r="J281" s="983"/>
      <c r="K281" s="984"/>
    </row>
    <row r="282" spans="1:11" ht="12.75" customHeight="1">
      <c r="A282" s="222"/>
      <c r="B282" s="10" t="s">
        <v>520</v>
      </c>
      <c r="C282" s="5"/>
      <c r="D282" s="581"/>
      <c r="E282" s="221"/>
      <c r="F282" s="983"/>
      <c r="G282" s="984"/>
      <c r="H282" s="581"/>
      <c r="I282" s="221"/>
      <c r="J282" s="983"/>
      <c r="K282" s="984"/>
    </row>
    <row r="283" spans="1:11">
      <c r="A283" s="222"/>
      <c r="B283" s="227"/>
      <c r="C283" s="228"/>
      <c r="D283" s="784"/>
      <c r="E283" s="221"/>
      <c r="F283" s="983"/>
      <c r="G283" s="984"/>
      <c r="H283" s="784"/>
      <c r="I283" s="221"/>
      <c r="J283" s="983"/>
      <c r="K283" s="984"/>
    </row>
    <row r="284" spans="1:11" ht="12.75" customHeight="1">
      <c r="A284" s="222">
        <v>1</v>
      </c>
      <c r="B284" s="244" t="s">
        <v>529</v>
      </c>
      <c r="C284" s="5"/>
      <c r="D284" s="582">
        <v>5</v>
      </c>
      <c r="E284" s="243" t="s">
        <v>78</v>
      </c>
      <c r="F284" s="983">
        <v>40</v>
      </c>
      <c r="G284" s="991">
        <f>D284*F284</f>
        <v>200</v>
      </c>
      <c r="H284" s="582">
        <v>5</v>
      </c>
      <c r="I284" s="243" t="s">
        <v>78</v>
      </c>
      <c r="J284" s="983"/>
      <c r="K284" s="991">
        <f>H284*J284</f>
        <v>0</v>
      </c>
    </row>
    <row r="285" spans="1:11">
      <c r="A285" s="222"/>
      <c r="B285" s="244"/>
      <c r="C285" s="5"/>
      <c r="D285" s="582"/>
      <c r="E285" s="243"/>
      <c r="F285" s="983"/>
      <c r="G285" s="991"/>
      <c r="H285" s="582"/>
      <c r="I285" s="243"/>
      <c r="J285" s="983"/>
      <c r="K285" s="991"/>
    </row>
    <row r="286" spans="1:11" ht="11.25" customHeight="1">
      <c r="A286" s="222">
        <f>A284+1</f>
        <v>2</v>
      </c>
      <c r="B286" s="244" t="s">
        <v>530</v>
      </c>
      <c r="C286" s="5"/>
      <c r="D286" s="582">
        <v>14</v>
      </c>
      <c r="E286" s="243" t="s">
        <v>78</v>
      </c>
      <c r="F286" s="983">
        <v>40</v>
      </c>
      <c r="G286" s="991">
        <f>D286*F286</f>
        <v>560</v>
      </c>
      <c r="H286" s="582">
        <v>14</v>
      </c>
      <c r="I286" s="243" t="s">
        <v>78</v>
      </c>
      <c r="J286" s="983"/>
      <c r="K286" s="991">
        <f>H286*J286</f>
        <v>0</v>
      </c>
    </row>
    <row r="287" spans="1:11" ht="12.75" customHeight="1">
      <c r="A287" s="222"/>
      <c r="B287" s="11"/>
      <c r="C287" s="5"/>
      <c r="D287" s="582"/>
      <c r="E287" s="243"/>
      <c r="F287" s="983"/>
      <c r="G287" s="991"/>
      <c r="H287" s="582"/>
      <c r="I287" s="243"/>
      <c r="J287" s="983"/>
      <c r="K287" s="991"/>
    </row>
    <row r="288" spans="1:11" ht="12.75" customHeight="1">
      <c r="A288" s="222">
        <f t="shared" ref="A288" si="5">+A286+1</f>
        <v>3</v>
      </c>
      <c r="B288" s="578" t="s">
        <v>531</v>
      </c>
      <c r="C288" s="336"/>
      <c r="D288" s="787">
        <v>37</v>
      </c>
      <c r="E288" s="757" t="s">
        <v>78</v>
      </c>
      <c r="F288" s="985"/>
      <c r="G288" s="991" t="s">
        <v>532</v>
      </c>
      <c r="H288" s="787">
        <v>37</v>
      </c>
      <c r="I288" s="757" t="s">
        <v>78</v>
      </c>
      <c r="J288" s="985"/>
      <c r="K288" s="991" t="s">
        <v>532</v>
      </c>
    </row>
    <row r="289" spans="1:15" ht="12.75" customHeight="1">
      <c r="A289" s="222"/>
      <c r="B289" s="578"/>
      <c r="C289" s="336"/>
      <c r="D289" s="787"/>
      <c r="E289" s="757"/>
      <c r="F289" s="985"/>
      <c r="G289" s="991"/>
      <c r="H289" s="787"/>
      <c r="I289" s="757"/>
      <c r="J289" s="985"/>
      <c r="K289" s="991"/>
    </row>
    <row r="290" spans="1:15">
      <c r="A290" s="222">
        <f t="shared" ref="A290:A298" si="6">+A288+1</f>
        <v>4</v>
      </c>
      <c r="B290" s="578" t="s">
        <v>533</v>
      </c>
      <c r="C290" s="336"/>
      <c r="D290" s="787">
        <v>8</v>
      </c>
      <c r="E290" s="757" t="s">
        <v>78</v>
      </c>
      <c r="F290" s="985"/>
      <c r="G290" s="991" t="s">
        <v>532</v>
      </c>
      <c r="H290" s="787">
        <v>8</v>
      </c>
      <c r="I290" s="757" t="s">
        <v>78</v>
      </c>
      <c r="J290" s="985"/>
      <c r="K290" s="991" t="s">
        <v>532</v>
      </c>
    </row>
    <row r="291" spans="1:15" s="350" customFormat="1" ht="12.75" customHeight="1">
      <c r="A291" s="222"/>
      <c r="B291" s="578"/>
      <c r="C291" s="336"/>
      <c r="D291" s="787"/>
      <c r="E291" s="757"/>
      <c r="F291" s="985"/>
      <c r="G291" s="991"/>
      <c r="H291" s="787"/>
      <c r="I291" s="757"/>
      <c r="J291" s="985"/>
      <c r="K291" s="991"/>
      <c r="L291" s="851"/>
      <c r="M291" s="346"/>
      <c r="N291" s="346"/>
      <c r="O291" s="755"/>
    </row>
    <row r="292" spans="1:15" ht="12.75" customHeight="1">
      <c r="A292" s="222">
        <f t="shared" si="6"/>
        <v>5</v>
      </c>
      <c r="B292" s="578" t="s">
        <v>534</v>
      </c>
      <c r="C292" s="336"/>
      <c r="D292" s="787">
        <v>41</v>
      </c>
      <c r="E292" s="757" t="s">
        <v>78</v>
      </c>
      <c r="F292" s="985"/>
      <c r="G292" s="991" t="s">
        <v>532</v>
      </c>
      <c r="H292" s="787">
        <v>41</v>
      </c>
      <c r="I292" s="757" t="s">
        <v>78</v>
      </c>
      <c r="J292" s="985"/>
      <c r="K292" s="991" t="s">
        <v>532</v>
      </c>
      <c r="M292" s="669"/>
    </row>
    <row r="293" spans="1:15" ht="12.75" customHeight="1">
      <c r="A293" s="222"/>
      <c r="B293" s="578"/>
      <c r="C293" s="336"/>
      <c r="D293" s="787"/>
      <c r="E293" s="757"/>
      <c r="F293" s="985"/>
      <c r="G293" s="991"/>
      <c r="H293" s="787"/>
      <c r="I293" s="757"/>
      <c r="J293" s="985"/>
      <c r="K293" s="991"/>
    </row>
    <row r="294" spans="1:15" ht="12.75" customHeight="1">
      <c r="A294" s="222">
        <f t="shared" si="6"/>
        <v>6</v>
      </c>
      <c r="B294" s="578" t="s">
        <v>535</v>
      </c>
      <c r="C294" s="336"/>
      <c r="D294" s="787">
        <v>26</v>
      </c>
      <c r="E294" s="757" t="s">
        <v>78</v>
      </c>
      <c r="F294" s="983"/>
      <c r="G294" s="991" t="s">
        <v>532</v>
      </c>
      <c r="H294" s="787">
        <v>26</v>
      </c>
      <c r="I294" s="757" t="s">
        <v>78</v>
      </c>
      <c r="J294" s="983"/>
      <c r="K294" s="991" t="s">
        <v>532</v>
      </c>
    </row>
    <row r="295" spans="1:15" ht="12.75" customHeight="1">
      <c r="A295" s="222"/>
      <c r="B295" s="578"/>
      <c r="C295" s="336"/>
      <c r="D295" s="787"/>
      <c r="E295" s="757"/>
      <c r="F295" s="983"/>
      <c r="G295" s="991"/>
      <c r="H295" s="787"/>
      <c r="I295" s="757"/>
      <c r="J295" s="983"/>
      <c r="K295" s="991"/>
    </row>
    <row r="296" spans="1:15" ht="12.75" customHeight="1">
      <c r="A296" s="222">
        <f t="shared" si="6"/>
        <v>7</v>
      </c>
      <c r="B296" s="578" t="s">
        <v>536</v>
      </c>
      <c r="C296" s="336"/>
      <c r="D296" s="582">
        <v>22</v>
      </c>
      <c r="E296" s="757" t="s">
        <v>78</v>
      </c>
      <c r="F296" s="983"/>
      <c r="G296" s="991" t="s">
        <v>532</v>
      </c>
      <c r="H296" s="582">
        <v>22</v>
      </c>
      <c r="I296" s="757" t="s">
        <v>78</v>
      </c>
      <c r="J296" s="983"/>
      <c r="K296" s="991" t="s">
        <v>532</v>
      </c>
    </row>
    <row r="297" spans="1:15">
      <c r="A297" s="222"/>
      <c r="B297" s="10"/>
      <c r="C297" s="5"/>
      <c r="D297" s="582"/>
      <c r="E297" s="757"/>
      <c r="F297" s="983"/>
      <c r="G297" s="991"/>
      <c r="H297" s="582"/>
      <c r="I297" s="757"/>
      <c r="J297" s="983"/>
      <c r="K297" s="991"/>
    </row>
    <row r="298" spans="1:15">
      <c r="A298" s="222">
        <f t="shared" si="6"/>
        <v>8</v>
      </c>
      <c r="B298" s="11" t="s">
        <v>537</v>
      </c>
      <c r="C298" s="242"/>
      <c r="D298" s="787">
        <v>62</v>
      </c>
      <c r="E298" s="757" t="s">
        <v>78</v>
      </c>
      <c r="F298" s="983"/>
      <c r="G298" s="991" t="s">
        <v>532</v>
      </c>
      <c r="H298" s="787">
        <v>62</v>
      </c>
      <c r="I298" s="757" t="s">
        <v>78</v>
      </c>
      <c r="J298" s="983"/>
      <c r="K298" s="991" t="s">
        <v>532</v>
      </c>
    </row>
    <row r="299" spans="1:15" ht="12.75" customHeight="1">
      <c r="A299" s="222"/>
      <c r="B299" s="578"/>
      <c r="C299" s="336"/>
      <c r="D299" s="787"/>
      <c r="E299" s="757"/>
      <c r="F299" s="983"/>
      <c r="G299" s="991"/>
      <c r="H299" s="787"/>
      <c r="I299" s="757"/>
      <c r="J299" s="983"/>
      <c r="K299" s="991"/>
    </row>
    <row r="300" spans="1:15" ht="12.75" customHeight="1">
      <c r="A300" s="212"/>
      <c r="B300" s="10" t="s">
        <v>480</v>
      </c>
      <c r="C300" s="5"/>
      <c r="D300" s="581"/>
      <c r="E300" s="236"/>
      <c r="F300" s="983"/>
      <c r="G300" s="991"/>
      <c r="H300" s="581"/>
      <c r="I300" s="236"/>
      <c r="J300" s="983"/>
      <c r="K300" s="991"/>
    </row>
    <row r="301" spans="1:15" ht="12" customHeight="1">
      <c r="A301" s="212"/>
      <c r="B301" s="10" t="s">
        <v>520</v>
      </c>
      <c r="C301" s="5"/>
      <c r="D301" s="581"/>
      <c r="E301" s="236"/>
      <c r="F301" s="983"/>
      <c r="G301" s="991"/>
      <c r="H301" s="581"/>
      <c r="I301" s="236"/>
      <c r="J301" s="983"/>
      <c r="K301" s="991"/>
    </row>
    <row r="302" spans="1:15" ht="12.75" customHeight="1">
      <c r="A302" s="212"/>
      <c r="B302" s="10"/>
      <c r="C302" s="5"/>
      <c r="D302" s="581"/>
      <c r="E302" s="236"/>
      <c r="F302" s="983"/>
      <c r="G302" s="991"/>
      <c r="H302" s="581"/>
      <c r="I302" s="236"/>
      <c r="J302" s="983"/>
      <c r="K302" s="991"/>
    </row>
    <row r="303" spans="1:15">
      <c r="A303" s="212">
        <f>A298+1</f>
        <v>9</v>
      </c>
      <c r="B303" s="11" t="s">
        <v>482</v>
      </c>
      <c r="C303" s="5"/>
      <c r="D303" s="581">
        <v>73</v>
      </c>
      <c r="E303" s="7" t="s">
        <v>127</v>
      </c>
      <c r="F303" s="983">
        <v>90</v>
      </c>
      <c r="G303" s="991">
        <f>D303*F303</f>
        <v>6570</v>
      </c>
      <c r="H303" s="581">
        <v>73</v>
      </c>
      <c r="I303" s="7" t="s">
        <v>127</v>
      </c>
      <c r="J303" s="983">
        <v>125</v>
      </c>
      <c r="K303" s="991">
        <f>H303*J303</f>
        <v>9125</v>
      </c>
    </row>
    <row r="304" spans="1:15">
      <c r="A304" s="575"/>
      <c r="B304" s="11"/>
      <c r="C304" s="5"/>
      <c r="D304" s="582"/>
      <c r="E304" s="243"/>
      <c r="F304" s="982"/>
      <c r="G304" s="991"/>
      <c r="H304" s="582"/>
      <c r="I304" s="243"/>
      <c r="J304" s="982"/>
      <c r="K304" s="991"/>
    </row>
    <row r="305" spans="1:13">
      <c r="A305" s="751"/>
      <c r="B305" s="10"/>
      <c r="C305" s="5"/>
      <c r="D305" s="582"/>
      <c r="E305" s="243"/>
      <c r="F305" s="983"/>
      <c r="G305" s="241"/>
      <c r="H305" s="582"/>
      <c r="I305" s="243"/>
      <c r="J305" s="983"/>
      <c r="K305" s="241"/>
    </row>
    <row r="306" spans="1:13">
      <c r="A306" s="751"/>
      <c r="B306" s="11"/>
      <c r="C306" s="5"/>
      <c r="D306" s="582"/>
      <c r="E306" s="243"/>
      <c r="F306" s="983"/>
      <c r="G306" s="241"/>
      <c r="H306" s="582"/>
      <c r="I306" s="243"/>
      <c r="J306" s="983"/>
      <c r="K306" s="241"/>
    </row>
    <row r="307" spans="1:13" ht="12.75" customHeight="1">
      <c r="A307" s="751"/>
      <c r="B307" s="244"/>
      <c r="C307" s="5"/>
      <c r="D307" s="582"/>
      <c r="E307" s="243"/>
      <c r="F307" s="983"/>
      <c r="G307" s="991"/>
      <c r="H307" s="582"/>
      <c r="I307" s="243"/>
      <c r="J307" s="983"/>
      <c r="K307" s="991"/>
    </row>
    <row r="308" spans="1:13" ht="12.75" customHeight="1">
      <c r="A308" s="751"/>
      <c r="B308" s="245"/>
      <c r="C308" s="5"/>
      <c r="D308" s="582"/>
      <c r="E308" s="243"/>
      <c r="F308" s="983"/>
      <c r="G308" s="991"/>
      <c r="H308" s="582"/>
      <c r="I308" s="243"/>
      <c r="J308" s="983"/>
      <c r="K308" s="991"/>
    </row>
    <row r="309" spans="1:13" ht="12.75" customHeight="1">
      <c r="A309" s="222"/>
      <c r="B309" s="10"/>
      <c r="C309" s="5"/>
      <c r="D309" s="582"/>
      <c r="E309" s="243"/>
      <c r="F309" s="983"/>
      <c r="G309" s="241"/>
      <c r="H309" s="582"/>
      <c r="I309" s="243"/>
      <c r="J309" s="983"/>
      <c r="K309" s="241"/>
    </row>
    <row r="310" spans="1:13">
      <c r="A310" s="222"/>
      <c r="B310" s="11"/>
      <c r="C310" s="5"/>
      <c r="D310" s="582"/>
      <c r="E310" s="243"/>
      <c r="F310" s="983"/>
      <c r="G310" s="991"/>
      <c r="H310" s="582"/>
      <c r="I310" s="243"/>
      <c r="J310" s="983"/>
      <c r="K310" s="991"/>
    </row>
    <row r="311" spans="1:13" ht="12.75" customHeight="1">
      <c r="A311" s="222"/>
      <c r="B311" s="10"/>
      <c r="C311" s="5"/>
      <c r="D311" s="787"/>
      <c r="E311" s="243"/>
      <c r="F311" s="983"/>
      <c r="G311" s="991"/>
      <c r="H311" s="787"/>
      <c r="I311" s="243"/>
      <c r="J311" s="983"/>
      <c r="K311" s="991"/>
    </row>
    <row r="312" spans="1:13" ht="12.75" customHeight="1">
      <c r="A312" s="222"/>
      <c r="B312" s="11"/>
      <c r="C312" s="242"/>
      <c r="D312" s="787"/>
      <c r="E312" s="243"/>
      <c r="F312" s="983"/>
      <c r="G312" s="241"/>
      <c r="H312" s="787"/>
      <c r="I312" s="243"/>
      <c r="J312" s="983"/>
      <c r="K312" s="241"/>
    </row>
    <row r="313" spans="1:13" ht="12.75" customHeight="1">
      <c r="A313" s="222"/>
      <c r="B313" s="11"/>
      <c r="C313" s="5"/>
      <c r="D313" s="582"/>
      <c r="E313" s="243"/>
      <c r="F313" s="983"/>
      <c r="G313" s="984"/>
      <c r="H313" s="582"/>
      <c r="I313" s="243"/>
      <c r="J313" s="983"/>
      <c r="K313" s="984"/>
    </row>
    <row r="314" spans="1:13" ht="12.75" customHeight="1">
      <c r="A314" s="222"/>
      <c r="B314" s="11"/>
      <c r="C314" s="5"/>
      <c r="D314" s="581"/>
      <c r="E314" s="243"/>
      <c r="F314" s="983"/>
      <c r="G314" s="984"/>
      <c r="H314" s="581"/>
      <c r="I314" s="243"/>
      <c r="J314" s="983"/>
      <c r="K314" s="984"/>
    </row>
    <row r="315" spans="1:13">
      <c r="A315" s="222"/>
      <c r="B315" s="245"/>
      <c r="C315" s="5"/>
      <c r="D315" s="582"/>
      <c r="E315" s="243"/>
      <c r="F315" s="983"/>
      <c r="G315" s="991"/>
      <c r="H315" s="582"/>
      <c r="I315" s="243"/>
      <c r="J315" s="983"/>
      <c r="K315" s="991"/>
    </row>
    <row r="316" spans="1:13" ht="12.75" customHeight="1">
      <c r="A316" s="222"/>
      <c r="B316" s="11"/>
      <c r="C316" s="242"/>
      <c r="D316" s="582"/>
      <c r="E316" s="243"/>
      <c r="F316" s="983"/>
      <c r="G316" s="984"/>
      <c r="H316" s="582"/>
      <c r="I316" s="243"/>
      <c r="J316" s="983"/>
      <c r="K316" s="984"/>
      <c r="M316" s="669"/>
    </row>
    <row r="317" spans="1:13" ht="12.75" customHeight="1">
      <c r="A317" s="222"/>
      <c r="B317" s="578"/>
      <c r="C317" s="336"/>
      <c r="D317" s="582"/>
      <c r="E317" s="243"/>
      <c r="F317" s="983"/>
      <c r="G317" s="984"/>
      <c r="H317" s="582"/>
      <c r="I317" s="243"/>
      <c r="J317" s="983"/>
      <c r="K317" s="984"/>
    </row>
    <row r="318" spans="1:13">
      <c r="A318" s="222"/>
      <c r="B318" s="245"/>
      <c r="C318" s="5"/>
      <c r="D318" s="582"/>
      <c r="E318" s="243"/>
      <c r="F318" s="983"/>
      <c r="G318" s="991"/>
      <c r="H318" s="582"/>
      <c r="I318" s="243"/>
      <c r="J318" s="983"/>
      <c r="K318" s="991"/>
    </row>
    <row r="319" spans="1:13">
      <c r="A319" s="222"/>
      <c r="B319" s="245"/>
      <c r="C319" s="5"/>
      <c r="D319" s="582"/>
      <c r="E319" s="243"/>
      <c r="F319" s="983"/>
      <c r="G319" s="991"/>
      <c r="H319" s="582"/>
      <c r="I319" s="243"/>
      <c r="J319" s="983"/>
      <c r="K319" s="991"/>
    </row>
    <row r="320" spans="1:13" ht="12.75" customHeight="1">
      <c r="A320" s="222"/>
      <c r="B320" s="10"/>
      <c r="C320" s="5"/>
      <c r="D320" s="582"/>
      <c r="E320" s="243"/>
      <c r="F320" s="983"/>
      <c r="G320" s="990"/>
      <c r="H320" s="582"/>
      <c r="I320" s="243"/>
      <c r="J320" s="983"/>
      <c r="K320" s="990"/>
    </row>
    <row r="321" spans="1:13" ht="12.75" customHeight="1">
      <c r="A321" s="222"/>
      <c r="B321" s="10"/>
      <c r="C321" s="219"/>
      <c r="D321" s="582"/>
      <c r="F321" s="983"/>
      <c r="G321" s="990"/>
      <c r="H321" s="582"/>
      <c r="J321" s="983"/>
      <c r="K321" s="990"/>
    </row>
    <row r="322" spans="1:13" ht="12.75" customHeight="1">
      <c r="A322" s="222"/>
      <c r="B322" s="10"/>
      <c r="C322" s="5"/>
      <c r="D322" s="582"/>
      <c r="E322" s="243"/>
      <c r="F322" s="983"/>
      <c r="G322" s="990"/>
      <c r="H322" s="582"/>
      <c r="I322" s="243"/>
      <c r="J322" s="983"/>
      <c r="K322" s="990"/>
    </row>
    <row r="323" spans="1:13" ht="12.75" customHeight="1">
      <c r="A323" s="222"/>
      <c r="B323" s="244"/>
      <c r="C323" s="5"/>
      <c r="D323" s="582"/>
      <c r="E323" s="243"/>
      <c r="F323" s="983"/>
      <c r="G323" s="984"/>
      <c r="H323" s="582"/>
      <c r="I323" s="243"/>
      <c r="J323" s="983"/>
      <c r="K323" s="984"/>
    </row>
    <row r="324" spans="1:13" ht="12.75" customHeight="1">
      <c r="A324" s="222"/>
      <c r="B324" s="244"/>
      <c r="C324" s="5"/>
      <c r="D324" s="582"/>
      <c r="E324" s="243"/>
      <c r="F324" s="983"/>
      <c r="G324" s="991"/>
      <c r="H324" s="582"/>
      <c r="I324" s="243"/>
      <c r="J324" s="983"/>
      <c r="K324" s="991"/>
      <c r="M324" s="669"/>
    </row>
    <row r="325" spans="1:13" ht="12.75" customHeight="1">
      <c r="A325" s="222"/>
      <c r="B325" s="244"/>
      <c r="C325" s="5"/>
      <c r="D325" s="582"/>
      <c r="E325" s="243"/>
      <c r="F325" s="983"/>
      <c r="G325" s="984"/>
      <c r="H325" s="582"/>
      <c r="I325" s="243"/>
      <c r="J325" s="983"/>
      <c r="K325" s="984"/>
    </row>
    <row r="326" spans="1:13" ht="12.75" customHeight="1">
      <c r="A326" s="217"/>
      <c r="B326" s="244"/>
      <c r="C326" s="5"/>
      <c r="D326" s="582"/>
      <c r="E326" s="243"/>
      <c r="F326" s="983"/>
      <c r="G326" s="991"/>
      <c r="H326" s="582"/>
      <c r="I326" s="243"/>
      <c r="J326" s="983"/>
      <c r="K326" s="991"/>
    </row>
    <row r="327" spans="1:13" ht="12.75" customHeight="1">
      <c r="A327" s="217"/>
      <c r="B327" s="578"/>
      <c r="C327" s="336"/>
      <c r="D327" s="582"/>
      <c r="E327" s="243"/>
      <c r="F327" s="983"/>
      <c r="G327" s="984"/>
      <c r="H327" s="582"/>
      <c r="I327" s="243"/>
      <c r="J327" s="983"/>
      <c r="K327" s="984"/>
    </row>
    <row r="328" spans="1:13" ht="12.75" customHeight="1">
      <c r="A328" s="217"/>
      <c r="B328" s="245"/>
      <c r="C328" s="5"/>
      <c r="D328" s="582"/>
      <c r="E328" s="243"/>
      <c r="F328" s="983"/>
      <c r="G328" s="991"/>
      <c r="H328" s="582"/>
      <c r="I328" s="243"/>
      <c r="J328" s="983"/>
      <c r="K328" s="991"/>
    </row>
    <row r="329" spans="1:13">
      <c r="A329" s="217"/>
      <c r="B329" s="245"/>
      <c r="C329" s="5"/>
      <c r="D329" s="582"/>
      <c r="E329" s="243"/>
      <c r="F329" s="983"/>
      <c r="G329" s="991"/>
      <c r="H329" s="582"/>
      <c r="I329" s="243"/>
      <c r="J329" s="983"/>
      <c r="K329" s="991"/>
    </row>
    <row r="330" spans="1:13">
      <c r="A330" s="217"/>
      <c r="B330" s="245"/>
      <c r="C330" s="5"/>
      <c r="D330" s="582"/>
      <c r="E330" s="243"/>
      <c r="F330" s="983"/>
      <c r="G330" s="991"/>
      <c r="H330" s="582"/>
      <c r="I330" s="243"/>
      <c r="J330" s="983"/>
      <c r="K330" s="991"/>
    </row>
    <row r="331" spans="1:13">
      <c r="A331" s="217"/>
      <c r="B331" s="245"/>
      <c r="C331" s="5"/>
      <c r="D331" s="582"/>
      <c r="E331" s="243"/>
      <c r="F331" s="983"/>
      <c r="G331" s="991"/>
      <c r="H331" s="582"/>
      <c r="I331" s="243"/>
      <c r="J331" s="983"/>
      <c r="K331" s="991"/>
    </row>
    <row r="332" spans="1:13">
      <c r="A332" s="217"/>
      <c r="B332" s="245"/>
      <c r="C332" s="5"/>
      <c r="D332" s="582"/>
      <c r="E332" s="243"/>
      <c r="F332" s="983"/>
      <c r="G332" s="991"/>
      <c r="H332" s="582"/>
      <c r="I332" s="243"/>
      <c r="J332" s="983"/>
      <c r="K332" s="991"/>
    </row>
    <row r="333" spans="1:13">
      <c r="A333" s="217"/>
      <c r="B333" s="245"/>
      <c r="C333" s="5"/>
      <c r="D333" s="582"/>
      <c r="E333" s="243"/>
      <c r="F333" s="983"/>
      <c r="G333" s="991"/>
      <c r="H333" s="582"/>
      <c r="I333" s="243"/>
      <c r="J333" s="983"/>
      <c r="K333" s="991"/>
    </row>
    <row r="334" spans="1:13">
      <c r="A334" s="217"/>
      <c r="B334" s="245"/>
      <c r="C334" s="5"/>
      <c r="D334" s="582"/>
      <c r="E334" s="243"/>
      <c r="F334" s="983"/>
      <c r="G334" s="991"/>
      <c r="H334" s="582"/>
      <c r="I334" s="243"/>
      <c r="J334" s="983"/>
      <c r="K334" s="991"/>
    </row>
    <row r="335" spans="1:13">
      <c r="A335" s="217"/>
      <c r="B335" s="245"/>
      <c r="C335" s="5"/>
      <c r="D335" s="582"/>
      <c r="E335" s="243"/>
      <c r="F335" s="983"/>
      <c r="G335" s="991"/>
      <c r="H335" s="582"/>
      <c r="I335" s="243"/>
      <c r="J335" s="983"/>
      <c r="K335" s="991"/>
    </row>
    <row r="336" spans="1:13">
      <c r="A336" s="217"/>
      <c r="B336" s="245"/>
      <c r="C336" s="5"/>
      <c r="D336" s="582"/>
      <c r="E336" s="243"/>
      <c r="F336" s="983"/>
      <c r="G336" s="991"/>
      <c r="H336" s="582"/>
      <c r="I336" s="243"/>
      <c r="J336" s="983"/>
      <c r="K336" s="991"/>
    </row>
    <row r="337" spans="1:19">
      <c r="A337" s="217"/>
      <c r="B337" s="245"/>
      <c r="C337" s="5"/>
      <c r="D337" s="582"/>
      <c r="E337" s="243"/>
      <c r="F337" s="983"/>
      <c r="G337" s="991"/>
      <c r="H337" s="582"/>
      <c r="I337" s="243"/>
      <c r="J337" s="983"/>
      <c r="K337" s="991"/>
    </row>
    <row r="338" spans="1:19" s="274" customFormat="1" ht="12.75" customHeight="1">
      <c r="A338" s="217"/>
      <c r="B338" s="245"/>
      <c r="C338" s="5"/>
      <c r="D338" s="582"/>
      <c r="E338" s="243"/>
      <c r="F338" s="983"/>
      <c r="G338" s="991"/>
      <c r="H338" s="582"/>
      <c r="I338" s="243"/>
      <c r="J338" s="983"/>
      <c r="K338" s="991"/>
      <c r="L338" s="848"/>
      <c r="M338" s="332"/>
      <c r="N338" s="273"/>
      <c r="O338" s="352"/>
      <c r="P338" s="99"/>
      <c r="Q338" s="99"/>
      <c r="R338" s="99"/>
      <c r="S338" s="99"/>
    </row>
    <row r="339" spans="1:19" ht="12.75" customHeight="1">
      <c r="A339" s="217"/>
      <c r="B339" s="11"/>
      <c r="C339" s="242"/>
      <c r="D339" s="581"/>
      <c r="F339" s="983"/>
      <c r="G339" s="984"/>
      <c r="H339" s="581"/>
      <c r="J339" s="983"/>
      <c r="K339" s="984"/>
    </row>
    <row r="340" spans="1:19">
      <c r="A340" s="217"/>
      <c r="B340" s="245"/>
      <c r="C340" s="5"/>
      <c r="D340" s="582"/>
      <c r="E340" s="243"/>
      <c r="F340" s="983"/>
      <c r="G340" s="991"/>
      <c r="H340" s="582"/>
      <c r="I340" s="243"/>
      <c r="J340" s="983"/>
      <c r="K340" s="991"/>
    </row>
    <row r="341" spans="1:19" ht="12.75" customHeight="1">
      <c r="A341" s="217"/>
      <c r="B341" s="11"/>
      <c r="C341" s="5"/>
      <c r="D341" s="582"/>
      <c r="E341" s="243"/>
      <c r="F341" s="983"/>
      <c r="G341" s="984"/>
      <c r="H341" s="582"/>
      <c r="I341" s="243"/>
      <c r="J341" s="983"/>
      <c r="K341" s="984"/>
    </row>
    <row r="342" spans="1:19" ht="12.75" customHeight="1">
      <c r="A342" s="237"/>
      <c r="B342" s="238"/>
      <c r="C342" s="239"/>
      <c r="D342" s="604"/>
      <c r="E342" s="19"/>
      <c r="F342" s="994"/>
      <c r="G342" s="246"/>
      <c r="H342" s="604"/>
      <c r="I342" s="19"/>
      <c r="J342" s="994"/>
      <c r="K342" s="246"/>
    </row>
    <row r="343" spans="1:19" ht="12.75" customHeight="1">
      <c r="A343" s="212"/>
      <c r="B343" s="9" t="s">
        <v>106</v>
      </c>
      <c r="C343" s="9"/>
      <c r="D343" s="582"/>
      <c r="F343" s="988" t="s">
        <v>36</v>
      </c>
      <c r="G343" s="247">
        <f>SUM(G280:G340)</f>
        <v>7330</v>
      </c>
      <c r="H343" s="582"/>
      <c r="J343" s="988" t="s">
        <v>36</v>
      </c>
      <c r="K343" s="247">
        <f>SUM(K280:K340)</f>
        <v>9125</v>
      </c>
    </row>
    <row r="344" spans="1:19" ht="12.6" customHeight="1">
      <c r="A344" s="212"/>
      <c r="B344" s="11"/>
      <c r="C344" s="242"/>
      <c r="D344" s="582"/>
      <c r="F344" s="982"/>
      <c r="G344" s="241"/>
      <c r="H344" s="582"/>
      <c r="J344" s="982"/>
      <c r="K344" s="241"/>
    </row>
    <row r="345" spans="1:19" ht="12.75" customHeight="1">
      <c r="A345" s="212"/>
      <c r="B345" s="215" t="s">
        <v>538</v>
      </c>
      <c r="C345" s="216"/>
      <c r="D345" s="582"/>
      <c r="F345" s="982"/>
      <c r="G345" s="241"/>
      <c r="H345" s="582"/>
      <c r="J345" s="982"/>
      <c r="K345" s="241"/>
    </row>
    <row r="346" spans="1:19" s="329" customFormat="1" ht="12.75" customHeight="1">
      <c r="A346" s="217"/>
      <c r="B346" s="8"/>
      <c r="C346" s="216"/>
      <c r="D346" s="582"/>
      <c r="E346" s="7"/>
      <c r="F346" s="982"/>
      <c r="G346" s="241"/>
      <c r="H346" s="582"/>
      <c r="I346" s="7"/>
      <c r="J346" s="982"/>
      <c r="K346" s="241"/>
      <c r="L346" s="848"/>
      <c r="M346" s="332"/>
      <c r="N346" s="273"/>
      <c r="O346" s="352"/>
      <c r="P346" s="99"/>
      <c r="Q346" s="99"/>
      <c r="R346" s="99"/>
      <c r="S346" s="99"/>
    </row>
    <row r="347" spans="1:19" s="329" customFormat="1" ht="12.75" customHeight="1">
      <c r="A347" s="217"/>
      <c r="B347" s="215" t="s">
        <v>541</v>
      </c>
      <c r="C347" s="5"/>
      <c r="D347" s="582"/>
      <c r="E347" s="243"/>
      <c r="F347" s="983"/>
      <c r="G347" s="984"/>
      <c r="H347" s="582"/>
      <c r="I347" s="243"/>
      <c r="J347" s="983"/>
      <c r="K347" s="984"/>
      <c r="L347" s="848"/>
      <c r="M347" s="332"/>
      <c r="N347" s="273"/>
      <c r="O347" s="352"/>
      <c r="P347" s="99"/>
      <c r="Q347" s="99"/>
      <c r="R347" s="99"/>
      <c r="S347" s="99"/>
    </row>
    <row r="348" spans="1:19" ht="12.75" customHeight="1">
      <c r="A348" s="575"/>
      <c r="B348" s="576"/>
      <c r="C348" s="336"/>
      <c r="D348" s="582"/>
      <c r="E348" s="243"/>
      <c r="F348" s="983"/>
      <c r="G348" s="241"/>
      <c r="H348" s="582"/>
      <c r="I348" s="243"/>
      <c r="J348" s="983"/>
      <c r="K348" s="241"/>
    </row>
    <row r="349" spans="1:19" ht="12.75" customHeight="1">
      <c r="A349" s="575"/>
      <c r="B349" s="10" t="s">
        <v>542</v>
      </c>
      <c r="C349" s="5"/>
      <c r="D349" s="582"/>
      <c r="E349" s="243"/>
      <c r="F349" s="983"/>
      <c r="G349" s="241"/>
      <c r="H349" s="582"/>
      <c r="I349" s="243"/>
      <c r="J349" s="983"/>
      <c r="K349" s="241"/>
    </row>
    <row r="350" spans="1:19" ht="12.75" customHeight="1">
      <c r="A350" s="575"/>
      <c r="B350" s="10" t="s">
        <v>543</v>
      </c>
      <c r="C350" s="5"/>
      <c r="D350" s="582"/>
      <c r="E350" s="243"/>
      <c r="F350" s="983"/>
      <c r="G350" s="241"/>
      <c r="H350" s="582"/>
      <c r="I350" s="243"/>
      <c r="J350" s="983"/>
      <c r="K350" s="241"/>
    </row>
    <row r="351" spans="1:19" ht="12.75" customHeight="1">
      <c r="A351" s="217"/>
      <c r="B351" s="942" t="s">
        <v>544</v>
      </c>
      <c r="C351" s="5"/>
      <c r="D351" s="582"/>
      <c r="F351" s="983"/>
      <c r="G351" s="241"/>
      <c r="H351" s="582"/>
      <c r="J351" s="983"/>
      <c r="K351" s="241"/>
    </row>
    <row r="352" spans="1:19" ht="12.75" customHeight="1">
      <c r="A352" s="217"/>
      <c r="B352" s="245"/>
      <c r="C352" s="5"/>
      <c r="D352" s="582"/>
      <c r="F352" s="983"/>
      <c r="G352" s="241"/>
      <c r="H352" s="582"/>
      <c r="J352" s="983"/>
      <c r="K352" s="241"/>
    </row>
    <row r="353" spans="1:19" ht="12.75" customHeight="1">
      <c r="A353" s="222">
        <v>1</v>
      </c>
      <c r="B353" s="245" t="s">
        <v>545</v>
      </c>
      <c r="C353" s="889"/>
      <c r="D353" s="774">
        <v>1</v>
      </c>
      <c r="E353" s="243" t="s">
        <v>78</v>
      </c>
      <c r="F353" s="1109">
        <f>34*200</f>
        <v>6800</v>
      </c>
      <c r="G353" s="991">
        <f>D353*F353</f>
        <v>6800</v>
      </c>
      <c r="H353" s="774">
        <v>1</v>
      </c>
      <c r="I353" s="243" t="s">
        <v>78</v>
      </c>
      <c r="J353" s="983"/>
      <c r="K353" s="991">
        <f>H353*J353</f>
        <v>0</v>
      </c>
    </row>
    <row r="354" spans="1:19" s="340" customFormat="1" ht="12.75" customHeight="1">
      <c r="A354" s="575"/>
      <c r="B354" s="579"/>
      <c r="C354" s="336"/>
      <c r="D354" s="787"/>
      <c r="E354" s="757"/>
      <c r="F354" s="985"/>
      <c r="G354" s="986"/>
      <c r="H354" s="787"/>
      <c r="I354" s="757"/>
      <c r="J354" s="985"/>
      <c r="K354" s="986"/>
      <c r="L354" s="851"/>
      <c r="M354" s="346"/>
      <c r="N354" s="346"/>
      <c r="O354" s="755"/>
      <c r="P354" s="350"/>
      <c r="Q354" s="350"/>
      <c r="R354" s="350"/>
      <c r="S354" s="350"/>
    </row>
    <row r="355" spans="1:19" ht="12.75" customHeight="1">
      <c r="A355" s="575"/>
      <c r="B355" s="576" t="s">
        <v>546</v>
      </c>
      <c r="C355" s="336"/>
      <c r="D355" s="582"/>
      <c r="E355" s="243"/>
      <c r="F355" s="983"/>
      <c r="G355" s="241"/>
      <c r="H355" s="582"/>
      <c r="I355" s="243"/>
      <c r="J355" s="983"/>
      <c r="K355" s="241"/>
    </row>
    <row r="356" spans="1:19" ht="12.75" customHeight="1">
      <c r="A356" s="575"/>
      <c r="B356" s="577" t="s">
        <v>547</v>
      </c>
      <c r="C356" s="336"/>
      <c r="D356" s="582"/>
      <c r="E356" s="243"/>
      <c r="F356" s="983"/>
      <c r="G356" s="241"/>
      <c r="H356" s="582"/>
      <c r="I356" s="243"/>
      <c r="J356" s="983"/>
      <c r="K356" s="241"/>
    </row>
    <row r="357" spans="1:19" ht="12.75" customHeight="1">
      <c r="A357" s="575"/>
      <c r="B357" s="577" t="s">
        <v>544</v>
      </c>
      <c r="C357" s="336"/>
      <c r="D357" s="582"/>
      <c r="E357" s="243"/>
      <c r="F357" s="983"/>
      <c r="G357" s="241"/>
      <c r="H357" s="582"/>
      <c r="I357" s="243"/>
      <c r="J357" s="983"/>
      <c r="K357" s="241"/>
    </row>
    <row r="358" spans="1:19" ht="12.75" customHeight="1">
      <c r="A358" s="575"/>
      <c r="B358" s="576"/>
      <c r="C358" s="336"/>
      <c r="D358" s="582"/>
      <c r="E358" s="243"/>
      <c r="F358" s="983"/>
      <c r="G358" s="241"/>
      <c r="H358" s="582"/>
      <c r="I358" s="243"/>
      <c r="J358" s="983"/>
      <c r="K358" s="241"/>
    </row>
    <row r="359" spans="1:19" ht="12.75" customHeight="1">
      <c r="A359" s="575">
        <f>A353+1</f>
        <v>2</v>
      </c>
      <c r="B359" s="578" t="s">
        <v>548</v>
      </c>
      <c r="C359" s="336"/>
      <c r="D359" s="787">
        <v>3</v>
      </c>
      <c r="E359" s="757" t="s">
        <v>78</v>
      </c>
      <c r="F359" s="983">
        <v>450</v>
      </c>
      <c r="G359" s="991">
        <f>D359*F359</f>
        <v>1350</v>
      </c>
      <c r="H359" s="787">
        <v>3</v>
      </c>
      <c r="I359" s="757" t="s">
        <v>78</v>
      </c>
      <c r="J359" s="983">
        <v>700</v>
      </c>
      <c r="K359" s="991">
        <f>H359*J359</f>
        <v>2100</v>
      </c>
    </row>
    <row r="360" spans="1:19" ht="12.75" customHeight="1">
      <c r="A360" s="575"/>
      <c r="B360" s="227"/>
      <c r="C360" s="228"/>
      <c r="D360" s="787"/>
      <c r="E360" s="757"/>
      <c r="F360" s="983"/>
      <c r="G360" s="241"/>
      <c r="H360" s="787"/>
      <c r="I360" s="757"/>
      <c r="J360" s="983"/>
      <c r="K360" s="241"/>
    </row>
    <row r="361" spans="1:19" ht="12.75" customHeight="1">
      <c r="A361" s="575">
        <f t="shared" ref="A361" si="7">+A359+1</f>
        <v>3</v>
      </c>
      <c r="B361" s="578" t="s">
        <v>549</v>
      </c>
      <c r="C361" s="5"/>
      <c r="D361" s="787">
        <v>25</v>
      </c>
      <c r="E361" s="757" t="s">
        <v>78</v>
      </c>
      <c r="F361" s="983">
        <f>+F359</f>
        <v>450</v>
      </c>
      <c r="G361" s="991">
        <f>D361*F361</f>
        <v>11250</v>
      </c>
      <c r="H361" s="787">
        <v>25</v>
      </c>
      <c r="I361" s="757" t="s">
        <v>78</v>
      </c>
      <c r="J361" s="983">
        <v>700</v>
      </c>
      <c r="K361" s="991">
        <f>H361*J361</f>
        <v>17500</v>
      </c>
    </row>
    <row r="362" spans="1:19" ht="12.75" customHeight="1">
      <c r="A362" s="575"/>
      <c r="B362" s="224"/>
      <c r="C362" s="228"/>
      <c r="D362" s="784"/>
      <c r="E362" s="223"/>
      <c r="F362" s="983"/>
      <c r="G362" s="241"/>
      <c r="H362" s="784"/>
      <c r="I362" s="223"/>
      <c r="J362" s="983"/>
      <c r="K362" s="241"/>
    </row>
    <row r="363" spans="1:19" s="350" customFormat="1" ht="12.75" customHeight="1">
      <c r="A363" s="575">
        <f t="shared" ref="A363" si="8">+A361+1</f>
        <v>4</v>
      </c>
      <c r="B363" s="578" t="s">
        <v>550</v>
      </c>
      <c r="C363" s="336"/>
      <c r="D363" s="774">
        <v>2</v>
      </c>
      <c r="E363" s="757" t="s">
        <v>78</v>
      </c>
      <c r="F363" s="985">
        <f>+F361</f>
        <v>450</v>
      </c>
      <c r="G363" s="991">
        <f>D363*F363</f>
        <v>900</v>
      </c>
      <c r="H363" s="774">
        <v>2</v>
      </c>
      <c r="I363" s="757" t="s">
        <v>78</v>
      </c>
      <c r="J363" s="985">
        <v>700</v>
      </c>
      <c r="K363" s="991">
        <f>H363*J363</f>
        <v>1400</v>
      </c>
      <c r="L363" s="851"/>
      <c r="M363" s="346"/>
      <c r="N363" s="346"/>
      <c r="O363" s="755"/>
    </row>
    <row r="364" spans="1:19" s="350" customFormat="1" ht="12.75" customHeight="1">
      <c r="A364" s="575"/>
      <c r="B364" s="578"/>
      <c r="C364" s="336"/>
      <c r="D364" s="774"/>
      <c r="E364" s="757"/>
      <c r="F364" s="985"/>
      <c r="G364" s="241"/>
      <c r="H364" s="774"/>
      <c r="I364" s="757"/>
      <c r="J364" s="985"/>
      <c r="K364" s="241"/>
      <c r="L364" s="851"/>
      <c r="M364" s="346"/>
      <c r="N364" s="346"/>
      <c r="O364" s="755"/>
    </row>
    <row r="365" spans="1:19" ht="12.75" customHeight="1">
      <c r="A365" s="574">
        <f>+A363+1</f>
        <v>5</v>
      </c>
      <c r="B365" s="930" t="s">
        <v>551</v>
      </c>
      <c r="C365" s="336"/>
      <c r="D365" s="787">
        <v>4</v>
      </c>
      <c r="E365" s="243" t="s">
        <v>78</v>
      </c>
      <c r="F365" s="983">
        <f>+F363</f>
        <v>450</v>
      </c>
      <c r="G365" s="991">
        <f>D365*F365</f>
        <v>1800</v>
      </c>
      <c r="H365" s="787">
        <v>4</v>
      </c>
      <c r="I365" s="243" t="s">
        <v>78</v>
      </c>
      <c r="J365" s="983">
        <v>700</v>
      </c>
      <c r="K365" s="991">
        <f>H365*J365</f>
        <v>2800</v>
      </c>
    </row>
    <row r="366" spans="1:19" ht="12.75" customHeight="1">
      <c r="A366" s="574"/>
      <c r="B366" s="930"/>
      <c r="C366" s="336"/>
      <c r="D366" s="787"/>
      <c r="E366" s="243"/>
      <c r="F366" s="983"/>
      <c r="G366" s="241"/>
      <c r="H366" s="787"/>
      <c r="I366" s="243"/>
      <c r="J366" s="983"/>
      <c r="K366" s="241"/>
    </row>
    <row r="367" spans="1:19" s="350" customFormat="1" ht="12.75" customHeight="1">
      <c r="A367" s="574">
        <f>+A365+1</f>
        <v>6</v>
      </c>
      <c r="B367" s="335" t="s">
        <v>552</v>
      </c>
      <c r="C367" s="336"/>
      <c r="D367" s="787">
        <v>1</v>
      </c>
      <c r="E367" s="757" t="s">
        <v>78</v>
      </c>
      <c r="F367" s="985">
        <v>8500</v>
      </c>
      <c r="G367" s="991">
        <f>D367*F367</f>
        <v>8500</v>
      </c>
      <c r="H367" s="787">
        <v>1</v>
      </c>
      <c r="I367" s="757" t="s">
        <v>78</v>
      </c>
      <c r="J367" s="985">
        <v>4500</v>
      </c>
      <c r="K367" s="991">
        <f>H367*J367</f>
        <v>4500</v>
      </c>
      <c r="L367" s="851"/>
      <c r="M367" s="346"/>
      <c r="N367" s="346"/>
      <c r="O367" s="755"/>
    </row>
    <row r="368" spans="1:19" s="350" customFormat="1" ht="12.75" customHeight="1">
      <c r="A368" s="574"/>
      <c r="B368" s="335"/>
      <c r="C368" s="336"/>
      <c r="D368" s="787"/>
      <c r="E368" s="757"/>
      <c r="F368" s="985"/>
      <c r="G368" s="839"/>
      <c r="H368" s="787"/>
      <c r="I368" s="757"/>
      <c r="J368" s="985"/>
      <c r="K368" s="839"/>
      <c r="L368" s="851"/>
      <c r="M368" s="346"/>
      <c r="N368" s="346"/>
      <c r="O368" s="755"/>
    </row>
    <row r="369" spans="1:19" ht="12.75" customHeight="1">
      <c r="A369" s="212"/>
      <c r="B369" s="11"/>
      <c r="C369" s="5"/>
      <c r="D369" s="582"/>
      <c r="F369" s="983"/>
      <c r="G369" s="241"/>
      <c r="H369" s="582"/>
      <c r="J369" s="983"/>
      <c r="K369" s="241"/>
    </row>
    <row r="370" spans="1:19" ht="12.75" customHeight="1">
      <c r="A370" s="575"/>
      <c r="B370" s="578"/>
      <c r="C370" s="336"/>
      <c r="D370" s="582"/>
      <c r="E370" s="243"/>
      <c r="F370" s="983"/>
      <c r="G370" s="241"/>
      <c r="H370" s="582"/>
      <c r="I370" s="243"/>
      <c r="J370" s="983"/>
      <c r="K370" s="241"/>
    </row>
    <row r="371" spans="1:19" ht="12.75" customHeight="1">
      <c r="A371" s="575"/>
      <c r="B371" s="578"/>
      <c r="C371" s="336"/>
      <c r="D371" s="582"/>
      <c r="E371" s="243"/>
      <c r="F371" s="983"/>
      <c r="G371" s="241"/>
      <c r="H371" s="582"/>
      <c r="I371" s="243"/>
      <c r="J371" s="983"/>
      <c r="K371" s="241"/>
    </row>
    <row r="372" spans="1:19" ht="12.75" customHeight="1">
      <c r="A372" s="217"/>
      <c r="B372" s="11"/>
      <c r="C372" s="5"/>
      <c r="D372" s="582"/>
      <c r="F372" s="983"/>
      <c r="G372" s="241"/>
      <c r="H372" s="582"/>
      <c r="J372" s="983"/>
      <c r="K372" s="241"/>
    </row>
    <row r="373" spans="1:19" ht="12.75" customHeight="1">
      <c r="A373" s="217"/>
      <c r="B373" s="11"/>
      <c r="C373" s="5"/>
      <c r="D373" s="582"/>
      <c r="F373" s="983"/>
      <c r="G373" s="241"/>
      <c r="H373" s="582"/>
      <c r="J373" s="983"/>
      <c r="K373" s="241"/>
    </row>
    <row r="374" spans="1:19" ht="12.75" customHeight="1">
      <c r="A374" s="212"/>
      <c r="B374" s="230"/>
      <c r="C374" s="228"/>
      <c r="D374" s="582"/>
      <c r="F374" s="983"/>
      <c r="G374" s="241"/>
      <c r="H374" s="582"/>
      <c r="J374" s="983"/>
      <c r="K374" s="241"/>
    </row>
    <row r="375" spans="1:19" s="340" customFormat="1" ht="12.75" customHeight="1">
      <c r="A375" s="575"/>
      <c r="B375" s="576"/>
      <c r="C375" s="336"/>
      <c r="D375" s="787"/>
      <c r="E375" s="757"/>
      <c r="F375" s="985"/>
      <c r="G375" s="839"/>
      <c r="H375" s="787"/>
      <c r="I375" s="757"/>
      <c r="J375" s="985"/>
      <c r="K375" s="839"/>
      <c r="L375" s="851"/>
      <c r="M375" s="346"/>
      <c r="N375" s="346"/>
      <c r="O375" s="755"/>
      <c r="P375" s="350"/>
      <c r="Q375" s="350"/>
      <c r="R375" s="350"/>
      <c r="S375" s="350"/>
    </row>
    <row r="376" spans="1:19" s="340" customFormat="1" ht="12.75" customHeight="1">
      <c r="A376" s="575"/>
      <c r="B376" s="576"/>
      <c r="C376" s="336"/>
      <c r="D376" s="787"/>
      <c r="E376" s="757"/>
      <c r="F376" s="985"/>
      <c r="G376" s="839"/>
      <c r="H376" s="787"/>
      <c r="I376" s="757"/>
      <c r="J376" s="985"/>
      <c r="K376" s="839"/>
      <c r="L376" s="851"/>
      <c r="M376" s="346"/>
      <c r="N376" s="346"/>
      <c r="O376" s="755"/>
      <c r="P376" s="350"/>
      <c r="Q376" s="350"/>
      <c r="R376" s="350"/>
      <c r="S376" s="350"/>
    </row>
    <row r="377" spans="1:19" ht="12.75" customHeight="1">
      <c r="A377" s="217"/>
      <c r="B377" s="215"/>
      <c r="C377" s="5"/>
      <c r="D377" s="582"/>
      <c r="F377" s="982"/>
      <c r="G377" s="241"/>
      <c r="H377" s="582"/>
      <c r="J377" s="982"/>
      <c r="K377" s="241"/>
    </row>
    <row r="378" spans="1:19" ht="12.75" customHeight="1">
      <c r="A378" s="212"/>
      <c r="B378" s="226"/>
      <c r="C378" s="228"/>
      <c r="D378" s="582"/>
      <c r="F378" s="983"/>
      <c r="G378" s="241"/>
      <c r="H378" s="582"/>
      <c r="J378" s="983"/>
      <c r="K378" s="241"/>
    </row>
    <row r="379" spans="1:19" ht="12.75" customHeight="1">
      <c r="A379" s="217"/>
      <c r="B379" s="11"/>
      <c r="C379" s="5"/>
      <c r="D379" s="582"/>
      <c r="F379" s="983"/>
      <c r="G379" s="241"/>
      <c r="H379" s="582"/>
      <c r="J379" s="983"/>
      <c r="K379" s="241"/>
    </row>
    <row r="380" spans="1:19" ht="12.75" customHeight="1">
      <c r="A380" s="217"/>
      <c r="B380" s="11"/>
      <c r="C380" s="5"/>
      <c r="D380" s="582"/>
      <c r="F380" s="983"/>
      <c r="G380" s="241"/>
      <c r="H380" s="582"/>
      <c r="J380" s="983"/>
      <c r="K380" s="241"/>
    </row>
    <row r="381" spans="1:19" ht="12.75" customHeight="1">
      <c r="A381" s="217"/>
      <c r="B381" s="11"/>
      <c r="C381" s="5"/>
      <c r="D381" s="582"/>
      <c r="F381" s="983"/>
      <c r="G381" s="241"/>
      <c r="H381" s="582"/>
      <c r="J381" s="983"/>
      <c r="K381" s="241"/>
    </row>
    <row r="382" spans="1:19" ht="12.75" customHeight="1">
      <c r="A382" s="217"/>
      <c r="B382" s="11"/>
      <c r="C382" s="5"/>
      <c r="D382" s="582"/>
      <c r="F382" s="983"/>
      <c r="G382" s="241"/>
      <c r="H382" s="582"/>
      <c r="J382" s="983"/>
      <c r="K382" s="241"/>
    </row>
    <row r="383" spans="1:19" ht="12.75" customHeight="1">
      <c r="A383" s="217"/>
      <c r="B383" s="11"/>
      <c r="C383" s="5"/>
      <c r="D383" s="582"/>
      <c r="F383" s="983"/>
      <c r="G383" s="241"/>
      <c r="H383" s="582"/>
      <c r="J383" s="983"/>
      <c r="K383" s="241"/>
    </row>
    <row r="384" spans="1:19" ht="12.75" customHeight="1">
      <c r="A384" s="212"/>
      <c r="B384" s="5"/>
      <c r="C384" s="5"/>
      <c r="D384" s="582"/>
      <c r="F384" s="983"/>
      <c r="G384" s="241"/>
      <c r="H384" s="582"/>
      <c r="J384" s="983"/>
      <c r="K384" s="241"/>
    </row>
    <row r="385" spans="1:11" ht="12.75" customHeight="1">
      <c r="A385" s="217"/>
      <c r="B385" s="11"/>
      <c r="C385" s="5"/>
      <c r="D385" s="582"/>
      <c r="F385" s="982"/>
      <c r="G385" s="241"/>
      <c r="H385" s="582"/>
      <c r="J385" s="982"/>
      <c r="K385" s="241"/>
    </row>
    <row r="386" spans="1:11" ht="12.75" customHeight="1">
      <c r="A386" s="212"/>
      <c r="B386" s="245"/>
      <c r="C386" s="242"/>
      <c r="D386" s="582"/>
      <c r="F386" s="982"/>
      <c r="G386" s="241"/>
      <c r="H386" s="582"/>
      <c r="J386" s="982"/>
      <c r="K386" s="241"/>
    </row>
    <row r="387" spans="1:11" ht="12.75" customHeight="1">
      <c r="A387" s="212"/>
      <c r="B387" s="245"/>
      <c r="C387" s="242"/>
      <c r="D387" s="582"/>
      <c r="F387" s="982"/>
      <c r="G387" s="241"/>
      <c r="H387" s="582"/>
      <c r="J387" s="982"/>
      <c r="K387" s="241"/>
    </row>
    <row r="388" spans="1:11" ht="12.75" customHeight="1">
      <c r="A388" s="212"/>
      <c r="B388" s="245"/>
      <c r="C388" s="242"/>
      <c r="D388" s="582"/>
      <c r="F388" s="982"/>
      <c r="G388" s="241"/>
      <c r="H388" s="582"/>
      <c r="J388" s="982"/>
      <c r="K388" s="241"/>
    </row>
    <row r="389" spans="1:11" ht="12.75" customHeight="1">
      <c r="A389" s="212"/>
      <c r="B389" s="87"/>
      <c r="C389" s="5"/>
      <c r="D389" s="582"/>
      <c r="F389" s="982"/>
      <c r="G389" s="241"/>
      <c r="H389" s="582"/>
      <c r="J389" s="982"/>
      <c r="K389" s="241"/>
    </row>
    <row r="390" spans="1:11" ht="12.75" customHeight="1">
      <c r="A390" s="212"/>
      <c r="B390" s="5"/>
      <c r="C390" s="5"/>
      <c r="D390" s="582"/>
      <c r="F390" s="983"/>
      <c r="G390" s="241"/>
      <c r="H390" s="582"/>
      <c r="J390" s="983"/>
      <c r="K390" s="241"/>
    </row>
    <row r="391" spans="1:11" ht="12.75" customHeight="1">
      <c r="A391" s="212"/>
      <c r="B391" s="11"/>
      <c r="C391" s="5"/>
      <c r="D391" s="582"/>
      <c r="F391" s="983"/>
      <c r="G391" s="241"/>
      <c r="H391" s="582"/>
      <c r="J391" s="983"/>
      <c r="K391" s="241"/>
    </row>
    <row r="392" spans="1:11" ht="12.75" customHeight="1">
      <c r="A392" s="212"/>
      <c r="B392" s="5"/>
      <c r="C392" s="5"/>
      <c r="D392" s="582"/>
      <c r="F392" s="983"/>
      <c r="G392" s="241"/>
      <c r="H392" s="582"/>
      <c r="J392" s="983"/>
      <c r="K392" s="241"/>
    </row>
    <row r="393" spans="1:11" ht="12.75" customHeight="1">
      <c r="A393" s="217"/>
      <c r="B393" s="11"/>
      <c r="C393" s="5"/>
      <c r="D393" s="582"/>
      <c r="F393" s="982"/>
      <c r="G393" s="241"/>
      <c r="H393" s="582"/>
      <c r="J393" s="982"/>
      <c r="K393" s="241"/>
    </row>
    <row r="394" spans="1:11" ht="12.75" customHeight="1">
      <c r="A394" s="217"/>
      <c r="B394" s="11"/>
      <c r="C394" s="5"/>
      <c r="D394" s="582"/>
      <c r="F394" s="982"/>
      <c r="G394" s="241"/>
      <c r="H394" s="582"/>
      <c r="J394" s="982"/>
      <c r="K394" s="241"/>
    </row>
    <row r="395" spans="1:11" ht="12.75" customHeight="1">
      <c r="A395" s="217"/>
      <c r="B395" s="11"/>
      <c r="C395" s="5"/>
      <c r="D395" s="582"/>
      <c r="F395" s="982"/>
      <c r="G395" s="241"/>
      <c r="H395" s="582"/>
      <c r="J395" s="982"/>
      <c r="K395" s="241"/>
    </row>
    <row r="396" spans="1:11" ht="12.75" customHeight="1">
      <c r="A396" s="217"/>
      <c r="B396" s="11"/>
      <c r="C396" s="5"/>
      <c r="D396" s="582"/>
      <c r="F396" s="982"/>
      <c r="G396" s="241"/>
      <c r="H396" s="582"/>
      <c r="J396" s="982"/>
      <c r="K396" s="241"/>
    </row>
    <row r="397" spans="1:11" ht="12.75" customHeight="1">
      <c r="A397" s="217"/>
      <c r="B397" s="11"/>
      <c r="C397" s="5"/>
      <c r="D397" s="582"/>
      <c r="F397" s="982"/>
      <c r="G397" s="241"/>
      <c r="H397" s="582"/>
      <c r="J397" s="982"/>
      <c r="K397" s="241"/>
    </row>
    <row r="398" spans="1:11" ht="12.75" customHeight="1">
      <c r="A398" s="217"/>
      <c r="B398" s="11"/>
      <c r="C398" s="5"/>
      <c r="D398" s="582"/>
      <c r="F398" s="982"/>
      <c r="G398" s="241"/>
      <c r="H398" s="582"/>
      <c r="J398" s="982"/>
      <c r="K398" s="241"/>
    </row>
    <row r="399" spans="1:11" ht="12.75" customHeight="1">
      <c r="A399" s="217"/>
      <c r="B399" s="11"/>
      <c r="C399" s="5"/>
      <c r="D399" s="582"/>
      <c r="F399" s="982"/>
      <c r="G399" s="241"/>
      <c r="H399" s="582"/>
      <c r="J399" s="982"/>
      <c r="K399" s="241"/>
    </row>
    <row r="400" spans="1:11" ht="12.75" customHeight="1">
      <c r="A400" s="217"/>
      <c r="B400" s="11"/>
      <c r="C400" s="5"/>
      <c r="D400" s="582"/>
      <c r="F400" s="982"/>
      <c r="G400" s="241"/>
      <c r="H400" s="582"/>
      <c r="J400" s="982"/>
      <c r="K400" s="241"/>
    </row>
    <row r="401" spans="1:11" ht="12.75" customHeight="1">
      <c r="A401" s="217"/>
      <c r="B401" s="11"/>
      <c r="C401" s="5"/>
      <c r="D401" s="582"/>
      <c r="F401" s="982"/>
      <c r="G401" s="241"/>
      <c r="H401" s="582"/>
      <c r="J401" s="982"/>
      <c r="K401" s="241"/>
    </row>
    <row r="402" spans="1:11" ht="12.75" customHeight="1">
      <c r="A402" s="217"/>
      <c r="B402" s="11"/>
      <c r="C402" s="5"/>
      <c r="D402" s="582"/>
      <c r="F402" s="982"/>
      <c r="G402" s="241"/>
      <c r="H402" s="582"/>
      <c r="J402" s="982"/>
      <c r="K402" s="241"/>
    </row>
    <row r="403" spans="1:11" ht="12.75" customHeight="1">
      <c r="A403" s="217"/>
      <c r="B403" s="11"/>
      <c r="C403" s="5"/>
      <c r="D403" s="582"/>
      <c r="F403" s="982"/>
      <c r="G403" s="241"/>
      <c r="H403" s="582"/>
      <c r="J403" s="982"/>
      <c r="K403" s="241"/>
    </row>
    <row r="404" spans="1:11" ht="12.75" customHeight="1">
      <c r="A404" s="217"/>
      <c r="B404" s="11"/>
      <c r="C404" s="5"/>
      <c r="D404" s="582"/>
      <c r="F404" s="982"/>
      <c r="G404" s="241"/>
      <c r="H404" s="582"/>
      <c r="J404" s="982"/>
      <c r="K404" s="241"/>
    </row>
    <row r="405" spans="1:11" ht="12.75" customHeight="1">
      <c r="A405" s="217"/>
      <c r="B405" s="11"/>
      <c r="C405" s="5"/>
      <c r="D405" s="582"/>
      <c r="F405" s="982"/>
      <c r="G405" s="241"/>
      <c r="H405" s="582"/>
      <c r="J405" s="982"/>
      <c r="K405" s="241"/>
    </row>
    <row r="406" spans="1:11" ht="12.75" customHeight="1">
      <c r="A406" s="212"/>
      <c r="B406" s="245"/>
      <c r="C406" s="242"/>
      <c r="D406" s="582"/>
      <c r="F406" s="982"/>
      <c r="G406" s="241"/>
      <c r="H406" s="582"/>
      <c r="J406" s="982"/>
      <c r="K406" s="241"/>
    </row>
    <row r="407" spans="1:11" ht="12.75" customHeight="1">
      <c r="A407" s="212"/>
      <c r="B407" s="245"/>
      <c r="C407" s="242"/>
      <c r="D407" s="582"/>
      <c r="F407" s="982"/>
      <c r="G407" s="241"/>
      <c r="H407" s="582"/>
      <c r="J407" s="982"/>
      <c r="K407" s="241"/>
    </row>
    <row r="408" spans="1:11" ht="12.75" customHeight="1">
      <c r="A408" s="214"/>
      <c r="B408" s="11"/>
      <c r="C408" s="5"/>
      <c r="D408" s="582"/>
      <c r="F408" s="982"/>
      <c r="G408" s="241"/>
      <c r="H408" s="582"/>
      <c r="J408" s="982"/>
      <c r="K408" s="241"/>
    </row>
    <row r="409" spans="1:11" ht="12.75" customHeight="1">
      <c r="A409" s="214"/>
      <c r="B409" s="232"/>
      <c r="C409" s="5"/>
      <c r="D409" s="582"/>
      <c r="F409" s="982"/>
      <c r="G409" s="241"/>
      <c r="H409" s="582"/>
      <c r="J409" s="982"/>
      <c r="K409" s="241"/>
    </row>
    <row r="410" spans="1:11" ht="12.75" customHeight="1">
      <c r="A410" s="237"/>
      <c r="B410" s="18"/>
      <c r="C410" s="18"/>
      <c r="D410" s="604"/>
      <c r="E410" s="20"/>
      <c r="F410" s="987"/>
      <c r="G410" s="246"/>
      <c r="H410" s="604"/>
      <c r="I410" s="20"/>
      <c r="J410" s="987"/>
      <c r="K410" s="246"/>
    </row>
    <row r="411" spans="1:11" ht="12.75" customHeight="1">
      <c r="A411" s="212"/>
      <c r="B411" s="9" t="s">
        <v>106</v>
      </c>
      <c r="C411" s="9"/>
      <c r="D411" s="582"/>
      <c r="F411" s="988" t="s">
        <v>36</v>
      </c>
      <c r="G411" s="247">
        <f>SUM(G345:G408)</f>
        <v>30600</v>
      </c>
      <c r="H411" s="582"/>
      <c r="J411" s="988" t="s">
        <v>36</v>
      </c>
      <c r="K411" s="247">
        <f>SUM(K345:K408)</f>
        <v>28300</v>
      </c>
    </row>
    <row r="412" spans="1:11" ht="12.75" customHeight="1">
      <c r="A412" s="212"/>
      <c r="B412" s="11"/>
      <c r="C412" s="242"/>
      <c r="D412" s="582"/>
      <c r="F412" s="982"/>
      <c r="G412" s="241"/>
      <c r="H412" s="582"/>
      <c r="J412" s="982"/>
      <c r="K412" s="241"/>
    </row>
    <row r="413" spans="1:11" ht="12.75" customHeight="1">
      <c r="A413" s="212"/>
      <c r="B413" s="218" t="s">
        <v>553</v>
      </c>
      <c r="C413" s="216"/>
      <c r="D413" s="582"/>
      <c r="F413" s="982"/>
      <c r="G413" s="241"/>
      <c r="H413" s="582"/>
      <c r="J413" s="982"/>
      <c r="K413" s="241"/>
    </row>
    <row r="414" spans="1:11" ht="12.75" customHeight="1">
      <c r="A414" s="217"/>
      <c r="B414" s="8"/>
      <c r="C414" s="216"/>
      <c r="D414" s="582"/>
      <c r="F414" s="982"/>
      <c r="G414" s="241"/>
      <c r="H414" s="582"/>
      <c r="J414" s="982"/>
      <c r="K414" s="241"/>
    </row>
    <row r="415" spans="1:11" ht="12.75" customHeight="1">
      <c r="A415" s="217"/>
      <c r="B415" s="10" t="s">
        <v>554</v>
      </c>
      <c r="C415" s="5"/>
      <c r="D415" s="787"/>
      <c r="F415" s="982"/>
      <c r="G415" s="241"/>
      <c r="H415" s="787"/>
      <c r="J415" s="982"/>
      <c r="K415" s="241"/>
    </row>
    <row r="416" spans="1:11" ht="12.75" customHeight="1">
      <c r="A416" s="217"/>
      <c r="B416" s="10" t="s">
        <v>555</v>
      </c>
      <c r="C416" s="5"/>
      <c r="D416" s="787"/>
      <c r="F416" s="982"/>
      <c r="G416" s="241"/>
      <c r="H416" s="787"/>
      <c r="J416" s="982"/>
      <c r="K416" s="241"/>
    </row>
    <row r="417" spans="1:15" ht="12.75" customHeight="1">
      <c r="A417" s="217"/>
      <c r="B417" s="10" t="s">
        <v>556</v>
      </c>
      <c r="C417" s="5"/>
      <c r="D417" s="787"/>
      <c r="F417" s="982"/>
      <c r="G417" s="241"/>
      <c r="H417" s="787"/>
      <c r="J417" s="982"/>
      <c r="K417" s="241"/>
    </row>
    <row r="418" spans="1:15" ht="12.75" customHeight="1">
      <c r="A418" s="217"/>
      <c r="B418" s="10" t="s">
        <v>557</v>
      </c>
      <c r="C418" s="5"/>
      <c r="D418" s="787"/>
      <c r="F418" s="982"/>
      <c r="G418" s="241"/>
      <c r="H418" s="787"/>
      <c r="J418" s="982"/>
      <c r="K418" s="241"/>
    </row>
    <row r="419" spans="1:15" ht="12.75" customHeight="1">
      <c r="A419" s="217"/>
      <c r="B419" s="10" t="s">
        <v>558</v>
      </c>
      <c r="C419" s="5"/>
      <c r="D419" s="787"/>
      <c r="F419" s="982"/>
      <c r="G419" s="241"/>
      <c r="H419" s="787"/>
      <c r="J419" s="982"/>
      <c r="K419" s="241"/>
    </row>
    <row r="420" spans="1:15" ht="12.75" customHeight="1">
      <c r="A420" s="217"/>
      <c r="B420" s="11"/>
      <c r="C420" s="5"/>
      <c r="D420" s="787"/>
      <c r="F420" s="983"/>
      <c r="G420" s="241"/>
      <c r="H420" s="787"/>
      <c r="J420" s="983"/>
      <c r="K420" s="241"/>
    </row>
    <row r="421" spans="1:15" s="350" customFormat="1" ht="12.75" customHeight="1">
      <c r="A421" s="575">
        <f>+A446+1</f>
        <v>1</v>
      </c>
      <c r="B421" s="335" t="s">
        <v>559</v>
      </c>
      <c r="C421" s="336"/>
      <c r="D421" s="774">
        <v>8</v>
      </c>
      <c r="E421" s="752" t="s">
        <v>78</v>
      </c>
      <c r="F421" s="985">
        <v>150</v>
      </c>
      <c r="G421" s="991">
        <f>D421*F421</f>
        <v>1200</v>
      </c>
      <c r="H421" s="774">
        <v>8</v>
      </c>
      <c r="I421" s="752" t="s">
        <v>78</v>
      </c>
      <c r="J421" s="985">
        <v>130</v>
      </c>
      <c r="K421" s="991">
        <f>H421*J421</f>
        <v>1040</v>
      </c>
      <c r="L421" s="851"/>
      <c r="M421" s="346"/>
      <c r="N421" s="346"/>
      <c r="O421" s="755"/>
    </row>
    <row r="422" spans="1:15" s="350" customFormat="1" ht="12.75" customHeight="1">
      <c r="A422" s="575"/>
      <c r="B422" s="335"/>
      <c r="C422" s="336"/>
      <c r="D422" s="774"/>
      <c r="E422" s="752"/>
      <c r="F422" s="985"/>
      <c r="G422" s="839"/>
      <c r="H422" s="774"/>
      <c r="I422" s="752"/>
      <c r="J422" s="985"/>
      <c r="K422" s="839"/>
      <c r="L422" s="851"/>
      <c r="M422" s="346"/>
      <c r="N422" s="346"/>
      <c r="O422" s="755"/>
    </row>
    <row r="423" spans="1:15" s="350" customFormat="1">
      <c r="A423" s="575">
        <f>+A421+1</f>
        <v>2</v>
      </c>
      <c r="B423" s="335" t="s">
        <v>560</v>
      </c>
      <c r="C423" s="336"/>
      <c r="D423" s="790">
        <v>6</v>
      </c>
      <c r="E423" s="788" t="s">
        <v>78</v>
      </c>
      <c r="F423" s="985">
        <f>+F421</f>
        <v>150</v>
      </c>
      <c r="G423" s="991">
        <f>D423*F423</f>
        <v>900</v>
      </c>
      <c r="H423" s="790">
        <v>6</v>
      </c>
      <c r="I423" s="788" t="s">
        <v>78</v>
      </c>
      <c r="J423" s="985">
        <v>130</v>
      </c>
      <c r="K423" s="991">
        <f>H423*J423</f>
        <v>780</v>
      </c>
      <c r="L423" s="851"/>
      <c r="M423" s="346"/>
      <c r="N423" s="346"/>
      <c r="O423" s="755"/>
    </row>
    <row r="424" spans="1:15" ht="12.75" customHeight="1">
      <c r="A424" s="212"/>
      <c r="B424" s="11"/>
      <c r="C424" s="5"/>
      <c r="D424" s="582"/>
      <c r="F424" s="983"/>
      <c r="G424" s="241"/>
      <c r="H424" s="582"/>
      <c r="J424" s="983"/>
      <c r="K424" s="241"/>
    </row>
    <row r="425" spans="1:15" s="350" customFormat="1" ht="12.75" customHeight="1">
      <c r="A425" s="574">
        <f t="shared" ref="A425" si="9">+A423+1</f>
        <v>3</v>
      </c>
      <c r="B425" s="921" t="s">
        <v>561</v>
      </c>
      <c r="C425" s="731"/>
      <c r="D425" s="774">
        <v>5</v>
      </c>
      <c r="E425" s="788" t="s">
        <v>78</v>
      </c>
      <c r="F425" s="985">
        <f>+F423</f>
        <v>150</v>
      </c>
      <c r="G425" s="991">
        <f>D425*F425</f>
        <v>750</v>
      </c>
      <c r="H425" s="774">
        <v>5</v>
      </c>
      <c r="I425" s="788" t="s">
        <v>78</v>
      </c>
      <c r="J425" s="985">
        <v>130</v>
      </c>
      <c r="K425" s="991">
        <f>H425*J425</f>
        <v>650</v>
      </c>
      <c r="L425" s="851"/>
      <c r="M425" s="346"/>
      <c r="N425" s="346"/>
      <c r="O425" s="755"/>
    </row>
    <row r="426" spans="1:15" s="350" customFormat="1">
      <c r="A426" s="212"/>
      <c r="B426" s="336"/>
      <c r="C426" s="336"/>
      <c r="D426" s="790"/>
      <c r="E426" s="7"/>
      <c r="F426" s="985"/>
      <c r="G426" s="839"/>
      <c r="H426" s="790"/>
      <c r="I426" s="7"/>
      <c r="J426" s="985"/>
      <c r="K426" s="839"/>
      <c r="L426" s="851"/>
      <c r="M426" s="346"/>
      <c r="N426" s="346"/>
      <c r="O426" s="755"/>
    </row>
    <row r="427" spans="1:15" s="836" customFormat="1" ht="12.75" customHeight="1">
      <c r="A427" s="575">
        <f t="shared" ref="A427:A429" si="10">+A425+1</f>
        <v>4</v>
      </c>
      <c r="B427" s="11" t="s">
        <v>562</v>
      </c>
      <c r="C427" s="5"/>
      <c r="D427" s="582">
        <v>1</v>
      </c>
      <c r="E427" s="788" t="s">
        <v>78</v>
      </c>
      <c r="F427" s="983">
        <v>500</v>
      </c>
      <c r="G427" s="991">
        <f>D427*F427</f>
        <v>500</v>
      </c>
      <c r="H427" s="582">
        <v>1</v>
      </c>
      <c r="I427" s="788" t="s">
        <v>78</v>
      </c>
      <c r="J427" s="983">
        <v>130</v>
      </c>
      <c r="K427" s="991">
        <f>H427*J427</f>
        <v>130</v>
      </c>
      <c r="L427" s="849"/>
      <c r="M427" s="835"/>
      <c r="N427" s="835"/>
      <c r="O427" s="850"/>
    </row>
    <row r="428" spans="1:15" s="836" customFormat="1" ht="12.75" customHeight="1">
      <c r="A428" s="575"/>
      <c r="B428" s="11"/>
      <c r="C428" s="5"/>
      <c r="D428" s="582"/>
      <c r="E428" s="776"/>
      <c r="F428" s="983"/>
      <c r="G428" s="241"/>
      <c r="H428" s="582"/>
      <c r="I428" s="776"/>
      <c r="J428" s="983"/>
      <c r="K428" s="241"/>
      <c r="L428" s="849"/>
      <c r="M428" s="835"/>
      <c r="N428" s="835"/>
      <c r="O428" s="850"/>
    </row>
    <row r="429" spans="1:15" s="836" customFormat="1" ht="12.75" customHeight="1">
      <c r="A429" s="575">
        <f t="shared" si="10"/>
        <v>5</v>
      </c>
      <c r="B429" s="11" t="s">
        <v>563</v>
      </c>
      <c r="C429" s="5"/>
      <c r="D429" s="582">
        <v>1</v>
      </c>
      <c r="E429" s="776" t="s">
        <v>78</v>
      </c>
      <c r="F429" s="983">
        <v>500</v>
      </c>
      <c r="G429" s="991">
        <f>D429*F429</f>
        <v>500</v>
      </c>
      <c r="H429" s="582">
        <v>1</v>
      </c>
      <c r="I429" s="776" t="s">
        <v>78</v>
      </c>
      <c r="J429" s="983">
        <v>130</v>
      </c>
      <c r="K429" s="991">
        <f>H429*J429</f>
        <v>130</v>
      </c>
      <c r="L429" s="849"/>
      <c r="M429" s="835"/>
      <c r="N429" s="835"/>
      <c r="O429" s="850"/>
    </row>
    <row r="430" spans="1:15" ht="12.75" customHeight="1">
      <c r="A430" s="212"/>
      <c r="B430" s="10"/>
      <c r="C430" s="5"/>
      <c r="D430" s="787"/>
      <c r="F430" s="983"/>
      <c r="G430" s="241"/>
      <c r="H430" s="787"/>
      <c r="J430" s="983"/>
      <c r="K430" s="241"/>
    </row>
    <row r="431" spans="1:15" s="836" customFormat="1" ht="12.75" customHeight="1">
      <c r="A431" s="212"/>
      <c r="B431" s="10" t="s">
        <v>564</v>
      </c>
      <c r="C431" s="5"/>
      <c r="D431" s="582"/>
      <c r="E431" s="7"/>
      <c r="F431" s="983"/>
      <c r="G431" s="241"/>
      <c r="H431" s="582"/>
      <c r="I431" s="7"/>
      <c r="J431" s="983"/>
      <c r="K431" s="241"/>
      <c r="L431" s="849"/>
      <c r="M431" s="835"/>
      <c r="N431" s="835"/>
      <c r="O431" s="850"/>
    </row>
    <row r="432" spans="1:15" s="836" customFormat="1" ht="12.75" customHeight="1">
      <c r="A432" s="212"/>
      <c r="B432" s="10" t="s">
        <v>565</v>
      </c>
      <c r="C432" s="5"/>
      <c r="D432" s="582"/>
      <c r="E432" s="7"/>
      <c r="F432" s="983"/>
      <c r="G432" s="241"/>
      <c r="H432" s="582"/>
      <c r="I432" s="7"/>
      <c r="J432" s="983"/>
      <c r="K432" s="241"/>
      <c r="L432" s="849"/>
      <c r="M432" s="835"/>
      <c r="N432" s="835"/>
      <c r="O432" s="850"/>
    </row>
    <row r="433" spans="1:15" s="836" customFormat="1" ht="12.75" customHeight="1">
      <c r="A433" s="217"/>
      <c r="B433" s="11"/>
      <c r="C433" s="242"/>
      <c r="D433" s="582"/>
      <c r="E433" s="7"/>
      <c r="F433" s="983"/>
      <c r="G433" s="241"/>
      <c r="H433" s="582"/>
      <c r="I433" s="7"/>
      <c r="J433" s="983"/>
      <c r="K433" s="241"/>
      <c r="L433" s="849"/>
      <c r="M433" s="835"/>
      <c r="N433" s="835"/>
      <c r="O433" s="850"/>
    </row>
    <row r="434" spans="1:15" s="836" customFormat="1" ht="12.75" customHeight="1">
      <c r="A434" s="217">
        <f>A429+1</f>
        <v>6</v>
      </c>
      <c r="B434" s="335" t="s">
        <v>559</v>
      </c>
      <c r="C434" s="336"/>
      <c r="D434" s="774">
        <v>8</v>
      </c>
      <c r="E434" s="752" t="s">
        <v>78</v>
      </c>
      <c r="F434" s="985"/>
      <c r="G434" s="992">
        <f>D434*F434</f>
        <v>0</v>
      </c>
      <c r="H434" s="774">
        <v>8</v>
      </c>
      <c r="I434" s="752" t="s">
        <v>78</v>
      </c>
      <c r="J434" s="985"/>
      <c r="K434" s="992">
        <f>H434*J434</f>
        <v>0</v>
      </c>
      <c r="L434" s="849"/>
      <c r="M434" s="835"/>
      <c r="N434" s="835"/>
      <c r="O434" s="850"/>
    </row>
    <row r="435" spans="1:15" s="836" customFormat="1" ht="12.75" customHeight="1">
      <c r="A435" s="217"/>
      <c r="B435" s="335"/>
      <c r="C435" s="336"/>
      <c r="D435" s="774"/>
      <c r="E435" s="752"/>
      <c r="F435" s="985"/>
      <c r="G435" s="1126"/>
      <c r="H435" s="774"/>
      <c r="I435" s="752"/>
      <c r="J435" s="985"/>
      <c r="K435" s="1126"/>
      <c r="L435" s="849"/>
      <c r="M435" s="835"/>
      <c r="N435" s="835"/>
      <c r="O435" s="850"/>
    </row>
    <row r="436" spans="1:15" s="836" customFormat="1" ht="12.75" customHeight="1">
      <c r="A436" s="212">
        <f>A434+1</f>
        <v>7</v>
      </c>
      <c r="B436" s="336" t="s">
        <v>560</v>
      </c>
      <c r="C436" s="336"/>
      <c r="D436" s="790">
        <v>6</v>
      </c>
      <c r="E436" s="788" t="s">
        <v>78</v>
      </c>
      <c r="F436" s="985"/>
      <c r="G436" s="992">
        <f>D436*F436</f>
        <v>0</v>
      </c>
      <c r="H436" s="790">
        <v>6</v>
      </c>
      <c r="I436" s="788" t="s">
        <v>78</v>
      </c>
      <c r="J436" s="985"/>
      <c r="K436" s="992">
        <f>H436*J436</f>
        <v>0</v>
      </c>
      <c r="L436" s="849"/>
      <c r="M436" s="835"/>
      <c r="N436" s="835"/>
      <c r="O436" s="850"/>
    </row>
    <row r="437" spans="1:15" s="836" customFormat="1" ht="12.75" customHeight="1">
      <c r="A437" s="212"/>
      <c r="B437" s="5"/>
      <c r="C437" s="5"/>
      <c r="D437" s="582"/>
      <c r="E437" s="7"/>
      <c r="F437" s="985"/>
      <c r="G437" s="1126"/>
      <c r="H437" s="787"/>
      <c r="I437" s="752"/>
      <c r="J437" s="985"/>
      <c r="K437" s="1126"/>
      <c r="L437" s="849"/>
      <c r="M437" s="835"/>
      <c r="N437" s="835"/>
      <c r="O437" s="850"/>
    </row>
    <row r="438" spans="1:15" s="836" customFormat="1" ht="12.75" customHeight="1">
      <c r="A438" s="212">
        <f t="shared" ref="A438" si="11">A436+1</f>
        <v>8</v>
      </c>
      <c r="B438" s="921" t="s">
        <v>561</v>
      </c>
      <c r="C438" s="731"/>
      <c r="D438" s="774">
        <v>5</v>
      </c>
      <c r="E438" s="788" t="s">
        <v>78</v>
      </c>
      <c r="F438" s="985"/>
      <c r="G438" s="992">
        <f>D438*F438</f>
        <v>0</v>
      </c>
      <c r="H438" s="774">
        <v>5</v>
      </c>
      <c r="I438" s="788" t="s">
        <v>78</v>
      </c>
      <c r="J438" s="985"/>
      <c r="K438" s="992">
        <f>H438*J438</f>
        <v>0</v>
      </c>
      <c r="L438" s="849"/>
      <c r="M438" s="835"/>
      <c r="N438" s="835"/>
      <c r="O438" s="850"/>
    </row>
    <row r="439" spans="1:15" ht="12.75" customHeight="1">
      <c r="A439" s="212"/>
      <c r="B439" s="336"/>
      <c r="C439" s="336"/>
      <c r="D439" s="790"/>
      <c r="F439" s="985"/>
      <c r="G439" s="1126"/>
      <c r="H439" s="790"/>
      <c r="I439" s="752"/>
      <c r="J439" s="985"/>
      <c r="K439" s="1126"/>
    </row>
    <row r="440" spans="1:15" ht="12.75" customHeight="1">
      <c r="A440" s="212">
        <f t="shared" ref="A440:A442" si="12">A438+1</f>
        <v>9</v>
      </c>
      <c r="B440" s="5" t="s">
        <v>562</v>
      </c>
      <c r="C440" s="5"/>
      <c r="D440" s="582">
        <v>1</v>
      </c>
      <c r="E440" s="788" t="s">
        <v>78</v>
      </c>
      <c r="F440" s="985"/>
      <c r="G440" s="992">
        <f>D440*F440</f>
        <v>0</v>
      </c>
      <c r="H440" s="787">
        <v>1</v>
      </c>
      <c r="I440" s="788" t="s">
        <v>78</v>
      </c>
      <c r="J440" s="985"/>
      <c r="K440" s="992">
        <f>H440*J440</f>
        <v>0</v>
      </c>
    </row>
    <row r="441" spans="1:15" ht="12.75" customHeight="1">
      <c r="A441" s="212"/>
      <c r="B441" s="219"/>
      <c r="C441" s="5"/>
      <c r="D441" s="787"/>
      <c r="F441" s="985"/>
      <c r="G441" s="1126"/>
      <c r="H441" s="787"/>
      <c r="I441" s="752"/>
      <c r="J441" s="985"/>
      <c r="K441" s="1126"/>
    </row>
    <row r="442" spans="1:15" ht="12.75" customHeight="1">
      <c r="A442" s="212">
        <f t="shared" si="12"/>
        <v>10</v>
      </c>
      <c r="B442" s="5" t="s">
        <v>563</v>
      </c>
      <c r="C442" s="5"/>
      <c r="D442" s="787">
        <v>1</v>
      </c>
      <c r="E442" s="7" t="s">
        <v>78</v>
      </c>
      <c r="F442" s="985"/>
      <c r="G442" s="992">
        <f>D442*F442</f>
        <v>0</v>
      </c>
      <c r="H442" s="787">
        <v>1</v>
      </c>
      <c r="I442" s="752" t="s">
        <v>78</v>
      </c>
      <c r="J442" s="985"/>
      <c r="K442" s="992">
        <f>H442*J442</f>
        <v>0</v>
      </c>
    </row>
    <row r="443" spans="1:15" ht="12.75" customHeight="1">
      <c r="A443" s="212"/>
      <c r="B443" s="219"/>
      <c r="C443" s="5"/>
      <c r="D443" s="787"/>
      <c r="F443" s="983"/>
      <c r="G443" s="247"/>
      <c r="H443" s="787"/>
      <c r="J443" s="983"/>
      <c r="K443" s="247"/>
    </row>
    <row r="444" spans="1:15" ht="12.75" customHeight="1">
      <c r="A444" s="574"/>
      <c r="B444" s="576" t="s">
        <v>480</v>
      </c>
      <c r="C444" s="336"/>
      <c r="D444" s="784"/>
      <c r="E444" s="788"/>
      <c r="F444" s="983"/>
      <c r="G444" s="984"/>
      <c r="H444" s="784"/>
      <c r="I444" s="788"/>
      <c r="J444" s="983"/>
      <c r="K444" s="984"/>
    </row>
    <row r="445" spans="1:15" ht="12.75" customHeight="1">
      <c r="A445" s="574"/>
      <c r="B445" s="576" t="s">
        <v>558</v>
      </c>
      <c r="C445" s="336"/>
      <c r="D445" s="784"/>
      <c r="E445" s="788"/>
      <c r="F445" s="983"/>
      <c r="G445" s="984"/>
      <c r="H445" s="784"/>
      <c r="I445" s="788"/>
      <c r="J445" s="983"/>
      <c r="K445" s="984"/>
    </row>
    <row r="446" spans="1:15" ht="12.75" customHeight="1">
      <c r="A446" s="574"/>
      <c r="B446" s="576"/>
      <c r="C446" s="336"/>
      <c r="D446" s="784"/>
      <c r="E446" s="788"/>
      <c r="F446" s="983"/>
      <c r="G446" s="241"/>
      <c r="H446" s="784"/>
      <c r="I446" s="788"/>
      <c r="J446" s="983"/>
      <c r="K446" s="241"/>
    </row>
    <row r="447" spans="1:15" ht="12.75" customHeight="1">
      <c r="A447" s="574">
        <f>A442+1</f>
        <v>11</v>
      </c>
      <c r="B447" s="335" t="s">
        <v>482</v>
      </c>
      <c r="C447" s="336"/>
      <c r="D447" s="784">
        <v>65</v>
      </c>
      <c r="E447" s="752" t="s">
        <v>127</v>
      </c>
      <c r="F447" s="983">
        <v>90</v>
      </c>
      <c r="G447" s="991">
        <f>D447*F447</f>
        <v>5850</v>
      </c>
      <c r="H447" s="784">
        <v>65</v>
      </c>
      <c r="I447" s="752" t="s">
        <v>127</v>
      </c>
      <c r="J447" s="983">
        <v>125</v>
      </c>
      <c r="K447" s="991">
        <f>H447*J447</f>
        <v>8125</v>
      </c>
    </row>
    <row r="448" spans="1:15" ht="12.75" customHeight="1">
      <c r="A448" s="575"/>
      <c r="B448" s="335"/>
      <c r="C448" s="336"/>
      <c r="D448" s="787"/>
      <c r="E448" s="757"/>
      <c r="F448" s="983"/>
      <c r="G448" s="241"/>
      <c r="H448" s="787"/>
      <c r="I448" s="757"/>
      <c r="J448" s="983"/>
      <c r="K448" s="241"/>
    </row>
    <row r="449" spans="1:15" ht="12" customHeight="1">
      <c r="A449" s="575"/>
      <c r="B449" s="576" t="s">
        <v>566</v>
      </c>
      <c r="C449" s="336"/>
      <c r="D449" s="787"/>
      <c r="E449" s="752"/>
      <c r="F449" s="983"/>
      <c r="G449" s="241"/>
      <c r="H449" s="787"/>
      <c r="I449" s="752"/>
      <c r="J449" s="983"/>
      <c r="K449" s="241"/>
    </row>
    <row r="450" spans="1:15" ht="12.75" customHeight="1">
      <c r="A450" s="575"/>
      <c r="B450" s="576" t="s">
        <v>558</v>
      </c>
      <c r="C450" s="336"/>
      <c r="D450" s="787"/>
      <c r="E450" s="752"/>
      <c r="F450" s="982"/>
      <c r="G450" s="241"/>
      <c r="H450" s="787"/>
      <c r="I450" s="752"/>
      <c r="J450" s="982"/>
      <c r="K450" s="241"/>
    </row>
    <row r="451" spans="1:15" ht="12.75" customHeight="1">
      <c r="A451" s="574"/>
      <c r="B451" s="579"/>
      <c r="C451" s="853"/>
      <c r="D451" s="787"/>
      <c r="E451" s="752"/>
      <c r="F451" s="982"/>
      <c r="G451" s="241"/>
      <c r="H451" s="787"/>
      <c r="I451" s="752"/>
      <c r="J451" s="982"/>
      <c r="K451" s="241"/>
    </row>
    <row r="452" spans="1:15" ht="12.75" customHeight="1">
      <c r="A452" s="574">
        <f>A447+1</f>
        <v>12</v>
      </c>
      <c r="B452" s="579" t="s">
        <v>567</v>
      </c>
      <c r="C452" s="853"/>
      <c r="D452" s="787">
        <v>2</v>
      </c>
      <c r="E452" s="752" t="s">
        <v>127</v>
      </c>
      <c r="F452" s="982">
        <v>85</v>
      </c>
      <c r="G452" s="991">
        <f>D452*F452</f>
        <v>170</v>
      </c>
      <c r="H452" s="787">
        <v>2</v>
      </c>
      <c r="I452" s="752" t="s">
        <v>127</v>
      </c>
      <c r="J452" s="982">
        <v>110</v>
      </c>
      <c r="K452" s="991">
        <f>H452*J452</f>
        <v>220</v>
      </c>
    </row>
    <row r="453" spans="1:15" ht="12.75" customHeight="1">
      <c r="A453" s="574"/>
      <c r="B453" s="579"/>
      <c r="C453" s="853"/>
      <c r="D453" s="787"/>
      <c r="E453" s="752"/>
      <c r="F453" s="982"/>
      <c r="G453" s="241"/>
      <c r="H453" s="787"/>
      <c r="I453" s="752"/>
      <c r="J453" s="982"/>
      <c r="K453" s="241"/>
    </row>
    <row r="454" spans="1:15" ht="12.75" customHeight="1">
      <c r="A454" s="212"/>
      <c r="B454" s="87"/>
      <c r="C454" s="5"/>
      <c r="D454" s="582"/>
      <c r="F454" s="982"/>
      <c r="G454" s="241"/>
      <c r="H454" s="582"/>
      <c r="J454" s="982"/>
      <c r="K454" s="241"/>
    </row>
    <row r="455" spans="1:15" s="836" customFormat="1" ht="12.75" customHeight="1">
      <c r="A455" s="217"/>
      <c r="B455" s="10"/>
      <c r="C455" s="5"/>
      <c r="D455" s="582"/>
      <c r="E455" s="7"/>
      <c r="F455" s="983"/>
      <c r="G455" s="241"/>
      <c r="H455" s="582"/>
      <c r="I455" s="7"/>
      <c r="J455" s="983"/>
      <c r="K455" s="241"/>
      <c r="L455" s="849"/>
      <c r="M455" s="835"/>
      <c r="N455" s="835"/>
      <c r="O455" s="850"/>
    </row>
    <row r="456" spans="1:15" ht="12.75" customHeight="1">
      <c r="A456" s="217"/>
      <c r="B456" s="10"/>
      <c r="C456" s="5"/>
      <c r="D456" s="787"/>
      <c r="F456" s="983"/>
      <c r="G456" s="241"/>
      <c r="H456" s="787"/>
      <c r="J456" s="983"/>
      <c r="K456" s="241"/>
    </row>
    <row r="457" spans="1:15" ht="12.75" customHeight="1">
      <c r="A457" s="217"/>
      <c r="B457" s="10"/>
      <c r="C457" s="5"/>
      <c r="D457" s="787"/>
      <c r="F457" s="982"/>
      <c r="G457" s="241"/>
      <c r="H457" s="787"/>
      <c r="J457" s="982"/>
      <c r="K457" s="241"/>
    </row>
    <row r="458" spans="1:15" s="836" customFormat="1" ht="12.75" customHeight="1">
      <c r="A458" s="217"/>
      <c r="B458" s="335"/>
      <c r="C458" s="336"/>
      <c r="D458" s="582"/>
      <c r="E458" s="7"/>
      <c r="F458" s="983"/>
      <c r="G458" s="241"/>
      <c r="H458" s="582"/>
      <c r="I458" s="7"/>
      <c r="J458" s="983"/>
      <c r="K458" s="241"/>
      <c r="L458" s="849"/>
      <c r="M458" s="835"/>
      <c r="N458" s="835"/>
      <c r="O458" s="850"/>
    </row>
    <row r="459" spans="1:15" ht="12.75" customHeight="1">
      <c r="A459" s="212"/>
      <c r="B459" s="5"/>
      <c r="C459" s="5"/>
      <c r="D459" s="582"/>
      <c r="F459" s="983"/>
      <c r="G459" s="241"/>
      <c r="H459" s="582"/>
      <c r="J459" s="983"/>
      <c r="K459" s="241"/>
    </row>
    <row r="460" spans="1:15" s="836" customFormat="1" ht="12.75" customHeight="1">
      <c r="A460" s="575"/>
      <c r="B460" s="922"/>
      <c r="C460" s="730"/>
      <c r="D460" s="774"/>
      <c r="E460" s="788"/>
      <c r="F460" s="982"/>
      <c r="G460" s="241"/>
      <c r="H460" s="774"/>
      <c r="I460" s="788"/>
      <c r="J460" s="982"/>
      <c r="K460" s="241"/>
      <c r="L460" s="849"/>
      <c r="M460" s="835"/>
      <c r="N460" s="835"/>
      <c r="O460" s="850"/>
    </row>
    <row r="461" spans="1:15" s="836" customFormat="1" ht="12.75" customHeight="1">
      <c r="A461" s="217"/>
      <c r="B461" s="335"/>
      <c r="C461" s="853"/>
      <c r="D461" s="790"/>
      <c r="E461" s="788"/>
      <c r="F461" s="982"/>
      <c r="G461" s="241"/>
      <c r="H461" s="790"/>
      <c r="I461" s="788"/>
      <c r="J461" s="982"/>
      <c r="K461" s="241"/>
      <c r="L461" s="849"/>
      <c r="M461" s="835"/>
      <c r="N461" s="835"/>
      <c r="O461" s="850"/>
    </row>
    <row r="462" spans="1:15" ht="12.75" customHeight="1">
      <c r="A462" s="212"/>
      <c r="B462" s="5"/>
      <c r="C462" s="5"/>
      <c r="D462" s="582"/>
      <c r="F462" s="983"/>
      <c r="G462" s="241"/>
      <c r="H462" s="582"/>
      <c r="J462" s="983"/>
      <c r="K462" s="241"/>
    </row>
    <row r="463" spans="1:15" ht="12.6" customHeight="1">
      <c r="A463" s="212"/>
      <c r="B463" s="11"/>
      <c r="C463" s="5"/>
      <c r="D463" s="582"/>
      <c r="F463" s="983"/>
      <c r="G463" s="241"/>
      <c r="H463" s="582"/>
      <c r="J463" s="983"/>
      <c r="K463" s="241"/>
    </row>
    <row r="464" spans="1:15" ht="12.75" customHeight="1">
      <c r="A464" s="212"/>
      <c r="B464" s="87"/>
      <c r="C464" s="5"/>
      <c r="D464" s="582"/>
      <c r="F464" s="982"/>
      <c r="G464" s="241"/>
      <c r="H464" s="582"/>
      <c r="J464" s="982"/>
      <c r="K464" s="241"/>
    </row>
    <row r="465" spans="1:11" ht="12.75" customHeight="1">
      <c r="A465" s="212"/>
      <c r="B465" s="87"/>
      <c r="C465" s="5"/>
      <c r="D465" s="582"/>
      <c r="F465" s="982"/>
      <c r="G465" s="241"/>
      <c r="H465" s="582"/>
      <c r="J465" s="982"/>
      <c r="K465" s="241"/>
    </row>
    <row r="466" spans="1:11" ht="12.75" customHeight="1">
      <c r="A466" s="212"/>
      <c r="B466" s="921"/>
      <c r="C466" s="730"/>
      <c r="D466" s="774"/>
      <c r="E466" s="788"/>
      <c r="F466" s="983"/>
      <c r="G466" s="241"/>
      <c r="H466" s="774"/>
      <c r="I466" s="788"/>
      <c r="J466" s="983"/>
      <c r="K466" s="241"/>
    </row>
    <row r="467" spans="1:11" ht="12.75" customHeight="1">
      <c r="A467" s="212"/>
      <c r="B467" s="230"/>
      <c r="C467" s="228"/>
      <c r="D467" s="787"/>
      <c r="F467" s="983"/>
      <c r="G467" s="241"/>
      <c r="H467" s="787"/>
      <c r="J467" s="983"/>
      <c r="K467" s="241"/>
    </row>
    <row r="468" spans="1:11" ht="12.75" customHeight="1">
      <c r="A468" s="212"/>
      <c r="B468" s="87"/>
      <c r="C468" s="5"/>
      <c r="D468" s="582"/>
      <c r="F468" s="982"/>
      <c r="G468" s="241"/>
      <c r="H468" s="582"/>
      <c r="J468" s="982"/>
      <c r="K468" s="241"/>
    </row>
    <row r="469" spans="1:11" ht="12.75" customHeight="1">
      <c r="A469" s="212"/>
      <c r="B469" s="87"/>
      <c r="C469" s="5"/>
      <c r="D469" s="582"/>
      <c r="F469" s="982"/>
      <c r="G469" s="241"/>
      <c r="H469" s="582"/>
      <c r="J469" s="982"/>
      <c r="K469" s="241"/>
    </row>
    <row r="470" spans="1:11" ht="12.75" customHeight="1">
      <c r="A470" s="212"/>
      <c r="B470" s="87"/>
      <c r="C470" s="5"/>
      <c r="D470" s="582"/>
      <c r="F470" s="982"/>
      <c r="G470" s="241"/>
      <c r="H470" s="582"/>
      <c r="J470" s="982"/>
      <c r="K470" s="241"/>
    </row>
    <row r="471" spans="1:11" ht="12.75" customHeight="1">
      <c r="A471" s="212"/>
      <c r="B471" s="87"/>
      <c r="C471" s="5"/>
      <c r="D471" s="582"/>
      <c r="F471" s="982"/>
      <c r="G471" s="241"/>
      <c r="H471" s="582"/>
      <c r="J471" s="982"/>
      <c r="K471" s="241"/>
    </row>
    <row r="472" spans="1:11" ht="12.75" customHeight="1">
      <c r="A472" s="212"/>
      <c r="B472" s="87"/>
      <c r="C472" s="5"/>
      <c r="D472" s="582"/>
      <c r="F472" s="982"/>
      <c r="G472" s="241"/>
      <c r="H472" s="582"/>
      <c r="J472" s="982"/>
      <c r="K472" s="241"/>
    </row>
    <row r="473" spans="1:11" ht="12.75" customHeight="1">
      <c r="A473" s="217"/>
      <c r="B473" s="11"/>
      <c r="C473" s="5"/>
      <c r="D473" s="582"/>
      <c r="F473" s="982"/>
      <c r="G473" s="241"/>
      <c r="H473" s="582"/>
      <c r="J473" s="982"/>
      <c r="K473" s="241"/>
    </row>
    <row r="474" spans="1:11" ht="12.75" customHeight="1">
      <c r="A474" s="217"/>
      <c r="B474" s="11"/>
      <c r="C474" s="5"/>
      <c r="D474" s="582"/>
      <c r="F474" s="982"/>
      <c r="G474" s="241"/>
      <c r="H474" s="582"/>
      <c r="J474" s="982"/>
      <c r="K474" s="241"/>
    </row>
    <row r="475" spans="1:11" ht="12.75" customHeight="1">
      <c r="A475" s="212"/>
      <c r="B475" s="245"/>
      <c r="C475" s="242"/>
      <c r="D475" s="582"/>
      <c r="F475" s="982"/>
      <c r="G475" s="241"/>
      <c r="H475" s="582"/>
      <c r="J475" s="982"/>
      <c r="K475" s="241"/>
    </row>
    <row r="476" spans="1:11" ht="12.75" customHeight="1">
      <c r="A476" s="214"/>
      <c r="B476" s="11"/>
      <c r="C476" s="5"/>
      <c r="D476" s="582"/>
      <c r="F476" s="982"/>
      <c r="G476" s="241"/>
      <c r="H476" s="582"/>
      <c r="J476" s="982"/>
      <c r="K476" s="241"/>
    </row>
    <row r="477" spans="1:11" ht="12.75" customHeight="1">
      <c r="A477" s="214"/>
      <c r="B477" s="232"/>
      <c r="C477" s="5"/>
      <c r="D477" s="582"/>
      <c r="F477" s="982"/>
      <c r="G477" s="241"/>
      <c r="H477" s="582"/>
      <c r="J477" s="982"/>
      <c r="K477" s="241"/>
    </row>
    <row r="478" spans="1:11" ht="12.75" customHeight="1">
      <c r="A478" s="237"/>
      <c r="B478" s="18"/>
      <c r="C478" s="18"/>
      <c r="D478" s="604"/>
      <c r="E478" s="20"/>
      <c r="F478" s="987"/>
      <c r="G478" s="246"/>
      <c r="H478" s="604"/>
      <c r="I478" s="20"/>
      <c r="J478" s="987"/>
      <c r="K478" s="246"/>
    </row>
    <row r="479" spans="1:11" ht="12.75" customHeight="1">
      <c r="A479" s="212"/>
      <c r="B479" s="9" t="s">
        <v>106</v>
      </c>
      <c r="C479" s="9"/>
      <c r="D479" s="582"/>
      <c r="F479" s="988" t="s">
        <v>36</v>
      </c>
      <c r="G479" s="247">
        <f>SUM(G413:G476)</f>
        <v>9870</v>
      </c>
      <c r="H479" s="582"/>
      <c r="J479" s="988" t="s">
        <v>36</v>
      </c>
      <c r="K479" s="247">
        <f>SUM(K413:K476)</f>
        <v>11075</v>
      </c>
    </row>
    <row r="480" spans="1:11" ht="12.75" customHeight="1">
      <c r="A480" s="212"/>
      <c r="B480" s="5"/>
      <c r="C480" s="5"/>
      <c r="D480" s="582"/>
      <c r="F480" s="982"/>
      <c r="G480" s="241"/>
      <c r="H480" s="582"/>
      <c r="J480" s="982"/>
      <c r="K480" s="241"/>
    </row>
    <row r="481" spans="1:11" ht="12.75" customHeight="1">
      <c r="A481" s="217"/>
      <c r="B481" s="215" t="s">
        <v>568</v>
      </c>
      <c r="C481" s="5"/>
      <c r="D481" s="582"/>
      <c r="F481" s="982"/>
      <c r="G481" s="241"/>
      <c r="H481" s="582"/>
      <c r="J481" s="982"/>
      <c r="K481" s="241"/>
    </row>
    <row r="482" spans="1:11" ht="12.75" customHeight="1">
      <c r="A482" s="217"/>
      <c r="B482" s="11"/>
      <c r="C482" s="5"/>
      <c r="D482" s="582"/>
      <c r="F482" s="982"/>
      <c r="G482" s="241"/>
      <c r="H482" s="582"/>
      <c r="J482" s="982"/>
      <c r="K482" s="241"/>
    </row>
    <row r="483" spans="1:11" ht="12.75" customHeight="1">
      <c r="A483" s="217"/>
      <c r="B483" s="10" t="s">
        <v>569</v>
      </c>
      <c r="C483" s="5"/>
      <c r="D483" s="582"/>
      <c r="F483" s="982"/>
      <c r="G483" s="241"/>
      <c r="H483" s="582"/>
      <c r="J483" s="982"/>
      <c r="K483" s="241"/>
    </row>
    <row r="484" spans="1:11" ht="12.75" customHeight="1">
      <c r="A484" s="217"/>
      <c r="B484" s="10" t="s">
        <v>570</v>
      </c>
      <c r="C484" s="5"/>
      <c r="D484" s="582"/>
      <c r="F484" s="982"/>
      <c r="G484" s="241"/>
      <c r="H484" s="582"/>
      <c r="J484" s="982"/>
      <c r="K484" s="241"/>
    </row>
    <row r="485" spans="1:11" ht="12.75" customHeight="1">
      <c r="A485" s="217"/>
      <c r="B485" s="10" t="s">
        <v>571</v>
      </c>
      <c r="C485" s="5"/>
      <c r="D485" s="582"/>
      <c r="F485" s="982"/>
      <c r="G485" s="241"/>
      <c r="H485" s="582"/>
      <c r="J485" s="982"/>
      <c r="K485" s="241"/>
    </row>
    <row r="486" spans="1:11" ht="12.75" customHeight="1">
      <c r="A486" s="217"/>
      <c r="B486" s="11"/>
      <c r="C486" s="5"/>
      <c r="D486" s="582"/>
      <c r="F486" s="982"/>
      <c r="G486" s="241"/>
      <c r="H486" s="582"/>
      <c r="J486" s="982"/>
      <c r="K486" s="241"/>
    </row>
    <row r="487" spans="1:11" ht="12.75" customHeight="1">
      <c r="A487" s="217">
        <f>1</f>
        <v>1</v>
      </c>
      <c r="B487" s="11" t="s">
        <v>572</v>
      </c>
      <c r="C487" s="5"/>
      <c r="D487" s="584">
        <v>5</v>
      </c>
      <c r="E487" s="7" t="s">
        <v>78</v>
      </c>
      <c r="F487" s="982">
        <v>400</v>
      </c>
      <c r="G487" s="991">
        <f>D487*F487</f>
        <v>2000</v>
      </c>
      <c r="H487" s="584">
        <v>5</v>
      </c>
      <c r="I487" s="7" t="s">
        <v>78</v>
      </c>
      <c r="J487" s="983"/>
      <c r="K487" s="991">
        <f>H487*J487</f>
        <v>0</v>
      </c>
    </row>
    <row r="488" spans="1:11" ht="12.75" customHeight="1">
      <c r="A488" s="217"/>
      <c r="B488" s="11"/>
      <c r="C488" s="5"/>
      <c r="D488" s="582"/>
      <c r="F488" s="982"/>
      <c r="G488" s="241"/>
      <c r="H488" s="582"/>
      <c r="J488" s="983"/>
      <c r="K488" s="241"/>
    </row>
    <row r="489" spans="1:11" ht="12.75" customHeight="1">
      <c r="A489" s="217">
        <f>+A487+1</f>
        <v>2</v>
      </c>
      <c r="B489" s="11" t="s">
        <v>573</v>
      </c>
      <c r="C489" s="5"/>
      <c r="D489" s="584">
        <v>14</v>
      </c>
      <c r="E489" s="7" t="s">
        <v>78</v>
      </c>
      <c r="F489" s="982">
        <f>+F487</f>
        <v>400</v>
      </c>
      <c r="G489" s="991">
        <f>D489*F489</f>
        <v>5600</v>
      </c>
      <c r="H489" s="584">
        <v>14</v>
      </c>
      <c r="I489" s="7" t="s">
        <v>78</v>
      </c>
      <c r="J489" s="983"/>
      <c r="K489" s="991">
        <f>H489*J489</f>
        <v>0</v>
      </c>
    </row>
    <row r="490" spans="1:11" ht="12.75" customHeight="1">
      <c r="A490" s="217"/>
      <c r="B490" s="11"/>
      <c r="C490" s="5"/>
      <c r="D490" s="582"/>
      <c r="F490" s="982"/>
      <c r="G490" s="241"/>
      <c r="H490" s="582"/>
      <c r="J490" s="983"/>
      <c r="K490" s="241"/>
    </row>
    <row r="491" spans="1:11" ht="12.75" customHeight="1">
      <c r="A491" s="217">
        <f>+A489+1</f>
        <v>3</v>
      </c>
      <c r="B491" s="11" t="s">
        <v>574</v>
      </c>
      <c r="C491" s="5"/>
      <c r="D491" s="584"/>
      <c r="F491" s="982"/>
      <c r="G491" s="241"/>
      <c r="H491" s="584"/>
      <c r="J491" s="983"/>
      <c r="K491" s="241"/>
    </row>
    <row r="492" spans="1:11" ht="12.75" customHeight="1">
      <c r="A492" s="212"/>
      <c r="B492" s="11" t="s">
        <v>575</v>
      </c>
      <c r="C492" s="5"/>
      <c r="D492" s="582">
        <v>4</v>
      </c>
      <c r="E492" s="7" t="s">
        <v>78</v>
      </c>
      <c r="F492" s="982">
        <f>+F489</f>
        <v>400</v>
      </c>
      <c r="G492" s="991">
        <f>D492*F492</f>
        <v>1600</v>
      </c>
      <c r="H492" s="582">
        <v>4</v>
      </c>
      <c r="I492" s="7" t="s">
        <v>78</v>
      </c>
      <c r="J492" s="983"/>
      <c r="K492" s="991">
        <f>H492*J492</f>
        <v>0</v>
      </c>
    </row>
    <row r="493" spans="1:11" ht="12.75" customHeight="1">
      <c r="A493" s="217"/>
      <c r="B493" s="11"/>
      <c r="C493" s="5"/>
      <c r="D493" s="582"/>
      <c r="F493" s="982"/>
      <c r="G493" s="241"/>
      <c r="H493" s="582"/>
      <c r="J493" s="983"/>
      <c r="K493" s="241"/>
    </row>
    <row r="494" spans="1:11" ht="12.75" customHeight="1">
      <c r="A494" s="217">
        <f>+A491+1</f>
        <v>4</v>
      </c>
      <c r="B494" s="11" t="s">
        <v>576</v>
      </c>
      <c r="C494" s="5"/>
      <c r="D494" s="584">
        <v>2</v>
      </c>
      <c r="E494" s="7" t="s">
        <v>78</v>
      </c>
      <c r="F494" s="982">
        <f>+F492</f>
        <v>400</v>
      </c>
      <c r="G494" s="991">
        <f>D494*F494</f>
        <v>800</v>
      </c>
      <c r="H494" s="584">
        <v>2</v>
      </c>
      <c r="I494" s="7" t="s">
        <v>78</v>
      </c>
      <c r="J494" s="982"/>
      <c r="K494" s="991">
        <f>H494*J494</f>
        <v>0</v>
      </c>
    </row>
    <row r="495" spans="1:11" ht="12.75" customHeight="1">
      <c r="A495" s="217"/>
      <c r="B495" s="11"/>
      <c r="C495" s="5"/>
      <c r="D495" s="582"/>
      <c r="F495" s="982"/>
      <c r="G495" s="241"/>
      <c r="H495" s="582"/>
      <c r="J495" s="982"/>
      <c r="K495" s="241"/>
    </row>
    <row r="496" spans="1:11" ht="12.75" customHeight="1">
      <c r="A496" s="217">
        <f>+A494+1</f>
        <v>5</v>
      </c>
      <c r="B496" s="11" t="s">
        <v>577</v>
      </c>
      <c r="C496" s="5"/>
      <c r="D496" s="584">
        <v>3</v>
      </c>
      <c r="E496" s="7" t="s">
        <v>78</v>
      </c>
      <c r="F496" s="982">
        <f>+F494</f>
        <v>400</v>
      </c>
      <c r="G496" s="991">
        <f>D496*F496</f>
        <v>1200</v>
      </c>
      <c r="H496" s="584">
        <v>3</v>
      </c>
      <c r="I496" s="7" t="s">
        <v>78</v>
      </c>
      <c r="J496" s="982"/>
      <c r="K496" s="991">
        <f>H496*J496</f>
        <v>0</v>
      </c>
    </row>
    <row r="497" spans="1:11" ht="12.75" customHeight="1">
      <c r="A497" s="212"/>
      <c r="B497" s="11"/>
      <c r="C497" s="5"/>
      <c r="D497" s="582"/>
      <c r="F497" s="982"/>
      <c r="G497" s="241"/>
      <c r="H497" s="582"/>
      <c r="J497" s="983"/>
      <c r="K497" s="241"/>
    </row>
    <row r="498" spans="1:11" ht="12.75" customHeight="1">
      <c r="A498" s="575">
        <f>A496+1</f>
        <v>6</v>
      </c>
      <c r="B498" s="11" t="s">
        <v>578</v>
      </c>
      <c r="C498" s="5"/>
      <c r="D498" s="582">
        <v>3</v>
      </c>
      <c r="E498" s="7" t="s">
        <v>78</v>
      </c>
      <c r="F498" s="983">
        <f>+F496</f>
        <v>400</v>
      </c>
      <c r="G498" s="991">
        <f>D498*F498</f>
        <v>1200</v>
      </c>
      <c r="H498" s="582">
        <v>3</v>
      </c>
      <c r="I498" s="7" t="s">
        <v>78</v>
      </c>
      <c r="J498" s="983"/>
      <c r="K498" s="991">
        <f>H498*J498</f>
        <v>0</v>
      </c>
    </row>
    <row r="499" spans="1:11" ht="12.75" customHeight="1">
      <c r="A499" s="212"/>
      <c r="B499" s="11"/>
      <c r="C499" s="5"/>
      <c r="D499" s="582"/>
      <c r="F499" s="983"/>
      <c r="G499" s="241"/>
      <c r="H499" s="582"/>
      <c r="J499" s="982"/>
      <c r="K499" s="241"/>
    </row>
    <row r="500" spans="1:11" ht="12.75" customHeight="1">
      <c r="A500" s="217">
        <f>A498+1</f>
        <v>7</v>
      </c>
      <c r="B500" s="11" t="s">
        <v>579</v>
      </c>
      <c r="C500" s="5"/>
      <c r="D500" s="582">
        <v>1</v>
      </c>
      <c r="E500" s="7" t="s">
        <v>78</v>
      </c>
      <c r="F500" s="982">
        <v>1000</v>
      </c>
      <c r="G500" s="991">
        <f>D500*F500</f>
        <v>1000</v>
      </c>
      <c r="H500" s="582">
        <v>1</v>
      </c>
      <c r="I500" s="7" t="s">
        <v>78</v>
      </c>
      <c r="J500" s="983"/>
      <c r="K500" s="991">
        <f>H500*J500</f>
        <v>0</v>
      </c>
    </row>
    <row r="501" spans="1:11" ht="12.75" customHeight="1">
      <c r="A501" s="217"/>
      <c r="B501" s="11"/>
      <c r="C501" s="5"/>
      <c r="D501" s="584"/>
      <c r="F501" s="983"/>
      <c r="G501" s="984"/>
      <c r="H501" s="584"/>
      <c r="J501" s="983"/>
      <c r="K501" s="984"/>
    </row>
    <row r="502" spans="1:11" ht="12.75" customHeight="1">
      <c r="A502" s="217">
        <f>A500+1</f>
        <v>8</v>
      </c>
      <c r="B502" s="578" t="s">
        <v>580</v>
      </c>
      <c r="C502" s="336"/>
      <c r="D502" s="581">
        <v>1</v>
      </c>
      <c r="E502" s="221" t="s">
        <v>78</v>
      </c>
      <c r="F502" s="983">
        <f>+F498</f>
        <v>400</v>
      </c>
      <c r="G502" s="991">
        <f>D502*F502</f>
        <v>400</v>
      </c>
      <c r="H502" s="581">
        <v>1</v>
      </c>
      <c r="I502" s="221" t="s">
        <v>78</v>
      </c>
      <c r="J502" s="983"/>
      <c r="K502" s="991">
        <f>H502*J502</f>
        <v>0</v>
      </c>
    </row>
    <row r="503" spans="1:11" ht="12.75" customHeight="1">
      <c r="A503" s="217"/>
      <c r="B503" s="335"/>
      <c r="C503" s="336"/>
      <c r="D503" s="584"/>
      <c r="E503" s="221"/>
      <c r="F503" s="983"/>
      <c r="G503" s="984"/>
      <c r="H503" s="584"/>
      <c r="I503" s="221"/>
      <c r="J503" s="983"/>
      <c r="K503" s="984"/>
    </row>
    <row r="504" spans="1:11" ht="12.75" customHeight="1">
      <c r="A504" s="217">
        <f>A502+1</f>
        <v>9</v>
      </c>
      <c r="B504" s="335" t="s">
        <v>581</v>
      </c>
      <c r="C504" s="336"/>
      <c r="D504" s="584">
        <v>2</v>
      </c>
      <c r="E504" s="223" t="s">
        <v>78</v>
      </c>
      <c r="F504" s="983">
        <f>+F502</f>
        <v>400</v>
      </c>
      <c r="G504" s="991">
        <f>D504*F504</f>
        <v>800</v>
      </c>
      <c r="H504" s="584">
        <v>2</v>
      </c>
      <c r="I504" s="223" t="s">
        <v>78</v>
      </c>
      <c r="J504" s="983"/>
      <c r="K504" s="991">
        <f>H504*J504</f>
        <v>0</v>
      </c>
    </row>
    <row r="505" spans="1:11" ht="12.75" customHeight="1">
      <c r="A505" s="217"/>
      <c r="B505" s="335"/>
      <c r="C505" s="336"/>
      <c r="D505" s="584"/>
      <c r="E505" s="223"/>
      <c r="F505" s="983"/>
      <c r="G505" s="984"/>
      <c r="H505" s="584"/>
      <c r="I505" s="223"/>
      <c r="J505" s="983"/>
      <c r="K505" s="984"/>
    </row>
    <row r="506" spans="1:11" ht="12.75" customHeight="1">
      <c r="A506" s="217"/>
      <c r="B506" s="10" t="s">
        <v>582</v>
      </c>
      <c r="C506" s="5"/>
      <c r="D506" s="582"/>
      <c r="F506" s="983"/>
      <c r="G506" s="984"/>
      <c r="H506" s="582"/>
      <c r="J506" s="983"/>
      <c r="K506" s="984"/>
    </row>
    <row r="507" spans="1:11" ht="12.75" customHeight="1">
      <c r="A507" s="575"/>
      <c r="B507" s="227"/>
      <c r="C507" s="228"/>
      <c r="D507" s="582"/>
      <c r="E507" s="243"/>
      <c r="F507" s="983"/>
      <c r="G507" s="241"/>
      <c r="H507" s="582"/>
      <c r="I507" s="243"/>
      <c r="J507" s="983"/>
      <c r="K507" s="241"/>
    </row>
    <row r="508" spans="1:11" ht="12.75" customHeight="1">
      <c r="A508" s="217">
        <f>A504+1</f>
        <v>10</v>
      </c>
      <c r="B508" s="11" t="s">
        <v>572</v>
      </c>
      <c r="C508" s="5"/>
      <c r="D508" s="584">
        <v>5</v>
      </c>
      <c r="E508" s="7" t="s">
        <v>78</v>
      </c>
      <c r="F508" s="983">
        <v>1000</v>
      </c>
      <c r="G508" s="991">
        <f>D508*F508</f>
        <v>5000</v>
      </c>
      <c r="H508" s="584">
        <v>5</v>
      </c>
      <c r="I508" s="7" t="s">
        <v>78</v>
      </c>
      <c r="J508" s="983">
        <v>1400</v>
      </c>
      <c r="K508" s="991">
        <f>H508*J508</f>
        <v>7000</v>
      </c>
    </row>
    <row r="509" spans="1:11" ht="12.75" customHeight="1">
      <c r="A509" s="217"/>
      <c r="B509" s="11"/>
      <c r="C509" s="5"/>
      <c r="D509" s="582"/>
      <c r="F509" s="983"/>
      <c r="G509" s="984"/>
      <c r="H509" s="582"/>
      <c r="J509" s="983"/>
      <c r="K509" s="984"/>
    </row>
    <row r="510" spans="1:11" ht="12.75" customHeight="1">
      <c r="A510" s="217">
        <f>+A508+1</f>
        <v>11</v>
      </c>
      <c r="B510" s="11" t="s">
        <v>573</v>
      </c>
      <c r="C510" s="5"/>
      <c r="D510" s="584">
        <v>14</v>
      </c>
      <c r="E510" s="7" t="s">
        <v>78</v>
      </c>
      <c r="F510" s="983">
        <v>650</v>
      </c>
      <c r="G510" s="991">
        <f>D510*F510</f>
        <v>9100</v>
      </c>
      <c r="H510" s="584">
        <v>14</v>
      </c>
      <c r="I510" s="7" t="s">
        <v>78</v>
      </c>
      <c r="J510" s="983">
        <v>950</v>
      </c>
      <c r="K510" s="991">
        <f>H510*J510</f>
        <v>13300</v>
      </c>
    </row>
    <row r="511" spans="1:11" ht="12.75" customHeight="1">
      <c r="A511" s="217"/>
      <c r="B511" s="11"/>
      <c r="C511" s="5"/>
      <c r="D511" s="582"/>
      <c r="F511" s="983"/>
      <c r="G511" s="984"/>
      <c r="H511" s="582"/>
      <c r="J511" s="983"/>
      <c r="K511" s="984"/>
    </row>
    <row r="512" spans="1:11" ht="12.75" customHeight="1">
      <c r="A512" s="217">
        <f>+A510+1</f>
        <v>12</v>
      </c>
      <c r="B512" s="11" t="s">
        <v>574</v>
      </c>
      <c r="C512" s="5"/>
      <c r="D512" s="584"/>
      <c r="F512" s="983"/>
      <c r="G512" s="241"/>
      <c r="H512" s="584"/>
      <c r="J512" s="983"/>
      <c r="K512" s="241"/>
    </row>
    <row r="513" spans="1:11" ht="12.75" customHeight="1">
      <c r="A513" s="217"/>
      <c r="B513" s="11" t="s">
        <v>575</v>
      </c>
      <c r="C513" s="5"/>
      <c r="D513" s="582">
        <v>4</v>
      </c>
      <c r="E513" s="7" t="s">
        <v>78</v>
      </c>
      <c r="F513" s="983">
        <v>900</v>
      </c>
      <c r="G513" s="991">
        <f>D513*F513</f>
        <v>3600</v>
      </c>
      <c r="H513" s="582">
        <v>4</v>
      </c>
      <c r="I513" s="7" t="s">
        <v>78</v>
      </c>
      <c r="J513" s="983">
        <v>1050</v>
      </c>
      <c r="K513" s="991">
        <f>H513*J513</f>
        <v>4200</v>
      </c>
    </row>
    <row r="514" spans="1:11" ht="12.75" customHeight="1">
      <c r="A514" s="217"/>
      <c r="B514" s="11"/>
      <c r="C514" s="5"/>
      <c r="D514" s="582"/>
      <c r="F514" s="983"/>
      <c r="G514" s="241"/>
      <c r="H514" s="582"/>
      <c r="J514" s="983"/>
      <c r="K514" s="241"/>
    </row>
    <row r="515" spans="1:11" ht="12.75" customHeight="1">
      <c r="A515" s="217">
        <f>A512+1</f>
        <v>13</v>
      </c>
      <c r="B515" s="11" t="s">
        <v>576</v>
      </c>
      <c r="C515" s="5"/>
      <c r="D515" s="584">
        <v>2</v>
      </c>
      <c r="E515" s="7" t="s">
        <v>78</v>
      </c>
      <c r="F515" s="982">
        <v>650</v>
      </c>
      <c r="G515" s="991">
        <f>D515*F515</f>
        <v>1300</v>
      </c>
      <c r="H515" s="584">
        <v>2</v>
      </c>
      <c r="I515" s="7" t="s">
        <v>78</v>
      </c>
      <c r="J515" s="982">
        <v>950</v>
      </c>
      <c r="K515" s="991">
        <f>H515*J515</f>
        <v>1900</v>
      </c>
    </row>
    <row r="516" spans="1:11" ht="12.75" customHeight="1">
      <c r="A516" s="217"/>
      <c r="B516" s="11"/>
      <c r="C516" s="5"/>
      <c r="D516" s="582"/>
      <c r="F516" s="982"/>
      <c r="G516" s="241"/>
      <c r="H516" s="582"/>
      <c r="J516" s="982"/>
      <c r="K516" s="241"/>
    </row>
    <row r="517" spans="1:11" ht="12.75" customHeight="1">
      <c r="A517" s="212">
        <f>A515+1</f>
        <v>14</v>
      </c>
      <c r="B517" s="11" t="s">
        <v>577</v>
      </c>
      <c r="C517" s="5"/>
      <c r="D517" s="584">
        <v>3</v>
      </c>
      <c r="E517" s="7" t="s">
        <v>78</v>
      </c>
      <c r="F517" s="982">
        <v>800</v>
      </c>
      <c r="G517" s="991">
        <f>D517*F517</f>
        <v>2400</v>
      </c>
      <c r="H517" s="584">
        <v>3</v>
      </c>
      <c r="I517" s="7" t="s">
        <v>78</v>
      </c>
      <c r="J517" s="982">
        <v>1450</v>
      </c>
      <c r="K517" s="991">
        <f>H517*J517</f>
        <v>4350</v>
      </c>
    </row>
    <row r="518" spans="1:11" ht="12.75" customHeight="1">
      <c r="A518" s="217"/>
      <c r="B518" s="11"/>
      <c r="C518" s="5"/>
      <c r="D518" s="582"/>
      <c r="F518" s="983"/>
      <c r="G518" s="241"/>
      <c r="H518" s="582"/>
      <c r="J518" s="983"/>
      <c r="K518" s="241"/>
    </row>
    <row r="519" spans="1:11" ht="12.75" customHeight="1">
      <c r="A519" s="575">
        <f>A517+1</f>
        <v>15</v>
      </c>
      <c r="B519" s="11" t="s">
        <v>578</v>
      </c>
      <c r="C519" s="5"/>
      <c r="D519" s="582">
        <v>3</v>
      </c>
      <c r="E519" s="7" t="s">
        <v>78</v>
      </c>
      <c r="F519" s="983">
        <v>800</v>
      </c>
      <c r="G519" s="991">
        <f>D519*F519</f>
        <v>2400</v>
      </c>
      <c r="H519" s="582">
        <v>3</v>
      </c>
      <c r="I519" s="7" t="s">
        <v>78</v>
      </c>
      <c r="J519" s="983">
        <v>1200</v>
      </c>
      <c r="K519" s="991">
        <f>H519*J519</f>
        <v>3600</v>
      </c>
    </row>
    <row r="520" spans="1:11" ht="12.75" customHeight="1">
      <c r="A520" s="217"/>
      <c r="B520" s="11"/>
      <c r="C520" s="5"/>
      <c r="D520" s="582"/>
      <c r="F520" s="982"/>
      <c r="G520" s="241"/>
      <c r="H520" s="582"/>
      <c r="J520" s="982"/>
      <c r="K520" s="241"/>
    </row>
    <row r="521" spans="1:11" ht="12.75" customHeight="1">
      <c r="A521" s="212">
        <f>A519+1</f>
        <v>16</v>
      </c>
      <c r="B521" s="11" t="s">
        <v>579</v>
      </c>
      <c r="C521" s="5"/>
      <c r="D521" s="582">
        <v>1</v>
      </c>
      <c r="E521" s="7" t="s">
        <v>78</v>
      </c>
      <c r="F521" s="983">
        <v>17500</v>
      </c>
      <c r="G521" s="991">
        <f>D521*F521</f>
        <v>17500</v>
      </c>
      <c r="H521" s="582">
        <v>1</v>
      </c>
      <c r="I521" s="7" t="s">
        <v>78</v>
      </c>
      <c r="J521" s="983">
        <v>18500</v>
      </c>
      <c r="K521" s="991">
        <f>H521*J521</f>
        <v>18500</v>
      </c>
    </row>
    <row r="522" spans="1:11" ht="12.75" customHeight="1">
      <c r="A522" s="217"/>
      <c r="B522" s="11"/>
      <c r="C522" s="5"/>
      <c r="D522" s="584"/>
      <c r="F522" s="983"/>
      <c r="G522" s="241"/>
      <c r="H522" s="584"/>
      <c r="J522" s="983"/>
      <c r="K522" s="241"/>
    </row>
    <row r="523" spans="1:11" ht="12.75" customHeight="1">
      <c r="A523" s="212">
        <f>A521+1</f>
        <v>17</v>
      </c>
      <c r="B523" s="578" t="s">
        <v>580</v>
      </c>
      <c r="C523" s="336"/>
      <c r="D523" s="581">
        <v>1</v>
      </c>
      <c r="E523" s="221" t="s">
        <v>78</v>
      </c>
      <c r="F523" s="983">
        <v>3500</v>
      </c>
      <c r="G523" s="991">
        <f>D523*F523</f>
        <v>3500</v>
      </c>
      <c r="H523" s="581">
        <v>1</v>
      </c>
      <c r="I523" s="221" t="s">
        <v>78</v>
      </c>
      <c r="J523" s="983">
        <v>2000</v>
      </c>
      <c r="K523" s="991">
        <f>H523*J523</f>
        <v>2000</v>
      </c>
    </row>
    <row r="524" spans="1:11" ht="12.75" customHeight="1">
      <c r="A524" s="575"/>
      <c r="B524" s="579"/>
      <c r="C524" s="336"/>
      <c r="D524" s="582"/>
      <c r="E524" s="243"/>
      <c r="F524" s="983"/>
      <c r="G524" s="241"/>
      <c r="H524" s="582"/>
      <c r="I524" s="243"/>
      <c r="J524" s="983"/>
      <c r="K524" s="241"/>
    </row>
    <row r="525" spans="1:11" ht="12.75" customHeight="1">
      <c r="A525" s="212">
        <f>A523+1</f>
        <v>18</v>
      </c>
      <c r="B525" s="335" t="s">
        <v>581</v>
      </c>
      <c r="C525" s="336"/>
      <c r="D525" s="584">
        <v>2</v>
      </c>
      <c r="E525" s="223" t="s">
        <v>78</v>
      </c>
      <c r="F525" s="983">
        <v>900</v>
      </c>
      <c r="G525" s="991">
        <f>D525*F525</f>
        <v>1800</v>
      </c>
      <c r="H525" s="584">
        <v>2</v>
      </c>
      <c r="I525" s="223" t="s">
        <v>78</v>
      </c>
      <c r="J525" s="983">
        <v>1400</v>
      </c>
      <c r="K525" s="991">
        <f>H525*J525</f>
        <v>2800</v>
      </c>
    </row>
    <row r="526" spans="1:11" ht="12.75" customHeight="1">
      <c r="A526" s="575"/>
      <c r="B526" s="579"/>
      <c r="C526" s="336"/>
      <c r="D526" s="582"/>
      <c r="E526" s="243"/>
      <c r="F526" s="983"/>
      <c r="G526" s="241"/>
      <c r="H526" s="582"/>
      <c r="I526" s="243"/>
      <c r="J526" s="983"/>
      <c r="K526" s="241"/>
    </row>
    <row r="527" spans="1:11" ht="12.75" customHeight="1">
      <c r="A527" s="217"/>
      <c r="B527" s="10" t="s">
        <v>583</v>
      </c>
      <c r="C527" s="5"/>
      <c r="D527" s="582"/>
      <c r="E527" s="243"/>
      <c r="F527" s="983"/>
      <c r="G527" s="241"/>
      <c r="H527" s="582"/>
      <c r="I527" s="243"/>
      <c r="J527" s="983"/>
      <c r="K527" s="241"/>
    </row>
    <row r="528" spans="1:11" ht="12.75" customHeight="1">
      <c r="A528" s="212"/>
      <c r="B528" s="10" t="s">
        <v>584</v>
      </c>
      <c r="C528" s="5"/>
      <c r="D528" s="582"/>
      <c r="F528" s="982"/>
      <c r="G528" s="984"/>
      <c r="H528" s="582"/>
      <c r="J528" s="982"/>
      <c r="K528" s="984"/>
    </row>
    <row r="529" spans="1:11" ht="12.75" customHeight="1">
      <c r="A529" s="575"/>
      <c r="B529" s="10" t="s">
        <v>585</v>
      </c>
      <c r="C529" s="336"/>
      <c r="D529" s="582"/>
      <c r="F529" s="983"/>
      <c r="G529" s="241"/>
      <c r="H529" s="582"/>
      <c r="J529" s="983"/>
      <c r="K529" s="241"/>
    </row>
    <row r="530" spans="1:11" ht="12.75" customHeight="1">
      <c r="A530" s="575"/>
      <c r="B530" s="11"/>
      <c r="C530" s="336"/>
      <c r="D530" s="582"/>
      <c r="F530" s="983"/>
      <c r="G530" s="241"/>
      <c r="H530" s="582"/>
      <c r="J530" s="983"/>
      <c r="K530" s="241"/>
    </row>
    <row r="531" spans="1:11" ht="12.75" customHeight="1">
      <c r="A531" s="212">
        <f>A525+1</f>
        <v>19</v>
      </c>
      <c r="B531" s="579" t="s">
        <v>586</v>
      </c>
      <c r="C531" s="336"/>
      <c r="D531" s="582">
        <v>21</v>
      </c>
      <c r="E531" s="243" t="s">
        <v>127</v>
      </c>
      <c r="F531" s="983">
        <v>750</v>
      </c>
      <c r="G531" s="991">
        <f>D531*F531</f>
        <v>15750</v>
      </c>
      <c r="H531" s="582">
        <v>21</v>
      </c>
      <c r="I531" s="243" t="s">
        <v>127</v>
      </c>
      <c r="J531" s="983">
        <v>300</v>
      </c>
      <c r="K531" s="991">
        <f>H531*J531</f>
        <v>6300</v>
      </c>
    </row>
    <row r="532" spans="1:11" ht="12.75" customHeight="1">
      <c r="A532" s="217"/>
      <c r="B532" s="11"/>
      <c r="C532" s="5"/>
      <c r="D532" s="582"/>
      <c r="F532" s="983"/>
      <c r="G532" s="984"/>
      <c r="H532" s="582"/>
      <c r="J532" s="983"/>
      <c r="K532" s="984"/>
    </row>
    <row r="533" spans="1:11" ht="12.75" customHeight="1">
      <c r="A533" s="222"/>
      <c r="B533" s="576" t="s">
        <v>30</v>
      </c>
      <c r="C533" s="731"/>
      <c r="D533" s="581"/>
      <c r="F533" s="983"/>
      <c r="G533" s="241"/>
      <c r="H533" s="581"/>
      <c r="J533" s="983"/>
      <c r="K533" s="241"/>
    </row>
    <row r="534" spans="1:11" ht="12.75" customHeight="1">
      <c r="A534" s="616"/>
      <c r="B534" s="841"/>
      <c r="C534" s="856"/>
      <c r="D534" s="261"/>
      <c r="E534" s="261"/>
      <c r="F534" s="983"/>
      <c r="G534" s="984"/>
      <c r="H534" s="261"/>
      <c r="I534" s="261"/>
      <c r="J534" s="983"/>
      <c r="K534" s="984"/>
    </row>
    <row r="535" spans="1:11" ht="12.75" customHeight="1">
      <c r="A535" s="616">
        <f>A531+1</f>
        <v>20</v>
      </c>
      <c r="B535" s="157" t="s">
        <v>587</v>
      </c>
      <c r="C535" s="936"/>
      <c r="D535" s="797">
        <v>1</v>
      </c>
      <c r="E535" s="937" t="s">
        <v>32</v>
      </c>
      <c r="F535" s="983">
        <v>5500</v>
      </c>
      <c r="G535" s="991">
        <f>D535*F535</f>
        <v>5500</v>
      </c>
      <c r="H535" s="797">
        <v>1</v>
      </c>
      <c r="I535" s="937" t="s">
        <v>32</v>
      </c>
      <c r="J535" s="983">
        <v>6500</v>
      </c>
      <c r="K535" s="991">
        <f>H535*J535</f>
        <v>6500</v>
      </c>
    </row>
    <row r="536" spans="1:11" ht="12.75" customHeight="1">
      <c r="A536" s="616"/>
      <c r="B536" s="157"/>
      <c r="C536" s="936"/>
      <c r="D536" s="261"/>
      <c r="E536" s="937"/>
      <c r="F536" s="983"/>
      <c r="G536" s="984"/>
      <c r="H536" s="261"/>
      <c r="I536" s="937"/>
      <c r="J536" s="983"/>
      <c r="K536" s="984"/>
    </row>
    <row r="537" spans="1:11" ht="12.75" customHeight="1">
      <c r="A537" s="616"/>
      <c r="B537" s="157"/>
      <c r="C537" s="936"/>
      <c r="D537" s="261"/>
      <c r="E537" s="937"/>
      <c r="F537" s="983"/>
      <c r="G537" s="984"/>
      <c r="H537" s="261"/>
      <c r="I537" s="937"/>
      <c r="J537" s="983"/>
      <c r="K537" s="984"/>
    </row>
    <row r="538" spans="1:11" ht="12.75" customHeight="1">
      <c r="A538" s="616"/>
      <c r="B538" s="157"/>
      <c r="C538" s="936"/>
      <c r="D538" s="261"/>
      <c r="E538" s="937"/>
      <c r="F538" s="983"/>
      <c r="G538" s="984"/>
      <c r="H538" s="261"/>
      <c r="I538" s="937"/>
      <c r="J538" s="983"/>
      <c r="K538" s="984"/>
    </row>
    <row r="539" spans="1:11" ht="12.75" customHeight="1">
      <c r="A539" s="616"/>
      <c r="B539" s="157"/>
      <c r="C539" s="936"/>
      <c r="D539" s="261"/>
      <c r="E539" s="937"/>
      <c r="F539" s="983"/>
      <c r="G539" s="984"/>
      <c r="H539" s="261"/>
      <c r="I539" s="937"/>
      <c r="J539" s="983"/>
      <c r="K539" s="984"/>
    </row>
    <row r="540" spans="1:11" ht="12.75" customHeight="1">
      <c r="A540" s="616"/>
      <c r="B540" s="157"/>
      <c r="C540" s="936"/>
      <c r="D540" s="261"/>
      <c r="E540" s="937"/>
      <c r="F540" s="983"/>
      <c r="G540" s="984"/>
      <c r="H540" s="261"/>
      <c r="I540" s="937"/>
      <c r="J540" s="983"/>
      <c r="K540" s="984"/>
    </row>
    <row r="541" spans="1:11" ht="12.75" customHeight="1">
      <c r="A541" s="616"/>
      <c r="B541" s="157"/>
      <c r="C541" s="936"/>
      <c r="D541" s="261"/>
      <c r="E541" s="937"/>
      <c r="F541" s="983"/>
      <c r="G541" s="984"/>
      <c r="H541" s="261"/>
      <c r="I541" s="937"/>
      <c r="J541" s="983"/>
      <c r="K541" s="984"/>
    </row>
    <row r="542" spans="1:11" ht="12.75" customHeight="1">
      <c r="A542" s="616"/>
      <c r="B542" s="157"/>
      <c r="C542" s="936"/>
      <c r="D542" s="261"/>
      <c r="E542" s="937"/>
      <c r="F542" s="983"/>
      <c r="G542" s="984"/>
      <c r="H542" s="261"/>
      <c r="I542" s="937"/>
      <c r="J542" s="983"/>
      <c r="K542" s="984"/>
    </row>
    <row r="543" spans="1:11" ht="12.75" customHeight="1">
      <c r="A543" s="616"/>
      <c r="B543" s="157"/>
      <c r="C543" s="260"/>
      <c r="D543" s="4"/>
      <c r="E543" s="4"/>
      <c r="F543" s="983"/>
      <c r="G543" s="241"/>
      <c r="H543" s="4"/>
      <c r="I543" s="4"/>
      <c r="J543" s="983"/>
      <c r="K543" s="241"/>
    </row>
    <row r="544" spans="1:11" ht="12.75" customHeight="1">
      <c r="A544" s="217"/>
      <c r="B544" s="11"/>
      <c r="C544" s="5"/>
      <c r="D544" s="581"/>
      <c r="F544" s="983"/>
      <c r="G544" s="241"/>
      <c r="H544" s="581"/>
      <c r="J544" s="983"/>
      <c r="K544" s="241"/>
    </row>
    <row r="545" spans="1:16" ht="12.75" customHeight="1">
      <c r="A545" s="217"/>
      <c r="B545" s="10"/>
      <c r="C545" s="5"/>
      <c r="D545" s="582"/>
      <c r="F545" s="982"/>
      <c r="G545" s="241"/>
      <c r="H545" s="582"/>
      <c r="J545" s="982"/>
      <c r="K545" s="241"/>
    </row>
    <row r="546" spans="1:16" ht="12.75" customHeight="1">
      <c r="A546" s="237"/>
      <c r="B546" s="18"/>
      <c r="C546" s="18"/>
      <c r="D546" s="604"/>
      <c r="E546" s="20"/>
      <c r="F546" s="994"/>
      <c r="G546" s="246"/>
      <c r="H546" s="604"/>
      <c r="I546" s="20"/>
      <c r="J546" s="994"/>
      <c r="K546" s="246"/>
    </row>
    <row r="547" spans="1:16" ht="12.75" customHeight="1">
      <c r="A547" s="212"/>
      <c r="B547" s="9" t="s">
        <v>106</v>
      </c>
      <c r="C547" s="9"/>
      <c r="D547" s="582"/>
      <c r="F547" s="988" t="s">
        <v>36</v>
      </c>
      <c r="G547" s="247">
        <f>SUM(G482:G544)</f>
        <v>82450</v>
      </c>
      <c r="H547" s="582"/>
      <c r="J547" s="988" t="s">
        <v>36</v>
      </c>
      <c r="K547" s="247">
        <f>SUM(K482:K544)</f>
        <v>70450</v>
      </c>
    </row>
    <row r="548" spans="1:16" ht="12.75" customHeight="1">
      <c r="A548" s="212"/>
      <c r="B548" s="5"/>
      <c r="C548" s="5"/>
      <c r="D548" s="582"/>
      <c r="F548" s="982"/>
      <c r="G548" s="241"/>
      <c r="H548" s="582"/>
      <c r="J548" s="982"/>
      <c r="K548" s="241"/>
    </row>
    <row r="549" spans="1:16" ht="12.75" customHeight="1">
      <c r="A549" s="257"/>
      <c r="B549" s="876" t="s">
        <v>588</v>
      </c>
      <c r="C549" s="876"/>
      <c r="D549" s="605"/>
      <c r="E549" s="159"/>
      <c r="F549" s="983"/>
      <c r="G549" s="241"/>
      <c r="H549" s="605"/>
      <c r="I549" s="159"/>
      <c r="J549" s="983"/>
      <c r="K549" s="241"/>
    </row>
    <row r="550" spans="1:16" ht="12.75" customHeight="1">
      <c r="A550" s="257"/>
      <c r="B550" s="157"/>
      <c r="C550" s="158"/>
      <c r="D550" s="605"/>
      <c r="E550" s="159"/>
      <c r="F550" s="983"/>
      <c r="G550" s="241"/>
      <c r="H550" s="605"/>
      <c r="I550" s="159"/>
      <c r="J550" s="983"/>
      <c r="K550" s="241"/>
    </row>
    <row r="551" spans="1:16" ht="12.75" customHeight="1">
      <c r="A551" s="616"/>
      <c r="B551" s="10" t="s">
        <v>589</v>
      </c>
      <c r="C551" s="5"/>
      <c r="D551" s="4"/>
      <c r="E551" s="4"/>
      <c r="F551" s="983"/>
      <c r="G551" s="241"/>
      <c r="H551" s="4"/>
      <c r="I551" s="4"/>
      <c r="J551" s="983"/>
      <c r="K551" s="241"/>
    </row>
    <row r="552" spans="1:16" ht="12.75" customHeight="1">
      <c r="A552" s="616"/>
      <c r="B552" s="10" t="s">
        <v>590</v>
      </c>
      <c r="C552" s="5"/>
      <c r="D552" s="4"/>
      <c r="E552" s="4"/>
      <c r="F552" s="983"/>
      <c r="G552" s="241"/>
      <c r="H552" s="4"/>
      <c r="I552" s="4"/>
      <c r="J552" s="983"/>
      <c r="K552" s="241"/>
    </row>
    <row r="553" spans="1:16" ht="12.75" customHeight="1">
      <c r="A553" s="616"/>
      <c r="B553" s="576" t="s">
        <v>591</v>
      </c>
      <c r="C553" s="336"/>
      <c r="D553" s="4"/>
      <c r="E553" s="4"/>
      <c r="F553" s="983"/>
      <c r="G553" s="241"/>
      <c r="H553" s="4"/>
      <c r="I553" s="4"/>
      <c r="J553" s="983"/>
      <c r="K553" s="241"/>
    </row>
    <row r="554" spans="1:16" ht="12.75" customHeight="1">
      <c r="A554" s="616"/>
      <c r="B554" s="157"/>
      <c r="C554" s="158"/>
      <c r="D554" s="4"/>
      <c r="E554" s="4"/>
      <c r="F554" s="983"/>
      <c r="G554" s="241"/>
      <c r="H554" s="4"/>
      <c r="I554" s="4"/>
      <c r="J554" s="983"/>
      <c r="K554" s="241"/>
    </row>
    <row r="555" spans="1:16">
      <c r="A555" s="222"/>
      <c r="B555" s="577" t="s">
        <v>592</v>
      </c>
      <c r="C555" s="87"/>
      <c r="D555" s="582"/>
      <c r="E555" s="4"/>
      <c r="F555" s="312"/>
      <c r="G555" s="270"/>
      <c r="H555" s="582"/>
      <c r="I555" s="4"/>
      <c r="J555" s="312"/>
      <c r="K555" s="270"/>
      <c r="L555" s="851"/>
      <c r="M555" s="346"/>
      <c r="N555" s="346"/>
      <c r="O555" s="346"/>
      <c r="P555" s="350"/>
    </row>
    <row r="556" spans="1:16">
      <c r="A556" s="212"/>
      <c r="B556" s="578"/>
      <c r="C556" s="336"/>
      <c r="D556" s="4"/>
      <c r="E556" s="4"/>
      <c r="F556" s="982"/>
      <c r="G556" s="241"/>
      <c r="H556" s="4"/>
      <c r="I556" s="4"/>
      <c r="J556" s="982"/>
      <c r="K556" s="241"/>
    </row>
    <row r="557" spans="1:16" ht="12.75" customHeight="1">
      <c r="A557" s="616">
        <v>1</v>
      </c>
      <c r="B557" s="157" t="s">
        <v>593</v>
      </c>
      <c r="C557" s="158"/>
      <c r="D557" s="4">
        <v>1</v>
      </c>
      <c r="E557" s="4" t="s">
        <v>78</v>
      </c>
      <c r="F557" s="982">
        <v>300</v>
      </c>
      <c r="G557" s="991">
        <f>D557*F557</f>
        <v>300</v>
      </c>
      <c r="H557" s="4">
        <v>1</v>
      </c>
      <c r="I557" s="4" t="s">
        <v>78</v>
      </c>
      <c r="J557" s="982">
        <v>450</v>
      </c>
      <c r="K557" s="991">
        <f>H557*J557</f>
        <v>450</v>
      </c>
    </row>
    <row r="558" spans="1:16" ht="12.75" customHeight="1">
      <c r="A558" s="616"/>
      <c r="B558" s="157"/>
      <c r="C558" s="158"/>
      <c r="D558" s="4"/>
      <c r="E558" s="4"/>
      <c r="F558" s="983"/>
      <c r="G558" s="241"/>
      <c r="H558" s="4"/>
      <c r="I558" s="4"/>
      <c r="J558" s="983"/>
      <c r="K558" s="241"/>
    </row>
    <row r="559" spans="1:16" ht="12.75" customHeight="1">
      <c r="A559" s="616">
        <f>A557+1</f>
        <v>2</v>
      </c>
      <c r="B559" s="157" t="s">
        <v>594</v>
      </c>
      <c r="C559" s="158"/>
      <c r="D559" s="4">
        <v>2</v>
      </c>
      <c r="E559" s="4" t="s">
        <v>78</v>
      </c>
      <c r="F559" s="983">
        <f>+F557</f>
        <v>300</v>
      </c>
      <c r="G559" s="991">
        <f>D559*F559</f>
        <v>600</v>
      </c>
      <c r="H559" s="4">
        <v>2</v>
      </c>
      <c r="I559" s="4" t="s">
        <v>78</v>
      </c>
      <c r="J559" s="983">
        <v>450</v>
      </c>
      <c r="K559" s="991">
        <f>H559*J559</f>
        <v>900</v>
      </c>
    </row>
    <row r="560" spans="1:16">
      <c r="A560" s="616"/>
      <c r="B560" s="876"/>
      <c r="C560" s="876"/>
      <c r="D560" s="261"/>
      <c r="E560" s="261"/>
      <c r="F560" s="982"/>
      <c r="G560" s="241"/>
      <c r="H560" s="261"/>
      <c r="I560" s="261"/>
      <c r="J560" s="982"/>
      <c r="K560" s="241"/>
    </row>
    <row r="561" spans="1:11">
      <c r="A561" s="616">
        <f>A559+1</f>
        <v>3</v>
      </c>
      <c r="B561" s="157" t="s">
        <v>595</v>
      </c>
      <c r="C561" s="158"/>
      <c r="D561" s="4">
        <v>7</v>
      </c>
      <c r="E561" s="4" t="s">
        <v>78</v>
      </c>
      <c r="F561" s="982">
        <f>+F559</f>
        <v>300</v>
      </c>
      <c r="G561" s="991">
        <f>D561*F561</f>
        <v>2100</v>
      </c>
      <c r="H561" s="4">
        <v>7</v>
      </c>
      <c r="I561" s="4" t="s">
        <v>78</v>
      </c>
      <c r="J561" s="982">
        <v>350</v>
      </c>
      <c r="K561" s="991">
        <f>H561*J561</f>
        <v>2450</v>
      </c>
    </row>
    <row r="562" spans="1:11">
      <c r="A562" s="616"/>
      <c r="B562" s="10"/>
      <c r="C562" s="219"/>
      <c r="D562" s="261"/>
      <c r="E562" s="261"/>
      <c r="F562" s="982"/>
      <c r="G562" s="241"/>
      <c r="H562" s="261"/>
      <c r="I562" s="261"/>
      <c r="J562" s="982"/>
      <c r="K562" s="241"/>
    </row>
    <row r="563" spans="1:11">
      <c r="A563" s="616">
        <f>A561+1</f>
        <v>4</v>
      </c>
      <c r="B563" s="157" t="s">
        <v>596</v>
      </c>
      <c r="C563" s="157"/>
      <c r="D563" s="261">
        <v>1</v>
      </c>
      <c r="E563" s="4" t="s">
        <v>78</v>
      </c>
      <c r="F563" s="982">
        <f>+F561</f>
        <v>300</v>
      </c>
      <c r="G563" s="991">
        <f>D563*F563</f>
        <v>300</v>
      </c>
      <c r="H563" s="261">
        <v>1</v>
      </c>
      <c r="I563" s="4" t="s">
        <v>78</v>
      </c>
      <c r="J563" s="982">
        <v>1000</v>
      </c>
      <c r="K563" s="991">
        <f>H563*J563</f>
        <v>1000</v>
      </c>
    </row>
    <row r="564" spans="1:11" ht="12.75" customHeight="1">
      <c r="A564" s="616"/>
      <c r="B564" s="157"/>
      <c r="C564" s="158"/>
      <c r="D564" s="4"/>
      <c r="E564" s="4"/>
      <c r="F564" s="983"/>
      <c r="G564" s="241"/>
      <c r="H564" s="4"/>
      <c r="I564" s="4"/>
      <c r="J564" s="983"/>
      <c r="K564" s="241"/>
    </row>
    <row r="565" spans="1:11" ht="12.75" customHeight="1">
      <c r="A565" s="616">
        <f>A563+1</f>
        <v>5</v>
      </c>
      <c r="B565" s="157" t="s">
        <v>597</v>
      </c>
      <c r="C565" s="158"/>
      <c r="D565" s="4">
        <v>1</v>
      </c>
      <c r="E565" s="4" t="s">
        <v>78</v>
      </c>
      <c r="F565" s="983">
        <f>+F563</f>
        <v>300</v>
      </c>
      <c r="G565" s="991">
        <f>D565*F565</f>
        <v>300</v>
      </c>
      <c r="H565" s="4">
        <v>1</v>
      </c>
      <c r="I565" s="4" t="s">
        <v>78</v>
      </c>
      <c r="J565" s="983">
        <v>350</v>
      </c>
      <c r="K565" s="991">
        <f>H565*J565</f>
        <v>350</v>
      </c>
    </row>
    <row r="566" spans="1:11" ht="12.75" customHeight="1">
      <c r="A566" s="616"/>
      <c r="B566" s="157"/>
      <c r="C566" s="158"/>
      <c r="D566" s="4"/>
      <c r="E566" s="4"/>
      <c r="F566" s="983"/>
      <c r="G566" s="241"/>
      <c r="H566" s="4"/>
      <c r="I566" s="4"/>
      <c r="J566" s="983"/>
      <c r="K566" s="241"/>
    </row>
    <row r="567" spans="1:11" ht="12.75" customHeight="1">
      <c r="A567" s="616"/>
      <c r="B567" s="10" t="s">
        <v>598</v>
      </c>
      <c r="C567" s="158"/>
      <c r="D567" s="4"/>
      <c r="E567" s="4"/>
      <c r="F567" s="983"/>
      <c r="G567" s="241"/>
      <c r="H567" s="4"/>
      <c r="I567" s="4"/>
      <c r="J567" s="983"/>
      <c r="K567" s="241"/>
    </row>
    <row r="568" spans="1:11" ht="12.75" customHeight="1">
      <c r="A568" s="616"/>
      <c r="B568" s="157"/>
      <c r="C568" s="158"/>
      <c r="D568" s="4"/>
      <c r="E568" s="4"/>
      <c r="F568" s="983"/>
      <c r="G568" s="241"/>
      <c r="H568" s="4"/>
      <c r="I568" s="4"/>
      <c r="J568" s="983"/>
      <c r="K568" s="241"/>
    </row>
    <row r="569" spans="1:11" ht="12.75" customHeight="1">
      <c r="A569" s="616">
        <f>A565+1</f>
        <v>6</v>
      </c>
      <c r="B569" s="157" t="s">
        <v>593</v>
      </c>
      <c r="C569" s="158"/>
      <c r="D569" s="4">
        <v>1</v>
      </c>
      <c r="E569" s="4" t="s">
        <v>78</v>
      </c>
      <c r="F569" s="983">
        <v>500</v>
      </c>
      <c r="G569" s="991">
        <f>D569*F569</f>
        <v>500</v>
      </c>
      <c r="H569" s="4">
        <v>1</v>
      </c>
      <c r="I569" s="4" t="s">
        <v>78</v>
      </c>
      <c r="J569" s="983">
        <v>950</v>
      </c>
      <c r="K569" s="991">
        <f>H569*J569</f>
        <v>950</v>
      </c>
    </row>
    <row r="570" spans="1:11" ht="12.75" customHeight="1">
      <c r="A570" s="616"/>
      <c r="B570" s="157"/>
      <c r="C570" s="158"/>
      <c r="D570" s="4"/>
      <c r="E570" s="4"/>
      <c r="F570" s="983"/>
      <c r="G570" s="241"/>
      <c r="H570" s="4"/>
      <c r="I570" s="4"/>
      <c r="J570" s="983"/>
      <c r="K570" s="241"/>
    </row>
    <row r="571" spans="1:11" ht="12.75" customHeight="1">
      <c r="A571" s="616">
        <f>A569+1</f>
        <v>7</v>
      </c>
      <c r="B571" s="157" t="s">
        <v>594</v>
      </c>
      <c r="C571" s="158"/>
      <c r="D571" s="4">
        <v>2</v>
      </c>
      <c r="E571" s="4" t="s">
        <v>78</v>
      </c>
      <c r="F571" s="983">
        <v>1200</v>
      </c>
      <c r="G571" s="991">
        <f>D571*F571</f>
        <v>2400</v>
      </c>
      <c r="H571" s="4">
        <v>2</v>
      </c>
      <c r="I571" s="4" t="s">
        <v>78</v>
      </c>
      <c r="J571" s="983">
        <v>1150</v>
      </c>
      <c r="K571" s="991">
        <f>H571*J571</f>
        <v>2300</v>
      </c>
    </row>
    <row r="572" spans="1:11">
      <c r="A572" s="616"/>
      <c r="B572" s="157"/>
      <c r="C572" s="262"/>
      <c r="D572" s="261"/>
      <c r="E572" s="4"/>
      <c r="F572" s="983"/>
      <c r="G572" s="241"/>
      <c r="H572" s="261"/>
      <c r="I572" s="4"/>
      <c r="J572" s="983"/>
      <c r="K572" s="241"/>
    </row>
    <row r="573" spans="1:11">
      <c r="A573" s="616">
        <f t="shared" ref="A573" si="13">A571+1</f>
        <v>8</v>
      </c>
      <c r="B573" s="157" t="s">
        <v>595</v>
      </c>
      <c r="C573" s="158"/>
      <c r="D573" s="4">
        <v>7</v>
      </c>
      <c r="E573" s="4" t="s">
        <v>78</v>
      </c>
      <c r="F573" s="982">
        <v>650</v>
      </c>
      <c r="G573" s="991">
        <f>D573*F573</f>
        <v>4550</v>
      </c>
      <c r="H573" s="4">
        <v>7</v>
      </c>
      <c r="I573" s="4" t="s">
        <v>78</v>
      </c>
      <c r="J573" s="982">
        <v>850</v>
      </c>
      <c r="K573" s="991">
        <f>H573*J573</f>
        <v>5950</v>
      </c>
    </row>
    <row r="574" spans="1:11">
      <c r="A574" s="616"/>
      <c r="B574" s="10"/>
      <c r="C574" s="219"/>
      <c r="D574" s="261"/>
      <c r="E574" s="261"/>
      <c r="F574" s="982"/>
      <c r="G574" s="241"/>
      <c r="H574" s="261"/>
      <c r="I574" s="261"/>
      <c r="J574" s="982"/>
      <c r="K574" s="241"/>
    </row>
    <row r="575" spans="1:11">
      <c r="A575" s="616">
        <f t="shared" ref="A575" si="14">A573+1</f>
        <v>9</v>
      </c>
      <c r="B575" s="157" t="s">
        <v>596</v>
      </c>
      <c r="C575" s="157"/>
      <c r="D575" s="261">
        <v>1</v>
      </c>
      <c r="E575" s="4" t="s">
        <v>78</v>
      </c>
      <c r="F575" s="982">
        <v>7500</v>
      </c>
      <c r="G575" s="991">
        <f>D575*F575</f>
        <v>7500</v>
      </c>
      <c r="H575" s="261">
        <v>1</v>
      </c>
      <c r="I575" s="4" t="s">
        <v>78</v>
      </c>
      <c r="J575" s="1110">
        <v>19500</v>
      </c>
      <c r="K575" s="991">
        <f>H575*J575</f>
        <v>19500</v>
      </c>
    </row>
    <row r="576" spans="1:11">
      <c r="A576" s="616"/>
      <c r="B576" s="157"/>
      <c r="C576" s="260"/>
      <c r="D576" s="261"/>
      <c r="E576" s="261"/>
      <c r="F576" s="982"/>
      <c r="G576" s="241"/>
      <c r="H576" s="261"/>
      <c r="I576" s="261"/>
      <c r="J576" s="982"/>
      <c r="K576" s="241"/>
    </row>
    <row r="577" spans="1:16">
      <c r="A577" s="616">
        <f t="shared" ref="A577" si="15">A575+1</f>
        <v>10</v>
      </c>
      <c r="B577" s="157" t="s">
        <v>597</v>
      </c>
      <c r="C577" s="336"/>
      <c r="D577" s="4">
        <v>1</v>
      </c>
      <c r="E577" s="7" t="s">
        <v>78</v>
      </c>
      <c r="F577" s="312">
        <v>650</v>
      </c>
      <c r="G577" s="991">
        <f>D577*F577</f>
        <v>650</v>
      </c>
      <c r="H577" s="4">
        <v>1</v>
      </c>
      <c r="I577" s="7" t="s">
        <v>78</v>
      </c>
      <c r="J577" s="312">
        <v>450</v>
      </c>
      <c r="K577" s="991">
        <f>H577*J577</f>
        <v>450</v>
      </c>
      <c r="L577" s="851"/>
      <c r="M577" s="346"/>
      <c r="N577" s="346"/>
      <c r="O577" s="346"/>
      <c r="P577" s="350"/>
    </row>
    <row r="578" spans="1:16">
      <c r="A578" s="263"/>
      <c r="B578" s="264"/>
      <c r="C578" s="265"/>
      <c r="D578" s="582"/>
      <c r="E578" s="266"/>
      <c r="F578" s="982"/>
      <c r="G578" s="241"/>
      <c r="H578" s="582"/>
      <c r="I578" s="266"/>
      <c r="J578" s="982"/>
      <c r="K578" s="241"/>
    </row>
    <row r="579" spans="1:16">
      <c r="A579" s="575"/>
      <c r="B579" s="157"/>
      <c r="C579" s="262"/>
      <c r="D579" s="4"/>
      <c r="F579" s="312"/>
      <c r="G579" s="270"/>
      <c r="H579" s="4"/>
      <c r="J579" s="312"/>
      <c r="K579" s="270"/>
      <c r="L579" s="851"/>
      <c r="M579" s="346"/>
      <c r="N579" s="346"/>
      <c r="O579" s="346"/>
      <c r="P579" s="350"/>
    </row>
    <row r="580" spans="1:16" ht="12.75" customHeight="1">
      <c r="A580" s="616"/>
      <c r="B580" s="157"/>
      <c r="C580" s="158"/>
      <c r="D580" s="4"/>
      <c r="E580" s="4"/>
      <c r="F580" s="983"/>
      <c r="G580" s="241"/>
      <c r="H580" s="4"/>
      <c r="I580" s="4"/>
      <c r="J580" s="983"/>
      <c r="K580" s="241"/>
    </row>
    <row r="581" spans="1:16">
      <c r="A581" s="575"/>
      <c r="B581" s="11"/>
      <c r="C581" s="5"/>
      <c r="D581" s="582"/>
      <c r="F581" s="982"/>
      <c r="G581" s="241"/>
      <c r="H581" s="582"/>
      <c r="J581" s="982"/>
      <c r="K581" s="241"/>
    </row>
    <row r="582" spans="1:16" ht="12.75" customHeight="1">
      <c r="A582" s="616"/>
      <c r="B582" s="157"/>
      <c r="C582" s="158"/>
      <c r="D582" s="4"/>
      <c r="E582" s="4"/>
      <c r="F582" s="983"/>
      <c r="G582" s="241"/>
      <c r="H582" s="4"/>
      <c r="I582" s="4"/>
      <c r="J582" s="983"/>
      <c r="K582" s="241"/>
    </row>
    <row r="583" spans="1:16">
      <c r="A583" s="575"/>
      <c r="B583" s="11"/>
      <c r="C583" s="5"/>
      <c r="D583" s="582"/>
      <c r="F583" s="982"/>
      <c r="G583" s="241"/>
      <c r="H583" s="582"/>
      <c r="J583" s="982"/>
      <c r="K583" s="241"/>
    </row>
    <row r="584" spans="1:16">
      <c r="A584" s="616"/>
      <c r="B584" s="11"/>
      <c r="C584" s="5"/>
      <c r="D584" s="582"/>
      <c r="E584" s="4"/>
      <c r="F584" s="982"/>
      <c r="G584" s="241"/>
      <c r="H584" s="582"/>
      <c r="I584" s="4"/>
      <c r="J584" s="982"/>
      <c r="K584" s="241"/>
    </row>
    <row r="585" spans="1:16">
      <c r="A585" s="575"/>
      <c r="B585" s="11"/>
      <c r="C585" s="5"/>
      <c r="D585" s="582"/>
      <c r="F585" s="982"/>
      <c r="G585" s="241"/>
      <c r="H585" s="582"/>
      <c r="J585" s="982"/>
      <c r="K585" s="241"/>
    </row>
    <row r="586" spans="1:16">
      <c r="A586" s="616"/>
      <c r="B586" s="11"/>
      <c r="C586" s="5"/>
      <c r="D586" s="582"/>
      <c r="E586" s="4"/>
      <c r="F586" s="982"/>
      <c r="G586" s="241"/>
      <c r="H586" s="582"/>
      <c r="I586" s="4"/>
      <c r="J586" s="982"/>
      <c r="K586" s="241"/>
    </row>
    <row r="587" spans="1:16">
      <c r="A587" s="575"/>
      <c r="B587" s="11"/>
      <c r="C587" s="5"/>
      <c r="D587" s="582"/>
      <c r="F587" s="982"/>
      <c r="G587" s="241"/>
      <c r="H587" s="582"/>
      <c r="J587" s="982"/>
      <c r="K587" s="241"/>
    </row>
    <row r="588" spans="1:16" ht="12.75" customHeight="1">
      <c r="A588" s="616"/>
      <c r="B588" s="157"/>
      <c r="C588" s="158"/>
      <c r="D588" s="4"/>
      <c r="E588" s="4"/>
      <c r="F588" s="983"/>
      <c r="G588" s="241"/>
      <c r="H588" s="4"/>
      <c r="I588" s="4"/>
      <c r="J588" s="983"/>
      <c r="K588" s="241"/>
    </row>
    <row r="589" spans="1:16" ht="12.75" customHeight="1">
      <c r="A589" s="575"/>
      <c r="B589" s="157"/>
      <c r="C589" s="158"/>
      <c r="D589" s="4"/>
      <c r="F589" s="983"/>
      <c r="G589" s="241"/>
      <c r="H589" s="4"/>
      <c r="J589" s="983"/>
      <c r="K589" s="241"/>
    </row>
    <row r="590" spans="1:16">
      <c r="A590" s="616"/>
      <c r="B590" s="157"/>
      <c r="C590" s="262"/>
      <c r="D590" s="606"/>
      <c r="E590" s="4"/>
      <c r="F590" s="983"/>
      <c r="G590" s="241"/>
      <c r="H590" s="606"/>
      <c r="I590" s="4"/>
      <c r="J590" s="983"/>
      <c r="K590" s="241"/>
    </row>
    <row r="591" spans="1:16">
      <c r="A591" s="575"/>
      <c r="B591" s="157"/>
      <c r="C591" s="262"/>
      <c r="D591" s="606"/>
      <c r="F591" s="983"/>
      <c r="G591" s="241"/>
      <c r="H591" s="606"/>
      <c r="J591" s="983"/>
      <c r="K591" s="241"/>
    </row>
    <row r="592" spans="1:16">
      <c r="A592" s="616"/>
      <c r="B592" s="157"/>
      <c r="C592" s="262"/>
      <c r="D592" s="606"/>
      <c r="E592" s="4"/>
      <c r="F592" s="983"/>
      <c r="G592" s="241"/>
      <c r="H592" s="606"/>
      <c r="I592" s="4"/>
      <c r="J592" s="983"/>
      <c r="K592" s="241"/>
    </row>
    <row r="593" spans="1:11">
      <c r="A593" s="575"/>
      <c r="B593" s="157"/>
      <c r="C593" s="262"/>
      <c r="D593" s="606"/>
      <c r="F593" s="983"/>
      <c r="G593" s="241"/>
      <c r="H593" s="606"/>
      <c r="J593" s="983"/>
      <c r="K593" s="241"/>
    </row>
    <row r="594" spans="1:11">
      <c r="A594" s="616"/>
      <c r="B594" s="157"/>
      <c r="C594" s="262"/>
      <c r="D594" s="606"/>
      <c r="E594" s="4"/>
      <c r="F594" s="983"/>
      <c r="G594" s="241"/>
      <c r="H594" s="606"/>
      <c r="I594" s="4"/>
      <c r="J594" s="983"/>
      <c r="K594" s="241"/>
    </row>
    <row r="595" spans="1:11">
      <c r="A595" s="575"/>
      <c r="B595" s="10"/>
      <c r="C595" s="5"/>
      <c r="D595" s="606"/>
      <c r="E595" s="4"/>
      <c r="F595" s="983"/>
      <c r="G595" s="241"/>
      <c r="H595" s="606"/>
      <c r="I595" s="4"/>
      <c r="J595" s="983"/>
      <c r="K595" s="241"/>
    </row>
    <row r="596" spans="1:11">
      <c r="A596" s="616"/>
      <c r="B596" s="10"/>
      <c r="C596" s="5"/>
      <c r="D596" s="582"/>
      <c r="F596" s="983"/>
      <c r="G596" s="241"/>
      <c r="H596" s="582"/>
      <c r="J596" s="983"/>
      <c r="K596" s="241"/>
    </row>
    <row r="597" spans="1:11">
      <c r="A597" s="575"/>
      <c r="B597" s="10"/>
      <c r="C597" s="5"/>
      <c r="D597" s="582"/>
      <c r="F597" s="983"/>
      <c r="G597" s="241"/>
      <c r="H597" s="582"/>
      <c r="J597" s="983"/>
      <c r="K597" s="241"/>
    </row>
    <row r="598" spans="1:11">
      <c r="A598" s="616"/>
      <c r="B598" s="335"/>
      <c r="C598" s="336"/>
      <c r="D598" s="582"/>
      <c r="F598" s="983"/>
      <c r="G598" s="241"/>
      <c r="H598" s="582"/>
      <c r="J598" s="983"/>
      <c r="K598" s="241"/>
    </row>
    <row r="599" spans="1:11">
      <c r="A599" s="214"/>
      <c r="B599" s="11"/>
      <c r="C599" s="5"/>
      <c r="D599" s="582"/>
      <c r="F599" s="983"/>
      <c r="G599" s="241"/>
      <c r="H599" s="582"/>
      <c r="J599" s="983"/>
      <c r="K599" s="241"/>
    </row>
    <row r="600" spans="1:11">
      <c r="A600" s="217"/>
      <c r="B600" s="10"/>
      <c r="C600" s="219"/>
      <c r="D600" s="221"/>
      <c r="E600" s="223"/>
      <c r="F600" s="982"/>
      <c r="G600" s="241"/>
      <c r="H600" s="221"/>
      <c r="I600" s="223"/>
      <c r="J600" s="982"/>
      <c r="K600" s="241"/>
    </row>
    <row r="601" spans="1:11">
      <c r="A601" s="212"/>
      <c r="B601" s="10"/>
      <c r="C601" s="230"/>
      <c r="D601" s="4"/>
      <c r="F601" s="982"/>
      <c r="G601" s="241"/>
      <c r="H601" s="4"/>
      <c r="J601" s="982"/>
      <c r="K601" s="241"/>
    </row>
    <row r="602" spans="1:11">
      <c r="A602" s="217"/>
      <c r="B602" s="10"/>
      <c r="C602" s="5"/>
      <c r="D602" s="582"/>
      <c r="F602" s="982"/>
      <c r="G602" s="241"/>
      <c r="H602" s="582"/>
      <c r="J602" s="982"/>
      <c r="K602" s="241"/>
    </row>
    <row r="603" spans="1:11">
      <c r="A603" s="212"/>
      <c r="B603" s="10"/>
      <c r="C603" s="789"/>
      <c r="D603" s="582"/>
      <c r="F603" s="982"/>
      <c r="G603" s="241"/>
      <c r="H603" s="582"/>
      <c r="J603" s="982"/>
      <c r="K603" s="241"/>
    </row>
    <row r="604" spans="1:11">
      <c r="A604" s="212"/>
      <c r="B604" s="10"/>
      <c r="C604" s="5"/>
      <c r="D604" s="582"/>
      <c r="F604" s="982"/>
      <c r="G604" s="241"/>
      <c r="H604" s="582"/>
      <c r="J604" s="982"/>
      <c r="K604" s="241"/>
    </row>
    <row r="605" spans="1:11">
      <c r="A605" s="212"/>
      <c r="B605" s="11"/>
      <c r="C605" s="5"/>
      <c r="D605" s="582"/>
      <c r="F605" s="982"/>
      <c r="G605" s="241"/>
      <c r="H605" s="582"/>
      <c r="J605" s="982"/>
      <c r="K605" s="241"/>
    </row>
    <row r="606" spans="1:11">
      <c r="A606" s="217"/>
      <c r="B606" s="11"/>
      <c r="C606" s="5"/>
      <c r="D606" s="582"/>
      <c r="F606" s="982"/>
      <c r="G606" s="241"/>
      <c r="H606" s="582"/>
      <c r="J606" s="982"/>
      <c r="K606" s="241"/>
    </row>
    <row r="607" spans="1:11">
      <c r="A607" s="214"/>
      <c r="B607" s="11"/>
      <c r="C607" s="5"/>
      <c r="D607" s="582"/>
      <c r="F607" s="983"/>
      <c r="G607" s="241"/>
      <c r="H607" s="582"/>
      <c r="J607" s="983"/>
      <c r="K607" s="241"/>
    </row>
    <row r="608" spans="1:11">
      <c r="A608" s="214"/>
      <c r="B608" s="11"/>
      <c r="C608" s="5"/>
      <c r="D608" s="582"/>
      <c r="F608" s="983"/>
      <c r="G608" s="241"/>
      <c r="H608" s="582"/>
      <c r="J608" s="983"/>
      <c r="K608" s="241"/>
    </row>
    <row r="609" spans="1:16">
      <c r="A609" s="214"/>
      <c r="B609" s="11"/>
      <c r="C609" s="5"/>
      <c r="D609" s="582"/>
      <c r="F609" s="983"/>
      <c r="G609" s="241"/>
      <c r="H609" s="582"/>
      <c r="J609" s="983"/>
      <c r="K609" s="241"/>
    </row>
    <row r="610" spans="1:16">
      <c r="A610" s="217"/>
      <c r="B610" s="10"/>
      <c r="C610" s="5"/>
      <c r="D610" s="582"/>
      <c r="F610" s="982"/>
      <c r="G610" s="241"/>
      <c r="H610" s="582"/>
      <c r="J610" s="982"/>
      <c r="K610" s="241"/>
    </row>
    <row r="611" spans="1:16">
      <c r="A611" s="255"/>
      <c r="B611" s="256"/>
      <c r="C611" s="12"/>
      <c r="D611" s="602"/>
      <c r="E611" s="14"/>
      <c r="F611" s="995"/>
      <c r="G611" s="241"/>
      <c r="H611" s="602"/>
      <c r="I611" s="14"/>
      <c r="J611" s="995"/>
      <c r="K611" s="241"/>
    </row>
    <row r="612" spans="1:16">
      <c r="A612" s="237"/>
      <c r="B612" s="18"/>
      <c r="C612" s="18"/>
      <c r="D612" s="604"/>
      <c r="E612" s="20"/>
      <c r="F612" s="987"/>
      <c r="G612" s="246"/>
      <c r="H612" s="604"/>
      <c r="I612" s="20"/>
      <c r="J612" s="987"/>
      <c r="K612" s="246"/>
    </row>
    <row r="613" spans="1:16">
      <c r="A613" s="212"/>
      <c r="B613" s="9" t="s">
        <v>106</v>
      </c>
      <c r="C613" s="9"/>
      <c r="D613" s="582"/>
      <c r="F613" s="988" t="s">
        <v>36</v>
      </c>
      <c r="G613" s="247">
        <f>SUM(G551:G610)</f>
        <v>19200</v>
      </c>
      <c r="H613" s="582"/>
      <c r="J613" s="988" t="s">
        <v>36</v>
      </c>
      <c r="K613" s="247">
        <f>SUM(K551:K610)</f>
        <v>34300</v>
      </c>
    </row>
    <row r="614" spans="1:16" ht="12.75" customHeight="1">
      <c r="A614" s="212"/>
      <c r="B614" s="5"/>
      <c r="C614" s="5"/>
      <c r="D614" s="582"/>
      <c r="F614" s="982"/>
      <c r="G614" s="241"/>
      <c r="H614" s="582"/>
      <c r="J614" s="982"/>
      <c r="K614" s="241"/>
    </row>
    <row r="615" spans="1:16">
      <c r="A615" s="616"/>
      <c r="B615" s="876" t="s">
        <v>599</v>
      </c>
      <c r="C615" s="876"/>
      <c r="D615" s="261"/>
      <c r="E615" s="261"/>
      <c r="F615" s="982"/>
      <c r="G615" s="241"/>
      <c r="H615" s="261"/>
      <c r="I615" s="261"/>
      <c r="J615" s="982"/>
      <c r="K615" s="241"/>
    </row>
    <row r="616" spans="1:16">
      <c r="A616" s="616"/>
      <c r="B616" s="157"/>
      <c r="C616" s="158"/>
      <c r="D616" s="4"/>
      <c r="E616" s="4"/>
      <c r="F616" s="982"/>
      <c r="G616" s="241"/>
      <c r="H616" s="4"/>
      <c r="I616" s="4"/>
      <c r="J616" s="982"/>
      <c r="K616" s="241"/>
    </row>
    <row r="617" spans="1:16">
      <c r="A617" s="616"/>
      <c r="B617" s="10" t="s">
        <v>600</v>
      </c>
      <c r="C617" s="219"/>
      <c r="D617" s="261"/>
      <c r="E617" s="261"/>
      <c r="F617" s="982"/>
      <c r="G617" s="241"/>
      <c r="H617" s="261"/>
      <c r="I617" s="261"/>
      <c r="J617" s="982"/>
      <c r="K617" s="241"/>
    </row>
    <row r="618" spans="1:16">
      <c r="A618" s="616"/>
      <c r="B618" s="10" t="s">
        <v>555</v>
      </c>
      <c r="C618" s="230"/>
      <c r="D618" s="261"/>
      <c r="E618" s="261"/>
      <c r="F618" s="982"/>
      <c r="G618" s="241"/>
      <c r="H618" s="261"/>
      <c r="I618" s="261"/>
      <c r="J618" s="982"/>
      <c r="K618" s="241"/>
    </row>
    <row r="619" spans="1:16">
      <c r="A619" s="616"/>
      <c r="B619" s="10" t="s">
        <v>556</v>
      </c>
      <c r="C619" s="5"/>
      <c r="D619" s="4"/>
      <c r="E619" s="4"/>
      <c r="F619" s="982"/>
      <c r="G619" s="241"/>
      <c r="H619" s="4"/>
      <c r="I619" s="4"/>
      <c r="J619" s="982"/>
      <c r="K619" s="241"/>
    </row>
    <row r="620" spans="1:16">
      <c r="A620" s="217"/>
      <c r="B620" s="10" t="s">
        <v>557</v>
      </c>
      <c r="C620" s="789"/>
      <c r="D620" s="582"/>
      <c r="F620" s="982"/>
      <c r="G620" s="270"/>
      <c r="H620" s="582"/>
      <c r="J620" s="982"/>
      <c r="K620" s="270"/>
      <c r="L620" s="851"/>
      <c r="M620" s="346"/>
      <c r="N620" s="346"/>
      <c r="O620" s="346"/>
      <c r="P620" s="350"/>
    </row>
    <row r="621" spans="1:16">
      <c r="A621" s="212"/>
      <c r="B621" s="10" t="s">
        <v>601</v>
      </c>
      <c r="C621" s="5"/>
      <c r="D621" s="582"/>
      <c r="F621" s="982"/>
      <c r="G621" s="270"/>
      <c r="H621" s="582"/>
      <c r="J621" s="982"/>
      <c r="K621" s="270"/>
      <c r="L621" s="851"/>
      <c r="M621" s="346"/>
      <c r="N621" s="346"/>
      <c r="O621" s="346"/>
      <c r="P621" s="350"/>
    </row>
    <row r="622" spans="1:16">
      <c r="A622" s="616"/>
      <c r="B622" s="157"/>
      <c r="C622" s="260"/>
      <c r="D622" s="261"/>
      <c r="E622" s="261"/>
      <c r="F622" s="982"/>
      <c r="G622" s="241"/>
      <c r="H622" s="261"/>
      <c r="I622" s="261"/>
      <c r="J622" s="982"/>
      <c r="K622" s="241"/>
    </row>
    <row r="623" spans="1:16">
      <c r="A623" s="217"/>
      <c r="B623" s="577" t="s">
        <v>592</v>
      </c>
      <c r="C623" s="336"/>
      <c r="D623" s="4"/>
      <c r="F623" s="312"/>
      <c r="G623" s="241"/>
      <c r="H623" s="4"/>
      <c r="J623" s="312"/>
      <c r="K623" s="241"/>
    </row>
    <row r="624" spans="1:16">
      <c r="A624" s="263"/>
      <c r="B624" s="264"/>
      <c r="C624" s="265"/>
      <c r="D624" s="582"/>
      <c r="E624" s="266"/>
      <c r="F624" s="982"/>
      <c r="G624" s="241"/>
      <c r="H624" s="582"/>
      <c r="I624" s="266"/>
      <c r="J624" s="982"/>
      <c r="K624" s="241"/>
    </row>
    <row r="625" spans="1:16">
      <c r="A625" s="575">
        <f>A660+1</f>
        <v>1</v>
      </c>
      <c r="B625" s="157" t="s">
        <v>602</v>
      </c>
      <c r="C625" s="262"/>
      <c r="D625" s="4">
        <v>30</v>
      </c>
      <c r="E625" s="7" t="s">
        <v>78</v>
      </c>
      <c r="F625" s="312">
        <v>150</v>
      </c>
      <c r="G625" s="991">
        <f>D625*F625</f>
        <v>4500</v>
      </c>
      <c r="H625" s="4">
        <v>30</v>
      </c>
      <c r="I625" s="7" t="s">
        <v>78</v>
      </c>
      <c r="J625" s="312">
        <v>130</v>
      </c>
      <c r="K625" s="991">
        <f>H625*J625</f>
        <v>3900</v>
      </c>
    </row>
    <row r="626" spans="1:16">
      <c r="A626" s="616"/>
      <c r="B626" s="157"/>
      <c r="C626" s="158"/>
      <c r="D626" s="4"/>
      <c r="E626" s="4"/>
      <c r="F626" s="983"/>
      <c r="G626" s="270"/>
      <c r="H626" s="4"/>
      <c r="I626" s="4"/>
      <c r="J626" s="983"/>
      <c r="K626" s="270"/>
      <c r="L626" s="851"/>
      <c r="M626" s="346"/>
      <c r="N626" s="346"/>
      <c r="O626" s="346"/>
      <c r="P626" s="350"/>
    </row>
    <row r="627" spans="1:16">
      <c r="A627" s="575">
        <f>A625+1</f>
        <v>2</v>
      </c>
      <c r="B627" s="11" t="s">
        <v>603</v>
      </c>
      <c r="C627" s="5"/>
      <c r="D627" s="582">
        <v>1</v>
      </c>
      <c r="E627" s="7" t="s">
        <v>78</v>
      </c>
      <c r="F627" s="982">
        <f>+F625</f>
        <v>150</v>
      </c>
      <c r="G627" s="991">
        <f>D627*F627</f>
        <v>150</v>
      </c>
      <c r="H627" s="582">
        <v>1</v>
      </c>
      <c r="I627" s="7" t="s">
        <v>78</v>
      </c>
      <c r="J627" s="982">
        <v>130</v>
      </c>
      <c r="K627" s="991">
        <f>H627*J627</f>
        <v>130</v>
      </c>
    </row>
    <row r="628" spans="1:16">
      <c r="A628" s="616"/>
      <c r="B628" s="157"/>
      <c r="C628" s="158"/>
      <c r="D628" s="4"/>
      <c r="E628" s="4"/>
      <c r="F628" s="983"/>
      <c r="G628" s="241"/>
      <c r="H628" s="4"/>
      <c r="I628" s="4"/>
      <c r="J628" s="983"/>
      <c r="K628" s="241"/>
    </row>
    <row r="629" spans="1:16">
      <c r="A629" s="575">
        <f t="shared" ref="A629" si="16">A627+1</f>
        <v>3</v>
      </c>
      <c r="B629" s="11" t="s">
        <v>604</v>
      </c>
      <c r="C629" s="5"/>
      <c r="D629" s="582">
        <v>1</v>
      </c>
      <c r="E629" s="7" t="s">
        <v>78</v>
      </c>
      <c r="F629" s="982">
        <f>+F627</f>
        <v>150</v>
      </c>
      <c r="G629" s="991">
        <f>D629*F629</f>
        <v>150</v>
      </c>
      <c r="H629" s="582">
        <v>1</v>
      </c>
      <c r="I629" s="7" t="s">
        <v>78</v>
      </c>
      <c r="J629" s="982">
        <v>130</v>
      </c>
      <c r="K629" s="991">
        <f>H629*J629</f>
        <v>130</v>
      </c>
    </row>
    <row r="630" spans="1:16">
      <c r="A630" s="616"/>
      <c r="B630" s="11"/>
      <c r="C630" s="5"/>
      <c r="D630" s="582"/>
      <c r="E630" s="4"/>
      <c r="F630" s="982"/>
      <c r="G630" s="241"/>
      <c r="H630" s="582"/>
      <c r="I630" s="4"/>
      <c r="J630" s="982"/>
      <c r="K630" s="241"/>
    </row>
    <row r="631" spans="1:16">
      <c r="A631" s="575">
        <f t="shared" ref="A631" si="17">A629+1</f>
        <v>4</v>
      </c>
      <c r="B631" s="11" t="s">
        <v>605</v>
      </c>
      <c r="C631" s="5"/>
      <c r="D631" s="582">
        <v>1</v>
      </c>
      <c r="E631" s="7" t="s">
        <v>78</v>
      </c>
      <c r="F631" s="982">
        <f>+F629</f>
        <v>150</v>
      </c>
      <c r="G631" s="991">
        <f>D631*F631</f>
        <v>150</v>
      </c>
      <c r="H631" s="582">
        <v>1</v>
      </c>
      <c r="I631" s="7" t="s">
        <v>78</v>
      </c>
      <c r="J631" s="982">
        <v>130</v>
      </c>
      <c r="K631" s="991">
        <f>H631*J631</f>
        <v>130</v>
      </c>
    </row>
    <row r="632" spans="1:16">
      <c r="A632" s="616"/>
      <c r="B632" s="11"/>
      <c r="C632" s="5"/>
      <c r="D632" s="582"/>
      <c r="E632" s="4"/>
      <c r="F632" s="982"/>
      <c r="G632" s="241"/>
      <c r="H632" s="582"/>
      <c r="I632" s="4"/>
      <c r="J632" s="982"/>
      <c r="K632" s="241"/>
    </row>
    <row r="633" spans="1:16">
      <c r="A633" s="575">
        <f t="shared" ref="A633" si="18">A631+1</f>
        <v>5</v>
      </c>
      <c r="B633" s="11" t="s">
        <v>606</v>
      </c>
      <c r="C633" s="5"/>
      <c r="D633" s="582">
        <v>1</v>
      </c>
      <c r="E633" s="7" t="s">
        <v>78</v>
      </c>
      <c r="F633" s="982">
        <f>+F631</f>
        <v>150</v>
      </c>
      <c r="G633" s="991">
        <f>D633*F633</f>
        <v>150</v>
      </c>
      <c r="H633" s="582">
        <v>1</v>
      </c>
      <c r="I633" s="7" t="s">
        <v>78</v>
      </c>
      <c r="J633" s="1074">
        <v>130</v>
      </c>
      <c r="K633" s="991">
        <f>H633*J633</f>
        <v>130</v>
      </c>
    </row>
    <row r="634" spans="1:16">
      <c r="A634" s="616"/>
      <c r="B634" s="157"/>
      <c r="C634" s="158"/>
      <c r="D634" s="4"/>
      <c r="E634" s="4"/>
      <c r="F634" s="983"/>
      <c r="G634" s="241"/>
      <c r="H634" s="4"/>
      <c r="I634" s="4"/>
      <c r="J634" s="1073"/>
      <c r="K634" s="241"/>
    </row>
    <row r="635" spans="1:16">
      <c r="A635" s="575">
        <f t="shared" ref="A635" si="19">A633+1</f>
        <v>6</v>
      </c>
      <c r="B635" s="157" t="s">
        <v>607</v>
      </c>
      <c r="C635" s="158"/>
      <c r="D635" s="4">
        <v>1</v>
      </c>
      <c r="E635" s="7" t="s">
        <v>78</v>
      </c>
      <c r="F635" s="983">
        <f>+F633</f>
        <v>150</v>
      </c>
      <c r="G635" s="991">
        <f>D635*F635</f>
        <v>150</v>
      </c>
      <c r="H635" s="4">
        <v>1</v>
      </c>
      <c r="I635" s="7" t="s">
        <v>78</v>
      </c>
      <c r="J635" s="1075">
        <v>130</v>
      </c>
      <c r="K635" s="991">
        <f>H635*J635</f>
        <v>130</v>
      </c>
    </row>
    <row r="636" spans="1:16">
      <c r="A636" s="616"/>
      <c r="B636" s="157"/>
      <c r="C636" s="262"/>
      <c r="D636" s="606"/>
      <c r="E636" s="4"/>
      <c r="F636" s="983"/>
      <c r="G636" s="241"/>
      <c r="H636" s="606"/>
      <c r="I636" s="4"/>
      <c r="J636" s="1073"/>
      <c r="K636" s="241"/>
    </row>
    <row r="637" spans="1:16">
      <c r="A637" s="575">
        <f t="shared" ref="A637" si="20">A635+1</f>
        <v>7</v>
      </c>
      <c r="B637" s="157" t="s">
        <v>608</v>
      </c>
      <c r="C637" s="262"/>
      <c r="D637" s="606">
        <v>2</v>
      </c>
      <c r="E637" s="7" t="s">
        <v>78</v>
      </c>
      <c r="F637" s="983">
        <f>+F635</f>
        <v>150</v>
      </c>
      <c r="G637" s="991">
        <f>D637*F637</f>
        <v>300</v>
      </c>
      <c r="H637" s="606">
        <v>2</v>
      </c>
      <c r="I637" s="7" t="s">
        <v>78</v>
      </c>
      <c r="J637" s="1075">
        <v>130</v>
      </c>
      <c r="K637" s="991">
        <f>H637*J637</f>
        <v>260</v>
      </c>
    </row>
    <row r="638" spans="1:16">
      <c r="A638" s="616"/>
      <c r="B638" s="157"/>
      <c r="C638" s="262"/>
      <c r="D638" s="606"/>
      <c r="E638" s="4"/>
      <c r="F638" s="983"/>
      <c r="G638" s="241"/>
      <c r="H638" s="606"/>
      <c r="I638" s="4"/>
      <c r="J638" s="1075"/>
      <c r="K638" s="241"/>
    </row>
    <row r="639" spans="1:16">
      <c r="A639" s="575">
        <f t="shared" ref="A639:A645" si="21">A637+1</f>
        <v>8</v>
      </c>
      <c r="B639" s="157" t="s">
        <v>609</v>
      </c>
      <c r="C639" s="262"/>
      <c r="D639" s="606">
        <v>5</v>
      </c>
      <c r="E639" s="7" t="s">
        <v>78</v>
      </c>
      <c r="F639" s="983">
        <f>+F637</f>
        <v>150</v>
      </c>
      <c r="G639" s="991">
        <f>D639*F639</f>
        <v>750</v>
      </c>
      <c r="H639" s="606">
        <v>5</v>
      </c>
      <c r="I639" s="7" t="s">
        <v>78</v>
      </c>
      <c r="J639" s="1075">
        <v>130</v>
      </c>
      <c r="K639" s="991">
        <f>H639*J639</f>
        <v>650</v>
      </c>
    </row>
    <row r="640" spans="1:16" ht="12.75" customHeight="1">
      <c r="A640" s="257"/>
      <c r="B640" s="876"/>
      <c r="C640" s="876"/>
      <c r="D640" s="605"/>
      <c r="E640" s="159"/>
      <c r="F640" s="983"/>
      <c r="G640" s="241"/>
      <c r="H640" s="605"/>
      <c r="I640" s="159"/>
      <c r="J640" s="983"/>
      <c r="K640" s="241"/>
    </row>
    <row r="641" spans="1:11">
      <c r="A641" s="575">
        <f>A639+1</f>
        <v>9</v>
      </c>
      <c r="B641" s="335" t="s">
        <v>610</v>
      </c>
      <c r="C641" s="336"/>
      <c r="D641" s="582">
        <v>1</v>
      </c>
      <c r="E641" s="7" t="s">
        <v>78</v>
      </c>
      <c r="F641" s="983">
        <f>+F639</f>
        <v>150</v>
      </c>
      <c r="G641" s="991">
        <f>D641*F641</f>
        <v>150</v>
      </c>
      <c r="H641" s="582">
        <v>1</v>
      </c>
      <c r="I641" s="7" t="s">
        <v>78</v>
      </c>
      <c r="J641" s="1075">
        <v>130</v>
      </c>
      <c r="K641" s="991">
        <f>H641*J641</f>
        <v>130</v>
      </c>
    </row>
    <row r="642" spans="1:11">
      <c r="A642" s="214"/>
      <c r="B642" s="335"/>
      <c r="C642" s="336"/>
      <c r="D642" s="582"/>
      <c r="F642" s="983"/>
      <c r="G642" s="241"/>
      <c r="H642" s="582"/>
      <c r="J642" s="1073"/>
      <c r="K642" s="241"/>
    </row>
    <row r="643" spans="1:11">
      <c r="A643" s="575">
        <f t="shared" si="21"/>
        <v>10</v>
      </c>
      <c r="B643" s="335" t="s">
        <v>611</v>
      </c>
      <c r="C643" s="336"/>
      <c r="D643" s="582">
        <v>1</v>
      </c>
      <c r="E643" s="7" t="s">
        <v>78</v>
      </c>
      <c r="F643" s="983">
        <f>+F641</f>
        <v>150</v>
      </c>
      <c r="G643" s="991">
        <f>D643*F643</f>
        <v>150</v>
      </c>
      <c r="H643" s="582">
        <v>1</v>
      </c>
      <c r="I643" s="7" t="s">
        <v>78</v>
      </c>
      <c r="J643" s="1075">
        <v>130</v>
      </c>
      <c r="K643" s="991">
        <f>H643*J643</f>
        <v>130</v>
      </c>
    </row>
    <row r="644" spans="1:11">
      <c r="A644" s="575"/>
      <c r="B644" s="335"/>
      <c r="C644" s="336"/>
      <c r="D644" s="582"/>
      <c r="F644" s="983"/>
      <c r="G644" s="241"/>
      <c r="H644" s="582"/>
      <c r="J644" s="1075"/>
      <c r="K644" s="241"/>
    </row>
    <row r="645" spans="1:11">
      <c r="A645" s="575">
        <f t="shared" si="21"/>
        <v>11</v>
      </c>
      <c r="B645" s="11" t="s">
        <v>612</v>
      </c>
      <c r="C645" s="5"/>
      <c r="D645" s="582">
        <v>1</v>
      </c>
      <c r="E645" s="7" t="s">
        <v>78</v>
      </c>
      <c r="F645" s="982">
        <f>+F643</f>
        <v>150</v>
      </c>
      <c r="G645" s="991">
        <f>D645*F645</f>
        <v>150</v>
      </c>
      <c r="H645" s="582">
        <v>1</v>
      </c>
      <c r="I645" s="7" t="s">
        <v>78</v>
      </c>
      <c r="J645" s="1075">
        <v>130</v>
      </c>
      <c r="K645" s="991">
        <f>H645*J645</f>
        <v>130</v>
      </c>
    </row>
    <row r="646" spans="1:11" ht="12.75" customHeight="1">
      <c r="A646" s="616"/>
      <c r="B646" s="10"/>
      <c r="C646" s="158"/>
      <c r="D646" s="4"/>
      <c r="E646" s="159"/>
      <c r="F646" s="983"/>
      <c r="G646" s="241"/>
      <c r="H646" s="4"/>
      <c r="I646" s="159"/>
      <c r="J646" s="983"/>
      <c r="K646" s="241"/>
    </row>
    <row r="647" spans="1:11" ht="12.75" customHeight="1">
      <c r="A647" s="616"/>
      <c r="B647" s="157"/>
      <c r="C647" s="158"/>
      <c r="D647" s="4"/>
      <c r="E647" s="4"/>
      <c r="F647" s="983"/>
      <c r="G647" s="241"/>
      <c r="H647" s="4"/>
      <c r="I647" s="4"/>
      <c r="J647" s="983"/>
      <c r="K647" s="241"/>
    </row>
    <row r="648" spans="1:11" ht="12.75" customHeight="1">
      <c r="A648" s="616"/>
      <c r="B648" s="157"/>
      <c r="C648" s="262"/>
      <c r="D648" s="4"/>
      <c r="F648" s="983"/>
      <c r="G648" s="241"/>
      <c r="H648" s="4"/>
      <c r="J648" s="983"/>
      <c r="K648" s="241"/>
    </row>
    <row r="649" spans="1:11" ht="12.75" customHeight="1">
      <c r="A649" s="616"/>
      <c r="B649" s="157"/>
      <c r="C649" s="158"/>
      <c r="D649" s="4"/>
      <c r="E649" s="4"/>
      <c r="F649" s="983"/>
      <c r="G649" s="241"/>
      <c r="H649" s="4"/>
      <c r="I649" s="4"/>
      <c r="J649" s="983"/>
      <c r="K649" s="241"/>
    </row>
    <row r="650" spans="1:11" ht="12.75" customHeight="1">
      <c r="A650" s="616"/>
      <c r="B650" s="11"/>
      <c r="C650" s="5"/>
      <c r="D650" s="582"/>
      <c r="F650" s="983"/>
      <c r="G650" s="241"/>
      <c r="H650" s="582"/>
      <c r="J650" s="983"/>
      <c r="K650" s="241"/>
    </row>
    <row r="651" spans="1:11" ht="12.75" customHeight="1">
      <c r="A651" s="616"/>
      <c r="B651" s="157"/>
      <c r="C651" s="158"/>
      <c r="D651" s="4"/>
      <c r="E651" s="4"/>
      <c r="F651" s="982"/>
      <c r="G651" s="241"/>
      <c r="H651" s="4"/>
      <c r="I651" s="4"/>
      <c r="J651" s="982"/>
      <c r="K651" s="241"/>
    </row>
    <row r="652" spans="1:11" ht="12.75" customHeight="1">
      <c r="A652" s="616"/>
      <c r="B652" s="11"/>
      <c r="C652" s="5"/>
      <c r="D652" s="582"/>
      <c r="F652" s="983"/>
      <c r="G652" s="241"/>
      <c r="H652" s="582"/>
      <c r="J652" s="983"/>
      <c r="K652" s="241"/>
    </row>
    <row r="653" spans="1:11" ht="12.75" customHeight="1">
      <c r="A653" s="616"/>
      <c r="B653" s="11"/>
      <c r="C653" s="5"/>
      <c r="D653" s="582"/>
      <c r="E653" s="4"/>
      <c r="F653" s="983"/>
      <c r="G653" s="241"/>
      <c r="H653" s="582"/>
      <c r="I653" s="4"/>
      <c r="J653" s="983"/>
      <c r="K653" s="241"/>
    </row>
    <row r="654" spans="1:11" ht="12.75" customHeight="1">
      <c r="A654" s="616"/>
      <c r="B654" s="11"/>
      <c r="C654" s="5"/>
      <c r="D654" s="582"/>
      <c r="F654" s="983"/>
      <c r="G654" s="241"/>
      <c r="H654" s="582"/>
      <c r="J654" s="983"/>
      <c r="K654" s="241"/>
    </row>
    <row r="655" spans="1:11" ht="12.75" customHeight="1">
      <c r="A655" s="616"/>
      <c r="B655" s="11"/>
      <c r="C655" s="5"/>
      <c r="D655" s="582"/>
      <c r="E655" s="4"/>
      <c r="F655" s="983"/>
      <c r="G655" s="241"/>
      <c r="H655" s="582"/>
      <c r="I655" s="4"/>
      <c r="J655" s="983"/>
      <c r="K655" s="241"/>
    </row>
    <row r="656" spans="1:11" ht="12.75" customHeight="1">
      <c r="A656" s="616"/>
      <c r="B656" s="11"/>
      <c r="C656" s="5"/>
      <c r="D656" s="582"/>
      <c r="F656" s="983"/>
      <c r="G656" s="241"/>
      <c r="H656" s="582"/>
      <c r="J656" s="983"/>
      <c r="K656" s="241"/>
    </row>
    <row r="657" spans="1:11" ht="12.75" customHeight="1">
      <c r="A657" s="616"/>
      <c r="B657" s="157"/>
      <c r="C657" s="158"/>
      <c r="D657" s="4"/>
      <c r="E657" s="4"/>
      <c r="F657" s="983"/>
      <c r="G657" s="241"/>
      <c r="H657" s="4"/>
      <c r="I657" s="4"/>
      <c r="J657" s="983"/>
      <c r="K657" s="241"/>
    </row>
    <row r="658" spans="1:11" ht="12.75" customHeight="1">
      <c r="A658" s="616"/>
      <c r="B658" s="157"/>
      <c r="C658" s="158"/>
      <c r="D658" s="4"/>
      <c r="F658" s="983"/>
      <c r="G658" s="241"/>
      <c r="H658" s="4"/>
      <c r="J658" s="983"/>
      <c r="K658" s="241"/>
    </row>
    <row r="659" spans="1:11" ht="12.75" customHeight="1">
      <c r="A659" s="616"/>
      <c r="B659" s="157"/>
      <c r="C659" s="262"/>
      <c r="D659" s="606"/>
      <c r="E659" s="4"/>
      <c r="F659" s="983"/>
      <c r="G659" s="241"/>
      <c r="H659" s="606"/>
      <c r="I659" s="4"/>
      <c r="J659" s="983"/>
      <c r="K659" s="241"/>
    </row>
    <row r="660" spans="1:11">
      <c r="A660" s="616"/>
      <c r="B660" s="157"/>
      <c r="C660" s="158"/>
      <c r="D660" s="4"/>
      <c r="E660" s="4"/>
      <c r="F660" s="982"/>
      <c r="G660" s="241"/>
      <c r="H660" s="4"/>
      <c r="I660" s="4"/>
      <c r="J660" s="982"/>
      <c r="K660" s="241"/>
    </row>
    <row r="661" spans="1:11">
      <c r="A661" s="616"/>
      <c r="B661" s="878"/>
      <c r="C661" s="260"/>
      <c r="D661" s="261"/>
      <c r="E661" s="261"/>
      <c r="F661" s="982"/>
      <c r="G661" s="241"/>
      <c r="H661" s="261"/>
      <c r="I661" s="261"/>
      <c r="J661" s="982"/>
      <c r="K661" s="241"/>
    </row>
    <row r="662" spans="1:11">
      <c r="A662" s="616"/>
      <c r="B662" s="878"/>
      <c r="C662" s="936"/>
      <c r="D662" s="261"/>
      <c r="E662" s="261"/>
      <c r="F662" s="982"/>
      <c r="G662" s="241"/>
      <c r="H662" s="261"/>
      <c r="I662" s="261"/>
      <c r="J662" s="982"/>
      <c r="K662" s="241"/>
    </row>
    <row r="663" spans="1:11">
      <c r="A663" s="616"/>
      <c r="B663" s="878"/>
      <c r="C663" s="936"/>
      <c r="D663" s="261"/>
      <c r="E663" s="261"/>
      <c r="F663" s="982"/>
      <c r="G663" s="241"/>
      <c r="H663" s="261"/>
      <c r="I663" s="261"/>
      <c r="J663" s="982"/>
      <c r="K663" s="241"/>
    </row>
    <row r="664" spans="1:11">
      <c r="A664" s="616"/>
      <c r="B664" s="878"/>
      <c r="C664" s="936"/>
      <c r="D664" s="261"/>
      <c r="E664" s="261"/>
      <c r="F664" s="982"/>
      <c r="G664" s="241"/>
      <c r="H664" s="261"/>
      <c r="I664" s="261"/>
      <c r="J664" s="982"/>
      <c r="K664" s="241"/>
    </row>
    <row r="665" spans="1:11">
      <c r="A665" s="616"/>
      <c r="B665" s="878"/>
      <c r="C665" s="936"/>
      <c r="D665" s="261"/>
      <c r="E665" s="261"/>
      <c r="F665" s="982"/>
      <c r="G665" s="241"/>
      <c r="H665" s="261"/>
      <c r="I665" s="261"/>
      <c r="J665" s="982"/>
      <c r="K665" s="241"/>
    </row>
    <row r="666" spans="1:11">
      <c r="A666" s="616"/>
      <c r="B666" s="878"/>
      <c r="C666" s="936"/>
      <c r="D666" s="261"/>
      <c r="E666" s="261"/>
      <c r="F666" s="982"/>
      <c r="G666" s="241"/>
      <c r="H666" s="261"/>
      <c r="I666" s="261"/>
      <c r="J666" s="982"/>
      <c r="K666" s="241"/>
    </row>
    <row r="667" spans="1:11">
      <c r="A667" s="616"/>
      <c r="B667" s="878"/>
      <c r="C667" s="936"/>
      <c r="D667" s="261"/>
      <c r="E667" s="261"/>
      <c r="F667" s="982"/>
      <c r="G667" s="241"/>
      <c r="H667" s="261"/>
      <c r="I667" s="261"/>
      <c r="J667" s="982"/>
      <c r="K667" s="241"/>
    </row>
    <row r="668" spans="1:11">
      <c r="A668" s="616"/>
      <c r="B668" s="157"/>
      <c r="C668" s="262"/>
      <c r="D668" s="606"/>
      <c r="E668" s="4"/>
      <c r="F668" s="983"/>
      <c r="G668" s="241"/>
      <c r="H668" s="606"/>
      <c r="I668" s="4"/>
      <c r="J668" s="983"/>
      <c r="K668" s="241"/>
    </row>
    <row r="669" spans="1:11">
      <c r="A669" s="575"/>
      <c r="B669" s="10"/>
      <c r="C669" s="5"/>
      <c r="D669" s="606"/>
      <c r="E669" s="4"/>
      <c r="F669" s="983"/>
      <c r="G669" s="241"/>
      <c r="H669" s="606"/>
      <c r="I669" s="4"/>
      <c r="J669" s="983"/>
      <c r="K669" s="241"/>
    </row>
    <row r="670" spans="1:11">
      <c r="A670" s="616"/>
      <c r="B670" s="10"/>
      <c r="C670" s="5"/>
      <c r="D670" s="582"/>
      <c r="F670" s="983"/>
      <c r="G670" s="241"/>
      <c r="H670" s="582"/>
      <c r="J670" s="983"/>
      <c r="K670" s="241"/>
    </row>
    <row r="671" spans="1:11">
      <c r="A671" s="840"/>
      <c r="B671" s="10"/>
      <c r="C671" s="5"/>
      <c r="D671" s="582"/>
      <c r="F671" s="983"/>
      <c r="G671" s="241"/>
      <c r="H671" s="582"/>
      <c r="J671" s="983"/>
      <c r="K671" s="241"/>
    </row>
    <row r="672" spans="1:11">
      <c r="A672" s="840"/>
      <c r="B672" s="10"/>
      <c r="C672" s="5"/>
      <c r="D672" s="582"/>
      <c r="F672" s="983"/>
      <c r="G672" s="241"/>
      <c r="H672" s="582"/>
      <c r="J672" s="983"/>
      <c r="K672" s="241"/>
    </row>
    <row r="673" spans="1:11">
      <c r="A673" s="840"/>
      <c r="B673" s="10"/>
      <c r="C673" s="5"/>
      <c r="D673" s="582"/>
      <c r="F673" s="983"/>
      <c r="G673" s="241"/>
      <c r="H673" s="582"/>
      <c r="J673" s="983"/>
      <c r="K673" s="241"/>
    </row>
    <row r="674" spans="1:11">
      <c r="A674" s="575"/>
      <c r="B674" s="10"/>
      <c r="C674" s="5"/>
      <c r="D674" s="582"/>
      <c r="F674" s="983"/>
      <c r="G674" s="241"/>
      <c r="H674" s="582"/>
      <c r="J674" s="983"/>
      <c r="K674" s="241"/>
    </row>
    <row r="675" spans="1:11">
      <c r="A675" s="616"/>
      <c r="B675" s="335"/>
      <c r="C675" s="336"/>
      <c r="D675" s="582"/>
      <c r="F675" s="983"/>
      <c r="G675" s="241"/>
      <c r="H675" s="582"/>
      <c r="J675" s="983"/>
      <c r="K675" s="241"/>
    </row>
    <row r="676" spans="1:11">
      <c r="A676" s="214"/>
      <c r="B676" s="11"/>
      <c r="C676" s="5"/>
      <c r="D676" s="582"/>
      <c r="F676" s="983"/>
      <c r="G676" s="241"/>
      <c r="H676" s="582"/>
      <c r="J676" s="983"/>
      <c r="K676" s="241"/>
    </row>
    <row r="677" spans="1:11">
      <c r="A677" s="237"/>
      <c r="B677" s="18"/>
      <c r="C677" s="18"/>
      <c r="D677" s="604"/>
      <c r="E677" s="20"/>
      <c r="F677" s="987"/>
      <c r="G677" s="246"/>
      <c r="H677" s="604"/>
      <c r="I677" s="20"/>
      <c r="J677" s="987"/>
      <c r="K677" s="246"/>
    </row>
    <row r="678" spans="1:11">
      <c r="A678" s="212"/>
      <c r="B678" s="9" t="s">
        <v>106</v>
      </c>
      <c r="C678" s="9"/>
      <c r="D678" s="582"/>
      <c r="F678" s="988" t="s">
        <v>36</v>
      </c>
      <c r="G678" s="247">
        <f>SUM(G616:G675)</f>
        <v>6750</v>
      </c>
      <c r="H678" s="582"/>
      <c r="J678" s="988" t="s">
        <v>36</v>
      </c>
      <c r="K678" s="247">
        <f>SUM(K616:K675)</f>
        <v>5850</v>
      </c>
    </row>
    <row r="679" spans="1:11" ht="13.8" thickBot="1">
      <c r="A679" s="235"/>
      <c r="B679" s="15"/>
      <c r="C679" s="15"/>
      <c r="D679" s="603"/>
      <c r="E679" s="17"/>
      <c r="F679" s="989"/>
      <c r="G679" s="248"/>
      <c r="H679" s="603"/>
      <c r="I679" s="17"/>
      <c r="J679" s="989"/>
      <c r="K679" s="248"/>
    </row>
    <row r="680" spans="1:11" ht="12.75" customHeight="1" thickTop="1">
      <c r="A680" s="212"/>
      <c r="B680" s="5"/>
      <c r="C680" s="5"/>
      <c r="D680" s="582"/>
      <c r="F680" s="982"/>
      <c r="G680" s="241"/>
      <c r="H680" s="582"/>
      <c r="J680" s="982"/>
      <c r="K680" s="241"/>
    </row>
    <row r="681" spans="1:11" ht="12.75" customHeight="1">
      <c r="A681" s="257"/>
      <c r="B681" s="876" t="s">
        <v>613</v>
      </c>
      <c r="C681" s="876"/>
      <c r="D681" s="605"/>
      <c r="E681" s="159"/>
      <c r="F681" s="983"/>
      <c r="G681" s="247"/>
      <c r="H681" s="605"/>
      <c r="I681" s="159"/>
      <c r="J681" s="983"/>
      <c r="K681" s="247"/>
    </row>
    <row r="682" spans="1:11" ht="12.75" customHeight="1">
      <c r="A682" s="257"/>
      <c r="B682" s="157"/>
      <c r="C682" s="158"/>
      <c r="D682" s="605"/>
      <c r="E682" s="159"/>
      <c r="F682" s="983"/>
      <c r="G682" s="247"/>
      <c r="H682" s="605"/>
      <c r="I682" s="159"/>
      <c r="J682" s="983"/>
      <c r="K682" s="247"/>
    </row>
    <row r="683" spans="1:11" ht="12.75" customHeight="1">
      <c r="A683" s="616"/>
      <c r="B683" s="10" t="s">
        <v>598</v>
      </c>
      <c r="C683" s="158"/>
      <c r="D683" s="4"/>
      <c r="E683" s="159"/>
      <c r="F683" s="983"/>
      <c r="G683" s="247"/>
      <c r="H683" s="4"/>
      <c r="I683" s="159"/>
      <c r="J683" s="983"/>
      <c r="K683" s="247"/>
    </row>
    <row r="684" spans="1:11" ht="12.75" customHeight="1">
      <c r="A684" s="616"/>
      <c r="B684" s="157"/>
      <c r="C684" s="158"/>
      <c r="D684" s="4"/>
      <c r="E684" s="4"/>
      <c r="F684" s="983"/>
      <c r="G684" s="247"/>
      <c r="H684" s="4"/>
      <c r="I684" s="4"/>
      <c r="J684" s="983"/>
      <c r="K684" s="247"/>
    </row>
    <row r="685" spans="1:11" ht="12.75" customHeight="1">
      <c r="A685" s="616">
        <f>A669+1</f>
        <v>1</v>
      </c>
      <c r="B685" s="157" t="s">
        <v>602</v>
      </c>
      <c r="C685" s="262"/>
      <c r="D685" s="4">
        <v>30</v>
      </c>
      <c r="E685" s="7" t="s">
        <v>78</v>
      </c>
      <c r="F685" s="983">
        <f>+F645</f>
        <v>150</v>
      </c>
      <c r="G685" s="991">
        <f>D685*F685</f>
        <v>4500</v>
      </c>
      <c r="H685" s="4">
        <v>30</v>
      </c>
      <c r="I685" s="7" t="s">
        <v>78</v>
      </c>
      <c r="J685" s="985"/>
      <c r="K685" s="992">
        <f>H685*J685</f>
        <v>0</v>
      </c>
    </row>
    <row r="686" spans="1:11" ht="12.75" customHeight="1">
      <c r="A686" s="616"/>
      <c r="B686" s="157"/>
      <c r="C686" s="158"/>
      <c r="D686" s="4"/>
      <c r="E686" s="4"/>
      <c r="F686" s="983"/>
      <c r="G686" s="247"/>
      <c r="H686" s="4"/>
      <c r="I686" s="4"/>
      <c r="J686" s="985"/>
      <c r="K686" s="1126"/>
    </row>
    <row r="687" spans="1:11" ht="12.75" customHeight="1">
      <c r="A687" s="616">
        <f>A685+1</f>
        <v>2</v>
      </c>
      <c r="B687" s="11" t="s">
        <v>603</v>
      </c>
      <c r="C687" s="5"/>
      <c r="D687" s="582">
        <v>1</v>
      </c>
      <c r="E687" s="7" t="s">
        <v>78</v>
      </c>
      <c r="F687" s="983">
        <f>+F685</f>
        <v>150</v>
      </c>
      <c r="G687" s="991">
        <f>D687*F687</f>
        <v>150</v>
      </c>
      <c r="H687" s="582">
        <v>1</v>
      </c>
      <c r="I687" s="7" t="s">
        <v>78</v>
      </c>
      <c r="J687" s="985"/>
      <c r="K687" s="992">
        <f>H687*J687</f>
        <v>0</v>
      </c>
    </row>
    <row r="688" spans="1:11" ht="12.75" customHeight="1">
      <c r="A688" s="616"/>
      <c r="B688" s="157"/>
      <c r="C688" s="158"/>
      <c r="D688" s="4"/>
      <c r="E688" s="4"/>
      <c r="F688" s="982"/>
      <c r="G688" s="247"/>
      <c r="H688" s="4"/>
      <c r="I688" s="4"/>
      <c r="J688" s="996"/>
      <c r="K688" s="1126"/>
    </row>
    <row r="689" spans="1:16" ht="12.75" customHeight="1">
      <c r="A689" s="616">
        <f t="shared" ref="A689" si="22">A687+1</f>
        <v>3</v>
      </c>
      <c r="B689" s="11" t="s">
        <v>604</v>
      </c>
      <c r="C689" s="5"/>
      <c r="D689" s="582">
        <v>1</v>
      </c>
      <c r="E689" s="7" t="s">
        <v>78</v>
      </c>
      <c r="F689" s="983">
        <f>+F687</f>
        <v>150</v>
      </c>
      <c r="G689" s="991">
        <f>D689*F689</f>
        <v>150</v>
      </c>
      <c r="H689" s="582">
        <v>1</v>
      </c>
      <c r="I689" s="7" t="s">
        <v>78</v>
      </c>
      <c r="J689" s="985"/>
      <c r="K689" s="992">
        <f>H689*J689</f>
        <v>0</v>
      </c>
    </row>
    <row r="690" spans="1:16" ht="12.75" customHeight="1">
      <c r="A690" s="616"/>
      <c r="B690" s="11"/>
      <c r="C690" s="5"/>
      <c r="D690" s="582"/>
      <c r="E690" s="4"/>
      <c r="F690" s="983"/>
      <c r="G690" s="247"/>
      <c r="H690" s="582"/>
      <c r="I690" s="4"/>
      <c r="J690" s="985"/>
      <c r="K690" s="1126"/>
    </row>
    <row r="691" spans="1:16" ht="12.75" customHeight="1">
      <c r="A691" s="616">
        <f t="shared" ref="A691" si="23">A689+1</f>
        <v>4</v>
      </c>
      <c r="B691" s="11" t="s">
        <v>605</v>
      </c>
      <c r="C691" s="5"/>
      <c r="D691" s="582">
        <v>1</v>
      </c>
      <c r="E691" s="7" t="s">
        <v>78</v>
      </c>
      <c r="F691" s="983">
        <f>+F689</f>
        <v>150</v>
      </c>
      <c r="G691" s="991">
        <f>D691*F691</f>
        <v>150</v>
      </c>
      <c r="H691" s="582">
        <v>1</v>
      </c>
      <c r="I691" s="7" t="s">
        <v>78</v>
      </c>
      <c r="J691" s="985"/>
      <c r="K691" s="992">
        <f>H691*J691</f>
        <v>0</v>
      </c>
    </row>
    <row r="692" spans="1:16" ht="12.75" customHeight="1">
      <c r="A692" s="616"/>
      <c r="B692" s="11"/>
      <c r="C692" s="5"/>
      <c r="D692" s="582"/>
      <c r="E692" s="4"/>
      <c r="F692" s="983"/>
      <c r="G692" s="247"/>
      <c r="H692" s="582"/>
      <c r="I692" s="4"/>
      <c r="J692" s="985"/>
      <c r="K692" s="1126"/>
    </row>
    <row r="693" spans="1:16" ht="12.75" customHeight="1">
      <c r="A693" s="616">
        <f t="shared" ref="A693" si="24">A691+1</f>
        <v>5</v>
      </c>
      <c r="B693" s="11" t="s">
        <v>606</v>
      </c>
      <c r="C693" s="5"/>
      <c r="D693" s="582">
        <v>1</v>
      </c>
      <c r="E693" s="7" t="s">
        <v>78</v>
      </c>
      <c r="F693" s="983">
        <f>+F691</f>
        <v>150</v>
      </c>
      <c r="G693" s="991">
        <f>D693*F693</f>
        <v>150</v>
      </c>
      <c r="H693" s="582">
        <v>1</v>
      </c>
      <c r="I693" s="7" t="s">
        <v>78</v>
      </c>
      <c r="J693" s="985"/>
      <c r="K693" s="992">
        <f>H693*J693</f>
        <v>0</v>
      </c>
    </row>
    <row r="694" spans="1:16">
      <c r="A694" s="616"/>
      <c r="B694" s="157"/>
      <c r="C694" s="158"/>
      <c r="D694" s="4"/>
      <c r="E694" s="4"/>
      <c r="F694" s="983"/>
      <c r="G694" s="247"/>
      <c r="H694" s="4"/>
      <c r="I694" s="4"/>
      <c r="J694" s="985"/>
      <c r="K694" s="1126"/>
    </row>
    <row r="695" spans="1:16" ht="12.75" customHeight="1">
      <c r="A695" s="616">
        <f t="shared" ref="A695" si="25">A693+1</f>
        <v>6</v>
      </c>
      <c r="B695" s="157" t="s">
        <v>607</v>
      </c>
      <c r="C695" s="158"/>
      <c r="D695" s="4">
        <v>1</v>
      </c>
      <c r="E695" s="7" t="s">
        <v>78</v>
      </c>
      <c r="F695" s="983">
        <f>+F693</f>
        <v>150</v>
      </c>
      <c r="G695" s="991">
        <f>D695*F695</f>
        <v>150</v>
      </c>
      <c r="H695" s="4">
        <v>1</v>
      </c>
      <c r="I695" s="7" t="s">
        <v>78</v>
      </c>
      <c r="J695" s="985"/>
      <c r="K695" s="992">
        <f>H695*J695</f>
        <v>0</v>
      </c>
    </row>
    <row r="696" spans="1:16" ht="12.75" customHeight="1">
      <c r="A696" s="616"/>
      <c r="B696" s="157"/>
      <c r="C696" s="262"/>
      <c r="D696" s="606"/>
      <c r="E696" s="4"/>
      <c r="F696" s="983"/>
      <c r="G696" s="247"/>
      <c r="H696" s="606"/>
      <c r="I696" s="4"/>
      <c r="J696" s="985"/>
      <c r="K696" s="1126"/>
    </row>
    <row r="697" spans="1:16" ht="12.75" customHeight="1">
      <c r="A697" s="616">
        <f t="shared" ref="A697" si="26">A695+1</f>
        <v>7</v>
      </c>
      <c r="B697" s="157" t="s">
        <v>608</v>
      </c>
      <c r="C697" s="262"/>
      <c r="D697" s="606">
        <v>2</v>
      </c>
      <c r="E697" s="7" t="s">
        <v>78</v>
      </c>
      <c r="F697" s="983">
        <f>+F695</f>
        <v>150</v>
      </c>
      <c r="G697" s="991">
        <f>D697*F697</f>
        <v>300</v>
      </c>
      <c r="H697" s="606">
        <v>2</v>
      </c>
      <c r="I697" s="7" t="s">
        <v>78</v>
      </c>
      <c r="J697" s="985"/>
      <c r="K697" s="992">
        <f>H697*J697</f>
        <v>0</v>
      </c>
    </row>
    <row r="698" spans="1:16" ht="12.75" customHeight="1">
      <c r="A698" s="616"/>
      <c r="B698" s="931"/>
      <c r="C698" s="262"/>
      <c r="D698" s="606"/>
      <c r="E698" s="4"/>
      <c r="F698" s="983"/>
      <c r="G698" s="247"/>
      <c r="H698" s="606"/>
      <c r="I698" s="4"/>
      <c r="J698" s="985"/>
      <c r="K698" s="1126"/>
    </row>
    <row r="699" spans="1:16" ht="12.75" customHeight="1">
      <c r="A699" s="616">
        <f t="shared" ref="A699:A705" si="27">A697+1</f>
        <v>8</v>
      </c>
      <c r="B699" s="931" t="s">
        <v>609</v>
      </c>
      <c r="C699" s="262"/>
      <c r="D699" s="606">
        <v>5</v>
      </c>
      <c r="E699" s="7" t="s">
        <v>78</v>
      </c>
      <c r="F699" s="983">
        <f>+F697</f>
        <v>150</v>
      </c>
      <c r="G699" s="991">
        <f>D699*F699</f>
        <v>750</v>
      </c>
      <c r="H699" s="606">
        <v>5</v>
      </c>
      <c r="I699" s="7" t="s">
        <v>78</v>
      </c>
      <c r="J699" s="985"/>
      <c r="K699" s="992">
        <f>H699*J699</f>
        <v>0</v>
      </c>
    </row>
    <row r="700" spans="1:16">
      <c r="A700" s="212"/>
      <c r="B700" s="876"/>
      <c r="C700" s="876"/>
      <c r="D700" s="605"/>
      <c r="E700" s="159"/>
      <c r="F700" s="982"/>
      <c r="G700" s="247"/>
      <c r="H700" s="605"/>
      <c r="I700" s="159"/>
      <c r="J700" s="996"/>
      <c r="K700" s="1126"/>
    </row>
    <row r="701" spans="1:16">
      <c r="A701" s="616">
        <f t="shared" si="27"/>
        <v>9</v>
      </c>
      <c r="B701" s="336" t="s">
        <v>610</v>
      </c>
      <c r="C701" s="336"/>
      <c r="D701" s="582">
        <v>1</v>
      </c>
      <c r="E701" s="7" t="s">
        <v>78</v>
      </c>
      <c r="F701" s="982">
        <f>+F699</f>
        <v>150</v>
      </c>
      <c r="G701" s="991">
        <f>D701*F701</f>
        <v>150</v>
      </c>
      <c r="H701" s="582">
        <v>1</v>
      </c>
      <c r="I701" s="7" t="s">
        <v>78</v>
      </c>
      <c r="J701" s="996"/>
      <c r="K701" s="992">
        <f>H701*J701</f>
        <v>0</v>
      </c>
    </row>
    <row r="702" spans="1:16">
      <c r="A702" s="212"/>
      <c r="B702" s="336"/>
      <c r="C702" s="336"/>
      <c r="D702" s="582"/>
      <c r="F702" s="312"/>
      <c r="G702" s="247"/>
      <c r="H702" s="582"/>
      <c r="J702" s="777"/>
      <c r="K702" s="1126"/>
      <c r="L702" s="851"/>
      <c r="M702" s="346"/>
      <c r="N702" s="346"/>
      <c r="O702" s="346"/>
      <c r="P702" s="350"/>
    </row>
    <row r="703" spans="1:16">
      <c r="A703" s="616">
        <f t="shared" si="27"/>
        <v>10</v>
      </c>
      <c r="B703" s="5" t="s">
        <v>611</v>
      </c>
      <c r="C703" s="5"/>
      <c r="D703" s="582">
        <v>1</v>
      </c>
      <c r="E703" s="7" t="s">
        <v>78</v>
      </c>
      <c r="F703" s="982">
        <f>+F701</f>
        <v>150</v>
      </c>
      <c r="G703" s="991">
        <f>D703*F703</f>
        <v>150</v>
      </c>
      <c r="H703" s="582">
        <v>1</v>
      </c>
      <c r="I703" s="7" t="s">
        <v>78</v>
      </c>
      <c r="J703" s="996"/>
      <c r="K703" s="992">
        <f>H703*J703</f>
        <v>0</v>
      </c>
    </row>
    <row r="704" spans="1:16">
      <c r="A704" s="212"/>
      <c r="B704" s="5"/>
      <c r="C704" s="5"/>
      <c r="D704" s="582"/>
      <c r="F704" s="982"/>
      <c r="G704" s="247"/>
      <c r="H704" s="582"/>
      <c r="J704" s="996"/>
      <c r="K704" s="1126"/>
    </row>
    <row r="705" spans="1:16">
      <c r="A705" s="616">
        <f t="shared" si="27"/>
        <v>11</v>
      </c>
      <c r="B705" s="11" t="s">
        <v>612</v>
      </c>
      <c r="C705" s="5"/>
      <c r="D705" s="582">
        <v>1</v>
      </c>
      <c r="E705" s="7" t="s">
        <v>78</v>
      </c>
      <c r="F705" s="982">
        <f>+F703</f>
        <v>150</v>
      </c>
      <c r="G705" s="991">
        <f>D705*F705</f>
        <v>150</v>
      </c>
      <c r="H705" s="582">
        <v>1</v>
      </c>
      <c r="I705" s="7" t="s">
        <v>78</v>
      </c>
      <c r="J705" s="996"/>
      <c r="K705" s="992">
        <f>H705*J705</f>
        <v>0</v>
      </c>
    </row>
    <row r="706" spans="1:16">
      <c r="A706" s="217"/>
      <c r="B706" s="614"/>
      <c r="C706" s="5"/>
      <c r="D706" s="582"/>
      <c r="F706" s="982"/>
      <c r="G706" s="241"/>
      <c r="H706" s="582"/>
      <c r="J706" s="982"/>
      <c r="K706" s="241"/>
    </row>
    <row r="707" spans="1:16">
      <c r="A707" s="616"/>
      <c r="B707" s="878" t="s">
        <v>614</v>
      </c>
      <c r="C707" s="260"/>
      <c r="D707" s="261"/>
      <c r="E707" s="261"/>
      <c r="F707" s="982"/>
      <c r="G707" s="241"/>
      <c r="H707" s="261"/>
      <c r="I707" s="261"/>
      <c r="J707" s="982"/>
      <c r="K707" s="241"/>
    </row>
    <row r="708" spans="1:16">
      <c r="A708" s="616"/>
      <c r="B708" s="157"/>
      <c r="C708" s="262"/>
      <c r="D708" s="606"/>
      <c r="E708" s="4"/>
      <c r="F708" s="983"/>
      <c r="G708" s="241"/>
      <c r="H708" s="606"/>
      <c r="I708" s="4"/>
      <c r="J708" s="983"/>
      <c r="K708" s="241"/>
    </row>
    <row r="709" spans="1:16">
      <c r="A709" s="574"/>
      <c r="B709" s="576" t="s">
        <v>480</v>
      </c>
      <c r="C709" s="336"/>
      <c r="D709" s="784"/>
      <c r="E709" s="788"/>
      <c r="F709" s="983"/>
      <c r="G709" s="241"/>
      <c r="H709" s="784"/>
      <c r="I709" s="788"/>
      <c r="J709" s="983"/>
      <c r="K709" s="241"/>
    </row>
    <row r="710" spans="1:16">
      <c r="A710" s="574"/>
      <c r="B710" s="576" t="s">
        <v>558</v>
      </c>
      <c r="C710" s="336"/>
      <c r="D710" s="784"/>
      <c r="E710" s="788"/>
      <c r="F710" s="983"/>
      <c r="G710" s="241"/>
      <c r="H710" s="784"/>
      <c r="I710" s="788"/>
      <c r="J710" s="983"/>
      <c r="K710" s="241"/>
    </row>
    <row r="711" spans="1:16">
      <c r="A711" s="574"/>
      <c r="B711" s="576"/>
      <c r="C711" s="336"/>
      <c r="D711" s="784"/>
      <c r="E711" s="788"/>
      <c r="F711" s="983"/>
      <c r="G711" s="241"/>
      <c r="H711" s="784"/>
      <c r="I711" s="788"/>
      <c r="J711" s="983"/>
      <c r="K711" s="241"/>
      <c r="L711" s="851"/>
      <c r="M711" s="346"/>
      <c r="N711" s="346"/>
      <c r="O711" s="346"/>
      <c r="P711" s="350"/>
    </row>
    <row r="712" spans="1:16">
      <c r="A712" s="574">
        <f>A705+1</f>
        <v>12</v>
      </c>
      <c r="B712" s="335" t="s">
        <v>615</v>
      </c>
      <c r="C712" s="336"/>
      <c r="D712" s="784">
        <v>56</v>
      </c>
      <c r="E712" s="752" t="s">
        <v>127</v>
      </c>
      <c r="F712" s="983">
        <v>95</v>
      </c>
      <c r="G712" s="991">
        <f>D712*F712</f>
        <v>5320</v>
      </c>
      <c r="H712" s="784">
        <v>56</v>
      </c>
      <c r="I712" s="752" t="s">
        <v>127</v>
      </c>
      <c r="J712" s="983">
        <v>140</v>
      </c>
      <c r="K712" s="991">
        <f>H712*J712</f>
        <v>7840</v>
      </c>
    </row>
    <row r="713" spans="1:16">
      <c r="A713" s="575"/>
      <c r="B713" s="335"/>
      <c r="C713" s="336"/>
      <c r="D713" s="787"/>
      <c r="E713" s="757"/>
      <c r="F713" s="983"/>
      <c r="G713" s="241"/>
      <c r="H713" s="787"/>
      <c r="I713" s="757"/>
      <c r="J713" s="983"/>
      <c r="K713" s="241"/>
    </row>
    <row r="714" spans="1:16">
      <c r="A714" s="575"/>
      <c r="B714" s="576"/>
      <c r="C714" s="336"/>
      <c r="D714" s="787"/>
      <c r="E714" s="752"/>
      <c r="F714" s="982"/>
      <c r="G714" s="241"/>
      <c r="H714" s="787"/>
      <c r="I714" s="752"/>
      <c r="J714" s="982"/>
      <c r="K714" s="241"/>
    </row>
    <row r="715" spans="1:16">
      <c r="A715" s="575"/>
      <c r="B715" s="576"/>
      <c r="C715" s="336"/>
      <c r="D715" s="787"/>
      <c r="E715" s="752"/>
      <c r="F715" s="982"/>
      <c r="G715" s="241"/>
      <c r="H715" s="787"/>
      <c r="I715" s="752"/>
      <c r="J715" s="982"/>
      <c r="K715" s="241"/>
    </row>
    <row r="716" spans="1:16">
      <c r="A716" s="574"/>
      <c r="B716" s="579"/>
      <c r="C716" s="853"/>
      <c r="D716" s="787"/>
      <c r="E716" s="752"/>
      <c r="F716" s="982"/>
      <c r="G716" s="241"/>
      <c r="H716" s="787"/>
      <c r="I716" s="752"/>
      <c r="J716" s="982"/>
      <c r="K716" s="241"/>
    </row>
    <row r="717" spans="1:16" ht="12.75" customHeight="1">
      <c r="A717" s="574"/>
      <c r="B717" s="579"/>
      <c r="C717" s="853"/>
      <c r="D717" s="787"/>
      <c r="E717" s="752"/>
      <c r="F717" s="982"/>
      <c r="G717" s="241"/>
      <c r="H717" s="787"/>
      <c r="I717" s="752"/>
      <c r="J717" s="982"/>
      <c r="K717" s="241"/>
    </row>
    <row r="718" spans="1:16">
      <c r="A718" s="574"/>
      <c r="B718" s="579"/>
      <c r="C718" s="853"/>
      <c r="D718" s="787"/>
      <c r="E718" s="752"/>
      <c r="F718" s="312"/>
      <c r="G718" s="270"/>
      <c r="H718" s="787"/>
      <c r="I718" s="752"/>
      <c r="J718" s="312"/>
      <c r="K718" s="270"/>
      <c r="L718" s="851"/>
      <c r="M718" s="346"/>
      <c r="N718" s="346"/>
      <c r="O718" s="346"/>
      <c r="P718" s="350"/>
    </row>
    <row r="719" spans="1:16">
      <c r="A719" s="217"/>
      <c r="B719" s="11"/>
      <c r="C719" s="5"/>
      <c r="D719" s="582"/>
      <c r="F719" s="982"/>
      <c r="G719" s="241"/>
      <c r="H719" s="582"/>
      <c r="J719" s="982"/>
      <c r="K719" s="241"/>
    </row>
    <row r="720" spans="1:16">
      <c r="A720" s="613"/>
      <c r="B720" s="614"/>
      <c r="C720" s="5"/>
      <c r="D720" s="582"/>
      <c r="F720" s="982"/>
      <c r="G720" s="241"/>
      <c r="H720" s="582"/>
      <c r="J720" s="982"/>
      <c r="K720" s="241"/>
    </row>
    <row r="721" spans="1:11">
      <c r="A721" s="257"/>
      <c r="B721" s="157"/>
      <c r="C721" s="262"/>
      <c r="D721" s="606"/>
      <c r="E721" s="4"/>
      <c r="F721" s="983"/>
      <c r="G721" s="241"/>
      <c r="H721" s="606"/>
      <c r="I721" s="4"/>
      <c r="J721" s="983"/>
      <c r="K721" s="241"/>
    </row>
    <row r="722" spans="1:11">
      <c r="A722" s="257"/>
      <c r="B722" s="157"/>
      <c r="C722" s="262"/>
      <c r="D722" s="606"/>
      <c r="E722" s="4"/>
      <c r="F722" s="983"/>
      <c r="G722" s="241"/>
      <c r="H722" s="606"/>
      <c r="I722" s="4"/>
      <c r="J722" s="983"/>
      <c r="K722" s="241"/>
    </row>
    <row r="723" spans="1:11">
      <c r="A723" s="257"/>
      <c r="B723" s="157"/>
      <c r="C723" s="262"/>
      <c r="D723" s="606"/>
      <c r="E723" s="4"/>
      <c r="F723" s="983"/>
      <c r="G723" s="241"/>
      <c r="H723" s="606"/>
      <c r="I723" s="4"/>
      <c r="J723" s="983"/>
      <c r="K723" s="241"/>
    </row>
    <row r="724" spans="1:11">
      <c r="A724" s="257"/>
      <c r="B724" s="157"/>
      <c r="C724" s="262"/>
      <c r="D724" s="606"/>
      <c r="E724" s="4"/>
      <c r="F724" s="983"/>
      <c r="G724" s="241"/>
      <c r="H724" s="606"/>
      <c r="I724" s="4"/>
      <c r="J724" s="983"/>
      <c r="K724" s="241"/>
    </row>
    <row r="725" spans="1:11">
      <c r="A725" s="257"/>
      <c r="B725" s="157"/>
      <c r="C725" s="262"/>
      <c r="D725" s="606"/>
      <c r="E725" s="4"/>
      <c r="F725" s="983"/>
      <c r="G725" s="241"/>
      <c r="H725" s="606"/>
      <c r="I725" s="4"/>
      <c r="J725" s="983"/>
      <c r="K725" s="241"/>
    </row>
    <row r="726" spans="1:11">
      <c r="A726" s="257"/>
      <c r="B726" s="157"/>
      <c r="C726" s="262"/>
      <c r="D726" s="606"/>
      <c r="E726" s="4"/>
      <c r="F726" s="983"/>
      <c r="G726" s="241"/>
      <c r="H726" s="606"/>
      <c r="I726" s="4"/>
      <c r="J726" s="983"/>
      <c r="K726" s="241"/>
    </row>
    <row r="727" spans="1:11">
      <c r="A727" s="257"/>
      <c r="B727" s="157"/>
      <c r="C727" s="262"/>
      <c r="D727" s="606"/>
      <c r="E727" s="4"/>
      <c r="F727" s="983"/>
      <c r="G727" s="241"/>
      <c r="H727" s="606"/>
      <c r="I727" s="4"/>
      <c r="J727" s="983"/>
      <c r="K727" s="241"/>
    </row>
    <row r="728" spans="1:11">
      <c r="A728" s="267"/>
      <c r="B728" s="11"/>
      <c r="C728" s="5"/>
      <c r="D728" s="582"/>
      <c r="F728" s="983"/>
      <c r="G728" s="241"/>
      <c r="H728" s="582"/>
      <c r="J728" s="983"/>
      <c r="K728" s="241"/>
    </row>
    <row r="729" spans="1:11">
      <c r="A729" s="214"/>
      <c r="B729" s="11"/>
      <c r="C729" s="5"/>
      <c r="D729" s="582"/>
      <c r="F729" s="983"/>
      <c r="G729" s="241"/>
      <c r="H729" s="582"/>
      <c r="J729" s="983"/>
      <c r="K729" s="241"/>
    </row>
    <row r="730" spans="1:11">
      <c r="A730" s="214"/>
      <c r="B730" s="11"/>
      <c r="C730" s="5"/>
      <c r="D730" s="582"/>
      <c r="F730" s="983"/>
      <c r="G730" s="241"/>
      <c r="H730" s="582"/>
      <c r="J730" s="983"/>
      <c r="K730" s="241"/>
    </row>
    <row r="731" spans="1:11">
      <c r="A731" s="214"/>
      <c r="B731" s="11"/>
      <c r="C731" s="5"/>
      <c r="D731" s="582"/>
      <c r="F731" s="983"/>
      <c r="G731" s="241"/>
      <c r="H731" s="582"/>
      <c r="J731" s="983"/>
      <c r="K731" s="241"/>
    </row>
    <row r="732" spans="1:11">
      <c r="A732" s="214"/>
      <c r="B732" s="11"/>
      <c r="C732" s="5"/>
      <c r="D732" s="582"/>
      <c r="F732" s="983"/>
      <c r="G732" s="241"/>
      <c r="H732" s="582"/>
      <c r="J732" s="983"/>
      <c r="K732" s="241"/>
    </row>
    <row r="733" spans="1:11">
      <c r="A733" s="214"/>
      <c r="B733" s="11"/>
      <c r="C733" s="5"/>
      <c r="D733" s="582"/>
      <c r="F733" s="983"/>
      <c r="G733" s="241"/>
      <c r="H733" s="582"/>
      <c r="J733" s="983"/>
      <c r="K733" s="241"/>
    </row>
    <row r="734" spans="1:11">
      <c r="A734" s="214"/>
      <c r="B734" s="11"/>
      <c r="C734" s="5"/>
      <c r="D734" s="582"/>
      <c r="F734" s="983"/>
      <c r="G734" s="241"/>
      <c r="H734" s="582"/>
      <c r="J734" s="983"/>
      <c r="K734" s="241"/>
    </row>
    <row r="735" spans="1:11">
      <c r="A735" s="214"/>
      <c r="B735" s="11"/>
      <c r="C735" s="5"/>
      <c r="D735" s="582"/>
      <c r="F735" s="983"/>
      <c r="G735" s="241"/>
      <c r="H735" s="582"/>
      <c r="J735" s="983"/>
      <c r="K735" s="241"/>
    </row>
    <row r="736" spans="1:11">
      <c r="A736" s="214"/>
      <c r="B736" s="11"/>
      <c r="C736" s="5"/>
      <c r="D736" s="582"/>
      <c r="F736" s="983"/>
      <c r="G736" s="241"/>
      <c r="H736" s="582"/>
      <c r="J736" s="983"/>
      <c r="K736" s="241"/>
    </row>
    <row r="737" spans="1:11">
      <c r="A737" s="214"/>
      <c r="B737" s="11"/>
      <c r="C737" s="5"/>
      <c r="D737" s="582"/>
      <c r="F737" s="983"/>
      <c r="G737" s="241"/>
      <c r="H737" s="582"/>
      <c r="J737" s="983"/>
      <c r="K737" s="241"/>
    </row>
    <row r="738" spans="1:11">
      <c r="A738" s="214"/>
      <c r="B738" s="11"/>
      <c r="C738" s="5"/>
      <c r="D738" s="582"/>
      <c r="F738" s="983"/>
      <c r="G738" s="241"/>
      <c r="H738" s="582"/>
      <c r="J738" s="983"/>
      <c r="K738" s="241"/>
    </row>
    <row r="739" spans="1:11">
      <c r="A739" s="214"/>
      <c r="B739" s="11"/>
      <c r="C739" s="5"/>
      <c r="D739" s="582"/>
      <c r="F739" s="983"/>
      <c r="G739" s="241"/>
      <c r="H739" s="582"/>
      <c r="J739" s="983"/>
      <c r="K739" s="241"/>
    </row>
    <row r="740" spans="1:11">
      <c r="A740" s="214"/>
      <c r="B740" s="11"/>
      <c r="C740" s="5"/>
      <c r="D740" s="582"/>
      <c r="F740" s="983"/>
      <c r="G740" s="241"/>
      <c r="H740" s="582"/>
      <c r="J740" s="983"/>
      <c r="K740" s="241"/>
    </row>
    <row r="741" spans="1:11">
      <c r="A741" s="214"/>
      <c r="B741" s="11"/>
      <c r="C741" s="5"/>
      <c r="D741" s="582"/>
      <c r="F741" s="983"/>
      <c r="G741" s="241"/>
      <c r="H741" s="582"/>
      <c r="J741" s="983"/>
      <c r="K741" s="241"/>
    </row>
    <row r="742" spans="1:11">
      <c r="A742" s="217"/>
      <c r="B742" s="10"/>
      <c r="C742" s="5"/>
      <c r="D742" s="582"/>
      <c r="F742" s="982"/>
      <c r="G742" s="241"/>
      <c r="H742" s="582"/>
      <c r="J742" s="982"/>
      <c r="K742" s="241"/>
    </row>
    <row r="743" spans="1:11">
      <c r="A743" s="255"/>
      <c r="B743" s="256"/>
      <c r="C743" s="12"/>
      <c r="D743" s="602"/>
      <c r="E743" s="14"/>
      <c r="F743" s="995"/>
      <c r="G743" s="241"/>
      <c r="H743" s="602"/>
      <c r="I743" s="14"/>
      <c r="J743" s="995"/>
      <c r="K743" s="241"/>
    </row>
    <row r="744" spans="1:11">
      <c r="A744" s="237"/>
      <c r="B744" s="18"/>
      <c r="C744" s="18"/>
      <c r="D744" s="604"/>
      <c r="E744" s="20"/>
      <c r="F744" s="987"/>
      <c r="G744" s="246"/>
      <c r="H744" s="604"/>
      <c r="I744" s="20"/>
      <c r="J744" s="987"/>
      <c r="K744" s="246"/>
    </row>
    <row r="745" spans="1:11">
      <c r="A745" s="212"/>
      <c r="B745" s="9" t="s">
        <v>106</v>
      </c>
      <c r="C745" s="9"/>
      <c r="D745" s="582"/>
      <c r="F745" s="988" t="s">
        <v>36</v>
      </c>
      <c r="G745" s="247">
        <f>SUM(G682:G742)</f>
        <v>12070</v>
      </c>
      <c r="H745" s="582"/>
      <c r="J745" s="988" t="s">
        <v>36</v>
      </c>
      <c r="K745" s="247">
        <f>SUM(K682:K742)</f>
        <v>7840</v>
      </c>
    </row>
    <row r="746" spans="1:11" ht="12.75" customHeight="1">
      <c r="A746" s="212"/>
      <c r="B746" s="5"/>
      <c r="C746" s="5"/>
      <c r="D746" s="582"/>
      <c r="F746" s="982"/>
      <c r="G746" s="241"/>
      <c r="H746" s="582"/>
      <c r="J746" s="982"/>
      <c r="K746" s="241"/>
    </row>
    <row r="747" spans="1:11" ht="12.75" customHeight="1">
      <c r="A747" s="257"/>
      <c r="B747" s="876" t="s">
        <v>229</v>
      </c>
      <c r="C747" s="876"/>
      <c r="D747" s="605"/>
      <c r="E747" s="159"/>
      <c r="F747" s="983"/>
      <c r="G747" s="241"/>
      <c r="H747" s="605"/>
      <c r="I747" s="159"/>
      <c r="J747" s="983"/>
      <c r="K747" s="241"/>
    </row>
    <row r="748" spans="1:11" ht="12.75" customHeight="1">
      <c r="A748" s="257"/>
      <c r="B748" s="157"/>
      <c r="C748" s="158"/>
      <c r="D748" s="605"/>
      <c r="E748" s="159"/>
      <c r="F748" s="983"/>
      <c r="G748" s="241"/>
      <c r="H748" s="605"/>
      <c r="I748" s="159"/>
      <c r="J748" s="983"/>
      <c r="K748" s="241"/>
    </row>
    <row r="749" spans="1:11" ht="12.75" customHeight="1">
      <c r="A749" s="257">
        <v>1</v>
      </c>
      <c r="B749" s="157" t="s">
        <v>616</v>
      </c>
      <c r="C749" s="158"/>
      <c r="D749" s="4"/>
      <c r="E749" s="159"/>
      <c r="F749" s="983"/>
      <c r="G749" s="241"/>
      <c r="H749" s="4"/>
      <c r="I749" s="159"/>
      <c r="J749" s="983"/>
      <c r="K749" s="241"/>
    </row>
    <row r="750" spans="1:11" ht="12.75" customHeight="1">
      <c r="A750" s="257"/>
      <c r="B750" s="157" t="s">
        <v>617</v>
      </c>
      <c r="C750" s="158"/>
      <c r="D750" s="4"/>
      <c r="E750" s="4"/>
      <c r="F750" s="983"/>
      <c r="G750" s="241"/>
      <c r="H750" s="4"/>
      <c r="I750" s="4"/>
      <c r="J750" s="983"/>
      <c r="K750" s="241"/>
    </row>
    <row r="751" spans="1:11" ht="12.75" customHeight="1">
      <c r="A751" s="257"/>
      <c r="B751" s="157" t="s">
        <v>618</v>
      </c>
      <c r="C751" s="158"/>
      <c r="D751" s="4">
        <v>1</v>
      </c>
      <c r="E751" s="4" t="s">
        <v>32</v>
      </c>
      <c r="F751" s="1047"/>
      <c r="G751" s="991">
        <f>D751*F751</f>
        <v>0</v>
      </c>
      <c r="H751" s="4">
        <v>1</v>
      </c>
      <c r="I751" s="4" t="s">
        <v>32</v>
      </c>
      <c r="J751" s="983">
        <v>8500</v>
      </c>
      <c r="K751" s="991">
        <f>H751*J751</f>
        <v>8500</v>
      </c>
    </row>
    <row r="752" spans="1:11" ht="12.75" customHeight="1">
      <c r="A752" s="257"/>
      <c r="B752" s="157"/>
      <c r="C752" s="158"/>
      <c r="D752" s="4"/>
      <c r="E752" s="4"/>
      <c r="F752" s="983"/>
      <c r="G752" s="241"/>
      <c r="H752" s="4"/>
      <c r="I752" s="4"/>
      <c r="J752" s="983"/>
      <c r="K752" s="241"/>
    </row>
    <row r="753" spans="1:11" ht="12.75" customHeight="1">
      <c r="A753" s="257">
        <f>A749+1</f>
        <v>2</v>
      </c>
      <c r="B753" s="157" t="s">
        <v>447</v>
      </c>
      <c r="C753" s="158"/>
      <c r="D753" s="4"/>
      <c r="E753" s="4"/>
      <c r="F753" s="983"/>
      <c r="G753" s="241"/>
      <c r="H753" s="4"/>
      <c r="I753" s="4"/>
      <c r="J753" s="983"/>
      <c r="K753" s="241"/>
    </row>
    <row r="754" spans="1:11" ht="12.75" customHeight="1">
      <c r="A754" s="257"/>
      <c r="B754" s="157" t="s">
        <v>448</v>
      </c>
      <c r="C754" s="158"/>
      <c r="D754" s="4">
        <v>1</v>
      </c>
      <c r="E754" s="4" t="s">
        <v>32</v>
      </c>
      <c r="F754" s="983">
        <v>1000</v>
      </c>
      <c r="G754" s="991">
        <f>D754*F754</f>
        <v>1000</v>
      </c>
      <c r="H754" s="4">
        <v>1</v>
      </c>
      <c r="I754" s="4" t="s">
        <v>32</v>
      </c>
      <c r="J754" s="983">
        <v>2500</v>
      </c>
      <c r="K754" s="991">
        <f>H754*J754</f>
        <v>2500</v>
      </c>
    </row>
    <row r="755" spans="1:11" ht="12.75" customHeight="1">
      <c r="A755" s="257"/>
      <c r="B755" s="157"/>
      <c r="C755" s="158"/>
      <c r="D755" s="4"/>
      <c r="E755" s="4"/>
      <c r="F755" s="983"/>
      <c r="G755" s="241"/>
      <c r="H755" s="4"/>
      <c r="I755" s="4"/>
      <c r="J755" s="983"/>
      <c r="K755" s="241"/>
    </row>
    <row r="756" spans="1:11" ht="12.75" customHeight="1">
      <c r="A756" s="257">
        <f>A753+1</f>
        <v>3</v>
      </c>
      <c r="B756" s="157" t="s">
        <v>619</v>
      </c>
      <c r="C756" s="158"/>
      <c r="D756" s="4"/>
      <c r="E756" s="4"/>
      <c r="F756" s="983"/>
      <c r="G756" s="241"/>
      <c r="H756" s="4"/>
      <c r="I756" s="4"/>
      <c r="J756" s="983"/>
      <c r="K756" s="241"/>
    </row>
    <row r="757" spans="1:11" ht="12.75" customHeight="1">
      <c r="A757" s="257"/>
      <c r="B757" s="157" t="s">
        <v>620</v>
      </c>
      <c r="C757" s="158"/>
      <c r="D757" s="4"/>
      <c r="E757" s="4"/>
      <c r="F757" s="983"/>
      <c r="G757" s="241"/>
      <c r="H757" s="4"/>
      <c r="I757" s="4"/>
      <c r="J757" s="983"/>
      <c r="K757" s="241"/>
    </row>
    <row r="758" spans="1:11" ht="12.75" customHeight="1">
      <c r="A758" s="257"/>
      <c r="B758" s="157" t="s">
        <v>621</v>
      </c>
      <c r="C758" s="158"/>
      <c r="D758" s="4"/>
      <c r="E758" s="4"/>
      <c r="F758" s="983"/>
      <c r="G758" s="241"/>
      <c r="H758" s="4"/>
      <c r="I758" s="4"/>
      <c r="J758" s="983"/>
      <c r="K758" s="241"/>
    </row>
    <row r="759" spans="1:11" ht="12.75" customHeight="1">
      <c r="A759" s="257"/>
      <c r="B759" s="157" t="s">
        <v>622</v>
      </c>
      <c r="C759" s="158"/>
      <c r="D759" s="4">
        <v>1</v>
      </c>
      <c r="E759" s="4" t="s">
        <v>32</v>
      </c>
      <c r="F759" s="983">
        <f>6000+4500</f>
        <v>10500</v>
      </c>
      <c r="G759" s="991">
        <f>D759*F759</f>
        <v>10500</v>
      </c>
      <c r="H759" s="4">
        <v>1</v>
      </c>
      <c r="I759" s="4" t="s">
        <v>32</v>
      </c>
      <c r="J759" s="983">
        <v>4500</v>
      </c>
      <c r="K759" s="991">
        <f>H759*J759</f>
        <v>4500</v>
      </c>
    </row>
    <row r="760" spans="1:11">
      <c r="A760" s="257"/>
      <c r="B760" s="157"/>
      <c r="C760" s="158"/>
      <c r="D760" s="4"/>
      <c r="E760" s="4"/>
      <c r="F760" s="982"/>
      <c r="G760" s="241"/>
      <c r="H760" s="4"/>
      <c r="I760" s="4"/>
      <c r="J760" s="982"/>
      <c r="K760" s="241"/>
    </row>
    <row r="761" spans="1:11" ht="12.75" customHeight="1">
      <c r="A761" s="257">
        <f>A756+1</f>
        <v>4</v>
      </c>
      <c r="B761" s="157" t="s">
        <v>449</v>
      </c>
      <c r="C761" s="158"/>
      <c r="D761" s="4"/>
      <c r="E761" s="4"/>
      <c r="F761" s="983"/>
      <c r="G761" s="241"/>
      <c r="H761" s="4"/>
      <c r="I761" s="4"/>
      <c r="J761" s="983"/>
      <c r="K761" s="241"/>
    </row>
    <row r="762" spans="1:11" ht="12.75" customHeight="1">
      <c r="A762" s="257"/>
      <c r="B762" s="157" t="s">
        <v>623</v>
      </c>
      <c r="C762" s="158"/>
      <c r="D762" s="4">
        <v>1</v>
      </c>
      <c r="E762" s="4" t="s">
        <v>32</v>
      </c>
      <c r="F762" s="983">
        <v>500</v>
      </c>
      <c r="G762" s="991">
        <f>D762*F762</f>
        <v>500</v>
      </c>
      <c r="H762" s="4">
        <v>1</v>
      </c>
      <c r="I762" s="4" t="s">
        <v>32</v>
      </c>
      <c r="J762" s="983">
        <v>1000</v>
      </c>
      <c r="K762" s="991">
        <f>H762*J762</f>
        <v>1000</v>
      </c>
    </row>
    <row r="763" spans="1:11" ht="12.75" customHeight="1">
      <c r="A763" s="257"/>
      <c r="B763" s="157"/>
      <c r="C763" s="158"/>
      <c r="D763" s="4"/>
      <c r="E763" s="4"/>
      <c r="F763" s="983"/>
      <c r="G763" s="241"/>
      <c r="H763" s="4"/>
      <c r="I763" s="4"/>
      <c r="J763" s="983"/>
      <c r="K763" s="241"/>
    </row>
    <row r="764" spans="1:11" ht="12.75" customHeight="1">
      <c r="A764" s="257">
        <f>A761+1</f>
        <v>5</v>
      </c>
      <c r="B764" s="157" t="s">
        <v>624</v>
      </c>
      <c r="C764" s="158"/>
      <c r="D764" s="4"/>
      <c r="E764" s="4"/>
      <c r="F764" s="983"/>
      <c r="G764" s="241"/>
      <c r="H764" s="4"/>
      <c r="I764" s="4"/>
      <c r="J764" s="983"/>
      <c r="K764" s="241"/>
    </row>
    <row r="765" spans="1:11" ht="12.75" customHeight="1">
      <c r="A765" s="257"/>
      <c r="B765" s="157" t="s">
        <v>625</v>
      </c>
      <c r="C765" s="158"/>
      <c r="D765" s="4">
        <v>1</v>
      </c>
      <c r="E765" s="4" t="s">
        <v>32</v>
      </c>
      <c r="F765" s="983">
        <v>500</v>
      </c>
      <c r="G765" s="991">
        <f>D765*F765</f>
        <v>500</v>
      </c>
      <c r="H765" s="4">
        <v>1</v>
      </c>
      <c r="I765" s="4" t="s">
        <v>32</v>
      </c>
      <c r="J765" s="983"/>
      <c r="K765" s="991">
        <f>H765*J765</f>
        <v>0</v>
      </c>
    </row>
    <row r="766" spans="1:11" ht="12.75" customHeight="1">
      <c r="A766" s="257"/>
      <c r="B766" s="157"/>
      <c r="C766" s="158"/>
      <c r="D766" s="4"/>
      <c r="E766" s="4"/>
      <c r="F766" s="982"/>
      <c r="G766" s="241"/>
      <c r="H766" s="4"/>
      <c r="I766" s="4"/>
      <c r="J766" s="982"/>
      <c r="K766" s="241"/>
    </row>
    <row r="767" spans="1:11">
      <c r="A767" s="257">
        <f>A764+1</f>
        <v>6</v>
      </c>
      <c r="B767" s="157" t="s">
        <v>626</v>
      </c>
      <c r="C767" s="260"/>
      <c r="D767" s="261"/>
      <c r="E767" s="261"/>
      <c r="F767" s="982"/>
      <c r="G767" s="241"/>
      <c r="H767" s="261"/>
      <c r="I767" s="261"/>
      <c r="J767" s="982"/>
      <c r="K767" s="241"/>
    </row>
    <row r="768" spans="1:11">
      <c r="A768" s="257"/>
      <c r="B768" s="157" t="s">
        <v>627</v>
      </c>
      <c r="C768" s="260"/>
      <c r="D768" s="4">
        <v>1</v>
      </c>
      <c r="E768" s="4" t="s">
        <v>32</v>
      </c>
      <c r="F768" s="982">
        <v>100</v>
      </c>
      <c r="G768" s="991">
        <f>D768*F768</f>
        <v>100</v>
      </c>
      <c r="H768" s="4">
        <v>1</v>
      </c>
      <c r="I768" s="4" t="s">
        <v>32</v>
      </c>
      <c r="J768" s="982"/>
      <c r="K768" s="991">
        <f>H768*J768</f>
        <v>0</v>
      </c>
    </row>
    <row r="769" spans="1:16">
      <c r="A769" s="257"/>
      <c r="B769" s="157"/>
      <c r="C769" s="260"/>
      <c r="D769" s="261"/>
      <c r="E769" s="261"/>
      <c r="F769" s="982"/>
      <c r="G769" s="241"/>
      <c r="H769" s="261"/>
      <c r="I769" s="261"/>
      <c r="J769" s="982"/>
      <c r="K769" s="241"/>
    </row>
    <row r="770" spans="1:16">
      <c r="A770" s="257">
        <f>A767+1</f>
        <v>7</v>
      </c>
      <c r="B770" s="157" t="s">
        <v>628</v>
      </c>
      <c r="C770" s="260"/>
      <c r="D770" s="261"/>
      <c r="E770" s="261"/>
      <c r="F770" s="982"/>
      <c r="G770" s="241"/>
      <c r="H770" s="261"/>
      <c r="I770" s="261"/>
      <c r="J770" s="982"/>
      <c r="K770" s="241"/>
    </row>
    <row r="771" spans="1:16">
      <c r="A771" s="257"/>
      <c r="B771" s="157" t="s">
        <v>629</v>
      </c>
      <c r="C771" s="260"/>
      <c r="D771" s="4">
        <v>1</v>
      </c>
      <c r="E771" s="4" t="s">
        <v>32</v>
      </c>
      <c r="F771" s="982">
        <v>500</v>
      </c>
      <c r="G771" s="991">
        <f>D771*F771</f>
        <v>500</v>
      </c>
      <c r="H771" s="4">
        <v>1</v>
      </c>
      <c r="I771" s="4" t="s">
        <v>32</v>
      </c>
      <c r="J771" s="982"/>
      <c r="K771" s="991">
        <f>H771*J771</f>
        <v>0</v>
      </c>
    </row>
    <row r="772" spans="1:16">
      <c r="A772" s="257"/>
      <c r="B772" s="157"/>
      <c r="C772" s="260"/>
      <c r="D772" s="261"/>
      <c r="E772" s="261"/>
      <c r="F772" s="982"/>
      <c r="G772" s="241"/>
      <c r="H772" s="261"/>
      <c r="I772" s="261"/>
      <c r="J772" s="982"/>
      <c r="K772" s="241"/>
    </row>
    <row r="773" spans="1:16">
      <c r="A773" s="217">
        <f>A770+1</f>
        <v>8</v>
      </c>
      <c r="B773" s="157" t="s">
        <v>630</v>
      </c>
      <c r="C773" s="262"/>
      <c r="D773" s="4"/>
      <c r="F773" s="312"/>
      <c r="G773" s="270"/>
      <c r="H773" s="4"/>
      <c r="J773" s="312"/>
      <c r="K773" s="270"/>
      <c r="L773" s="851"/>
      <c r="M773" s="346"/>
      <c r="N773" s="346"/>
      <c r="O773" s="346"/>
      <c r="P773" s="350"/>
    </row>
    <row r="774" spans="1:16">
      <c r="A774" s="217"/>
      <c r="B774" s="157" t="s">
        <v>631</v>
      </c>
      <c r="C774" s="321"/>
      <c r="D774" s="4">
        <v>1</v>
      </c>
      <c r="E774" s="7" t="s">
        <v>32</v>
      </c>
      <c r="F774" s="1048"/>
      <c r="G774" s="991">
        <f>D774*F774</f>
        <v>0</v>
      </c>
      <c r="H774" s="4">
        <v>1</v>
      </c>
      <c r="I774" s="7" t="s">
        <v>32</v>
      </c>
      <c r="J774" s="312">
        <v>2000</v>
      </c>
      <c r="K774" s="991">
        <f>H774*J774</f>
        <v>2000</v>
      </c>
      <c r="L774" s="851"/>
      <c r="M774" s="346"/>
      <c r="N774" s="346"/>
      <c r="O774" s="346"/>
      <c r="P774" s="350"/>
    </row>
    <row r="775" spans="1:16">
      <c r="A775" s="217"/>
      <c r="B775" s="215"/>
      <c r="C775" s="5"/>
      <c r="D775" s="6"/>
      <c r="F775" s="982"/>
      <c r="G775" s="241"/>
      <c r="H775" s="6"/>
      <c r="J775" s="982"/>
      <c r="K775" s="241"/>
    </row>
    <row r="776" spans="1:16">
      <c r="A776" s="217"/>
      <c r="B776" s="11"/>
      <c r="C776" s="5"/>
      <c r="D776" s="6"/>
      <c r="F776" s="982"/>
      <c r="G776" s="241"/>
      <c r="H776" s="6"/>
      <c r="J776" s="982"/>
      <c r="K776" s="241"/>
    </row>
    <row r="777" spans="1:16">
      <c r="A777" s="217"/>
      <c r="B777" s="11"/>
      <c r="C777" s="5"/>
      <c r="D777" s="6"/>
      <c r="F777" s="982"/>
      <c r="G777" s="241"/>
      <c r="H777" s="6"/>
      <c r="J777" s="982"/>
      <c r="K777" s="241"/>
    </row>
    <row r="778" spans="1:16">
      <c r="A778" s="217"/>
      <c r="B778" s="215"/>
      <c r="C778" s="5"/>
      <c r="D778" s="6"/>
      <c r="F778" s="982"/>
      <c r="G778" s="241"/>
      <c r="H778" s="6"/>
      <c r="J778" s="982"/>
      <c r="K778" s="241"/>
    </row>
    <row r="779" spans="1:16">
      <c r="A779" s="217"/>
      <c r="B779" s="11"/>
      <c r="C779" s="5"/>
      <c r="D779" s="6"/>
      <c r="F779" s="312"/>
      <c r="G779" s="270"/>
      <c r="H779" s="6"/>
      <c r="J779" s="312"/>
      <c r="K779" s="270"/>
      <c r="L779" s="851"/>
      <c r="M779" s="346"/>
      <c r="N779" s="346"/>
      <c r="O779" s="346"/>
      <c r="P779" s="350"/>
    </row>
    <row r="780" spans="1:16">
      <c r="A780" s="217"/>
      <c r="B780" s="11"/>
      <c r="C780" s="5"/>
      <c r="D780" s="6"/>
      <c r="F780" s="982"/>
      <c r="G780" s="241"/>
      <c r="H780" s="6"/>
      <c r="J780" s="982"/>
      <c r="K780" s="241"/>
    </row>
    <row r="781" spans="1:16">
      <c r="A781" s="217"/>
      <c r="B781" s="157"/>
      <c r="C781" s="262"/>
      <c r="D781" s="6"/>
      <c r="F781" s="982"/>
      <c r="G781" s="241"/>
      <c r="H781" s="6"/>
      <c r="J781" s="982"/>
      <c r="K781" s="241"/>
    </row>
    <row r="782" spans="1:16">
      <c r="A782" s="217"/>
      <c r="B782" s="157"/>
      <c r="C782" s="321"/>
      <c r="D782" s="6"/>
      <c r="E782" s="4"/>
      <c r="F782" s="982"/>
      <c r="G782" s="241"/>
      <c r="H782" s="6"/>
      <c r="I782" s="4"/>
      <c r="J782" s="982"/>
      <c r="K782" s="241"/>
    </row>
    <row r="783" spans="1:16">
      <c r="A783" s="217"/>
      <c r="B783" s="11"/>
      <c r="C783" s="5"/>
      <c r="D783" s="6"/>
      <c r="F783" s="982"/>
      <c r="G783" s="241"/>
      <c r="H783" s="6"/>
      <c r="J783" s="982"/>
      <c r="K783" s="241"/>
    </row>
    <row r="784" spans="1:16">
      <c r="A784" s="217"/>
      <c r="B784" s="11"/>
      <c r="C784" s="5"/>
      <c r="D784" s="6"/>
      <c r="F784" s="982"/>
      <c r="G784" s="241"/>
      <c r="H784" s="6"/>
      <c r="J784" s="982"/>
      <c r="K784" s="241"/>
    </row>
    <row r="785" spans="1:11">
      <c r="A785" s="212"/>
      <c r="B785" s="5"/>
      <c r="C785" s="5"/>
      <c r="D785" s="6"/>
      <c r="F785" s="982"/>
      <c r="G785" s="241"/>
      <c r="H785" s="6"/>
      <c r="J785" s="982"/>
      <c r="K785" s="241"/>
    </row>
    <row r="786" spans="1:11">
      <c r="A786" s="217"/>
      <c r="B786" s="11"/>
      <c r="C786" s="5"/>
      <c r="D786" s="582"/>
      <c r="F786" s="982"/>
      <c r="G786" s="241"/>
      <c r="H786" s="582"/>
      <c r="J786" s="982"/>
      <c r="K786" s="241"/>
    </row>
    <row r="787" spans="1:11">
      <c r="A787" s="217"/>
      <c r="B787" s="614"/>
      <c r="C787" s="5"/>
      <c r="D787" s="582"/>
      <c r="F787" s="982"/>
      <c r="G787" s="241"/>
      <c r="H787" s="582"/>
      <c r="J787" s="982"/>
      <c r="K787" s="241"/>
    </row>
    <row r="788" spans="1:11">
      <c r="A788" s="217"/>
      <c r="B788" s="614"/>
      <c r="C788" s="5"/>
      <c r="D788" s="582"/>
      <c r="F788" s="982"/>
      <c r="G788" s="241"/>
      <c r="H788" s="582"/>
      <c r="J788" s="982"/>
      <c r="K788" s="241"/>
    </row>
    <row r="789" spans="1:11">
      <c r="A789" s="217"/>
      <c r="B789" s="614"/>
      <c r="C789" s="5"/>
      <c r="D789" s="582"/>
      <c r="F789" s="982"/>
      <c r="G789" s="241"/>
      <c r="H789" s="582"/>
      <c r="J789" s="982"/>
      <c r="K789" s="241"/>
    </row>
    <row r="790" spans="1:11">
      <c r="A790" s="613"/>
      <c r="B790" s="614"/>
      <c r="C790" s="5"/>
      <c r="D790" s="582"/>
      <c r="F790" s="982"/>
      <c r="G790" s="241"/>
      <c r="H790" s="582"/>
      <c r="J790" s="982"/>
      <c r="K790" s="241"/>
    </row>
    <row r="791" spans="1:11">
      <c r="A791" s="257"/>
      <c r="B791" s="157"/>
      <c r="C791" s="262"/>
      <c r="D791" s="606"/>
      <c r="E791" s="4"/>
      <c r="F791" s="983"/>
      <c r="G791" s="241"/>
      <c r="H791" s="606"/>
      <c r="I791" s="4"/>
      <c r="J791" s="983"/>
      <c r="K791" s="241"/>
    </row>
    <row r="792" spans="1:11">
      <c r="A792" s="257"/>
      <c r="B792" s="157"/>
      <c r="C792" s="262"/>
      <c r="D792" s="606"/>
      <c r="E792" s="4"/>
      <c r="F792" s="983"/>
      <c r="G792" s="241"/>
      <c r="H792" s="606"/>
      <c r="I792" s="4"/>
      <c r="J792" s="983"/>
      <c r="K792" s="241"/>
    </row>
    <row r="793" spans="1:11">
      <c r="A793" s="257"/>
      <c r="B793" s="157"/>
      <c r="C793" s="262"/>
      <c r="D793" s="606"/>
      <c r="E793" s="4"/>
      <c r="F793" s="983"/>
      <c r="G793" s="241"/>
      <c r="H793" s="606"/>
      <c r="I793" s="4"/>
      <c r="J793" s="983"/>
      <c r="K793" s="241"/>
    </row>
    <row r="794" spans="1:11">
      <c r="A794" s="257"/>
      <c r="B794" s="157"/>
      <c r="C794" s="262"/>
      <c r="D794" s="606"/>
      <c r="E794" s="4"/>
      <c r="F794" s="983"/>
      <c r="G794" s="241"/>
      <c r="H794" s="606"/>
      <c r="I794" s="4"/>
      <c r="J794" s="983"/>
      <c r="K794" s="241"/>
    </row>
    <row r="795" spans="1:11">
      <c r="A795" s="257"/>
      <c r="B795" s="157"/>
      <c r="C795" s="262"/>
      <c r="D795" s="606"/>
      <c r="E795" s="4"/>
      <c r="F795" s="983"/>
      <c r="G795" s="241"/>
      <c r="H795" s="606"/>
      <c r="I795" s="4"/>
      <c r="J795" s="983"/>
      <c r="K795" s="241"/>
    </row>
    <row r="796" spans="1:11">
      <c r="A796" s="257"/>
      <c r="B796" s="157"/>
      <c r="C796" s="262"/>
      <c r="D796" s="606"/>
      <c r="E796" s="4"/>
      <c r="F796" s="983"/>
      <c r="G796" s="241"/>
      <c r="H796" s="606"/>
      <c r="I796" s="4"/>
      <c r="J796" s="983"/>
      <c r="K796" s="241"/>
    </row>
    <row r="797" spans="1:11">
      <c r="A797" s="257"/>
      <c r="B797" s="157"/>
      <c r="C797" s="262"/>
      <c r="D797" s="606"/>
      <c r="E797" s="4"/>
      <c r="F797" s="983"/>
      <c r="G797" s="241"/>
      <c r="H797" s="606"/>
      <c r="I797" s="4"/>
      <c r="J797" s="983"/>
      <c r="K797" s="241"/>
    </row>
    <row r="798" spans="1:11">
      <c r="A798" s="267"/>
      <c r="B798" s="11"/>
      <c r="C798" s="5"/>
      <c r="D798" s="582"/>
      <c r="F798" s="983"/>
      <c r="G798" s="241"/>
      <c r="H798" s="582"/>
      <c r="J798" s="983"/>
      <c r="K798" s="241"/>
    </row>
    <row r="799" spans="1:11">
      <c r="A799" s="214"/>
      <c r="B799" s="11"/>
      <c r="C799" s="5"/>
      <c r="D799" s="582"/>
      <c r="F799" s="983"/>
      <c r="G799" s="241"/>
      <c r="H799" s="582"/>
      <c r="J799" s="983"/>
      <c r="K799" s="241"/>
    </row>
    <row r="800" spans="1:11">
      <c r="A800" s="214"/>
      <c r="B800" s="11"/>
      <c r="C800" s="5"/>
      <c r="D800" s="582"/>
      <c r="F800" s="983"/>
      <c r="G800" s="241"/>
      <c r="H800" s="582"/>
      <c r="J800" s="983"/>
      <c r="K800" s="241"/>
    </row>
    <row r="801" spans="1:11">
      <c r="A801" s="214"/>
      <c r="B801" s="11"/>
      <c r="C801" s="5"/>
      <c r="D801" s="582"/>
      <c r="F801" s="983"/>
      <c r="G801" s="241"/>
      <c r="H801" s="582"/>
      <c r="J801" s="983"/>
      <c r="K801" s="241"/>
    </row>
    <row r="802" spans="1:11">
      <c r="A802" s="214"/>
      <c r="B802" s="11"/>
      <c r="C802" s="5"/>
      <c r="D802" s="582"/>
      <c r="F802" s="983"/>
      <c r="G802" s="241"/>
      <c r="H802" s="582"/>
      <c r="J802" s="983"/>
      <c r="K802" s="241"/>
    </row>
    <row r="803" spans="1:11">
      <c r="A803" s="214"/>
      <c r="B803" s="11"/>
      <c r="C803" s="5"/>
      <c r="D803" s="582"/>
      <c r="F803" s="983"/>
      <c r="G803" s="241"/>
      <c r="H803" s="582"/>
      <c r="J803" s="983"/>
      <c r="K803" s="241"/>
    </row>
    <row r="804" spans="1:11">
      <c r="A804" s="214"/>
      <c r="B804" s="11"/>
      <c r="C804" s="5"/>
      <c r="D804" s="582"/>
      <c r="F804" s="983"/>
      <c r="G804" s="241"/>
      <c r="H804" s="582"/>
      <c r="J804" s="983"/>
      <c r="K804" s="241"/>
    </row>
    <row r="805" spans="1:11">
      <c r="A805" s="214"/>
      <c r="B805" s="11"/>
      <c r="C805" s="5"/>
      <c r="D805" s="582"/>
      <c r="F805" s="983"/>
      <c r="G805" s="241"/>
      <c r="H805" s="582"/>
      <c r="J805" s="983"/>
      <c r="K805" s="241"/>
    </row>
    <row r="806" spans="1:11">
      <c r="A806" s="214"/>
      <c r="B806" s="11"/>
      <c r="C806" s="5"/>
      <c r="D806" s="582"/>
      <c r="F806" s="983"/>
      <c r="G806" s="241"/>
      <c r="H806" s="582"/>
      <c r="J806" s="983"/>
      <c r="K806" s="241"/>
    </row>
    <row r="807" spans="1:11">
      <c r="A807" s="214"/>
      <c r="B807" s="11"/>
      <c r="C807" s="5"/>
      <c r="D807" s="582"/>
      <c r="F807" s="983"/>
      <c r="G807" s="241"/>
      <c r="H807" s="582"/>
      <c r="J807" s="983"/>
      <c r="K807" s="241"/>
    </row>
    <row r="808" spans="1:11">
      <c r="A808" s="217"/>
      <c r="B808" s="10"/>
      <c r="C808" s="5"/>
      <c r="D808" s="582"/>
      <c r="F808" s="982"/>
      <c r="G808" s="241"/>
      <c r="H808" s="582"/>
      <c r="J808" s="982"/>
      <c r="K808" s="241"/>
    </row>
    <row r="809" spans="1:11">
      <c r="A809" s="255"/>
      <c r="B809" s="256"/>
      <c r="C809" s="12"/>
      <c r="D809" s="602"/>
      <c r="E809" s="14"/>
      <c r="F809" s="995"/>
      <c r="G809" s="241"/>
      <c r="H809" s="602"/>
      <c r="I809" s="14"/>
      <c r="J809" s="995"/>
      <c r="K809" s="241"/>
    </row>
    <row r="810" spans="1:11">
      <c r="A810" s="237"/>
      <c r="B810" s="18"/>
      <c r="C810" s="18"/>
      <c r="D810" s="604"/>
      <c r="E810" s="20"/>
      <c r="F810" s="987"/>
      <c r="G810" s="246"/>
      <c r="H810" s="604"/>
      <c r="I810" s="20"/>
      <c r="J810" s="987"/>
      <c r="K810" s="246"/>
    </row>
    <row r="811" spans="1:11">
      <c r="A811" s="212"/>
      <c r="B811" s="9" t="s">
        <v>106</v>
      </c>
      <c r="C811" s="9"/>
      <c r="D811" s="582"/>
      <c r="F811" s="988" t="s">
        <v>36</v>
      </c>
      <c r="G811" s="247">
        <f>SUM(G748:G808)</f>
        <v>13100</v>
      </c>
      <c r="H811" s="582"/>
      <c r="J811" s="988" t="s">
        <v>36</v>
      </c>
      <c r="K811" s="247">
        <f>SUM(K748:K808)</f>
        <v>18500</v>
      </c>
    </row>
    <row r="812" spans="1:11" ht="13.8" thickBot="1">
      <c r="A812" s="235"/>
      <c r="B812" s="15"/>
      <c r="C812" s="15"/>
      <c r="D812" s="603"/>
      <c r="E812" s="17"/>
      <c r="F812" s="989"/>
      <c r="G812" s="248"/>
      <c r="H812" s="603"/>
      <c r="I812" s="17"/>
      <c r="J812" s="989"/>
      <c r="K812" s="248"/>
    </row>
    <row r="813" spans="1:11" ht="13.8" thickTop="1">
      <c r="A813" s="212"/>
      <c r="B813" s="5"/>
      <c r="C813" s="5"/>
      <c r="D813" s="582"/>
      <c r="F813" s="982"/>
      <c r="G813" s="241"/>
      <c r="H813" s="582"/>
      <c r="J813" s="982"/>
      <c r="K813" s="241"/>
    </row>
    <row r="814" spans="1:11">
      <c r="A814" s="268"/>
      <c r="B814" s="8" t="s">
        <v>187</v>
      </c>
      <c r="C814" s="5"/>
      <c r="D814" s="582"/>
      <c r="F814" s="982"/>
      <c r="G814" s="241"/>
      <c r="H814" s="582"/>
      <c r="J814" s="982"/>
      <c r="K814" s="241"/>
    </row>
    <row r="815" spans="1:11">
      <c r="A815" s="269"/>
      <c r="B815" s="11"/>
      <c r="C815" s="5"/>
      <c r="D815" s="582"/>
      <c r="F815" s="982"/>
      <c r="G815" s="241"/>
      <c r="H815" s="582"/>
      <c r="J815" s="982"/>
      <c r="K815" s="241"/>
    </row>
    <row r="816" spans="1:11">
      <c r="A816" s="269"/>
      <c r="B816" s="10" t="s">
        <v>632</v>
      </c>
      <c r="C816" s="5"/>
      <c r="D816" s="582"/>
      <c r="F816" s="982"/>
      <c r="G816" s="241"/>
      <c r="H816" s="582"/>
      <c r="J816" s="982"/>
      <c r="K816" s="241"/>
    </row>
    <row r="817" spans="1:11">
      <c r="A817" s="269"/>
      <c r="B817" s="11"/>
      <c r="C817" s="336"/>
      <c r="D817" s="582"/>
      <c r="F817" s="982"/>
      <c r="G817" s="241"/>
      <c r="H817" s="582"/>
      <c r="J817" s="982"/>
      <c r="K817" s="241"/>
    </row>
    <row r="818" spans="1:11">
      <c r="A818" s="269"/>
      <c r="B818" s="11"/>
      <c r="C818" s="336" t="s">
        <v>633</v>
      </c>
      <c r="D818" s="582"/>
      <c r="F818" s="982"/>
      <c r="G818" s="270">
        <f>G74</f>
        <v>25000</v>
      </c>
      <c r="H818" s="582"/>
      <c r="J818" s="982"/>
      <c r="K818" s="270">
        <f>K74</f>
        <v>27200</v>
      </c>
    </row>
    <row r="819" spans="1:11">
      <c r="A819" s="269"/>
      <c r="B819" s="11"/>
      <c r="C819" s="336"/>
      <c r="D819" s="582"/>
      <c r="F819" s="982"/>
      <c r="G819" s="270"/>
      <c r="H819" s="582"/>
      <c r="J819" s="982"/>
      <c r="K819" s="270"/>
    </row>
    <row r="820" spans="1:11">
      <c r="A820" s="269"/>
      <c r="B820" s="11"/>
      <c r="C820" s="336" t="s">
        <v>634</v>
      </c>
      <c r="D820" s="582"/>
      <c r="F820" s="982"/>
      <c r="G820" s="270">
        <f>G142</f>
        <v>43010</v>
      </c>
      <c r="H820" s="582"/>
      <c r="J820" s="982"/>
      <c r="K820" s="270">
        <f>K142</f>
        <v>49110</v>
      </c>
    </row>
    <row r="821" spans="1:11">
      <c r="A821" s="269"/>
      <c r="B821" s="11"/>
      <c r="C821" s="336"/>
      <c r="D821" s="582"/>
      <c r="F821" s="982"/>
      <c r="G821" s="270"/>
      <c r="H821" s="582"/>
      <c r="J821" s="982"/>
      <c r="K821" s="270"/>
    </row>
    <row r="822" spans="1:11">
      <c r="A822" s="269"/>
      <c r="B822" s="11"/>
      <c r="C822" s="336" t="s">
        <v>635</v>
      </c>
      <c r="D822" s="582"/>
      <c r="F822" s="982"/>
      <c r="G822" s="270">
        <f>G208</f>
        <v>37175</v>
      </c>
      <c r="H822" s="582"/>
      <c r="J822" s="982"/>
      <c r="K822" s="270">
        <f>K208</f>
        <v>33490</v>
      </c>
    </row>
    <row r="823" spans="1:11">
      <c r="A823" s="269"/>
      <c r="B823" s="11"/>
      <c r="C823" s="336"/>
      <c r="D823" s="582"/>
      <c r="F823" s="982"/>
      <c r="G823" s="270"/>
      <c r="H823" s="582"/>
      <c r="J823" s="982"/>
      <c r="K823" s="270"/>
    </row>
    <row r="824" spans="1:11">
      <c r="A824" s="269"/>
      <c r="B824" s="11"/>
      <c r="C824" s="336" t="s">
        <v>636</v>
      </c>
      <c r="D824" s="582"/>
      <c r="F824" s="982"/>
      <c r="G824" s="270">
        <f>G275</f>
        <v>13454</v>
      </c>
      <c r="H824" s="582"/>
      <c r="J824" s="982"/>
      <c r="K824" s="270">
        <f>K275</f>
        <v>27450</v>
      </c>
    </row>
    <row r="825" spans="1:11">
      <c r="A825" s="269"/>
      <c r="B825" s="11"/>
      <c r="C825" s="336"/>
      <c r="D825" s="582"/>
      <c r="F825" s="982"/>
      <c r="G825" s="270"/>
      <c r="H825" s="582"/>
      <c r="J825" s="982"/>
      <c r="K825" s="270"/>
    </row>
    <row r="826" spans="1:11">
      <c r="A826" s="269"/>
      <c r="B826" s="11"/>
      <c r="C826" s="336" t="s">
        <v>637</v>
      </c>
      <c r="D826" s="582"/>
      <c r="F826" s="982"/>
      <c r="G826" s="270">
        <f>G343</f>
        <v>7330</v>
      </c>
      <c r="H826" s="582"/>
      <c r="J826" s="982"/>
      <c r="K826" s="270">
        <f>K343</f>
        <v>9125</v>
      </c>
    </row>
    <row r="827" spans="1:11">
      <c r="A827" s="269"/>
      <c r="B827" s="11"/>
      <c r="C827" s="336"/>
      <c r="D827" s="582"/>
      <c r="F827" s="982"/>
      <c r="G827" s="270"/>
      <c r="H827" s="582"/>
      <c r="J827" s="982"/>
      <c r="K827" s="270"/>
    </row>
    <row r="828" spans="1:11">
      <c r="A828" s="269"/>
      <c r="B828" s="11"/>
      <c r="C828" s="336" t="s">
        <v>638</v>
      </c>
      <c r="D828" s="582"/>
      <c r="F828" s="982"/>
      <c r="G828" s="270">
        <f>G411</f>
        <v>30600</v>
      </c>
      <c r="H828" s="582"/>
      <c r="J828" s="982"/>
      <c r="K828" s="270">
        <f>K411</f>
        <v>28300</v>
      </c>
    </row>
    <row r="829" spans="1:11">
      <c r="A829" s="269"/>
      <c r="B829" s="11"/>
      <c r="C829" s="336"/>
      <c r="D829" s="582"/>
      <c r="F829" s="982"/>
      <c r="G829" s="270"/>
      <c r="H829" s="582"/>
      <c r="J829" s="982"/>
      <c r="K829" s="270"/>
    </row>
    <row r="830" spans="1:11">
      <c r="A830" s="269"/>
      <c r="B830" s="11"/>
      <c r="C830" s="336" t="s">
        <v>639</v>
      </c>
      <c r="D830" s="582"/>
      <c r="F830" s="982"/>
      <c r="G830" s="270">
        <f>G479</f>
        <v>9870</v>
      </c>
      <c r="H830" s="582"/>
      <c r="J830" s="982"/>
      <c r="K830" s="270">
        <f>K479</f>
        <v>11075</v>
      </c>
    </row>
    <row r="831" spans="1:11">
      <c r="A831" s="269"/>
      <c r="B831" s="11"/>
      <c r="C831" s="336"/>
      <c r="D831" s="582"/>
      <c r="F831" s="982"/>
      <c r="G831" s="270"/>
      <c r="H831" s="582"/>
      <c r="J831" s="982"/>
      <c r="K831" s="270"/>
    </row>
    <row r="832" spans="1:11">
      <c r="A832" s="269"/>
      <c r="B832" s="11"/>
      <c r="C832" s="336" t="s">
        <v>640</v>
      </c>
      <c r="D832" s="582"/>
      <c r="F832" s="982"/>
      <c r="G832" s="270">
        <f>G547</f>
        <v>82450</v>
      </c>
      <c r="H832" s="582"/>
      <c r="J832" s="982"/>
      <c r="K832" s="270">
        <f>K547</f>
        <v>70450</v>
      </c>
    </row>
    <row r="833" spans="1:15">
      <c r="A833" s="269"/>
      <c r="B833" s="11"/>
      <c r="C833" s="336"/>
      <c r="D833" s="582"/>
      <c r="F833" s="982"/>
      <c r="G833" s="270"/>
      <c r="H833" s="582"/>
      <c r="J833" s="982"/>
      <c r="K833" s="270"/>
    </row>
    <row r="834" spans="1:15">
      <c r="A834" s="269"/>
      <c r="B834" s="11"/>
      <c r="C834" s="336" t="s">
        <v>641</v>
      </c>
      <c r="D834" s="582"/>
      <c r="F834" s="982"/>
      <c r="G834" s="270">
        <f>G613</f>
        <v>19200</v>
      </c>
      <c r="H834" s="582"/>
      <c r="J834" s="982"/>
      <c r="K834" s="270">
        <f>K613</f>
        <v>34300</v>
      </c>
    </row>
    <row r="835" spans="1:15">
      <c r="A835" s="269"/>
      <c r="B835" s="11"/>
      <c r="C835" s="336"/>
      <c r="D835" s="582"/>
      <c r="F835" s="982"/>
      <c r="G835" s="270"/>
      <c r="H835" s="582"/>
      <c r="J835" s="982"/>
      <c r="K835" s="270"/>
    </row>
    <row r="836" spans="1:15">
      <c r="A836" s="269"/>
      <c r="B836" s="11"/>
      <c r="C836" s="336" t="s">
        <v>642</v>
      </c>
      <c r="D836" s="582"/>
      <c r="F836" s="982"/>
      <c r="G836" s="270">
        <f>G678</f>
        <v>6750</v>
      </c>
      <c r="H836" s="582"/>
      <c r="J836" s="982"/>
      <c r="K836" s="270">
        <f>K678</f>
        <v>5850</v>
      </c>
    </row>
    <row r="837" spans="1:15">
      <c r="A837" s="269"/>
      <c r="B837" s="11"/>
      <c r="C837" s="336"/>
      <c r="D837" s="582"/>
      <c r="F837" s="982"/>
      <c r="G837" s="270"/>
      <c r="H837" s="582"/>
      <c r="J837" s="982"/>
      <c r="K837" s="270"/>
    </row>
    <row r="838" spans="1:15">
      <c r="A838" s="269"/>
      <c r="B838" s="11"/>
      <c r="C838" s="336" t="s">
        <v>643</v>
      </c>
      <c r="D838" s="582"/>
      <c r="F838" s="982"/>
      <c r="G838" s="270">
        <f>G745</f>
        <v>12070</v>
      </c>
      <c r="H838" s="582"/>
      <c r="J838" s="982"/>
      <c r="K838" s="270">
        <f>K745</f>
        <v>7840</v>
      </c>
    </row>
    <row r="839" spans="1:15" s="350" customFormat="1">
      <c r="A839" s="859"/>
      <c r="B839" s="335"/>
      <c r="C839" s="336"/>
      <c r="D839" s="787"/>
      <c r="E839" s="752"/>
      <c r="F839" s="996"/>
      <c r="G839" s="778"/>
      <c r="H839" s="787"/>
      <c r="I839" s="752"/>
      <c r="J839" s="996"/>
      <c r="K839" s="778"/>
      <c r="L839" s="851"/>
      <c r="M839" s="346"/>
      <c r="N839" s="346"/>
      <c r="O839" s="755"/>
    </row>
    <row r="840" spans="1:15" s="350" customFormat="1">
      <c r="A840" s="859"/>
      <c r="B840" s="335"/>
      <c r="C840" s="336" t="s">
        <v>644</v>
      </c>
      <c r="D840" s="787"/>
      <c r="E840" s="752"/>
      <c r="F840" s="996"/>
      <c r="G840" s="778">
        <f>G811</f>
        <v>13100</v>
      </c>
      <c r="H840" s="787"/>
      <c r="I840" s="752"/>
      <c r="J840" s="996"/>
      <c r="K840" s="778">
        <f>K811</f>
        <v>18500</v>
      </c>
      <c r="L840" s="851"/>
      <c r="M840" s="346"/>
      <c r="N840" s="346"/>
      <c r="O840" s="755"/>
    </row>
    <row r="841" spans="1:15" s="350" customFormat="1">
      <c r="A841" s="859"/>
      <c r="B841" s="335"/>
      <c r="C841" s="336"/>
      <c r="D841" s="787"/>
      <c r="E841" s="752"/>
      <c r="F841" s="996"/>
      <c r="G841" s="778"/>
      <c r="H841" s="787"/>
      <c r="I841" s="752"/>
      <c r="J841" s="996"/>
      <c r="K841" s="778"/>
      <c r="L841" s="851"/>
      <c r="M841" s="346"/>
      <c r="N841" s="346"/>
      <c r="O841" s="755"/>
    </row>
    <row r="842" spans="1:15" s="350" customFormat="1">
      <c r="A842" s="859"/>
      <c r="B842" s="335"/>
      <c r="C842" s="336"/>
      <c r="D842" s="787"/>
      <c r="E842" s="752"/>
      <c r="F842" s="996"/>
      <c r="G842" s="778"/>
      <c r="H842" s="787"/>
      <c r="I842" s="752"/>
      <c r="J842" s="996"/>
      <c r="K842" s="778"/>
      <c r="L842" s="851"/>
      <c r="M842" s="346"/>
      <c r="N842" s="346"/>
      <c r="O842" s="755"/>
    </row>
    <row r="843" spans="1:15" s="350" customFormat="1">
      <c r="A843" s="859"/>
      <c r="B843" s="335"/>
      <c r="C843" s="336"/>
      <c r="D843" s="787"/>
      <c r="E843" s="752"/>
      <c r="F843" s="996"/>
      <c r="G843" s="839"/>
      <c r="H843" s="787"/>
      <c r="I843" s="752"/>
      <c r="J843" s="996"/>
      <c r="K843" s="839"/>
      <c r="L843" s="851"/>
      <c r="M843" s="346"/>
      <c r="N843" s="346"/>
      <c r="O843" s="755"/>
    </row>
    <row r="844" spans="1:15" s="350" customFormat="1">
      <c r="A844" s="859"/>
      <c r="B844" s="335"/>
      <c r="C844" s="336"/>
      <c r="D844" s="787"/>
      <c r="E844" s="752"/>
      <c r="F844" s="996"/>
      <c r="G844" s="839"/>
      <c r="H844" s="787"/>
      <c r="I844" s="752"/>
      <c r="J844" s="996"/>
      <c r="K844" s="839"/>
      <c r="L844" s="851"/>
      <c r="M844" s="346"/>
      <c r="N844" s="346"/>
      <c r="O844" s="755"/>
    </row>
    <row r="845" spans="1:15" s="350" customFormat="1">
      <c r="A845" s="860"/>
      <c r="B845" s="576"/>
      <c r="C845" s="336"/>
      <c r="D845" s="787"/>
      <c r="E845" s="752"/>
      <c r="F845" s="996"/>
      <c r="G845" s="839"/>
      <c r="H845" s="787"/>
      <c r="I845" s="752"/>
      <c r="J845" s="996"/>
      <c r="K845" s="839"/>
      <c r="L845" s="851"/>
      <c r="M845" s="346"/>
      <c r="N845" s="346"/>
      <c r="O845" s="755"/>
    </row>
    <row r="846" spans="1:15">
      <c r="A846" s="269"/>
      <c r="B846" s="11"/>
      <c r="C846" s="336"/>
      <c r="D846" s="582"/>
      <c r="F846" s="982"/>
      <c r="G846" s="241"/>
      <c r="H846" s="582"/>
      <c r="J846" s="982"/>
      <c r="K846" s="241"/>
    </row>
    <row r="847" spans="1:15">
      <c r="A847" s="269"/>
      <c r="B847" s="11"/>
      <c r="C847" s="5"/>
      <c r="D847" s="582"/>
      <c r="F847" s="982"/>
      <c r="G847" s="241"/>
      <c r="H847" s="582"/>
      <c r="J847" s="982"/>
      <c r="K847" s="241"/>
    </row>
    <row r="848" spans="1:15">
      <c r="A848" s="271"/>
      <c r="B848" s="10"/>
      <c r="C848" s="5"/>
      <c r="D848" s="582"/>
      <c r="F848" s="982"/>
      <c r="G848" s="241"/>
      <c r="H848" s="582"/>
      <c r="J848" s="982"/>
      <c r="K848" s="241"/>
    </row>
    <row r="849" spans="1:11">
      <c r="A849" s="269"/>
      <c r="B849" s="11"/>
      <c r="C849" s="5"/>
      <c r="D849" s="582"/>
      <c r="F849" s="982"/>
      <c r="G849" s="241"/>
      <c r="H849" s="582"/>
      <c r="J849" s="982"/>
      <c r="K849" s="241"/>
    </row>
    <row r="850" spans="1:11">
      <c r="A850" s="269"/>
      <c r="B850" s="11"/>
      <c r="C850" s="5"/>
      <c r="D850" s="582"/>
      <c r="F850" s="982"/>
      <c r="G850" s="241"/>
      <c r="H850" s="582"/>
      <c r="J850" s="982"/>
      <c r="K850" s="241"/>
    </row>
    <row r="851" spans="1:11">
      <c r="A851" s="269"/>
      <c r="B851" s="11"/>
      <c r="C851" s="5"/>
      <c r="D851" s="582"/>
      <c r="F851" s="982"/>
      <c r="G851" s="241"/>
      <c r="H851" s="582"/>
      <c r="J851" s="982"/>
      <c r="K851" s="241"/>
    </row>
    <row r="852" spans="1:11">
      <c r="A852" s="269"/>
      <c r="B852" s="11"/>
      <c r="C852" s="5"/>
      <c r="D852" s="582"/>
      <c r="F852" s="982"/>
      <c r="G852" s="241"/>
      <c r="H852" s="582"/>
      <c r="J852" s="982"/>
      <c r="K852" s="241"/>
    </row>
    <row r="853" spans="1:11">
      <c r="A853" s="269"/>
      <c r="B853" s="11"/>
      <c r="C853" s="5"/>
      <c r="D853" s="582"/>
      <c r="F853" s="982"/>
      <c r="G853" s="241"/>
      <c r="H853" s="582"/>
      <c r="J853" s="982"/>
      <c r="K853" s="241"/>
    </row>
    <row r="854" spans="1:11">
      <c r="A854" s="269"/>
      <c r="B854" s="11"/>
      <c r="C854" s="5"/>
      <c r="D854" s="582"/>
      <c r="F854" s="982"/>
      <c r="G854" s="241"/>
      <c r="H854" s="582"/>
      <c r="J854" s="982"/>
      <c r="K854" s="241"/>
    </row>
    <row r="855" spans="1:11">
      <c r="A855" s="269"/>
      <c r="B855" s="11"/>
      <c r="C855" s="5"/>
      <c r="D855" s="582"/>
      <c r="F855" s="982"/>
      <c r="G855" s="241"/>
      <c r="H855" s="582"/>
      <c r="J855" s="982"/>
      <c r="K855" s="241"/>
    </row>
    <row r="856" spans="1:11">
      <c r="A856" s="269"/>
      <c r="B856" s="11"/>
      <c r="C856" s="5"/>
      <c r="D856" s="582"/>
      <c r="F856" s="982"/>
      <c r="G856" s="241"/>
      <c r="H856" s="582"/>
      <c r="J856" s="982"/>
      <c r="K856" s="241"/>
    </row>
    <row r="857" spans="1:11">
      <c r="A857" s="269"/>
      <c r="B857" s="11"/>
      <c r="C857" s="5"/>
      <c r="D857" s="582"/>
      <c r="F857" s="982"/>
      <c r="G857" s="241"/>
      <c r="H857" s="582"/>
      <c r="J857" s="982"/>
      <c r="K857" s="241"/>
    </row>
    <row r="858" spans="1:11">
      <c r="A858" s="269"/>
      <c r="B858" s="11"/>
      <c r="C858" s="5"/>
      <c r="D858" s="582"/>
      <c r="F858" s="982"/>
      <c r="G858" s="241"/>
      <c r="H858" s="582"/>
      <c r="J858" s="982"/>
      <c r="K858" s="241"/>
    </row>
    <row r="859" spans="1:11">
      <c r="A859" s="269"/>
      <c r="B859" s="11"/>
      <c r="C859" s="5"/>
      <c r="D859" s="582"/>
      <c r="F859" s="982"/>
      <c r="G859" s="241"/>
      <c r="H859" s="582"/>
      <c r="J859" s="982"/>
      <c r="K859" s="241"/>
    </row>
    <row r="860" spans="1:11">
      <c r="A860" s="269"/>
      <c r="B860" s="11"/>
      <c r="C860" s="5"/>
      <c r="D860" s="582"/>
      <c r="F860" s="982"/>
      <c r="G860" s="241"/>
      <c r="H860" s="582"/>
      <c r="J860" s="982"/>
      <c r="K860" s="241"/>
    </row>
    <row r="861" spans="1:11">
      <c r="A861" s="269"/>
      <c r="B861" s="11"/>
      <c r="C861" s="5"/>
      <c r="D861" s="582"/>
      <c r="F861" s="982"/>
      <c r="G861" s="241"/>
      <c r="H861" s="582"/>
      <c r="J861" s="982"/>
      <c r="K861" s="241"/>
    </row>
    <row r="862" spans="1:11">
      <c r="A862" s="269"/>
      <c r="B862" s="11"/>
      <c r="C862" s="5"/>
      <c r="D862" s="582"/>
      <c r="F862" s="982"/>
      <c r="G862" s="241"/>
      <c r="H862" s="582"/>
      <c r="J862" s="982"/>
      <c r="K862" s="241"/>
    </row>
    <row r="863" spans="1:11">
      <c r="A863" s="269"/>
      <c r="B863" s="11"/>
      <c r="C863" s="5"/>
      <c r="D863" s="582"/>
      <c r="F863" s="982"/>
      <c r="G863" s="241"/>
      <c r="H863" s="582"/>
      <c r="J863" s="982"/>
      <c r="K863" s="241"/>
    </row>
    <row r="864" spans="1:11">
      <c r="A864" s="269"/>
      <c r="B864" s="11"/>
      <c r="C864" s="5"/>
      <c r="D864" s="582"/>
      <c r="F864" s="982"/>
      <c r="G864" s="241"/>
      <c r="H864" s="582"/>
      <c r="J864" s="982"/>
      <c r="K864" s="241"/>
    </row>
    <row r="865" spans="1:11">
      <c r="A865" s="269"/>
      <c r="B865" s="11"/>
      <c r="C865" s="5"/>
      <c r="D865" s="582"/>
      <c r="F865" s="982"/>
      <c r="G865" s="241"/>
      <c r="H865" s="582"/>
      <c r="J865" s="982"/>
      <c r="K865" s="241"/>
    </row>
    <row r="866" spans="1:11">
      <c r="A866" s="269"/>
      <c r="B866" s="11"/>
      <c r="C866" s="5"/>
      <c r="D866" s="582"/>
      <c r="F866" s="982"/>
      <c r="G866" s="241"/>
      <c r="H866" s="582"/>
      <c r="J866" s="982"/>
      <c r="K866" s="241"/>
    </row>
    <row r="867" spans="1:11">
      <c r="A867" s="269"/>
      <c r="B867" s="11"/>
      <c r="C867" s="5"/>
      <c r="D867" s="582"/>
      <c r="F867" s="982"/>
      <c r="G867" s="241"/>
      <c r="H867" s="582"/>
      <c r="J867" s="982"/>
      <c r="K867" s="241"/>
    </row>
    <row r="868" spans="1:11">
      <c r="A868" s="269"/>
      <c r="B868" s="11"/>
      <c r="C868" s="5"/>
      <c r="D868" s="582"/>
      <c r="F868" s="982"/>
      <c r="G868" s="241"/>
      <c r="H868" s="582"/>
      <c r="J868" s="982"/>
      <c r="K868" s="241"/>
    </row>
    <row r="869" spans="1:11">
      <c r="A869" s="269"/>
      <c r="B869" s="11"/>
      <c r="C869" s="5"/>
      <c r="D869" s="582"/>
      <c r="F869" s="982"/>
      <c r="G869" s="241"/>
      <c r="H869" s="582"/>
      <c r="J869" s="982"/>
      <c r="K869" s="241"/>
    </row>
    <row r="870" spans="1:11">
      <c r="A870" s="269"/>
      <c r="B870" s="11"/>
      <c r="C870" s="5"/>
      <c r="D870" s="582"/>
      <c r="F870" s="982"/>
      <c r="G870" s="241"/>
      <c r="H870" s="582"/>
      <c r="J870" s="982"/>
      <c r="K870" s="241"/>
    </row>
    <row r="871" spans="1:11">
      <c r="A871" s="269"/>
      <c r="B871" s="11"/>
      <c r="C871" s="5"/>
      <c r="D871" s="582"/>
      <c r="F871" s="982"/>
      <c r="G871" s="241"/>
      <c r="H871" s="582"/>
      <c r="J871" s="982"/>
      <c r="K871" s="241"/>
    </row>
    <row r="872" spans="1:11">
      <c r="A872" s="269"/>
      <c r="B872" s="11"/>
      <c r="C872" s="5"/>
      <c r="D872" s="582"/>
      <c r="F872" s="982"/>
      <c r="G872" s="241"/>
      <c r="H872" s="582"/>
      <c r="J872" s="982"/>
      <c r="K872" s="241"/>
    </row>
    <row r="873" spans="1:11">
      <c r="A873" s="269"/>
      <c r="B873" s="11"/>
      <c r="C873" s="5"/>
      <c r="D873" s="582"/>
      <c r="F873" s="982"/>
      <c r="G873" s="241"/>
      <c r="H873" s="582"/>
      <c r="J873" s="982"/>
      <c r="K873" s="241"/>
    </row>
    <row r="874" spans="1:11">
      <c r="A874" s="269"/>
      <c r="B874" s="11"/>
      <c r="C874" s="5"/>
      <c r="D874" s="582"/>
      <c r="F874" s="982"/>
      <c r="G874" s="241"/>
      <c r="H874" s="582"/>
      <c r="J874" s="982"/>
      <c r="K874" s="241"/>
    </row>
    <row r="875" spans="1:11">
      <c r="A875" s="267"/>
      <c r="B875" s="11"/>
      <c r="C875" s="5"/>
      <c r="D875" s="582"/>
      <c r="F875" s="982"/>
      <c r="G875" s="241"/>
      <c r="H875" s="582"/>
      <c r="J875" s="982"/>
      <c r="K875" s="241"/>
    </row>
    <row r="876" spans="1:11">
      <c r="A876" s="678"/>
      <c r="B876" s="238"/>
      <c r="C876" s="18"/>
      <c r="D876" s="604"/>
      <c r="E876" s="20"/>
      <c r="F876" s="987"/>
      <c r="G876" s="246"/>
      <c r="H876" s="604"/>
      <c r="I876" s="20"/>
      <c r="J876" s="987"/>
      <c r="K876" s="246"/>
    </row>
    <row r="877" spans="1:11">
      <c r="A877" s="212"/>
      <c r="B877" s="562" t="s">
        <v>245</v>
      </c>
      <c r="C877" s="9"/>
      <c r="D877" s="582"/>
      <c r="F877" s="988" t="s">
        <v>36</v>
      </c>
      <c r="G877" s="272">
        <f>SUM(G814:G874)</f>
        <v>300009</v>
      </c>
      <c r="H877" s="582"/>
      <c r="J877" s="988" t="s">
        <v>36</v>
      </c>
      <c r="K877" s="272">
        <f>SUM(K814:K874)</f>
        <v>322690</v>
      </c>
    </row>
    <row r="878" spans="1:11" ht="13.8" thickBot="1">
      <c r="A878" s="235"/>
      <c r="B878" s="15"/>
      <c r="C878" s="15"/>
      <c r="D878" s="603"/>
      <c r="E878" s="17"/>
      <c r="F878" s="989"/>
      <c r="G878" s="248"/>
      <c r="H878" s="603"/>
      <c r="I878" s="17"/>
      <c r="J878" s="989"/>
      <c r="K878" s="248"/>
    </row>
    <row r="879" spans="1:11" ht="13.8" thickTop="1"/>
  </sheetData>
  <protectedRanges>
    <protectedRange sqref="F1:G5 F7:G32 G33:G37 G81:G115 G150:G172 F233:G283 G216:G232 G284:G303 G353:G367 F430:G446 G421:G429 G447:G452 G487:G535 G557:G577 F646:G684 G625:G645 G685:G712 F772:G1048576 G754:G771 F38:G80 J1:K5 F116:G149 F173:G215 F304:G352 F368:G420 F453:G486 F536:G556 F578:G624 J775:K1048576 K774 F713:G753 J38:K80 K33:K37 J7:K32 J105:K110 K81:K104 J114:K149 K111:K113 J173:K215 K150:K172 J219:K224 K216:K218 J226:K229 K225 J233:K302 K230:K232 J304:K358 K303 J368:K420 K359:K367 J430:K446 K421:K429 J453:K486 K447:K452 J505:K507 K487:K504 J536:K556 K508:K535 J578:K624 K557:K577 J646:K711 K625:K645 J713:K750 K712 J763:K773 K751:K762" name="Range1"/>
    <protectedRange sqref="F6:G6" name="Range1_1_1"/>
    <protectedRange sqref="F33:F37" name="Range2"/>
    <protectedRange sqref="F81:F115" name="Range2_1"/>
    <protectedRange sqref="F150:F172" name="Range2_2"/>
    <protectedRange sqref="F216:F232" name="Range2_3"/>
    <protectedRange sqref="F284:F303" name="Range2_4"/>
    <protectedRange sqref="F353:F367" name="Range2_5"/>
    <protectedRange sqref="F421:F429" name="Range2_6"/>
    <protectedRange sqref="F447:F452" name="Range2_7"/>
    <protectedRange sqref="F487:F535" name="Range2_8"/>
    <protectedRange sqref="F557:F577" name="Range2_9"/>
    <protectedRange sqref="F625:F645" name="Range2_12"/>
    <protectedRange sqref="F685:F712" name="Range2_13"/>
    <protectedRange sqref="F754:F771" name="Range2_14"/>
    <protectedRange sqref="J33:J37" name="Range2_15"/>
    <protectedRange sqref="J6:K6" name="Range1_5"/>
    <protectedRange sqref="J81:J104" name="Range2_16"/>
    <protectedRange sqref="J111:J113" name="Range2_17"/>
    <protectedRange sqref="J150:J172" name="Range2_18"/>
    <protectedRange sqref="J216:J218" name="Range2_19"/>
    <protectedRange sqref="J225" name="Range2_20"/>
    <protectedRange sqref="J230:J232" name="Range2_21"/>
    <protectedRange sqref="J303" name="Range2_22"/>
    <protectedRange sqref="J359:J367" name="Range2_23"/>
    <protectedRange sqref="J421:J429" name="Range2_24"/>
    <protectedRange sqref="J447:J452" name="Range2_25"/>
    <protectedRange sqref="J487:J504" name="Range2_26"/>
    <protectedRange sqref="J508:J535" name="Range2_27"/>
    <protectedRange sqref="J557:J577" name="Range2_28"/>
    <protectedRange sqref="J625:J645" name="Range2_29"/>
    <protectedRange sqref="J712" name="Range2_30"/>
    <protectedRange sqref="J751:J762" name="Range2_31"/>
    <protectedRange sqref="J774" name="Range2_32"/>
  </protectedRanges>
  <autoFilter ref="F1:F960" xr:uid="{75966EC8-F5AF-488B-8852-1C272C80E29E}"/>
  <mergeCells count="6">
    <mergeCell ref="A2:G2"/>
    <mergeCell ref="A3:G3"/>
    <mergeCell ref="A4:G4"/>
    <mergeCell ref="B7:C7"/>
    <mergeCell ref="D6:G6"/>
    <mergeCell ref="H6:K6"/>
  </mergeCells>
  <phoneticPr fontId="226" type="noConversion"/>
  <printOptions horizontalCentered="1"/>
  <pageMargins left="0.39370078740157483" right="0.39370078740157483" top="0.51181102362204722" bottom="0.51181102362204722" header="0.19685039370078741" footer="0.19685039370078741"/>
  <pageSetup paperSize="9" scale="85" firstPageNumber="28" orientation="portrait" useFirstPageNumber="1" r:id="rId1"/>
  <headerFooter scaleWithDoc="0">
    <oddFooter xml:space="preserve">&amp;C1/&amp;P </oddFooter>
  </headerFooter>
  <rowBreaks count="9" manualBreakCount="9">
    <brk id="74" max="18" man="1"/>
    <brk id="142" max="18" man="1"/>
    <brk id="208" max="18" man="1"/>
    <brk id="276" max="18" man="1"/>
    <brk id="343" max="18" man="1"/>
    <brk id="479" max="18" man="1"/>
    <brk id="613" max="18" man="1"/>
    <brk id="745" max="18" man="1"/>
    <brk id="812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270"/>
  <sheetViews>
    <sheetView view="pageBreakPreview" topLeftCell="D1" zoomScaleNormal="100" zoomScaleSheetLayoutView="100" workbookViewId="0">
      <selection activeCell="L1" sqref="L1:S1048576"/>
    </sheetView>
  </sheetViews>
  <sheetFormatPr defaultColWidth="9.44140625" defaultRowHeight="13.2"/>
  <cols>
    <col min="1" max="1" width="6.5546875" style="87" customWidth="1"/>
    <col min="2" max="2" width="3.44140625" style="87" customWidth="1"/>
    <col min="3" max="3" width="61.5546875" style="87" customWidth="1"/>
    <col min="4" max="4" width="10.5546875" style="87" customWidth="1"/>
    <col min="5" max="5" width="6" style="87" customWidth="1"/>
    <col min="6" max="6" width="9.5546875" style="87" customWidth="1"/>
    <col min="7" max="7" width="16.44140625" style="87" customWidth="1"/>
    <col min="8" max="8" width="10.5546875" style="87" customWidth="1"/>
    <col min="9" max="9" width="6" style="87" customWidth="1"/>
    <col min="10" max="10" width="9.5546875" style="87" customWidth="1"/>
    <col min="11" max="11" width="16.44140625" style="87" customWidth="1"/>
    <col min="12" max="16384" width="9.44140625" style="88"/>
  </cols>
  <sheetData>
    <row r="1" spans="1:13" ht="9" customHeight="1" thickTop="1">
      <c r="A1" s="434"/>
      <c r="B1" s="435"/>
      <c r="C1" s="436"/>
      <c r="D1" s="437"/>
      <c r="E1" s="437"/>
      <c r="F1" s="437"/>
      <c r="G1" s="438"/>
      <c r="H1" s="437"/>
      <c r="I1" s="437"/>
      <c r="J1" s="437"/>
      <c r="K1" s="438"/>
    </row>
    <row r="2" spans="1:13" s="386" customFormat="1" ht="15" customHeight="1">
      <c r="A2" s="1155" t="str">
        <f>Civil!A2</f>
        <v>FITOUT WORKS TO CARREFOUR SAVA AT SPORT SOCIETY, DUBAI, UAE</v>
      </c>
      <c r="B2" s="1156"/>
      <c r="C2" s="1156"/>
      <c r="D2" s="1156"/>
      <c r="E2" s="1156"/>
      <c r="F2" s="1156"/>
      <c r="G2" s="1157"/>
      <c r="H2" s="1032"/>
      <c r="I2" s="1032"/>
      <c r="J2" s="1032"/>
      <c r="K2" s="1032"/>
      <c r="M2" s="387"/>
    </row>
    <row r="3" spans="1:13" s="2" customFormat="1" ht="15" customHeight="1">
      <c r="A3" s="1130" t="s">
        <v>1</v>
      </c>
      <c r="B3" s="1158"/>
      <c r="C3" s="1158"/>
      <c r="D3" s="1158"/>
      <c r="E3" s="1158"/>
      <c r="F3" s="1158"/>
      <c r="G3" s="1159"/>
      <c r="H3" s="1000"/>
      <c r="I3" s="1000"/>
      <c r="J3" s="1000"/>
      <c r="K3" s="1000"/>
      <c r="L3" s="1"/>
    </row>
    <row r="4" spans="1:13" s="2" customFormat="1" ht="15" customHeight="1">
      <c r="A4" s="1160" t="s">
        <v>645</v>
      </c>
      <c r="B4" s="1161"/>
      <c r="C4" s="1161"/>
      <c r="D4" s="1161"/>
      <c r="E4" s="1161"/>
      <c r="F4" s="1161"/>
      <c r="G4" s="1162"/>
      <c r="H4" s="1033"/>
      <c r="I4" s="1033"/>
      <c r="J4" s="1033"/>
      <c r="K4" s="1033"/>
      <c r="L4" s="1"/>
    </row>
    <row r="5" spans="1:13" ht="7.5" customHeight="1">
      <c r="A5" s="439"/>
      <c r="B5" s="440"/>
      <c r="C5" s="441"/>
      <c r="D5" s="442"/>
      <c r="E5" s="442"/>
      <c r="F5" s="442"/>
      <c r="G5" s="443"/>
      <c r="H5" s="442"/>
      <c r="I5" s="442"/>
      <c r="J5" s="442"/>
      <c r="K5" s="443"/>
    </row>
    <row r="6" spans="1:13" ht="15" customHeight="1">
      <c r="A6" s="444"/>
      <c r="B6" s="445"/>
      <c r="C6" s="445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</row>
    <row r="7" spans="1:13">
      <c r="A7" s="448" t="s">
        <v>5</v>
      </c>
      <c r="B7" s="1139" t="s">
        <v>6</v>
      </c>
      <c r="C7" s="1140"/>
      <c r="D7" s="449" t="s">
        <v>7</v>
      </c>
      <c r="E7" s="450" t="s">
        <v>8</v>
      </c>
      <c r="F7" s="1049" t="s">
        <v>9</v>
      </c>
      <c r="G7" s="205" t="s">
        <v>10</v>
      </c>
      <c r="H7" s="449" t="s">
        <v>7</v>
      </c>
      <c r="I7" s="450" t="s">
        <v>8</v>
      </c>
      <c r="J7" s="1049" t="s">
        <v>9</v>
      </c>
      <c r="K7" s="205" t="s">
        <v>10</v>
      </c>
    </row>
    <row r="8" spans="1:13" ht="6.75" customHeight="1">
      <c r="A8" s="451"/>
      <c r="B8" s="452"/>
      <c r="C8" s="452"/>
      <c r="D8" s="453"/>
      <c r="E8" s="454"/>
      <c r="F8" s="1050"/>
      <c r="G8" s="455"/>
      <c r="H8" s="453"/>
      <c r="I8" s="454"/>
      <c r="J8" s="1050"/>
      <c r="K8" s="455"/>
    </row>
    <row r="9" spans="1:13">
      <c r="A9" s="456"/>
      <c r="B9" s="457"/>
      <c r="C9" s="457"/>
      <c r="D9" s="458"/>
      <c r="E9" s="459"/>
      <c r="F9" s="458"/>
      <c r="G9" s="460"/>
      <c r="H9" s="458"/>
      <c r="I9" s="459"/>
      <c r="J9" s="458"/>
      <c r="K9" s="460"/>
    </row>
    <row r="10" spans="1:13">
      <c r="A10" s="461"/>
      <c r="B10" s="92" t="s">
        <v>646</v>
      </c>
      <c r="C10" s="462"/>
      <c r="D10" s="463"/>
      <c r="E10" s="464"/>
      <c r="F10" s="463"/>
      <c r="G10" s="460"/>
      <c r="H10" s="463"/>
      <c r="I10" s="464"/>
      <c r="J10" s="463"/>
      <c r="K10" s="460"/>
    </row>
    <row r="11" spans="1:13">
      <c r="A11" s="461"/>
      <c r="B11" s="92"/>
      <c r="C11" s="462"/>
      <c r="D11" s="463"/>
      <c r="E11" s="464"/>
      <c r="F11" s="463"/>
      <c r="G11" s="460"/>
      <c r="H11" s="463"/>
      <c r="I11" s="464"/>
      <c r="J11" s="463"/>
      <c r="K11" s="460"/>
    </row>
    <row r="12" spans="1:13">
      <c r="A12" s="465"/>
      <c r="B12" s="466" t="s">
        <v>647</v>
      </c>
      <c r="C12" s="462"/>
      <c r="D12" s="463"/>
      <c r="E12" s="464"/>
      <c r="F12" s="463"/>
      <c r="G12" s="467"/>
      <c r="H12" s="463"/>
      <c r="I12" s="464"/>
      <c r="J12" s="463"/>
      <c r="K12" s="467"/>
    </row>
    <row r="13" spans="1:13">
      <c r="A13" s="465"/>
      <c r="B13" s="466" t="s">
        <v>648</v>
      </c>
      <c r="C13" s="462"/>
      <c r="D13" s="463"/>
      <c r="E13" s="464"/>
      <c r="F13" s="463"/>
      <c r="G13" s="467"/>
      <c r="H13" s="463"/>
      <c r="I13" s="464"/>
      <c r="J13" s="463"/>
      <c r="K13" s="467"/>
    </row>
    <row r="14" spans="1:13">
      <c r="A14" s="119"/>
      <c r="B14" s="466" t="s">
        <v>649</v>
      </c>
      <c r="C14" s="462"/>
      <c r="D14" s="121"/>
      <c r="E14" s="122"/>
      <c r="F14" s="463"/>
      <c r="G14" s="467"/>
      <c r="H14" s="121"/>
      <c r="I14" s="122"/>
      <c r="J14" s="463"/>
      <c r="K14" s="467"/>
    </row>
    <row r="15" spans="1:13">
      <c r="A15" s="119"/>
      <c r="B15" s="466" t="s">
        <v>650</v>
      </c>
      <c r="C15" s="462"/>
      <c r="D15" s="121"/>
      <c r="E15" s="122"/>
      <c r="F15" s="463"/>
      <c r="G15" s="467"/>
      <c r="H15" s="121"/>
      <c r="I15" s="122"/>
      <c r="J15" s="463"/>
      <c r="K15" s="467"/>
    </row>
    <row r="16" spans="1:13">
      <c r="A16" s="119"/>
      <c r="B16" s="466" t="s">
        <v>651</v>
      </c>
      <c r="C16" s="462"/>
      <c r="D16" s="121"/>
      <c r="E16" s="122"/>
      <c r="F16" s="463"/>
      <c r="G16" s="467"/>
      <c r="H16" s="121"/>
      <c r="I16" s="122"/>
      <c r="J16" s="463"/>
      <c r="K16" s="467"/>
    </row>
    <row r="17" spans="1:11">
      <c r="A17" s="119"/>
      <c r="B17" s="466" t="s">
        <v>652</v>
      </c>
      <c r="C17" s="462"/>
      <c r="D17" s="131"/>
      <c r="E17" s="132"/>
      <c r="F17" s="463"/>
      <c r="G17" s="467"/>
      <c r="H17" s="131"/>
      <c r="I17" s="132"/>
      <c r="J17" s="463"/>
      <c r="K17" s="467"/>
    </row>
    <row r="18" spans="1:11">
      <c r="A18" s="119"/>
      <c r="B18" s="466" t="s">
        <v>653</v>
      </c>
      <c r="C18" s="462"/>
      <c r="D18" s="131"/>
      <c r="E18" s="132"/>
      <c r="F18" s="463"/>
      <c r="G18" s="467"/>
      <c r="H18" s="131"/>
      <c r="I18" s="132"/>
      <c r="J18" s="463"/>
      <c r="K18" s="467"/>
    </row>
    <row r="19" spans="1:11">
      <c r="A19" s="465"/>
      <c r="B19" s="466" t="s">
        <v>654</v>
      </c>
      <c r="C19" s="462"/>
      <c r="D19" s="463"/>
      <c r="E19" s="464"/>
      <c r="F19" s="463"/>
      <c r="G19" s="467"/>
      <c r="H19" s="463"/>
      <c r="I19" s="464"/>
      <c r="J19" s="463"/>
      <c r="K19" s="467"/>
    </row>
    <row r="20" spans="1:11">
      <c r="A20" s="465"/>
      <c r="B20" s="466" t="s">
        <v>655</v>
      </c>
      <c r="C20" s="462"/>
      <c r="D20" s="463"/>
      <c r="E20" s="464"/>
      <c r="F20" s="463"/>
      <c r="G20" s="467"/>
      <c r="H20" s="463"/>
      <c r="I20" s="464"/>
      <c r="J20" s="463"/>
      <c r="K20" s="467"/>
    </row>
    <row r="21" spans="1:11" ht="12.75" customHeight="1">
      <c r="A21" s="119"/>
      <c r="B21" s="468"/>
      <c r="C21" s="129"/>
      <c r="D21" s="121"/>
      <c r="E21" s="122"/>
      <c r="F21" s="463"/>
      <c r="G21" s="467"/>
      <c r="H21" s="121"/>
      <c r="I21" s="122"/>
      <c r="J21" s="463"/>
      <c r="K21" s="467"/>
    </row>
    <row r="22" spans="1:11" ht="12.75" customHeight="1">
      <c r="A22" s="1051">
        <v>1</v>
      </c>
      <c r="B22" s="1052" t="s">
        <v>656</v>
      </c>
      <c r="C22" s="1053"/>
      <c r="D22" s="1054">
        <v>1</v>
      </c>
      <c r="E22" s="1055" t="s">
        <v>32</v>
      </c>
      <c r="F22" s="1056">
        <v>11000</v>
      </c>
      <c r="G22" s="1057">
        <f>D22*F22</f>
        <v>11000</v>
      </c>
      <c r="H22" s="121"/>
      <c r="I22" s="122"/>
      <c r="J22" s="463"/>
      <c r="K22" s="467"/>
    </row>
    <row r="23" spans="1:11" ht="12.75" customHeight="1">
      <c r="A23" s="1051"/>
      <c r="B23" s="1052"/>
      <c r="C23" s="1053"/>
      <c r="D23" s="1054"/>
      <c r="E23" s="1055"/>
      <c r="F23" s="1056"/>
      <c r="G23" s="1057"/>
      <c r="H23" s="121"/>
      <c r="I23" s="122"/>
      <c r="J23" s="463"/>
      <c r="K23" s="467"/>
    </row>
    <row r="24" spans="1:11" ht="12.75" customHeight="1">
      <c r="A24" s="1051">
        <v>2</v>
      </c>
      <c r="B24" s="1052" t="s">
        <v>657</v>
      </c>
      <c r="C24" s="1053"/>
      <c r="D24" s="1054">
        <v>1</v>
      </c>
      <c r="E24" s="1055" t="s">
        <v>32</v>
      </c>
      <c r="F24" s="1056">
        <v>4000</v>
      </c>
      <c r="G24" s="1057">
        <f>D24*F24</f>
        <v>4000</v>
      </c>
      <c r="H24" s="121"/>
      <c r="I24" s="122"/>
      <c r="J24" s="388"/>
      <c r="K24" s="467"/>
    </row>
    <row r="25" spans="1:11" ht="12.75" customHeight="1">
      <c r="A25" s="119"/>
      <c r="B25" s="468"/>
      <c r="C25" s="129"/>
      <c r="D25" s="121"/>
      <c r="E25" s="122"/>
      <c r="F25" s="463"/>
      <c r="G25" s="467"/>
      <c r="H25" s="121"/>
      <c r="I25" s="122"/>
      <c r="J25" s="463"/>
      <c r="K25" s="467"/>
    </row>
    <row r="26" spans="1:11" ht="12.75" customHeight="1">
      <c r="A26" s="1082">
        <v>1</v>
      </c>
      <c r="B26" s="1076" t="s">
        <v>658</v>
      </c>
      <c r="C26" s="1077"/>
      <c r="D26" s="121"/>
      <c r="E26" s="122"/>
      <c r="F26" s="388"/>
      <c r="G26" s="467"/>
      <c r="H26" s="121"/>
      <c r="I26" s="122"/>
      <c r="J26" s="388"/>
      <c r="K26" s="467"/>
    </row>
    <row r="27" spans="1:11" s="87" customFormat="1" ht="12.75" customHeight="1">
      <c r="A27" s="465"/>
      <c r="B27" s="466"/>
      <c r="C27" s="462"/>
      <c r="D27" s="131"/>
      <c r="E27" s="132"/>
      <c r="F27" s="469"/>
      <c r="G27" s="467"/>
      <c r="H27" s="131"/>
      <c r="I27" s="132"/>
      <c r="J27" s="469"/>
      <c r="K27" s="467"/>
    </row>
    <row r="28" spans="1:11" s="87" customFormat="1" ht="12.75" customHeight="1">
      <c r="A28" s="1082"/>
      <c r="B28" s="1083" t="s">
        <v>59</v>
      </c>
      <c r="C28" s="1084"/>
      <c r="D28" s="463"/>
      <c r="E28" s="464"/>
      <c r="F28" s="388"/>
      <c r="G28" s="467"/>
      <c r="H28" s="463"/>
      <c r="I28" s="464"/>
      <c r="J28" s="388"/>
      <c r="K28" s="467"/>
    </row>
    <row r="29" spans="1:11" s="87" customFormat="1" ht="12.75" customHeight="1">
      <c r="A29" s="1082"/>
      <c r="B29" s="1085" t="s">
        <v>60</v>
      </c>
      <c r="C29" s="1079"/>
      <c r="D29" s="463"/>
      <c r="E29" s="464"/>
      <c r="F29" s="463"/>
      <c r="G29" s="467"/>
      <c r="H29" s="463"/>
      <c r="I29" s="464"/>
      <c r="J29" s="463"/>
      <c r="K29" s="467"/>
    </row>
    <row r="30" spans="1:11" s="87" customFormat="1" ht="12.75" customHeight="1">
      <c r="A30" s="1082"/>
      <c r="B30" s="1085" t="s">
        <v>61</v>
      </c>
      <c r="C30" s="1079"/>
      <c r="D30" s="463"/>
      <c r="E30" s="464"/>
      <c r="F30" s="388"/>
      <c r="G30" s="467"/>
      <c r="H30" s="463"/>
      <c r="I30" s="464"/>
      <c r="J30" s="388"/>
      <c r="K30" s="467"/>
    </row>
    <row r="31" spans="1:11" s="87" customFormat="1" ht="12.75" customHeight="1">
      <c r="A31" s="1082"/>
      <c r="B31" s="1085" t="s">
        <v>62</v>
      </c>
      <c r="C31" s="1079"/>
      <c r="D31" s="463"/>
      <c r="E31" s="464"/>
      <c r="F31" s="463"/>
      <c r="G31" s="467"/>
      <c r="H31" s="463"/>
      <c r="I31" s="464"/>
      <c r="J31" s="463"/>
      <c r="K31" s="467"/>
    </row>
    <row r="32" spans="1:11" s="87" customFormat="1" ht="12.75" customHeight="1">
      <c r="A32" s="1082">
        <v>2</v>
      </c>
      <c r="B32" s="1076" t="s">
        <v>63</v>
      </c>
      <c r="C32" s="1077"/>
      <c r="D32" s="469"/>
      <c r="E32" s="470"/>
      <c r="F32" s="388"/>
      <c r="G32" s="467"/>
      <c r="H32" s="469"/>
      <c r="I32" s="470"/>
      <c r="J32" s="388"/>
      <c r="K32" s="467"/>
    </row>
    <row r="33" spans="1:11" s="87" customFormat="1" ht="12.75" customHeight="1">
      <c r="A33" s="1086"/>
      <c r="B33" s="1087"/>
      <c r="C33" s="1088"/>
      <c r="D33" s="469"/>
      <c r="E33" s="470"/>
      <c r="F33" s="463"/>
      <c r="G33" s="467"/>
      <c r="H33" s="469"/>
      <c r="I33" s="470"/>
      <c r="J33" s="463"/>
      <c r="K33" s="467"/>
    </row>
    <row r="34" spans="1:11" s="87" customFormat="1" ht="12.75" customHeight="1">
      <c r="A34" s="1086"/>
      <c r="B34" s="1089" t="s">
        <v>135</v>
      </c>
      <c r="C34" s="1079"/>
      <c r="D34" s="469"/>
      <c r="E34" s="470"/>
      <c r="F34" s="388"/>
      <c r="G34" s="467"/>
      <c r="H34" s="469"/>
      <c r="I34" s="470"/>
      <c r="J34" s="388"/>
      <c r="K34" s="467"/>
    </row>
    <row r="35" spans="1:11" s="87" customFormat="1" ht="12.75" customHeight="1">
      <c r="A35" s="1090"/>
      <c r="B35" s="1091" t="s">
        <v>136</v>
      </c>
      <c r="C35" s="1092"/>
      <c r="D35" s="469"/>
      <c r="E35" s="470"/>
      <c r="F35" s="463"/>
      <c r="G35" s="467"/>
      <c r="H35" s="469"/>
      <c r="I35" s="470"/>
      <c r="J35" s="463"/>
      <c r="K35" s="467"/>
    </row>
    <row r="36" spans="1:11" s="87" customFormat="1" ht="12.75" customHeight="1">
      <c r="A36" s="1086">
        <v>3</v>
      </c>
      <c r="B36" s="1078" t="s">
        <v>137</v>
      </c>
      <c r="C36" s="1079"/>
      <c r="D36" s="463"/>
      <c r="E36" s="470"/>
      <c r="F36" s="388"/>
      <c r="G36" s="467"/>
      <c r="H36" s="463"/>
      <c r="I36" s="470"/>
      <c r="J36" s="388"/>
      <c r="K36" s="467"/>
    </row>
    <row r="37" spans="1:11" s="87" customFormat="1" ht="12.75" customHeight="1">
      <c r="A37" s="1086"/>
      <c r="B37" s="1080"/>
      <c r="C37" s="1079"/>
      <c r="D37" s="469"/>
      <c r="E37" s="470"/>
      <c r="F37" s="463"/>
      <c r="G37" s="467"/>
      <c r="H37" s="469"/>
      <c r="I37" s="470"/>
      <c r="J37" s="463"/>
      <c r="K37" s="467"/>
    </row>
    <row r="38" spans="1:11" s="87" customFormat="1" ht="12.75" customHeight="1">
      <c r="A38" s="1086">
        <v>4</v>
      </c>
      <c r="B38" s="1080" t="s">
        <v>138</v>
      </c>
      <c r="C38" s="1079"/>
      <c r="D38" s="463"/>
      <c r="E38" s="470"/>
      <c r="F38" s="463"/>
      <c r="G38" s="467"/>
      <c r="H38" s="463"/>
      <c r="I38" s="470"/>
      <c r="J38" s="463"/>
      <c r="K38" s="467"/>
    </row>
    <row r="39" spans="1:11" s="87" customFormat="1" ht="12.75" customHeight="1">
      <c r="A39" s="1086"/>
      <c r="B39" s="1088"/>
      <c r="C39" s="1088"/>
      <c r="D39" s="469"/>
      <c r="E39" s="470"/>
      <c r="F39" s="463"/>
      <c r="G39" s="467"/>
      <c r="H39" s="469"/>
      <c r="I39" s="470"/>
      <c r="J39" s="463"/>
      <c r="K39" s="467"/>
    </row>
    <row r="40" spans="1:11" s="87" customFormat="1" ht="12.75" customHeight="1">
      <c r="A40" s="1086"/>
      <c r="B40" s="1091" t="s">
        <v>139</v>
      </c>
      <c r="C40" s="1079"/>
      <c r="D40" s="463"/>
      <c r="E40" s="470"/>
      <c r="F40" s="463"/>
      <c r="G40" s="467"/>
      <c r="H40" s="463"/>
      <c r="I40" s="470"/>
      <c r="J40" s="463"/>
      <c r="K40" s="467"/>
    </row>
    <row r="41" spans="1:11" s="87" customFormat="1" ht="12.75" customHeight="1">
      <c r="A41" s="1086"/>
      <c r="B41" s="1091" t="s">
        <v>140</v>
      </c>
      <c r="C41" s="1079"/>
      <c r="D41" s="463"/>
      <c r="E41" s="464"/>
      <c r="F41" s="463"/>
      <c r="G41" s="467"/>
      <c r="H41" s="463"/>
      <c r="I41" s="464"/>
      <c r="J41" s="463"/>
      <c r="K41" s="467"/>
    </row>
    <row r="42" spans="1:11" s="87" customFormat="1" ht="12.75" customHeight="1">
      <c r="A42" s="1086"/>
      <c r="B42" s="1091" t="s">
        <v>141</v>
      </c>
      <c r="C42" s="1079"/>
      <c r="D42" s="463"/>
      <c r="E42" s="464"/>
      <c r="F42" s="463"/>
      <c r="G42" s="467"/>
      <c r="H42" s="463"/>
      <c r="I42" s="464"/>
      <c r="J42" s="463"/>
      <c r="K42" s="467"/>
    </row>
    <row r="43" spans="1:11" s="87" customFormat="1" ht="12.75" customHeight="1">
      <c r="A43" s="1086">
        <v>5</v>
      </c>
      <c r="B43" s="1081" t="s">
        <v>143</v>
      </c>
      <c r="C43" s="1081"/>
      <c r="D43" s="469"/>
      <c r="E43" s="470"/>
      <c r="F43" s="463"/>
      <c r="G43" s="467"/>
      <c r="H43" s="469"/>
      <c r="I43" s="470"/>
      <c r="J43" s="463"/>
      <c r="K43" s="467"/>
    </row>
    <row r="44" spans="1:11" s="87" customFormat="1" ht="12.75" customHeight="1">
      <c r="A44" s="1086"/>
      <c r="B44" s="1081"/>
      <c r="C44" s="1081"/>
      <c r="D44" s="463"/>
      <c r="E44" s="470"/>
      <c r="F44" s="463"/>
      <c r="G44" s="467"/>
      <c r="H44" s="463"/>
      <c r="I44" s="470"/>
      <c r="J44" s="463"/>
      <c r="K44" s="467"/>
    </row>
    <row r="45" spans="1:11" s="87" customFormat="1" ht="12.75" customHeight="1">
      <c r="A45" s="1086">
        <v>6</v>
      </c>
      <c r="B45" s="1081" t="s">
        <v>144</v>
      </c>
      <c r="C45" s="1079"/>
      <c r="D45" s="463"/>
      <c r="E45" s="464"/>
      <c r="F45" s="463"/>
      <c r="G45" s="467"/>
      <c r="H45" s="463"/>
      <c r="I45" s="464"/>
      <c r="J45" s="463"/>
      <c r="K45" s="467"/>
    </row>
    <row r="46" spans="1:11" s="87" customFormat="1" ht="12.75" customHeight="1">
      <c r="A46" s="1086"/>
      <c r="B46" s="1088"/>
      <c r="C46" s="1088"/>
      <c r="D46" s="469"/>
      <c r="E46" s="470"/>
      <c r="F46" s="463"/>
      <c r="G46" s="467"/>
      <c r="H46" s="469"/>
      <c r="I46" s="470"/>
      <c r="J46" s="463"/>
      <c r="K46" s="467"/>
    </row>
    <row r="47" spans="1:11" s="87" customFormat="1" ht="12.75" customHeight="1">
      <c r="A47" s="1086"/>
      <c r="B47" s="1091" t="s">
        <v>194</v>
      </c>
      <c r="C47" s="1079"/>
      <c r="D47" s="463"/>
      <c r="E47" s="464"/>
      <c r="F47" s="463"/>
      <c r="G47" s="467"/>
      <c r="H47" s="463"/>
      <c r="I47" s="464"/>
      <c r="J47" s="463"/>
      <c r="K47" s="467"/>
    </row>
    <row r="48" spans="1:11" s="87" customFormat="1" ht="12.75" customHeight="1">
      <c r="A48" s="1086"/>
      <c r="B48" s="1091" t="s">
        <v>195</v>
      </c>
      <c r="C48" s="1079"/>
      <c r="D48" s="463"/>
      <c r="E48" s="464"/>
      <c r="F48" s="463"/>
      <c r="G48" s="467"/>
      <c r="H48" s="463"/>
      <c r="I48" s="464"/>
      <c r="J48" s="463"/>
      <c r="K48" s="467"/>
    </row>
    <row r="49" spans="1:11" s="87" customFormat="1" ht="12.75" customHeight="1">
      <c r="A49" s="1086"/>
      <c r="B49" s="1091" t="s">
        <v>196</v>
      </c>
      <c r="C49" s="1079"/>
      <c r="D49" s="463"/>
      <c r="E49" s="464"/>
      <c r="F49" s="463"/>
      <c r="G49" s="467"/>
      <c r="H49" s="463"/>
      <c r="I49" s="464"/>
      <c r="J49" s="463"/>
      <c r="K49" s="467"/>
    </row>
    <row r="50" spans="1:11" s="87" customFormat="1" ht="12.75" customHeight="1">
      <c r="A50" s="1086"/>
      <c r="B50" s="1091" t="s">
        <v>197</v>
      </c>
      <c r="C50" s="1079"/>
      <c r="D50" s="463"/>
      <c r="E50" s="464"/>
      <c r="F50" s="463"/>
      <c r="G50" s="467"/>
      <c r="H50" s="463"/>
      <c r="I50" s="464"/>
      <c r="J50" s="463"/>
      <c r="K50" s="467"/>
    </row>
    <row r="51" spans="1:11" s="87" customFormat="1" ht="12.75" customHeight="1">
      <c r="A51" s="1086"/>
      <c r="B51" s="1089"/>
      <c r="C51" s="1081"/>
      <c r="D51" s="463"/>
      <c r="E51" s="464"/>
      <c r="F51" s="463"/>
      <c r="G51" s="467"/>
      <c r="H51" s="463"/>
      <c r="I51" s="464"/>
      <c r="J51" s="463"/>
      <c r="K51" s="467"/>
    </row>
    <row r="52" spans="1:11" s="87" customFormat="1" ht="12.75" customHeight="1">
      <c r="A52" s="1086">
        <v>7</v>
      </c>
      <c r="B52" s="1081" t="s">
        <v>659</v>
      </c>
      <c r="C52" s="1093"/>
      <c r="D52" s="463"/>
      <c r="E52" s="464"/>
      <c r="F52" s="463"/>
      <c r="G52" s="467"/>
      <c r="H52" s="463"/>
      <c r="I52" s="464"/>
      <c r="J52" s="463"/>
      <c r="K52" s="467"/>
    </row>
    <row r="53" spans="1:11" s="87" customFormat="1" ht="12.75" customHeight="1">
      <c r="A53" s="1086"/>
      <c r="B53" s="1094"/>
      <c r="C53" s="1088"/>
      <c r="D53" s="463"/>
      <c r="E53" s="470"/>
      <c r="F53" s="463"/>
      <c r="G53" s="467"/>
      <c r="H53" s="463"/>
      <c r="I53" s="470"/>
      <c r="J53" s="463"/>
      <c r="K53" s="467"/>
    </row>
    <row r="54" spans="1:11" s="87" customFormat="1" ht="12.75" customHeight="1">
      <c r="A54" s="1086"/>
      <c r="B54" s="1091" t="s">
        <v>199</v>
      </c>
      <c r="C54" s="1079"/>
      <c r="D54" s="463"/>
      <c r="E54" s="464"/>
      <c r="F54" s="463"/>
      <c r="G54" s="467"/>
      <c r="H54" s="463"/>
      <c r="I54" s="464"/>
      <c r="J54" s="463"/>
      <c r="K54" s="467"/>
    </row>
    <row r="55" spans="1:11" s="87" customFormat="1" ht="12.75" customHeight="1">
      <c r="A55" s="1086"/>
      <c r="B55" s="1091" t="s">
        <v>195</v>
      </c>
      <c r="C55" s="1079"/>
      <c r="D55" s="463"/>
      <c r="E55" s="464"/>
      <c r="F55" s="463"/>
      <c r="G55" s="467"/>
      <c r="H55" s="463"/>
      <c r="I55" s="464"/>
      <c r="J55" s="463"/>
      <c r="K55" s="467"/>
    </row>
    <row r="56" spans="1:11" s="87" customFormat="1" ht="12.75" customHeight="1">
      <c r="A56" s="1086"/>
      <c r="B56" s="1091" t="s">
        <v>196</v>
      </c>
      <c r="C56" s="1079"/>
      <c r="D56" s="463"/>
      <c r="E56" s="464"/>
      <c r="F56" s="463"/>
      <c r="G56" s="467"/>
      <c r="H56" s="463"/>
      <c r="I56" s="464"/>
      <c r="J56" s="463"/>
      <c r="K56" s="467"/>
    </row>
    <row r="57" spans="1:11" s="87" customFormat="1" ht="12.75" customHeight="1">
      <c r="A57" s="1086"/>
      <c r="B57" s="1091" t="s">
        <v>197</v>
      </c>
      <c r="C57" s="1079"/>
      <c r="D57" s="463"/>
      <c r="E57" s="464"/>
      <c r="F57" s="463"/>
      <c r="G57" s="467"/>
      <c r="H57" s="463"/>
      <c r="I57" s="464"/>
      <c r="J57" s="463"/>
      <c r="K57" s="467"/>
    </row>
    <row r="58" spans="1:11" s="87" customFormat="1" ht="12.75" customHeight="1">
      <c r="A58" s="1086"/>
      <c r="B58" s="1089"/>
      <c r="C58" s="1081"/>
      <c r="D58" s="463"/>
      <c r="E58" s="464"/>
      <c r="F58" s="463"/>
      <c r="G58" s="467"/>
      <c r="H58" s="463"/>
      <c r="I58" s="464"/>
      <c r="J58" s="463"/>
      <c r="K58" s="467"/>
    </row>
    <row r="59" spans="1:11" s="87" customFormat="1" ht="12.75" customHeight="1">
      <c r="A59" s="1086">
        <f>A52+1</f>
        <v>8</v>
      </c>
      <c r="B59" s="1081" t="s">
        <v>200</v>
      </c>
      <c r="C59" s="1093"/>
      <c r="D59" s="463"/>
      <c r="E59" s="464"/>
      <c r="F59" s="463"/>
      <c r="G59" s="467"/>
      <c r="H59" s="463"/>
      <c r="I59" s="464"/>
      <c r="J59" s="463"/>
      <c r="K59" s="467"/>
    </row>
    <row r="60" spans="1:11" s="87" customFormat="1" ht="12.75" customHeight="1">
      <c r="A60" s="1086"/>
      <c r="B60" s="1081"/>
      <c r="C60" s="1093"/>
      <c r="D60" s="463"/>
      <c r="E60" s="464"/>
      <c r="F60" s="463"/>
      <c r="G60" s="467"/>
      <c r="H60" s="463"/>
      <c r="I60" s="464"/>
      <c r="J60" s="463"/>
      <c r="K60" s="467"/>
    </row>
    <row r="61" spans="1:11" s="87" customFormat="1" ht="12.75" customHeight="1">
      <c r="A61" s="1086">
        <v>9</v>
      </c>
      <c r="B61" s="1081" t="s">
        <v>217</v>
      </c>
      <c r="C61" s="1093"/>
      <c r="D61" s="463"/>
      <c r="E61" s="464"/>
      <c r="F61" s="463"/>
      <c r="G61" s="467"/>
      <c r="H61" s="463"/>
      <c r="I61" s="464"/>
      <c r="J61" s="463"/>
      <c r="K61" s="467"/>
    </row>
    <row r="62" spans="1:11" s="87" customFormat="1" ht="12.75" customHeight="1">
      <c r="A62" s="1086"/>
      <c r="B62" s="1081"/>
      <c r="C62" s="1093"/>
      <c r="D62" s="463"/>
      <c r="E62" s="464"/>
      <c r="F62" s="463"/>
      <c r="G62" s="467"/>
      <c r="H62" s="463"/>
      <c r="I62" s="464"/>
      <c r="J62" s="463"/>
      <c r="K62" s="467"/>
    </row>
    <row r="63" spans="1:11" ht="12.75" customHeight="1">
      <c r="A63" s="1086"/>
      <c r="B63" s="1091" t="s">
        <v>47</v>
      </c>
      <c r="C63" s="1087"/>
      <c r="D63" s="463"/>
      <c r="E63" s="464"/>
      <c r="F63" s="463"/>
      <c r="G63" s="467"/>
      <c r="H63" s="463"/>
      <c r="I63" s="464"/>
      <c r="J63" s="463"/>
      <c r="K63" s="467"/>
    </row>
    <row r="64" spans="1:11" ht="12.75" customHeight="1">
      <c r="A64" s="1086"/>
      <c r="B64" s="1091" t="s">
        <v>48</v>
      </c>
      <c r="C64" s="1087"/>
      <c r="D64" s="463"/>
      <c r="E64" s="464"/>
      <c r="F64" s="463"/>
      <c r="G64" s="467"/>
      <c r="H64" s="463"/>
      <c r="I64" s="464"/>
      <c r="J64" s="463"/>
      <c r="K64" s="467"/>
    </row>
    <row r="65" spans="1:11" ht="12.75" customHeight="1">
      <c r="A65" s="1086"/>
      <c r="B65" s="1091" t="s">
        <v>49</v>
      </c>
      <c r="C65" s="1087"/>
      <c r="D65" s="463"/>
      <c r="E65" s="464"/>
      <c r="F65" s="463"/>
      <c r="G65" s="467"/>
      <c r="H65" s="463"/>
      <c r="I65" s="464"/>
      <c r="J65" s="463"/>
      <c r="K65" s="467"/>
    </row>
    <row r="66" spans="1:11" ht="12.75" customHeight="1">
      <c r="A66" s="1090"/>
      <c r="B66" s="1076"/>
      <c r="C66" s="1088"/>
      <c r="D66" s="463"/>
      <c r="E66" s="464"/>
      <c r="F66" s="463"/>
      <c r="G66" s="467"/>
      <c r="H66" s="463"/>
      <c r="I66" s="464"/>
      <c r="J66" s="463"/>
      <c r="K66" s="467"/>
    </row>
    <row r="67" spans="1:11" ht="12.75" customHeight="1">
      <c r="A67" s="1086">
        <v>10</v>
      </c>
      <c r="B67" s="1076" t="s">
        <v>51</v>
      </c>
      <c r="C67" s="1088"/>
      <c r="D67" s="463"/>
      <c r="E67" s="464"/>
      <c r="F67" s="463"/>
      <c r="G67" s="467"/>
      <c r="H67" s="463"/>
      <c r="I67" s="464"/>
      <c r="J67" s="463"/>
      <c r="K67" s="467"/>
    </row>
    <row r="68" spans="1:11" s="87" customFormat="1" ht="12.75" customHeight="1">
      <c r="A68" s="1086"/>
      <c r="B68" s="1076"/>
      <c r="C68" s="1088"/>
      <c r="D68" s="463"/>
      <c r="E68" s="464"/>
      <c r="F68" s="463"/>
      <c r="G68" s="467"/>
      <c r="H68" s="463"/>
      <c r="I68" s="464"/>
      <c r="J68" s="463"/>
      <c r="K68" s="467"/>
    </row>
    <row r="69" spans="1:11" s="87" customFormat="1" ht="12.75" customHeight="1">
      <c r="A69" s="1086">
        <v>11</v>
      </c>
      <c r="B69" s="1076" t="s">
        <v>660</v>
      </c>
      <c r="C69" s="1095"/>
      <c r="D69" s="469"/>
      <c r="E69" s="470"/>
      <c r="F69" s="469"/>
      <c r="G69" s="467"/>
      <c r="H69" s="469"/>
      <c r="I69" s="470"/>
      <c r="J69" s="469"/>
      <c r="K69" s="467"/>
    </row>
    <row r="70" spans="1:11" s="87" customFormat="1" ht="12.75" customHeight="1">
      <c r="A70" s="1121"/>
      <c r="B70" s="1076"/>
      <c r="C70" s="1095"/>
      <c r="D70" s="469"/>
      <c r="E70" s="470"/>
      <c r="F70" s="469"/>
      <c r="G70" s="467"/>
      <c r="H70" s="469"/>
      <c r="I70" s="470"/>
      <c r="J70" s="469"/>
      <c r="K70" s="467"/>
    </row>
    <row r="71" spans="1:11" s="87" customFormat="1" ht="12.75" customHeight="1">
      <c r="A71" s="217">
        <v>1</v>
      </c>
      <c r="B71" s="954" t="s">
        <v>59</v>
      </c>
      <c r="C71" s="955"/>
      <c r="D71" s="469"/>
      <c r="E71" s="470"/>
      <c r="F71" s="469"/>
      <c r="G71" s="467"/>
      <c r="H71" s="469"/>
      <c r="I71" s="470"/>
      <c r="J71" s="469"/>
      <c r="K71" s="467"/>
    </row>
    <row r="72" spans="1:11" s="87" customFormat="1" ht="12.75" customHeight="1">
      <c r="A72" s="217"/>
      <c r="B72" s="950" t="s">
        <v>60</v>
      </c>
      <c r="C72" s="370"/>
      <c r="D72" s="469"/>
      <c r="E72" s="470"/>
      <c r="F72" s="469"/>
      <c r="G72" s="467"/>
      <c r="H72" s="469"/>
      <c r="I72" s="470"/>
      <c r="J72" s="469"/>
      <c r="K72" s="467"/>
    </row>
    <row r="73" spans="1:11" s="87" customFormat="1" ht="12.75" customHeight="1">
      <c r="A73" s="217"/>
      <c r="B73" s="950" t="s">
        <v>661</v>
      </c>
      <c r="C73" s="370"/>
      <c r="D73" s="469"/>
      <c r="E73" s="470"/>
      <c r="F73" s="469"/>
      <c r="G73" s="467"/>
      <c r="H73" s="469"/>
      <c r="I73" s="470"/>
      <c r="J73" s="469"/>
      <c r="K73" s="467"/>
    </row>
    <row r="74" spans="1:11" s="87" customFormat="1" ht="12.75" customHeight="1">
      <c r="A74" s="217"/>
      <c r="B74" s="11"/>
      <c r="C74" s="5"/>
      <c r="D74" s="469"/>
      <c r="E74" s="470"/>
      <c r="F74" s="469"/>
      <c r="G74" s="467"/>
      <c r="H74" s="469"/>
      <c r="I74" s="470"/>
      <c r="J74" s="469"/>
      <c r="K74" s="467"/>
    </row>
    <row r="75" spans="1:11" s="87" customFormat="1" ht="12.75" customHeight="1">
      <c r="A75" s="217"/>
      <c r="B75" s="11" t="s">
        <v>63</v>
      </c>
      <c r="C75" s="5"/>
      <c r="D75" s="469"/>
      <c r="E75" s="470"/>
      <c r="F75" s="469"/>
      <c r="G75" s="467"/>
      <c r="H75" s="469"/>
      <c r="I75" s="470"/>
      <c r="J75" s="469"/>
      <c r="K75" s="467"/>
    </row>
    <row r="76" spans="1:11" s="87" customFormat="1" ht="12.75" customHeight="1">
      <c r="A76" s="217"/>
      <c r="B76" s="1163" t="s">
        <v>662</v>
      </c>
      <c r="C76" s="1164"/>
      <c r="D76" s="469"/>
      <c r="E76" s="470"/>
      <c r="F76" s="469"/>
      <c r="G76" s="467"/>
      <c r="H76" s="469"/>
      <c r="I76" s="470"/>
      <c r="J76" s="469"/>
      <c r="K76" s="467"/>
    </row>
    <row r="77" spans="1:11" s="87" customFormat="1" ht="12.75" customHeight="1">
      <c r="A77" s="465"/>
      <c r="B77" s="1163"/>
      <c r="C77" s="1164"/>
      <c r="D77" s="469"/>
      <c r="E77" s="470"/>
      <c r="F77" s="469"/>
      <c r="G77" s="467"/>
      <c r="H77" s="469"/>
      <c r="I77" s="470"/>
      <c r="J77" s="469"/>
      <c r="K77" s="467"/>
    </row>
    <row r="78" spans="1:11" s="87" customFormat="1" ht="12.75" customHeight="1">
      <c r="A78" s="465"/>
      <c r="B78" s="134"/>
      <c r="C78" s="130"/>
      <c r="D78" s="469"/>
      <c r="E78" s="470"/>
      <c r="F78" s="469"/>
      <c r="G78" s="467"/>
      <c r="H78" s="469"/>
      <c r="I78" s="470"/>
      <c r="J78" s="469"/>
      <c r="K78" s="467"/>
    </row>
    <row r="79" spans="1:11" s="87" customFormat="1" ht="12.75" customHeight="1">
      <c r="A79" s="217">
        <v>2</v>
      </c>
      <c r="B79" s="952" t="s">
        <v>67</v>
      </c>
      <c r="C79" s="953"/>
      <c r="D79" s="469"/>
      <c r="E79" s="470"/>
      <c r="F79" s="469"/>
      <c r="G79" s="467"/>
      <c r="H79" s="469"/>
      <c r="I79" s="470"/>
      <c r="J79" s="469"/>
      <c r="K79" s="467"/>
    </row>
    <row r="80" spans="1:11" s="87" customFormat="1" ht="12.75" customHeight="1">
      <c r="A80" s="217"/>
      <c r="B80" s="950" t="s">
        <v>663</v>
      </c>
      <c r="C80" s="382"/>
      <c r="D80" s="469"/>
      <c r="E80" s="470"/>
      <c r="F80" s="469"/>
      <c r="G80" s="467"/>
      <c r="H80" s="469"/>
      <c r="I80" s="470"/>
      <c r="J80" s="469"/>
      <c r="K80" s="467"/>
    </row>
    <row r="81" spans="1:11" s="87" customFormat="1" ht="12.75" customHeight="1">
      <c r="A81" s="217"/>
      <c r="B81" s="950"/>
      <c r="C81" s="370"/>
      <c r="D81" s="469"/>
      <c r="E81" s="470"/>
      <c r="F81" s="469"/>
      <c r="G81" s="467"/>
      <c r="H81" s="469"/>
      <c r="I81" s="470"/>
      <c r="J81" s="469"/>
      <c r="K81" s="467"/>
    </row>
    <row r="82" spans="1:11" s="87" customFormat="1" ht="12.75" customHeight="1">
      <c r="A82" s="217"/>
      <c r="B82" s="86" t="s">
        <v>71</v>
      </c>
      <c r="C82" s="370"/>
      <c r="D82" s="469"/>
      <c r="E82" s="470"/>
      <c r="F82" s="469"/>
      <c r="G82" s="467"/>
      <c r="H82" s="469"/>
      <c r="I82" s="470"/>
      <c r="J82" s="469"/>
      <c r="K82" s="467"/>
    </row>
    <row r="83" spans="1:11" s="87" customFormat="1" ht="12.75" customHeight="1">
      <c r="A83" s="465"/>
      <c r="B83" s="1163" t="s">
        <v>662</v>
      </c>
      <c r="C83" s="1164"/>
      <c r="D83" s="469"/>
      <c r="E83" s="470"/>
      <c r="F83" s="469"/>
      <c r="G83" s="467"/>
      <c r="H83" s="469"/>
      <c r="I83" s="470"/>
      <c r="J83" s="469"/>
      <c r="K83" s="467"/>
    </row>
    <row r="84" spans="1:11" s="87" customFormat="1" ht="12.75" customHeight="1">
      <c r="A84" s="465"/>
      <c r="B84" s="1163"/>
      <c r="C84" s="1164"/>
      <c r="D84" s="469"/>
      <c r="E84" s="470"/>
      <c r="F84" s="469"/>
      <c r="G84" s="467"/>
      <c r="H84" s="469"/>
      <c r="I84" s="470"/>
      <c r="J84" s="469"/>
      <c r="K84" s="467"/>
    </row>
    <row r="85" spans="1:11" s="87" customFormat="1" ht="12.75" customHeight="1">
      <c r="A85" s="465"/>
      <c r="B85" s="429"/>
      <c r="C85" s="471"/>
      <c r="D85" s="469"/>
      <c r="E85" s="470"/>
      <c r="F85" s="469"/>
      <c r="G85" s="467"/>
      <c r="H85" s="469"/>
      <c r="I85" s="470"/>
      <c r="J85" s="469"/>
      <c r="K85" s="467"/>
    </row>
    <row r="86" spans="1:11" s="87" customFormat="1" ht="12.75" customHeight="1">
      <c r="A86" s="465">
        <v>3</v>
      </c>
      <c r="B86" s="1165" t="s">
        <v>664</v>
      </c>
      <c r="C86" s="1166"/>
      <c r="D86" s="469"/>
      <c r="E86" s="470"/>
      <c r="F86" s="469"/>
      <c r="G86" s="467"/>
      <c r="H86" s="469"/>
      <c r="I86" s="470"/>
      <c r="J86" s="469"/>
      <c r="K86" s="467"/>
    </row>
    <row r="87" spans="1:11" s="87" customFormat="1" ht="12.75" customHeight="1">
      <c r="A87" s="465"/>
      <c r="B87" s="1165"/>
      <c r="C87" s="1166"/>
      <c r="D87" s="469"/>
      <c r="E87" s="470"/>
      <c r="F87" s="469"/>
      <c r="G87" s="467"/>
      <c r="H87" s="469"/>
      <c r="I87" s="470"/>
      <c r="J87" s="469"/>
      <c r="K87" s="467"/>
    </row>
    <row r="88" spans="1:11" s="87" customFormat="1" ht="12.75" customHeight="1">
      <c r="A88" s="465"/>
      <c r="B88" s="1165"/>
      <c r="C88" s="1166"/>
      <c r="D88" s="469"/>
      <c r="E88" s="470"/>
      <c r="F88" s="469"/>
      <c r="G88" s="467"/>
      <c r="H88" s="469"/>
      <c r="I88" s="470"/>
      <c r="J88" s="469"/>
      <c r="K88" s="467"/>
    </row>
    <row r="89" spans="1:11" s="87" customFormat="1" ht="12.75" customHeight="1">
      <c r="A89" s="465"/>
      <c r="B89" s="1122"/>
      <c r="C89" s="1123"/>
      <c r="D89" s="469"/>
      <c r="E89" s="470"/>
      <c r="F89" s="469"/>
      <c r="G89" s="467"/>
      <c r="H89" s="469"/>
      <c r="I89" s="470"/>
      <c r="J89" s="469"/>
      <c r="K89" s="467"/>
    </row>
    <row r="90" spans="1:11" s="87" customFormat="1" ht="12.75" customHeight="1">
      <c r="A90" s="465"/>
      <c r="B90" s="1167" t="s">
        <v>665</v>
      </c>
      <c r="C90" s="1168"/>
      <c r="D90" s="469"/>
      <c r="E90" s="470"/>
      <c r="F90" s="469"/>
      <c r="G90" s="467"/>
      <c r="H90" s="469"/>
      <c r="I90" s="470"/>
      <c r="J90" s="469"/>
      <c r="K90" s="467"/>
    </row>
    <row r="91" spans="1:11" s="87" customFormat="1" ht="12.75" customHeight="1">
      <c r="A91" s="465">
        <v>4</v>
      </c>
      <c r="B91" s="1167"/>
      <c r="C91" s="1168"/>
      <c r="D91" s="469"/>
      <c r="E91" s="470"/>
      <c r="F91" s="469"/>
      <c r="G91" s="467"/>
      <c r="H91" s="469"/>
      <c r="I91" s="470"/>
      <c r="J91" s="469"/>
      <c r="K91" s="467"/>
    </row>
    <row r="92" spans="1:11" s="87" customFormat="1" ht="12.75" customHeight="1">
      <c r="A92" s="465"/>
      <c r="B92" s="1167"/>
      <c r="C92" s="1168"/>
      <c r="D92" s="469"/>
      <c r="E92" s="470"/>
      <c r="F92" s="469"/>
      <c r="G92" s="467"/>
      <c r="H92" s="469"/>
      <c r="I92" s="470"/>
      <c r="J92" s="469"/>
      <c r="K92" s="467"/>
    </row>
    <row r="93" spans="1:11" s="87" customFormat="1" ht="12.75" customHeight="1">
      <c r="A93" s="694">
        <v>5</v>
      </c>
      <c r="B93" s="724" t="s">
        <v>149</v>
      </c>
      <c r="C93" s="370"/>
      <c r="D93" s="469"/>
      <c r="E93" s="470"/>
      <c r="F93" s="469"/>
      <c r="G93" s="467"/>
      <c r="H93" s="469"/>
      <c r="I93" s="470"/>
      <c r="J93" s="469"/>
      <c r="K93" s="467"/>
    </row>
    <row r="94" spans="1:11" s="87" customFormat="1" ht="12.75" customHeight="1">
      <c r="A94" s="694"/>
      <c r="B94" s="724" t="s">
        <v>150</v>
      </c>
      <c r="C94" s="370"/>
      <c r="D94" s="469"/>
      <c r="E94" s="470"/>
      <c r="F94" s="469"/>
      <c r="G94" s="467"/>
      <c r="H94" s="469"/>
      <c r="I94" s="470"/>
      <c r="J94" s="469"/>
      <c r="K94" s="467"/>
    </row>
    <row r="95" spans="1:11" s="87" customFormat="1" ht="12.75" customHeight="1">
      <c r="A95" s="694"/>
      <c r="B95" s="85" t="s">
        <v>151</v>
      </c>
      <c r="C95" s="382"/>
      <c r="D95" s="469"/>
      <c r="E95" s="470"/>
      <c r="F95" s="469"/>
      <c r="G95" s="467"/>
      <c r="H95" s="469"/>
      <c r="I95" s="470"/>
      <c r="J95" s="469"/>
      <c r="K95" s="467"/>
    </row>
    <row r="96" spans="1:11" s="87" customFormat="1" ht="12.75" customHeight="1">
      <c r="A96" s="694"/>
      <c r="B96" s="724" t="s">
        <v>152</v>
      </c>
      <c r="C96" s="370"/>
      <c r="D96" s="469"/>
      <c r="E96" s="470"/>
      <c r="F96" s="469"/>
      <c r="G96" s="467"/>
      <c r="H96" s="469"/>
      <c r="I96" s="470"/>
      <c r="J96" s="469"/>
      <c r="K96" s="467"/>
    </row>
    <row r="97" spans="1:11" s="87" customFormat="1" ht="12.75" customHeight="1">
      <c r="A97" s="694"/>
      <c r="B97" s="724"/>
      <c r="C97" s="370"/>
      <c r="D97" s="469"/>
      <c r="E97" s="470"/>
      <c r="F97" s="469"/>
      <c r="G97" s="467"/>
      <c r="H97" s="469"/>
      <c r="I97" s="470"/>
      <c r="J97" s="469"/>
      <c r="K97" s="467"/>
    </row>
    <row r="98" spans="1:11" s="87" customFormat="1" ht="12.75" customHeight="1">
      <c r="A98" s="517"/>
      <c r="B98" s="1169" t="s">
        <v>666</v>
      </c>
      <c r="C98" s="1170"/>
      <c r="D98" s="469"/>
      <c r="E98" s="470"/>
      <c r="F98" s="469"/>
      <c r="G98" s="467"/>
      <c r="H98" s="469"/>
      <c r="I98" s="470"/>
      <c r="J98" s="469"/>
      <c r="K98" s="467"/>
    </row>
    <row r="99" spans="1:11" s="87" customFormat="1" ht="12.75" customHeight="1">
      <c r="A99" s="465"/>
      <c r="B99" s="1169"/>
      <c r="C99" s="1170"/>
      <c r="D99" s="469"/>
      <c r="E99" s="470"/>
      <c r="F99" s="469"/>
      <c r="G99" s="467"/>
      <c r="H99" s="469"/>
      <c r="I99" s="470"/>
      <c r="J99" s="469"/>
      <c r="K99" s="467"/>
    </row>
    <row r="100" spans="1:11" s="87" customFormat="1" ht="12.75" customHeight="1">
      <c r="A100" s="465"/>
      <c r="B100" s="472"/>
      <c r="C100" s="471"/>
      <c r="D100" s="469"/>
      <c r="E100" s="470"/>
      <c r="F100" s="469"/>
      <c r="G100" s="467"/>
      <c r="H100" s="469"/>
      <c r="I100" s="470"/>
      <c r="J100" s="469"/>
      <c r="K100" s="467"/>
    </row>
    <row r="101" spans="1:11" s="87" customFormat="1" ht="12.75" customHeight="1">
      <c r="A101" s="465">
        <v>6</v>
      </c>
      <c r="B101" s="1165" t="s">
        <v>667</v>
      </c>
      <c r="C101" s="1166"/>
      <c r="D101" s="469"/>
      <c r="E101" s="470"/>
      <c r="F101" s="469"/>
      <c r="G101" s="467"/>
      <c r="H101" s="469"/>
      <c r="I101" s="470"/>
      <c r="J101" s="469"/>
      <c r="K101" s="467"/>
    </row>
    <row r="102" spans="1:11" s="87" customFormat="1" ht="12.75" customHeight="1">
      <c r="A102" s="465"/>
      <c r="B102" s="1165"/>
      <c r="C102" s="1166"/>
      <c r="D102" s="469"/>
      <c r="E102" s="470"/>
      <c r="F102" s="469"/>
      <c r="G102" s="467"/>
      <c r="H102" s="469"/>
      <c r="I102" s="470"/>
      <c r="J102" s="469"/>
      <c r="K102" s="467"/>
    </row>
    <row r="103" spans="1:11" s="87" customFormat="1" ht="12.75" customHeight="1">
      <c r="A103" s="465"/>
      <c r="B103" s="1163" t="s">
        <v>662</v>
      </c>
      <c r="C103" s="1164"/>
      <c r="D103" s="469"/>
      <c r="E103" s="470"/>
      <c r="F103" s="469"/>
      <c r="G103" s="467"/>
      <c r="H103" s="469"/>
      <c r="I103" s="470"/>
      <c r="J103" s="469"/>
      <c r="K103" s="467"/>
    </row>
    <row r="104" spans="1:11" s="87" customFormat="1" ht="12.75" customHeight="1">
      <c r="A104" s="465"/>
      <c r="B104" s="1163"/>
      <c r="C104" s="1164"/>
      <c r="D104" s="469"/>
      <c r="E104" s="470"/>
      <c r="F104" s="469"/>
      <c r="G104" s="467"/>
      <c r="H104" s="469"/>
      <c r="I104" s="470"/>
      <c r="J104" s="469"/>
      <c r="K104" s="467"/>
    </row>
    <row r="105" spans="1:11" s="87" customFormat="1" ht="12.75" customHeight="1">
      <c r="A105" s="465"/>
      <c r="B105" s="429"/>
      <c r="C105" s="472"/>
      <c r="D105" s="469"/>
      <c r="E105" s="470"/>
      <c r="F105" s="469"/>
      <c r="G105" s="467"/>
      <c r="H105" s="469"/>
      <c r="I105" s="470"/>
      <c r="J105" s="469"/>
      <c r="K105" s="467"/>
    </row>
    <row r="106" spans="1:11" s="87" customFormat="1" ht="12.75" customHeight="1">
      <c r="A106" s="465">
        <v>7</v>
      </c>
      <c r="B106" s="1175" t="s">
        <v>668</v>
      </c>
      <c r="C106" s="1176"/>
      <c r="D106" s="469"/>
      <c r="E106" s="470"/>
      <c r="F106" s="469"/>
      <c r="G106" s="467"/>
      <c r="H106" s="469"/>
      <c r="I106" s="470"/>
      <c r="J106" s="469"/>
      <c r="K106" s="467"/>
    </row>
    <row r="107" spans="1:11" s="87" customFormat="1" ht="12.75" customHeight="1">
      <c r="A107" s="465"/>
      <c r="B107" s="1175"/>
      <c r="C107" s="1176"/>
      <c r="D107" s="469"/>
      <c r="E107" s="470"/>
      <c r="F107" s="469"/>
      <c r="G107" s="467"/>
      <c r="H107" s="469"/>
      <c r="I107" s="470"/>
      <c r="J107" s="469"/>
      <c r="K107" s="467"/>
    </row>
    <row r="108" spans="1:11" s="87" customFormat="1" ht="12.75" customHeight="1">
      <c r="A108" s="465"/>
      <c r="B108" s="429"/>
      <c r="C108" s="472"/>
      <c r="D108" s="469"/>
      <c r="E108" s="470"/>
      <c r="F108" s="469"/>
      <c r="G108" s="467"/>
      <c r="H108" s="469"/>
      <c r="I108" s="470"/>
      <c r="J108" s="469"/>
      <c r="K108" s="467"/>
    </row>
    <row r="109" spans="1:11" s="87" customFormat="1" ht="12.75" customHeight="1">
      <c r="A109" s="465">
        <v>8</v>
      </c>
      <c r="B109" s="1165" t="s">
        <v>669</v>
      </c>
      <c r="C109" s="1166"/>
      <c r="D109" s="469"/>
      <c r="E109" s="470"/>
      <c r="F109" s="469"/>
      <c r="G109" s="467"/>
      <c r="H109" s="469"/>
      <c r="I109" s="470"/>
      <c r="J109" s="469"/>
      <c r="K109" s="467"/>
    </row>
    <row r="110" spans="1:11" s="87" customFormat="1" ht="12.75" customHeight="1">
      <c r="A110" s="465"/>
      <c r="B110" s="1165"/>
      <c r="C110" s="1166"/>
      <c r="D110" s="469"/>
      <c r="E110" s="470"/>
      <c r="F110" s="469"/>
      <c r="G110" s="467"/>
      <c r="H110" s="469"/>
      <c r="I110" s="470"/>
      <c r="J110" s="469"/>
      <c r="K110" s="467"/>
    </row>
    <row r="111" spans="1:11" s="87" customFormat="1" ht="12.75" customHeight="1">
      <c r="A111" s="465"/>
      <c r="B111" s="1165"/>
      <c r="C111" s="1166"/>
      <c r="D111" s="469"/>
      <c r="E111" s="470"/>
      <c r="F111" s="469"/>
      <c r="G111" s="467"/>
      <c r="H111" s="469"/>
      <c r="I111" s="470"/>
      <c r="J111" s="469"/>
      <c r="K111" s="467"/>
    </row>
    <row r="112" spans="1:11" s="87" customFormat="1" ht="12.75" customHeight="1">
      <c r="A112" s="465"/>
      <c r="B112" s="1165"/>
      <c r="C112" s="1166"/>
      <c r="D112" s="469"/>
      <c r="E112" s="470"/>
      <c r="F112" s="469"/>
      <c r="G112" s="467"/>
      <c r="H112" s="469"/>
      <c r="I112" s="470"/>
      <c r="J112" s="469"/>
      <c r="K112" s="467"/>
    </row>
    <row r="113" spans="1:11" s="87" customFormat="1" ht="12.75" customHeight="1">
      <c r="A113" s="465">
        <v>9</v>
      </c>
      <c r="B113" s="472" t="s">
        <v>670</v>
      </c>
      <c r="C113" s="472"/>
      <c r="D113" s="469"/>
      <c r="E113" s="470"/>
      <c r="F113" s="469"/>
      <c r="G113" s="467"/>
      <c r="H113" s="469"/>
      <c r="I113" s="470"/>
      <c r="J113" s="469"/>
      <c r="K113" s="467"/>
    </row>
    <row r="114" spans="1:11" s="87" customFormat="1" ht="12.75" customHeight="1">
      <c r="A114" s="465">
        <v>10</v>
      </c>
      <c r="B114" s="1171" t="s">
        <v>671</v>
      </c>
      <c r="C114" s="1172"/>
      <c r="D114" s="469"/>
      <c r="E114" s="470"/>
      <c r="F114" s="469"/>
      <c r="G114" s="467"/>
      <c r="H114" s="469"/>
      <c r="I114" s="470"/>
      <c r="J114" s="469"/>
      <c r="K114" s="467"/>
    </row>
    <row r="115" spans="1:11" s="87" customFormat="1" ht="12.75" customHeight="1">
      <c r="A115" s="465"/>
      <c r="B115" s="1171"/>
      <c r="C115" s="1172"/>
      <c r="D115" s="469"/>
      <c r="E115" s="470"/>
      <c r="F115" s="469"/>
      <c r="G115" s="467"/>
      <c r="H115" s="469"/>
      <c r="I115" s="470"/>
      <c r="J115" s="469"/>
      <c r="K115" s="467"/>
    </row>
    <row r="116" spans="1:11" s="87" customFormat="1" ht="12.75" customHeight="1">
      <c r="A116" s="465">
        <v>11</v>
      </c>
      <c r="B116" s="1171" t="s">
        <v>672</v>
      </c>
      <c r="C116" s="1172"/>
      <c r="D116" s="469"/>
      <c r="E116" s="470"/>
      <c r="F116" s="469"/>
      <c r="G116" s="467"/>
      <c r="H116" s="469"/>
      <c r="I116" s="470"/>
      <c r="J116" s="469"/>
      <c r="K116" s="467"/>
    </row>
    <row r="117" spans="1:11" s="87" customFormat="1" ht="12.75" customHeight="1">
      <c r="A117" s="465"/>
      <c r="B117" s="1171"/>
      <c r="C117" s="1172"/>
      <c r="D117" s="469"/>
      <c r="E117" s="470"/>
      <c r="F117" s="469"/>
      <c r="G117" s="467"/>
      <c r="H117" s="469"/>
      <c r="I117" s="470"/>
      <c r="J117" s="469"/>
      <c r="K117" s="467"/>
    </row>
    <row r="118" spans="1:11" s="87" customFormat="1" ht="12.75" customHeight="1">
      <c r="A118" s="474"/>
      <c r="B118" s="1173"/>
      <c r="C118" s="1174"/>
      <c r="D118" s="469"/>
      <c r="E118" s="470"/>
      <c r="F118" s="469"/>
      <c r="G118" s="467"/>
      <c r="H118" s="469"/>
      <c r="I118" s="470"/>
      <c r="J118" s="469"/>
      <c r="K118" s="467"/>
    </row>
    <row r="119" spans="1:11" s="87" customFormat="1">
      <c r="B119" s="446"/>
      <c r="C119" s="446"/>
      <c r="D119" s="446"/>
      <c r="E119" s="447"/>
      <c r="F119" s="446"/>
      <c r="G119" s="475"/>
      <c r="H119" s="446"/>
      <c r="I119" s="447"/>
      <c r="J119" s="446"/>
      <c r="K119" s="475"/>
    </row>
    <row r="120" spans="1:11">
      <c r="A120" s="1090"/>
      <c r="B120" s="476" t="s">
        <v>106</v>
      </c>
      <c r="C120" s="476"/>
      <c r="D120" s="463"/>
      <c r="E120" s="464"/>
      <c r="F120" s="326" t="s">
        <v>36</v>
      </c>
      <c r="G120" s="477">
        <f>SUM(G11:G67)</f>
        <v>15000</v>
      </c>
      <c r="H120" s="463"/>
      <c r="I120" s="464"/>
      <c r="J120" s="326" t="s">
        <v>36</v>
      </c>
      <c r="K120" s="477"/>
    </row>
    <row r="121" spans="1:11" ht="13.8" thickBot="1">
      <c r="A121" s="1082"/>
      <c r="B121" s="481"/>
      <c r="C121" s="481"/>
      <c r="D121" s="481"/>
      <c r="E121" s="480"/>
      <c r="F121" s="481"/>
      <c r="G121" s="482"/>
      <c r="H121" s="481"/>
      <c r="I121" s="480"/>
      <c r="J121" s="481"/>
      <c r="K121" s="482"/>
    </row>
    <row r="122" spans="1:11" ht="13.8" thickTop="1">
      <c r="A122" s="474"/>
      <c r="B122" s="483"/>
      <c r="C122" s="483"/>
      <c r="D122" s="469"/>
      <c r="E122" s="470"/>
      <c r="F122" s="469"/>
      <c r="G122" s="484"/>
      <c r="H122" s="469"/>
      <c r="I122" s="470"/>
      <c r="J122" s="469"/>
      <c r="K122" s="484"/>
    </row>
    <row r="123" spans="1:11">
      <c r="A123" s="461"/>
      <c r="B123" s="92" t="s">
        <v>673</v>
      </c>
      <c r="C123" s="462"/>
      <c r="D123" s="463"/>
      <c r="E123" s="464"/>
      <c r="F123" s="463"/>
      <c r="G123" s="460"/>
      <c r="H123" s="463"/>
      <c r="I123" s="464"/>
      <c r="J123" s="463"/>
      <c r="K123" s="460"/>
    </row>
    <row r="124" spans="1:11">
      <c r="A124" s="461"/>
      <c r="B124" s="92"/>
      <c r="C124" s="462"/>
      <c r="D124" s="463"/>
      <c r="E124" s="464"/>
      <c r="F124" s="463"/>
      <c r="G124" s="460"/>
      <c r="H124" s="463"/>
      <c r="I124" s="464"/>
      <c r="J124" s="463"/>
      <c r="K124" s="460"/>
    </row>
    <row r="125" spans="1:11">
      <c r="A125" s="465"/>
      <c r="B125" s="466" t="s">
        <v>647</v>
      </c>
      <c r="C125" s="462"/>
      <c r="D125" s="463"/>
      <c r="E125" s="464"/>
      <c r="F125" s="463"/>
      <c r="G125" s="467"/>
      <c r="H125" s="463"/>
      <c r="I125" s="464"/>
      <c r="J125" s="463"/>
      <c r="K125" s="467"/>
    </row>
    <row r="126" spans="1:11">
      <c r="A126" s="465"/>
      <c r="B126" s="466" t="s">
        <v>648</v>
      </c>
      <c r="C126" s="462"/>
      <c r="D126" s="463"/>
      <c r="E126" s="464"/>
      <c r="F126" s="463"/>
      <c r="G126" s="467"/>
      <c r="H126" s="463"/>
      <c r="I126" s="464"/>
      <c r="J126" s="463"/>
      <c r="K126" s="467"/>
    </row>
    <row r="127" spans="1:11">
      <c r="A127" s="119"/>
      <c r="B127" s="466" t="s">
        <v>649</v>
      </c>
      <c r="C127" s="462"/>
      <c r="D127" s="121"/>
      <c r="E127" s="122"/>
      <c r="F127" s="463"/>
      <c r="G127" s="467"/>
      <c r="H127" s="121"/>
      <c r="I127" s="122"/>
      <c r="J127" s="463"/>
      <c r="K127" s="467"/>
    </row>
    <row r="128" spans="1:11">
      <c r="A128" s="119"/>
      <c r="B128" s="466" t="s">
        <v>650</v>
      </c>
      <c r="C128" s="462"/>
      <c r="D128" s="121"/>
      <c r="E128" s="122"/>
      <c r="F128" s="463"/>
      <c r="G128" s="467"/>
      <c r="H128" s="121"/>
      <c r="I128" s="122"/>
      <c r="J128" s="463"/>
      <c r="K128" s="467"/>
    </row>
    <row r="129" spans="1:11">
      <c r="A129" s="119"/>
      <c r="B129" s="466" t="s">
        <v>651</v>
      </c>
      <c r="C129" s="462"/>
      <c r="D129" s="121"/>
      <c r="E129" s="122"/>
      <c r="F129" s="463"/>
      <c r="G129" s="467"/>
      <c r="H129" s="121"/>
      <c r="I129" s="122"/>
      <c r="J129" s="463"/>
      <c r="K129" s="467"/>
    </row>
    <row r="130" spans="1:11">
      <c r="A130" s="119"/>
      <c r="B130" s="466" t="s">
        <v>652</v>
      </c>
      <c r="C130" s="462"/>
      <c r="D130" s="131"/>
      <c r="E130" s="132"/>
      <c r="F130" s="463"/>
      <c r="G130" s="467"/>
      <c r="H130" s="131"/>
      <c r="I130" s="132"/>
      <c r="J130" s="463"/>
      <c r="K130" s="467"/>
    </row>
    <row r="131" spans="1:11">
      <c r="A131" s="119"/>
      <c r="B131" s="466" t="s">
        <v>653</v>
      </c>
      <c r="C131" s="462"/>
      <c r="D131" s="131"/>
      <c r="E131" s="132"/>
      <c r="F131" s="463"/>
      <c r="G131" s="467"/>
      <c r="H131" s="131"/>
      <c r="I131" s="132"/>
      <c r="J131" s="463"/>
      <c r="K131" s="467"/>
    </row>
    <row r="132" spans="1:11">
      <c r="A132" s="465"/>
      <c r="B132" s="466" t="s">
        <v>654</v>
      </c>
      <c r="C132" s="462"/>
      <c r="D132" s="463"/>
      <c r="E132" s="464"/>
      <c r="F132" s="463"/>
      <c r="G132" s="467"/>
      <c r="H132" s="463"/>
      <c r="I132" s="464"/>
      <c r="J132" s="463"/>
      <c r="K132" s="467"/>
    </row>
    <row r="133" spans="1:11">
      <c r="A133" s="465"/>
      <c r="B133" s="466" t="s">
        <v>655</v>
      </c>
      <c r="C133" s="462"/>
      <c r="D133" s="463"/>
      <c r="E133" s="464"/>
      <c r="F133" s="463"/>
      <c r="G133" s="467"/>
      <c r="H133" s="463"/>
      <c r="I133" s="464"/>
      <c r="J133" s="463"/>
      <c r="K133" s="467"/>
    </row>
    <row r="134" spans="1:11">
      <c r="A134" s="465"/>
      <c r="B134" s="429"/>
      <c r="C134" s="471"/>
      <c r="D134" s="463"/>
      <c r="E134" s="464"/>
      <c r="F134" s="463"/>
      <c r="G134" s="484"/>
      <c r="H134" s="463"/>
      <c r="I134" s="464"/>
      <c r="J134" s="463"/>
      <c r="K134" s="484"/>
    </row>
    <row r="135" spans="1:11">
      <c r="A135" s="465">
        <v>1</v>
      </c>
      <c r="B135" s="483" t="s">
        <v>674</v>
      </c>
      <c r="C135" s="472"/>
      <c r="D135" s="463">
        <v>1</v>
      </c>
      <c r="E135" s="464" t="s">
        <v>32</v>
      </c>
      <c r="F135" s="1058">
        <v>1500</v>
      </c>
      <c r="G135" s="1059">
        <f>+F135*D135</f>
        <v>1500</v>
      </c>
      <c r="H135" s="463"/>
      <c r="I135" s="464"/>
      <c r="J135" s="390"/>
      <c r="K135" s="484"/>
    </row>
    <row r="136" spans="1:11">
      <c r="A136" s="465"/>
      <c r="B136" s="483"/>
      <c r="C136" s="472"/>
      <c r="D136" s="463"/>
      <c r="E136" s="464"/>
      <c r="F136" s="388"/>
      <c r="G136" s="484"/>
      <c r="H136" s="463"/>
      <c r="I136" s="464"/>
      <c r="J136" s="388"/>
      <c r="K136" s="484"/>
    </row>
    <row r="137" spans="1:11">
      <c r="A137" s="465">
        <v>2</v>
      </c>
      <c r="B137" s="483" t="s">
        <v>675</v>
      </c>
      <c r="C137" s="472"/>
      <c r="D137" s="463">
        <v>1</v>
      </c>
      <c r="E137" s="464" t="s">
        <v>32</v>
      </c>
      <c r="F137" s="1058">
        <v>50500</v>
      </c>
      <c r="G137" s="1059">
        <f>+F137*D137</f>
        <v>50500</v>
      </c>
      <c r="H137" s="507"/>
      <c r="I137" s="464"/>
      <c r="J137" s="390"/>
      <c r="K137" s="484"/>
    </row>
    <row r="138" spans="1:11">
      <c r="A138" s="465"/>
      <c r="B138" s="483" t="s">
        <v>676</v>
      </c>
      <c r="C138" s="472"/>
      <c r="D138" s="463"/>
      <c r="E138" s="464"/>
      <c r="F138" s="463"/>
      <c r="G138" s="484"/>
      <c r="H138" s="463"/>
      <c r="I138" s="464"/>
      <c r="J138" s="463"/>
      <c r="K138" s="484"/>
    </row>
    <row r="139" spans="1:11">
      <c r="A139" s="465"/>
      <c r="B139" s="483"/>
      <c r="C139" s="472"/>
      <c r="D139" s="507"/>
      <c r="E139" s="464"/>
      <c r="F139" s="469"/>
      <c r="G139" s="484"/>
      <c r="H139" s="507"/>
      <c r="I139" s="464"/>
      <c r="J139" s="469"/>
      <c r="K139" s="484"/>
    </row>
    <row r="140" spans="1:11">
      <c r="A140" s="448">
        <v>3</v>
      </c>
      <c r="B140" s="471" t="s">
        <v>677</v>
      </c>
      <c r="C140" s="471"/>
      <c r="D140" s="463">
        <v>1</v>
      </c>
      <c r="E140" s="464" t="s">
        <v>32</v>
      </c>
      <c r="F140" s="1058">
        <f>1000+7500</f>
        <v>8500</v>
      </c>
      <c r="G140" s="1059">
        <f>+F140*D140</f>
        <v>8500</v>
      </c>
      <c r="H140" s="463"/>
      <c r="I140" s="464"/>
      <c r="J140" s="463"/>
      <c r="K140" s="484"/>
    </row>
    <row r="141" spans="1:11">
      <c r="A141" s="465"/>
      <c r="B141" s="428"/>
      <c r="C141" s="471"/>
      <c r="D141" s="463"/>
      <c r="E141" s="464"/>
      <c r="F141" s="463"/>
      <c r="G141" s="484"/>
      <c r="H141" s="463"/>
      <c r="I141" s="464"/>
      <c r="J141" s="463"/>
      <c r="K141" s="484"/>
    </row>
    <row r="142" spans="1:11">
      <c r="A142" s="465">
        <v>4</v>
      </c>
      <c r="B142" s="471" t="s">
        <v>678</v>
      </c>
      <c r="C142" s="471"/>
      <c r="D142" s="463">
        <v>1</v>
      </c>
      <c r="E142" s="464" t="s">
        <v>32</v>
      </c>
      <c r="F142" s="1058">
        <v>8500</v>
      </c>
      <c r="G142" s="1059">
        <f>+F142*D142</f>
        <v>8500</v>
      </c>
      <c r="H142" s="463"/>
      <c r="I142" s="464"/>
      <c r="J142" s="388"/>
      <c r="K142" s="484"/>
    </row>
    <row r="143" spans="1:11">
      <c r="A143" s="465"/>
      <c r="B143" s="428"/>
      <c r="C143" s="471"/>
      <c r="D143" s="463"/>
      <c r="E143" s="464"/>
      <c r="F143" s="463"/>
      <c r="G143" s="484"/>
      <c r="H143" s="463"/>
      <c r="I143" s="464"/>
      <c r="J143" s="463"/>
      <c r="K143" s="484"/>
    </row>
    <row r="144" spans="1:11">
      <c r="A144" s="465">
        <v>5</v>
      </c>
      <c r="B144" s="471" t="s">
        <v>679</v>
      </c>
      <c r="C144" s="471"/>
      <c r="D144" s="463">
        <v>1</v>
      </c>
      <c r="E144" s="464" t="s">
        <v>32</v>
      </c>
      <c r="F144" s="1058">
        <v>5000</v>
      </c>
      <c r="G144" s="1059">
        <f>+F144*D144</f>
        <v>5000</v>
      </c>
      <c r="H144" s="463"/>
      <c r="I144" s="464"/>
      <c r="J144" s="388"/>
      <c r="K144" s="484"/>
    </row>
    <row r="145" spans="1:11">
      <c r="A145" s="465"/>
      <c r="B145" s="428"/>
      <c r="C145" s="471"/>
      <c r="D145" s="463"/>
      <c r="E145" s="464"/>
      <c r="F145" s="463"/>
      <c r="G145" s="484"/>
      <c r="H145" s="463"/>
      <c r="I145" s="464"/>
      <c r="J145" s="463"/>
      <c r="K145" s="484"/>
    </row>
    <row r="146" spans="1:11">
      <c r="A146" s="465">
        <v>6</v>
      </c>
      <c r="B146" s="429" t="s">
        <v>680</v>
      </c>
      <c r="C146" s="486"/>
      <c r="D146" s="558">
        <v>3</v>
      </c>
      <c r="E146" s="464" t="s">
        <v>681</v>
      </c>
      <c r="F146" s="1058">
        <v>220</v>
      </c>
      <c r="G146" s="1060">
        <f>+F146*D146</f>
        <v>660</v>
      </c>
      <c r="H146" s="463"/>
      <c r="I146" s="464"/>
      <c r="J146" s="388"/>
      <c r="K146" s="484"/>
    </row>
    <row r="147" spans="1:11">
      <c r="A147" s="465"/>
      <c r="B147" s="429"/>
      <c r="C147" s="471"/>
      <c r="D147" s="463"/>
      <c r="E147" s="464"/>
      <c r="F147" s="1058"/>
      <c r="G147" s="1059"/>
      <c r="H147" s="463"/>
      <c r="I147" s="464"/>
      <c r="J147" s="463"/>
      <c r="K147" s="484"/>
    </row>
    <row r="148" spans="1:11">
      <c r="A148" s="465">
        <v>7</v>
      </c>
      <c r="B148" s="429" t="s">
        <v>682</v>
      </c>
      <c r="C148" s="486"/>
      <c r="D148" s="558">
        <v>3</v>
      </c>
      <c r="E148" s="464" t="s">
        <v>681</v>
      </c>
      <c r="F148" s="1058">
        <v>850</v>
      </c>
      <c r="G148" s="1060">
        <f>+F148*D148</f>
        <v>2550</v>
      </c>
      <c r="H148" s="463"/>
      <c r="I148" s="464"/>
      <c r="J148" s="388"/>
      <c r="K148" s="484"/>
    </row>
    <row r="149" spans="1:11">
      <c r="A149" s="465"/>
      <c r="B149" s="483"/>
      <c r="C149" s="472"/>
      <c r="D149" s="463"/>
      <c r="E149" s="464"/>
      <c r="F149" s="463"/>
      <c r="G149" s="484"/>
      <c r="H149" s="463"/>
      <c r="I149" s="464"/>
      <c r="J149" s="463"/>
      <c r="K149" s="484"/>
    </row>
    <row r="150" spans="1:11">
      <c r="A150" s="465">
        <v>8</v>
      </c>
      <c r="B150" s="485" t="s">
        <v>683</v>
      </c>
      <c r="C150" s="487"/>
      <c r="D150" s="463">
        <v>1</v>
      </c>
      <c r="E150" s="464" t="s">
        <v>32</v>
      </c>
      <c r="F150" s="1058">
        <v>18500</v>
      </c>
      <c r="G150" s="1059">
        <f>+F150*D150</f>
        <v>18500</v>
      </c>
      <c r="H150" s="463"/>
      <c r="I150" s="464"/>
      <c r="J150" s="463"/>
      <c r="K150" s="484"/>
    </row>
    <row r="151" spans="1:11">
      <c r="A151" s="465"/>
      <c r="B151" s="429"/>
      <c r="C151" s="471"/>
      <c r="D151" s="463"/>
      <c r="E151" s="464"/>
      <c r="F151" s="463"/>
      <c r="G151" s="484"/>
      <c r="H151" s="463"/>
      <c r="I151" s="464"/>
      <c r="J151" s="469"/>
      <c r="K151" s="484"/>
    </row>
    <row r="152" spans="1:11">
      <c r="A152" s="465">
        <v>9</v>
      </c>
      <c r="B152" s="483" t="s">
        <v>684</v>
      </c>
      <c r="C152" s="472"/>
      <c r="D152" s="463">
        <v>150</v>
      </c>
      <c r="E152" s="464" t="s">
        <v>685</v>
      </c>
      <c r="F152" s="1058">
        <f>+(293+48)*1.8</f>
        <v>613.80000000000007</v>
      </c>
      <c r="G152" s="1059">
        <f>+F152*D152</f>
        <v>92070.000000000015</v>
      </c>
      <c r="H152" s="463"/>
      <c r="I152" s="464"/>
      <c r="J152" s="469"/>
      <c r="K152" s="484"/>
    </row>
    <row r="153" spans="1:11">
      <c r="A153" s="465"/>
      <c r="B153" s="429" t="s">
        <v>686</v>
      </c>
      <c r="C153" s="471"/>
      <c r="D153" s="463"/>
      <c r="E153" s="464"/>
      <c r="F153" s="463"/>
      <c r="G153" s="484"/>
      <c r="H153" s="463"/>
      <c r="I153" s="464"/>
      <c r="J153" s="463"/>
      <c r="K153" s="484"/>
    </row>
    <row r="154" spans="1:11">
      <c r="A154" s="465"/>
      <c r="B154" s="429"/>
      <c r="C154" s="471"/>
      <c r="D154" s="463"/>
      <c r="E154" s="464"/>
      <c r="F154" s="463"/>
      <c r="G154" s="484"/>
      <c r="H154" s="463"/>
      <c r="I154" s="464"/>
      <c r="J154" s="469"/>
      <c r="K154" s="484"/>
    </row>
    <row r="155" spans="1:11">
      <c r="A155" s="465">
        <v>10</v>
      </c>
      <c r="B155" s="335" t="s">
        <v>687</v>
      </c>
      <c r="C155" s="5"/>
      <c r="D155" s="582">
        <v>140</v>
      </c>
      <c r="E155" s="7" t="s">
        <v>127</v>
      </c>
      <c r="F155" s="983">
        <v>90</v>
      </c>
      <c r="G155" s="1061">
        <f>D155*F155</f>
        <v>12600</v>
      </c>
      <c r="H155" s="469"/>
      <c r="I155" s="464"/>
      <c r="J155" s="388"/>
      <c r="K155" s="484"/>
    </row>
    <row r="156" spans="1:11">
      <c r="A156" s="465"/>
      <c r="B156" s="429"/>
      <c r="C156" s="471"/>
      <c r="D156" s="463"/>
      <c r="E156" s="464"/>
      <c r="F156" s="469"/>
      <c r="G156" s="484"/>
      <c r="H156" s="469"/>
      <c r="I156" s="464"/>
      <c r="J156" s="469"/>
      <c r="K156" s="484"/>
    </row>
    <row r="157" spans="1:11">
      <c r="A157" s="465">
        <v>11</v>
      </c>
      <c r="B157" s="483" t="s">
        <v>688</v>
      </c>
      <c r="C157" s="472"/>
      <c r="D157" s="463">
        <v>8</v>
      </c>
      <c r="E157" s="464" t="s">
        <v>685</v>
      </c>
      <c r="F157" s="1058">
        <f>+(76+10)*1.8</f>
        <v>154.80000000000001</v>
      </c>
      <c r="G157" s="1059">
        <f>+F157*D157</f>
        <v>1238.4000000000001</v>
      </c>
      <c r="H157" s="469"/>
      <c r="I157" s="464"/>
      <c r="J157" s="388"/>
      <c r="K157" s="467"/>
    </row>
    <row r="158" spans="1:11">
      <c r="A158" s="465"/>
      <c r="B158" s="429" t="s">
        <v>689</v>
      </c>
      <c r="C158" s="471"/>
      <c r="D158" s="463"/>
      <c r="E158" s="464"/>
      <c r="F158" s="463"/>
      <c r="G158" s="484"/>
      <c r="H158" s="463"/>
      <c r="I158" s="470"/>
      <c r="J158" s="388"/>
      <c r="K158" s="484"/>
    </row>
    <row r="159" spans="1:11">
      <c r="A159" s="465"/>
      <c r="B159" s="483"/>
      <c r="C159" s="483"/>
      <c r="D159" s="469"/>
      <c r="E159" s="464"/>
      <c r="F159" s="388"/>
      <c r="G159" s="484"/>
      <c r="H159" s="469"/>
      <c r="I159" s="464"/>
      <c r="J159" s="469"/>
      <c r="K159" s="484"/>
    </row>
    <row r="160" spans="1:11">
      <c r="A160" s="465">
        <v>12</v>
      </c>
      <c r="B160" s="483" t="s">
        <v>690</v>
      </c>
      <c r="C160" s="472"/>
      <c r="D160" s="463">
        <v>10</v>
      </c>
      <c r="E160" s="464" t="s">
        <v>685</v>
      </c>
      <c r="F160" s="1058">
        <f>+(57+10)*1.8</f>
        <v>120.60000000000001</v>
      </c>
      <c r="G160" s="1059">
        <f>+F160*D160</f>
        <v>1206</v>
      </c>
      <c r="H160" s="469"/>
      <c r="I160" s="470"/>
      <c r="J160" s="469"/>
      <c r="K160" s="484"/>
    </row>
    <row r="161" spans="1:11">
      <c r="A161" s="474"/>
      <c r="B161" s="429" t="s">
        <v>691</v>
      </c>
      <c r="C161" s="471"/>
      <c r="D161" s="463"/>
      <c r="E161" s="464"/>
      <c r="F161" s="463"/>
      <c r="G161" s="484"/>
      <c r="H161" s="469"/>
      <c r="I161" s="464"/>
      <c r="J161" s="388"/>
      <c r="K161" s="467"/>
    </row>
    <row r="162" spans="1:11">
      <c r="A162" s="474"/>
      <c r="B162" s="129"/>
      <c r="C162" s="129"/>
      <c r="D162" s="463"/>
      <c r="E162" s="470"/>
      <c r="F162" s="388"/>
      <c r="G162" s="484"/>
      <c r="H162" s="469"/>
      <c r="I162" s="470"/>
      <c r="J162" s="469"/>
      <c r="K162" s="484"/>
    </row>
    <row r="163" spans="1:11">
      <c r="A163" s="465">
        <v>13</v>
      </c>
      <c r="B163" s="483" t="s">
        <v>692</v>
      </c>
      <c r="C163" s="472"/>
      <c r="D163" s="463">
        <v>97</v>
      </c>
      <c r="E163" s="464" t="s">
        <v>685</v>
      </c>
      <c r="F163" s="1058">
        <v>55</v>
      </c>
      <c r="G163" s="1059">
        <f>+F163*D163</f>
        <v>5335</v>
      </c>
      <c r="H163" s="390"/>
      <c r="I163" s="427"/>
      <c r="J163" s="388"/>
      <c r="K163" s="484"/>
    </row>
    <row r="164" spans="1:11">
      <c r="A164" s="465"/>
      <c r="B164" s="429" t="s">
        <v>693</v>
      </c>
      <c r="C164" s="471"/>
      <c r="D164" s="463"/>
      <c r="E164" s="464"/>
      <c r="F164" s="463"/>
      <c r="G164" s="484"/>
      <c r="H164" s="390"/>
      <c r="I164" s="427"/>
      <c r="J164" s="469"/>
      <c r="K164" s="484"/>
    </row>
    <row r="165" spans="1:11">
      <c r="A165" s="488"/>
      <c r="B165" s="483"/>
      <c r="C165" s="483"/>
      <c r="D165" s="469"/>
      <c r="E165" s="464"/>
      <c r="F165" s="388"/>
      <c r="G165" s="467"/>
      <c r="H165" s="463"/>
      <c r="I165" s="464"/>
      <c r="J165" s="388"/>
      <c r="K165" s="484"/>
    </row>
    <row r="166" spans="1:11">
      <c r="A166" s="488">
        <v>14</v>
      </c>
      <c r="B166" s="429" t="s">
        <v>694</v>
      </c>
      <c r="C166" s="471"/>
      <c r="D166" s="463">
        <v>4</v>
      </c>
      <c r="E166" s="464" t="s">
        <v>681</v>
      </c>
      <c r="F166" s="1058">
        <v>650</v>
      </c>
      <c r="G166" s="1059">
        <f>+F166*D166</f>
        <v>2600</v>
      </c>
      <c r="H166" s="463"/>
      <c r="I166" s="464"/>
      <c r="J166" s="469"/>
      <c r="K166" s="467"/>
    </row>
    <row r="167" spans="1:11">
      <c r="A167" s="474"/>
      <c r="B167" s="483"/>
      <c r="C167" s="429"/>
      <c r="D167" s="463"/>
      <c r="E167" s="464"/>
      <c r="F167" s="469"/>
      <c r="G167" s="484"/>
      <c r="H167" s="463"/>
      <c r="I167" s="464"/>
      <c r="J167" s="469"/>
      <c r="K167" s="484"/>
    </row>
    <row r="168" spans="1:11">
      <c r="A168" s="474"/>
      <c r="B168" s="129"/>
      <c r="C168" s="129"/>
      <c r="D168" s="469"/>
      <c r="E168" s="470"/>
      <c r="F168" s="469"/>
      <c r="G168" s="484"/>
      <c r="H168" s="469"/>
      <c r="I168" s="470"/>
      <c r="J168" s="469"/>
      <c r="K168" s="484"/>
    </row>
    <row r="169" spans="1:11">
      <c r="A169" s="465"/>
      <c r="B169" s="429"/>
      <c r="C169" s="471"/>
      <c r="D169" s="469"/>
      <c r="E169" s="470"/>
      <c r="F169" s="469"/>
      <c r="G169" s="484"/>
      <c r="H169" s="469"/>
      <c r="I169" s="470"/>
      <c r="J169" s="469"/>
      <c r="K169" s="484"/>
    </row>
    <row r="170" spans="1:11">
      <c r="A170" s="488"/>
      <c r="B170" s="161" t="s">
        <v>695</v>
      </c>
      <c r="C170" s="129"/>
      <c r="D170" s="390"/>
      <c r="E170" s="427"/>
      <c r="F170" s="388"/>
      <c r="G170" s="484"/>
      <c r="H170" s="390"/>
      <c r="I170" s="427"/>
      <c r="J170" s="388"/>
      <c r="K170" s="484"/>
    </row>
    <row r="171" spans="1:11">
      <c r="A171" s="488"/>
      <c r="B171" s="161" t="s">
        <v>696</v>
      </c>
      <c r="C171" s="129"/>
      <c r="D171" s="390"/>
      <c r="E171" s="427"/>
      <c r="F171" s="388"/>
      <c r="G171" s="484"/>
      <c r="H171" s="121">
        <v>1</v>
      </c>
      <c r="I171" s="121" t="s">
        <v>697</v>
      </c>
      <c r="J171" s="463">
        <v>8000</v>
      </c>
      <c r="K171" s="467">
        <f>H171*J171</f>
        <v>8000</v>
      </c>
    </row>
    <row r="172" spans="1:11">
      <c r="A172" s="488"/>
      <c r="B172" s="389"/>
      <c r="C172" s="3"/>
      <c r="D172" s="390"/>
      <c r="E172" s="427"/>
      <c r="F172" s="388"/>
      <c r="G172" s="484"/>
      <c r="H172" s="390"/>
      <c r="I172" s="427"/>
      <c r="J172" s="388"/>
      <c r="K172" s="484"/>
    </row>
    <row r="173" spans="1:11">
      <c r="A173" s="488"/>
      <c r="B173" s="1096" t="s">
        <v>514</v>
      </c>
      <c r="C173" s="1088"/>
      <c r="D173" s="390"/>
      <c r="E173" s="427"/>
      <c r="F173" s="388"/>
      <c r="G173" s="484"/>
      <c r="H173" s="390"/>
      <c r="I173" s="427"/>
      <c r="J173" s="388"/>
      <c r="K173" s="484"/>
    </row>
    <row r="174" spans="1:11">
      <c r="A174" s="488"/>
      <c r="B174" s="1088"/>
      <c r="C174" s="1088"/>
      <c r="D174" s="390"/>
      <c r="E174" s="427"/>
      <c r="F174" s="388"/>
      <c r="G174" s="484"/>
      <c r="H174" s="390"/>
      <c r="I174" s="427"/>
      <c r="J174" s="388"/>
      <c r="K174" s="484"/>
    </row>
    <row r="175" spans="1:11">
      <c r="A175" s="474"/>
      <c r="B175" s="1097" t="s">
        <v>698</v>
      </c>
      <c r="C175" s="1088"/>
      <c r="D175" s="463"/>
      <c r="E175" s="464"/>
      <c r="F175" s="388"/>
      <c r="G175" s="484"/>
      <c r="H175" s="463"/>
      <c r="I175" s="464"/>
      <c r="J175" s="388"/>
      <c r="K175" s="484"/>
    </row>
    <row r="176" spans="1:11">
      <c r="A176" s="474"/>
      <c r="B176" s="483"/>
      <c r="C176" s="429"/>
      <c r="D176" s="469"/>
      <c r="E176" s="470"/>
      <c r="F176" s="469"/>
      <c r="G176" s="484"/>
      <c r="H176" s="469"/>
      <c r="I176" s="470"/>
      <c r="J176" s="469"/>
      <c r="K176" s="484"/>
    </row>
    <row r="177" spans="1:11">
      <c r="A177" s="465">
        <v>1</v>
      </c>
      <c r="B177" s="429"/>
      <c r="C177" s="471" t="s">
        <v>699</v>
      </c>
      <c r="D177" s="469"/>
      <c r="E177" s="470"/>
      <c r="F177" s="469"/>
      <c r="G177" s="484"/>
      <c r="H177" s="469"/>
      <c r="I177" s="470"/>
      <c r="J177" s="469"/>
      <c r="K177" s="484"/>
    </row>
    <row r="178" spans="1:11">
      <c r="A178" s="465"/>
      <c r="B178" s="483"/>
      <c r="C178" s="472"/>
      <c r="D178" s="469"/>
      <c r="E178" s="470"/>
      <c r="F178" s="469"/>
      <c r="G178" s="484"/>
      <c r="H178" s="469"/>
      <c r="I178" s="470"/>
      <c r="J178" s="469"/>
      <c r="K178" s="484"/>
    </row>
    <row r="179" spans="1:11">
      <c r="A179" s="465">
        <v>2</v>
      </c>
      <c r="B179" s="483"/>
      <c r="C179" s="472" t="s">
        <v>700</v>
      </c>
      <c r="D179" s="469"/>
      <c r="E179" s="470"/>
      <c r="F179" s="469"/>
      <c r="G179" s="484"/>
      <c r="H179" s="469"/>
      <c r="I179" s="470"/>
      <c r="J179" s="469"/>
      <c r="K179" s="484"/>
    </row>
    <row r="180" spans="1:11">
      <c r="A180" s="465"/>
      <c r="B180" s="483"/>
      <c r="C180" s="472" t="s">
        <v>701</v>
      </c>
      <c r="D180" s="469"/>
      <c r="E180" s="470"/>
      <c r="F180" s="469"/>
      <c r="G180" s="484"/>
      <c r="H180" s="469"/>
      <c r="I180" s="470"/>
      <c r="J180" s="469"/>
      <c r="K180" s="484"/>
    </row>
    <row r="181" spans="1:11">
      <c r="A181" s="465"/>
      <c r="B181" s="483"/>
      <c r="C181" s="472"/>
      <c r="D181" s="469"/>
      <c r="E181" s="470"/>
      <c r="F181" s="469"/>
      <c r="G181" s="484"/>
      <c r="H181" s="469"/>
      <c r="I181" s="470"/>
      <c r="J181" s="469"/>
      <c r="K181" s="484"/>
    </row>
    <row r="182" spans="1:11">
      <c r="A182" s="448">
        <v>3</v>
      </c>
      <c r="B182" s="428"/>
      <c r="C182" s="471" t="s">
        <v>702</v>
      </c>
      <c r="D182" s="469"/>
      <c r="E182" s="470"/>
      <c r="F182" s="469"/>
      <c r="G182" s="484"/>
      <c r="H182" s="469"/>
      <c r="I182" s="470"/>
      <c r="J182" s="469"/>
      <c r="K182" s="484"/>
    </row>
    <row r="183" spans="1:11">
      <c r="A183" s="465"/>
      <c r="B183" s="428"/>
      <c r="C183" s="471"/>
      <c r="D183" s="469"/>
      <c r="E183" s="470"/>
      <c r="F183" s="469"/>
      <c r="G183" s="484"/>
      <c r="H183" s="469"/>
      <c r="I183" s="470"/>
      <c r="J183" s="469"/>
      <c r="K183" s="484"/>
    </row>
    <row r="184" spans="1:11" s="508" customFormat="1">
      <c r="A184" s="465">
        <v>4</v>
      </c>
      <c r="B184" s="485"/>
      <c r="C184" s="471" t="s">
        <v>703</v>
      </c>
      <c r="D184" s="513"/>
      <c r="E184" s="514"/>
      <c r="F184" s="513"/>
      <c r="G184" s="515"/>
      <c r="H184" s="513"/>
      <c r="I184" s="514"/>
      <c r="J184" s="513"/>
      <c r="K184" s="515"/>
    </row>
    <row r="185" spans="1:11" s="508" customFormat="1">
      <c r="A185" s="465"/>
      <c r="B185" s="429"/>
      <c r="C185" s="486"/>
      <c r="D185" s="513"/>
      <c r="E185" s="514"/>
      <c r="F185" s="513"/>
      <c r="G185" s="515"/>
      <c r="H185" s="513"/>
      <c r="I185" s="514"/>
      <c r="J185" s="513"/>
      <c r="K185" s="515"/>
    </row>
    <row r="186" spans="1:11" s="508" customFormat="1">
      <c r="A186" s="465">
        <v>5</v>
      </c>
      <c r="B186" s="429"/>
      <c r="C186" s="471" t="s">
        <v>704</v>
      </c>
      <c r="D186" s="513"/>
      <c r="E186" s="514"/>
      <c r="F186" s="513"/>
      <c r="G186" s="515"/>
      <c r="H186" s="513"/>
      <c r="I186" s="514"/>
      <c r="J186" s="513"/>
      <c r="K186" s="515"/>
    </row>
    <row r="187" spans="1:11" s="508" customFormat="1">
      <c r="A187" s="465"/>
      <c r="B187" s="483"/>
      <c r="C187" s="472"/>
      <c r="D187" s="513"/>
      <c r="E187" s="514"/>
      <c r="F187" s="513"/>
      <c r="G187" s="515"/>
      <c r="H187" s="513"/>
      <c r="I187" s="514"/>
      <c r="J187" s="513"/>
      <c r="K187" s="515"/>
    </row>
    <row r="188" spans="1:11" s="508" customFormat="1">
      <c r="A188" s="465">
        <v>6</v>
      </c>
      <c r="B188" s="485"/>
      <c r="C188" s="487" t="s">
        <v>705</v>
      </c>
      <c r="D188" s="513"/>
      <c r="E188" s="514"/>
      <c r="F188" s="513"/>
      <c r="G188" s="515"/>
      <c r="H188" s="513"/>
      <c r="I188" s="514"/>
      <c r="J188" s="513"/>
      <c r="K188" s="515"/>
    </row>
    <row r="189" spans="1:11" s="508" customFormat="1">
      <c r="A189" s="465"/>
      <c r="B189" s="429"/>
      <c r="C189" s="471" t="s">
        <v>706</v>
      </c>
      <c r="D189" s="513"/>
      <c r="E189" s="514"/>
      <c r="F189" s="513"/>
      <c r="G189" s="515"/>
      <c r="H189" s="513"/>
      <c r="I189" s="514"/>
      <c r="J189" s="513"/>
      <c r="K189" s="515"/>
    </row>
    <row r="190" spans="1:11" s="508" customFormat="1">
      <c r="A190" s="465"/>
      <c r="B190" s="483"/>
      <c r="C190" s="472"/>
      <c r="D190" s="513"/>
      <c r="E190" s="514"/>
      <c r="F190" s="513"/>
      <c r="G190" s="515"/>
      <c r="H190" s="513"/>
      <c r="I190" s="514"/>
      <c r="J190" s="513"/>
      <c r="K190" s="515"/>
    </row>
    <row r="191" spans="1:11">
      <c r="A191" s="465">
        <v>7</v>
      </c>
      <c r="B191" s="429"/>
      <c r="C191" s="471" t="s">
        <v>707</v>
      </c>
      <c r="D191" s="469"/>
      <c r="E191" s="470"/>
      <c r="F191" s="469"/>
      <c r="G191" s="484"/>
      <c r="H191" s="469"/>
      <c r="I191" s="470"/>
      <c r="J191" s="469"/>
      <c r="K191" s="484"/>
    </row>
    <row r="192" spans="1:11">
      <c r="A192" s="465"/>
      <c r="B192" s="429"/>
      <c r="C192" s="471"/>
      <c r="D192" s="469"/>
      <c r="E192" s="470"/>
      <c r="F192" s="469"/>
      <c r="G192" s="484"/>
      <c r="H192" s="469"/>
      <c r="I192" s="470"/>
      <c r="J192" s="469"/>
      <c r="K192" s="484"/>
    </row>
    <row r="193" spans="1:11">
      <c r="A193" s="465">
        <v>8</v>
      </c>
      <c r="B193" s="429"/>
      <c r="C193" s="471" t="s">
        <v>708</v>
      </c>
      <c r="D193" s="469"/>
      <c r="E193" s="470"/>
      <c r="F193" s="469"/>
      <c r="G193" s="484"/>
      <c r="H193" s="469"/>
      <c r="I193" s="470"/>
      <c r="J193" s="469"/>
      <c r="K193" s="484"/>
    </row>
    <row r="194" spans="1:11">
      <c r="A194" s="465"/>
      <c r="B194" s="429"/>
      <c r="C194" s="471"/>
      <c r="D194" s="463"/>
      <c r="E194" s="464"/>
      <c r="F194" s="388"/>
      <c r="G194" s="484"/>
      <c r="H194" s="463"/>
      <c r="I194" s="464"/>
      <c r="J194" s="388"/>
      <c r="K194" s="484"/>
    </row>
    <row r="195" spans="1:11">
      <c r="A195" s="465">
        <v>9</v>
      </c>
      <c r="B195" s="1124"/>
      <c r="C195" s="471" t="s">
        <v>709</v>
      </c>
      <c r="D195" s="390"/>
      <c r="E195" s="427"/>
      <c r="F195" s="388"/>
      <c r="G195" s="484"/>
      <c r="H195" s="390"/>
      <c r="I195" s="427"/>
      <c r="J195" s="388"/>
      <c r="K195" s="484"/>
    </row>
    <row r="196" spans="1:11">
      <c r="A196" s="465"/>
      <c r="B196" s="429"/>
      <c r="C196" s="471"/>
      <c r="D196" s="463"/>
      <c r="E196" s="464"/>
      <c r="F196" s="388"/>
      <c r="G196" s="484"/>
      <c r="H196" s="463"/>
      <c r="I196" s="464"/>
      <c r="J196" s="388"/>
      <c r="K196" s="484"/>
    </row>
    <row r="197" spans="1:11">
      <c r="A197" s="465">
        <v>10</v>
      </c>
      <c r="B197" s="483"/>
      <c r="C197" s="483" t="s">
        <v>710</v>
      </c>
      <c r="D197" s="469"/>
      <c r="E197" s="470"/>
      <c r="F197" s="469"/>
      <c r="G197" s="467"/>
      <c r="H197" s="469"/>
      <c r="I197" s="470"/>
      <c r="J197" s="469"/>
      <c r="K197" s="467"/>
    </row>
    <row r="198" spans="1:11">
      <c r="A198" s="474"/>
      <c r="B198" s="483"/>
      <c r="C198" s="429"/>
      <c r="D198" s="463"/>
      <c r="E198" s="464"/>
      <c r="F198" s="388"/>
      <c r="G198" s="484"/>
      <c r="H198" s="463"/>
      <c r="I198" s="464"/>
      <c r="J198" s="388"/>
      <c r="K198" s="484"/>
    </row>
    <row r="199" spans="1:11">
      <c r="A199" s="474"/>
      <c r="B199" s="483"/>
      <c r="C199" s="429"/>
      <c r="D199" s="463"/>
      <c r="E199" s="464"/>
      <c r="F199" s="388"/>
      <c r="G199" s="484"/>
      <c r="H199" s="463"/>
      <c r="I199" s="464"/>
      <c r="J199" s="388"/>
      <c r="K199" s="484"/>
    </row>
    <row r="200" spans="1:11">
      <c r="A200" s="465"/>
      <c r="B200" s="471"/>
      <c r="C200" s="471"/>
      <c r="D200" s="469"/>
      <c r="E200" s="470"/>
      <c r="F200" s="469"/>
      <c r="G200" s="467"/>
      <c r="H200" s="469"/>
      <c r="I200" s="470"/>
      <c r="J200" s="469"/>
      <c r="K200" s="467"/>
    </row>
    <row r="201" spans="1:11">
      <c r="A201" s="465"/>
      <c r="B201" s="471"/>
      <c r="C201" s="471"/>
      <c r="D201" s="463"/>
      <c r="E201" s="464"/>
      <c r="F201" s="463"/>
      <c r="G201" s="484"/>
      <c r="H201" s="463"/>
      <c r="I201" s="464"/>
      <c r="J201" s="463"/>
      <c r="K201" s="484"/>
    </row>
    <row r="202" spans="1:11">
      <c r="A202" s="444"/>
      <c r="B202" s="445"/>
      <c r="C202" s="445"/>
      <c r="D202" s="446"/>
      <c r="E202" s="447"/>
      <c r="F202" s="446"/>
      <c r="G202" s="475"/>
      <c r="H202" s="446"/>
      <c r="I202" s="447"/>
      <c r="J202" s="446"/>
      <c r="K202" s="475"/>
    </row>
    <row r="203" spans="1:11">
      <c r="A203" s="465"/>
      <c r="B203" s="476" t="s">
        <v>106</v>
      </c>
      <c r="C203" s="476"/>
      <c r="D203" s="463"/>
      <c r="E203" s="464"/>
      <c r="F203" s="326" t="s">
        <v>36</v>
      </c>
      <c r="G203" s="477">
        <f>SUM(G125:G198)</f>
        <v>210759.4</v>
      </c>
      <c r="H203" s="463"/>
      <c r="I203" s="464"/>
      <c r="J203" s="326" t="s">
        <v>36</v>
      </c>
      <c r="K203" s="477">
        <f>SUM(K124:K200)</f>
        <v>8000</v>
      </c>
    </row>
    <row r="204" spans="1:11" ht="13.8" thickBot="1">
      <c r="A204" s="478"/>
      <c r="B204" s="479"/>
      <c r="C204" s="479"/>
      <c r="D204" s="481"/>
      <c r="E204" s="480"/>
      <c r="F204" s="481"/>
      <c r="G204" s="482"/>
      <c r="H204" s="481"/>
      <c r="I204" s="480"/>
      <c r="J204" s="481"/>
      <c r="K204" s="482"/>
    </row>
    <row r="205" spans="1:11" ht="13.8" thickTop="1">
      <c r="A205" s="474"/>
      <c r="B205" s="483"/>
      <c r="C205" s="483"/>
      <c r="D205" s="469"/>
      <c r="E205" s="470"/>
      <c r="F205" s="469"/>
      <c r="G205" s="484"/>
      <c r="H205" s="469"/>
      <c r="I205" s="470"/>
      <c r="J205" s="469"/>
      <c r="K205" s="484"/>
    </row>
    <row r="206" spans="1:11">
      <c r="A206" s="474"/>
      <c r="B206" s="489" t="s">
        <v>187</v>
      </c>
      <c r="C206" s="483"/>
      <c r="D206" s="469"/>
      <c r="E206" s="470"/>
      <c r="F206" s="469"/>
      <c r="G206" s="484"/>
      <c r="H206" s="469"/>
      <c r="I206" s="470"/>
      <c r="J206" s="469"/>
      <c r="K206" s="484"/>
    </row>
    <row r="207" spans="1:11">
      <c r="A207" s="474"/>
      <c r="B207" s="428"/>
      <c r="C207" s="483"/>
      <c r="D207" s="469"/>
      <c r="E207" s="470"/>
      <c r="F207" s="469"/>
      <c r="G207" s="484"/>
      <c r="H207" s="469"/>
      <c r="I207" s="470"/>
      <c r="J207" s="469"/>
      <c r="K207" s="484"/>
    </row>
    <row r="208" spans="1:11">
      <c r="A208" s="474"/>
      <c r="B208" s="490" t="s">
        <v>711</v>
      </c>
      <c r="C208" s="428"/>
      <c r="D208" s="469"/>
      <c r="E208" s="470"/>
      <c r="F208" s="469"/>
      <c r="G208" s="484"/>
      <c r="H208" s="469"/>
      <c r="I208" s="470"/>
      <c r="J208" s="469"/>
      <c r="K208" s="484"/>
    </row>
    <row r="209" spans="1:11">
      <c r="A209" s="474"/>
      <c r="B209" s="428"/>
      <c r="C209" s="483"/>
      <c r="D209" s="469"/>
      <c r="E209" s="470"/>
      <c r="F209" s="469"/>
      <c r="G209" s="484"/>
      <c r="H209" s="469"/>
      <c r="I209" s="470"/>
      <c r="J209" s="469"/>
      <c r="K209" s="484"/>
    </row>
    <row r="210" spans="1:11">
      <c r="A210" s="474"/>
      <c r="B210" s="483"/>
      <c r="C210" s="483" t="s">
        <v>712</v>
      </c>
      <c r="D210" s="469"/>
      <c r="E210" s="470"/>
      <c r="F210" s="469"/>
      <c r="G210" s="484">
        <f>G120</f>
        <v>15000</v>
      </c>
      <c r="H210" s="469"/>
      <c r="I210" s="470"/>
      <c r="J210" s="469"/>
      <c r="K210" s="484"/>
    </row>
    <row r="211" spans="1:11">
      <c r="A211" s="474"/>
      <c r="B211" s="483"/>
      <c r="C211" s="483"/>
      <c r="D211" s="469"/>
      <c r="E211" s="470"/>
      <c r="F211" s="469"/>
      <c r="G211" s="484"/>
      <c r="H211" s="469"/>
      <c r="I211" s="470"/>
      <c r="J211" s="469"/>
      <c r="K211" s="484"/>
    </row>
    <row r="212" spans="1:11">
      <c r="A212" s="474"/>
      <c r="B212" s="483"/>
      <c r="C212" s="483" t="s">
        <v>713</v>
      </c>
      <c r="D212" s="469"/>
      <c r="E212" s="470"/>
      <c r="F212" s="469"/>
      <c r="G212" s="484">
        <f>G203</f>
        <v>210759.4</v>
      </c>
      <c r="H212" s="469"/>
      <c r="I212" s="470"/>
      <c r="J212" s="469"/>
      <c r="K212" s="484">
        <f>K203</f>
        <v>8000</v>
      </c>
    </row>
    <row r="213" spans="1:11">
      <c r="A213" s="474"/>
      <c r="B213" s="483"/>
      <c r="C213" s="483"/>
      <c r="D213" s="469"/>
      <c r="E213" s="470"/>
      <c r="F213" s="469"/>
      <c r="G213" s="484"/>
      <c r="H213" s="469"/>
      <c r="I213" s="470"/>
      <c r="J213" s="469"/>
      <c r="K213" s="484"/>
    </row>
    <row r="214" spans="1:11">
      <c r="A214" s="474"/>
      <c r="B214" s="483"/>
      <c r="C214" s="483"/>
      <c r="D214" s="469"/>
      <c r="E214" s="470"/>
      <c r="F214" s="469"/>
      <c r="G214" s="484"/>
      <c r="H214" s="469"/>
      <c r="I214" s="470"/>
      <c r="J214" s="469"/>
      <c r="K214" s="484"/>
    </row>
    <row r="215" spans="1:11">
      <c r="A215" s="474"/>
      <c r="B215" s="483"/>
      <c r="C215" s="483"/>
      <c r="D215" s="469"/>
      <c r="E215" s="470"/>
      <c r="F215" s="469"/>
      <c r="G215" s="484"/>
      <c r="H215" s="469"/>
      <c r="I215" s="470"/>
      <c r="J215" s="469"/>
      <c r="K215" s="484"/>
    </row>
    <row r="216" spans="1:11">
      <c r="A216" s="474"/>
      <c r="B216" s="483"/>
      <c r="C216" s="483"/>
      <c r="D216" s="469"/>
      <c r="E216" s="470"/>
      <c r="F216" s="469"/>
      <c r="G216" s="484"/>
      <c r="H216" s="469"/>
      <c r="I216" s="470"/>
      <c r="J216" s="469"/>
      <c r="K216" s="484"/>
    </row>
    <row r="217" spans="1:11">
      <c r="A217" s="474"/>
      <c r="B217" s="483"/>
      <c r="C217" s="483"/>
      <c r="D217" s="469"/>
      <c r="E217" s="470"/>
      <c r="F217" s="469"/>
      <c r="G217" s="484"/>
      <c r="H217" s="469"/>
      <c r="I217" s="470"/>
      <c r="J217" s="469"/>
      <c r="K217" s="484"/>
    </row>
    <row r="218" spans="1:11">
      <c r="A218" s="474"/>
      <c r="B218" s="483"/>
      <c r="C218" s="429"/>
      <c r="D218" s="469"/>
      <c r="E218" s="470"/>
      <c r="F218" s="469"/>
      <c r="G218" s="484"/>
      <c r="H218" s="469"/>
      <c r="I218" s="470"/>
      <c r="J218" s="469"/>
      <c r="K218" s="484"/>
    </row>
    <row r="219" spans="1:11">
      <c r="A219" s="474"/>
      <c r="B219" s="483"/>
      <c r="C219" s="429"/>
      <c r="D219" s="469"/>
      <c r="E219" s="470"/>
      <c r="F219" s="469"/>
      <c r="G219" s="484"/>
      <c r="H219" s="469"/>
      <c r="I219" s="470"/>
      <c r="J219" s="469"/>
      <c r="K219" s="484"/>
    </row>
    <row r="220" spans="1:11">
      <c r="A220" s="474"/>
      <c r="B220" s="483"/>
      <c r="C220" s="429"/>
      <c r="D220" s="469"/>
      <c r="E220" s="470"/>
      <c r="F220" s="469"/>
      <c r="G220" s="484"/>
      <c r="H220" s="469"/>
      <c r="I220" s="470"/>
      <c r="J220" s="469"/>
      <c r="K220" s="484"/>
    </row>
    <row r="221" spans="1:11">
      <c r="A221" s="474"/>
      <c r="B221" s="483"/>
      <c r="C221" s="491"/>
      <c r="D221" s="469"/>
      <c r="E221" s="470"/>
      <c r="F221" s="469"/>
      <c r="G221" s="484"/>
      <c r="H221" s="469"/>
      <c r="I221" s="470"/>
      <c r="J221" s="469"/>
      <c r="K221" s="484"/>
    </row>
    <row r="222" spans="1:11">
      <c r="A222" s="474"/>
      <c r="B222" s="483"/>
      <c r="C222" s="429"/>
      <c r="D222" s="469"/>
      <c r="E222" s="470"/>
      <c r="F222" s="469"/>
      <c r="G222" s="484"/>
      <c r="H222" s="469"/>
      <c r="I222" s="470"/>
      <c r="J222" s="469"/>
      <c r="K222" s="484"/>
    </row>
    <row r="223" spans="1:11">
      <c r="A223" s="474"/>
      <c r="B223" s="483"/>
      <c r="C223" s="429"/>
      <c r="D223" s="469"/>
      <c r="E223" s="470"/>
      <c r="F223" s="469"/>
      <c r="G223" s="484"/>
      <c r="H223" s="469"/>
      <c r="I223" s="470"/>
      <c r="J223" s="469"/>
      <c r="K223" s="484"/>
    </row>
    <row r="224" spans="1:11">
      <c r="A224" s="474"/>
      <c r="B224" s="483"/>
      <c r="C224" s="429"/>
      <c r="D224" s="469"/>
      <c r="E224" s="470"/>
      <c r="F224" s="469"/>
      <c r="G224" s="484"/>
      <c r="H224" s="469"/>
      <c r="I224" s="470"/>
      <c r="J224" s="469"/>
      <c r="K224" s="484"/>
    </row>
    <row r="225" spans="1:11">
      <c r="A225" s="474"/>
      <c r="B225" s="483"/>
      <c r="C225" s="429"/>
      <c r="D225" s="469"/>
      <c r="E225" s="470"/>
      <c r="F225" s="469"/>
      <c r="G225" s="484"/>
      <c r="H225" s="469"/>
      <c r="I225" s="470"/>
      <c r="J225" s="469"/>
      <c r="K225" s="484"/>
    </row>
    <row r="226" spans="1:11">
      <c r="A226" s="474"/>
      <c r="B226" s="483"/>
      <c r="C226" s="429"/>
      <c r="D226" s="469"/>
      <c r="E226" s="470"/>
      <c r="F226" s="469"/>
      <c r="G226" s="484"/>
      <c r="H226" s="469"/>
      <c r="I226" s="470"/>
      <c r="J226" s="469"/>
      <c r="K226" s="484"/>
    </row>
    <row r="227" spans="1:11">
      <c r="A227" s="474"/>
      <c r="B227" s="483"/>
      <c r="C227" s="429"/>
      <c r="D227" s="469"/>
      <c r="E227" s="470"/>
      <c r="F227" s="469"/>
      <c r="G227" s="484"/>
      <c r="H227" s="469"/>
      <c r="I227" s="470"/>
      <c r="J227" s="469"/>
      <c r="K227" s="484"/>
    </row>
    <row r="228" spans="1:11">
      <c r="A228" s="474"/>
      <c r="B228" s="483"/>
      <c r="C228" s="429"/>
      <c r="D228" s="469"/>
      <c r="E228" s="470"/>
      <c r="F228" s="469"/>
      <c r="G228" s="484"/>
      <c r="H228" s="469"/>
      <c r="I228" s="470"/>
      <c r="J228" s="469"/>
      <c r="K228" s="484"/>
    </row>
    <row r="229" spans="1:11">
      <c r="A229" s="474"/>
      <c r="B229" s="483"/>
      <c r="C229" s="429"/>
      <c r="D229" s="469"/>
      <c r="E229" s="470"/>
      <c r="F229" s="469"/>
      <c r="G229" s="484"/>
      <c r="H229" s="469"/>
      <c r="I229" s="470"/>
      <c r="J229" s="469"/>
      <c r="K229" s="484"/>
    </row>
    <row r="230" spans="1:11">
      <c r="A230" s="474"/>
      <c r="B230" s="483"/>
      <c r="C230" s="429"/>
      <c r="D230" s="469"/>
      <c r="E230" s="470"/>
      <c r="F230" s="469"/>
      <c r="G230" s="484"/>
      <c r="H230" s="469"/>
      <c r="I230" s="470"/>
      <c r="J230" s="469"/>
      <c r="K230" s="484"/>
    </row>
    <row r="231" spans="1:11">
      <c r="A231" s="474"/>
      <c r="B231" s="483"/>
      <c r="C231" s="429"/>
      <c r="D231" s="469"/>
      <c r="E231" s="470"/>
      <c r="F231" s="469"/>
      <c r="G231" s="484"/>
      <c r="H231" s="469"/>
      <c r="I231" s="470"/>
      <c r="J231" s="469"/>
      <c r="K231" s="484"/>
    </row>
    <row r="232" spans="1:11">
      <c r="A232" s="474"/>
      <c r="B232" s="483"/>
      <c r="C232" s="429"/>
      <c r="D232" s="469"/>
      <c r="E232" s="470"/>
      <c r="F232" s="469"/>
      <c r="G232" s="484"/>
      <c r="H232" s="469"/>
      <c r="I232" s="470"/>
      <c r="J232" s="469"/>
      <c r="K232" s="484"/>
    </row>
    <row r="233" spans="1:11">
      <c r="A233" s="474"/>
      <c r="B233" s="483"/>
      <c r="C233" s="429"/>
      <c r="D233" s="469"/>
      <c r="E233" s="470"/>
      <c r="F233" s="469"/>
      <c r="G233" s="484"/>
      <c r="H233" s="469"/>
      <c r="I233" s="470"/>
      <c r="J233" s="469"/>
      <c r="K233" s="484"/>
    </row>
    <row r="234" spans="1:11">
      <c r="A234" s="474"/>
      <c r="B234" s="483"/>
      <c r="C234" s="429"/>
      <c r="D234" s="469"/>
      <c r="E234" s="470"/>
      <c r="F234" s="469"/>
      <c r="G234" s="484"/>
      <c r="H234" s="469"/>
      <c r="I234" s="470"/>
      <c r="J234" s="469"/>
      <c r="K234" s="484"/>
    </row>
    <row r="235" spans="1:11">
      <c r="A235" s="474"/>
      <c r="B235" s="483"/>
      <c r="C235" s="429"/>
      <c r="D235" s="469"/>
      <c r="E235" s="470"/>
      <c r="F235" s="469"/>
      <c r="G235" s="484"/>
      <c r="H235" s="469"/>
      <c r="I235" s="470"/>
      <c r="J235" s="469"/>
      <c r="K235" s="484"/>
    </row>
    <row r="236" spans="1:11">
      <c r="A236" s="474"/>
      <c r="B236" s="483"/>
      <c r="C236" s="429"/>
      <c r="D236" s="469"/>
      <c r="E236" s="470"/>
      <c r="F236" s="469"/>
      <c r="G236" s="484"/>
      <c r="H236" s="469"/>
      <c r="I236" s="470"/>
      <c r="J236" s="469"/>
      <c r="K236" s="484"/>
    </row>
    <row r="237" spans="1:11">
      <c r="A237" s="474"/>
      <c r="B237" s="483"/>
      <c r="C237" s="429"/>
      <c r="D237" s="469"/>
      <c r="E237" s="470"/>
      <c r="F237" s="469"/>
      <c r="G237" s="484"/>
      <c r="H237" s="469"/>
      <c r="I237" s="470"/>
      <c r="J237" s="469"/>
      <c r="K237" s="484"/>
    </row>
    <row r="238" spans="1:11">
      <c r="A238" s="474"/>
      <c r="B238" s="483"/>
      <c r="C238" s="429"/>
      <c r="D238" s="469"/>
      <c r="E238" s="470"/>
      <c r="F238" s="469"/>
      <c r="G238" s="484"/>
      <c r="H238" s="469"/>
      <c r="I238" s="470"/>
      <c r="J238" s="469"/>
      <c r="K238" s="484"/>
    </row>
    <row r="239" spans="1:11">
      <c r="A239" s="474"/>
      <c r="B239" s="483"/>
      <c r="C239" s="429"/>
      <c r="D239" s="469"/>
      <c r="E239" s="470"/>
      <c r="F239" s="469"/>
      <c r="G239" s="484"/>
      <c r="H239" s="469"/>
      <c r="I239" s="470"/>
      <c r="J239" s="469"/>
      <c r="K239" s="484"/>
    </row>
    <row r="240" spans="1:11">
      <c r="A240" s="474"/>
      <c r="B240" s="483"/>
      <c r="C240" s="429"/>
      <c r="D240" s="469"/>
      <c r="E240" s="470"/>
      <c r="F240" s="469"/>
      <c r="G240" s="484"/>
      <c r="H240" s="469"/>
      <c r="I240" s="470"/>
      <c r="J240" s="469"/>
      <c r="K240" s="484"/>
    </row>
    <row r="241" spans="1:11">
      <c r="A241" s="474"/>
      <c r="B241" s="483"/>
      <c r="C241" s="429"/>
      <c r="D241" s="469"/>
      <c r="E241" s="470"/>
      <c r="F241" s="469"/>
      <c r="G241" s="484"/>
      <c r="H241" s="469"/>
      <c r="I241" s="470"/>
      <c r="J241" s="469"/>
      <c r="K241" s="484"/>
    </row>
    <row r="242" spans="1:11">
      <c r="A242" s="474"/>
      <c r="B242" s="483"/>
      <c r="C242" s="429"/>
      <c r="D242" s="469"/>
      <c r="E242" s="470"/>
      <c r="F242" s="469"/>
      <c r="G242" s="484"/>
      <c r="H242" s="469"/>
      <c r="I242" s="470"/>
      <c r="J242" s="469"/>
      <c r="K242" s="484"/>
    </row>
    <row r="243" spans="1:11">
      <c r="A243" s="474"/>
      <c r="B243" s="483"/>
      <c r="C243" s="429"/>
      <c r="D243" s="469"/>
      <c r="E243" s="470"/>
      <c r="F243" s="469"/>
      <c r="G243" s="484"/>
      <c r="H243" s="469"/>
      <c r="I243" s="470"/>
      <c r="J243" s="469"/>
      <c r="K243" s="484"/>
    </row>
    <row r="244" spans="1:11">
      <c r="A244" s="474"/>
      <c r="B244" s="483"/>
      <c r="C244" s="429"/>
      <c r="D244" s="469"/>
      <c r="E244" s="470"/>
      <c r="F244" s="469"/>
      <c r="G244" s="484"/>
      <c r="H244" s="469"/>
      <c r="I244" s="470"/>
      <c r="J244" s="469"/>
      <c r="K244" s="484"/>
    </row>
    <row r="245" spans="1:11">
      <c r="A245" s="474"/>
      <c r="B245" s="483"/>
      <c r="C245" s="429"/>
      <c r="D245" s="469"/>
      <c r="E245" s="470"/>
      <c r="F245" s="469"/>
      <c r="G245" s="484"/>
      <c r="H245" s="469"/>
      <c r="I245" s="470"/>
      <c r="J245" s="469"/>
      <c r="K245" s="484"/>
    </row>
    <row r="246" spans="1:11">
      <c r="A246" s="474"/>
      <c r="B246" s="483"/>
      <c r="C246" s="429"/>
      <c r="D246" s="469"/>
      <c r="E246" s="470"/>
      <c r="F246" s="469"/>
      <c r="G246" s="484"/>
      <c r="H246" s="469"/>
      <c r="I246" s="470"/>
      <c r="J246" s="469"/>
      <c r="K246" s="484"/>
    </row>
    <row r="247" spans="1:11">
      <c r="A247" s="474"/>
      <c r="B247" s="483"/>
      <c r="C247" s="429"/>
      <c r="D247" s="469"/>
      <c r="E247" s="470"/>
      <c r="F247" s="469"/>
      <c r="G247" s="484"/>
      <c r="H247" s="469"/>
      <c r="I247" s="470"/>
      <c r="J247" s="469"/>
      <c r="K247" s="484"/>
    </row>
    <row r="248" spans="1:11">
      <c r="A248" s="474"/>
      <c r="B248" s="483"/>
      <c r="C248" s="429"/>
      <c r="D248" s="469"/>
      <c r="E248" s="470"/>
      <c r="F248" s="469"/>
      <c r="G248" s="484"/>
      <c r="H248" s="469"/>
      <c r="I248" s="470"/>
      <c r="J248" s="469"/>
      <c r="K248" s="484"/>
    </row>
    <row r="249" spans="1:11">
      <c r="A249" s="474"/>
      <c r="B249" s="483"/>
      <c r="C249" s="429"/>
      <c r="D249" s="469"/>
      <c r="E249" s="470"/>
      <c r="F249" s="469"/>
      <c r="G249" s="484"/>
      <c r="H249" s="469"/>
      <c r="I249" s="470"/>
      <c r="J249" s="469"/>
      <c r="K249" s="484"/>
    </row>
    <row r="250" spans="1:11">
      <c r="A250" s="474"/>
      <c r="B250" s="483"/>
      <c r="C250" s="429"/>
      <c r="D250" s="469"/>
      <c r="E250" s="470"/>
      <c r="F250" s="469"/>
      <c r="G250" s="484"/>
      <c r="H250" s="469"/>
      <c r="I250" s="470"/>
      <c r="J250" s="469"/>
      <c r="K250" s="484"/>
    </row>
    <row r="251" spans="1:11" s="508" customFormat="1">
      <c r="A251" s="510"/>
      <c r="B251" s="511"/>
      <c r="C251" s="512"/>
      <c r="D251" s="513"/>
      <c r="E251" s="514"/>
      <c r="F251" s="513"/>
      <c r="G251" s="515"/>
      <c r="H251" s="513"/>
      <c r="I251" s="514"/>
      <c r="J251" s="513"/>
      <c r="K251" s="515"/>
    </row>
    <row r="252" spans="1:11" s="508" customFormat="1">
      <c r="A252" s="510"/>
      <c r="B252" s="511"/>
      <c r="C252" s="512"/>
      <c r="D252" s="513"/>
      <c r="E252" s="514"/>
      <c r="F252" s="513"/>
      <c r="G252" s="515"/>
      <c r="H252" s="513"/>
      <c r="I252" s="514"/>
      <c r="J252" s="513"/>
      <c r="K252" s="515"/>
    </row>
    <row r="253" spans="1:11" s="508" customFormat="1">
      <c r="A253" s="510"/>
      <c r="B253" s="511"/>
      <c r="C253" s="512"/>
      <c r="D253" s="513"/>
      <c r="E253" s="514"/>
      <c r="F253" s="513"/>
      <c r="G253" s="515"/>
      <c r="H253" s="513"/>
      <c r="I253" s="514"/>
      <c r="J253" s="513"/>
      <c r="K253" s="515"/>
    </row>
    <row r="254" spans="1:11" s="508" customFormat="1">
      <c r="A254" s="510"/>
      <c r="B254" s="511"/>
      <c r="C254" s="512"/>
      <c r="D254" s="513"/>
      <c r="E254" s="514"/>
      <c r="F254" s="513"/>
      <c r="G254" s="515"/>
      <c r="H254" s="513"/>
      <c r="I254" s="514"/>
      <c r="J254" s="513"/>
      <c r="K254" s="515"/>
    </row>
    <row r="255" spans="1:11" s="508" customFormat="1">
      <c r="A255" s="510"/>
      <c r="B255" s="511"/>
      <c r="C255" s="512"/>
      <c r="D255" s="513"/>
      <c r="E255" s="514"/>
      <c r="F255" s="513"/>
      <c r="G255" s="515"/>
      <c r="H255" s="513"/>
      <c r="I255" s="514"/>
      <c r="J255" s="513"/>
      <c r="K255" s="515"/>
    </row>
    <row r="256" spans="1:11" s="508" customFormat="1">
      <c r="A256" s="510"/>
      <c r="B256" s="511"/>
      <c r="C256" s="512"/>
      <c r="D256" s="513"/>
      <c r="E256" s="514"/>
      <c r="F256" s="513"/>
      <c r="G256" s="515"/>
      <c r="H256" s="513"/>
      <c r="I256" s="514"/>
      <c r="J256" s="513"/>
      <c r="K256" s="515"/>
    </row>
    <row r="257" spans="1:11" s="508" customFormat="1">
      <c r="A257" s="510"/>
      <c r="B257" s="511"/>
      <c r="C257" s="512"/>
      <c r="D257" s="513"/>
      <c r="E257" s="514"/>
      <c r="F257" s="513"/>
      <c r="G257" s="515"/>
      <c r="H257" s="513"/>
      <c r="I257" s="514"/>
      <c r="J257" s="513"/>
      <c r="K257" s="515"/>
    </row>
    <row r="258" spans="1:11">
      <c r="A258" s="474"/>
      <c r="B258" s="483"/>
      <c r="C258" s="429"/>
      <c r="D258" s="469"/>
      <c r="E258" s="470"/>
      <c r="F258" s="469"/>
      <c r="G258" s="484"/>
      <c r="H258" s="469"/>
      <c r="I258" s="470"/>
      <c r="J258" s="469"/>
      <c r="K258" s="484"/>
    </row>
    <row r="259" spans="1:11">
      <c r="A259" s="474"/>
      <c r="B259" s="483"/>
      <c r="C259" s="429"/>
      <c r="D259" s="469"/>
      <c r="E259" s="470"/>
      <c r="F259" s="469"/>
      <c r="G259" s="484"/>
      <c r="H259" s="469"/>
      <c r="I259" s="470"/>
      <c r="J259" s="469"/>
      <c r="K259" s="484"/>
    </row>
    <row r="260" spans="1:11">
      <c r="A260" s="474"/>
      <c r="B260" s="483"/>
      <c r="C260" s="429"/>
      <c r="D260" s="469"/>
      <c r="E260" s="470"/>
      <c r="F260" s="469"/>
      <c r="G260" s="484"/>
      <c r="H260" s="469"/>
      <c r="I260" s="470"/>
      <c r="J260" s="469"/>
      <c r="K260" s="484"/>
    </row>
    <row r="261" spans="1:11">
      <c r="A261" s="474"/>
      <c r="B261" s="483"/>
      <c r="C261" s="429"/>
      <c r="D261" s="469"/>
      <c r="E261" s="470"/>
      <c r="F261" s="469"/>
      <c r="G261" s="484"/>
      <c r="H261" s="469"/>
      <c r="I261" s="470"/>
      <c r="J261" s="469"/>
      <c r="K261" s="484"/>
    </row>
    <row r="262" spans="1:11">
      <c r="A262" s="474"/>
      <c r="B262" s="483"/>
      <c r="C262" s="429"/>
      <c r="D262" s="469"/>
      <c r="E262" s="470"/>
      <c r="F262" s="469"/>
      <c r="G262" s="484"/>
      <c r="H262" s="469"/>
      <c r="I262" s="470"/>
      <c r="J262" s="469"/>
      <c r="K262" s="484"/>
    </row>
    <row r="263" spans="1:11">
      <c r="A263" s="474"/>
      <c r="B263" s="483"/>
      <c r="C263" s="429"/>
      <c r="D263" s="469"/>
      <c r="E263" s="470"/>
      <c r="F263" s="469"/>
      <c r="G263" s="484"/>
      <c r="H263" s="469"/>
      <c r="I263" s="470"/>
      <c r="J263" s="469"/>
      <c r="K263" s="484"/>
    </row>
    <row r="264" spans="1:11">
      <c r="A264" s="474"/>
      <c r="B264" s="483"/>
      <c r="C264" s="429"/>
      <c r="D264" s="469"/>
      <c r="E264" s="470"/>
      <c r="F264" s="469"/>
      <c r="G264" s="484"/>
      <c r="H264" s="469"/>
      <c r="I264" s="470"/>
      <c r="J264" s="469"/>
      <c r="K264" s="484"/>
    </row>
    <row r="265" spans="1:11">
      <c r="A265" s="474"/>
      <c r="B265" s="483"/>
      <c r="C265" s="429"/>
      <c r="D265" s="469"/>
      <c r="E265" s="470"/>
      <c r="F265" s="469"/>
      <c r="G265" s="484"/>
      <c r="H265" s="469"/>
      <c r="I265" s="470"/>
      <c r="J265" s="469"/>
      <c r="K265" s="484"/>
    </row>
    <row r="266" spans="1:11">
      <c r="A266" s="307"/>
      <c r="B266" s="207"/>
      <c r="C266" s="207"/>
      <c r="D266" s="208"/>
      <c r="E266" s="209"/>
      <c r="F266" s="208"/>
      <c r="G266" s="484"/>
      <c r="H266" s="208"/>
      <c r="I266" s="209"/>
      <c r="J266" s="208"/>
      <c r="K266" s="484"/>
    </row>
    <row r="267" spans="1:11">
      <c r="A267" s="304"/>
      <c r="B267" s="198"/>
      <c r="C267" s="198"/>
      <c r="D267" s="199"/>
      <c r="E267" s="200"/>
      <c r="F267" s="199"/>
      <c r="G267" s="492"/>
      <c r="H267" s="199"/>
      <c r="I267" s="200"/>
      <c r="J267" s="199"/>
      <c r="K267" s="492"/>
    </row>
    <row r="268" spans="1:11">
      <c r="A268" s="474"/>
      <c r="B268" s="493" t="s">
        <v>245</v>
      </c>
      <c r="C268" s="489"/>
      <c r="D268" s="469"/>
      <c r="E268" s="470"/>
      <c r="F268" s="326" t="s">
        <v>36</v>
      </c>
      <c r="G268" s="477">
        <f>SUM(G208:G265)</f>
        <v>225759.4</v>
      </c>
      <c r="H268" s="469"/>
      <c r="I268" s="470"/>
      <c r="J268" s="326" t="s">
        <v>36</v>
      </c>
      <c r="K268" s="477">
        <f>SUM(K206:K266)</f>
        <v>8000</v>
      </c>
    </row>
    <row r="269" spans="1:11" ht="13.8" thickBot="1">
      <c r="A269" s="494"/>
      <c r="B269" s="495"/>
      <c r="C269" s="495"/>
      <c r="D269" s="497"/>
      <c r="E269" s="496"/>
      <c r="F269" s="497"/>
      <c r="G269" s="498"/>
      <c r="H269" s="497"/>
      <c r="I269" s="496"/>
      <c r="J269" s="497"/>
      <c r="K269" s="498"/>
    </row>
    <row r="270" spans="1:11" ht="13.8" thickTop="1">
      <c r="A270" s="499"/>
      <c r="B270" s="472"/>
      <c r="C270" s="472"/>
      <c r="D270" s="464"/>
      <c r="E270" s="464"/>
      <c r="F270" s="464"/>
      <c r="G270" s="500"/>
      <c r="H270" s="464"/>
      <c r="I270" s="464"/>
      <c r="J270" s="464"/>
      <c r="K270" s="500"/>
    </row>
  </sheetData>
  <protectedRanges>
    <protectedRange sqref="F6:G6" name="Range1_1_1"/>
    <protectedRange sqref="J6:K6" name="Range1_5"/>
  </protectedRanges>
  <mergeCells count="17">
    <mergeCell ref="B116:C118"/>
    <mergeCell ref="B101:C102"/>
    <mergeCell ref="B103:C104"/>
    <mergeCell ref="B106:C107"/>
    <mergeCell ref="B109:C112"/>
    <mergeCell ref="B114:C115"/>
    <mergeCell ref="B76:C77"/>
    <mergeCell ref="B83:C84"/>
    <mergeCell ref="B86:C88"/>
    <mergeCell ref="B90:C92"/>
    <mergeCell ref="B98:C99"/>
    <mergeCell ref="H6:K6"/>
    <mergeCell ref="A2:G2"/>
    <mergeCell ref="B7:C7"/>
    <mergeCell ref="A3:G3"/>
    <mergeCell ref="A4:G4"/>
    <mergeCell ref="D6:G6"/>
  </mergeCells>
  <phoneticPr fontId="46" type="noConversion"/>
  <printOptions horizontalCentered="1"/>
  <pageMargins left="0.39370078740157483" right="0.39370078740157483" top="0.51181102362204722" bottom="0.51181102362204722" header="0.19685039370078741" footer="0.19685039370078741"/>
  <pageSetup paperSize="9" scale="85" firstPageNumber="41" orientation="portrait" useFirstPageNumber="1" r:id="rId1"/>
  <headerFooter scaleWithDoc="0">
    <oddFooter>&amp;C1/&amp;P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5E54-787A-4A80-9FE6-BCB5A4192CF9}">
  <dimension ref="A1:IR82"/>
  <sheetViews>
    <sheetView view="pageBreakPreview" topLeftCell="D1" zoomScaleNormal="100" zoomScaleSheetLayoutView="100" workbookViewId="0">
      <selection activeCell="L1" sqref="L1:S1048576"/>
    </sheetView>
  </sheetViews>
  <sheetFormatPr defaultColWidth="9.44140625" defaultRowHeight="13.2"/>
  <cols>
    <col min="1" max="1" width="5.5546875" style="273" customWidth="1"/>
    <col min="2" max="2" width="3.5546875" style="5" customWidth="1"/>
    <col min="3" max="3" width="58.5546875" style="5" customWidth="1"/>
    <col min="4" max="4" width="10.5546875" style="7" customWidth="1"/>
    <col min="5" max="5" width="6.44140625" style="7" customWidth="1"/>
    <col min="6" max="6" width="10" style="275" customWidth="1"/>
    <col min="7" max="7" width="14.44140625" style="274" customWidth="1"/>
    <col min="8" max="8" width="10.5546875" style="7" customWidth="1"/>
    <col min="9" max="9" width="6.44140625" style="7" customWidth="1"/>
    <col min="10" max="10" width="10" style="275" customWidth="1"/>
    <col min="11" max="11" width="14.44140625" style="274" customWidth="1"/>
    <col min="12" max="12" width="9.44140625" style="894"/>
    <col min="13" max="16" width="9.44140625" style="274"/>
    <col min="17" max="17" width="9.88671875" style="274" bestFit="1" customWidth="1"/>
    <col min="18" max="16384" width="9.44140625" style="274"/>
  </cols>
  <sheetData>
    <row r="1" spans="1:12" ht="13.8" thickTop="1">
      <c r="A1" s="891"/>
      <c r="B1" s="892"/>
      <c r="C1" s="892"/>
      <c r="D1" s="25"/>
      <c r="E1" s="25"/>
      <c r="F1" s="803"/>
      <c r="G1" s="893"/>
      <c r="H1" s="25"/>
      <c r="I1" s="25"/>
      <c r="J1" s="803"/>
      <c r="K1" s="893"/>
    </row>
    <row r="2" spans="1:12" s="491" customFormat="1" ht="18.600000000000001" customHeight="1">
      <c r="A2" s="1177" t="str">
        <f>Civil!A2</f>
        <v>FITOUT WORKS TO CARREFOUR SAVA AT SPORT SOCIETY, DUBAI, UAE</v>
      </c>
      <c r="B2" s="1178"/>
      <c r="C2" s="1178"/>
      <c r="D2" s="1178"/>
      <c r="E2" s="1178"/>
      <c r="F2" s="1178"/>
      <c r="G2" s="1179"/>
      <c r="H2" s="1034"/>
      <c r="I2" s="1034"/>
      <c r="J2" s="1034"/>
      <c r="K2" s="1034"/>
      <c r="L2" s="895"/>
    </row>
    <row r="3" spans="1:12" s="386" customFormat="1" ht="15" customHeight="1">
      <c r="A3" s="1130" t="str">
        <f>Civil!A3</f>
        <v>SECTION 1 - FIT-OUT WORKS</v>
      </c>
      <c r="B3" s="1130"/>
      <c r="C3" s="1130"/>
      <c r="D3" s="1130"/>
      <c r="E3" s="1130"/>
      <c r="F3" s="1130"/>
      <c r="G3" s="1131"/>
      <c r="H3" s="1000"/>
      <c r="I3" s="1000"/>
      <c r="J3" s="1000"/>
      <c r="K3" s="1000"/>
      <c r="L3" s="896"/>
    </row>
    <row r="4" spans="1:12" s="491" customFormat="1" ht="15" customHeight="1">
      <c r="A4" s="1160" t="s">
        <v>714</v>
      </c>
      <c r="B4" s="1161"/>
      <c r="C4" s="1161"/>
      <c r="D4" s="1161"/>
      <c r="E4" s="1161"/>
      <c r="F4" s="1161"/>
      <c r="G4" s="1162"/>
      <c r="H4" s="1033"/>
      <c r="I4" s="1033"/>
      <c r="J4" s="1033"/>
      <c r="K4" s="1033"/>
      <c r="L4" s="895"/>
    </row>
    <row r="5" spans="1:12" s="491" customFormat="1" ht="15" customHeight="1">
      <c r="A5" s="439"/>
      <c r="B5" s="440"/>
      <c r="C5" s="441"/>
      <c r="D5" s="442"/>
      <c r="E5" s="442"/>
      <c r="F5" s="442"/>
      <c r="G5" s="443"/>
      <c r="H5" s="442"/>
      <c r="I5" s="442"/>
      <c r="J5" s="442"/>
      <c r="K5" s="443"/>
      <c r="L5" s="895"/>
    </row>
    <row r="6" spans="1:12" s="491" customFormat="1" ht="16.95" customHeight="1">
      <c r="A6" s="444"/>
      <c r="B6" s="445"/>
      <c r="C6" s="445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  <c r="L6" s="895"/>
    </row>
    <row r="7" spans="1:12" s="491" customFormat="1" ht="12.75" customHeight="1">
      <c r="A7" s="448" t="s">
        <v>5</v>
      </c>
      <c r="B7" s="1134" t="s">
        <v>6</v>
      </c>
      <c r="C7" s="1135"/>
      <c r="D7" s="449" t="s">
        <v>7</v>
      </c>
      <c r="E7" s="450" t="s">
        <v>8</v>
      </c>
      <c r="F7" s="999" t="s">
        <v>9</v>
      </c>
      <c r="G7" s="205" t="s">
        <v>10</v>
      </c>
      <c r="H7" s="449" t="s">
        <v>7</v>
      </c>
      <c r="I7" s="450" t="s">
        <v>8</v>
      </c>
      <c r="J7" s="999" t="s">
        <v>9</v>
      </c>
      <c r="K7" s="205" t="s">
        <v>10</v>
      </c>
      <c r="L7" s="895"/>
    </row>
    <row r="8" spans="1:12" s="491" customFormat="1" ht="12.75" customHeight="1">
      <c r="A8" s="451"/>
      <c r="B8" s="452"/>
      <c r="C8" s="452"/>
      <c r="D8" s="453"/>
      <c r="E8" s="454"/>
      <c r="F8" s="1050"/>
      <c r="G8" s="455"/>
      <c r="H8" s="453"/>
      <c r="I8" s="454"/>
      <c r="J8" s="1050"/>
      <c r="K8" s="455"/>
      <c r="L8" s="895"/>
    </row>
    <row r="9" spans="1:12" s="491" customFormat="1" ht="12.75" customHeight="1">
      <c r="A9" s="456"/>
      <c r="B9" s="457"/>
      <c r="C9" s="457"/>
      <c r="D9" s="458"/>
      <c r="E9" s="459"/>
      <c r="F9" s="458"/>
      <c r="G9" s="460"/>
      <c r="H9" s="458"/>
      <c r="I9" s="459"/>
      <c r="J9" s="458"/>
      <c r="K9" s="460"/>
      <c r="L9" s="895"/>
    </row>
    <row r="10" spans="1:12" ht="12.75" customHeight="1">
      <c r="A10" s="461"/>
      <c r="B10" s="897" t="s">
        <v>715</v>
      </c>
      <c r="C10" s="898"/>
      <c r="D10" s="463"/>
      <c r="E10" s="464"/>
      <c r="F10" s="463"/>
      <c r="G10" s="460"/>
      <c r="H10" s="463"/>
      <c r="I10" s="464"/>
      <c r="J10" s="463"/>
      <c r="K10" s="460"/>
      <c r="L10" s="895"/>
    </row>
    <row r="11" spans="1:12" ht="12.75" customHeight="1">
      <c r="A11" s="461"/>
      <c r="B11" s="899" t="s">
        <v>13</v>
      </c>
      <c r="C11" s="89"/>
      <c r="D11" s="463"/>
      <c r="E11" s="464"/>
      <c r="F11" s="463"/>
      <c r="G11" s="460"/>
      <c r="H11" s="463"/>
      <c r="I11" s="464"/>
      <c r="J11" s="463"/>
      <c r="K11" s="460"/>
      <c r="L11" s="895"/>
    </row>
    <row r="12" spans="1:12" ht="12.75" customHeight="1">
      <c r="A12" s="465"/>
      <c r="B12" s="900" t="s">
        <v>716</v>
      </c>
      <c r="C12" s="89"/>
      <c r="D12" s="463"/>
      <c r="E12" s="464"/>
      <c r="F12" s="463"/>
      <c r="G12" s="467"/>
      <c r="H12" s="463"/>
      <c r="I12" s="464"/>
      <c r="J12" s="463"/>
      <c r="K12" s="467"/>
      <c r="L12" s="895"/>
    </row>
    <row r="13" spans="1:12">
      <c r="A13" s="465"/>
      <c r="B13" s="900" t="s">
        <v>717</v>
      </c>
      <c r="C13" s="89"/>
      <c r="D13" s="463"/>
      <c r="E13" s="464"/>
      <c r="F13" s="463"/>
      <c r="G13" s="467"/>
      <c r="H13" s="463"/>
      <c r="I13" s="464"/>
      <c r="J13" s="463"/>
      <c r="K13" s="467"/>
      <c r="L13" s="895"/>
    </row>
    <row r="14" spans="1:12">
      <c r="A14" s="119"/>
      <c r="B14" s="900" t="s">
        <v>718</v>
      </c>
      <c r="C14" s="79"/>
      <c r="D14" s="121"/>
      <c r="E14" s="122"/>
      <c r="F14" s="463"/>
      <c r="G14" s="467"/>
      <c r="H14" s="121"/>
      <c r="I14" s="122"/>
      <c r="J14" s="463"/>
      <c r="K14" s="467"/>
    </row>
    <row r="15" spans="1:12">
      <c r="A15" s="119"/>
      <c r="B15" s="900" t="s">
        <v>719</v>
      </c>
      <c r="C15" s="79"/>
      <c r="D15" s="121"/>
      <c r="E15" s="122"/>
      <c r="F15" s="463"/>
      <c r="G15" s="467"/>
      <c r="H15" s="121"/>
      <c r="I15" s="122"/>
      <c r="J15" s="463"/>
      <c r="K15" s="467"/>
    </row>
    <row r="16" spans="1:12">
      <c r="A16" s="119"/>
      <c r="B16" s="900" t="s">
        <v>720</v>
      </c>
      <c r="C16" s="79"/>
      <c r="D16" s="121"/>
      <c r="E16" s="122"/>
      <c r="F16" s="463"/>
      <c r="G16" s="467"/>
      <c r="H16" s="121"/>
      <c r="I16" s="122"/>
      <c r="J16" s="463"/>
      <c r="K16" s="467"/>
    </row>
    <row r="17" spans="1:252">
      <c r="A17" s="119"/>
      <c r="B17" s="900" t="s">
        <v>721</v>
      </c>
      <c r="C17" s="79"/>
      <c r="D17" s="131"/>
      <c r="E17" s="132"/>
      <c r="F17" s="463"/>
      <c r="G17" s="467"/>
      <c r="H17" s="131"/>
      <c r="I17" s="132"/>
      <c r="J17" s="463"/>
      <c r="K17" s="467"/>
    </row>
    <row r="18" spans="1:252">
      <c r="A18" s="119"/>
      <c r="B18" s="900" t="s">
        <v>722</v>
      </c>
      <c r="C18" s="79"/>
      <c r="D18" s="131"/>
      <c r="E18" s="132"/>
      <c r="F18" s="463"/>
      <c r="G18" s="467"/>
      <c r="H18" s="131"/>
      <c r="I18" s="132"/>
      <c r="J18" s="463"/>
      <c r="K18" s="467"/>
    </row>
    <row r="19" spans="1:252">
      <c r="A19" s="465"/>
      <c r="B19" s="900" t="s">
        <v>723</v>
      </c>
      <c r="C19" s="89"/>
      <c r="D19" s="463"/>
      <c r="E19" s="464"/>
      <c r="F19" s="463"/>
      <c r="G19" s="467"/>
      <c r="H19" s="463"/>
      <c r="I19" s="464"/>
      <c r="J19" s="463"/>
      <c r="K19" s="467"/>
    </row>
    <row r="20" spans="1:252">
      <c r="A20" s="465"/>
      <c r="B20" s="900" t="s">
        <v>724</v>
      </c>
      <c r="C20" s="89"/>
      <c r="D20" s="463"/>
      <c r="E20" s="464"/>
      <c r="F20" s="463"/>
      <c r="G20" s="467"/>
      <c r="H20" s="463"/>
      <c r="I20" s="464"/>
      <c r="J20" s="463"/>
      <c r="K20" s="467"/>
    </row>
    <row r="21" spans="1:252" ht="12.75" customHeight="1">
      <c r="A21" s="119"/>
      <c r="B21" s="900" t="s">
        <v>725</v>
      </c>
      <c r="C21" s="89"/>
      <c r="D21" s="121"/>
      <c r="E21" s="122"/>
      <c r="F21" s="463"/>
      <c r="G21" s="467"/>
      <c r="H21" s="121"/>
      <c r="I21" s="122"/>
      <c r="J21" s="463"/>
      <c r="K21" s="467"/>
      <c r="L21" s="1180"/>
    </row>
    <row r="22" spans="1:252" ht="12.75" customHeight="1">
      <c r="A22" s="125"/>
      <c r="B22" s="901"/>
      <c r="C22" s="89"/>
      <c r="D22" s="121"/>
      <c r="E22" s="122"/>
      <c r="F22" s="463"/>
      <c r="G22" s="467"/>
      <c r="H22" s="121"/>
      <c r="I22" s="122"/>
      <c r="J22" s="463"/>
      <c r="K22" s="467"/>
      <c r="L22" s="1180"/>
    </row>
    <row r="23" spans="1:252">
      <c r="A23" s="125"/>
      <c r="B23" s="911" t="s">
        <v>726</v>
      </c>
      <c r="C23" s="912"/>
      <c r="D23" s="121"/>
      <c r="E23" s="122"/>
      <c r="F23" s="463"/>
      <c r="G23" s="467"/>
      <c r="H23" s="121"/>
      <c r="I23" s="122"/>
      <c r="J23" s="463"/>
      <c r="K23" s="467"/>
      <c r="L23" s="1180"/>
    </row>
    <row r="24" spans="1:252">
      <c r="A24" s="125"/>
      <c r="B24" s="911" t="s">
        <v>727</v>
      </c>
      <c r="C24" s="912"/>
      <c r="D24" s="121"/>
      <c r="E24" s="122"/>
      <c r="F24" s="388"/>
      <c r="G24" s="467"/>
      <c r="H24" s="121"/>
      <c r="I24" s="122"/>
      <c r="J24" s="388"/>
      <c r="K24" s="467"/>
      <c r="L24" s="1180"/>
    </row>
    <row r="25" spans="1:252">
      <c r="A25" s="125"/>
      <c r="B25" s="911" t="s">
        <v>728</v>
      </c>
      <c r="C25" s="912"/>
      <c r="D25" s="121"/>
      <c r="E25" s="122"/>
      <c r="F25" s="463"/>
      <c r="G25" s="467"/>
      <c r="H25" s="121"/>
      <c r="I25" s="122"/>
      <c r="J25" s="463"/>
      <c r="K25" s="467"/>
      <c r="L25" s="1180"/>
    </row>
    <row r="26" spans="1:252">
      <c r="A26" s="125"/>
      <c r="B26" s="911" t="s">
        <v>729</v>
      </c>
      <c r="C26" s="912"/>
      <c r="D26" s="121"/>
      <c r="E26" s="122"/>
      <c r="F26" s="388"/>
      <c r="G26" s="467"/>
      <c r="H26" s="121"/>
      <c r="I26" s="122"/>
      <c r="J26" s="388"/>
      <c r="K26" s="467"/>
      <c r="L26" s="1180"/>
    </row>
    <row r="27" spans="1:252">
      <c r="A27" s="902"/>
      <c r="B27" s="903"/>
      <c r="C27" s="904"/>
      <c r="D27" s="131"/>
      <c r="E27" s="132"/>
      <c r="F27" s="469"/>
      <c r="G27" s="467"/>
      <c r="H27" s="131"/>
      <c r="I27" s="132"/>
      <c r="J27" s="469"/>
      <c r="K27" s="467"/>
      <c r="L27" s="1180"/>
    </row>
    <row r="28" spans="1:252">
      <c r="A28" s="905"/>
      <c r="B28" s="810"/>
      <c r="C28" s="906"/>
      <c r="D28" s="764"/>
      <c r="E28" s="907"/>
      <c r="F28" s="388"/>
      <c r="G28" s="467"/>
      <c r="H28" s="764"/>
      <c r="I28" s="907"/>
      <c r="J28" s="388"/>
      <c r="K28" s="467"/>
      <c r="L28" s="1180"/>
    </row>
    <row r="29" spans="1:252">
      <c r="A29" s="74"/>
      <c r="B29" s="919" t="s">
        <v>730</v>
      </c>
      <c r="C29" s="89"/>
      <c r="D29" s="75"/>
      <c r="E29" s="76"/>
      <c r="F29" s="77"/>
      <c r="G29" s="78"/>
      <c r="H29" s="75"/>
      <c r="I29" s="76"/>
      <c r="J29" s="77"/>
      <c r="K29" s="78"/>
      <c r="L29" s="1180"/>
    </row>
    <row r="30" spans="1:252">
      <c r="A30" s="74"/>
      <c r="B30" s="913"/>
      <c r="C30" s="89"/>
      <c r="D30" s="75"/>
      <c r="E30" s="76"/>
      <c r="F30" s="77"/>
      <c r="G30" s="78"/>
      <c r="H30" s="75"/>
      <c r="I30" s="76"/>
      <c r="J30" s="77"/>
      <c r="K30" s="78"/>
      <c r="L30" s="1180"/>
    </row>
    <row r="31" spans="1:252" s="894" customFormat="1">
      <c r="A31" s="74">
        <f>A27+1</f>
        <v>1</v>
      </c>
      <c r="B31" s="920" t="s">
        <v>731</v>
      </c>
      <c r="C31" s="89"/>
      <c r="D31" s="75"/>
      <c r="E31" s="76"/>
      <c r="F31" s="77"/>
      <c r="G31" s="78"/>
      <c r="H31" s="75"/>
      <c r="I31" s="76"/>
      <c r="J31" s="77"/>
      <c r="K31" s="78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  <c r="HK31" s="274"/>
      <c r="HL31" s="274"/>
      <c r="HM31" s="274"/>
      <c r="HN31" s="274"/>
      <c r="HO31" s="274"/>
      <c r="HP31" s="274"/>
      <c r="HQ31" s="274"/>
      <c r="HR31" s="274"/>
      <c r="HS31" s="274"/>
      <c r="HT31" s="274"/>
      <c r="HU31" s="274"/>
      <c r="HV31" s="274"/>
      <c r="HW31" s="274"/>
      <c r="HX31" s="274"/>
      <c r="HY31" s="274"/>
      <c r="HZ31" s="274"/>
      <c r="IA31" s="274"/>
      <c r="IB31" s="274"/>
      <c r="IC31" s="274"/>
      <c r="ID31" s="274"/>
      <c r="IE31" s="274"/>
      <c r="IF31" s="274"/>
      <c r="IG31" s="274"/>
      <c r="IH31" s="274"/>
      <c r="II31" s="274"/>
      <c r="IJ31" s="274"/>
      <c r="IK31" s="274"/>
      <c r="IL31" s="274"/>
      <c r="IM31" s="274"/>
      <c r="IN31" s="274"/>
      <c r="IO31" s="274"/>
      <c r="IP31" s="274"/>
      <c r="IQ31" s="274"/>
      <c r="IR31" s="274"/>
    </row>
    <row r="32" spans="1:252" s="894" customFormat="1">
      <c r="A32" s="90"/>
      <c r="B32" s="913" t="s">
        <v>732</v>
      </c>
      <c r="C32" s="79"/>
      <c r="D32" s="75">
        <v>1</v>
      </c>
      <c r="E32" s="76" t="s">
        <v>32</v>
      </c>
      <c r="F32" s="77"/>
      <c r="G32" s="78">
        <v>50000</v>
      </c>
      <c r="H32" s="75">
        <v>1</v>
      </c>
      <c r="I32" s="76" t="s">
        <v>32</v>
      </c>
      <c r="J32" s="77"/>
      <c r="K32" s="78">
        <v>50000</v>
      </c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  <c r="AQ32" s="274"/>
      <c r="AR32" s="274"/>
      <c r="AS32" s="274"/>
      <c r="AT32" s="274"/>
      <c r="AU32" s="274"/>
      <c r="AV32" s="274"/>
      <c r="AW32" s="274"/>
      <c r="AX32" s="274"/>
      <c r="AY32" s="274"/>
      <c r="AZ32" s="274"/>
      <c r="BA32" s="274"/>
      <c r="BB32" s="274"/>
      <c r="BC32" s="274"/>
      <c r="BD32" s="274"/>
      <c r="BE32" s="274"/>
      <c r="BF32" s="274"/>
      <c r="BG32" s="274"/>
      <c r="BH32" s="274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T32" s="274"/>
      <c r="BU32" s="274"/>
      <c r="BV32" s="274"/>
      <c r="BW32" s="274"/>
      <c r="BX32" s="274"/>
      <c r="BY32" s="274"/>
      <c r="BZ32" s="274"/>
      <c r="CA32" s="274"/>
      <c r="CB32" s="274"/>
      <c r="CC32" s="274"/>
      <c r="CD32" s="274"/>
      <c r="CE32" s="274"/>
      <c r="CF32" s="274"/>
      <c r="CG32" s="274"/>
      <c r="CH32" s="274"/>
      <c r="CI32" s="274"/>
      <c r="CJ32" s="274"/>
      <c r="CK32" s="274"/>
      <c r="CL32" s="274"/>
      <c r="CM32" s="274"/>
      <c r="CN32" s="274"/>
      <c r="CO32" s="274"/>
      <c r="CP32" s="274"/>
      <c r="CQ32" s="274"/>
      <c r="CR32" s="274"/>
      <c r="CS32" s="274"/>
      <c r="CT32" s="274"/>
      <c r="CU32" s="274"/>
      <c r="CV32" s="274"/>
      <c r="CW32" s="274"/>
      <c r="CX32" s="274"/>
      <c r="CY32" s="274"/>
      <c r="CZ32" s="274"/>
      <c r="DA32" s="274"/>
      <c r="DB32" s="274"/>
      <c r="DC32" s="274"/>
      <c r="DD32" s="274"/>
      <c r="DE32" s="274"/>
      <c r="DF32" s="274"/>
      <c r="DG32" s="274"/>
      <c r="DH32" s="274"/>
      <c r="DI32" s="274"/>
      <c r="DJ32" s="274"/>
      <c r="DK32" s="274"/>
      <c r="DL32" s="274"/>
      <c r="DM32" s="274"/>
      <c r="DN32" s="274"/>
      <c r="DO32" s="274"/>
      <c r="DP32" s="274"/>
      <c r="DQ32" s="274"/>
      <c r="DR32" s="274"/>
      <c r="DS32" s="274"/>
      <c r="DT32" s="274"/>
      <c r="DU32" s="274"/>
      <c r="DV32" s="274"/>
      <c r="DW32" s="274"/>
      <c r="DX32" s="274"/>
      <c r="DY32" s="274"/>
      <c r="DZ32" s="274"/>
      <c r="EA32" s="274"/>
      <c r="EB32" s="274"/>
      <c r="EC32" s="274"/>
      <c r="ED32" s="274"/>
      <c r="EE32" s="274"/>
      <c r="EF32" s="274"/>
      <c r="EG32" s="274"/>
      <c r="EH32" s="274"/>
      <c r="EI32" s="274"/>
      <c r="EJ32" s="274"/>
      <c r="EK32" s="274"/>
      <c r="EL32" s="274"/>
      <c r="EM32" s="274"/>
      <c r="EN32" s="274"/>
      <c r="EO32" s="274"/>
      <c r="EP32" s="274"/>
      <c r="EQ32" s="274"/>
      <c r="ER32" s="274"/>
      <c r="ES32" s="274"/>
      <c r="ET32" s="274"/>
      <c r="EU32" s="274"/>
      <c r="EV32" s="274"/>
      <c r="EW32" s="274"/>
      <c r="EX32" s="274"/>
      <c r="EY32" s="274"/>
      <c r="EZ32" s="274"/>
      <c r="FA32" s="274"/>
      <c r="FB32" s="274"/>
      <c r="FC32" s="274"/>
      <c r="FD32" s="274"/>
      <c r="FE32" s="274"/>
      <c r="FF32" s="274"/>
      <c r="FG32" s="274"/>
      <c r="FH32" s="274"/>
      <c r="FI32" s="274"/>
      <c r="FJ32" s="274"/>
      <c r="FK32" s="274"/>
      <c r="FL32" s="274"/>
      <c r="FM32" s="274"/>
      <c r="FN32" s="274"/>
      <c r="FO32" s="274"/>
      <c r="FP32" s="274"/>
      <c r="FQ32" s="274"/>
      <c r="FR32" s="274"/>
      <c r="FS32" s="274"/>
      <c r="FT32" s="274"/>
      <c r="FU32" s="274"/>
      <c r="FV32" s="274"/>
      <c r="FW32" s="274"/>
      <c r="FX32" s="274"/>
      <c r="FY32" s="274"/>
      <c r="FZ32" s="274"/>
      <c r="GA32" s="274"/>
      <c r="GB32" s="274"/>
      <c r="GC32" s="274"/>
      <c r="GD32" s="274"/>
      <c r="GE32" s="274"/>
      <c r="GF32" s="274"/>
      <c r="GG32" s="274"/>
      <c r="GH32" s="274"/>
      <c r="GI32" s="274"/>
      <c r="GJ32" s="274"/>
      <c r="GK32" s="274"/>
      <c r="GL32" s="274"/>
      <c r="GM32" s="274"/>
      <c r="GN32" s="274"/>
      <c r="GO32" s="274"/>
      <c r="GP32" s="274"/>
      <c r="GQ32" s="274"/>
      <c r="GR32" s="274"/>
      <c r="GS32" s="274"/>
      <c r="GT32" s="274"/>
      <c r="GU32" s="274"/>
      <c r="GV32" s="274"/>
      <c r="GW32" s="274"/>
      <c r="GX32" s="274"/>
      <c r="GY32" s="274"/>
      <c r="GZ32" s="274"/>
      <c r="HA32" s="274"/>
      <c r="HB32" s="274"/>
      <c r="HC32" s="274"/>
      <c r="HD32" s="274"/>
      <c r="HE32" s="274"/>
      <c r="HF32" s="274"/>
      <c r="HG32" s="274"/>
      <c r="HH32" s="274"/>
      <c r="HI32" s="274"/>
      <c r="HJ32" s="274"/>
      <c r="HK32" s="274"/>
      <c r="HL32" s="274"/>
      <c r="HM32" s="274"/>
      <c r="HN32" s="274"/>
      <c r="HO32" s="274"/>
      <c r="HP32" s="274"/>
      <c r="HQ32" s="274"/>
      <c r="HR32" s="274"/>
      <c r="HS32" s="274"/>
      <c r="HT32" s="274"/>
      <c r="HU32" s="274"/>
      <c r="HV32" s="274"/>
      <c r="HW32" s="274"/>
      <c r="HX32" s="274"/>
      <c r="HY32" s="274"/>
      <c r="HZ32" s="274"/>
      <c r="IA32" s="274"/>
      <c r="IB32" s="274"/>
      <c r="IC32" s="274"/>
      <c r="ID32" s="274"/>
      <c r="IE32" s="274"/>
      <c r="IF32" s="274"/>
      <c r="IG32" s="274"/>
      <c r="IH32" s="274"/>
      <c r="II32" s="274"/>
      <c r="IJ32" s="274"/>
      <c r="IK32" s="274"/>
      <c r="IL32" s="274"/>
      <c r="IM32" s="274"/>
      <c r="IN32" s="274"/>
      <c r="IO32" s="274"/>
      <c r="IP32" s="274"/>
      <c r="IQ32" s="274"/>
      <c r="IR32" s="274"/>
    </row>
    <row r="33" spans="1:252" s="894" customFormat="1">
      <c r="A33" s="74"/>
      <c r="B33" s="919"/>
      <c r="C33" s="89"/>
      <c r="D33" s="75"/>
      <c r="E33" s="76"/>
      <c r="F33" s="77"/>
      <c r="G33" s="78"/>
      <c r="H33" s="75"/>
      <c r="I33" s="76"/>
      <c r="J33" s="77"/>
      <c r="K33" s="78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4"/>
      <c r="BJ33" s="274"/>
      <c r="BK33" s="274"/>
      <c r="BL33" s="274"/>
      <c r="BM33" s="274"/>
      <c r="BN33" s="274"/>
      <c r="BO33" s="274"/>
      <c r="BP33" s="274"/>
      <c r="BQ33" s="274"/>
      <c r="BR33" s="274"/>
      <c r="BS33" s="274"/>
      <c r="BT33" s="274"/>
      <c r="BU33" s="274"/>
      <c r="BV33" s="274"/>
      <c r="BW33" s="274"/>
      <c r="BX33" s="274"/>
      <c r="BY33" s="274"/>
      <c r="BZ33" s="274"/>
      <c r="CA33" s="274"/>
      <c r="CB33" s="274"/>
      <c r="CC33" s="274"/>
      <c r="CD33" s="274"/>
      <c r="CE33" s="274"/>
      <c r="CF33" s="274"/>
      <c r="CG33" s="274"/>
      <c r="CH33" s="274"/>
      <c r="CI33" s="274"/>
      <c r="CJ33" s="274"/>
      <c r="CK33" s="274"/>
      <c r="CL33" s="274"/>
      <c r="CM33" s="274"/>
      <c r="CN33" s="274"/>
      <c r="CO33" s="274"/>
      <c r="CP33" s="274"/>
      <c r="CQ33" s="274"/>
      <c r="CR33" s="274"/>
      <c r="CS33" s="274"/>
      <c r="CT33" s="274"/>
      <c r="CU33" s="274"/>
      <c r="CV33" s="274"/>
      <c r="CW33" s="274"/>
      <c r="CX33" s="274"/>
      <c r="CY33" s="274"/>
      <c r="CZ33" s="274"/>
      <c r="DA33" s="274"/>
      <c r="DB33" s="274"/>
      <c r="DC33" s="274"/>
      <c r="DD33" s="274"/>
      <c r="DE33" s="274"/>
      <c r="DF33" s="274"/>
      <c r="DG33" s="274"/>
      <c r="DH33" s="274"/>
      <c r="DI33" s="274"/>
      <c r="DJ33" s="274"/>
      <c r="DK33" s="274"/>
      <c r="DL33" s="274"/>
      <c r="DM33" s="274"/>
      <c r="DN33" s="274"/>
      <c r="DO33" s="274"/>
      <c r="DP33" s="274"/>
      <c r="DQ33" s="274"/>
      <c r="DR33" s="274"/>
      <c r="DS33" s="274"/>
      <c r="DT33" s="274"/>
      <c r="DU33" s="274"/>
      <c r="DV33" s="274"/>
      <c r="DW33" s="274"/>
      <c r="DX33" s="274"/>
      <c r="DY33" s="274"/>
      <c r="DZ33" s="274"/>
      <c r="EA33" s="274"/>
      <c r="EB33" s="274"/>
      <c r="EC33" s="274"/>
      <c r="ED33" s="274"/>
      <c r="EE33" s="274"/>
      <c r="EF33" s="274"/>
      <c r="EG33" s="274"/>
      <c r="EH33" s="274"/>
      <c r="EI33" s="274"/>
      <c r="EJ33" s="274"/>
      <c r="EK33" s="274"/>
      <c r="EL33" s="274"/>
      <c r="EM33" s="274"/>
      <c r="EN33" s="274"/>
      <c r="EO33" s="274"/>
      <c r="EP33" s="274"/>
      <c r="EQ33" s="274"/>
      <c r="ER33" s="274"/>
      <c r="ES33" s="274"/>
      <c r="ET33" s="274"/>
      <c r="EU33" s="274"/>
      <c r="EV33" s="274"/>
      <c r="EW33" s="274"/>
      <c r="EX33" s="274"/>
      <c r="EY33" s="274"/>
      <c r="EZ33" s="274"/>
      <c r="FA33" s="274"/>
      <c r="FB33" s="274"/>
      <c r="FC33" s="274"/>
      <c r="FD33" s="274"/>
      <c r="FE33" s="274"/>
      <c r="FF33" s="274"/>
      <c r="FG33" s="274"/>
      <c r="FH33" s="274"/>
      <c r="FI33" s="274"/>
      <c r="FJ33" s="274"/>
      <c r="FK33" s="274"/>
      <c r="FL33" s="274"/>
      <c r="FM33" s="274"/>
      <c r="FN33" s="274"/>
      <c r="FO33" s="274"/>
      <c r="FP33" s="274"/>
      <c r="FQ33" s="274"/>
      <c r="FR33" s="274"/>
      <c r="FS33" s="274"/>
      <c r="FT33" s="274"/>
      <c r="FU33" s="274"/>
      <c r="FV33" s="274"/>
      <c r="FW33" s="274"/>
      <c r="FX33" s="274"/>
      <c r="FY33" s="274"/>
      <c r="FZ33" s="274"/>
      <c r="GA33" s="274"/>
      <c r="GB33" s="274"/>
      <c r="GC33" s="274"/>
      <c r="GD33" s="274"/>
      <c r="GE33" s="274"/>
      <c r="GF33" s="274"/>
      <c r="GG33" s="274"/>
      <c r="GH33" s="274"/>
      <c r="GI33" s="274"/>
      <c r="GJ33" s="274"/>
      <c r="GK33" s="274"/>
      <c r="GL33" s="274"/>
      <c r="GM33" s="274"/>
      <c r="GN33" s="274"/>
      <c r="GO33" s="274"/>
      <c r="GP33" s="274"/>
      <c r="GQ33" s="274"/>
      <c r="GR33" s="274"/>
      <c r="GS33" s="274"/>
      <c r="GT33" s="274"/>
      <c r="GU33" s="274"/>
      <c r="GV33" s="274"/>
      <c r="GW33" s="274"/>
      <c r="GX33" s="274"/>
      <c r="GY33" s="274"/>
      <c r="GZ33" s="274"/>
      <c r="HA33" s="274"/>
      <c r="HB33" s="274"/>
      <c r="HC33" s="274"/>
      <c r="HD33" s="274"/>
      <c r="HE33" s="274"/>
      <c r="HF33" s="274"/>
      <c r="HG33" s="274"/>
      <c r="HH33" s="274"/>
      <c r="HI33" s="274"/>
      <c r="HJ33" s="274"/>
      <c r="HK33" s="274"/>
      <c r="HL33" s="274"/>
      <c r="HM33" s="274"/>
      <c r="HN33" s="274"/>
      <c r="HO33" s="274"/>
      <c r="HP33" s="274"/>
      <c r="HQ33" s="274"/>
      <c r="HR33" s="274"/>
      <c r="HS33" s="274"/>
      <c r="HT33" s="274"/>
      <c r="HU33" s="274"/>
      <c r="HV33" s="274"/>
      <c r="HW33" s="274"/>
      <c r="HX33" s="274"/>
      <c r="HY33" s="274"/>
      <c r="HZ33" s="274"/>
      <c r="IA33" s="274"/>
      <c r="IB33" s="274"/>
      <c r="IC33" s="274"/>
      <c r="ID33" s="274"/>
      <c r="IE33" s="274"/>
      <c r="IF33" s="274"/>
      <c r="IG33" s="274"/>
      <c r="IH33" s="274"/>
      <c r="II33" s="274"/>
      <c r="IJ33" s="274"/>
      <c r="IK33" s="274"/>
      <c r="IL33" s="274"/>
      <c r="IM33" s="274"/>
      <c r="IN33" s="274"/>
      <c r="IO33" s="274"/>
      <c r="IP33" s="274"/>
      <c r="IQ33" s="274"/>
      <c r="IR33" s="274"/>
    </row>
    <row r="34" spans="1:252" s="894" customFormat="1">
      <c r="A34" s="74">
        <f>A31+1</f>
        <v>2</v>
      </c>
      <c r="B34" s="913" t="s">
        <v>733</v>
      </c>
      <c r="C34" s="79"/>
      <c r="D34" s="75">
        <v>1</v>
      </c>
      <c r="E34" s="76" t="s">
        <v>32</v>
      </c>
      <c r="F34" s="77"/>
      <c r="G34" s="78"/>
      <c r="H34" s="75">
        <v>1</v>
      </c>
      <c r="I34" s="76" t="s">
        <v>32</v>
      </c>
      <c r="J34" s="77"/>
      <c r="K34" s="78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274"/>
      <c r="AU34" s="274"/>
      <c r="AV34" s="274"/>
      <c r="AW34" s="274"/>
      <c r="AX34" s="274"/>
      <c r="AY34" s="274"/>
      <c r="AZ34" s="274"/>
      <c r="BA34" s="274"/>
      <c r="BB34" s="274"/>
      <c r="BC34" s="274"/>
      <c r="BD34" s="274"/>
      <c r="BE34" s="274"/>
      <c r="BF34" s="274"/>
      <c r="BG34" s="274"/>
      <c r="BH34" s="274"/>
      <c r="BI34" s="274"/>
      <c r="BJ34" s="274"/>
      <c r="BK34" s="274"/>
      <c r="BL34" s="274"/>
      <c r="BM34" s="274"/>
      <c r="BN34" s="274"/>
      <c r="BO34" s="274"/>
      <c r="BP34" s="274"/>
      <c r="BQ34" s="274"/>
      <c r="BR34" s="274"/>
      <c r="BS34" s="274"/>
      <c r="BT34" s="274"/>
      <c r="BU34" s="274"/>
      <c r="BV34" s="274"/>
      <c r="BW34" s="274"/>
      <c r="BX34" s="274"/>
      <c r="BY34" s="274"/>
      <c r="BZ34" s="274"/>
      <c r="CA34" s="274"/>
      <c r="CB34" s="274"/>
      <c r="CC34" s="274"/>
      <c r="CD34" s="274"/>
      <c r="CE34" s="274"/>
      <c r="CF34" s="274"/>
      <c r="CG34" s="274"/>
      <c r="CH34" s="274"/>
      <c r="CI34" s="274"/>
      <c r="CJ34" s="274"/>
      <c r="CK34" s="274"/>
      <c r="CL34" s="274"/>
      <c r="CM34" s="274"/>
      <c r="CN34" s="274"/>
      <c r="CO34" s="274"/>
      <c r="CP34" s="274"/>
      <c r="CQ34" s="274"/>
      <c r="CR34" s="274"/>
      <c r="CS34" s="274"/>
      <c r="CT34" s="274"/>
      <c r="CU34" s="274"/>
      <c r="CV34" s="274"/>
      <c r="CW34" s="274"/>
      <c r="CX34" s="274"/>
      <c r="CY34" s="274"/>
      <c r="CZ34" s="274"/>
      <c r="DA34" s="274"/>
      <c r="DB34" s="274"/>
      <c r="DC34" s="274"/>
      <c r="DD34" s="274"/>
      <c r="DE34" s="274"/>
      <c r="DF34" s="274"/>
      <c r="DG34" s="274"/>
      <c r="DH34" s="274"/>
      <c r="DI34" s="274"/>
      <c r="DJ34" s="274"/>
      <c r="DK34" s="274"/>
      <c r="DL34" s="274"/>
      <c r="DM34" s="274"/>
      <c r="DN34" s="274"/>
      <c r="DO34" s="274"/>
      <c r="DP34" s="274"/>
      <c r="DQ34" s="274"/>
      <c r="DR34" s="274"/>
      <c r="DS34" s="274"/>
      <c r="DT34" s="274"/>
      <c r="DU34" s="274"/>
      <c r="DV34" s="274"/>
      <c r="DW34" s="274"/>
      <c r="DX34" s="274"/>
      <c r="DY34" s="274"/>
      <c r="DZ34" s="274"/>
      <c r="EA34" s="274"/>
      <c r="EB34" s="274"/>
      <c r="EC34" s="274"/>
      <c r="ED34" s="274"/>
      <c r="EE34" s="274"/>
      <c r="EF34" s="274"/>
      <c r="EG34" s="274"/>
      <c r="EH34" s="274"/>
      <c r="EI34" s="274"/>
      <c r="EJ34" s="274"/>
      <c r="EK34" s="274"/>
      <c r="EL34" s="274"/>
      <c r="EM34" s="274"/>
      <c r="EN34" s="274"/>
      <c r="EO34" s="274"/>
      <c r="EP34" s="274"/>
      <c r="EQ34" s="274"/>
      <c r="ER34" s="274"/>
      <c r="ES34" s="274"/>
      <c r="ET34" s="274"/>
      <c r="EU34" s="274"/>
      <c r="EV34" s="274"/>
      <c r="EW34" s="274"/>
      <c r="EX34" s="274"/>
      <c r="EY34" s="274"/>
      <c r="EZ34" s="274"/>
      <c r="FA34" s="274"/>
      <c r="FB34" s="274"/>
      <c r="FC34" s="274"/>
      <c r="FD34" s="274"/>
      <c r="FE34" s="274"/>
      <c r="FF34" s="274"/>
      <c r="FG34" s="274"/>
      <c r="FH34" s="274"/>
      <c r="FI34" s="274"/>
      <c r="FJ34" s="274"/>
      <c r="FK34" s="274"/>
      <c r="FL34" s="274"/>
      <c r="FM34" s="274"/>
      <c r="FN34" s="274"/>
      <c r="FO34" s="274"/>
      <c r="FP34" s="274"/>
      <c r="FQ34" s="274"/>
      <c r="FR34" s="274"/>
      <c r="FS34" s="274"/>
      <c r="FT34" s="274"/>
      <c r="FU34" s="274"/>
      <c r="FV34" s="274"/>
      <c r="FW34" s="274"/>
      <c r="FX34" s="274"/>
      <c r="FY34" s="274"/>
      <c r="FZ34" s="274"/>
      <c r="GA34" s="274"/>
      <c r="GB34" s="274"/>
      <c r="GC34" s="274"/>
      <c r="GD34" s="274"/>
      <c r="GE34" s="274"/>
      <c r="GF34" s="274"/>
      <c r="GG34" s="274"/>
      <c r="GH34" s="274"/>
      <c r="GI34" s="274"/>
      <c r="GJ34" s="274"/>
      <c r="GK34" s="274"/>
      <c r="GL34" s="274"/>
      <c r="GM34" s="274"/>
      <c r="GN34" s="274"/>
      <c r="GO34" s="274"/>
      <c r="GP34" s="274"/>
      <c r="GQ34" s="274"/>
      <c r="GR34" s="274"/>
      <c r="GS34" s="274"/>
      <c r="GT34" s="274"/>
      <c r="GU34" s="274"/>
      <c r="GV34" s="274"/>
      <c r="GW34" s="274"/>
      <c r="GX34" s="274"/>
      <c r="GY34" s="274"/>
      <c r="GZ34" s="274"/>
      <c r="HA34" s="274"/>
      <c r="HB34" s="274"/>
      <c r="HC34" s="274"/>
      <c r="HD34" s="274"/>
      <c r="HE34" s="274"/>
      <c r="HF34" s="274"/>
      <c r="HG34" s="274"/>
      <c r="HH34" s="274"/>
      <c r="HI34" s="274"/>
      <c r="HJ34" s="274"/>
      <c r="HK34" s="274"/>
      <c r="HL34" s="274"/>
      <c r="HM34" s="274"/>
      <c r="HN34" s="274"/>
      <c r="HO34" s="274"/>
      <c r="HP34" s="274"/>
      <c r="HQ34" s="274"/>
      <c r="HR34" s="274"/>
      <c r="HS34" s="274"/>
      <c r="HT34" s="274"/>
      <c r="HU34" s="274"/>
      <c r="HV34" s="274"/>
      <c r="HW34" s="274"/>
      <c r="HX34" s="274"/>
      <c r="HY34" s="274"/>
      <c r="HZ34" s="274"/>
      <c r="IA34" s="274"/>
      <c r="IB34" s="274"/>
      <c r="IC34" s="274"/>
      <c r="ID34" s="274"/>
      <c r="IE34" s="274"/>
      <c r="IF34" s="274"/>
      <c r="IG34" s="274"/>
      <c r="IH34" s="274"/>
      <c r="II34" s="274"/>
      <c r="IJ34" s="274"/>
      <c r="IK34" s="274"/>
      <c r="IL34" s="274"/>
      <c r="IM34" s="274"/>
      <c r="IN34" s="274"/>
      <c r="IO34" s="274"/>
      <c r="IP34" s="274"/>
      <c r="IQ34" s="274"/>
      <c r="IR34" s="274"/>
    </row>
    <row r="35" spans="1:252" s="894" customFormat="1" ht="12.75" customHeight="1">
      <c r="A35" s="74"/>
      <c r="B35" s="913"/>
      <c r="C35" s="79"/>
      <c r="D35" s="75"/>
      <c r="E35" s="76"/>
      <c r="F35" s="77"/>
      <c r="G35" s="78"/>
      <c r="H35" s="75"/>
      <c r="I35" s="76"/>
      <c r="J35" s="77"/>
      <c r="K35" s="78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  <c r="HK35" s="274"/>
      <c r="HL35" s="274"/>
      <c r="HM35" s="274"/>
      <c r="HN35" s="274"/>
      <c r="HO35" s="274"/>
      <c r="HP35" s="274"/>
      <c r="HQ35" s="274"/>
      <c r="HR35" s="274"/>
      <c r="HS35" s="274"/>
      <c r="HT35" s="274"/>
      <c r="HU35" s="274"/>
      <c r="HV35" s="274"/>
      <c r="HW35" s="274"/>
      <c r="HX35" s="274"/>
      <c r="HY35" s="274"/>
      <c r="HZ35" s="274"/>
      <c r="IA35" s="274"/>
      <c r="IB35" s="274"/>
      <c r="IC35" s="274"/>
      <c r="ID35" s="274"/>
      <c r="IE35" s="274"/>
      <c r="IF35" s="274"/>
      <c r="IG35" s="274"/>
      <c r="IH35" s="274"/>
      <c r="II35" s="274"/>
      <c r="IJ35" s="274"/>
      <c r="IK35" s="274"/>
      <c r="IL35" s="274"/>
      <c r="IM35" s="274"/>
      <c r="IN35" s="274"/>
      <c r="IO35" s="274"/>
      <c r="IP35" s="274"/>
      <c r="IQ35" s="274"/>
      <c r="IR35" s="274"/>
    </row>
    <row r="36" spans="1:252" s="894" customFormat="1">
      <c r="A36" s="74">
        <f>A34+1</f>
        <v>3</v>
      </c>
      <c r="B36" s="913" t="s">
        <v>734</v>
      </c>
      <c r="C36" s="79"/>
      <c r="D36" s="75"/>
      <c r="E36" s="76" t="s">
        <v>735</v>
      </c>
      <c r="F36" s="77"/>
      <c r="G36" s="78"/>
      <c r="H36" s="75"/>
      <c r="I36" s="76" t="s">
        <v>735</v>
      </c>
      <c r="J36" s="77"/>
      <c r="K36" s="78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274"/>
      <c r="AT36" s="274"/>
      <c r="AU36" s="274"/>
      <c r="AV36" s="274"/>
      <c r="AW36" s="274"/>
      <c r="AX36" s="274"/>
      <c r="AY36" s="274"/>
      <c r="AZ36" s="274"/>
      <c r="BA36" s="274"/>
      <c r="BB36" s="274"/>
      <c r="BC36" s="274"/>
      <c r="BD36" s="274"/>
      <c r="BE36" s="274"/>
      <c r="BF36" s="274"/>
      <c r="BG36" s="274"/>
      <c r="BH36" s="274"/>
      <c r="BI36" s="274"/>
      <c r="BJ36" s="274"/>
      <c r="BK36" s="274"/>
      <c r="BL36" s="274"/>
      <c r="BM36" s="274"/>
      <c r="BN36" s="274"/>
      <c r="BO36" s="274"/>
      <c r="BP36" s="274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74"/>
      <c r="CB36" s="274"/>
      <c r="CC36" s="274"/>
      <c r="CD36" s="274"/>
      <c r="CE36" s="274"/>
      <c r="CF36" s="274"/>
      <c r="CG36" s="274"/>
      <c r="CH36" s="274"/>
      <c r="CI36" s="274"/>
      <c r="CJ36" s="274"/>
      <c r="CK36" s="274"/>
      <c r="CL36" s="274"/>
      <c r="CM36" s="274"/>
      <c r="CN36" s="274"/>
      <c r="CO36" s="274"/>
      <c r="CP36" s="274"/>
      <c r="CQ36" s="274"/>
      <c r="CR36" s="274"/>
      <c r="CS36" s="274"/>
      <c r="CT36" s="274"/>
      <c r="CU36" s="274"/>
      <c r="CV36" s="274"/>
      <c r="CW36" s="274"/>
      <c r="CX36" s="274"/>
      <c r="CY36" s="274"/>
      <c r="CZ36" s="274"/>
      <c r="DA36" s="274"/>
      <c r="DB36" s="274"/>
      <c r="DC36" s="274"/>
      <c r="DD36" s="274"/>
      <c r="DE36" s="274"/>
      <c r="DF36" s="274"/>
      <c r="DG36" s="274"/>
      <c r="DH36" s="274"/>
      <c r="DI36" s="274"/>
      <c r="DJ36" s="274"/>
      <c r="DK36" s="274"/>
      <c r="DL36" s="274"/>
      <c r="DM36" s="274"/>
      <c r="DN36" s="274"/>
      <c r="DO36" s="274"/>
      <c r="DP36" s="274"/>
      <c r="DQ36" s="274"/>
      <c r="DR36" s="274"/>
      <c r="DS36" s="274"/>
      <c r="DT36" s="274"/>
      <c r="DU36" s="274"/>
      <c r="DV36" s="274"/>
      <c r="DW36" s="274"/>
      <c r="DX36" s="274"/>
      <c r="DY36" s="274"/>
      <c r="DZ36" s="274"/>
      <c r="EA36" s="274"/>
      <c r="EB36" s="274"/>
      <c r="EC36" s="274"/>
      <c r="ED36" s="274"/>
      <c r="EE36" s="274"/>
      <c r="EF36" s="274"/>
      <c r="EG36" s="274"/>
      <c r="EH36" s="274"/>
      <c r="EI36" s="274"/>
      <c r="EJ36" s="274"/>
      <c r="EK36" s="274"/>
      <c r="EL36" s="274"/>
      <c r="EM36" s="274"/>
      <c r="EN36" s="274"/>
      <c r="EO36" s="274"/>
      <c r="EP36" s="274"/>
      <c r="EQ36" s="274"/>
      <c r="ER36" s="274"/>
      <c r="ES36" s="274"/>
      <c r="ET36" s="274"/>
      <c r="EU36" s="274"/>
      <c r="EV36" s="274"/>
      <c r="EW36" s="274"/>
      <c r="EX36" s="274"/>
      <c r="EY36" s="274"/>
      <c r="EZ36" s="274"/>
      <c r="FA36" s="274"/>
      <c r="FB36" s="274"/>
      <c r="FC36" s="274"/>
      <c r="FD36" s="274"/>
      <c r="FE36" s="274"/>
      <c r="FF36" s="274"/>
      <c r="FG36" s="274"/>
      <c r="FH36" s="274"/>
      <c r="FI36" s="274"/>
      <c r="FJ36" s="274"/>
      <c r="FK36" s="274"/>
      <c r="FL36" s="274"/>
      <c r="FM36" s="274"/>
      <c r="FN36" s="274"/>
      <c r="FO36" s="274"/>
      <c r="FP36" s="274"/>
      <c r="FQ36" s="274"/>
      <c r="FR36" s="274"/>
      <c r="FS36" s="274"/>
      <c r="FT36" s="274"/>
      <c r="FU36" s="274"/>
      <c r="FV36" s="274"/>
      <c r="FW36" s="274"/>
      <c r="FX36" s="274"/>
      <c r="FY36" s="274"/>
      <c r="FZ36" s="274"/>
      <c r="GA36" s="274"/>
      <c r="GB36" s="274"/>
      <c r="GC36" s="274"/>
      <c r="GD36" s="274"/>
      <c r="GE36" s="274"/>
      <c r="GF36" s="274"/>
      <c r="GG36" s="274"/>
      <c r="GH36" s="274"/>
      <c r="GI36" s="274"/>
      <c r="GJ36" s="274"/>
      <c r="GK36" s="274"/>
      <c r="GL36" s="274"/>
      <c r="GM36" s="274"/>
      <c r="GN36" s="274"/>
      <c r="GO36" s="274"/>
      <c r="GP36" s="274"/>
      <c r="GQ36" s="274"/>
      <c r="GR36" s="274"/>
      <c r="GS36" s="274"/>
      <c r="GT36" s="274"/>
      <c r="GU36" s="274"/>
      <c r="GV36" s="274"/>
      <c r="GW36" s="274"/>
      <c r="GX36" s="274"/>
      <c r="GY36" s="274"/>
      <c r="GZ36" s="274"/>
      <c r="HA36" s="274"/>
      <c r="HB36" s="274"/>
      <c r="HC36" s="274"/>
      <c r="HD36" s="274"/>
      <c r="HE36" s="274"/>
      <c r="HF36" s="274"/>
      <c r="HG36" s="274"/>
      <c r="HH36" s="274"/>
      <c r="HI36" s="274"/>
      <c r="HJ36" s="274"/>
      <c r="HK36" s="274"/>
      <c r="HL36" s="274"/>
      <c r="HM36" s="274"/>
      <c r="HN36" s="274"/>
      <c r="HO36" s="274"/>
      <c r="HP36" s="274"/>
      <c r="HQ36" s="274"/>
      <c r="HR36" s="274"/>
      <c r="HS36" s="274"/>
      <c r="HT36" s="274"/>
      <c r="HU36" s="274"/>
      <c r="HV36" s="274"/>
      <c r="HW36" s="274"/>
      <c r="HX36" s="274"/>
      <c r="HY36" s="274"/>
      <c r="HZ36" s="274"/>
      <c r="IA36" s="274"/>
      <c r="IB36" s="274"/>
      <c r="IC36" s="274"/>
      <c r="ID36" s="274"/>
      <c r="IE36" s="274"/>
      <c r="IF36" s="274"/>
      <c r="IG36" s="274"/>
      <c r="IH36" s="274"/>
      <c r="II36" s="274"/>
      <c r="IJ36" s="274"/>
      <c r="IK36" s="274"/>
      <c r="IL36" s="274"/>
      <c r="IM36" s="274"/>
      <c r="IN36" s="274"/>
      <c r="IO36" s="274"/>
      <c r="IP36" s="274"/>
      <c r="IQ36" s="274"/>
      <c r="IR36" s="274"/>
    </row>
    <row r="37" spans="1:252" s="894" customFormat="1">
      <c r="A37" s="461"/>
      <c r="B37" s="723"/>
      <c r="C37" s="370"/>
      <c r="D37" s="83"/>
      <c r="E37" s="84"/>
      <c r="F37" s="463"/>
      <c r="G37" s="467"/>
      <c r="H37" s="83"/>
      <c r="I37" s="84"/>
      <c r="J37" s="463"/>
      <c r="K37" s="467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/>
      <c r="AS37" s="274"/>
      <c r="AT37" s="274"/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74"/>
      <c r="BI37" s="274"/>
      <c r="BJ37" s="274"/>
      <c r="BK37" s="274"/>
      <c r="BL37" s="274"/>
      <c r="BM37" s="274"/>
      <c r="BN37" s="274"/>
      <c r="BO37" s="274"/>
      <c r="BP37" s="274"/>
      <c r="BQ37" s="274"/>
      <c r="BR37" s="274"/>
      <c r="BS37" s="274"/>
      <c r="BT37" s="274"/>
      <c r="BU37" s="274"/>
      <c r="BV37" s="274"/>
      <c r="BW37" s="274"/>
      <c r="BX37" s="274"/>
      <c r="BY37" s="274"/>
      <c r="BZ37" s="274"/>
      <c r="CA37" s="274"/>
      <c r="CB37" s="274"/>
      <c r="CC37" s="274"/>
      <c r="CD37" s="274"/>
      <c r="CE37" s="274"/>
      <c r="CF37" s="274"/>
      <c r="CG37" s="274"/>
      <c r="CH37" s="274"/>
      <c r="CI37" s="274"/>
      <c r="CJ37" s="274"/>
      <c r="CK37" s="274"/>
      <c r="CL37" s="274"/>
      <c r="CM37" s="274"/>
      <c r="CN37" s="274"/>
      <c r="CO37" s="274"/>
      <c r="CP37" s="274"/>
      <c r="CQ37" s="274"/>
      <c r="CR37" s="274"/>
      <c r="CS37" s="274"/>
      <c r="CT37" s="274"/>
      <c r="CU37" s="274"/>
      <c r="CV37" s="274"/>
      <c r="CW37" s="274"/>
      <c r="CX37" s="274"/>
      <c r="CY37" s="274"/>
      <c r="CZ37" s="274"/>
      <c r="DA37" s="274"/>
      <c r="DB37" s="274"/>
      <c r="DC37" s="274"/>
      <c r="DD37" s="274"/>
      <c r="DE37" s="274"/>
      <c r="DF37" s="274"/>
      <c r="DG37" s="274"/>
      <c r="DH37" s="274"/>
      <c r="DI37" s="274"/>
      <c r="DJ37" s="274"/>
      <c r="DK37" s="274"/>
      <c r="DL37" s="274"/>
      <c r="DM37" s="274"/>
      <c r="DN37" s="274"/>
      <c r="DO37" s="274"/>
      <c r="DP37" s="274"/>
      <c r="DQ37" s="274"/>
      <c r="DR37" s="274"/>
      <c r="DS37" s="274"/>
      <c r="DT37" s="274"/>
      <c r="DU37" s="274"/>
      <c r="DV37" s="274"/>
      <c r="DW37" s="274"/>
      <c r="DX37" s="274"/>
      <c r="DY37" s="274"/>
      <c r="DZ37" s="274"/>
      <c r="EA37" s="274"/>
      <c r="EB37" s="274"/>
      <c r="EC37" s="274"/>
      <c r="ED37" s="274"/>
      <c r="EE37" s="274"/>
      <c r="EF37" s="274"/>
      <c r="EG37" s="274"/>
      <c r="EH37" s="274"/>
      <c r="EI37" s="274"/>
      <c r="EJ37" s="274"/>
      <c r="EK37" s="274"/>
      <c r="EL37" s="274"/>
      <c r="EM37" s="274"/>
      <c r="EN37" s="274"/>
      <c r="EO37" s="274"/>
      <c r="EP37" s="274"/>
      <c r="EQ37" s="274"/>
      <c r="ER37" s="274"/>
      <c r="ES37" s="274"/>
      <c r="ET37" s="274"/>
      <c r="EU37" s="274"/>
      <c r="EV37" s="274"/>
      <c r="EW37" s="274"/>
      <c r="EX37" s="274"/>
      <c r="EY37" s="274"/>
      <c r="EZ37" s="274"/>
      <c r="FA37" s="274"/>
      <c r="FB37" s="274"/>
      <c r="FC37" s="274"/>
      <c r="FD37" s="274"/>
      <c r="FE37" s="274"/>
      <c r="FF37" s="274"/>
      <c r="FG37" s="274"/>
      <c r="FH37" s="274"/>
      <c r="FI37" s="274"/>
      <c r="FJ37" s="274"/>
      <c r="FK37" s="274"/>
      <c r="FL37" s="274"/>
      <c r="FM37" s="274"/>
      <c r="FN37" s="274"/>
      <c r="FO37" s="274"/>
      <c r="FP37" s="274"/>
      <c r="FQ37" s="274"/>
      <c r="FR37" s="274"/>
      <c r="FS37" s="274"/>
      <c r="FT37" s="274"/>
      <c r="FU37" s="274"/>
      <c r="FV37" s="274"/>
      <c r="FW37" s="274"/>
      <c r="FX37" s="274"/>
      <c r="FY37" s="274"/>
      <c r="FZ37" s="274"/>
      <c r="GA37" s="274"/>
      <c r="GB37" s="274"/>
      <c r="GC37" s="274"/>
      <c r="GD37" s="274"/>
      <c r="GE37" s="274"/>
      <c r="GF37" s="274"/>
      <c r="GG37" s="274"/>
      <c r="GH37" s="274"/>
      <c r="GI37" s="274"/>
      <c r="GJ37" s="274"/>
      <c r="GK37" s="274"/>
      <c r="GL37" s="274"/>
      <c r="GM37" s="274"/>
      <c r="GN37" s="274"/>
      <c r="GO37" s="274"/>
      <c r="GP37" s="274"/>
      <c r="GQ37" s="274"/>
      <c r="GR37" s="274"/>
      <c r="GS37" s="274"/>
      <c r="GT37" s="274"/>
      <c r="GU37" s="274"/>
      <c r="GV37" s="274"/>
      <c r="GW37" s="274"/>
      <c r="GX37" s="274"/>
      <c r="GY37" s="274"/>
      <c r="GZ37" s="274"/>
      <c r="HA37" s="274"/>
      <c r="HB37" s="274"/>
      <c r="HC37" s="274"/>
      <c r="HD37" s="274"/>
      <c r="HE37" s="274"/>
      <c r="HF37" s="274"/>
      <c r="HG37" s="274"/>
      <c r="HH37" s="274"/>
      <c r="HI37" s="274"/>
      <c r="HJ37" s="274"/>
      <c r="HK37" s="274"/>
      <c r="HL37" s="274"/>
      <c r="HM37" s="274"/>
      <c r="HN37" s="274"/>
      <c r="HO37" s="274"/>
      <c r="HP37" s="274"/>
      <c r="HQ37" s="274"/>
      <c r="HR37" s="274"/>
      <c r="HS37" s="274"/>
      <c r="HT37" s="274"/>
      <c r="HU37" s="274"/>
      <c r="HV37" s="274"/>
      <c r="HW37" s="274"/>
      <c r="HX37" s="274"/>
      <c r="HY37" s="274"/>
      <c r="HZ37" s="274"/>
      <c r="IA37" s="274"/>
      <c r="IB37" s="274"/>
      <c r="IC37" s="274"/>
      <c r="ID37" s="274"/>
      <c r="IE37" s="274"/>
      <c r="IF37" s="274"/>
      <c r="IG37" s="274"/>
      <c r="IH37" s="274"/>
      <c r="II37" s="274"/>
      <c r="IJ37" s="274"/>
      <c r="IK37" s="274"/>
      <c r="IL37" s="274"/>
      <c r="IM37" s="274"/>
      <c r="IN37" s="274"/>
      <c r="IO37" s="274"/>
      <c r="IP37" s="274"/>
      <c r="IQ37" s="274"/>
      <c r="IR37" s="274"/>
    </row>
    <row r="38" spans="1:252" s="894" customFormat="1">
      <c r="A38" s="74"/>
      <c r="B38" s="919"/>
      <c r="C38" s="89"/>
      <c r="D38" s="75"/>
      <c r="E38" s="76"/>
      <c r="F38" s="77"/>
      <c r="G38" s="78"/>
      <c r="H38" s="75"/>
      <c r="I38" s="76"/>
      <c r="J38" s="77"/>
      <c r="K38" s="78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4"/>
      <c r="BK38" s="274"/>
      <c r="BL38" s="274"/>
      <c r="BM38" s="274"/>
      <c r="BN38" s="274"/>
      <c r="BO38" s="274"/>
      <c r="BP38" s="274"/>
      <c r="BQ38" s="274"/>
      <c r="BR38" s="274"/>
      <c r="BS38" s="274"/>
      <c r="BT38" s="274"/>
      <c r="BU38" s="274"/>
      <c r="BV38" s="274"/>
      <c r="BW38" s="274"/>
      <c r="BX38" s="274"/>
      <c r="BY38" s="274"/>
      <c r="BZ38" s="274"/>
      <c r="CA38" s="274"/>
      <c r="CB38" s="274"/>
      <c r="CC38" s="274"/>
      <c r="CD38" s="274"/>
      <c r="CE38" s="274"/>
      <c r="CF38" s="274"/>
      <c r="CG38" s="274"/>
      <c r="CH38" s="274"/>
      <c r="CI38" s="274"/>
      <c r="CJ38" s="274"/>
      <c r="CK38" s="274"/>
      <c r="CL38" s="274"/>
      <c r="CM38" s="274"/>
      <c r="CN38" s="274"/>
      <c r="CO38" s="274"/>
      <c r="CP38" s="274"/>
      <c r="CQ38" s="274"/>
      <c r="CR38" s="274"/>
      <c r="CS38" s="274"/>
      <c r="CT38" s="274"/>
      <c r="CU38" s="274"/>
      <c r="CV38" s="274"/>
      <c r="CW38" s="274"/>
      <c r="CX38" s="274"/>
      <c r="CY38" s="274"/>
      <c r="CZ38" s="274"/>
      <c r="DA38" s="274"/>
      <c r="DB38" s="274"/>
      <c r="DC38" s="274"/>
      <c r="DD38" s="274"/>
      <c r="DE38" s="274"/>
      <c r="DF38" s="274"/>
      <c r="DG38" s="274"/>
      <c r="DH38" s="274"/>
      <c r="DI38" s="274"/>
      <c r="DJ38" s="274"/>
      <c r="DK38" s="274"/>
      <c r="DL38" s="274"/>
      <c r="DM38" s="274"/>
      <c r="DN38" s="274"/>
      <c r="DO38" s="274"/>
      <c r="DP38" s="274"/>
      <c r="DQ38" s="274"/>
      <c r="DR38" s="274"/>
      <c r="DS38" s="274"/>
      <c r="DT38" s="274"/>
      <c r="DU38" s="274"/>
      <c r="DV38" s="274"/>
      <c r="DW38" s="274"/>
      <c r="DX38" s="274"/>
      <c r="DY38" s="274"/>
      <c r="DZ38" s="274"/>
      <c r="EA38" s="274"/>
      <c r="EB38" s="274"/>
      <c r="EC38" s="274"/>
      <c r="ED38" s="274"/>
      <c r="EE38" s="274"/>
      <c r="EF38" s="274"/>
      <c r="EG38" s="274"/>
      <c r="EH38" s="274"/>
      <c r="EI38" s="274"/>
      <c r="EJ38" s="274"/>
      <c r="EK38" s="274"/>
      <c r="EL38" s="274"/>
      <c r="EM38" s="274"/>
      <c r="EN38" s="274"/>
      <c r="EO38" s="274"/>
      <c r="EP38" s="274"/>
      <c r="EQ38" s="274"/>
      <c r="ER38" s="274"/>
      <c r="ES38" s="274"/>
      <c r="ET38" s="274"/>
      <c r="EU38" s="274"/>
      <c r="EV38" s="274"/>
      <c r="EW38" s="274"/>
      <c r="EX38" s="274"/>
      <c r="EY38" s="274"/>
      <c r="EZ38" s="274"/>
      <c r="FA38" s="274"/>
      <c r="FB38" s="274"/>
      <c r="FC38" s="274"/>
      <c r="FD38" s="274"/>
      <c r="FE38" s="274"/>
      <c r="FF38" s="274"/>
      <c r="FG38" s="274"/>
      <c r="FH38" s="274"/>
      <c r="FI38" s="274"/>
      <c r="FJ38" s="274"/>
      <c r="FK38" s="274"/>
      <c r="FL38" s="274"/>
      <c r="FM38" s="274"/>
      <c r="FN38" s="274"/>
      <c r="FO38" s="274"/>
      <c r="FP38" s="274"/>
      <c r="FQ38" s="274"/>
      <c r="FR38" s="274"/>
      <c r="FS38" s="274"/>
      <c r="FT38" s="274"/>
      <c r="FU38" s="274"/>
      <c r="FV38" s="274"/>
      <c r="FW38" s="274"/>
      <c r="FX38" s="274"/>
      <c r="FY38" s="274"/>
      <c r="FZ38" s="274"/>
      <c r="GA38" s="274"/>
      <c r="GB38" s="274"/>
      <c r="GC38" s="274"/>
      <c r="GD38" s="274"/>
      <c r="GE38" s="274"/>
      <c r="GF38" s="274"/>
      <c r="GG38" s="274"/>
      <c r="GH38" s="274"/>
      <c r="GI38" s="274"/>
      <c r="GJ38" s="274"/>
      <c r="GK38" s="274"/>
      <c r="GL38" s="274"/>
      <c r="GM38" s="274"/>
      <c r="GN38" s="274"/>
      <c r="GO38" s="274"/>
      <c r="GP38" s="274"/>
      <c r="GQ38" s="274"/>
      <c r="GR38" s="274"/>
      <c r="GS38" s="274"/>
      <c r="GT38" s="274"/>
      <c r="GU38" s="274"/>
      <c r="GV38" s="274"/>
      <c r="GW38" s="274"/>
      <c r="GX38" s="274"/>
      <c r="GY38" s="274"/>
      <c r="GZ38" s="274"/>
      <c r="HA38" s="274"/>
      <c r="HB38" s="274"/>
      <c r="HC38" s="274"/>
      <c r="HD38" s="274"/>
      <c r="HE38" s="274"/>
      <c r="HF38" s="274"/>
      <c r="HG38" s="274"/>
      <c r="HH38" s="274"/>
      <c r="HI38" s="274"/>
      <c r="HJ38" s="274"/>
      <c r="HK38" s="274"/>
      <c r="HL38" s="274"/>
      <c r="HM38" s="274"/>
      <c r="HN38" s="274"/>
      <c r="HO38" s="274"/>
      <c r="HP38" s="274"/>
      <c r="HQ38" s="274"/>
      <c r="HR38" s="274"/>
      <c r="HS38" s="274"/>
      <c r="HT38" s="274"/>
      <c r="HU38" s="274"/>
      <c r="HV38" s="274"/>
      <c r="HW38" s="274"/>
      <c r="HX38" s="274"/>
      <c r="HY38" s="274"/>
      <c r="HZ38" s="274"/>
      <c r="IA38" s="274"/>
      <c r="IB38" s="274"/>
      <c r="IC38" s="274"/>
      <c r="ID38" s="274"/>
      <c r="IE38" s="274"/>
      <c r="IF38" s="274"/>
      <c r="IG38" s="274"/>
      <c r="IH38" s="274"/>
      <c r="II38" s="274"/>
      <c r="IJ38" s="274"/>
      <c r="IK38" s="274"/>
      <c r="IL38" s="274"/>
      <c r="IM38" s="274"/>
      <c r="IN38" s="274"/>
      <c r="IO38" s="274"/>
      <c r="IP38" s="274"/>
      <c r="IQ38" s="274"/>
      <c r="IR38" s="274"/>
    </row>
    <row r="39" spans="1:252" s="894" customFormat="1" ht="12.75" customHeight="1">
      <c r="A39" s="74"/>
      <c r="B39" s="913"/>
      <c r="C39" s="89"/>
      <c r="D39" s="75"/>
      <c r="E39" s="76"/>
      <c r="F39" s="77"/>
      <c r="G39" s="78"/>
      <c r="H39" s="75"/>
      <c r="I39" s="76"/>
      <c r="J39" s="77"/>
      <c r="K39" s="78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4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274"/>
      <c r="FC39" s="274"/>
      <c r="FD39" s="274"/>
      <c r="FE39" s="274"/>
      <c r="FF39" s="274"/>
      <c r="FG39" s="274"/>
      <c r="FH39" s="274"/>
      <c r="FI39" s="274"/>
      <c r="FJ39" s="274"/>
      <c r="FK39" s="274"/>
      <c r="FL39" s="274"/>
      <c r="FM39" s="274"/>
      <c r="FN39" s="274"/>
      <c r="FO39" s="274"/>
      <c r="FP39" s="274"/>
      <c r="FQ39" s="274"/>
      <c r="FR39" s="274"/>
      <c r="FS39" s="274"/>
      <c r="FT39" s="274"/>
      <c r="FU39" s="274"/>
      <c r="FV39" s="274"/>
      <c r="FW39" s="274"/>
      <c r="FX39" s="274"/>
      <c r="FY39" s="274"/>
      <c r="FZ39" s="274"/>
      <c r="GA39" s="274"/>
      <c r="GB39" s="274"/>
      <c r="GC39" s="274"/>
      <c r="GD39" s="274"/>
      <c r="GE39" s="274"/>
      <c r="GF39" s="274"/>
      <c r="GG39" s="274"/>
      <c r="GH39" s="274"/>
      <c r="GI39" s="274"/>
      <c r="GJ39" s="274"/>
      <c r="GK39" s="274"/>
      <c r="GL39" s="274"/>
      <c r="GM39" s="274"/>
      <c r="GN39" s="274"/>
      <c r="GO39" s="274"/>
      <c r="GP39" s="274"/>
      <c r="GQ39" s="274"/>
      <c r="GR39" s="274"/>
      <c r="GS39" s="274"/>
      <c r="GT39" s="274"/>
      <c r="GU39" s="274"/>
      <c r="GV39" s="274"/>
      <c r="GW39" s="274"/>
      <c r="GX39" s="274"/>
      <c r="GY39" s="274"/>
      <c r="GZ39" s="274"/>
      <c r="HA39" s="274"/>
      <c r="HB39" s="274"/>
      <c r="HC39" s="274"/>
      <c r="HD39" s="274"/>
      <c r="HE39" s="274"/>
      <c r="HF39" s="274"/>
      <c r="HG39" s="274"/>
      <c r="HH39" s="274"/>
      <c r="HI39" s="274"/>
      <c r="HJ39" s="274"/>
      <c r="HK39" s="274"/>
      <c r="HL39" s="274"/>
      <c r="HM39" s="274"/>
      <c r="HN39" s="274"/>
      <c r="HO39" s="274"/>
      <c r="HP39" s="274"/>
      <c r="HQ39" s="274"/>
      <c r="HR39" s="274"/>
      <c r="HS39" s="274"/>
      <c r="HT39" s="274"/>
      <c r="HU39" s="274"/>
      <c r="HV39" s="274"/>
      <c r="HW39" s="274"/>
      <c r="HX39" s="274"/>
      <c r="HY39" s="274"/>
      <c r="HZ39" s="274"/>
      <c r="IA39" s="274"/>
      <c r="IB39" s="274"/>
      <c r="IC39" s="274"/>
      <c r="ID39" s="274"/>
      <c r="IE39" s="274"/>
      <c r="IF39" s="274"/>
      <c r="IG39" s="274"/>
      <c r="IH39" s="274"/>
      <c r="II39" s="274"/>
      <c r="IJ39" s="274"/>
      <c r="IK39" s="274"/>
      <c r="IL39" s="274"/>
      <c r="IM39" s="274"/>
      <c r="IN39" s="274"/>
      <c r="IO39" s="274"/>
      <c r="IP39" s="274"/>
      <c r="IQ39" s="274"/>
      <c r="IR39" s="274"/>
    </row>
    <row r="40" spans="1:252" s="894" customFormat="1">
      <c r="A40" s="74"/>
      <c r="B40" s="920"/>
      <c r="C40" s="89"/>
      <c r="D40" s="75"/>
      <c r="E40" s="76"/>
      <c r="F40" s="77"/>
      <c r="G40" s="78"/>
      <c r="H40" s="75"/>
      <c r="I40" s="76"/>
      <c r="J40" s="77"/>
      <c r="K40" s="78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  <c r="AF40" s="274"/>
      <c r="AG40" s="274"/>
      <c r="AH40" s="274"/>
      <c r="AI40" s="274"/>
      <c r="AJ40" s="274"/>
      <c r="AK40" s="274"/>
      <c r="AL40" s="274"/>
      <c r="AM40" s="274"/>
      <c r="AN40" s="274"/>
      <c r="AO40" s="274"/>
      <c r="AP40" s="274"/>
      <c r="AQ40" s="274"/>
      <c r="AR40" s="274"/>
      <c r="AS40" s="274"/>
      <c r="AT40" s="274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  <c r="BN40" s="274"/>
      <c r="BO40" s="274"/>
      <c r="BP40" s="274"/>
      <c r="BQ40" s="274"/>
      <c r="BR40" s="274"/>
      <c r="BS40" s="274"/>
      <c r="BT40" s="274"/>
      <c r="BU40" s="274"/>
      <c r="BV40" s="274"/>
      <c r="BW40" s="274"/>
      <c r="BX40" s="274"/>
      <c r="BY40" s="274"/>
      <c r="BZ40" s="274"/>
      <c r="CA40" s="274"/>
      <c r="CB40" s="274"/>
      <c r="CC40" s="274"/>
      <c r="CD40" s="274"/>
      <c r="CE40" s="274"/>
      <c r="CF40" s="274"/>
      <c r="CG40" s="274"/>
      <c r="CH40" s="274"/>
      <c r="CI40" s="274"/>
      <c r="CJ40" s="274"/>
      <c r="CK40" s="274"/>
      <c r="CL40" s="274"/>
      <c r="CM40" s="274"/>
      <c r="CN40" s="274"/>
      <c r="CO40" s="274"/>
      <c r="CP40" s="274"/>
      <c r="CQ40" s="274"/>
      <c r="CR40" s="274"/>
      <c r="CS40" s="274"/>
      <c r="CT40" s="274"/>
      <c r="CU40" s="274"/>
      <c r="CV40" s="274"/>
      <c r="CW40" s="274"/>
      <c r="CX40" s="274"/>
      <c r="CY40" s="274"/>
      <c r="CZ40" s="274"/>
      <c r="DA40" s="274"/>
      <c r="DB40" s="274"/>
      <c r="DC40" s="274"/>
      <c r="DD40" s="274"/>
      <c r="DE40" s="274"/>
      <c r="DF40" s="274"/>
      <c r="DG40" s="274"/>
      <c r="DH40" s="274"/>
      <c r="DI40" s="274"/>
      <c r="DJ40" s="274"/>
      <c r="DK40" s="274"/>
      <c r="DL40" s="274"/>
      <c r="DM40" s="274"/>
      <c r="DN40" s="274"/>
      <c r="DO40" s="274"/>
      <c r="DP40" s="274"/>
      <c r="DQ40" s="274"/>
      <c r="DR40" s="274"/>
      <c r="DS40" s="274"/>
      <c r="DT40" s="274"/>
      <c r="DU40" s="274"/>
      <c r="DV40" s="274"/>
      <c r="DW40" s="274"/>
      <c r="DX40" s="274"/>
      <c r="DY40" s="274"/>
      <c r="DZ40" s="274"/>
      <c r="EA40" s="274"/>
      <c r="EB40" s="274"/>
      <c r="EC40" s="274"/>
      <c r="ED40" s="274"/>
      <c r="EE40" s="274"/>
      <c r="EF40" s="274"/>
      <c r="EG40" s="274"/>
      <c r="EH40" s="274"/>
      <c r="EI40" s="274"/>
      <c r="EJ40" s="274"/>
      <c r="EK40" s="274"/>
      <c r="EL40" s="274"/>
      <c r="EM40" s="274"/>
      <c r="EN40" s="274"/>
      <c r="EO40" s="274"/>
      <c r="EP40" s="274"/>
      <c r="EQ40" s="274"/>
      <c r="ER40" s="274"/>
      <c r="ES40" s="274"/>
      <c r="ET40" s="274"/>
      <c r="EU40" s="274"/>
      <c r="EV40" s="274"/>
      <c r="EW40" s="274"/>
      <c r="EX40" s="274"/>
      <c r="EY40" s="274"/>
      <c r="EZ40" s="274"/>
      <c r="FA40" s="274"/>
      <c r="FB40" s="274"/>
      <c r="FC40" s="274"/>
      <c r="FD40" s="274"/>
      <c r="FE40" s="274"/>
      <c r="FF40" s="274"/>
      <c r="FG40" s="274"/>
      <c r="FH40" s="274"/>
      <c r="FI40" s="274"/>
      <c r="FJ40" s="274"/>
      <c r="FK40" s="274"/>
      <c r="FL40" s="274"/>
      <c r="FM40" s="274"/>
      <c r="FN40" s="274"/>
      <c r="FO40" s="274"/>
      <c r="FP40" s="274"/>
      <c r="FQ40" s="274"/>
      <c r="FR40" s="274"/>
      <c r="FS40" s="274"/>
      <c r="FT40" s="274"/>
      <c r="FU40" s="274"/>
      <c r="FV40" s="274"/>
      <c r="FW40" s="274"/>
      <c r="FX40" s="274"/>
      <c r="FY40" s="274"/>
      <c r="FZ40" s="274"/>
      <c r="GA40" s="274"/>
      <c r="GB40" s="274"/>
      <c r="GC40" s="274"/>
      <c r="GD40" s="274"/>
      <c r="GE40" s="274"/>
      <c r="GF40" s="274"/>
      <c r="GG40" s="274"/>
      <c r="GH40" s="274"/>
      <c r="GI40" s="274"/>
      <c r="GJ40" s="274"/>
      <c r="GK40" s="274"/>
      <c r="GL40" s="274"/>
      <c r="GM40" s="274"/>
      <c r="GN40" s="274"/>
      <c r="GO40" s="274"/>
      <c r="GP40" s="274"/>
      <c r="GQ40" s="274"/>
      <c r="GR40" s="274"/>
      <c r="GS40" s="274"/>
      <c r="GT40" s="274"/>
      <c r="GU40" s="274"/>
      <c r="GV40" s="274"/>
      <c r="GW40" s="274"/>
      <c r="GX40" s="274"/>
      <c r="GY40" s="274"/>
      <c r="GZ40" s="274"/>
      <c r="HA40" s="274"/>
      <c r="HB40" s="274"/>
      <c r="HC40" s="274"/>
      <c r="HD40" s="274"/>
      <c r="HE40" s="274"/>
      <c r="HF40" s="274"/>
      <c r="HG40" s="274"/>
      <c r="HH40" s="274"/>
      <c r="HI40" s="274"/>
      <c r="HJ40" s="274"/>
      <c r="HK40" s="274"/>
      <c r="HL40" s="274"/>
      <c r="HM40" s="274"/>
      <c r="HN40" s="274"/>
      <c r="HO40" s="274"/>
      <c r="HP40" s="274"/>
      <c r="HQ40" s="274"/>
      <c r="HR40" s="274"/>
      <c r="HS40" s="274"/>
      <c r="HT40" s="274"/>
      <c r="HU40" s="274"/>
      <c r="HV40" s="274"/>
      <c r="HW40" s="274"/>
      <c r="HX40" s="274"/>
      <c r="HY40" s="274"/>
      <c r="HZ40" s="274"/>
      <c r="IA40" s="274"/>
      <c r="IB40" s="274"/>
      <c r="IC40" s="274"/>
      <c r="ID40" s="274"/>
      <c r="IE40" s="274"/>
      <c r="IF40" s="274"/>
      <c r="IG40" s="274"/>
      <c r="IH40" s="274"/>
      <c r="II40" s="274"/>
      <c r="IJ40" s="274"/>
      <c r="IK40" s="274"/>
      <c r="IL40" s="274"/>
      <c r="IM40" s="274"/>
      <c r="IN40" s="274"/>
      <c r="IO40" s="274"/>
      <c r="IP40" s="274"/>
      <c r="IQ40" s="274"/>
      <c r="IR40" s="274"/>
    </row>
    <row r="41" spans="1:252" s="894" customFormat="1">
      <c r="A41" s="90"/>
      <c r="B41" s="913"/>
      <c r="C41" s="79"/>
      <c r="D41" s="75"/>
      <c r="E41" s="76"/>
      <c r="F41" s="77"/>
      <c r="G41" s="78"/>
      <c r="H41" s="75"/>
      <c r="I41" s="76"/>
      <c r="J41" s="77"/>
      <c r="K41" s="78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  <c r="AF41" s="274"/>
      <c r="AG41" s="274"/>
      <c r="AH41" s="274"/>
      <c r="AI41" s="274"/>
      <c r="AJ41" s="274"/>
      <c r="AK41" s="274"/>
      <c r="AL41" s="274"/>
      <c r="AM41" s="274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  <c r="BN41" s="274"/>
      <c r="BO41" s="274"/>
      <c r="BP41" s="274"/>
      <c r="BQ41" s="274"/>
      <c r="BR41" s="274"/>
      <c r="BS41" s="274"/>
      <c r="BT41" s="274"/>
      <c r="BU41" s="274"/>
      <c r="BV41" s="274"/>
      <c r="BW41" s="274"/>
      <c r="BX41" s="274"/>
      <c r="BY41" s="274"/>
      <c r="BZ41" s="274"/>
      <c r="CA41" s="274"/>
      <c r="CB41" s="274"/>
      <c r="CC41" s="274"/>
      <c r="CD41" s="274"/>
      <c r="CE41" s="274"/>
      <c r="CF41" s="274"/>
      <c r="CG41" s="274"/>
      <c r="CH41" s="274"/>
      <c r="CI41" s="274"/>
      <c r="CJ41" s="274"/>
      <c r="CK41" s="274"/>
      <c r="CL41" s="274"/>
      <c r="CM41" s="274"/>
      <c r="CN41" s="274"/>
      <c r="CO41" s="274"/>
      <c r="CP41" s="274"/>
      <c r="CQ41" s="274"/>
      <c r="CR41" s="274"/>
      <c r="CS41" s="274"/>
      <c r="CT41" s="274"/>
      <c r="CU41" s="274"/>
      <c r="CV41" s="274"/>
      <c r="CW41" s="274"/>
      <c r="CX41" s="274"/>
      <c r="CY41" s="274"/>
      <c r="CZ41" s="274"/>
      <c r="DA41" s="274"/>
      <c r="DB41" s="274"/>
      <c r="DC41" s="274"/>
      <c r="DD41" s="274"/>
      <c r="DE41" s="274"/>
      <c r="DF41" s="274"/>
      <c r="DG41" s="274"/>
      <c r="DH41" s="274"/>
      <c r="DI41" s="274"/>
      <c r="DJ41" s="274"/>
      <c r="DK41" s="274"/>
      <c r="DL41" s="274"/>
      <c r="DM41" s="274"/>
      <c r="DN41" s="274"/>
      <c r="DO41" s="274"/>
      <c r="DP41" s="274"/>
      <c r="DQ41" s="274"/>
      <c r="DR41" s="274"/>
      <c r="DS41" s="274"/>
      <c r="DT41" s="274"/>
      <c r="DU41" s="274"/>
      <c r="DV41" s="274"/>
      <c r="DW41" s="274"/>
      <c r="DX41" s="274"/>
      <c r="DY41" s="274"/>
      <c r="DZ41" s="274"/>
      <c r="EA41" s="274"/>
      <c r="EB41" s="274"/>
      <c r="EC41" s="274"/>
      <c r="ED41" s="274"/>
      <c r="EE41" s="274"/>
      <c r="EF41" s="274"/>
      <c r="EG41" s="274"/>
      <c r="EH41" s="274"/>
      <c r="EI41" s="274"/>
      <c r="EJ41" s="274"/>
      <c r="EK41" s="274"/>
      <c r="EL41" s="274"/>
      <c r="EM41" s="274"/>
      <c r="EN41" s="274"/>
      <c r="EO41" s="274"/>
      <c r="EP41" s="274"/>
      <c r="EQ41" s="274"/>
      <c r="ER41" s="274"/>
      <c r="ES41" s="274"/>
      <c r="ET41" s="274"/>
      <c r="EU41" s="274"/>
      <c r="EV41" s="274"/>
      <c r="EW41" s="274"/>
      <c r="EX41" s="274"/>
      <c r="EY41" s="274"/>
      <c r="EZ41" s="274"/>
      <c r="FA41" s="274"/>
      <c r="FB41" s="274"/>
      <c r="FC41" s="274"/>
      <c r="FD41" s="274"/>
      <c r="FE41" s="274"/>
      <c r="FF41" s="274"/>
      <c r="FG41" s="274"/>
      <c r="FH41" s="274"/>
      <c r="FI41" s="274"/>
      <c r="FJ41" s="274"/>
      <c r="FK41" s="274"/>
      <c r="FL41" s="274"/>
      <c r="FM41" s="274"/>
      <c r="FN41" s="274"/>
      <c r="FO41" s="274"/>
      <c r="FP41" s="274"/>
      <c r="FQ41" s="274"/>
      <c r="FR41" s="274"/>
      <c r="FS41" s="274"/>
      <c r="FT41" s="274"/>
      <c r="FU41" s="274"/>
      <c r="FV41" s="274"/>
      <c r="FW41" s="274"/>
      <c r="FX41" s="274"/>
      <c r="FY41" s="274"/>
      <c r="FZ41" s="274"/>
      <c r="GA41" s="274"/>
      <c r="GB41" s="274"/>
      <c r="GC41" s="274"/>
      <c r="GD41" s="274"/>
      <c r="GE41" s="274"/>
      <c r="GF41" s="274"/>
      <c r="GG41" s="274"/>
      <c r="GH41" s="274"/>
      <c r="GI41" s="274"/>
      <c r="GJ41" s="274"/>
      <c r="GK41" s="274"/>
      <c r="GL41" s="274"/>
      <c r="GM41" s="274"/>
      <c r="GN41" s="274"/>
      <c r="GO41" s="274"/>
      <c r="GP41" s="274"/>
      <c r="GQ41" s="274"/>
      <c r="GR41" s="274"/>
      <c r="GS41" s="274"/>
      <c r="GT41" s="274"/>
      <c r="GU41" s="274"/>
      <c r="GV41" s="274"/>
      <c r="GW41" s="274"/>
      <c r="GX41" s="274"/>
      <c r="GY41" s="274"/>
      <c r="GZ41" s="274"/>
      <c r="HA41" s="274"/>
      <c r="HB41" s="274"/>
      <c r="HC41" s="274"/>
      <c r="HD41" s="274"/>
      <c r="HE41" s="274"/>
      <c r="HF41" s="274"/>
      <c r="HG41" s="274"/>
      <c r="HH41" s="274"/>
      <c r="HI41" s="274"/>
      <c r="HJ41" s="274"/>
      <c r="HK41" s="274"/>
      <c r="HL41" s="274"/>
      <c r="HM41" s="274"/>
      <c r="HN41" s="274"/>
      <c r="HO41" s="274"/>
      <c r="HP41" s="274"/>
      <c r="HQ41" s="274"/>
      <c r="HR41" s="274"/>
      <c r="HS41" s="274"/>
      <c r="HT41" s="274"/>
      <c r="HU41" s="274"/>
      <c r="HV41" s="274"/>
      <c r="HW41" s="274"/>
      <c r="HX41" s="274"/>
      <c r="HY41" s="274"/>
      <c r="HZ41" s="274"/>
      <c r="IA41" s="274"/>
      <c r="IB41" s="274"/>
      <c r="IC41" s="274"/>
      <c r="ID41" s="274"/>
      <c r="IE41" s="274"/>
      <c r="IF41" s="274"/>
      <c r="IG41" s="274"/>
      <c r="IH41" s="274"/>
      <c r="II41" s="274"/>
      <c r="IJ41" s="274"/>
      <c r="IK41" s="274"/>
      <c r="IL41" s="274"/>
      <c r="IM41" s="274"/>
      <c r="IN41" s="274"/>
      <c r="IO41" s="274"/>
      <c r="IP41" s="274"/>
      <c r="IQ41" s="274"/>
      <c r="IR41" s="274"/>
    </row>
    <row r="42" spans="1:252" s="894" customFormat="1">
      <c r="A42" s="74"/>
      <c r="B42" s="913"/>
      <c r="C42" s="79"/>
      <c r="D42" s="75"/>
      <c r="E42" s="76"/>
      <c r="F42" s="77"/>
      <c r="G42" s="78"/>
      <c r="H42" s="75"/>
      <c r="I42" s="76"/>
      <c r="J42" s="77"/>
      <c r="K42" s="78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  <c r="AT42" s="274"/>
      <c r="AU42" s="274"/>
      <c r="AV42" s="274"/>
      <c r="AW42" s="274"/>
      <c r="AX42" s="274"/>
      <c r="AY42" s="274"/>
      <c r="AZ42" s="274"/>
      <c r="BA42" s="274"/>
      <c r="BB42" s="274"/>
      <c r="BC42" s="274"/>
      <c r="BD42" s="274"/>
      <c r="BE42" s="274"/>
      <c r="BF42" s="274"/>
      <c r="BG42" s="274"/>
      <c r="BH42" s="274"/>
      <c r="BI42" s="274"/>
      <c r="BJ42" s="274"/>
      <c r="BK42" s="274"/>
      <c r="BL42" s="274"/>
      <c r="BM42" s="274"/>
      <c r="BN42" s="274"/>
      <c r="BO42" s="274"/>
      <c r="BP42" s="274"/>
      <c r="BQ42" s="274"/>
      <c r="BR42" s="274"/>
      <c r="BS42" s="274"/>
      <c r="BT42" s="274"/>
      <c r="BU42" s="274"/>
      <c r="BV42" s="274"/>
      <c r="BW42" s="274"/>
      <c r="BX42" s="274"/>
      <c r="BY42" s="274"/>
      <c r="BZ42" s="274"/>
      <c r="CA42" s="274"/>
      <c r="CB42" s="274"/>
      <c r="CC42" s="274"/>
      <c r="CD42" s="274"/>
      <c r="CE42" s="274"/>
      <c r="CF42" s="274"/>
      <c r="CG42" s="274"/>
      <c r="CH42" s="274"/>
      <c r="CI42" s="274"/>
      <c r="CJ42" s="274"/>
      <c r="CK42" s="274"/>
      <c r="CL42" s="274"/>
      <c r="CM42" s="274"/>
      <c r="CN42" s="274"/>
      <c r="CO42" s="274"/>
      <c r="CP42" s="274"/>
      <c r="CQ42" s="274"/>
      <c r="CR42" s="274"/>
      <c r="CS42" s="274"/>
      <c r="CT42" s="274"/>
      <c r="CU42" s="274"/>
      <c r="CV42" s="274"/>
      <c r="CW42" s="274"/>
      <c r="CX42" s="274"/>
      <c r="CY42" s="274"/>
      <c r="CZ42" s="274"/>
      <c r="DA42" s="274"/>
      <c r="DB42" s="274"/>
      <c r="DC42" s="274"/>
      <c r="DD42" s="274"/>
      <c r="DE42" s="274"/>
      <c r="DF42" s="274"/>
      <c r="DG42" s="274"/>
      <c r="DH42" s="274"/>
      <c r="DI42" s="274"/>
      <c r="DJ42" s="274"/>
      <c r="DK42" s="274"/>
      <c r="DL42" s="274"/>
      <c r="DM42" s="274"/>
      <c r="DN42" s="274"/>
      <c r="DO42" s="274"/>
      <c r="DP42" s="274"/>
      <c r="DQ42" s="274"/>
      <c r="DR42" s="274"/>
      <c r="DS42" s="274"/>
      <c r="DT42" s="274"/>
      <c r="DU42" s="274"/>
      <c r="DV42" s="274"/>
      <c r="DW42" s="274"/>
      <c r="DX42" s="274"/>
      <c r="DY42" s="274"/>
      <c r="DZ42" s="274"/>
      <c r="EA42" s="274"/>
      <c r="EB42" s="274"/>
      <c r="EC42" s="274"/>
      <c r="ED42" s="274"/>
      <c r="EE42" s="274"/>
      <c r="EF42" s="274"/>
      <c r="EG42" s="274"/>
      <c r="EH42" s="274"/>
      <c r="EI42" s="274"/>
      <c r="EJ42" s="274"/>
      <c r="EK42" s="274"/>
      <c r="EL42" s="274"/>
      <c r="EM42" s="274"/>
      <c r="EN42" s="274"/>
      <c r="EO42" s="274"/>
      <c r="EP42" s="274"/>
      <c r="EQ42" s="274"/>
      <c r="ER42" s="274"/>
      <c r="ES42" s="274"/>
      <c r="ET42" s="274"/>
      <c r="EU42" s="274"/>
      <c r="EV42" s="274"/>
      <c r="EW42" s="274"/>
      <c r="EX42" s="274"/>
      <c r="EY42" s="274"/>
      <c r="EZ42" s="274"/>
      <c r="FA42" s="274"/>
      <c r="FB42" s="274"/>
      <c r="FC42" s="274"/>
      <c r="FD42" s="274"/>
      <c r="FE42" s="274"/>
      <c r="FF42" s="274"/>
      <c r="FG42" s="274"/>
      <c r="FH42" s="274"/>
      <c r="FI42" s="274"/>
      <c r="FJ42" s="274"/>
      <c r="FK42" s="274"/>
      <c r="FL42" s="274"/>
      <c r="FM42" s="274"/>
      <c r="FN42" s="274"/>
      <c r="FO42" s="274"/>
      <c r="FP42" s="274"/>
      <c r="FQ42" s="274"/>
      <c r="FR42" s="274"/>
      <c r="FS42" s="274"/>
      <c r="FT42" s="274"/>
      <c r="FU42" s="274"/>
      <c r="FV42" s="274"/>
      <c r="FW42" s="274"/>
      <c r="FX42" s="274"/>
      <c r="FY42" s="274"/>
      <c r="FZ42" s="274"/>
      <c r="GA42" s="274"/>
      <c r="GB42" s="274"/>
      <c r="GC42" s="274"/>
      <c r="GD42" s="274"/>
      <c r="GE42" s="274"/>
      <c r="GF42" s="274"/>
      <c r="GG42" s="274"/>
      <c r="GH42" s="274"/>
      <c r="GI42" s="274"/>
      <c r="GJ42" s="274"/>
      <c r="GK42" s="274"/>
      <c r="GL42" s="274"/>
      <c r="GM42" s="274"/>
      <c r="GN42" s="274"/>
      <c r="GO42" s="274"/>
      <c r="GP42" s="274"/>
      <c r="GQ42" s="274"/>
      <c r="GR42" s="274"/>
      <c r="GS42" s="274"/>
      <c r="GT42" s="274"/>
      <c r="GU42" s="274"/>
      <c r="GV42" s="274"/>
      <c r="GW42" s="274"/>
      <c r="GX42" s="274"/>
      <c r="GY42" s="274"/>
      <c r="GZ42" s="274"/>
      <c r="HA42" s="274"/>
      <c r="HB42" s="274"/>
      <c r="HC42" s="274"/>
      <c r="HD42" s="274"/>
      <c r="HE42" s="274"/>
      <c r="HF42" s="274"/>
      <c r="HG42" s="274"/>
      <c r="HH42" s="274"/>
      <c r="HI42" s="274"/>
      <c r="HJ42" s="274"/>
      <c r="HK42" s="274"/>
      <c r="HL42" s="274"/>
      <c r="HM42" s="274"/>
      <c r="HN42" s="274"/>
      <c r="HO42" s="274"/>
      <c r="HP42" s="274"/>
      <c r="HQ42" s="274"/>
      <c r="HR42" s="274"/>
      <c r="HS42" s="274"/>
      <c r="HT42" s="274"/>
      <c r="HU42" s="274"/>
      <c r="HV42" s="274"/>
      <c r="HW42" s="274"/>
      <c r="HX42" s="274"/>
      <c r="HY42" s="274"/>
      <c r="HZ42" s="274"/>
      <c r="IA42" s="274"/>
      <c r="IB42" s="274"/>
      <c r="IC42" s="274"/>
      <c r="ID42" s="274"/>
      <c r="IE42" s="274"/>
      <c r="IF42" s="274"/>
      <c r="IG42" s="274"/>
      <c r="IH42" s="274"/>
      <c r="II42" s="274"/>
      <c r="IJ42" s="274"/>
      <c r="IK42" s="274"/>
      <c r="IL42" s="274"/>
      <c r="IM42" s="274"/>
      <c r="IN42" s="274"/>
      <c r="IO42" s="274"/>
      <c r="IP42" s="274"/>
      <c r="IQ42" s="274"/>
      <c r="IR42" s="274"/>
    </row>
    <row r="43" spans="1:252" s="894" customFormat="1">
      <c r="A43" s="74"/>
      <c r="B43" s="913"/>
      <c r="C43" s="79"/>
      <c r="D43" s="75"/>
      <c r="E43" s="76"/>
      <c r="F43" s="77"/>
      <c r="G43" s="78"/>
      <c r="H43" s="75"/>
      <c r="I43" s="76"/>
      <c r="J43" s="77"/>
      <c r="K43" s="78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274"/>
      <c r="BO43" s="274"/>
      <c r="BP43" s="274"/>
      <c r="BQ43" s="274"/>
      <c r="BR43" s="274"/>
      <c r="BS43" s="274"/>
      <c r="BT43" s="274"/>
      <c r="BU43" s="274"/>
      <c r="BV43" s="274"/>
      <c r="BW43" s="274"/>
      <c r="BX43" s="274"/>
      <c r="BY43" s="274"/>
      <c r="BZ43" s="274"/>
      <c r="CA43" s="274"/>
      <c r="CB43" s="274"/>
      <c r="CC43" s="274"/>
      <c r="CD43" s="274"/>
      <c r="CE43" s="274"/>
      <c r="CF43" s="274"/>
      <c r="CG43" s="274"/>
      <c r="CH43" s="274"/>
      <c r="CI43" s="274"/>
      <c r="CJ43" s="274"/>
      <c r="CK43" s="274"/>
      <c r="CL43" s="274"/>
      <c r="CM43" s="274"/>
      <c r="CN43" s="274"/>
      <c r="CO43" s="274"/>
      <c r="CP43" s="274"/>
      <c r="CQ43" s="274"/>
      <c r="CR43" s="274"/>
      <c r="CS43" s="274"/>
      <c r="CT43" s="274"/>
      <c r="CU43" s="274"/>
      <c r="CV43" s="274"/>
      <c r="CW43" s="274"/>
      <c r="CX43" s="274"/>
      <c r="CY43" s="274"/>
      <c r="CZ43" s="274"/>
      <c r="DA43" s="274"/>
      <c r="DB43" s="274"/>
      <c r="DC43" s="274"/>
      <c r="DD43" s="274"/>
      <c r="DE43" s="274"/>
      <c r="DF43" s="274"/>
      <c r="DG43" s="274"/>
      <c r="DH43" s="274"/>
      <c r="DI43" s="274"/>
      <c r="DJ43" s="274"/>
      <c r="DK43" s="274"/>
      <c r="DL43" s="274"/>
      <c r="DM43" s="274"/>
      <c r="DN43" s="274"/>
      <c r="DO43" s="274"/>
      <c r="DP43" s="274"/>
      <c r="DQ43" s="274"/>
      <c r="DR43" s="274"/>
      <c r="DS43" s="274"/>
      <c r="DT43" s="274"/>
      <c r="DU43" s="274"/>
      <c r="DV43" s="274"/>
      <c r="DW43" s="274"/>
      <c r="DX43" s="274"/>
      <c r="DY43" s="274"/>
      <c r="DZ43" s="274"/>
      <c r="EA43" s="274"/>
      <c r="EB43" s="274"/>
      <c r="EC43" s="274"/>
      <c r="ED43" s="274"/>
      <c r="EE43" s="274"/>
      <c r="EF43" s="274"/>
      <c r="EG43" s="274"/>
      <c r="EH43" s="274"/>
      <c r="EI43" s="274"/>
      <c r="EJ43" s="274"/>
      <c r="EK43" s="274"/>
      <c r="EL43" s="274"/>
      <c r="EM43" s="274"/>
      <c r="EN43" s="274"/>
      <c r="EO43" s="274"/>
      <c r="EP43" s="274"/>
      <c r="EQ43" s="274"/>
      <c r="ER43" s="274"/>
      <c r="ES43" s="274"/>
      <c r="ET43" s="274"/>
      <c r="EU43" s="274"/>
      <c r="EV43" s="274"/>
      <c r="EW43" s="274"/>
      <c r="EX43" s="274"/>
      <c r="EY43" s="274"/>
      <c r="EZ43" s="274"/>
      <c r="FA43" s="274"/>
      <c r="FB43" s="274"/>
      <c r="FC43" s="274"/>
      <c r="FD43" s="274"/>
      <c r="FE43" s="274"/>
      <c r="FF43" s="274"/>
      <c r="FG43" s="274"/>
      <c r="FH43" s="274"/>
      <c r="FI43" s="274"/>
      <c r="FJ43" s="274"/>
      <c r="FK43" s="274"/>
      <c r="FL43" s="274"/>
      <c r="FM43" s="274"/>
      <c r="FN43" s="274"/>
      <c r="FO43" s="274"/>
      <c r="FP43" s="274"/>
      <c r="FQ43" s="274"/>
      <c r="FR43" s="274"/>
      <c r="FS43" s="274"/>
      <c r="FT43" s="274"/>
      <c r="FU43" s="274"/>
      <c r="FV43" s="274"/>
      <c r="FW43" s="274"/>
      <c r="FX43" s="274"/>
      <c r="FY43" s="274"/>
      <c r="FZ43" s="274"/>
      <c r="GA43" s="274"/>
      <c r="GB43" s="274"/>
      <c r="GC43" s="274"/>
      <c r="GD43" s="274"/>
      <c r="GE43" s="274"/>
      <c r="GF43" s="274"/>
      <c r="GG43" s="274"/>
      <c r="GH43" s="274"/>
      <c r="GI43" s="274"/>
      <c r="GJ43" s="274"/>
      <c r="GK43" s="274"/>
      <c r="GL43" s="274"/>
      <c r="GM43" s="274"/>
      <c r="GN43" s="274"/>
      <c r="GO43" s="274"/>
      <c r="GP43" s="274"/>
      <c r="GQ43" s="274"/>
      <c r="GR43" s="274"/>
      <c r="GS43" s="274"/>
      <c r="GT43" s="274"/>
      <c r="GU43" s="274"/>
      <c r="GV43" s="274"/>
      <c r="GW43" s="274"/>
      <c r="GX43" s="274"/>
      <c r="GY43" s="274"/>
      <c r="GZ43" s="274"/>
      <c r="HA43" s="274"/>
      <c r="HB43" s="274"/>
      <c r="HC43" s="274"/>
      <c r="HD43" s="274"/>
      <c r="HE43" s="274"/>
      <c r="HF43" s="274"/>
      <c r="HG43" s="274"/>
      <c r="HH43" s="274"/>
      <c r="HI43" s="274"/>
      <c r="HJ43" s="274"/>
      <c r="HK43" s="274"/>
      <c r="HL43" s="274"/>
      <c r="HM43" s="274"/>
      <c r="HN43" s="274"/>
      <c r="HO43" s="274"/>
      <c r="HP43" s="274"/>
      <c r="HQ43" s="274"/>
      <c r="HR43" s="274"/>
      <c r="HS43" s="274"/>
      <c r="HT43" s="274"/>
      <c r="HU43" s="274"/>
      <c r="HV43" s="274"/>
      <c r="HW43" s="274"/>
      <c r="HX43" s="274"/>
      <c r="HY43" s="274"/>
      <c r="HZ43" s="274"/>
      <c r="IA43" s="274"/>
      <c r="IB43" s="274"/>
      <c r="IC43" s="274"/>
      <c r="ID43" s="274"/>
      <c r="IE43" s="274"/>
      <c r="IF43" s="274"/>
      <c r="IG43" s="274"/>
      <c r="IH43" s="274"/>
      <c r="II43" s="274"/>
      <c r="IJ43" s="274"/>
      <c r="IK43" s="274"/>
      <c r="IL43" s="274"/>
      <c r="IM43" s="274"/>
      <c r="IN43" s="274"/>
      <c r="IO43" s="274"/>
      <c r="IP43" s="274"/>
      <c r="IQ43" s="274"/>
      <c r="IR43" s="274"/>
    </row>
    <row r="44" spans="1:252" s="894" customFormat="1">
      <c r="A44" s="74"/>
      <c r="B44" s="913"/>
      <c r="C44" s="79"/>
      <c r="D44" s="75"/>
      <c r="E44" s="76"/>
      <c r="F44" s="77"/>
      <c r="G44" s="78"/>
      <c r="H44" s="75"/>
      <c r="I44" s="76"/>
      <c r="J44" s="77"/>
      <c r="K44" s="78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  <c r="AT44" s="274"/>
      <c r="AU44" s="274"/>
      <c r="AV44" s="274"/>
      <c r="AW44" s="274"/>
      <c r="AX44" s="274"/>
      <c r="AY44" s="274"/>
      <c r="AZ44" s="274"/>
      <c r="BA44" s="274"/>
      <c r="BB44" s="274"/>
      <c r="BC44" s="274"/>
      <c r="BD44" s="274"/>
      <c r="BE44" s="274"/>
      <c r="BF44" s="274"/>
      <c r="BG44" s="274"/>
      <c r="BH44" s="274"/>
      <c r="BI44" s="274"/>
      <c r="BJ44" s="274"/>
      <c r="BK44" s="274"/>
      <c r="BL44" s="274"/>
      <c r="BM44" s="274"/>
      <c r="BN44" s="274"/>
      <c r="BO44" s="274"/>
      <c r="BP44" s="274"/>
      <c r="BQ44" s="274"/>
      <c r="BR44" s="274"/>
      <c r="BS44" s="274"/>
      <c r="BT44" s="274"/>
      <c r="BU44" s="274"/>
      <c r="BV44" s="274"/>
      <c r="BW44" s="274"/>
      <c r="BX44" s="274"/>
      <c r="BY44" s="274"/>
      <c r="BZ44" s="274"/>
      <c r="CA44" s="274"/>
      <c r="CB44" s="274"/>
      <c r="CC44" s="274"/>
      <c r="CD44" s="274"/>
      <c r="CE44" s="274"/>
      <c r="CF44" s="274"/>
      <c r="CG44" s="274"/>
      <c r="CH44" s="274"/>
      <c r="CI44" s="274"/>
      <c r="CJ44" s="274"/>
      <c r="CK44" s="274"/>
      <c r="CL44" s="274"/>
      <c r="CM44" s="274"/>
      <c r="CN44" s="274"/>
      <c r="CO44" s="274"/>
      <c r="CP44" s="274"/>
      <c r="CQ44" s="274"/>
      <c r="CR44" s="274"/>
      <c r="CS44" s="274"/>
      <c r="CT44" s="274"/>
      <c r="CU44" s="274"/>
      <c r="CV44" s="274"/>
      <c r="CW44" s="274"/>
      <c r="CX44" s="274"/>
      <c r="CY44" s="274"/>
      <c r="CZ44" s="274"/>
      <c r="DA44" s="274"/>
      <c r="DB44" s="274"/>
      <c r="DC44" s="274"/>
      <c r="DD44" s="274"/>
      <c r="DE44" s="274"/>
      <c r="DF44" s="274"/>
      <c r="DG44" s="274"/>
      <c r="DH44" s="274"/>
      <c r="DI44" s="274"/>
      <c r="DJ44" s="274"/>
      <c r="DK44" s="274"/>
      <c r="DL44" s="274"/>
      <c r="DM44" s="274"/>
      <c r="DN44" s="274"/>
      <c r="DO44" s="274"/>
      <c r="DP44" s="274"/>
      <c r="DQ44" s="274"/>
      <c r="DR44" s="274"/>
      <c r="DS44" s="274"/>
      <c r="DT44" s="274"/>
      <c r="DU44" s="274"/>
      <c r="DV44" s="274"/>
      <c r="DW44" s="274"/>
      <c r="DX44" s="274"/>
      <c r="DY44" s="274"/>
      <c r="DZ44" s="274"/>
      <c r="EA44" s="274"/>
      <c r="EB44" s="274"/>
      <c r="EC44" s="274"/>
      <c r="ED44" s="274"/>
      <c r="EE44" s="274"/>
      <c r="EF44" s="274"/>
      <c r="EG44" s="274"/>
      <c r="EH44" s="274"/>
      <c r="EI44" s="274"/>
      <c r="EJ44" s="274"/>
      <c r="EK44" s="274"/>
      <c r="EL44" s="274"/>
      <c r="EM44" s="274"/>
      <c r="EN44" s="274"/>
      <c r="EO44" s="274"/>
      <c r="EP44" s="274"/>
      <c r="EQ44" s="274"/>
      <c r="ER44" s="274"/>
      <c r="ES44" s="274"/>
      <c r="ET44" s="274"/>
      <c r="EU44" s="274"/>
      <c r="EV44" s="274"/>
      <c r="EW44" s="274"/>
      <c r="EX44" s="274"/>
      <c r="EY44" s="274"/>
      <c r="EZ44" s="274"/>
      <c r="FA44" s="274"/>
      <c r="FB44" s="274"/>
      <c r="FC44" s="274"/>
      <c r="FD44" s="274"/>
      <c r="FE44" s="274"/>
      <c r="FF44" s="274"/>
      <c r="FG44" s="274"/>
      <c r="FH44" s="274"/>
      <c r="FI44" s="274"/>
      <c r="FJ44" s="274"/>
      <c r="FK44" s="274"/>
      <c r="FL44" s="274"/>
      <c r="FM44" s="274"/>
      <c r="FN44" s="274"/>
      <c r="FO44" s="274"/>
      <c r="FP44" s="274"/>
      <c r="FQ44" s="274"/>
      <c r="FR44" s="274"/>
      <c r="FS44" s="274"/>
      <c r="FT44" s="274"/>
      <c r="FU44" s="274"/>
      <c r="FV44" s="274"/>
      <c r="FW44" s="274"/>
      <c r="FX44" s="274"/>
      <c r="FY44" s="274"/>
      <c r="FZ44" s="274"/>
      <c r="GA44" s="274"/>
      <c r="GB44" s="274"/>
      <c r="GC44" s="274"/>
      <c r="GD44" s="274"/>
      <c r="GE44" s="274"/>
      <c r="GF44" s="274"/>
      <c r="GG44" s="274"/>
      <c r="GH44" s="274"/>
      <c r="GI44" s="274"/>
      <c r="GJ44" s="274"/>
      <c r="GK44" s="274"/>
      <c r="GL44" s="274"/>
      <c r="GM44" s="274"/>
      <c r="GN44" s="274"/>
      <c r="GO44" s="274"/>
      <c r="GP44" s="274"/>
      <c r="GQ44" s="274"/>
      <c r="GR44" s="274"/>
      <c r="GS44" s="274"/>
      <c r="GT44" s="274"/>
      <c r="GU44" s="274"/>
      <c r="GV44" s="274"/>
      <c r="GW44" s="274"/>
      <c r="GX44" s="274"/>
      <c r="GY44" s="274"/>
      <c r="GZ44" s="274"/>
      <c r="HA44" s="274"/>
      <c r="HB44" s="274"/>
      <c r="HC44" s="274"/>
      <c r="HD44" s="274"/>
      <c r="HE44" s="274"/>
      <c r="HF44" s="274"/>
      <c r="HG44" s="274"/>
      <c r="HH44" s="274"/>
      <c r="HI44" s="274"/>
      <c r="HJ44" s="274"/>
      <c r="HK44" s="274"/>
      <c r="HL44" s="274"/>
      <c r="HM44" s="274"/>
      <c r="HN44" s="274"/>
      <c r="HO44" s="274"/>
      <c r="HP44" s="274"/>
      <c r="HQ44" s="274"/>
      <c r="HR44" s="274"/>
      <c r="HS44" s="274"/>
      <c r="HT44" s="274"/>
      <c r="HU44" s="274"/>
      <c r="HV44" s="274"/>
      <c r="HW44" s="274"/>
      <c r="HX44" s="274"/>
      <c r="HY44" s="274"/>
      <c r="HZ44" s="274"/>
      <c r="IA44" s="274"/>
      <c r="IB44" s="274"/>
      <c r="IC44" s="274"/>
      <c r="ID44" s="274"/>
      <c r="IE44" s="274"/>
      <c r="IF44" s="274"/>
      <c r="IG44" s="274"/>
      <c r="IH44" s="274"/>
      <c r="II44" s="274"/>
      <c r="IJ44" s="274"/>
      <c r="IK44" s="274"/>
      <c r="IL44" s="274"/>
      <c r="IM44" s="274"/>
      <c r="IN44" s="274"/>
      <c r="IO44" s="274"/>
      <c r="IP44" s="274"/>
      <c r="IQ44" s="274"/>
      <c r="IR44" s="274"/>
    </row>
    <row r="45" spans="1:252" s="894" customFormat="1">
      <c r="A45" s="465"/>
      <c r="B45" s="85"/>
      <c r="C45" s="242"/>
      <c r="D45" s="463"/>
      <c r="E45" s="464"/>
      <c r="F45" s="463"/>
      <c r="G45" s="467"/>
      <c r="H45" s="463"/>
      <c r="I45" s="464"/>
      <c r="J45" s="463"/>
      <c r="K45" s="467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274"/>
      <c r="BD45" s="274"/>
      <c r="BE45" s="274"/>
      <c r="BF45" s="274"/>
      <c r="BG45" s="274"/>
      <c r="BH45" s="274"/>
      <c r="BI45" s="274"/>
      <c r="BJ45" s="274"/>
      <c r="BK45" s="274"/>
      <c r="BL45" s="274"/>
      <c r="BM45" s="274"/>
      <c r="BN45" s="274"/>
      <c r="BO45" s="274"/>
      <c r="BP45" s="274"/>
      <c r="BQ45" s="274"/>
      <c r="BR45" s="274"/>
      <c r="BS45" s="274"/>
      <c r="BT45" s="274"/>
      <c r="BU45" s="274"/>
      <c r="BV45" s="274"/>
      <c r="BW45" s="274"/>
      <c r="BX45" s="274"/>
      <c r="BY45" s="274"/>
      <c r="BZ45" s="274"/>
      <c r="CA45" s="274"/>
      <c r="CB45" s="274"/>
      <c r="CC45" s="274"/>
      <c r="CD45" s="274"/>
      <c r="CE45" s="274"/>
      <c r="CF45" s="274"/>
      <c r="CG45" s="274"/>
      <c r="CH45" s="274"/>
      <c r="CI45" s="274"/>
      <c r="CJ45" s="274"/>
      <c r="CK45" s="274"/>
      <c r="CL45" s="274"/>
      <c r="CM45" s="274"/>
      <c r="CN45" s="274"/>
      <c r="CO45" s="274"/>
      <c r="CP45" s="274"/>
      <c r="CQ45" s="274"/>
      <c r="CR45" s="274"/>
      <c r="CS45" s="274"/>
      <c r="CT45" s="274"/>
      <c r="CU45" s="274"/>
      <c r="CV45" s="274"/>
      <c r="CW45" s="274"/>
      <c r="CX45" s="274"/>
      <c r="CY45" s="274"/>
      <c r="CZ45" s="274"/>
      <c r="DA45" s="274"/>
      <c r="DB45" s="274"/>
      <c r="DC45" s="274"/>
      <c r="DD45" s="274"/>
      <c r="DE45" s="274"/>
      <c r="DF45" s="274"/>
      <c r="DG45" s="274"/>
      <c r="DH45" s="274"/>
      <c r="DI45" s="274"/>
      <c r="DJ45" s="274"/>
      <c r="DK45" s="274"/>
      <c r="DL45" s="274"/>
      <c r="DM45" s="274"/>
      <c r="DN45" s="274"/>
      <c r="DO45" s="274"/>
      <c r="DP45" s="274"/>
      <c r="DQ45" s="274"/>
      <c r="DR45" s="274"/>
      <c r="DS45" s="274"/>
      <c r="DT45" s="274"/>
      <c r="DU45" s="274"/>
      <c r="DV45" s="274"/>
      <c r="DW45" s="274"/>
      <c r="DX45" s="274"/>
      <c r="DY45" s="274"/>
      <c r="DZ45" s="274"/>
      <c r="EA45" s="274"/>
      <c r="EB45" s="274"/>
      <c r="EC45" s="274"/>
      <c r="ED45" s="274"/>
      <c r="EE45" s="274"/>
      <c r="EF45" s="274"/>
      <c r="EG45" s="274"/>
      <c r="EH45" s="274"/>
      <c r="EI45" s="274"/>
      <c r="EJ45" s="274"/>
      <c r="EK45" s="274"/>
      <c r="EL45" s="274"/>
      <c r="EM45" s="274"/>
      <c r="EN45" s="274"/>
      <c r="EO45" s="274"/>
      <c r="EP45" s="274"/>
      <c r="EQ45" s="274"/>
      <c r="ER45" s="274"/>
      <c r="ES45" s="274"/>
      <c r="ET45" s="274"/>
      <c r="EU45" s="274"/>
      <c r="EV45" s="274"/>
      <c r="EW45" s="274"/>
      <c r="EX45" s="274"/>
      <c r="EY45" s="274"/>
      <c r="EZ45" s="274"/>
      <c r="FA45" s="274"/>
      <c r="FB45" s="274"/>
      <c r="FC45" s="274"/>
      <c r="FD45" s="274"/>
      <c r="FE45" s="274"/>
      <c r="FF45" s="274"/>
      <c r="FG45" s="274"/>
      <c r="FH45" s="274"/>
      <c r="FI45" s="274"/>
      <c r="FJ45" s="274"/>
      <c r="FK45" s="274"/>
      <c r="FL45" s="274"/>
      <c r="FM45" s="274"/>
      <c r="FN45" s="274"/>
      <c r="FO45" s="274"/>
      <c r="FP45" s="274"/>
      <c r="FQ45" s="274"/>
      <c r="FR45" s="274"/>
      <c r="FS45" s="274"/>
      <c r="FT45" s="274"/>
      <c r="FU45" s="274"/>
      <c r="FV45" s="274"/>
      <c r="FW45" s="274"/>
      <c r="FX45" s="274"/>
      <c r="FY45" s="274"/>
      <c r="FZ45" s="274"/>
      <c r="GA45" s="274"/>
      <c r="GB45" s="274"/>
      <c r="GC45" s="274"/>
      <c r="GD45" s="274"/>
      <c r="GE45" s="274"/>
      <c r="GF45" s="274"/>
      <c r="GG45" s="274"/>
      <c r="GH45" s="274"/>
      <c r="GI45" s="274"/>
      <c r="GJ45" s="274"/>
      <c r="GK45" s="274"/>
      <c r="GL45" s="274"/>
      <c r="GM45" s="274"/>
      <c r="GN45" s="274"/>
      <c r="GO45" s="274"/>
      <c r="GP45" s="274"/>
      <c r="GQ45" s="274"/>
      <c r="GR45" s="274"/>
      <c r="GS45" s="274"/>
      <c r="GT45" s="274"/>
      <c r="GU45" s="274"/>
      <c r="GV45" s="274"/>
      <c r="GW45" s="274"/>
      <c r="GX45" s="274"/>
      <c r="GY45" s="274"/>
      <c r="GZ45" s="274"/>
      <c r="HA45" s="274"/>
      <c r="HB45" s="274"/>
      <c r="HC45" s="274"/>
      <c r="HD45" s="274"/>
      <c r="HE45" s="274"/>
      <c r="HF45" s="274"/>
      <c r="HG45" s="274"/>
      <c r="HH45" s="274"/>
      <c r="HI45" s="274"/>
      <c r="HJ45" s="274"/>
      <c r="HK45" s="274"/>
      <c r="HL45" s="274"/>
      <c r="HM45" s="274"/>
      <c r="HN45" s="274"/>
      <c r="HO45" s="274"/>
      <c r="HP45" s="274"/>
      <c r="HQ45" s="274"/>
      <c r="HR45" s="274"/>
      <c r="HS45" s="274"/>
      <c r="HT45" s="274"/>
      <c r="HU45" s="274"/>
      <c r="HV45" s="274"/>
      <c r="HW45" s="274"/>
      <c r="HX45" s="274"/>
      <c r="HY45" s="274"/>
      <c r="HZ45" s="274"/>
      <c r="IA45" s="274"/>
      <c r="IB45" s="274"/>
      <c r="IC45" s="274"/>
      <c r="ID45" s="274"/>
      <c r="IE45" s="274"/>
      <c r="IF45" s="274"/>
      <c r="IG45" s="274"/>
      <c r="IH45" s="274"/>
      <c r="II45" s="274"/>
      <c r="IJ45" s="274"/>
      <c r="IK45" s="274"/>
      <c r="IL45" s="274"/>
      <c r="IM45" s="274"/>
      <c r="IN45" s="274"/>
      <c r="IO45" s="274"/>
      <c r="IP45" s="274"/>
      <c r="IQ45" s="274"/>
      <c r="IR45" s="274"/>
    </row>
    <row r="46" spans="1:252" s="894" customFormat="1">
      <c r="A46" s="465"/>
      <c r="B46" s="516"/>
      <c r="C46" s="688"/>
      <c r="D46" s="463"/>
      <c r="E46" s="470"/>
      <c r="F46" s="463"/>
      <c r="G46" s="467"/>
      <c r="H46" s="463"/>
      <c r="I46" s="470"/>
      <c r="J46" s="463"/>
      <c r="K46" s="467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  <c r="AF46" s="274"/>
      <c r="AG46" s="274"/>
      <c r="AH46" s="274"/>
      <c r="AI46" s="274"/>
      <c r="AJ46" s="274"/>
      <c r="AK46" s="274"/>
      <c r="AL46" s="274"/>
      <c r="AM46" s="274"/>
      <c r="AN46" s="274"/>
      <c r="AO46" s="274"/>
      <c r="AP46" s="274"/>
      <c r="AQ46" s="274"/>
      <c r="AR46" s="274"/>
      <c r="AS46" s="274"/>
      <c r="AT46" s="274"/>
      <c r="AU46" s="274"/>
      <c r="AV46" s="274"/>
      <c r="AW46" s="274"/>
      <c r="AX46" s="274"/>
      <c r="AY46" s="274"/>
      <c r="AZ46" s="274"/>
      <c r="BA46" s="274"/>
      <c r="BB46" s="274"/>
      <c r="BC46" s="274"/>
      <c r="BD46" s="274"/>
      <c r="BE46" s="274"/>
      <c r="BF46" s="274"/>
      <c r="BG46" s="274"/>
      <c r="BH46" s="274"/>
      <c r="BI46" s="274"/>
      <c r="BJ46" s="274"/>
      <c r="BK46" s="274"/>
      <c r="BL46" s="274"/>
      <c r="BM46" s="274"/>
      <c r="BN46" s="274"/>
      <c r="BO46" s="274"/>
      <c r="BP46" s="274"/>
      <c r="BQ46" s="274"/>
      <c r="BR46" s="274"/>
      <c r="BS46" s="274"/>
      <c r="BT46" s="274"/>
      <c r="BU46" s="274"/>
      <c r="BV46" s="274"/>
      <c r="BW46" s="274"/>
      <c r="BX46" s="274"/>
      <c r="BY46" s="274"/>
      <c r="BZ46" s="274"/>
      <c r="CA46" s="274"/>
      <c r="CB46" s="274"/>
      <c r="CC46" s="274"/>
      <c r="CD46" s="274"/>
      <c r="CE46" s="274"/>
      <c r="CF46" s="274"/>
      <c r="CG46" s="274"/>
      <c r="CH46" s="274"/>
      <c r="CI46" s="274"/>
      <c r="CJ46" s="274"/>
      <c r="CK46" s="274"/>
      <c r="CL46" s="274"/>
      <c r="CM46" s="274"/>
      <c r="CN46" s="274"/>
      <c r="CO46" s="274"/>
      <c r="CP46" s="274"/>
      <c r="CQ46" s="274"/>
      <c r="CR46" s="274"/>
      <c r="CS46" s="274"/>
      <c r="CT46" s="274"/>
      <c r="CU46" s="274"/>
      <c r="CV46" s="274"/>
      <c r="CW46" s="274"/>
      <c r="CX46" s="274"/>
      <c r="CY46" s="274"/>
      <c r="CZ46" s="274"/>
      <c r="DA46" s="274"/>
      <c r="DB46" s="274"/>
      <c r="DC46" s="274"/>
      <c r="DD46" s="274"/>
      <c r="DE46" s="274"/>
      <c r="DF46" s="274"/>
      <c r="DG46" s="274"/>
      <c r="DH46" s="274"/>
      <c r="DI46" s="274"/>
      <c r="DJ46" s="274"/>
      <c r="DK46" s="274"/>
      <c r="DL46" s="274"/>
      <c r="DM46" s="274"/>
      <c r="DN46" s="274"/>
      <c r="DO46" s="274"/>
      <c r="DP46" s="274"/>
      <c r="DQ46" s="274"/>
      <c r="DR46" s="274"/>
      <c r="DS46" s="274"/>
      <c r="DT46" s="274"/>
      <c r="DU46" s="274"/>
      <c r="DV46" s="274"/>
      <c r="DW46" s="274"/>
      <c r="DX46" s="274"/>
      <c r="DY46" s="274"/>
      <c r="DZ46" s="274"/>
      <c r="EA46" s="274"/>
      <c r="EB46" s="274"/>
      <c r="EC46" s="274"/>
      <c r="ED46" s="274"/>
      <c r="EE46" s="274"/>
      <c r="EF46" s="274"/>
      <c r="EG46" s="274"/>
      <c r="EH46" s="274"/>
      <c r="EI46" s="274"/>
      <c r="EJ46" s="274"/>
      <c r="EK46" s="274"/>
      <c r="EL46" s="274"/>
      <c r="EM46" s="274"/>
      <c r="EN46" s="274"/>
      <c r="EO46" s="274"/>
      <c r="EP46" s="274"/>
      <c r="EQ46" s="274"/>
      <c r="ER46" s="274"/>
      <c r="ES46" s="274"/>
      <c r="ET46" s="274"/>
      <c r="EU46" s="274"/>
      <c r="EV46" s="274"/>
      <c r="EW46" s="274"/>
      <c r="EX46" s="274"/>
      <c r="EY46" s="274"/>
      <c r="EZ46" s="274"/>
      <c r="FA46" s="274"/>
      <c r="FB46" s="274"/>
      <c r="FC46" s="274"/>
      <c r="FD46" s="274"/>
      <c r="FE46" s="274"/>
      <c r="FF46" s="274"/>
      <c r="FG46" s="274"/>
      <c r="FH46" s="274"/>
      <c r="FI46" s="274"/>
      <c r="FJ46" s="274"/>
      <c r="FK46" s="274"/>
      <c r="FL46" s="274"/>
      <c r="FM46" s="274"/>
      <c r="FN46" s="274"/>
      <c r="FO46" s="274"/>
      <c r="FP46" s="274"/>
      <c r="FQ46" s="274"/>
      <c r="FR46" s="274"/>
      <c r="FS46" s="274"/>
      <c r="FT46" s="274"/>
      <c r="FU46" s="274"/>
      <c r="FV46" s="274"/>
      <c r="FW46" s="274"/>
      <c r="FX46" s="274"/>
      <c r="FY46" s="274"/>
      <c r="FZ46" s="274"/>
      <c r="GA46" s="274"/>
      <c r="GB46" s="274"/>
      <c r="GC46" s="274"/>
      <c r="GD46" s="274"/>
      <c r="GE46" s="274"/>
      <c r="GF46" s="274"/>
      <c r="GG46" s="274"/>
      <c r="GH46" s="274"/>
      <c r="GI46" s="274"/>
      <c r="GJ46" s="274"/>
      <c r="GK46" s="274"/>
      <c r="GL46" s="274"/>
      <c r="GM46" s="274"/>
      <c r="GN46" s="274"/>
      <c r="GO46" s="274"/>
      <c r="GP46" s="274"/>
      <c r="GQ46" s="274"/>
      <c r="GR46" s="274"/>
      <c r="GS46" s="274"/>
      <c r="GT46" s="274"/>
      <c r="GU46" s="274"/>
      <c r="GV46" s="274"/>
      <c r="GW46" s="274"/>
      <c r="GX46" s="274"/>
      <c r="GY46" s="274"/>
      <c r="GZ46" s="274"/>
      <c r="HA46" s="274"/>
      <c r="HB46" s="274"/>
      <c r="HC46" s="274"/>
      <c r="HD46" s="274"/>
      <c r="HE46" s="274"/>
      <c r="HF46" s="274"/>
      <c r="HG46" s="274"/>
      <c r="HH46" s="274"/>
      <c r="HI46" s="274"/>
      <c r="HJ46" s="274"/>
      <c r="HK46" s="274"/>
      <c r="HL46" s="274"/>
      <c r="HM46" s="274"/>
      <c r="HN46" s="274"/>
      <c r="HO46" s="274"/>
      <c r="HP46" s="274"/>
      <c r="HQ46" s="274"/>
      <c r="HR46" s="274"/>
      <c r="HS46" s="274"/>
      <c r="HT46" s="274"/>
      <c r="HU46" s="274"/>
      <c r="HV46" s="274"/>
      <c r="HW46" s="274"/>
      <c r="HX46" s="274"/>
      <c r="HY46" s="274"/>
      <c r="HZ46" s="274"/>
      <c r="IA46" s="274"/>
      <c r="IB46" s="274"/>
      <c r="IC46" s="274"/>
      <c r="ID46" s="274"/>
      <c r="IE46" s="274"/>
      <c r="IF46" s="274"/>
      <c r="IG46" s="274"/>
      <c r="IH46" s="274"/>
      <c r="II46" s="274"/>
      <c r="IJ46" s="274"/>
      <c r="IK46" s="274"/>
      <c r="IL46" s="274"/>
      <c r="IM46" s="274"/>
      <c r="IN46" s="274"/>
      <c r="IO46" s="274"/>
      <c r="IP46" s="274"/>
      <c r="IQ46" s="274"/>
      <c r="IR46" s="274"/>
    </row>
    <row r="47" spans="1:252" s="894" customFormat="1">
      <c r="A47" s="465"/>
      <c r="B47" s="85"/>
      <c r="C47" s="688"/>
      <c r="D47" s="463"/>
      <c r="E47" s="464"/>
      <c r="F47" s="463"/>
      <c r="G47" s="467"/>
      <c r="H47" s="463"/>
      <c r="I47" s="464"/>
      <c r="J47" s="463"/>
      <c r="K47" s="467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  <c r="AF47" s="274"/>
      <c r="AG47" s="274"/>
      <c r="AH47" s="274"/>
      <c r="AI47" s="274"/>
      <c r="AJ47" s="274"/>
      <c r="AK47" s="274"/>
      <c r="AL47" s="274"/>
      <c r="AM47" s="274"/>
      <c r="AN47" s="274"/>
      <c r="AO47" s="274"/>
      <c r="AP47" s="274"/>
      <c r="AQ47" s="274"/>
      <c r="AR47" s="274"/>
      <c r="AS47" s="274"/>
      <c r="AT47" s="274"/>
      <c r="AU47" s="274"/>
      <c r="AV47" s="274"/>
      <c r="AW47" s="274"/>
      <c r="AX47" s="274"/>
      <c r="AY47" s="274"/>
      <c r="AZ47" s="274"/>
      <c r="BA47" s="274"/>
      <c r="BB47" s="274"/>
      <c r="BC47" s="274"/>
      <c r="BD47" s="274"/>
      <c r="BE47" s="274"/>
      <c r="BF47" s="274"/>
      <c r="BG47" s="274"/>
      <c r="BH47" s="274"/>
      <c r="BI47" s="274"/>
      <c r="BJ47" s="274"/>
      <c r="BK47" s="274"/>
      <c r="BL47" s="274"/>
      <c r="BM47" s="274"/>
      <c r="BN47" s="274"/>
      <c r="BO47" s="274"/>
      <c r="BP47" s="274"/>
      <c r="BQ47" s="274"/>
      <c r="BR47" s="274"/>
      <c r="BS47" s="274"/>
      <c r="BT47" s="274"/>
      <c r="BU47" s="274"/>
      <c r="BV47" s="274"/>
      <c r="BW47" s="274"/>
      <c r="BX47" s="274"/>
      <c r="BY47" s="274"/>
      <c r="BZ47" s="274"/>
      <c r="CA47" s="274"/>
      <c r="CB47" s="274"/>
      <c r="CC47" s="274"/>
      <c r="CD47" s="274"/>
      <c r="CE47" s="274"/>
      <c r="CF47" s="274"/>
      <c r="CG47" s="274"/>
      <c r="CH47" s="274"/>
      <c r="CI47" s="274"/>
      <c r="CJ47" s="274"/>
      <c r="CK47" s="274"/>
      <c r="CL47" s="274"/>
      <c r="CM47" s="274"/>
      <c r="CN47" s="274"/>
      <c r="CO47" s="274"/>
      <c r="CP47" s="274"/>
      <c r="CQ47" s="274"/>
      <c r="CR47" s="274"/>
      <c r="CS47" s="274"/>
      <c r="CT47" s="274"/>
      <c r="CU47" s="274"/>
      <c r="CV47" s="274"/>
      <c r="CW47" s="274"/>
      <c r="CX47" s="274"/>
      <c r="CY47" s="274"/>
      <c r="CZ47" s="274"/>
      <c r="DA47" s="274"/>
      <c r="DB47" s="274"/>
      <c r="DC47" s="274"/>
      <c r="DD47" s="274"/>
      <c r="DE47" s="274"/>
      <c r="DF47" s="274"/>
      <c r="DG47" s="274"/>
      <c r="DH47" s="274"/>
      <c r="DI47" s="274"/>
      <c r="DJ47" s="274"/>
      <c r="DK47" s="274"/>
      <c r="DL47" s="274"/>
      <c r="DM47" s="274"/>
      <c r="DN47" s="274"/>
      <c r="DO47" s="274"/>
      <c r="DP47" s="274"/>
      <c r="DQ47" s="274"/>
      <c r="DR47" s="274"/>
      <c r="DS47" s="274"/>
      <c r="DT47" s="274"/>
      <c r="DU47" s="274"/>
      <c r="DV47" s="274"/>
      <c r="DW47" s="274"/>
      <c r="DX47" s="274"/>
      <c r="DY47" s="274"/>
      <c r="DZ47" s="274"/>
      <c r="EA47" s="274"/>
      <c r="EB47" s="274"/>
      <c r="EC47" s="274"/>
      <c r="ED47" s="274"/>
      <c r="EE47" s="274"/>
      <c r="EF47" s="274"/>
      <c r="EG47" s="274"/>
      <c r="EH47" s="274"/>
      <c r="EI47" s="274"/>
      <c r="EJ47" s="274"/>
      <c r="EK47" s="274"/>
      <c r="EL47" s="274"/>
      <c r="EM47" s="274"/>
      <c r="EN47" s="274"/>
      <c r="EO47" s="274"/>
      <c r="EP47" s="274"/>
      <c r="EQ47" s="274"/>
      <c r="ER47" s="274"/>
      <c r="ES47" s="274"/>
      <c r="ET47" s="274"/>
      <c r="EU47" s="274"/>
      <c r="EV47" s="274"/>
      <c r="EW47" s="274"/>
      <c r="EX47" s="274"/>
      <c r="EY47" s="274"/>
      <c r="EZ47" s="274"/>
      <c r="FA47" s="274"/>
      <c r="FB47" s="274"/>
      <c r="FC47" s="274"/>
      <c r="FD47" s="274"/>
      <c r="FE47" s="274"/>
      <c r="FF47" s="274"/>
      <c r="FG47" s="274"/>
      <c r="FH47" s="274"/>
      <c r="FI47" s="274"/>
      <c r="FJ47" s="274"/>
      <c r="FK47" s="274"/>
      <c r="FL47" s="274"/>
      <c r="FM47" s="274"/>
      <c r="FN47" s="274"/>
      <c r="FO47" s="274"/>
      <c r="FP47" s="274"/>
      <c r="FQ47" s="274"/>
      <c r="FR47" s="274"/>
      <c r="FS47" s="274"/>
      <c r="FT47" s="274"/>
      <c r="FU47" s="274"/>
      <c r="FV47" s="274"/>
      <c r="FW47" s="274"/>
      <c r="FX47" s="274"/>
      <c r="FY47" s="274"/>
      <c r="FZ47" s="274"/>
      <c r="GA47" s="274"/>
      <c r="GB47" s="274"/>
      <c r="GC47" s="274"/>
      <c r="GD47" s="274"/>
      <c r="GE47" s="274"/>
      <c r="GF47" s="274"/>
      <c r="GG47" s="274"/>
      <c r="GH47" s="274"/>
      <c r="GI47" s="274"/>
      <c r="GJ47" s="274"/>
      <c r="GK47" s="274"/>
      <c r="GL47" s="274"/>
      <c r="GM47" s="274"/>
      <c r="GN47" s="274"/>
      <c r="GO47" s="274"/>
      <c r="GP47" s="274"/>
      <c r="GQ47" s="274"/>
      <c r="GR47" s="274"/>
      <c r="GS47" s="274"/>
      <c r="GT47" s="274"/>
      <c r="GU47" s="274"/>
      <c r="GV47" s="274"/>
      <c r="GW47" s="274"/>
      <c r="GX47" s="274"/>
      <c r="GY47" s="274"/>
      <c r="GZ47" s="274"/>
      <c r="HA47" s="274"/>
      <c r="HB47" s="274"/>
      <c r="HC47" s="274"/>
      <c r="HD47" s="274"/>
      <c r="HE47" s="274"/>
      <c r="HF47" s="274"/>
      <c r="HG47" s="274"/>
      <c r="HH47" s="274"/>
      <c r="HI47" s="274"/>
      <c r="HJ47" s="274"/>
      <c r="HK47" s="274"/>
      <c r="HL47" s="274"/>
      <c r="HM47" s="274"/>
      <c r="HN47" s="274"/>
      <c r="HO47" s="274"/>
      <c r="HP47" s="274"/>
      <c r="HQ47" s="274"/>
      <c r="HR47" s="274"/>
      <c r="HS47" s="274"/>
      <c r="HT47" s="274"/>
      <c r="HU47" s="274"/>
      <c r="HV47" s="274"/>
      <c r="HW47" s="274"/>
      <c r="HX47" s="274"/>
      <c r="HY47" s="274"/>
      <c r="HZ47" s="274"/>
      <c r="IA47" s="274"/>
      <c r="IB47" s="274"/>
      <c r="IC47" s="274"/>
      <c r="ID47" s="274"/>
      <c r="IE47" s="274"/>
      <c r="IF47" s="274"/>
      <c r="IG47" s="274"/>
      <c r="IH47" s="274"/>
      <c r="II47" s="274"/>
      <c r="IJ47" s="274"/>
      <c r="IK47" s="274"/>
      <c r="IL47" s="274"/>
      <c r="IM47" s="274"/>
      <c r="IN47" s="274"/>
      <c r="IO47" s="274"/>
      <c r="IP47" s="274"/>
      <c r="IQ47" s="274"/>
      <c r="IR47" s="274"/>
    </row>
    <row r="48" spans="1:252" s="894" customFormat="1" ht="12.75" customHeight="1">
      <c r="A48" s="465"/>
      <c r="B48" s="86"/>
      <c r="C48" s="688"/>
      <c r="D48" s="83"/>
      <c r="E48" s="84"/>
      <c r="F48" s="463"/>
      <c r="G48" s="467"/>
      <c r="H48" s="83"/>
      <c r="I48" s="84"/>
      <c r="J48" s="463"/>
      <c r="K48" s="467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4"/>
      <c r="AF48" s="274"/>
      <c r="AG48" s="274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  <c r="AT48" s="274"/>
      <c r="AU48" s="274"/>
      <c r="AV48" s="274"/>
      <c r="AW48" s="274"/>
      <c r="AX48" s="274"/>
      <c r="AY48" s="274"/>
      <c r="AZ48" s="274"/>
      <c r="BA48" s="274"/>
      <c r="BB48" s="274"/>
      <c r="BC48" s="274"/>
      <c r="BD48" s="274"/>
      <c r="BE48" s="274"/>
      <c r="BF48" s="274"/>
      <c r="BG48" s="274"/>
      <c r="BH48" s="274"/>
      <c r="BI48" s="274"/>
      <c r="BJ48" s="274"/>
      <c r="BK48" s="274"/>
      <c r="BL48" s="274"/>
      <c r="BM48" s="274"/>
      <c r="BN48" s="274"/>
      <c r="BO48" s="274"/>
      <c r="BP48" s="274"/>
      <c r="BQ48" s="274"/>
      <c r="BR48" s="274"/>
      <c r="BS48" s="274"/>
      <c r="BT48" s="274"/>
      <c r="BU48" s="274"/>
      <c r="BV48" s="274"/>
      <c r="BW48" s="274"/>
      <c r="BX48" s="274"/>
      <c r="BY48" s="274"/>
      <c r="BZ48" s="274"/>
      <c r="CA48" s="274"/>
      <c r="CB48" s="274"/>
      <c r="CC48" s="274"/>
      <c r="CD48" s="274"/>
      <c r="CE48" s="274"/>
      <c r="CF48" s="274"/>
      <c r="CG48" s="274"/>
      <c r="CH48" s="274"/>
      <c r="CI48" s="274"/>
      <c r="CJ48" s="274"/>
      <c r="CK48" s="274"/>
      <c r="CL48" s="274"/>
      <c r="CM48" s="274"/>
      <c r="CN48" s="274"/>
      <c r="CO48" s="274"/>
      <c r="CP48" s="274"/>
      <c r="CQ48" s="274"/>
      <c r="CR48" s="274"/>
      <c r="CS48" s="274"/>
      <c r="CT48" s="274"/>
      <c r="CU48" s="274"/>
      <c r="CV48" s="274"/>
      <c r="CW48" s="274"/>
      <c r="CX48" s="274"/>
      <c r="CY48" s="274"/>
      <c r="CZ48" s="274"/>
      <c r="DA48" s="274"/>
      <c r="DB48" s="274"/>
      <c r="DC48" s="274"/>
      <c r="DD48" s="274"/>
      <c r="DE48" s="274"/>
      <c r="DF48" s="274"/>
      <c r="DG48" s="274"/>
      <c r="DH48" s="274"/>
      <c r="DI48" s="274"/>
      <c r="DJ48" s="274"/>
      <c r="DK48" s="274"/>
      <c r="DL48" s="274"/>
      <c r="DM48" s="274"/>
      <c r="DN48" s="274"/>
      <c r="DO48" s="274"/>
      <c r="DP48" s="274"/>
      <c r="DQ48" s="274"/>
      <c r="DR48" s="274"/>
      <c r="DS48" s="274"/>
      <c r="DT48" s="274"/>
      <c r="DU48" s="274"/>
      <c r="DV48" s="274"/>
      <c r="DW48" s="274"/>
      <c r="DX48" s="274"/>
      <c r="DY48" s="274"/>
      <c r="DZ48" s="274"/>
      <c r="EA48" s="274"/>
      <c r="EB48" s="274"/>
      <c r="EC48" s="274"/>
      <c r="ED48" s="274"/>
      <c r="EE48" s="274"/>
      <c r="EF48" s="274"/>
      <c r="EG48" s="274"/>
      <c r="EH48" s="274"/>
      <c r="EI48" s="274"/>
      <c r="EJ48" s="274"/>
      <c r="EK48" s="274"/>
      <c r="EL48" s="274"/>
      <c r="EM48" s="274"/>
      <c r="EN48" s="274"/>
      <c r="EO48" s="274"/>
      <c r="EP48" s="274"/>
      <c r="EQ48" s="274"/>
      <c r="ER48" s="274"/>
      <c r="ES48" s="274"/>
      <c r="ET48" s="274"/>
      <c r="EU48" s="274"/>
      <c r="EV48" s="274"/>
      <c r="EW48" s="274"/>
      <c r="EX48" s="274"/>
      <c r="EY48" s="274"/>
      <c r="EZ48" s="274"/>
      <c r="FA48" s="274"/>
      <c r="FB48" s="274"/>
      <c r="FC48" s="274"/>
      <c r="FD48" s="274"/>
      <c r="FE48" s="274"/>
      <c r="FF48" s="274"/>
      <c r="FG48" s="274"/>
      <c r="FH48" s="274"/>
      <c r="FI48" s="274"/>
      <c r="FJ48" s="274"/>
      <c r="FK48" s="274"/>
      <c r="FL48" s="274"/>
      <c r="FM48" s="274"/>
      <c r="FN48" s="274"/>
      <c r="FO48" s="274"/>
      <c r="FP48" s="274"/>
      <c r="FQ48" s="274"/>
      <c r="FR48" s="274"/>
      <c r="FS48" s="274"/>
      <c r="FT48" s="274"/>
      <c r="FU48" s="274"/>
      <c r="FV48" s="274"/>
      <c r="FW48" s="274"/>
      <c r="FX48" s="274"/>
      <c r="FY48" s="274"/>
      <c r="FZ48" s="274"/>
      <c r="GA48" s="274"/>
      <c r="GB48" s="274"/>
      <c r="GC48" s="274"/>
      <c r="GD48" s="274"/>
      <c r="GE48" s="274"/>
      <c r="GF48" s="274"/>
      <c r="GG48" s="274"/>
      <c r="GH48" s="274"/>
      <c r="GI48" s="274"/>
      <c r="GJ48" s="274"/>
      <c r="GK48" s="274"/>
      <c r="GL48" s="274"/>
      <c r="GM48" s="274"/>
      <c r="GN48" s="274"/>
      <c r="GO48" s="274"/>
      <c r="GP48" s="274"/>
      <c r="GQ48" s="274"/>
      <c r="GR48" s="274"/>
      <c r="GS48" s="274"/>
      <c r="GT48" s="274"/>
      <c r="GU48" s="274"/>
      <c r="GV48" s="274"/>
      <c r="GW48" s="274"/>
      <c r="GX48" s="274"/>
      <c r="GY48" s="274"/>
      <c r="GZ48" s="274"/>
      <c r="HA48" s="274"/>
      <c r="HB48" s="274"/>
      <c r="HC48" s="274"/>
      <c r="HD48" s="274"/>
      <c r="HE48" s="274"/>
      <c r="HF48" s="274"/>
      <c r="HG48" s="274"/>
      <c r="HH48" s="274"/>
      <c r="HI48" s="274"/>
      <c r="HJ48" s="274"/>
      <c r="HK48" s="274"/>
      <c r="HL48" s="274"/>
      <c r="HM48" s="274"/>
      <c r="HN48" s="274"/>
      <c r="HO48" s="274"/>
      <c r="HP48" s="274"/>
      <c r="HQ48" s="274"/>
      <c r="HR48" s="274"/>
      <c r="HS48" s="274"/>
      <c r="HT48" s="274"/>
      <c r="HU48" s="274"/>
      <c r="HV48" s="274"/>
      <c r="HW48" s="274"/>
      <c r="HX48" s="274"/>
      <c r="HY48" s="274"/>
      <c r="HZ48" s="274"/>
      <c r="IA48" s="274"/>
      <c r="IB48" s="274"/>
      <c r="IC48" s="274"/>
      <c r="ID48" s="274"/>
      <c r="IE48" s="274"/>
      <c r="IF48" s="274"/>
      <c r="IG48" s="274"/>
      <c r="IH48" s="274"/>
      <c r="II48" s="274"/>
      <c r="IJ48" s="274"/>
      <c r="IK48" s="274"/>
      <c r="IL48" s="274"/>
      <c r="IM48" s="274"/>
      <c r="IN48" s="274"/>
      <c r="IO48" s="274"/>
      <c r="IP48" s="274"/>
      <c r="IQ48" s="274"/>
      <c r="IR48" s="274"/>
    </row>
    <row r="49" spans="1:252" s="894" customFormat="1">
      <c r="A49" s="465"/>
      <c r="B49" s="429"/>
      <c r="C49" s="472"/>
      <c r="D49" s="463"/>
      <c r="E49" s="464"/>
      <c r="F49" s="463"/>
      <c r="G49" s="467"/>
      <c r="H49" s="463"/>
      <c r="I49" s="464"/>
      <c r="J49" s="463"/>
      <c r="K49" s="467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  <c r="AF49" s="274"/>
      <c r="AG49" s="274"/>
      <c r="AH49" s="274"/>
      <c r="AI49" s="274"/>
      <c r="AJ49" s="274"/>
      <c r="AK49" s="274"/>
      <c r="AL49" s="274"/>
      <c r="AM49" s="274"/>
      <c r="AN49" s="274"/>
      <c r="AO49" s="274"/>
      <c r="AP49" s="274"/>
      <c r="AQ49" s="274"/>
      <c r="AR49" s="274"/>
      <c r="AS49" s="274"/>
      <c r="AT49" s="274"/>
      <c r="AU49" s="274"/>
      <c r="AV49" s="274"/>
      <c r="AW49" s="274"/>
      <c r="AX49" s="274"/>
      <c r="AY49" s="274"/>
      <c r="AZ49" s="274"/>
      <c r="BA49" s="274"/>
      <c r="BB49" s="274"/>
      <c r="BC49" s="274"/>
      <c r="BD49" s="274"/>
      <c r="BE49" s="274"/>
      <c r="BF49" s="274"/>
      <c r="BG49" s="274"/>
      <c r="BH49" s="274"/>
      <c r="BI49" s="274"/>
      <c r="BJ49" s="274"/>
      <c r="BK49" s="274"/>
      <c r="BL49" s="274"/>
      <c r="BM49" s="274"/>
      <c r="BN49" s="274"/>
      <c r="BO49" s="274"/>
      <c r="BP49" s="274"/>
      <c r="BQ49" s="274"/>
      <c r="BR49" s="274"/>
      <c r="BS49" s="274"/>
      <c r="BT49" s="274"/>
      <c r="BU49" s="274"/>
      <c r="BV49" s="274"/>
      <c r="BW49" s="274"/>
      <c r="BX49" s="274"/>
      <c r="BY49" s="274"/>
      <c r="BZ49" s="274"/>
      <c r="CA49" s="274"/>
      <c r="CB49" s="274"/>
      <c r="CC49" s="274"/>
      <c r="CD49" s="274"/>
      <c r="CE49" s="274"/>
      <c r="CF49" s="274"/>
      <c r="CG49" s="274"/>
      <c r="CH49" s="274"/>
      <c r="CI49" s="274"/>
      <c r="CJ49" s="274"/>
      <c r="CK49" s="274"/>
      <c r="CL49" s="274"/>
      <c r="CM49" s="274"/>
      <c r="CN49" s="274"/>
      <c r="CO49" s="274"/>
      <c r="CP49" s="274"/>
      <c r="CQ49" s="274"/>
      <c r="CR49" s="274"/>
      <c r="CS49" s="274"/>
      <c r="CT49" s="274"/>
      <c r="CU49" s="274"/>
      <c r="CV49" s="274"/>
      <c r="CW49" s="274"/>
      <c r="CX49" s="274"/>
      <c r="CY49" s="274"/>
      <c r="CZ49" s="274"/>
      <c r="DA49" s="274"/>
      <c r="DB49" s="274"/>
      <c r="DC49" s="274"/>
      <c r="DD49" s="274"/>
      <c r="DE49" s="274"/>
      <c r="DF49" s="274"/>
      <c r="DG49" s="274"/>
      <c r="DH49" s="274"/>
      <c r="DI49" s="274"/>
      <c r="DJ49" s="274"/>
      <c r="DK49" s="274"/>
      <c r="DL49" s="274"/>
      <c r="DM49" s="274"/>
      <c r="DN49" s="274"/>
      <c r="DO49" s="274"/>
      <c r="DP49" s="274"/>
      <c r="DQ49" s="274"/>
      <c r="DR49" s="274"/>
      <c r="DS49" s="274"/>
      <c r="DT49" s="274"/>
      <c r="DU49" s="274"/>
      <c r="DV49" s="274"/>
      <c r="DW49" s="274"/>
      <c r="DX49" s="274"/>
      <c r="DY49" s="274"/>
      <c r="DZ49" s="274"/>
      <c r="EA49" s="274"/>
      <c r="EB49" s="274"/>
      <c r="EC49" s="274"/>
      <c r="ED49" s="274"/>
      <c r="EE49" s="274"/>
      <c r="EF49" s="274"/>
      <c r="EG49" s="274"/>
      <c r="EH49" s="274"/>
      <c r="EI49" s="274"/>
      <c r="EJ49" s="274"/>
      <c r="EK49" s="274"/>
      <c r="EL49" s="274"/>
      <c r="EM49" s="274"/>
      <c r="EN49" s="274"/>
      <c r="EO49" s="274"/>
      <c r="EP49" s="274"/>
      <c r="EQ49" s="274"/>
      <c r="ER49" s="274"/>
      <c r="ES49" s="274"/>
      <c r="ET49" s="274"/>
      <c r="EU49" s="274"/>
      <c r="EV49" s="274"/>
      <c r="EW49" s="274"/>
      <c r="EX49" s="274"/>
      <c r="EY49" s="274"/>
      <c r="EZ49" s="274"/>
      <c r="FA49" s="274"/>
      <c r="FB49" s="274"/>
      <c r="FC49" s="274"/>
      <c r="FD49" s="274"/>
      <c r="FE49" s="274"/>
      <c r="FF49" s="274"/>
      <c r="FG49" s="274"/>
      <c r="FH49" s="274"/>
      <c r="FI49" s="274"/>
      <c r="FJ49" s="274"/>
      <c r="FK49" s="274"/>
      <c r="FL49" s="274"/>
      <c r="FM49" s="274"/>
      <c r="FN49" s="274"/>
      <c r="FO49" s="274"/>
      <c r="FP49" s="274"/>
      <c r="FQ49" s="274"/>
      <c r="FR49" s="274"/>
      <c r="FS49" s="274"/>
      <c r="FT49" s="274"/>
      <c r="FU49" s="274"/>
      <c r="FV49" s="274"/>
      <c r="FW49" s="274"/>
      <c r="FX49" s="274"/>
      <c r="FY49" s="274"/>
      <c r="FZ49" s="274"/>
      <c r="GA49" s="274"/>
      <c r="GB49" s="274"/>
      <c r="GC49" s="274"/>
      <c r="GD49" s="274"/>
      <c r="GE49" s="274"/>
      <c r="GF49" s="274"/>
      <c r="GG49" s="274"/>
      <c r="GH49" s="274"/>
      <c r="GI49" s="274"/>
      <c r="GJ49" s="274"/>
      <c r="GK49" s="274"/>
      <c r="GL49" s="274"/>
      <c r="GM49" s="274"/>
      <c r="GN49" s="274"/>
      <c r="GO49" s="274"/>
      <c r="GP49" s="274"/>
      <c r="GQ49" s="274"/>
      <c r="GR49" s="274"/>
      <c r="GS49" s="274"/>
      <c r="GT49" s="274"/>
      <c r="GU49" s="274"/>
      <c r="GV49" s="274"/>
      <c r="GW49" s="274"/>
      <c r="GX49" s="274"/>
      <c r="GY49" s="274"/>
      <c r="GZ49" s="274"/>
      <c r="HA49" s="274"/>
      <c r="HB49" s="274"/>
      <c r="HC49" s="274"/>
      <c r="HD49" s="274"/>
      <c r="HE49" s="274"/>
      <c r="HF49" s="274"/>
      <c r="HG49" s="274"/>
      <c r="HH49" s="274"/>
      <c r="HI49" s="274"/>
      <c r="HJ49" s="274"/>
      <c r="HK49" s="274"/>
      <c r="HL49" s="274"/>
      <c r="HM49" s="274"/>
      <c r="HN49" s="274"/>
      <c r="HO49" s="274"/>
      <c r="HP49" s="274"/>
      <c r="HQ49" s="274"/>
      <c r="HR49" s="274"/>
      <c r="HS49" s="274"/>
      <c r="HT49" s="274"/>
      <c r="HU49" s="274"/>
      <c r="HV49" s="274"/>
      <c r="HW49" s="274"/>
      <c r="HX49" s="274"/>
      <c r="HY49" s="274"/>
      <c r="HZ49" s="274"/>
      <c r="IA49" s="274"/>
      <c r="IB49" s="274"/>
      <c r="IC49" s="274"/>
      <c r="ID49" s="274"/>
      <c r="IE49" s="274"/>
      <c r="IF49" s="274"/>
      <c r="IG49" s="274"/>
      <c r="IH49" s="274"/>
      <c r="II49" s="274"/>
      <c r="IJ49" s="274"/>
      <c r="IK49" s="274"/>
      <c r="IL49" s="274"/>
      <c r="IM49" s="274"/>
      <c r="IN49" s="274"/>
      <c r="IO49" s="274"/>
      <c r="IP49" s="274"/>
      <c r="IQ49" s="274"/>
      <c r="IR49" s="274"/>
    </row>
    <row r="50" spans="1:252" s="894" customFormat="1">
      <c r="A50" s="465"/>
      <c r="B50" s="85"/>
      <c r="C50" s="688"/>
      <c r="D50" s="463"/>
      <c r="E50" s="464"/>
      <c r="F50" s="463"/>
      <c r="G50" s="467"/>
      <c r="H50" s="463"/>
      <c r="I50" s="464"/>
      <c r="J50" s="463"/>
      <c r="K50" s="467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4"/>
      <c r="AU50" s="274"/>
      <c r="AV50" s="274"/>
      <c r="AW50" s="274"/>
      <c r="AX50" s="274"/>
      <c r="AY50" s="274"/>
      <c r="AZ50" s="274"/>
      <c r="BA50" s="274"/>
      <c r="BB50" s="274"/>
      <c r="BC50" s="274"/>
      <c r="BD50" s="274"/>
      <c r="BE50" s="274"/>
      <c r="BF50" s="274"/>
      <c r="BG50" s="274"/>
      <c r="BH50" s="274"/>
      <c r="BI50" s="274"/>
      <c r="BJ50" s="274"/>
      <c r="BK50" s="274"/>
      <c r="BL50" s="274"/>
      <c r="BM50" s="274"/>
      <c r="BN50" s="274"/>
      <c r="BO50" s="274"/>
      <c r="BP50" s="274"/>
      <c r="BQ50" s="274"/>
      <c r="BR50" s="274"/>
      <c r="BS50" s="274"/>
      <c r="BT50" s="274"/>
      <c r="BU50" s="274"/>
      <c r="BV50" s="274"/>
      <c r="BW50" s="274"/>
      <c r="BX50" s="274"/>
      <c r="BY50" s="274"/>
      <c r="BZ50" s="274"/>
      <c r="CA50" s="274"/>
      <c r="CB50" s="274"/>
      <c r="CC50" s="274"/>
      <c r="CD50" s="274"/>
      <c r="CE50" s="274"/>
      <c r="CF50" s="274"/>
      <c r="CG50" s="274"/>
      <c r="CH50" s="274"/>
      <c r="CI50" s="274"/>
      <c r="CJ50" s="274"/>
      <c r="CK50" s="274"/>
      <c r="CL50" s="274"/>
      <c r="CM50" s="274"/>
      <c r="CN50" s="274"/>
      <c r="CO50" s="274"/>
      <c r="CP50" s="274"/>
      <c r="CQ50" s="274"/>
      <c r="CR50" s="274"/>
      <c r="CS50" s="274"/>
      <c r="CT50" s="274"/>
      <c r="CU50" s="274"/>
      <c r="CV50" s="274"/>
      <c r="CW50" s="274"/>
      <c r="CX50" s="274"/>
      <c r="CY50" s="274"/>
      <c r="CZ50" s="274"/>
      <c r="DA50" s="274"/>
      <c r="DB50" s="274"/>
      <c r="DC50" s="274"/>
      <c r="DD50" s="274"/>
      <c r="DE50" s="274"/>
      <c r="DF50" s="274"/>
      <c r="DG50" s="274"/>
      <c r="DH50" s="274"/>
      <c r="DI50" s="274"/>
      <c r="DJ50" s="274"/>
      <c r="DK50" s="274"/>
      <c r="DL50" s="274"/>
      <c r="DM50" s="274"/>
      <c r="DN50" s="274"/>
      <c r="DO50" s="274"/>
      <c r="DP50" s="274"/>
      <c r="DQ50" s="274"/>
      <c r="DR50" s="274"/>
      <c r="DS50" s="274"/>
      <c r="DT50" s="274"/>
      <c r="DU50" s="274"/>
      <c r="DV50" s="274"/>
      <c r="DW50" s="274"/>
      <c r="DX50" s="274"/>
      <c r="DY50" s="274"/>
      <c r="DZ50" s="274"/>
      <c r="EA50" s="274"/>
      <c r="EB50" s="274"/>
      <c r="EC50" s="274"/>
      <c r="ED50" s="274"/>
      <c r="EE50" s="274"/>
      <c r="EF50" s="274"/>
      <c r="EG50" s="274"/>
      <c r="EH50" s="274"/>
      <c r="EI50" s="274"/>
      <c r="EJ50" s="274"/>
      <c r="EK50" s="274"/>
      <c r="EL50" s="274"/>
      <c r="EM50" s="274"/>
      <c r="EN50" s="274"/>
      <c r="EO50" s="274"/>
      <c r="EP50" s="274"/>
      <c r="EQ50" s="274"/>
      <c r="ER50" s="274"/>
      <c r="ES50" s="274"/>
      <c r="ET50" s="274"/>
      <c r="EU50" s="274"/>
      <c r="EV50" s="274"/>
      <c r="EW50" s="274"/>
      <c r="EX50" s="274"/>
      <c r="EY50" s="274"/>
      <c r="EZ50" s="274"/>
      <c r="FA50" s="274"/>
      <c r="FB50" s="274"/>
      <c r="FC50" s="274"/>
      <c r="FD50" s="274"/>
      <c r="FE50" s="274"/>
      <c r="FF50" s="274"/>
      <c r="FG50" s="274"/>
      <c r="FH50" s="274"/>
      <c r="FI50" s="274"/>
      <c r="FJ50" s="274"/>
      <c r="FK50" s="274"/>
      <c r="FL50" s="274"/>
      <c r="FM50" s="274"/>
      <c r="FN50" s="274"/>
      <c r="FO50" s="274"/>
      <c r="FP50" s="274"/>
      <c r="FQ50" s="274"/>
      <c r="FR50" s="274"/>
      <c r="FS50" s="274"/>
      <c r="FT50" s="274"/>
      <c r="FU50" s="274"/>
      <c r="FV50" s="274"/>
      <c r="FW50" s="274"/>
      <c r="FX50" s="274"/>
      <c r="FY50" s="274"/>
      <c r="FZ50" s="274"/>
      <c r="GA50" s="274"/>
      <c r="GB50" s="274"/>
      <c r="GC50" s="274"/>
      <c r="GD50" s="274"/>
      <c r="GE50" s="274"/>
      <c r="GF50" s="274"/>
      <c r="GG50" s="274"/>
      <c r="GH50" s="274"/>
      <c r="GI50" s="274"/>
      <c r="GJ50" s="274"/>
      <c r="GK50" s="274"/>
      <c r="GL50" s="274"/>
      <c r="GM50" s="274"/>
      <c r="GN50" s="274"/>
      <c r="GO50" s="274"/>
      <c r="GP50" s="274"/>
      <c r="GQ50" s="274"/>
      <c r="GR50" s="274"/>
      <c r="GS50" s="274"/>
      <c r="GT50" s="274"/>
      <c r="GU50" s="274"/>
      <c r="GV50" s="274"/>
      <c r="GW50" s="274"/>
      <c r="GX50" s="274"/>
      <c r="GY50" s="274"/>
      <c r="GZ50" s="274"/>
      <c r="HA50" s="274"/>
      <c r="HB50" s="274"/>
      <c r="HC50" s="274"/>
      <c r="HD50" s="274"/>
      <c r="HE50" s="274"/>
      <c r="HF50" s="274"/>
      <c r="HG50" s="274"/>
      <c r="HH50" s="274"/>
      <c r="HI50" s="274"/>
      <c r="HJ50" s="274"/>
      <c r="HK50" s="274"/>
      <c r="HL50" s="274"/>
      <c r="HM50" s="274"/>
      <c r="HN50" s="274"/>
      <c r="HO50" s="274"/>
      <c r="HP50" s="274"/>
      <c r="HQ50" s="274"/>
      <c r="HR50" s="274"/>
      <c r="HS50" s="274"/>
      <c r="HT50" s="274"/>
      <c r="HU50" s="274"/>
      <c r="HV50" s="274"/>
      <c r="HW50" s="274"/>
      <c r="HX50" s="274"/>
      <c r="HY50" s="274"/>
      <c r="HZ50" s="274"/>
      <c r="IA50" s="274"/>
      <c r="IB50" s="274"/>
      <c r="IC50" s="274"/>
      <c r="ID50" s="274"/>
      <c r="IE50" s="274"/>
      <c r="IF50" s="274"/>
      <c r="IG50" s="274"/>
      <c r="IH50" s="274"/>
      <c r="II50" s="274"/>
      <c r="IJ50" s="274"/>
      <c r="IK50" s="274"/>
      <c r="IL50" s="274"/>
      <c r="IM50" s="274"/>
      <c r="IN50" s="274"/>
      <c r="IO50" s="274"/>
      <c r="IP50" s="274"/>
      <c r="IQ50" s="274"/>
      <c r="IR50" s="274"/>
    </row>
    <row r="51" spans="1:252" s="894" customFormat="1">
      <c r="A51" s="465"/>
      <c r="B51" s="85"/>
      <c r="C51" s="9"/>
      <c r="D51" s="463"/>
      <c r="E51" s="464"/>
      <c r="F51" s="463"/>
      <c r="G51" s="467"/>
      <c r="H51" s="463"/>
      <c r="I51" s="464"/>
      <c r="J51" s="463"/>
      <c r="K51" s="467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274"/>
      <c r="AT51" s="274"/>
      <c r="AU51" s="274"/>
      <c r="AV51" s="274"/>
      <c r="AW51" s="274"/>
      <c r="AX51" s="274"/>
      <c r="AY51" s="274"/>
      <c r="AZ51" s="274"/>
      <c r="BA51" s="274"/>
      <c r="BB51" s="274"/>
      <c r="BC51" s="274"/>
      <c r="BD51" s="274"/>
      <c r="BE51" s="274"/>
      <c r="BF51" s="274"/>
      <c r="BG51" s="274"/>
      <c r="BH51" s="274"/>
      <c r="BI51" s="274"/>
      <c r="BJ51" s="274"/>
      <c r="BK51" s="274"/>
      <c r="BL51" s="274"/>
      <c r="BM51" s="274"/>
      <c r="BN51" s="274"/>
      <c r="BO51" s="274"/>
      <c r="BP51" s="274"/>
      <c r="BQ51" s="274"/>
      <c r="BR51" s="274"/>
      <c r="BS51" s="274"/>
      <c r="BT51" s="274"/>
      <c r="BU51" s="274"/>
      <c r="BV51" s="274"/>
      <c r="BW51" s="274"/>
      <c r="BX51" s="274"/>
      <c r="BY51" s="274"/>
      <c r="BZ51" s="274"/>
      <c r="CA51" s="274"/>
      <c r="CB51" s="274"/>
      <c r="CC51" s="274"/>
      <c r="CD51" s="274"/>
      <c r="CE51" s="274"/>
      <c r="CF51" s="274"/>
      <c r="CG51" s="274"/>
      <c r="CH51" s="274"/>
      <c r="CI51" s="274"/>
      <c r="CJ51" s="274"/>
      <c r="CK51" s="274"/>
      <c r="CL51" s="274"/>
      <c r="CM51" s="274"/>
      <c r="CN51" s="274"/>
      <c r="CO51" s="274"/>
      <c r="CP51" s="274"/>
      <c r="CQ51" s="274"/>
      <c r="CR51" s="274"/>
      <c r="CS51" s="274"/>
      <c r="CT51" s="274"/>
      <c r="CU51" s="274"/>
      <c r="CV51" s="274"/>
      <c r="CW51" s="274"/>
      <c r="CX51" s="274"/>
      <c r="CY51" s="274"/>
      <c r="CZ51" s="274"/>
      <c r="DA51" s="274"/>
      <c r="DB51" s="274"/>
      <c r="DC51" s="274"/>
      <c r="DD51" s="274"/>
      <c r="DE51" s="274"/>
      <c r="DF51" s="274"/>
      <c r="DG51" s="274"/>
      <c r="DH51" s="274"/>
      <c r="DI51" s="274"/>
      <c r="DJ51" s="274"/>
      <c r="DK51" s="274"/>
      <c r="DL51" s="274"/>
      <c r="DM51" s="274"/>
      <c r="DN51" s="274"/>
      <c r="DO51" s="274"/>
      <c r="DP51" s="274"/>
      <c r="DQ51" s="274"/>
      <c r="DR51" s="274"/>
      <c r="DS51" s="274"/>
      <c r="DT51" s="274"/>
      <c r="DU51" s="274"/>
      <c r="DV51" s="274"/>
      <c r="DW51" s="274"/>
      <c r="DX51" s="274"/>
      <c r="DY51" s="274"/>
      <c r="DZ51" s="274"/>
      <c r="EA51" s="274"/>
      <c r="EB51" s="274"/>
      <c r="EC51" s="274"/>
      <c r="ED51" s="274"/>
      <c r="EE51" s="274"/>
      <c r="EF51" s="274"/>
      <c r="EG51" s="274"/>
      <c r="EH51" s="274"/>
      <c r="EI51" s="274"/>
      <c r="EJ51" s="274"/>
      <c r="EK51" s="274"/>
      <c r="EL51" s="274"/>
      <c r="EM51" s="274"/>
      <c r="EN51" s="274"/>
      <c r="EO51" s="274"/>
      <c r="EP51" s="274"/>
      <c r="EQ51" s="274"/>
      <c r="ER51" s="274"/>
      <c r="ES51" s="274"/>
      <c r="ET51" s="274"/>
      <c r="EU51" s="274"/>
      <c r="EV51" s="274"/>
      <c r="EW51" s="274"/>
      <c r="EX51" s="274"/>
      <c r="EY51" s="274"/>
      <c r="EZ51" s="274"/>
      <c r="FA51" s="274"/>
      <c r="FB51" s="274"/>
      <c r="FC51" s="274"/>
      <c r="FD51" s="274"/>
      <c r="FE51" s="274"/>
      <c r="FF51" s="274"/>
      <c r="FG51" s="274"/>
      <c r="FH51" s="274"/>
      <c r="FI51" s="274"/>
      <c r="FJ51" s="274"/>
      <c r="FK51" s="274"/>
      <c r="FL51" s="274"/>
      <c r="FM51" s="274"/>
      <c r="FN51" s="274"/>
      <c r="FO51" s="274"/>
      <c r="FP51" s="274"/>
      <c r="FQ51" s="274"/>
      <c r="FR51" s="274"/>
      <c r="FS51" s="274"/>
      <c r="FT51" s="274"/>
      <c r="FU51" s="274"/>
      <c r="FV51" s="274"/>
      <c r="FW51" s="274"/>
      <c r="FX51" s="274"/>
      <c r="FY51" s="274"/>
      <c r="FZ51" s="274"/>
      <c r="GA51" s="274"/>
      <c r="GB51" s="274"/>
      <c r="GC51" s="274"/>
      <c r="GD51" s="274"/>
      <c r="GE51" s="274"/>
      <c r="GF51" s="274"/>
      <c r="GG51" s="274"/>
      <c r="GH51" s="274"/>
      <c r="GI51" s="274"/>
      <c r="GJ51" s="274"/>
      <c r="GK51" s="274"/>
      <c r="GL51" s="274"/>
      <c r="GM51" s="274"/>
      <c r="GN51" s="274"/>
      <c r="GO51" s="274"/>
      <c r="GP51" s="274"/>
      <c r="GQ51" s="274"/>
      <c r="GR51" s="274"/>
      <c r="GS51" s="274"/>
      <c r="GT51" s="274"/>
      <c r="GU51" s="274"/>
      <c r="GV51" s="274"/>
      <c r="GW51" s="274"/>
      <c r="GX51" s="274"/>
      <c r="GY51" s="274"/>
      <c r="GZ51" s="274"/>
      <c r="HA51" s="274"/>
      <c r="HB51" s="274"/>
      <c r="HC51" s="274"/>
      <c r="HD51" s="274"/>
      <c r="HE51" s="274"/>
      <c r="HF51" s="274"/>
      <c r="HG51" s="274"/>
      <c r="HH51" s="274"/>
      <c r="HI51" s="274"/>
      <c r="HJ51" s="274"/>
      <c r="HK51" s="274"/>
      <c r="HL51" s="274"/>
      <c r="HM51" s="274"/>
      <c r="HN51" s="274"/>
      <c r="HO51" s="274"/>
      <c r="HP51" s="274"/>
      <c r="HQ51" s="274"/>
      <c r="HR51" s="274"/>
      <c r="HS51" s="274"/>
      <c r="HT51" s="274"/>
      <c r="HU51" s="274"/>
      <c r="HV51" s="274"/>
      <c r="HW51" s="274"/>
      <c r="HX51" s="274"/>
      <c r="HY51" s="274"/>
      <c r="HZ51" s="274"/>
      <c r="IA51" s="274"/>
      <c r="IB51" s="274"/>
      <c r="IC51" s="274"/>
      <c r="ID51" s="274"/>
      <c r="IE51" s="274"/>
      <c r="IF51" s="274"/>
      <c r="IG51" s="274"/>
      <c r="IH51" s="274"/>
      <c r="II51" s="274"/>
      <c r="IJ51" s="274"/>
      <c r="IK51" s="274"/>
      <c r="IL51" s="274"/>
      <c r="IM51" s="274"/>
      <c r="IN51" s="274"/>
      <c r="IO51" s="274"/>
      <c r="IP51" s="274"/>
      <c r="IQ51" s="274"/>
      <c r="IR51" s="274"/>
    </row>
    <row r="52" spans="1:252" s="894" customFormat="1">
      <c r="A52" s="465"/>
      <c r="B52" s="86"/>
      <c r="C52" s="688"/>
      <c r="D52" s="463"/>
      <c r="E52" s="464"/>
      <c r="F52" s="463"/>
      <c r="G52" s="467"/>
      <c r="H52" s="463"/>
      <c r="I52" s="464"/>
      <c r="J52" s="463"/>
      <c r="K52" s="467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4"/>
      <c r="AX52" s="274"/>
      <c r="AY52" s="274"/>
      <c r="AZ52" s="274"/>
      <c r="BA52" s="274"/>
      <c r="BB52" s="274"/>
      <c r="BC52" s="274"/>
      <c r="BD52" s="274"/>
      <c r="BE52" s="274"/>
      <c r="BF52" s="274"/>
      <c r="BG52" s="274"/>
      <c r="BH52" s="274"/>
      <c r="BI52" s="274"/>
      <c r="BJ52" s="274"/>
      <c r="BK52" s="274"/>
      <c r="BL52" s="274"/>
      <c r="BM52" s="274"/>
      <c r="BN52" s="274"/>
      <c r="BO52" s="274"/>
      <c r="BP52" s="274"/>
      <c r="BQ52" s="274"/>
      <c r="BR52" s="274"/>
      <c r="BS52" s="274"/>
      <c r="BT52" s="274"/>
      <c r="BU52" s="274"/>
      <c r="BV52" s="274"/>
      <c r="BW52" s="274"/>
      <c r="BX52" s="274"/>
      <c r="BY52" s="274"/>
      <c r="BZ52" s="274"/>
      <c r="CA52" s="274"/>
      <c r="CB52" s="274"/>
      <c r="CC52" s="274"/>
      <c r="CD52" s="274"/>
      <c r="CE52" s="274"/>
      <c r="CF52" s="274"/>
      <c r="CG52" s="274"/>
      <c r="CH52" s="274"/>
      <c r="CI52" s="274"/>
      <c r="CJ52" s="274"/>
      <c r="CK52" s="274"/>
      <c r="CL52" s="274"/>
      <c r="CM52" s="274"/>
      <c r="CN52" s="274"/>
      <c r="CO52" s="274"/>
      <c r="CP52" s="274"/>
      <c r="CQ52" s="274"/>
      <c r="CR52" s="274"/>
      <c r="CS52" s="274"/>
      <c r="CT52" s="274"/>
      <c r="CU52" s="274"/>
      <c r="CV52" s="274"/>
      <c r="CW52" s="274"/>
      <c r="CX52" s="274"/>
      <c r="CY52" s="274"/>
      <c r="CZ52" s="274"/>
      <c r="DA52" s="274"/>
      <c r="DB52" s="274"/>
      <c r="DC52" s="274"/>
      <c r="DD52" s="274"/>
      <c r="DE52" s="274"/>
      <c r="DF52" s="274"/>
      <c r="DG52" s="274"/>
      <c r="DH52" s="274"/>
      <c r="DI52" s="274"/>
      <c r="DJ52" s="274"/>
      <c r="DK52" s="274"/>
      <c r="DL52" s="274"/>
      <c r="DM52" s="274"/>
      <c r="DN52" s="274"/>
      <c r="DO52" s="274"/>
      <c r="DP52" s="274"/>
      <c r="DQ52" s="274"/>
      <c r="DR52" s="274"/>
      <c r="DS52" s="274"/>
      <c r="DT52" s="274"/>
      <c r="DU52" s="274"/>
      <c r="DV52" s="274"/>
      <c r="DW52" s="274"/>
      <c r="DX52" s="274"/>
      <c r="DY52" s="274"/>
      <c r="DZ52" s="274"/>
      <c r="EA52" s="274"/>
      <c r="EB52" s="274"/>
      <c r="EC52" s="274"/>
      <c r="ED52" s="274"/>
      <c r="EE52" s="274"/>
      <c r="EF52" s="274"/>
      <c r="EG52" s="274"/>
      <c r="EH52" s="274"/>
      <c r="EI52" s="274"/>
      <c r="EJ52" s="274"/>
      <c r="EK52" s="274"/>
      <c r="EL52" s="274"/>
      <c r="EM52" s="274"/>
      <c r="EN52" s="274"/>
      <c r="EO52" s="274"/>
      <c r="EP52" s="274"/>
      <c r="EQ52" s="274"/>
      <c r="ER52" s="274"/>
      <c r="ES52" s="274"/>
      <c r="ET52" s="274"/>
      <c r="EU52" s="274"/>
      <c r="EV52" s="274"/>
      <c r="EW52" s="274"/>
      <c r="EX52" s="274"/>
      <c r="EY52" s="274"/>
      <c r="EZ52" s="274"/>
      <c r="FA52" s="274"/>
      <c r="FB52" s="274"/>
      <c r="FC52" s="274"/>
      <c r="FD52" s="274"/>
      <c r="FE52" s="274"/>
      <c r="FF52" s="274"/>
      <c r="FG52" s="274"/>
      <c r="FH52" s="274"/>
      <c r="FI52" s="274"/>
      <c r="FJ52" s="274"/>
      <c r="FK52" s="274"/>
      <c r="FL52" s="274"/>
      <c r="FM52" s="274"/>
      <c r="FN52" s="274"/>
      <c r="FO52" s="274"/>
      <c r="FP52" s="274"/>
      <c r="FQ52" s="274"/>
      <c r="FR52" s="274"/>
      <c r="FS52" s="274"/>
      <c r="FT52" s="274"/>
      <c r="FU52" s="274"/>
      <c r="FV52" s="274"/>
      <c r="FW52" s="274"/>
      <c r="FX52" s="274"/>
      <c r="FY52" s="274"/>
      <c r="FZ52" s="274"/>
      <c r="GA52" s="274"/>
      <c r="GB52" s="274"/>
      <c r="GC52" s="274"/>
      <c r="GD52" s="274"/>
      <c r="GE52" s="274"/>
      <c r="GF52" s="274"/>
      <c r="GG52" s="274"/>
      <c r="GH52" s="274"/>
      <c r="GI52" s="274"/>
      <c r="GJ52" s="274"/>
      <c r="GK52" s="274"/>
      <c r="GL52" s="274"/>
      <c r="GM52" s="274"/>
      <c r="GN52" s="274"/>
      <c r="GO52" s="274"/>
      <c r="GP52" s="274"/>
      <c r="GQ52" s="274"/>
      <c r="GR52" s="274"/>
      <c r="GS52" s="274"/>
      <c r="GT52" s="274"/>
      <c r="GU52" s="274"/>
      <c r="GV52" s="274"/>
      <c r="GW52" s="274"/>
      <c r="GX52" s="274"/>
      <c r="GY52" s="274"/>
      <c r="GZ52" s="274"/>
      <c r="HA52" s="274"/>
      <c r="HB52" s="274"/>
      <c r="HC52" s="274"/>
      <c r="HD52" s="274"/>
      <c r="HE52" s="274"/>
      <c r="HF52" s="274"/>
      <c r="HG52" s="274"/>
      <c r="HH52" s="274"/>
      <c r="HI52" s="274"/>
      <c r="HJ52" s="274"/>
      <c r="HK52" s="274"/>
      <c r="HL52" s="274"/>
      <c r="HM52" s="274"/>
      <c r="HN52" s="274"/>
      <c r="HO52" s="274"/>
      <c r="HP52" s="274"/>
      <c r="HQ52" s="274"/>
      <c r="HR52" s="274"/>
      <c r="HS52" s="274"/>
      <c r="HT52" s="274"/>
      <c r="HU52" s="274"/>
      <c r="HV52" s="274"/>
      <c r="HW52" s="274"/>
      <c r="HX52" s="274"/>
      <c r="HY52" s="274"/>
      <c r="HZ52" s="274"/>
      <c r="IA52" s="274"/>
      <c r="IB52" s="274"/>
      <c r="IC52" s="274"/>
      <c r="ID52" s="274"/>
      <c r="IE52" s="274"/>
      <c r="IF52" s="274"/>
      <c r="IG52" s="274"/>
      <c r="IH52" s="274"/>
      <c r="II52" s="274"/>
      <c r="IJ52" s="274"/>
      <c r="IK52" s="274"/>
      <c r="IL52" s="274"/>
      <c r="IM52" s="274"/>
      <c r="IN52" s="274"/>
      <c r="IO52" s="274"/>
      <c r="IP52" s="274"/>
      <c r="IQ52" s="274"/>
      <c r="IR52" s="274"/>
    </row>
    <row r="53" spans="1:252" s="894" customFormat="1">
      <c r="A53" s="465"/>
      <c r="B53" s="86"/>
      <c r="C53" s="688"/>
      <c r="D53" s="83"/>
      <c r="E53" s="84"/>
      <c r="F53" s="463"/>
      <c r="G53" s="467"/>
      <c r="H53" s="83"/>
      <c r="I53" s="84"/>
      <c r="J53" s="463"/>
      <c r="K53" s="467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274"/>
      <c r="AU53" s="274"/>
      <c r="AV53" s="274"/>
      <c r="AW53" s="274"/>
      <c r="AX53" s="274"/>
      <c r="AY53" s="274"/>
      <c r="AZ53" s="274"/>
      <c r="BA53" s="274"/>
      <c r="BB53" s="274"/>
      <c r="BC53" s="274"/>
      <c r="BD53" s="274"/>
      <c r="BE53" s="274"/>
      <c r="BF53" s="274"/>
      <c r="BG53" s="274"/>
      <c r="BH53" s="274"/>
      <c r="BI53" s="274"/>
      <c r="BJ53" s="274"/>
      <c r="BK53" s="274"/>
      <c r="BL53" s="274"/>
      <c r="BM53" s="274"/>
      <c r="BN53" s="274"/>
      <c r="BO53" s="274"/>
      <c r="BP53" s="274"/>
      <c r="BQ53" s="274"/>
      <c r="BR53" s="274"/>
      <c r="BS53" s="274"/>
      <c r="BT53" s="274"/>
      <c r="BU53" s="274"/>
      <c r="BV53" s="274"/>
      <c r="BW53" s="274"/>
      <c r="BX53" s="274"/>
      <c r="BY53" s="274"/>
      <c r="BZ53" s="274"/>
      <c r="CA53" s="274"/>
      <c r="CB53" s="274"/>
      <c r="CC53" s="274"/>
      <c r="CD53" s="274"/>
      <c r="CE53" s="274"/>
      <c r="CF53" s="274"/>
      <c r="CG53" s="274"/>
      <c r="CH53" s="274"/>
      <c r="CI53" s="274"/>
      <c r="CJ53" s="274"/>
      <c r="CK53" s="274"/>
      <c r="CL53" s="274"/>
      <c r="CM53" s="274"/>
      <c r="CN53" s="274"/>
      <c r="CO53" s="274"/>
      <c r="CP53" s="274"/>
      <c r="CQ53" s="274"/>
      <c r="CR53" s="274"/>
      <c r="CS53" s="274"/>
      <c r="CT53" s="274"/>
      <c r="CU53" s="274"/>
      <c r="CV53" s="274"/>
      <c r="CW53" s="274"/>
      <c r="CX53" s="274"/>
      <c r="CY53" s="274"/>
      <c r="CZ53" s="274"/>
      <c r="DA53" s="274"/>
      <c r="DB53" s="274"/>
      <c r="DC53" s="274"/>
      <c r="DD53" s="274"/>
      <c r="DE53" s="274"/>
      <c r="DF53" s="274"/>
      <c r="DG53" s="274"/>
      <c r="DH53" s="274"/>
      <c r="DI53" s="274"/>
      <c r="DJ53" s="274"/>
      <c r="DK53" s="274"/>
      <c r="DL53" s="274"/>
      <c r="DM53" s="274"/>
      <c r="DN53" s="274"/>
      <c r="DO53" s="274"/>
      <c r="DP53" s="274"/>
      <c r="DQ53" s="274"/>
      <c r="DR53" s="274"/>
      <c r="DS53" s="274"/>
      <c r="DT53" s="274"/>
      <c r="DU53" s="274"/>
      <c r="DV53" s="274"/>
      <c r="DW53" s="274"/>
      <c r="DX53" s="274"/>
      <c r="DY53" s="274"/>
      <c r="DZ53" s="274"/>
      <c r="EA53" s="274"/>
      <c r="EB53" s="274"/>
      <c r="EC53" s="274"/>
      <c r="ED53" s="274"/>
      <c r="EE53" s="274"/>
      <c r="EF53" s="274"/>
      <c r="EG53" s="274"/>
      <c r="EH53" s="274"/>
      <c r="EI53" s="274"/>
      <c r="EJ53" s="274"/>
      <c r="EK53" s="274"/>
      <c r="EL53" s="274"/>
      <c r="EM53" s="274"/>
      <c r="EN53" s="274"/>
      <c r="EO53" s="274"/>
      <c r="EP53" s="274"/>
      <c r="EQ53" s="274"/>
      <c r="ER53" s="274"/>
      <c r="ES53" s="274"/>
      <c r="ET53" s="274"/>
      <c r="EU53" s="274"/>
      <c r="EV53" s="274"/>
      <c r="EW53" s="274"/>
      <c r="EX53" s="274"/>
      <c r="EY53" s="274"/>
      <c r="EZ53" s="274"/>
      <c r="FA53" s="274"/>
      <c r="FB53" s="274"/>
      <c r="FC53" s="274"/>
      <c r="FD53" s="274"/>
      <c r="FE53" s="274"/>
      <c r="FF53" s="274"/>
      <c r="FG53" s="274"/>
      <c r="FH53" s="274"/>
      <c r="FI53" s="274"/>
      <c r="FJ53" s="274"/>
      <c r="FK53" s="274"/>
      <c r="FL53" s="274"/>
      <c r="FM53" s="274"/>
      <c r="FN53" s="274"/>
      <c r="FO53" s="274"/>
      <c r="FP53" s="274"/>
      <c r="FQ53" s="274"/>
      <c r="FR53" s="274"/>
      <c r="FS53" s="274"/>
      <c r="FT53" s="274"/>
      <c r="FU53" s="274"/>
      <c r="FV53" s="274"/>
      <c r="FW53" s="274"/>
      <c r="FX53" s="274"/>
      <c r="FY53" s="274"/>
      <c r="FZ53" s="274"/>
      <c r="GA53" s="274"/>
      <c r="GB53" s="274"/>
      <c r="GC53" s="274"/>
      <c r="GD53" s="274"/>
      <c r="GE53" s="274"/>
      <c r="GF53" s="274"/>
      <c r="GG53" s="274"/>
      <c r="GH53" s="274"/>
      <c r="GI53" s="274"/>
      <c r="GJ53" s="274"/>
      <c r="GK53" s="274"/>
      <c r="GL53" s="274"/>
      <c r="GM53" s="274"/>
      <c r="GN53" s="274"/>
      <c r="GO53" s="274"/>
      <c r="GP53" s="274"/>
      <c r="GQ53" s="274"/>
      <c r="GR53" s="274"/>
      <c r="GS53" s="274"/>
      <c r="GT53" s="274"/>
      <c r="GU53" s="274"/>
      <c r="GV53" s="274"/>
      <c r="GW53" s="274"/>
      <c r="GX53" s="274"/>
      <c r="GY53" s="274"/>
      <c r="GZ53" s="274"/>
      <c r="HA53" s="274"/>
      <c r="HB53" s="274"/>
      <c r="HC53" s="274"/>
      <c r="HD53" s="274"/>
      <c r="HE53" s="274"/>
      <c r="HF53" s="274"/>
      <c r="HG53" s="274"/>
      <c r="HH53" s="274"/>
      <c r="HI53" s="274"/>
      <c r="HJ53" s="274"/>
      <c r="HK53" s="274"/>
      <c r="HL53" s="274"/>
      <c r="HM53" s="274"/>
      <c r="HN53" s="274"/>
      <c r="HO53" s="274"/>
      <c r="HP53" s="274"/>
      <c r="HQ53" s="274"/>
      <c r="HR53" s="274"/>
      <c r="HS53" s="274"/>
      <c r="HT53" s="274"/>
      <c r="HU53" s="274"/>
      <c r="HV53" s="274"/>
      <c r="HW53" s="274"/>
      <c r="HX53" s="274"/>
      <c r="HY53" s="274"/>
      <c r="HZ53" s="274"/>
      <c r="IA53" s="274"/>
      <c r="IB53" s="274"/>
      <c r="IC53" s="274"/>
      <c r="ID53" s="274"/>
      <c r="IE53" s="274"/>
      <c r="IF53" s="274"/>
      <c r="IG53" s="274"/>
      <c r="IH53" s="274"/>
      <c r="II53" s="274"/>
      <c r="IJ53" s="274"/>
      <c r="IK53" s="274"/>
      <c r="IL53" s="274"/>
      <c r="IM53" s="274"/>
      <c r="IN53" s="274"/>
      <c r="IO53" s="274"/>
      <c r="IP53" s="274"/>
      <c r="IQ53" s="274"/>
      <c r="IR53" s="274"/>
    </row>
    <row r="54" spans="1:252" s="894" customFormat="1">
      <c r="A54" s="465"/>
      <c r="B54" s="472"/>
      <c r="C54" s="472"/>
      <c r="D54" s="463"/>
      <c r="E54" s="464"/>
      <c r="F54" s="463"/>
      <c r="G54" s="467"/>
      <c r="H54" s="463"/>
      <c r="I54" s="464"/>
      <c r="J54" s="463"/>
      <c r="K54" s="467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  <c r="AT54" s="274"/>
      <c r="AU54" s="274"/>
      <c r="AV54" s="274"/>
      <c r="AW54" s="274"/>
      <c r="AX54" s="274"/>
      <c r="AY54" s="274"/>
      <c r="AZ54" s="274"/>
      <c r="BA54" s="274"/>
      <c r="BB54" s="274"/>
      <c r="BC54" s="274"/>
      <c r="BD54" s="274"/>
      <c r="BE54" s="274"/>
      <c r="BF54" s="274"/>
      <c r="BG54" s="274"/>
      <c r="BH54" s="274"/>
      <c r="BI54" s="274"/>
      <c r="BJ54" s="274"/>
      <c r="BK54" s="274"/>
      <c r="BL54" s="274"/>
      <c r="BM54" s="274"/>
      <c r="BN54" s="274"/>
      <c r="BO54" s="274"/>
      <c r="BP54" s="274"/>
      <c r="BQ54" s="274"/>
      <c r="BR54" s="274"/>
      <c r="BS54" s="274"/>
      <c r="BT54" s="274"/>
      <c r="BU54" s="274"/>
      <c r="BV54" s="274"/>
      <c r="BW54" s="274"/>
      <c r="BX54" s="274"/>
      <c r="BY54" s="274"/>
      <c r="BZ54" s="274"/>
      <c r="CA54" s="274"/>
      <c r="CB54" s="274"/>
      <c r="CC54" s="274"/>
      <c r="CD54" s="274"/>
      <c r="CE54" s="274"/>
      <c r="CF54" s="274"/>
      <c r="CG54" s="274"/>
      <c r="CH54" s="274"/>
      <c r="CI54" s="274"/>
      <c r="CJ54" s="274"/>
      <c r="CK54" s="274"/>
      <c r="CL54" s="274"/>
      <c r="CM54" s="274"/>
      <c r="CN54" s="274"/>
      <c r="CO54" s="274"/>
      <c r="CP54" s="274"/>
      <c r="CQ54" s="274"/>
      <c r="CR54" s="274"/>
      <c r="CS54" s="274"/>
      <c r="CT54" s="274"/>
      <c r="CU54" s="274"/>
      <c r="CV54" s="274"/>
      <c r="CW54" s="274"/>
      <c r="CX54" s="274"/>
      <c r="CY54" s="274"/>
      <c r="CZ54" s="274"/>
      <c r="DA54" s="274"/>
      <c r="DB54" s="274"/>
      <c r="DC54" s="274"/>
      <c r="DD54" s="274"/>
      <c r="DE54" s="274"/>
      <c r="DF54" s="274"/>
      <c r="DG54" s="274"/>
      <c r="DH54" s="274"/>
      <c r="DI54" s="274"/>
      <c r="DJ54" s="274"/>
      <c r="DK54" s="274"/>
      <c r="DL54" s="274"/>
      <c r="DM54" s="274"/>
      <c r="DN54" s="274"/>
      <c r="DO54" s="274"/>
      <c r="DP54" s="274"/>
      <c r="DQ54" s="274"/>
      <c r="DR54" s="274"/>
      <c r="DS54" s="274"/>
      <c r="DT54" s="274"/>
      <c r="DU54" s="274"/>
      <c r="DV54" s="274"/>
      <c r="DW54" s="274"/>
      <c r="DX54" s="274"/>
      <c r="DY54" s="274"/>
      <c r="DZ54" s="274"/>
      <c r="EA54" s="274"/>
      <c r="EB54" s="274"/>
      <c r="EC54" s="274"/>
      <c r="ED54" s="274"/>
      <c r="EE54" s="274"/>
      <c r="EF54" s="274"/>
      <c r="EG54" s="274"/>
      <c r="EH54" s="274"/>
      <c r="EI54" s="274"/>
      <c r="EJ54" s="274"/>
      <c r="EK54" s="274"/>
      <c r="EL54" s="274"/>
      <c r="EM54" s="274"/>
      <c r="EN54" s="274"/>
      <c r="EO54" s="274"/>
      <c r="EP54" s="274"/>
      <c r="EQ54" s="274"/>
      <c r="ER54" s="274"/>
      <c r="ES54" s="274"/>
      <c r="ET54" s="274"/>
      <c r="EU54" s="274"/>
      <c r="EV54" s="274"/>
      <c r="EW54" s="274"/>
      <c r="EX54" s="274"/>
      <c r="EY54" s="274"/>
      <c r="EZ54" s="274"/>
      <c r="FA54" s="274"/>
      <c r="FB54" s="274"/>
      <c r="FC54" s="274"/>
      <c r="FD54" s="274"/>
      <c r="FE54" s="274"/>
      <c r="FF54" s="274"/>
      <c r="FG54" s="274"/>
      <c r="FH54" s="274"/>
      <c r="FI54" s="274"/>
      <c r="FJ54" s="274"/>
      <c r="FK54" s="274"/>
      <c r="FL54" s="274"/>
      <c r="FM54" s="274"/>
      <c r="FN54" s="274"/>
      <c r="FO54" s="274"/>
      <c r="FP54" s="274"/>
      <c r="FQ54" s="274"/>
      <c r="FR54" s="274"/>
      <c r="FS54" s="274"/>
      <c r="FT54" s="274"/>
      <c r="FU54" s="274"/>
      <c r="FV54" s="274"/>
      <c r="FW54" s="274"/>
      <c r="FX54" s="274"/>
      <c r="FY54" s="274"/>
      <c r="FZ54" s="274"/>
      <c r="GA54" s="274"/>
      <c r="GB54" s="274"/>
      <c r="GC54" s="274"/>
      <c r="GD54" s="274"/>
      <c r="GE54" s="274"/>
      <c r="GF54" s="274"/>
      <c r="GG54" s="274"/>
      <c r="GH54" s="274"/>
      <c r="GI54" s="274"/>
      <c r="GJ54" s="274"/>
      <c r="GK54" s="274"/>
      <c r="GL54" s="274"/>
      <c r="GM54" s="274"/>
      <c r="GN54" s="274"/>
      <c r="GO54" s="274"/>
      <c r="GP54" s="274"/>
      <c r="GQ54" s="274"/>
      <c r="GR54" s="274"/>
      <c r="GS54" s="274"/>
      <c r="GT54" s="274"/>
      <c r="GU54" s="274"/>
      <c r="GV54" s="274"/>
      <c r="GW54" s="274"/>
      <c r="GX54" s="274"/>
      <c r="GY54" s="274"/>
      <c r="GZ54" s="274"/>
      <c r="HA54" s="274"/>
      <c r="HB54" s="274"/>
      <c r="HC54" s="274"/>
      <c r="HD54" s="274"/>
      <c r="HE54" s="274"/>
      <c r="HF54" s="274"/>
      <c r="HG54" s="274"/>
      <c r="HH54" s="274"/>
      <c r="HI54" s="274"/>
      <c r="HJ54" s="274"/>
      <c r="HK54" s="274"/>
      <c r="HL54" s="274"/>
      <c r="HM54" s="274"/>
      <c r="HN54" s="274"/>
      <c r="HO54" s="274"/>
      <c r="HP54" s="274"/>
      <c r="HQ54" s="274"/>
      <c r="HR54" s="274"/>
      <c r="HS54" s="274"/>
      <c r="HT54" s="274"/>
      <c r="HU54" s="274"/>
      <c r="HV54" s="274"/>
      <c r="HW54" s="274"/>
      <c r="HX54" s="274"/>
      <c r="HY54" s="274"/>
      <c r="HZ54" s="274"/>
      <c r="IA54" s="274"/>
      <c r="IB54" s="274"/>
      <c r="IC54" s="274"/>
      <c r="ID54" s="274"/>
      <c r="IE54" s="274"/>
      <c r="IF54" s="274"/>
      <c r="IG54" s="274"/>
      <c r="IH54" s="274"/>
      <c r="II54" s="274"/>
      <c r="IJ54" s="274"/>
      <c r="IK54" s="274"/>
      <c r="IL54" s="274"/>
      <c r="IM54" s="274"/>
      <c r="IN54" s="274"/>
      <c r="IO54" s="274"/>
      <c r="IP54" s="274"/>
      <c r="IQ54" s="274"/>
      <c r="IR54" s="274"/>
    </row>
    <row r="55" spans="1:252" s="894" customFormat="1">
      <c r="A55" s="465"/>
      <c r="B55" s="86"/>
      <c r="C55" s="682"/>
      <c r="D55" s="463"/>
      <c r="E55" s="464"/>
      <c r="F55" s="463"/>
      <c r="G55" s="467"/>
      <c r="H55" s="463"/>
      <c r="I55" s="464"/>
      <c r="J55" s="463"/>
      <c r="K55" s="467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74"/>
      <c r="AU55" s="274"/>
      <c r="AV55" s="274"/>
      <c r="AW55" s="274"/>
      <c r="AX55" s="274"/>
      <c r="AY55" s="274"/>
      <c r="AZ55" s="274"/>
      <c r="BA55" s="274"/>
      <c r="BB55" s="274"/>
      <c r="BC55" s="274"/>
      <c r="BD55" s="274"/>
      <c r="BE55" s="274"/>
      <c r="BF55" s="274"/>
      <c r="BG55" s="274"/>
      <c r="BH55" s="274"/>
      <c r="BI55" s="274"/>
      <c r="BJ55" s="274"/>
      <c r="BK55" s="274"/>
      <c r="BL55" s="274"/>
      <c r="BM55" s="274"/>
      <c r="BN55" s="274"/>
      <c r="BO55" s="274"/>
      <c r="BP55" s="274"/>
      <c r="BQ55" s="274"/>
      <c r="BR55" s="274"/>
      <c r="BS55" s="274"/>
      <c r="BT55" s="274"/>
      <c r="BU55" s="274"/>
      <c r="BV55" s="274"/>
      <c r="BW55" s="274"/>
      <c r="BX55" s="274"/>
      <c r="BY55" s="274"/>
      <c r="BZ55" s="274"/>
      <c r="CA55" s="274"/>
      <c r="CB55" s="274"/>
      <c r="CC55" s="274"/>
      <c r="CD55" s="274"/>
      <c r="CE55" s="274"/>
      <c r="CF55" s="274"/>
      <c r="CG55" s="274"/>
      <c r="CH55" s="274"/>
      <c r="CI55" s="274"/>
      <c r="CJ55" s="274"/>
      <c r="CK55" s="274"/>
      <c r="CL55" s="274"/>
      <c r="CM55" s="274"/>
      <c r="CN55" s="274"/>
      <c r="CO55" s="274"/>
      <c r="CP55" s="274"/>
      <c r="CQ55" s="274"/>
      <c r="CR55" s="274"/>
      <c r="CS55" s="274"/>
      <c r="CT55" s="274"/>
      <c r="CU55" s="274"/>
      <c r="CV55" s="274"/>
      <c r="CW55" s="274"/>
      <c r="CX55" s="274"/>
      <c r="CY55" s="274"/>
      <c r="CZ55" s="274"/>
      <c r="DA55" s="274"/>
      <c r="DB55" s="274"/>
      <c r="DC55" s="274"/>
      <c r="DD55" s="274"/>
      <c r="DE55" s="274"/>
      <c r="DF55" s="274"/>
      <c r="DG55" s="274"/>
      <c r="DH55" s="274"/>
      <c r="DI55" s="274"/>
      <c r="DJ55" s="274"/>
      <c r="DK55" s="274"/>
      <c r="DL55" s="274"/>
      <c r="DM55" s="274"/>
      <c r="DN55" s="274"/>
      <c r="DO55" s="274"/>
      <c r="DP55" s="274"/>
      <c r="DQ55" s="274"/>
      <c r="DR55" s="274"/>
      <c r="DS55" s="274"/>
      <c r="DT55" s="274"/>
      <c r="DU55" s="274"/>
      <c r="DV55" s="274"/>
      <c r="DW55" s="274"/>
      <c r="DX55" s="274"/>
      <c r="DY55" s="274"/>
      <c r="DZ55" s="274"/>
      <c r="EA55" s="274"/>
      <c r="EB55" s="274"/>
      <c r="EC55" s="274"/>
      <c r="ED55" s="274"/>
      <c r="EE55" s="274"/>
      <c r="EF55" s="274"/>
      <c r="EG55" s="274"/>
      <c r="EH55" s="274"/>
      <c r="EI55" s="274"/>
      <c r="EJ55" s="274"/>
      <c r="EK55" s="274"/>
      <c r="EL55" s="274"/>
      <c r="EM55" s="274"/>
      <c r="EN55" s="274"/>
      <c r="EO55" s="274"/>
      <c r="EP55" s="274"/>
      <c r="EQ55" s="274"/>
      <c r="ER55" s="274"/>
      <c r="ES55" s="274"/>
      <c r="ET55" s="274"/>
      <c r="EU55" s="274"/>
      <c r="EV55" s="274"/>
      <c r="EW55" s="274"/>
      <c r="EX55" s="274"/>
      <c r="EY55" s="274"/>
      <c r="EZ55" s="274"/>
      <c r="FA55" s="274"/>
      <c r="FB55" s="274"/>
      <c r="FC55" s="274"/>
      <c r="FD55" s="274"/>
      <c r="FE55" s="274"/>
      <c r="FF55" s="274"/>
      <c r="FG55" s="274"/>
      <c r="FH55" s="274"/>
      <c r="FI55" s="274"/>
      <c r="FJ55" s="274"/>
      <c r="FK55" s="274"/>
      <c r="FL55" s="274"/>
      <c r="FM55" s="274"/>
      <c r="FN55" s="274"/>
      <c r="FO55" s="274"/>
      <c r="FP55" s="274"/>
      <c r="FQ55" s="274"/>
      <c r="FR55" s="274"/>
      <c r="FS55" s="274"/>
      <c r="FT55" s="274"/>
      <c r="FU55" s="274"/>
      <c r="FV55" s="274"/>
      <c r="FW55" s="274"/>
      <c r="FX55" s="274"/>
      <c r="FY55" s="274"/>
      <c r="FZ55" s="274"/>
      <c r="GA55" s="274"/>
      <c r="GB55" s="274"/>
      <c r="GC55" s="274"/>
      <c r="GD55" s="274"/>
      <c r="GE55" s="274"/>
      <c r="GF55" s="274"/>
      <c r="GG55" s="274"/>
      <c r="GH55" s="274"/>
      <c r="GI55" s="274"/>
      <c r="GJ55" s="274"/>
      <c r="GK55" s="274"/>
      <c r="GL55" s="274"/>
      <c r="GM55" s="274"/>
      <c r="GN55" s="274"/>
      <c r="GO55" s="274"/>
      <c r="GP55" s="274"/>
      <c r="GQ55" s="274"/>
      <c r="GR55" s="274"/>
      <c r="GS55" s="274"/>
      <c r="GT55" s="274"/>
      <c r="GU55" s="274"/>
      <c r="GV55" s="274"/>
      <c r="GW55" s="274"/>
      <c r="GX55" s="274"/>
      <c r="GY55" s="274"/>
      <c r="GZ55" s="274"/>
      <c r="HA55" s="274"/>
      <c r="HB55" s="274"/>
      <c r="HC55" s="274"/>
      <c r="HD55" s="274"/>
      <c r="HE55" s="274"/>
      <c r="HF55" s="274"/>
      <c r="HG55" s="274"/>
      <c r="HH55" s="274"/>
      <c r="HI55" s="274"/>
      <c r="HJ55" s="274"/>
      <c r="HK55" s="274"/>
      <c r="HL55" s="274"/>
      <c r="HM55" s="274"/>
      <c r="HN55" s="274"/>
      <c r="HO55" s="274"/>
      <c r="HP55" s="274"/>
      <c r="HQ55" s="274"/>
      <c r="HR55" s="274"/>
      <c r="HS55" s="274"/>
      <c r="HT55" s="274"/>
      <c r="HU55" s="274"/>
      <c r="HV55" s="274"/>
      <c r="HW55" s="274"/>
      <c r="HX55" s="274"/>
      <c r="HY55" s="274"/>
      <c r="HZ55" s="274"/>
      <c r="IA55" s="274"/>
      <c r="IB55" s="274"/>
      <c r="IC55" s="274"/>
      <c r="ID55" s="274"/>
      <c r="IE55" s="274"/>
      <c r="IF55" s="274"/>
      <c r="IG55" s="274"/>
      <c r="IH55" s="274"/>
      <c r="II55" s="274"/>
      <c r="IJ55" s="274"/>
      <c r="IK55" s="274"/>
      <c r="IL55" s="274"/>
      <c r="IM55" s="274"/>
      <c r="IN55" s="274"/>
      <c r="IO55" s="274"/>
      <c r="IP55" s="274"/>
      <c r="IQ55" s="274"/>
      <c r="IR55" s="274"/>
    </row>
    <row r="56" spans="1:252" s="894" customFormat="1">
      <c r="A56" s="465"/>
      <c r="B56" s="82"/>
      <c r="C56" s="9"/>
      <c r="D56" s="463"/>
      <c r="E56" s="464"/>
      <c r="F56" s="463"/>
      <c r="G56" s="467"/>
      <c r="H56" s="463"/>
      <c r="I56" s="464"/>
      <c r="J56" s="463"/>
      <c r="K56" s="467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4"/>
      <c r="AV56" s="274"/>
      <c r="AW56" s="274"/>
      <c r="AX56" s="274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 s="274"/>
      <c r="BJ56" s="274"/>
      <c r="BK56" s="274"/>
      <c r="BL56" s="274"/>
      <c r="BM56" s="274"/>
      <c r="BN56" s="274"/>
      <c r="BO56" s="274"/>
      <c r="BP56" s="274"/>
      <c r="BQ56" s="274"/>
      <c r="BR56" s="274"/>
      <c r="BS56" s="274"/>
      <c r="BT56" s="274"/>
      <c r="BU56" s="274"/>
      <c r="BV56" s="274"/>
      <c r="BW56" s="274"/>
      <c r="BX56" s="274"/>
      <c r="BY56" s="274"/>
      <c r="BZ56" s="274"/>
      <c r="CA56" s="274"/>
      <c r="CB56" s="274"/>
      <c r="CC56" s="274"/>
      <c r="CD56" s="274"/>
      <c r="CE56" s="274"/>
      <c r="CF56" s="274"/>
      <c r="CG56" s="274"/>
      <c r="CH56" s="274"/>
      <c r="CI56" s="274"/>
      <c r="CJ56" s="274"/>
      <c r="CK56" s="274"/>
      <c r="CL56" s="274"/>
      <c r="CM56" s="274"/>
      <c r="CN56" s="274"/>
      <c r="CO56" s="274"/>
      <c r="CP56" s="274"/>
      <c r="CQ56" s="274"/>
      <c r="CR56" s="274"/>
      <c r="CS56" s="274"/>
      <c r="CT56" s="274"/>
      <c r="CU56" s="274"/>
      <c r="CV56" s="274"/>
      <c r="CW56" s="274"/>
      <c r="CX56" s="274"/>
      <c r="CY56" s="274"/>
      <c r="CZ56" s="274"/>
      <c r="DA56" s="274"/>
      <c r="DB56" s="274"/>
      <c r="DC56" s="274"/>
      <c r="DD56" s="274"/>
      <c r="DE56" s="274"/>
      <c r="DF56" s="274"/>
      <c r="DG56" s="274"/>
      <c r="DH56" s="274"/>
      <c r="DI56" s="274"/>
      <c r="DJ56" s="274"/>
      <c r="DK56" s="274"/>
      <c r="DL56" s="274"/>
      <c r="DM56" s="274"/>
      <c r="DN56" s="274"/>
      <c r="DO56" s="274"/>
      <c r="DP56" s="274"/>
      <c r="DQ56" s="274"/>
      <c r="DR56" s="274"/>
      <c r="DS56" s="274"/>
      <c r="DT56" s="274"/>
      <c r="DU56" s="274"/>
      <c r="DV56" s="274"/>
      <c r="DW56" s="274"/>
      <c r="DX56" s="274"/>
      <c r="DY56" s="274"/>
      <c r="DZ56" s="274"/>
      <c r="EA56" s="274"/>
      <c r="EB56" s="274"/>
      <c r="EC56" s="274"/>
      <c r="ED56" s="274"/>
      <c r="EE56" s="274"/>
      <c r="EF56" s="274"/>
      <c r="EG56" s="274"/>
      <c r="EH56" s="274"/>
      <c r="EI56" s="274"/>
      <c r="EJ56" s="274"/>
      <c r="EK56" s="274"/>
      <c r="EL56" s="274"/>
      <c r="EM56" s="274"/>
      <c r="EN56" s="274"/>
      <c r="EO56" s="274"/>
      <c r="EP56" s="274"/>
      <c r="EQ56" s="274"/>
      <c r="ER56" s="274"/>
      <c r="ES56" s="274"/>
      <c r="ET56" s="274"/>
      <c r="EU56" s="274"/>
      <c r="EV56" s="274"/>
      <c r="EW56" s="274"/>
      <c r="EX56" s="274"/>
      <c r="EY56" s="274"/>
      <c r="EZ56" s="274"/>
      <c r="FA56" s="274"/>
      <c r="FB56" s="274"/>
      <c r="FC56" s="274"/>
      <c r="FD56" s="274"/>
      <c r="FE56" s="274"/>
      <c r="FF56" s="274"/>
      <c r="FG56" s="274"/>
      <c r="FH56" s="274"/>
      <c r="FI56" s="274"/>
      <c r="FJ56" s="274"/>
      <c r="FK56" s="274"/>
      <c r="FL56" s="274"/>
      <c r="FM56" s="274"/>
      <c r="FN56" s="274"/>
      <c r="FO56" s="274"/>
      <c r="FP56" s="274"/>
      <c r="FQ56" s="274"/>
      <c r="FR56" s="274"/>
      <c r="FS56" s="274"/>
      <c r="FT56" s="274"/>
      <c r="FU56" s="274"/>
      <c r="FV56" s="274"/>
      <c r="FW56" s="274"/>
      <c r="FX56" s="274"/>
      <c r="FY56" s="274"/>
      <c r="FZ56" s="274"/>
      <c r="GA56" s="274"/>
      <c r="GB56" s="274"/>
      <c r="GC56" s="274"/>
      <c r="GD56" s="274"/>
      <c r="GE56" s="274"/>
      <c r="GF56" s="274"/>
      <c r="GG56" s="274"/>
      <c r="GH56" s="274"/>
      <c r="GI56" s="274"/>
      <c r="GJ56" s="274"/>
      <c r="GK56" s="274"/>
      <c r="GL56" s="274"/>
      <c r="GM56" s="274"/>
      <c r="GN56" s="274"/>
      <c r="GO56" s="274"/>
      <c r="GP56" s="274"/>
      <c r="GQ56" s="274"/>
      <c r="GR56" s="274"/>
      <c r="GS56" s="274"/>
      <c r="GT56" s="274"/>
      <c r="GU56" s="274"/>
      <c r="GV56" s="274"/>
      <c r="GW56" s="274"/>
      <c r="GX56" s="274"/>
      <c r="GY56" s="274"/>
      <c r="GZ56" s="274"/>
      <c r="HA56" s="274"/>
      <c r="HB56" s="274"/>
      <c r="HC56" s="274"/>
      <c r="HD56" s="274"/>
      <c r="HE56" s="274"/>
      <c r="HF56" s="274"/>
      <c r="HG56" s="274"/>
      <c r="HH56" s="274"/>
      <c r="HI56" s="274"/>
      <c r="HJ56" s="274"/>
      <c r="HK56" s="274"/>
      <c r="HL56" s="274"/>
      <c r="HM56" s="274"/>
      <c r="HN56" s="274"/>
      <c r="HO56" s="274"/>
      <c r="HP56" s="274"/>
      <c r="HQ56" s="274"/>
      <c r="HR56" s="274"/>
      <c r="HS56" s="274"/>
      <c r="HT56" s="274"/>
      <c r="HU56" s="274"/>
      <c r="HV56" s="274"/>
      <c r="HW56" s="274"/>
      <c r="HX56" s="274"/>
      <c r="HY56" s="274"/>
      <c r="HZ56" s="274"/>
      <c r="IA56" s="274"/>
      <c r="IB56" s="274"/>
      <c r="IC56" s="274"/>
      <c r="ID56" s="274"/>
      <c r="IE56" s="274"/>
      <c r="IF56" s="274"/>
      <c r="IG56" s="274"/>
      <c r="IH56" s="274"/>
      <c r="II56" s="274"/>
      <c r="IJ56" s="274"/>
      <c r="IK56" s="274"/>
      <c r="IL56" s="274"/>
      <c r="IM56" s="274"/>
      <c r="IN56" s="274"/>
      <c r="IO56" s="274"/>
      <c r="IP56" s="274"/>
      <c r="IQ56" s="274"/>
      <c r="IR56" s="274"/>
    </row>
    <row r="57" spans="1:252" s="894" customFormat="1">
      <c r="A57" s="465"/>
      <c r="B57" s="85"/>
      <c r="C57" s="682"/>
      <c r="D57" s="463"/>
      <c r="E57" s="464"/>
      <c r="F57" s="463"/>
      <c r="G57" s="467"/>
      <c r="H57" s="463"/>
      <c r="I57" s="464"/>
      <c r="J57" s="463"/>
      <c r="K57" s="467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4"/>
      <c r="AN57" s="274"/>
      <c r="AO57" s="274"/>
      <c r="AP57" s="274"/>
      <c r="AQ57" s="274"/>
      <c r="AR57" s="274"/>
      <c r="AS57" s="274"/>
      <c r="AT57" s="274"/>
      <c r="AU57" s="274"/>
      <c r="AV57" s="274"/>
      <c r="AW57" s="274"/>
      <c r="AX57" s="274"/>
      <c r="AY57" s="274"/>
      <c r="AZ57" s="274"/>
      <c r="BA57" s="274"/>
      <c r="BB57" s="274"/>
      <c r="BC57" s="274"/>
      <c r="BD57" s="274"/>
      <c r="BE57" s="274"/>
      <c r="BF57" s="274"/>
      <c r="BG57" s="274"/>
      <c r="BH57" s="274"/>
      <c r="BI57" s="274"/>
      <c r="BJ57" s="274"/>
      <c r="BK57" s="274"/>
      <c r="BL57" s="274"/>
      <c r="BM57" s="274"/>
      <c r="BN57" s="274"/>
      <c r="BO57" s="274"/>
      <c r="BP57" s="274"/>
      <c r="BQ57" s="274"/>
      <c r="BR57" s="274"/>
      <c r="BS57" s="274"/>
      <c r="BT57" s="274"/>
      <c r="BU57" s="274"/>
      <c r="BV57" s="274"/>
      <c r="BW57" s="274"/>
      <c r="BX57" s="274"/>
      <c r="BY57" s="274"/>
      <c r="BZ57" s="274"/>
      <c r="CA57" s="274"/>
      <c r="CB57" s="274"/>
      <c r="CC57" s="274"/>
      <c r="CD57" s="274"/>
      <c r="CE57" s="274"/>
      <c r="CF57" s="274"/>
      <c r="CG57" s="274"/>
      <c r="CH57" s="274"/>
      <c r="CI57" s="274"/>
      <c r="CJ57" s="274"/>
      <c r="CK57" s="274"/>
      <c r="CL57" s="274"/>
      <c r="CM57" s="274"/>
      <c r="CN57" s="274"/>
      <c r="CO57" s="274"/>
      <c r="CP57" s="274"/>
      <c r="CQ57" s="274"/>
      <c r="CR57" s="274"/>
      <c r="CS57" s="274"/>
      <c r="CT57" s="274"/>
      <c r="CU57" s="274"/>
      <c r="CV57" s="274"/>
      <c r="CW57" s="274"/>
      <c r="CX57" s="274"/>
      <c r="CY57" s="274"/>
      <c r="CZ57" s="274"/>
      <c r="DA57" s="274"/>
      <c r="DB57" s="274"/>
      <c r="DC57" s="274"/>
      <c r="DD57" s="274"/>
      <c r="DE57" s="274"/>
      <c r="DF57" s="274"/>
      <c r="DG57" s="274"/>
      <c r="DH57" s="274"/>
      <c r="DI57" s="274"/>
      <c r="DJ57" s="274"/>
      <c r="DK57" s="274"/>
      <c r="DL57" s="274"/>
      <c r="DM57" s="274"/>
      <c r="DN57" s="274"/>
      <c r="DO57" s="274"/>
      <c r="DP57" s="274"/>
      <c r="DQ57" s="274"/>
      <c r="DR57" s="274"/>
      <c r="DS57" s="274"/>
      <c r="DT57" s="274"/>
      <c r="DU57" s="274"/>
      <c r="DV57" s="274"/>
      <c r="DW57" s="274"/>
      <c r="DX57" s="274"/>
      <c r="DY57" s="274"/>
      <c r="DZ57" s="274"/>
      <c r="EA57" s="274"/>
      <c r="EB57" s="274"/>
      <c r="EC57" s="274"/>
      <c r="ED57" s="274"/>
      <c r="EE57" s="274"/>
      <c r="EF57" s="274"/>
      <c r="EG57" s="274"/>
      <c r="EH57" s="274"/>
      <c r="EI57" s="274"/>
      <c r="EJ57" s="274"/>
      <c r="EK57" s="274"/>
      <c r="EL57" s="274"/>
      <c r="EM57" s="274"/>
      <c r="EN57" s="274"/>
      <c r="EO57" s="274"/>
      <c r="EP57" s="274"/>
      <c r="EQ57" s="274"/>
      <c r="ER57" s="274"/>
      <c r="ES57" s="274"/>
      <c r="ET57" s="274"/>
      <c r="EU57" s="274"/>
      <c r="EV57" s="274"/>
      <c r="EW57" s="274"/>
      <c r="EX57" s="274"/>
      <c r="EY57" s="274"/>
      <c r="EZ57" s="274"/>
      <c r="FA57" s="274"/>
      <c r="FB57" s="274"/>
      <c r="FC57" s="274"/>
      <c r="FD57" s="274"/>
      <c r="FE57" s="274"/>
      <c r="FF57" s="274"/>
      <c r="FG57" s="274"/>
      <c r="FH57" s="274"/>
      <c r="FI57" s="274"/>
      <c r="FJ57" s="274"/>
      <c r="FK57" s="274"/>
      <c r="FL57" s="274"/>
      <c r="FM57" s="274"/>
      <c r="FN57" s="274"/>
      <c r="FO57" s="274"/>
      <c r="FP57" s="274"/>
      <c r="FQ57" s="274"/>
      <c r="FR57" s="274"/>
      <c r="FS57" s="274"/>
      <c r="FT57" s="274"/>
      <c r="FU57" s="274"/>
      <c r="FV57" s="274"/>
      <c r="FW57" s="274"/>
      <c r="FX57" s="274"/>
      <c r="FY57" s="274"/>
      <c r="FZ57" s="274"/>
      <c r="GA57" s="274"/>
      <c r="GB57" s="274"/>
      <c r="GC57" s="274"/>
      <c r="GD57" s="274"/>
      <c r="GE57" s="274"/>
      <c r="GF57" s="274"/>
      <c r="GG57" s="274"/>
      <c r="GH57" s="274"/>
      <c r="GI57" s="274"/>
      <c r="GJ57" s="274"/>
      <c r="GK57" s="274"/>
      <c r="GL57" s="274"/>
      <c r="GM57" s="274"/>
      <c r="GN57" s="274"/>
      <c r="GO57" s="274"/>
      <c r="GP57" s="274"/>
      <c r="GQ57" s="274"/>
      <c r="GR57" s="274"/>
      <c r="GS57" s="274"/>
      <c r="GT57" s="274"/>
      <c r="GU57" s="274"/>
      <c r="GV57" s="274"/>
      <c r="GW57" s="274"/>
      <c r="GX57" s="274"/>
      <c r="GY57" s="274"/>
      <c r="GZ57" s="274"/>
      <c r="HA57" s="274"/>
      <c r="HB57" s="274"/>
      <c r="HC57" s="274"/>
      <c r="HD57" s="274"/>
      <c r="HE57" s="274"/>
      <c r="HF57" s="274"/>
      <c r="HG57" s="274"/>
      <c r="HH57" s="274"/>
      <c r="HI57" s="274"/>
      <c r="HJ57" s="274"/>
      <c r="HK57" s="274"/>
      <c r="HL57" s="274"/>
      <c r="HM57" s="274"/>
      <c r="HN57" s="274"/>
      <c r="HO57" s="274"/>
      <c r="HP57" s="274"/>
      <c r="HQ57" s="274"/>
      <c r="HR57" s="274"/>
      <c r="HS57" s="274"/>
      <c r="HT57" s="274"/>
      <c r="HU57" s="274"/>
      <c r="HV57" s="274"/>
      <c r="HW57" s="274"/>
      <c r="HX57" s="274"/>
      <c r="HY57" s="274"/>
      <c r="HZ57" s="274"/>
      <c r="IA57" s="274"/>
      <c r="IB57" s="274"/>
      <c r="IC57" s="274"/>
      <c r="ID57" s="274"/>
      <c r="IE57" s="274"/>
      <c r="IF57" s="274"/>
      <c r="IG57" s="274"/>
      <c r="IH57" s="274"/>
      <c r="II57" s="274"/>
      <c r="IJ57" s="274"/>
      <c r="IK57" s="274"/>
      <c r="IL57" s="274"/>
      <c r="IM57" s="274"/>
      <c r="IN57" s="274"/>
      <c r="IO57" s="274"/>
      <c r="IP57" s="274"/>
      <c r="IQ57" s="274"/>
      <c r="IR57" s="274"/>
    </row>
    <row r="58" spans="1:252" s="894" customFormat="1">
      <c r="A58" s="465"/>
      <c r="B58" s="516"/>
      <c r="C58" s="682"/>
      <c r="D58" s="463"/>
      <c r="E58" s="464"/>
      <c r="F58" s="463"/>
      <c r="G58" s="467"/>
      <c r="H58" s="463"/>
      <c r="I58" s="464"/>
      <c r="J58" s="463"/>
      <c r="K58" s="467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274"/>
      <c r="AR58" s="274"/>
      <c r="AS58" s="274"/>
      <c r="AT58" s="274"/>
      <c r="AU58" s="274"/>
      <c r="AV58" s="274"/>
      <c r="AW58" s="274"/>
      <c r="AX58" s="274"/>
      <c r="AY58" s="274"/>
      <c r="AZ58" s="274"/>
      <c r="BA58" s="274"/>
      <c r="BB58" s="274"/>
      <c r="BC58" s="274"/>
      <c r="BD58" s="274"/>
      <c r="BE58" s="274"/>
      <c r="BF58" s="274"/>
      <c r="BG58" s="274"/>
      <c r="BH58" s="274"/>
      <c r="BI58" s="274"/>
      <c r="BJ58" s="274"/>
      <c r="BK58" s="274"/>
      <c r="BL58" s="274"/>
      <c r="BM58" s="274"/>
      <c r="BN58" s="274"/>
      <c r="BO58" s="274"/>
      <c r="BP58" s="274"/>
      <c r="BQ58" s="274"/>
      <c r="BR58" s="274"/>
      <c r="BS58" s="274"/>
      <c r="BT58" s="274"/>
      <c r="BU58" s="274"/>
      <c r="BV58" s="274"/>
      <c r="BW58" s="274"/>
      <c r="BX58" s="274"/>
      <c r="BY58" s="274"/>
      <c r="BZ58" s="274"/>
      <c r="CA58" s="274"/>
      <c r="CB58" s="274"/>
      <c r="CC58" s="274"/>
      <c r="CD58" s="274"/>
      <c r="CE58" s="274"/>
      <c r="CF58" s="274"/>
      <c r="CG58" s="274"/>
      <c r="CH58" s="274"/>
      <c r="CI58" s="274"/>
      <c r="CJ58" s="274"/>
      <c r="CK58" s="274"/>
      <c r="CL58" s="274"/>
      <c r="CM58" s="274"/>
      <c r="CN58" s="274"/>
      <c r="CO58" s="274"/>
      <c r="CP58" s="274"/>
      <c r="CQ58" s="274"/>
      <c r="CR58" s="274"/>
      <c r="CS58" s="274"/>
      <c r="CT58" s="274"/>
      <c r="CU58" s="274"/>
      <c r="CV58" s="274"/>
      <c r="CW58" s="274"/>
      <c r="CX58" s="274"/>
      <c r="CY58" s="274"/>
      <c r="CZ58" s="274"/>
      <c r="DA58" s="274"/>
      <c r="DB58" s="274"/>
      <c r="DC58" s="274"/>
      <c r="DD58" s="274"/>
      <c r="DE58" s="274"/>
      <c r="DF58" s="274"/>
      <c r="DG58" s="274"/>
      <c r="DH58" s="274"/>
      <c r="DI58" s="274"/>
      <c r="DJ58" s="274"/>
      <c r="DK58" s="274"/>
      <c r="DL58" s="274"/>
      <c r="DM58" s="274"/>
      <c r="DN58" s="274"/>
      <c r="DO58" s="274"/>
      <c r="DP58" s="274"/>
      <c r="DQ58" s="274"/>
      <c r="DR58" s="274"/>
      <c r="DS58" s="274"/>
      <c r="DT58" s="274"/>
      <c r="DU58" s="274"/>
      <c r="DV58" s="274"/>
      <c r="DW58" s="274"/>
      <c r="DX58" s="274"/>
      <c r="DY58" s="274"/>
      <c r="DZ58" s="274"/>
      <c r="EA58" s="274"/>
      <c r="EB58" s="274"/>
      <c r="EC58" s="274"/>
      <c r="ED58" s="274"/>
      <c r="EE58" s="274"/>
      <c r="EF58" s="274"/>
      <c r="EG58" s="274"/>
      <c r="EH58" s="274"/>
      <c r="EI58" s="274"/>
      <c r="EJ58" s="274"/>
      <c r="EK58" s="274"/>
      <c r="EL58" s="274"/>
      <c r="EM58" s="274"/>
      <c r="EN58" s="274"/>
      <c r="EO58" s="274"/>
      <c r="EP58" s="274"/>
      <c r="EQ58" s="274"/>
      <c r="ER58" s="274"/>
      <c r="ES58" s="274"/>
      <c r="ET58" s="274"/>
      <c r="EU58" s="274"/>
      <c r="EV58" s="274"/>
      <c r="EW58" s="274"/>
      <c r="EX58" s="274"/>
      <c r="EY58" s="274"/>
      <c r="EZ58" s="274"/>
      <c r="FA58" s="274"/>
      <c r="FB58" s="274"/>
      <c r="FC58" s="274"/>
      <c r="FD58" s="274"/>
      <c r="FE58" s="274"/>
      <c r="FF58" s="274"/>
      <c r="FG58" s="274"/>
      <c r="FH58" s="274"/>
      <c r="FI58" s="274"/>
      <c r="FJ58" s="274"/>
      <c r="FK58" s="274"/>
      <c r="FL58" s="274"/>
      <c r="FM58" s="274"/>
      <c r="FN58" s="274"/>
      <c r="FO58" s="274"/>
      <c r="FP58" s="274"/>
      <c r="FQ58" s="274"/>
      <c r="FR58" s="274"/>
      <c r="FS58" s="274"/>
      <c r="FT58" s="274"/>
      <c r="FU58" s="274"/>
      <c r="FV58" s="274"/>
      <c r="FW58" s="274"/>
      <c r="FX58" s="274"/>
      <c r="FY58" s="274"/>
      <c r="FZ58" s="274"/>
      <c r="GA58" s="274"/>
      <c r="GB58" s="274"/>
      <c r="GC58" s="274"/>
      <c r="GD58" s="274"/>
      <c r="GE58" s="274"/>
      <c r="GF58" s="274"/>
      <c r="GG58" s="274"/>
      <c r="GH58" s="274"/>
      <c r="GI58" s="274"/>
      <c r="GJ58" s="274"/>
      <c r="GK58" s="274"/>
      <c r="GL58" s="274"/>
      <c r="GM58" s="274"/>
      <c r="GN58" s="274"/>
      <c r="GO58" s="274"/>
      <c r="GP58" s="274"/>
      <c r="GQ58" s="274"/>
      <c r="GR58" s="274"/>
      <c r="GS58" s="274"/>
      <c r="GT58" s="274"/>
      <c r="GU58" s="274"/>
      <c r="GV58" s="274"/>
      <c r="GW58" s="274"/>
      <c r="GX58" s="274"/>
      <c r="GY58" s="274"/>
      <c r="GZ58" s="274"/>
      <c r="HA58" s="274"/>
      <c r="HB58" s="274"/>
      <c r="HC58" s="274"/>
      <c r="HD58" s="274"/>
      <c r="HE58" s="274"/>
      <c r="HF58" s="274"/>
      <c r="HG58" s="274"/>
      <c r="HH58" s="274"/>
      <c r="HI58" s="274"/>
      <c r="HJ58" s="274"/>
      <c r="HK58" s="274"/>
      <c r="HL58" s="274"/>
      <c r="HM58" s="274"/>
      <c r="HN58" s="274"/>
      <c r="HO58" s="274"/>
      <c r="HP58" s="274"/>
      <c r="HQ58" s="274"/>
      <c r="HR58" s="274"/>
      <c r="HS58" s="274"/>
      <c r="HT58" s="274"/>
      <c r="HU58" s="274"/>
      <c r="HV58" s="274"/>
      <c r="HW58" s="274"/>
      <c r="HX58" s="274"/>
      <c r="HY58" s="274"/>
      <c r="HZ58" s="274"/>
      <c r="IA58" s="274"/>
      <c r="IB58" s="274"/>
      <c r="IC58" s="274"/>
      <c r="ID58" s="274"/>
      <c r="IE58" s="274"/>
      <c r="IF58" s="274"/>
      <c r="IG58" s="274"/>
      <c r="IH58" s="274"/>
      <c r="II58" s="274"/>
      <c r="IJ58" s="274"/>
      <c r="IK58" s="274"/>
      <c r="IL58" s="274"/>
      <c r="IM58" s="274"/>
      <c r="IN58" s="274"/>
      <c r="IO58" s="274"/>
      <c r="IP58" s="274"/>
      <c r="IQ58" s="274"/>
      <c r="IR58" s="274"/>
    </row>
    <row r="59" spans="1:252" s="894" customFormat="1">
      <c r="A59" s="465"/>
      <c r="B59" s="8"/>
      <c r="C59" s="9"/>
      <c r="D59" s="463"/>
      <c r="E59" s="464"/>
      <c r="F59" s="463"/>
      <c r="G59" s="467"/>
      <c r="H59" s="463"/>
      <c r="I59" s="464"/>
      <c r="J59" s="463"/>
      <c r="K59" s="467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4"/>
      <c r="AN59" s="274"/>
      <c r="AO59" s="274"/>
      <c r="AP59" s="274"/>
      <c r="AQ59" s="274"/>
      <c r="AR59" s="274"/>
      <c r="AS59" s="274"/>
      <c r="AT59" s="274"/>
      <c r="AU59" s="274"/>
      <c r="AV59" s="274"/>
      <c r="AW59" s="274"/>
      <c r="AX59" s="274"/>
      <c r="AY59" s="274"/>
      <c r="AZ59" s="274"/>
      <c r="BA59" s="274"/>
      <c r="BB59" s="274"/>
      <c r="BC59" s="274"/>
      <c r="BD59" s="274"/>
      <c r="BE59" s="274"/>
      <c r="BF59" s="274"/>
      <c r="BG59" s="274"/>
      <c r="BH59" s="274"/>
      <c r="BI59" s="274"/>
      <c r="BJ59" s="274"/>
      <c r="BK59" s="274"/>
      <c r="BL59" s="274"/>
      <c r="BM59" s="274"/>
      <c r="BN59" s="274"/>
      <c r="BO59" s="274"/>
      <c r="BP59" s="274"/>
      <c r="BQ59" s="274"/>
      <c r="BR59" s="274"/>
      <c r="BS59" s="274"/>
      <c r="BT59" s="274"/>
      <c r="BU59" s="274"/>
      <c r="BV59" s="274"/>
      <c r="BW59" s="274"/>
      <c r="BX59" s="274"/>
      <c r="BY59" s="274"/>
      <c r="BZ59" s="274"/>
      <c r="CA59" s="274"/>
      <c r="CB59" s="274"/>
      <c r="CC59" s="274"/>
      <c r="CD59" s="274"/>
      <c r="CE59" s="274"/>
      <c r="CF59" s="274"/>
      <c r="CG59" s="274"/>
      <c r="CH59" s="274"/>
      <c r="CI59" s="274"/>
      <c r="CJ59" s="274"/>
      <c r="CK59" s="274"/>
      <c r="CL59" s="274"/>
      <c r="CM59" s="274"/>
      <c r="CN59" s="274"/>
      <c r="CO59" s="274"/>
      <c r="CP59" s="274"/>
      <c r="CQ59" s="274"/>
      <c r="CR59" s="274"/>
      <c r="CS59" s="274"/>
      <c r="CT59" s="274"/>
      <c r="CU59" s="274"/>
      <c r="CV59" s="274"/>
      <c r="CW59" s="274"/>
      <c r="CX59" s="274"/>
      <c r="CY59" s="274"/>
      <c r="CZ59" s="274"/>
      <c r="DA59" s="274"/>
      <c r="DB59" s="274"/>
      <c r="DC59" s="274"/>
      <c r="DD59" s="274"/>
      <c r="DE59" s="274"/>
      <c r="DF59" s="274"/>
      <c r="DG59" s="274"/>
      <c r="DH59" s="274"/>
      <c r="DI59" s="274"/>
      <c r="DJ59" s="274"/>
      <c r="DK59" s="274"/>
      <c r="DL59" s="274"/>
      <c r="DM59" s="274"/>
      <c r="DN59" s="274"/>
      <c r="DO59" s="274"/>
      <c r="DP59" s="274"/>
      <c r="DQ59" s="274"/>
      <c r="DR59" s="274"/>
      <c r="DS59" s="274"/>
      <c r="DT59" s="274"/>
      <c r="DU59" s="274"/>
      <c r="DV59" s="274"/>
      <c r="DW59" s="274"/>
      <c r="DX59" s="274"/>
      <c r="DY59" s="274"/>
      <c r="DZ59" s="274"/>
      <c r="EA59" s="274"/>
      <c r="EB59" s="274"/>
      <c r="EC59" s="274"/>
      <c r="ED59" s="274"/>
      <c r="EE59" s="274"/>
      <c r="EF59" s="274"/>
      <c r="EG59" s="274"/>
      <c r="EH59" s="274"/>
      <c r="EI59" s="274"/>
      <c r="EJ59" s="274"/>
      <c r="EK59" s="274"/>
      <c r="EL59" s="274"/>
      <c r="EM59" s="274"/>
      <c r="EN59" s="274"/>
      <c r="EO59" s="274"/>
      <c r="EP59" s="274"/>
      <c r="EQ59" s="274"/>
      <c r="ER59" s="274"/>
      <c r="ES59" s="274"/>
      <c r="ET59" s="274"/>
      <c r="EU59" s="274"/>
      <c r="EV59" s="274"/>
      <c r="EW59" s="274"/>
      <c r="EX59" s="274"/>
      <c r="EY59" s="274"/>
      <c r="EZ59" s="274"/>
      <c r="FA59" s="274"/>
      <c r="FB59" s="274"/>
      <c r="FC59" s="274"/>
      <c r="FD59" s="274"/>
      <c r="FE59" s="274"/>
      <c r="FF59" s="274"/>
      <c r="FG59" s="274"/>
      <c r="FH59" s="274"/>
      <c r="FI59" s="274"/>
      <c r="FJ59" s="274"/>
      <c r="FK59" s="274"/>
      <c r="FL59" s="274"/>
      <c r="FM59" s="274"/>
      <c r="FN59" s="274"/>
      <c r="FO59" s="274"/>
      <c r="FP59" s="274"/>
      <c r="FQ59" s="274"/>
      <c r="FR59" s="274"/>
      <c r="FS59" s="274"/>
      <c r="FT59" s="274"/>
      <c r="FU59" s="274"/>
      <c r="FV59" s="274"/>
      <c r="FW59" s="274"/>
      <c r="FX59" s="274"/>
      <c r="FY59" s="274"/>
      <c r="FZ59" s="274"/>
      <c r="GA59" s="274"/>
      <c r="GB59" s="274"/>
      <c r="GC59" s="274"/>
      <c r="GD59" s="274"/>
      <c r="GE59" s="274"/>
      <c r="GF59" s="274"/>
      <c r="GG59" s="274"/>
      <c r="GH59" s="274"/>
      <c r="GI59" s="274"/>
      <c r="GJ59" s="274"/>
      <c r="GK59" s="274"/>
      <c r="GL59" s="274"/>
      <c r="GM59" s="274"/>
      <c r="GN59" s="274"/>
      <c r="GO59" s="274"/>
      <c r="GP59" s="274"/>
      <c r="GQ59" s="274"/>
      <c r="GR59" s="274"/>
      <c r="GS59" s="274"/>
      <c r="GT59" s="274"/>
      <c r="GU59" s="274"/>
      <c r="GV59" s="274"/>
      <c r="GW59" s="274"/>
      <c r="GX59" s="274"/>
      <c r="GY59" s="274"/>
      <c r="GZ59" s="274"/>
      <c r="HA59" s="274"/>
      <c r="HB59" s="274"/>
      <c r="HC59" s="274"/>
      <c r="HD59" s="274"/>
      <c r="HE59" s="274"/>
      <c r="HF59" s="274"/>
      <c r="HG59" s="274"/>
      <c r="HH59" s="274"/>
      <c r="HI59" s="274"/>
      <c r="HJ59" s="274"/>
      <c r="HK59" s="274"/>
      <c r="HL59" s="274"/>
      <c r="HM59" s="274"/>
      <c r="HN59" s="274"/>
      <c r="HO59" s="274"/>
      <c r="HP59" s="274"/>
      <c r="HQ59" s="274"/>
      <c r="HR59" s="274"/>
      <c r="HS59" s="274"/>
      <c r="HT59" s="274"/>
      <c r="HU59" s="274"/>
      <c r="HV59" s="274"/>
      <c r="HW59" s="274"/>
      <c r="HX59" s="274"/>
      <c r="HY59" s="274"/>
      <c r="HZ59" s="274"/>
      <c r="IA59" s="274"/>
      <c r="IB59" s="274"/>
      <c r="IC59" s="274"/>
      <c r="ID59" s="274"/>
      <c r="IE59" s="274"/>
      <c r="IF59" s="274"/>
      <c r="IG59" s="274"/>
      <c r="IH59" s="274"/>
      <c r="II59" s="274"/>
      <c r="IJ59" s="274"/>
      <c r="IK59" s="274"/>
      <c r="IL59" s="274"/>
      <c r="IM59" s="274"/>
      <c r="IN59" s="274"/>
      <c r="IO59" s="274"/>
      <c r="IP59" s="274"/>
      <c r="IQ59" s="274"/>
      <c r="IR59" s="274"/>
    </row>
    <row r="60" spans="1:252" s="894" customFormat="1">
      <c r="A60" s="465"/>
      <c r="B60" s="86"/>
      <c r="C60" s="242"/>
      <c r="D60" s="463"/>
      <c r="E60" s="464"/>
      <c r="F60" s="463"/>
      <c r="G60" s="467"/>
      <c r="H60" s="463"/>
      <c r="I60" s="464"/>
      <c r="J60" s="463"/>
      <c r="K60" s="467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4"/>
      <c r="AU60" s="274"/>
      <c r="AV60" s="274"/>
      <c r="AW60" s="274"/>
      <c r="AX60" s="274"/>
      <c r="AY60" s="274"/>
      <c r="AZ60" s="274"/>
      <c r="BA60" s="274"/>
      <c r="BB60" s="274"/>
      <c r="BC60" s="274"/>
      <c r="BD60" s="274"/>
      <c r="BE60" s="274"/>
      <c r="BF60" s="274"/>
      <c r="BG60" s="274"/>
      <c r="BH60" s="274"/>
      <c r="BI60" s="274"/>
      <c r="BJ60" s="274"/>
      <c r="BK60" s="274"/>
      <c r="BL60" s="274"/>
      <c r="BM60" s="274"/>
      <c r="BN60" s="274"/>
      <c r="BO60" s="274"/>
      <c r="BP60" s="274"/>
      <c r="BQ60" s="274"/>
      <c r="BR60" s="274"/>
      <c r="BS60" s="274"/>
      <c r="BT60" s="274"/>
      <c r="BU60" s="274"/>
      <c r="BV60" s="274"/>
      <c r="BW60" s="274"/>
      <c r="BX60" s="274"/>
      <c r="BY60" s="274"/>
      <c r="BZ60" s="274"/>
      <c r="CA60" s="274"/>
      <c r="CB60" s="274"/>
      <c r="CC60" s="274"/>
      <c r="CD60" s="274"/>
      <c r="CE60" s="274"/>
      <c r="CF60" s="274"/>
      <c r="CG60" s="274"/>
      <c r="CH60" s="274"/>
      <c r="CI60" s="274"/>
      <c r="CJ60" s="274"/>
      <c r="CK60" s="274"/>
      <c r="CL60" s="274"/>
      <c r="CM60" s="274"/>
      <c r="CN60" s="274"/>
      <c r="CO60" s="274"/>
      <c r="CP60" s="274"/>
      <c r="CQ60" s="274"/>
      <c r="CR60" s="274"/>
      <c r="CS60" s="274"/>
      <c r="CT60" s="274"/>
      <c r="CU60" s="274"/>
      <c r="CV60" s="274"/>
      <c r="CW60" s="274"/>
      <c r="CX60" s="274"/>
      <c r="CY60" s="274"/>
      <c r="CZ60" s="274"/>
      <c r="DA60" s="274"/>
      <c r="DB60" s="274"/>
      <c r="DC60" s="274"/>
      <c r="DD60" s="274"/>
      <c r="DE60" s="274"/>
      <c r="DF60" s="274"/>
      <c r="DG60" s="274"/>
      <c r="DH60" s="274"/>
      <c r="DI60" s="274"/>
      <c r="DJ60" s="274"/>
      <c r="DK60" s="274"/>
      <c r="DL60" s="274"/>
      <c r="DM60" s="274"/>
      <c r="DN60" s="274"/>
      <c r="DO60" s="274"/>
      <c r="DP60" s="274"/>
      <c r="DQ60" s="274"/>
      <c r="DR60" s="274"/>
      <c r="DS60" s="274"/>
      <c r="DT60" s="274"/>
      <c r="DU60" s="274"/>
      <c r="DV60" s="274"/>
      <c r="DW60" s="274"/>
      <c r="DX60" s="274"/>
      <c r="DY60" s="274"/>
      <c r="DZ60" s="274"/>
      <c r="EA60" s="274"/>
      <c r="EB60" s="274"/>
      <c r="EC60" s="274"/>
      <c r="ED60" s="274"/>
      <c r="EE60" s="274"/>
      <c r="EF60" s="274"/>
      <c r="EG60" s="274"/>
      <c r="EH60" s="274"/>
      <c r="EI60" s="274"/>
      <c r="EJ60" s="274"/>
      <c r="EK60" s="274"/>
      <c r="EL60" s="274"/>
      <c r="EM60" s="274"/>
      <c r="EN60" s="274"/>
      <c r="EO60" s="274"/>
      <c r="EP60" s="274"/>
      <c r="EQ60" s="274"/>
      <c r="ER60" s="274"/>
      <c r="ES60" s="274"/>
      <c r="ET60" s="274"/>
      <c r="EU60" s="274"/>
      <c r="EV60" s="274"/>
      <c r="EW60" s="274"/>
      <c r="EX60" s="274"/>
      <c r="EY60" s="274"/>
      <c r="EZ60" s="274"/>
      <c r="FA60" s="274"/>
      <c r="FB60" s="274"/>
      <c r="FC60" s="274"/>
      <c r="FD60" s="274"/>
      <c r="FE60" s="274"/>
      <c r="FF60" s="274"/>
      <c r="FG60" s="274"/>
      <c r="FH60" s="274"/>
      <c r="FI60" s="274"/>
      <c r="FJ60" s="274"/>
      <c r="FK60" s="274"/>
      <c r="FL60" s="274"/>
      <c r="FM60" s="274"/>
      <c r="FN60" s="274"/>
      <c r="FO60" s="274"/>
      <c r="FP60" s="274"/>
      <c r="FQ60" s="274"/>
      <c r="FR60" s="274"/>
      <c r="FS60" s="274"/>
      <c r="FT60" s="274"/>
      <c r="FU60" s="274"/>
      <c r="FV60" s="274"/>
      <c r="FW60" s="274"/>
      <c r="FX60" s="274"/>
      <c r="FY60" s="274"/>
      <c r="FZ60" s="274"/>
      <c r="GA60" s="274"/>
      <c r="GB60" s="274"/>
      <c r="GC60" s="274"/>
      <c r="GD60" s="274"/>
      <c r="GE60" s="274"/>
      <c r="GF60" s="274"/>
      <c r="GG60" s="274"/>
      <c r="GH60" s="274"/>
      <c r="GI60" s="274"/>
      <c r="GJ60" s="274"/>
      <c r="GK60" s="274"/>
      <c r="GL60" s="274"/>
      <c r="GM60" s="274"/>
      <c r="GN60" s="274"/>
      <c r="GO60" s="274"/>
      <c r="GP60" s="274"/>
      <c r="GQ60" s="274"/>
      <c r="GR60" s="274"/>
      <c r="GS60" s="274"/>
      <c r="GT60" s="274"/>
      <c r="GU60" s="274"/>
      <c r="GV60" s="274"/>
      <c r="GW60" s="274"/>
      <c r="GX60" s="274"/>
      <c r="GY60" s="274"/>
      <c r="GZ60" s="274"/>
      <c r="HA60" s="274"/>
      <c r="HB60" s="274"/>
      <c r="HC60" s="274"/>
      <c r="HD60" s="274"/>
      <c r="HE60" s="274"/>
      <c r="HF60" s="274"/>
      <c r="HG60" s="274"/>
      <c r="HH60" s="274"/>
      <c r="HI60" s="274"/>
      <c r="HJ60" s="274"/>
      <c r="HK60" s="274"/>
      <c r="HL60" s="274"/>
      <c r="HM60" s="274"/>
      <c r="HN60" s="274"/>
      <c r="HO60" s="274"/>
      <c r="HP60" s="274"/>
      <c r="HQ60" s="274"/>
      <c r="HR60" s="274"/>
      <c r="HS60" s="274"/>
      <c r="HT60" s="274"/>
      <c r="HU60" s="274"/>
      <c r="HV60" s="274"/>
      <c r="HW60" s="274"/>
      <c r="HX60" s="274"/>
      <c r="HY60" s="274"/>
      <c r="HZ60" s="274"/>
      <c r="IA60" s="274"/>
      <c r="IB60" s="274"/>
      <c r="IC60" s="274"/>
      <c r="ID60" s="274"/>
      <c r="IE60" s="274"/>
      <c r="IF60" s="274"/>
      <c r="IG60" s="274"/>
      <c r="IH60" s="274"/>
      <c r="II60" s="274"/>
      <c r="IJ60" s="274"/>
      <c r="IK60" s="274"/>
      <c r="IL60" s="274"/>
      <c r="IM60" s="274"/>
      <c r="IN60" s="274"/>
      <c r="IO60" s="274"/>
      <c r="IP60" s="274"/>
      <c r="IQ60" s="274"/>
      <c r="IR60" s="274"/>
    </row>
    <row r="61" spans="1:252" s="894" customFormat="1">
      <c r="A61" s="465"/>
      <c r="B61" s="472"/>
      <c r="C61" s="472"/>
      <c r="D61" s="463"/>
      <c r="E61" s="464"/>
      <c r="F61" s="463"/>
      <c r="G61" s="467"/>
      <c r="H61" s="463"/>
      <c r="I61" s="464"/>
      <c r="J61" s="463"/>
      <c r="K61" s="467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4"/>
      <c r="AX61" s="274"/>
      <c r="AY61" s="274"/>
      <c r="AZ61" s="274"/>
      <c r="BA61" s="274"/>
      <c r="BB61" s="274"/>
      <c r="BC61" s="274"/>
      <c r="BD61" s="274"/>
      <c r="BE61" s="274"/>
      <c r="BF61" s="274"/>
      <c r="BG61" s="274"/>
      <c r="BH61" s="274"/>
      <c r="BI61" s="274"/>
      <c r="BJ61" s="274"/>
      <c r="BK61" s="274"/>
      <c r="BL61" s="274"/>
      <c r="BM61" s="274"/>
      <c r="BN61" s="274"/>
      <c r="BO61" s="274"/>
      <c r="BP61" s="274"/>
      <c r="BQ61" s="274"/>
      <c r="BR61" s="274"/>
      <c r="BS61" s="274"/>
      <c r="BT61" s="274"/>
      <c r="BU61" s="274"/>
      <c r="BV61" s="274"/>
      <c r="BW61" s="274"/>
      <c r="BX61" s="274"/>
      <c r="BY61" s="274"/>
      <c r="BZ61" s="274"/>
      <c r="CA61" s="274"/>
      <c r="CB61" s="274"/>
      <c r="CC61" s="274"/>
      <c r="CD61" s="274"/>
      <c r="CE61" s="274"/>
      <c r="CF61" s="274"/>
      <c r="CG61" s="274"/>
      <c r="CH61" s="274"/>
      <c r="CI61" s="274"/>
      <c r="CJ61" s="274"/>
      <c r="CK61" s="274"/>
      <c r="CL61" s="274"/>
      <c r="CM61" s="274"/>
      <c r="CN61" s="274"/>
      <c r="CO61" s="274"/>
      <c r="CP61" s="274"/>
      <c r="CQ61" s="274"/>
      <c r="CR61" s="274"/>
      <c r="CS61" s="274"/>
      <c r="CT61" s="274"/>
      <c r="CU61" s="274"/>
      <c r="CV61" s="274"/>
      <c r="CW61" s="274"/>
      <c r="CX61" s="274"/>
      <c r="CY61" s="274"/>
      <c r="CZ61" s="274"/>
      <c r="DA61" s="274"/>
      <c r="DB61" s="274"/>
      <c r="DC61" s="274"/>
      <c r="DD61" s="274"/>
      <c r="DE61" s="274"/>
      <c r="DF61" s="274"/>
      <c r="DG61" s="274"/>
      <c r="DH61" s="274"/>
      <c r="DI61" s="274"/>
      <c r="DJ61" s="274"/>
      <c r="DK61" s="274"/>
      <c r="DL61" s="274"/>
      <c r="DM61" s="274"/>
      <c r="DN61" s="274"/>
      <c r="DO61" s="274"/>
      <c r="DP61" s="274"/>
      <c r="DQ61" s="274"/>
      <c r="DR61" s="274"/>
      <c r="DS61" s="274"/>
      <c r="DT61" s="274"/>
      <c r="DU61" s="274"/>
      <c r="DV61" s="274"/>
      <c r="DW61" s="274"/>
      <c r="DX61" s="274"/>
      <c r="DY61" s="274"/>
      <c r="DZ61" s="274"/>
      <c r="EA61" s="274"/>
      <c r="EB61" s="274"/>
      <c r="EC61" s="274"/>
      <c r="ED61" s="274"/>
      <c r="EE61" s="274"/>
      <c r="EF61" s="274"/>
      <c r="EG61" s="274"/>
      <c r="EH61" s="274"/>
      <c r="EI61" s="274"/>
      <c r="EJ61" s="274"/>
      <c r="EK61" s="274"/>
      <c r="EL61" s="274"/>
      <c r="EM61" s="274"/>
      <c r="EN61" s="274"/>
      <c r="EO61" s="274"/>
      <c r="EP61" s="274"/>
      <c r="EQ61" s="274"/>
      <c r="ER61" s="274"/>
      <c r="ES61" s="274"/>
      <c r="ET61" s="274"/>
      <c r="EU61" s="274"/>
      <c r="EV61" s="274"/>
      <c r="EW61" s="274"/>
      <c r="EX61" s="274"/>
      <c r="EY61" s="274"/>
      <c r="EZ61" s="274"/>
      <c r="FA61" s="274"/>
      <c r="FB61" s="274"/>
      <c r="FC61" s="274"/>
      <c r="FD61" s="274"/>
      <c r="FE61" s="274"/>
      <c r="FF61" s="274"/>
      <c r="FG61" s="274"/>
      <c r="FH61" s="274"/>
      <c r="FI61" s="274"/>
      <c r="FJ61" s="274"/>
      <c r="FK61" s="274"/>
      <c r="FL61" s="274"/>
      <c r="FM61" s="274"/>
      <c r="FN61" s="274"/>
      <c r="FO61" s="274"/>
      <c r="FP61" s="274"/>
      <c r="FQ61" s="274"/>
      <c r="FR61" s="274"/>
      <c r="FS61" s="274"/>
      <c r="FT61" s="274"/>
      <c r="FU61" s="274"/>
      <c r="FV61" s="274"/>
      <c r="FW61" s="274"/>
      <c r="FX61" s="274"/>
      <c r="FY61" s="274"/>
      <c r="FZ61" s="274"/>
      <c r="GA61" s="274"/>
      <c r="GB61" s="274"/>
      <c r="GC61" s="274"/>
      <c r="GD61" s="274"/>
      <c r="GE61" s="274"/>
      <c r="GF61" s="274"/>
      <c r="GG61" s="274"/>
      <c r="GH61" s="274"/>
      <c r="GI61" s="274"/>
      <c r="GJ61" s="274"/>
      <c r="GK61" s="274"/>
      <c r="GL61" s="274"/>
      <c r="GM61" s="274"/>
      <c r="GN61" s="274"/>
      <c r="GO61" s="274"/>
      <c r="GP61" s="274"/>
      <c r="GQ61" s="274"/>
      <c r="GR61" s="274"/>
      <c r="GS61" s="274"/>
      <c r="GT61" s="274"/>
      <c r="GU61" s="274"/>
      <c r="GV61" s="274"/>
      <c r="GW61" s="274"/>
      <c r="GX61" s="274"/>
      <c r="GY61" s="274"/>
      <c r="GZ61" s="274"/>
      <c r="HA61" s="274"/>
      <c r="HB61" s="274"/>
      <c r="HC61" s="274"/>
      <c r="HD61" s="274"/>
      <c r="HE61" s="274"/>
      <c r="HF61" s="274"/>
      <c r="HG61" s="274"/>
      <c r="HH61" s="274"/>
      <c r="HI61" s="274"/>
      <c r="HJ61" s="274"/>
      <c r="HK61" s="274"/>
      <c r="HL61" s="274"/>
      <c r="HM61" s="274"/>
      <c r="HN61" s="274"/>
      <c r="HO61" s="274"/>
      <c r="HP61" s="274"/>
      <c r="HQ61" s="274"/>
      <c r="HR61" s="274"/>
      <c r="HS61" s="274"/>
      <c r="HT61" s="274"/>
      <c r="HU61" s="274"/>
      <c r="HV61" s="274"/>
      <c r="HW61" s="274"/>
      <c r="HX61" s="274"/>
      <c r="HY61" s="274"/>
      <c r="HZ61" s="274"/>
      <c r="IA61" s="274"/>
      <c r="IB61" s="274"/>
      <c r="IC61" s="274"/>
      <c r="ID61" s="274"/>
      <c r="IE61" s="274"/>
      <c r="IF61" s="274"/>
      <c r="IG61" s="274"/>
      <c r="IH61" s="274"/>
      <c r="II61" s="274"/>
      <c r="IJ61" s="274"/>
      <c r="IK61" s="274"/>
      <c r="IL61" s="274"/>
      <c r="IM61" s="274"/>
      <c r="IN61" s="274"/>
      <c r="IO61" s="274"/>
      <c r="IP61" s="274"/>
      <c r="IQ61" s="274"/>
      <c r="IR61" s="274"/>
    </row>
    <row r="62" spans="1:252" s="894" customFormat="1">
      <c r="A62" s="465"/>
      <c r="B62" s="85"/>
      <c r="C62" s="682"/>
      <c r="D62" s="463"/>
      <c r="E62" s="464"/>
      <c r="F62" s="463"/>
      <c r="G62" s="467"/>
      <c r="H62" s="463"/>
      <c r="I62" s="464"/>
      <c r="J62" s="463"/>
      <c r="K62" s="467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  <c r="AU62" s="274"/>
      <c r="AV62" s="274"/>
      <c r="AW62" s="274"/>
      <c r="AX62" s="274"/>
      <c r="AY62" s="274"/>
      <c r="AZ62" s="274"/>
      <c r="BA62" s="274"/>
      <c r="BB62" s="274"/>
      <c r="BC62" s="274"/>
      <c r="BD62" s="274"/>
      <c r="BE62" s="274"/>
      <c r="BF62" s="274"/>
      <c r="BG62" s="274"/>
      <c r="BH62" s="274"/>
      <c r="BI62" s="274"/>
      <c r="BJ62" s="274"/>
      <c r="BK62" s="274"/>
      <c r="BL62" s="274"/>
      <c r="BM62" s="274"/>
      <c r="BN62" s="274"/>
      <c r="BO62" s="274"/>
      <c r="BP62" s="274"/>
      <c r="BQ62" s="274"/>
      <c r="BR62" s="274"/>
      <c r="BS62" s="274"/>
      <c r="BT62" s="274"/>
      <c r="BU62" s="274"/>
      <c r="BV62" s="274"/>
      <c r="BW62" s="274"/>
      <c r="BX62" s="274"/>
      <c r="BY62" s="274"/>
      <c r="BZ62" s="274"/>
      <c r="CA62" s="274"/>
      <c r="CB62" s="274"/>
      <c r="CC62" s="274"/>
      <c r="CD62" s="274"/>
      <c r="CE62" s="274"/>
      <c r="CF62" s="274"/>
      <c r="CG62" s="274"/>
      <c r="CH62" s="274"/>
      <c r="CI62" s="274"/>
      <c r="CJ62" s="274"/>
      <c r="CK62" s="274"/>
      <c r="CL62" s="274"/>
      <c r="CM62" s="274"/>
      <c r="CN62" s="274"/>
      <c r="CO62" s="274"/>
      <c r="CP62" s="274"/>
      <c r="CQ62" s="274"/>
      <c r="CR62" s="274"/>
      <c r="CS62" s="274"/>
      <c r="CT62" s="274"/>
      <c r="CU62" s="274"/>
      <c r="CV62" s="274"/>
      <c r="CW62" s="274"/>
      <c r="CX62" s="274"/>
      <c r="CY62" s="274"/>
      <c r="CZ62" s="274"/>
      <c r="DA62" s="274"/>
      <c r="DB62" s="274"/>
      <c r="DC62" s="274"/>
      <c r="DD62" s="274"/>
      <c r="DE62" s="274"/>
      <c r="DF62" s="274"/>
      <c r="DG62" s="274"/>
      <c r="DH62" s="274"/>
      <c r="DI62" s="274"/>
      <c r="DJ62" s="274"/>
      <c r="DK62" s="274"/>
      <c r="DL62" s="274"/>
      <c r="DM62" s="274"/>
      <c r="DN62" s="274"/>
      <c r="DO62" s="274"/>
      <c r="DP62" s="274"/>
      <c r="DQ62" s="274"/>
      <c r="DR62" s="274"/>
      <c r="DS62" s="274"/>
      <c r="DT62" s="274"/>
      <c r="DU62" s="274"/>
      <c r="DV62" s="274"/>
      <c r="DW62" s="274"/>
      <c r="DX62" s="274"/>
      <c r="DY62" s="274"/>
      <c r="DZ62" s="274"/>
      <c r="EA62" s="274"/>
      <c r="EB62" s="274"/>
      <c r="EC62" s="274"/>
      <c r="ED62" s="274"/>
      <c r="EE62" s="274"/>
      <c r="EF62" s="274"/>
      <c r="EG62" s="274"/>
      <c r="EH62" s="274"/>
      <c r="EI62" s="274"/>
      <c r="EJ62" s="274"/>
      <c r="EK62" s="274"/>
      <c r="EL62" s="274"/>
      <c r="EM62" s="274"/>
      <c r="EN62" s="274"/>
      <c r="EO62" s="274"/>
      <c r="EP62" s="274"/>
      <c r="EQ62" s="274"/>
      <c r="ER62" s="274"/>
      <c r="ES62" s="274"/>
      <c r="ET62" s="274"/>
      <c r="EU62" s="274"/>
      <c r="EV62" s="274"/>
      <c r="EW62" s="274"/>
      <c r="EX62" s="274"/>
      <c r="EY62" s="274"/>
      <c r="EZ62" s="274"/>
      <c r="FA62" s="274"/>
      <c r="FB62" s="274"/>
      <c r="FC62" s="274"/>
      <c r="FD62" s="274"/>
      <c r="FE62" s="274"/>
      <c r="FF62" s="274"/>
      <c r="FG62" s="274"/>
      <c r="FH62" s="274"/>
      <c r="FI62" s="274"/>
      <c r="FJ62" s="274"/>
      <c r="FK62" s="274"/>
      <c r="FL62" s="274"/>
      <c r="FM62" s="274"/>
      <c r="FN62" s="274"/>
      <c r="FO62" s="274"/>
      <c r="FP62" s="274"/>
      <c r="FQ62" s="274"/>
      <c r="FR62" s="274"/>
      <c r="FS62" s="274"/>
      <c r="FT62" s="274"/>
      <c r="FU62" s="274"/>
      <c r="FV62" s="274"/>
      <c r="FW62" s="274"/>
      <c r="FX62" s="274"/>
      <c r="FY62" s="274"/>
      <c r="FZ62" s="274"/>
      <c r="GA62" s="274"/>
      <c r="GB62" s="274"/>
      <c r="GC62" s="274"/>
      <c r="GD62" s="274"/>
      <c r="GE62" s="274"/>
      <c r="GF62" s="274"/>
      <c r="GG62" s="274"/>
      <c r="GH62" s="274"/>
      <c r="GI62" s="274"/>
      <c r="GJ62" s="274"/>
      <c r="GK62" s="274"/>
      <c r="GL62" s="274"/>
      <c r="GM62" s="274"/>
      <c r="GN62" s="274"/>
      <c r="GO62" s="274"/>
      <c r="GP62" s="274"/>
      <c r="GQ62" s="274"/>
      <c r="GR62" s="274"/>
      <c r="GS62" s="274"/>
      <c r="GT62" s="274"/>
      <c r="GU62" s="274"/>
      <c r="GV62" s="274"/>
      <c r="GW62" s="274"/>
      <c r="GX62" s="274"/>
      <c r="GY62" s="274"/>
      <c r="GZ62" s="274"/>
      <c r="HA62" s="274"/>
      <c r="HB62" s="274"/>
      <c r="HC62" s="274"/>
      <c r="HD62" s="274"/>
      <c r="HE62" s="274"/>
      <c r="HF62" s="274"/>
      <c r="HG62" s="274"/>
      <c r="HH62" s="274"/>
      <c r="HI62" s="274"/>
      <c r="HJ62" s="274"/>
      <c r="HK62" s="274"/>
      <c r="HL62" s="274"/>
      <c r="HM62" s="274"/>
      <c r="HN62" s="274"/>
      <c r="HO62" s="274"/>
      <c r="HP62" s="274"/>
      <c r="HQ62" s="274"/>
      <c r="HR62" s="274"/>
      <c r="HS62" s="274"/>
      <c r="HT62" s="274"/>
      <c r="HU62" s="274"/>
      <c r="HV62" s="274"/>
      <c r="HW62" s="274"/>
      <c r="HX62" s="274"/>
      <c r="HY62" s="274"/>
      <c r="HZ62" s="274"/>
      <c r="IA62" s="274"/>
      <c r="IB62" s="274"/>
      <c r="IC62" s="274"/>
      <c r="ID62" s="274"/>
      <c r="IE62" s="274"/>
      <c r="IF62" s="274"/>
      <c r="IG62" s="274"/>
      <c r="IH62" s="274"/>
      <c r="II62" s="274"/>
      <c r="IJ62" s="274"/>
      <c r="IK62" s="274"/>
      <c r="IL62" s="274"/>
      <c r="IM62" s="274"/>
      <c r="IN62" s="274"/>
      <c r="IO62" s="274"/>
      <c r="IP62" s="274"/>
      <c r="IQ62" s="274"/>
      <c r="IR62" s="274"/>
    </row>
    <row r="63" spans="1:252" s="894" customFormat="1">
      <c r="A63" s="465"/>
      <c r="B63" s="516"/>
      <c r="C63" s="682"/>
      <c r="D63" s="463"/>
      <c r="E63" s="464"/>
      <c r="F63" s="463"/>
      <c r="G63" s="467"/>
      <c r="H63" s="463"/>
      <c r="I63" s="464"/>
      <c r="J63" s="463"/>
      <c r="K63" s="467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4"/>
      <c r="AX63" s="274"/>
      <c r="AY63" s="274"/>
      <c r="AZ63" s="274"/>
      <c r="BA63" s="274"/>
      <c r="BB63" s="274"/>
      <c r="BC63" s="274"/>
      <c r="BD63" s="274"/>
      <c r="BE63" s="274"/>
      <c r="BF63" s="274"/>
      <c r="BG63" s="274"/>
      <c r="BH63" s="274"/>
      <c r="BI63" s="274"/>
      <c r="BJ63" s="274"/>
      <c r="BK63" s="274"/>
      <c r="BL63" s="274"/>
      <c r="BM63" s="274"/>
      <c r="BN63" s="274"/>
      <c r="BO63" s="274"/>
      <c r="BP63" s="274"/>
      <c r="BQ63" s="274"/>
      <c r="BR63" s="274"/>
      <c r="BS63" s="274"/>
      <c r="BT63" s="274"/>
      <c r="BU63" s="274"/>
      <c r="BV63" s="274"/>
      <c r="BW63" s="274"/>
      <c r="BX63" s="274"/>
      <c r="BY63" s="274"/>
      <c r="BZ63" s="274"/>
      <c r="CA63" s="274"/>
      <c r="CB63" s="274"/>
      <c r="CC63" s="274"/>
      <c r="CD63" s="274"/>
      <c r="CE63" s="274"/>
      <c r="CF63" s="274"/>
      <c r="CG63" s="274"/>
      <c r="CH63" s="274"/>
      <c r="CI63" s="274"/>
      <c r="CJ63" s="274"/>
      <c r="CK63" s="274"/>
      <c r="CL63" s="274"/>
      <c r="CM63" s="274"/>
      <c r="CN63" s="274"/>
      <c r="CO63" s="274"/>
      <c r="CP63" s="274"/>
      <c r="CQ63" s="274"/>
      <c r="CR63" s="274"/>
      <c r="CS63" s="274"/>
      <c r="CT63" s="274"/>
      <c r="CU63" s="274"/>
      <c r="CV63" s="274"/>
      <c r="CW63" s="274"/>
      <c r="CX63" s="274"/>
      <c r="CY63" s="274"/>
      <c r="CZ63" s="274"/>
      <c r="DA63" s="274"/>
      <c r="DB63" s="274"/>
      <c r="DC63" s="274"/>
      <c r="DD63" s="274"/>
      <c r="DE63" s="274"/>
      <c r="DF63" s="274"/>
      <c r="DG63" s="274"/>
      <c r="DH63" s="274"/>
      <c r="DI63" s="274"/>
      <c r="DJ63" s="274"/>
      <c r="DK63" s="274"/>
      <c r="DL63" s="274"/>
      <c r="DM63" s="274"/>
      <c r="DN63" s="274"/>
      <c r="DO63" s="274"/>
      <c r="DP63" s="274"/>
      <c r="DQ63" s="274"/>
      <c r="DR63" s="274"/>
      <c r="DS63" s="274"/>
      <c r="DT63" s="274"/>
      <c r="DU63" s="274"/>
      <c r="DV63" s="274"/>
      <c r="DW63" s="274"/>
      <c r="DX63" s="274"/>
      <c r="DY63" s="274"/>
      <c r="DZ63" s="274"/>
      <c r="EA63" s="274"/>
      <c r="EB63" s="274"/>
      <c r="EC63" s="274"/>
      <c r="ED63" s="274"/>
      <c r="EE63" s="274"/>
      <c r="EF63" s="274"/>
      <c r="EG63" s="274"/>
      <c r="EH63" s="274"/>
      <c r="EI63" s="274"/>
      <c r="EJ63" s="274"/>
      <c r="EK63" s="274"/>
      <c r="EL63" s="274"/>
      <c r="EM63" s="274"/>
      <c r="EN63" s="274"/>
      <c r="EO63" s="274"/>
      <c r="EP63" s="274"/>
      <c r="EQ63" s="274"/>
      <c r="ER63" s="274"/>
      <c r="ES63" s="274"/>
      <c r="ET63" s="274"/>
      <c r="EU63" s="274"/>
      <c r="EV63" s="274"/>
      <c r="EW63" s="274"/>
      <c r="EX63" s="274"/>
      <c r="EY63" s="274"/>
      <c r="EZ63" s="274"/>
      <c r="FA63" s="274"/>
      <c r="FB63" s="274"/>
      <c r="FC63" s="274"/>
      <c r="FD63" s="274"/>
      <c r="FE63" s="274"/>
      <c r="FF63" s="274"/>
      <c r="FG63" s="274"/>
      <c r="FH63" s="274"/>
      <c r="FI63" s="274"/>
      <c r="FJ63" s="274"/>
      <c r="FK63" s="274"/>
      <c r="FL63" s="274"/>
      <c r="FM63" s="274"/>
      <c r="FN63" s="274"/>
      <c r="FO63" s="274"/>
      <c r="FP63" s="274"/>
      <c r="FQ63" s="274"/>
      <c r="FR63" s="274"/>
      <c r="FS63" s="274"/>
      <c r="FT63" s="274"/>
      <c r="FU63" s="274"/>
      <c r="FV63" s="274"/>
      <c r="FW63" s="274"/>
      <c r="FX63" s="274"/>
      <c r="FY63" s="274"/>
      <c r="FZ63" s="274"/>
      <c r="GA63" s="274"/>
      <c r="GB63" s="274"/>
      <c r="GC63" s="274"/>
      <c r="GD63" s="274"/>
      <c r="GE63" s="274"/>
      <c r="GF63" s="274"/>
      <c r="GG63" s="274"/>
      <c r="GH63" s="274"/>
      <c r="GI63" s="274"/>
      <c r="GJ63" s="274"/>
      <c r="GK63" s="274"/>
      <c r="GL63" s="274"/>
      <c r="GM63" s="274"/>
      <c r="GN63" s="274"/>
      <c r="GO63" s="274"/>
      <c r="GP63" s="274"/>
      <c r="GQ63" s="274"/>
      <c r="GR63" s="274"/>
      <c r="GS63" s="274"/>
      <c r="GT63" s="274"/>
      <c r="GU63" s="274"/>
      <c r="GV63" s="274"/>
      <c r="GW63" s="274"/>
      <c r="GX63" s="274"/>
      <c r="GY63" s="274"/>
      <c r="GZ63" s="274"/>
      <c r="HA63" s="274"/>
      <c r="HB63" s="274"/>
      <c r="HC63" s="274"/>
      <c r="HD63" s="274"/>
      <c r="HE63" s="274"/>
      <c r="HF63" s="274"/>
      <c r="HG63" s="274"/>
      <c r="HH63" s="274"/>
      <c r="HI63" s="274"/>
      <c r="HJ63" s="274"/>
      <c r="HK63" s="274"/>
      <c r="HL63" s="274"/>
      <c r="HM63" s="274"/>
      <c r="HN63" s="274"/>
      <c r="HO63" s="274"/>
      <c r="HP63" s="274"/>
      <c r="HQ63" s="274"/>
      <c r="HR63" s="274"/>
      <c r="HS63" s="274"/>
      <c r="HT63" s="274"/>
      <c r="HU63" s="274"/>
      <c r="HV63" s="274"/>
      <c r="HW63" s="274"/>
      <c r="HX63" s="274"/>
      <c r="HY63" s="274"/>
      <c r="HZ63" s="274"/>
      <c r="IA63" s="274"/>
      <c r="IB63" s="274"/>
      <c r="IC63" s="274"/>
      <c r="ID63" s="274"/>
      <c r="IE63" s="274"/>
      <c r="IF63" s="274"/>
      <c r="IG63" s="274"/>
      <c r="IH63" s="274"/>
      <c r="II63" s="274"/>
      <c r="IJ63" s="274"/>
      <c r="IK63" s="274"/>
      <c r="IL63" s="274"/>
      <c r="IM63" s="274"/>
      <c r="IN63" s="274"/>
      <c r="IO63" s="274"/>
      <c r="IP63" s="274"/>
      <c r="IQ63" s="274"/>
      <c r="IR63" s="274"/>
    </row>
    <row r="64" spans="1:252" s="894" customFormat="1">
      <c r="A64" s="465"/>
      <c r="B64" s="8"/>
      <c r="C64" s="9"/>
      <c r="D64" s="463"/>
      <c r="E64" s="464"/>
      <c r="F64" s="463"/>
      <c r="G64" s="467"/>
      <c r="H64" s="463"/>
      <c r="I64" s="464"/>
      <c r="J64" s="463"/>
      <c r="K64" s="467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74"/>
      <c r="AU64" s="274"/>
      <c r="AV64" s="274"/>
      <c r="AW64" s="274"/>
      <c r="AX64" s="274"/>
      <c r="AY64" s="274"/>
      <c r="AZ64" s="274"/>
      <c r="BA64" s="274"/>
      <c r="BB64" s="274"/>
      <c r="BC64" s="274"/>
      <c r="BD64" s="274"/>
      <c r="BE64" s="274"/>
      <c r="BF64" s="274"/>
      <c r="BG64" s="274"/>
      <c r="BH64" s="274"/>
      <c r="BI64" s="274"/>
      <c r="BJ64" s="274"/>
      <c r="BK64" s="274"/>
      <c r="BL64" s="274"/>
      <c r="BM64" s="274"/>
      <c r="BN64" s="274"/>
      <c r="BO64" s="274"/>
      <c r="BP64" s="274"/>
      <c r="BQ64" s="274"/>
      <c r="BR64" s="274"/>
      <c r="BS64" s="274"/>
      <c r="BT64" s="274"/>
      <c r="BU64" s="274"/>
      <c r="BV64" s="274"/>
      <c r="BW64" s="274"/>
      <c r="BX64" s="274"/>
      <c r="BY64" s="274"/>
      <c r="BZ64" s="274"/>
      <c r="CA64" s="274"/>
      <c r="CB64" s="274"/>
      <c r="CC64" s="274"/>
      <c r="CD64" s="274"/>
      <c r="CE64" s="274"/>
      <c r="CF64" s="274"/>
      <c r="CG64" s="274"/>
      <c r="CH64" s="274"/>
      <c r="CI64" s="274"/>
      <c r="CJ64" s="274"/>
      <c r="CK64" s="274"/>
      <c r="CL64" s="274"/>
      <c r="CM64" s="274"/>
      <c r="CN64" s="274"/>
      <c r="CO64" s="274"/>
      <c r="CP64" s="274"/>
      <c r="CQ64" s="274"/>
      <c r="CR64" s="274"/>
      <c r="CS64" s="274"/>
      <c r="CT64" s="274"/>
      <c r="CU64" s="274"/>
      <c r="CV64" s="274"/>
      <c r="CW64" s="274"/>
      <c r="CX64" s="274"/>
      <c r="CY64" s="274"/>
      <c r="CZ64" s="274"/>
      <c r="DA64" s="274"/>
      <c r="DB64" s="274"/>
      <c r="DC64" s="274"/>
      <c r="DD64" s="274"/>
      <c r="DE64" s="274"/>
      <c r="DF64" s="274"/>
      <c r="DG64" s="274"/>
      <c r="DH64" s="274"/>
      <c r="DI64" s="274"/>
      <c r="DJ64" s="274"/>
      <c r="DK64" s="274"/>
      <c r="DL64" s="274"/>
      <c r="DM64" s="274"/>
      <c r="DN64" s="274"/>
      <c r="DO64" s="274"/>
      <c r="DP64" s="274"/>
      <c r="DQ64" s="274"/>
      <c r="DR64" s="274"/>
      <c r="DS64" s="274"/>
      <c r="DT64" s="274"/>
      <c r="DU64" s="274"/>
      <c r="DV64" s="274"/>
      <c r="DW64" s="274"/>
      <c r="DX64" s="274"/>
      <c r="DY64" s="274"/>
      <c r="DZ64" s="274"/>
      <c r="EA64" s="274"/>
      <c r="EB64" s="274"/>
      <c r="EC64" s="274"/>
      <c r="ED64" s="274"/>
      <c r="EE64" s="274"/>
      <c r="EF64" s="274"/>
      <c r="EG64" s="274"/>
      <c r="EH64" s="274"/>
      <c r="EI64" s="274"/>
      <c r="EJ64" s="274"/>
      <c r="EK64" s="274"/>
      <c r="EL64" s="274"/>
      <c r="EM64" s="274"/>
      <c r="EN64" s="274"/>
      <c r="EO64" s="274"/>
      <c r="EP64" s="274"/>
      <c r="EQ64" s="274"/>
      <c r="ER64" s="274"/>
      <c r="ES64" s="274"/>
      <c r="ET64" s="274"/>
      <c r="EU64" s="274"/>
      <c r="EV64" s="274"/>
      <c r="EW64" s="274"/>
      <c r="EX64" s="274"/>
      <c r="EY64" s="274"/>
      <c r="EZ64" s="274"/>
      <c r="FA64" s="274"/>
      <c r="FB64" s="274"/>
      <c r="FC64" s="274"/>
      <c r="FD64" s="274"/>
      <c r="FE64" s="274"/>
      <c r="FF64" s="274"/>
      <c r="FG64" s="274"/>
      <c r="FH64" s="274"/>
      <c r="FI64" s="274"/>
      <c r="FJ64" s="274"/>
      <c r="FK64" s="274"/>
      <c r="FL64" s="274"/>
      <c r="FM64" s="274"/>
      <c r="FN64" s="274"/>
      <c r="FO64" s="274"/>
      <c r="FP64" s="274"/>
      <c r="FQ64" s="274"/>
      <c r="FR64" s="274"/>
      <c r="FS64" s="274"/>
      <c r="FT64" s="274"/>
      <c r="FU64" s="274"/>
      <c r="FV64" s="274"/>
      <c r="FW64" s="274"/>
      <c r="FX64" s="274"/>
      <c r="FY64" s="274"/>
      <c r="FZ64" s="274"/>
      <c r="GA64" s="274"/>
      <c r="GB64" s="274"/>
      <c r="GC64" s="274"/>
      <c r="GD64" s="274"/>
      <c r="GE64" s="274"/>
      <c r="GF64" s="274"/>
      <c r="GG64" s="274"/>
      <c r="GH64" s="274"/>
      <c r="GI64" s="274"/>
      <c r="GJ64" s="274"/>
      <c r="GK64" s="274"/>
      <c r="GL64" s="274"/>
      <c r="GM64" s="274"/>
      <c r="GN64" s="274"/>
      <c r="GO64" s="274"/>
      <c r="GP64" s="274"/>
      <c r="GQ64" s="274"/>
      <c r="GR64" s="274"/>
      <c r="GS64" s="274"/>
      <c r="GT64" s="274"/>
      <c r="GU64" s="274"/>
      <c r="GV64" s="274"/>
      <c r="GW64" s="274"/>
      <c r="GX64" s="274"/>
      <c r="GY64" s="274"/>
      <c r="GZ64" s="274"/>
      <c r="HA64" s="274"/>
      <c r="HB64" s="274"/>
      <c r="HC64" s="274"/>
      <c r="HD64" s="274"/>
      <c r="HE64" s="274"/>
      <c r="HF64" s="274"/>
      <c r="HG64" s="274"/>
      <c r="HH64" s="274"/>
      <c r="HI64" s="274"/>
      <c r="HJ64" s="274"/>
      <c r="HK64" s="274"/>
      <c r="HL64" s="274"/>
      <c r="HM64" s="274"/>
      <c r="HN64" s="274"/>
      <c r="HO64" s="274"/>
      <c r="HP64" s="274"/>
      <c r="HQ64" s="274"/>
      <c r="HR64" s="274"/>
      <c r="HS64" s="274"/>
      <c r="HT64" s="274"/>
      <c r="HU64" s="274"/>
      <c r="HV64" s="274"/>
      <c r="HW64" s="274"/>
      <c r="HX64" s="274"/>
      <c r="HY64" s="274"/>
      <c r="HZ64" s="274"/>
      <c r="IA64" s="274"/>
      <c r="IB64" s="274"/>
      <c r="IC64" s="274"/>
      <c r="ID64" s="274"/>
      <c r="IE64" s="274"/>
      <c r="IF64" s="274"/>
      <c r="IG64" s="274"/>
      <c r="IH64" s="274"/>
      <c r="II64" s="274"/>
      <c r="IJ64" s="274"/>
      <c r="IK64" s="274"/>
      <c r="IL64" s="274"/>
      <c r="IM64" s="274"/>
      <c r="IN64" s="274"/>
      <c r="IO64" s="274"/>
      <c r="IP64" s="274"/>
      <c r="IQ64" s="274"/>
      <c r="IR64" s="274"/>
    </row>
    <row r="65" spans="1:252" s="894" customFormat="1">
      <c r="A65" s="465"/>
      <c r="B65" s="86"/>
      <c r="C65" s="242"/>
      <c r="D65" s="266"/>
      <c r="E65" s="717"/>
      <c r="F65" s="463"/>
      <c r="G65" s="467"/>
      <c r="H65" s="266"/>
      <c r="I65" s="717"/>
      <c r="J65" s="463"/>
      <c r="K65" s="467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  <c r="AU65" s="274"/>
      <c r="AV65" s="274"/>
      <c r="AW65" s="274"/>
      <c r="AX65" s="274"/>
      <c r="AY65" s="274"/>
      <c r="AZ65" s="274"/>
      <c r="BA65" s="274"/>
      <c r="BB65" s="274"/>
      <c r="BC65" s="274"/>
      <c r="BD65" s="274"/>
      <c r="BE65" s="274"/>
      <c r="BF65" s="274"/>
      <c r="BG65" s="274"/>
      <c r="BH65" s="274"/>
      <c r="BI65" s="274"/>
      <c r="BJ65" s="274"/>
      <c r="BK65" s="274"/>
      <c r="BL65" s="274"/>
      <c r="BM65" s="274"/>
      <c r="BN65" s="274"/>
      <c r="BO65" s="274"/>
      <c r="BP65" s="274"/>
      <c r="BQ65" s="274"/>
      <c r="BR65" s="274"/>
      <c r="BS65" s="274"/>
      <c r="BT65" s="274"/>
      <c r="BU65" s="274"/>
      <c r="BV65" s="274"/>
      <c r="BW65" s="274"/>
      <c r="BX65" s="274"/>
      <c r="BY65" s="274"/>
      <c r="BZ65" s="274"/>
      <c r="CA65" s="274"/>
      <c r="CB65" s="274"/>
      <c r="CC65" s="274"/>
      <c r="CD65" s="274"/>
      <c r="CE65" s="274"/>
      <c r="CF65" s="274"/>
      <c r="CG65" s="274"/>
      <c r="CH65" s="274"/>
      <c r="CI65" s="274"/>
      <c r="CJ65" s="274"/>
      <c r="CK65" s="274"/>
      <c r="CL65" s="274"/>
      <c r="CM65" s="274"/>
      <c r="CN65" s="274"/>
      <c r="CO65" s="274"/>
      <c r="CP65" s="274"/>
      <c r="CQ65" s="274"/>
      <c r="CR65" s="274"/>
      <c r="CS65" s="274"/>
      <c r="CT65" s="274"/>
      <c r="CU65" s="274"/>
      <c r="CV65" s="274"/>
      <c r="CW65" s="274"/>
      <c r="CX65" s="274"/>
      <c r="CY65" s="274"/>
      <c r="CZ65" s="274"/>
      <c r="DA65" s="274"/>
      <c r="DB65" s="274"/>
      <c r="DC65" s="274"/>
      <c r="DD65" s="274"/>
      <c r="DE65" s="274"/>
      <c r="DF65" s="274"/>
      <c r="DG65" s="274"/>
      <c r="DH65" s="274"/>
      <c r="DI65" s="274"/>
      <c r="DJ65" s="274"/>
      <c r="DK65" s="274"/>
      <c r="DL65" s="274"/>
      <c r="DM65" s="274"/>
      <c r="DN65" s="274"/>
      <c r="DO65" s="274"/>
      <c r="DP65" s="274"/>
      <c r="DQ65" s="274"/>
      <c r="DR65" s="274"/>
      <c r="DS65" s="274"/>
      <c r="DT65" s="274"/>
      <c r="DU65" s="274"/>
      <c r="DV65" s="274"/>
      <c r="DW65" s="274"/>
      <c r="DX65" s="274"/>
      <c r="DY65" s="274"/>
      <c r="DZ65" s="274"/>
      <c r="EA65" s="274"/>
      <c r="EB65" s="274"/>
      <c r="EC65" s="274"/>
      <c r="ED65" s="274"/>
      <c r="EE65" s="274"/>
      <c r="EF65" s="274"/>
      <c r="EG65" s="274"/>
      <c r="EH65" s="274"/>
      <c r="EI65" s="274"/>
      <c r="EJ65" s="274"/>
      <c r="EK65" s="274"/>
      <c r="EL65" s="274"/>
      <c r="EM65" s="274"/>
      <c r="EN65" s="274"/>
      <c r="EO65" s="274"/>
      <c r="EP65" s="274"/>
      <c r="EQ65" s="274"/>
      <c r="ER65" s="274"/>
      <c r="ES65" s="274"/>
      <c r="ET65" s="274"/>
      <c r="EU65" s="274"/>
      <c r="EV65" s="274"/>
      <c r="EW65" s="274"/>
      <c r="EX65" s="274"/>
      <c r="EY65" s="274"/>
      <c r="EZ65" s="274"/>
      <c r="FA65" s="274"/>
      <c r="FB65" s="274"/>
      <c r="FC65" s="274"/>
      <c r="FD65" s="274"/>
      <c r="FE65" s="274"/>
      <c r="FF65" s="274"/>
      <c r="FG65" s="274"/>
      <c r="FH65" s="274"/>
      <c r="FI65" s="274"/>
      <c r="FJ65" s="274"/>
      <c r="FK65" s="274"/>
      <c r="FL65" s="274"/>
      <c r="FM65" s="274"/>
      <c r="FN65" s="274"/>
      <c r="FO65" s="274"/>
      <c r="FP65" s="274"/>
      <c r="FQ65" s="274"/>
      <c r="FR65" s="274"/>
      <c r="FS65" s="274"/>
      <c r="FT65" s="274"/>
      <c r="FU65" s="274"/>
      <c r="FV65" s="274"/>
      <c r="FW65" s="274"/>
      <c r="FX65" s="274"/>
      <c r="FY65" s="274"/>
      <c r="FZ65" s="274"/>
      <c r="GA65" s="274"/>
      <c r="GB65" s="274"/>
      <c r="GC65" s="274"/>
      <c r="GD65" s="274"/>
      <c r="GE65" s="274"/>
      <c r="GF65" s="274"/>
      <c r="GG65" s="274"/>
      <c r="GH65" s="274"/>
      <c r="GI65" s="274"/>
      <c r="GJ65" s="274"/>
      <c r="GK65" s="274"/>
      <c r="GL65" s="274"/>
      <c r="GM65" s="274"/>
      <c r="GN65" s="274"/>
      <c r="GO65" s="274"/>
      <c r="GP65" s="274"/>
      <c r="GQ65" s="274"/>
      <c r="GR65" s="274"/>
      <c r="GS65" s="274"/>
      <c r="GT65" s="274"/>
      <c r="GU65" s="274"/>
      <c r="GV65" s="274"/>
      <c r="GW65" s="274"/>
      <c r="GX65" s="274"/>
      <c r="GY65" s="274"/>
      <c r="GZ65" s="274"/>
      <c r="HA65" s="274"/>
      <c r="HB65" s="274"/>
      <c r="HC65" s="274"/>
      <c r="HD65" s="274"/>
      <c r="HE65" s="274"/>
      <c r="HF65" s="274"/>
      <c r="HG65" s="274"/>
      <c r="HH65" s="274"/>
      <c r="HI65" s="274"/>
      <c r="HJ65" s="274"/>
      <c r="HK65" s="274"/>
      <c r="HL65" s="274"/>
      <c r="HM65" s="274"/>
      <c r="HN65" s="274"/>
      <c r="HO65" s="274"/>
      <c r="HP65" s="274"/>
      <c r="HQ65" s="274"/>
      <c r="HR65" s="274"/>
      <c r="HS65" s="274"/>
      <c r="HT65" s="274"/>
      <c r="HU65" s="274"/>
      <c r="HV65" s="274"/>
      <c r="HW65" s="274"/>
      <c r="HX65" s="274"/>
      <c r="HY65" s="274"/>
      <c r="HZ65" s="274"/>
      <c r="IA65" s="274"/>
      <c r="IB65" s="274"/>
      <c r="IC65" s="274"/>
      <c r="ID65" s="274"/>
      <c r="IE65" s="274"/>
      <c r="IF65" s="274"/>
      <c r="IG65" s="274"/>
      <c r="IH65" s="274"/>
      <c r="II65" s="274"/>
      <c r="IJ65" s="274"/>
      <c r="IK65" s="274"/>
      <c r="IL65" s="274"/>
      <c r="IM65" s="274"/>
      <c r="IN65" s="274"/>
      <c r="IO65" s="274"/>
      <c r="IP65" s="274"/>
      <c r="IQ65" s="274"/>
      <c r="IR65" s="274"/>
    </row>
    <row r="66" spans="1:252" s="894" customFormat="1" ht="12.75" customHeight="1">
      <c r="A66" s="465"/>
      <c r="B66" s="473"/>
      <c r="C66" s="472"/>
      <c r="D66" s="463"/>
      <c r="E66" s="464"/>
      <c r="F66" s="463"/>
      <c r="G66" s="467"/>
      <c r="H66" s="463"/>
      <c r="I66" s="464"/>
      <c r="J66" s="463"/>
      <c r="K66" s="467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4"/>
      <c r="AU66" s="274"/>
      <c r="AV66" s="274"/>
      <c r="AW66" s="274"/>
      <c r="AX66" s="274"/>
      <c r="AY66" s="274"/>
      <c r="AZ66" s="274"/>
      <c r="BA66" s="274"/>
      <c r="BB66" s="274"/>
      <c r="BC66" s="274"/>
      <c r="BD66" s="274"/>
      <c r="BE66" s="274"/>
      <c r="BF66" s="274"/>
      <c r="BG66" s="274"/>
      <c r="BH66" s="274"/>
      <c r="BI66" s="274"/>
      <c r="BJ66" s="274"/>
      <c r="BK66" s="274"/>
      <c r="BL66" s="274"/>
      <c r="BM66" s="274"/>
      <c r="BN66" s="274"/>
      <c r="BO66" s="274"/>
      <c r="BP66" s="274"/>
      <c r="BQ66" s="274"/>
      <c r="BR66" s="274"/>
      <c r="BS66" s="274"/>
      <c r="BT66" s="274"/>
      <c r="BU66" s="274"/>
      <c r="BV66" s="274"/>
      <c r="BW66" s="274"/>
      <c r="BX66" s="274"/>
      <c r="BY66" s="274"/>
      <c r="BZ66" s="274"/>
      <c r="CA66" s="274"/>
      <c r="CB66" s="274"/>
      <c r="CC66" s="274"/>
      <c r="CD66" s="274"/>
      <c r="CE66" s="274"/>
      <c r="CF66" s="274"/>
      <c r="CG66" s="274"/>
      <c r="CH66" s="274"/>
      <c r="CI66" s="274"/>
      <c r="CJ66" s="274"/>
      <c r="CK66" s="274"/>
      <c r="CL66" s="274"/>
      <c r="CM66" s="274"/>
      <c r="CN66" s="274"/>
      <c r="CO66" s="274"/>
      <c r="CP66" s="274"/>
      <c r="CQ66" s="274"/>
      <c r="CR66" s="274"/>
      <c r="CS66" s="274"/>
      <c r="CT66" s="274"/>
      <c r="CU66" s="274"/>
      <c r="CV66" s="274"/>
      <c r="CW66" s="274"/>
      <c r="CX66" s="274"/>
      <c r="CY66" s="274"/>
      <c r="CZ66" s="274"/>
      <c r="DA66" s="274"/>
      <c r="DB66" s="274"/>
      <c r="DC66" s="274"/>
      <c r="DD66" s="274"/>
      <c r="DE66" s="274"/>
      <c r="DF66" s="274"/>
      <c r="DG66" s="274"/>
      <c r="DH66" s="274"/>
      <c r="DI66" s="274"/>
      <c r="DJ66" s="274"/>
      <c r="DK66" s="274"/>
      <c r="DL66" s="274"/>
      <c r="DM66" s="274"/>
      <c r="DN66" s="274"/>
      <c r="DO66" s="274"/>
      <c r="DP66" s="274"/>
      <c r="DQ66" s="274"/>
      <c r="DR66" s="274"/>
      <c r="DS66" s="274"/>
      <c r="DT66" s="274"/>
      <c r="DU66" s="274"/>
      <c r="DV66" s="274"/>
      <c r="DW66" s="274"/>
      <c r="DX66" s="274"/>
      <c r="DY66" s="274"/>
      <c r="DZ66" s="274"/>
      <c r="EA66" s="274"/>
      <c r="EB66" s="274"/>
      <c r="EC66" s="274"/>
      <c r="ED66" s="274"/>
      <c r="EE66" s="274"/>
      <c r="EF66" s="274"/>
      <c r="EG66" s="274"/>
      <c r="EH66" s="274"/>
      <c r="EI66" s="274"/>
      <c r="EJ66" s="274"/>
      <c r="EK66" s="274"/>
      <c r="EL66" s="274"/>
      <c r="EM66" s="274"/>
      <c r="EN66" s="274"/>
      <c r="EO66" s="274"/>
      <c r="EP66" s="274"/>
      <c r="EQ66" s="274"/>
      <c r="ER66" s="274"/>
      <c r="ES66" s="274"/>
      <c r="ET66" s="274"/>
      <c r="EU66" s="274"/>
      <c r="EV66" s="274"/>
      <c r="EW66" s="274"/>
      <c r="EX66" s="274"/>
      <c r="EY66" s="274"/>
      <c r="EZ66" s="274"/>
      <c r="FA66" s="274"/>
      <c r="FB66" s="274"/>
      <c r="FC66" s="274"/>
      <c r="FD66" s="274"/>
      <c r="FE66" s="274"/>
      <c r="FF66" s="274"/>
      <c r="FG66" s="274"/>
      <c r="FH66" s="274"/>
      <c r="FI66" s="274"/>
      <c r="FJ66" s="274"/>
      <c r="FK66" s="274"/>
      <c r="FL66" s="274"/>
      <c r="FM66" s="274"/>
      <c r="FN66" s="274"/>
      <c r="FO66" s="274"/>
      <c r="FP66" s="274"/>
      <c r="FQ66" s="274"/>
      <c r="FR66" s="274"/>
      <c r="FS66" s="274"/>
      <c r="FT66" s="274"/>
      <c r="FU66" s="274"/>
      <c r="FV66" s="274"/>
      <c r="FW66" s="274"/>
      <c r="FX66" s="274"/>
      <c r="FY66" s="274"/>
      <c r="FZ66" s="274"/>
      <c r="GA66" s="274"/>
      <c r="GB66" s="274"/>
      <c r="GC66" s="274"/>
      <c r="GD66" s="274"/>
      <c r="GE66" s="274"/>
      <c r="GF66" s="274"/>
      <c r="GG66" s="274"/>
      <c r="GH66" s="274"/>
      <c r="GI66" s="274"/>
      <c r="GJ66" s="274"/>
      <c r="GK66" s="274"/>
      <c r="GL66" s="274"/>
      <c r="GM66" s="274"/>
      <c r="GN66" s="274"/>
      <c r="GO66" s="274"/>
      <c r="GP66" s="274"/>
      <c r="GQ66" s="274"/>
      <c r="GR66" s="274"/>
      <c r="GS66" s="274"/>
      <c r="GT66" s="274"/>
      <c r="GU66" s="274"/>
      <c r="GV66" s="274"/>
      <c r="GW66" s="274"/>
      <c r="GX66" s="274"/>
      <c r="GY66" s="274"/>
      <c r="GZ66" s="274"/>
      <c r="HA66" s="274"/>
      <c r="HB66" s="274"/>
      <c r="HC66" s="274"/>
      <c r="HD66" s="274"/>
      <c r="HE66" s="274"/>
      <c r="HF66" s="274"/>
      <c r="HG66" s="274"/>
      <c r="HH66" s="274"/>
      <c r="HI66" s="274"/>
      <c r="HJ66" s="274"/>
      <c r="HK66" s="274"/>
      <c r="HL66" s="274"/>
      <c r="HM66" s="274"/>
      <c r="HN66" s="274"/>
      <c r="HO66" s="274"/>
      <c r="HP66" s="274"/>
      <c r="HQ66" s="274"/>
      <c r="HR66" s="274"/>
      <c r="HS66" s="274"/>
      <c r="HT66" s="274"/>
      <c r="HU66" s="274"/>
      <c r="HV66" s="274"/>
      <c r="HW66" s="274"/>
      <c r="HX66" s="274"/>
      <c r="HY66" s="274"/>
      <c r="HZ66" s="274"/>
      <c r="IA66" s="274"/>
      <c r="IB66" s="274"/>
      <c r="IC66" s="274"/>
      <c r="ID66" s="274"/>
      <c r="IE66" s="274"/>
      <c r="IF66" s="274"/>
      <c r="IG66" s="274"/>
      <c r="IH66" s="274"/>
      <c r="II66" s="274"/>
      <c r="IJ66" s="274"/>
      <c r="IK66" s="274"/>
      <c r="IL66" s="274"/>
      <c r="IM66" s="274"/>
      <c r="IN66" s="274"/>
      <c r="IO66" s="274"/>
      <c r="IP66" s="274"/>
      <c r="IQ66" s="274"/>
      <c r="IR66" s="274"/>
    </row>
    <row r="67" spans="1:252" s="894" customFormat="1">
      <c r="A67" s="465"/>
      <c r="B67" s="85"/>
      <c r="C67" s="682"/>
      <c r="D67" s="463"/>
      <c r="E67" s="464"/>
      <c r="F67" s="463"/>
      <c r="G67" s="467"/>
      <c r="H67" s="463"/>
      <c r="I67" s="464"/>
      <c r="J67" s="463"/>
      <c r="K67" s="467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  <c r="AB67" s="274"/>
      <c r="AC67" s="274"/>
      <c r="AD67" s="274"/>
      <c r="AE67" s="274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  <c r="AU67" s="274"/>
      <c r="AV67" s="274"/>
      <c r="AW67" s="274"/>
      <c r="AX67" s="274"/>
      <c r="AY67" s="274"/>
      <c r="AZ67" s="274"/>
      <c r="BA67" s="274"/>
      <c r="BB67" s="274"/>
      <c r="BC67" s="274"/>
      <c r="BD67" s="274"/>
      <c r="BE67" s="274"/>
      <c r="BF67" s="274"/>
      <c r="BG67" s="274"/>
      <c r="BH67" s="274"/>
      <c r="BI67" s="274"/>
      <c r="BJ67" s="274"/>
      <c r="BK67" s="274"/>
      <c r="BL67" s="274"/>
      <c r="BM67" s="274"/>
      <c r="BN67" s="274"/>
      <c r="BO67" s="274"/>
      <c r="BP67" s="274"/>
      <c r="BQ67" s="274"/>
      <c r="BR67" s="274"/>
      <c r="BS67" s="274"/>
      <c r="BT67" s="274"/>
      <c r="BU67" s="274"/>
      <c r="BV67" s="274"/>
      <c r="BW67" s="274"/>
      <c r="BX67" s="274"/>
      <c r="BY67" s="274"/>
      <c r="BZ67" s="274"/>
      <c r="CA67" s="274"/>
      <c r="CB67" s="274"/>
      <c r="CC67" s="274"/>
      <c r="CD67" s="274"/>
      <c r="CE67" s="274"/>
      <c r="CF67" s="274"/>
      <c r="CG67" s="274"/>
      <c r="CH67" s="274"/>
      <c r="CI67" s="274"/>
      <c r="CJ67" s="274"/>
      <c r="CK67" s="274"/>
      <c r="CL67" s="274"/>
      <c r="CM67" s="274"/>
      <c r="CN67" s="274"/>
      <c r="CO67" s="274"/>
      <c r="CP67" s="274"/>
      <c r="CQ67" s="274"/>
      <c r="CR67" s="274"/>
      <c r="CS67" s="274"/>
      <c r="CT67" s="274"/>
      <c r="CU67" s="274"/>
      <c r="CV67" s="274"/>
      <c r="CW67" s="274"/>
      <c r="CX67" s="274"/>
      <c r="CY67" s="274"/>
      <c r="CZ67" s="274"/>
      <c r="DA67" s="274"/>
      <c r="DB67" s="274"/>
      <c r="DC67" s="274"/>
      <c r="DD67" s="274"/>
      <c r="DE67" s="274"/>
      <c r="DF67" s="274"/>
      <c r="DG67" s="274"/>
      <c r="DH67" s="274"/>
      <c r="DI67" s="274"/>
      <c r="DJ67" s="274"/>
      <c r="DK67" s="274"/>
      <c r="DL67" s="274"/>
      <c r="DM67" s="274"/>
      <c r="DN67" s="274"/>
      <c r="DO67" s="274"/>
      <c r="DP67" s="274"/>
      <c r="DQ67" s="274"/>
      <c r="DR67" s="274"/>
      <c r="DS67" s="274"/>
      <c r="DT67" s="274"/>
      <c r="DU67" s="274"/>
      <c r="DV67" s="274"/>
      <c r="DW67" s="274"/>
      <c r="DX67" s="274"/>
      <c r="DY67" s="274"/>
      <c r="DZ67" s="274"/>
      <c r="EA67" s="274"/>
      <c r="EB67" s="274"/>
      <c r="EC67" s="274"/>
      <c r="ED67" s="274"/>
      <c r="EE67" s="274"/>
      <c r="EF67" s="274"/>
      <c r="EG67" s="274"/>
      <c r="EH67" s="274"/>
      <c r="EI67" s="274"/>
      <c r="EJ67" s="274"/>
      <c r="EK67" s="274"/>
      <c r="EL67" s="274"/>
      <c r="EM67" s="274"/>
      <c r="EN67" s="274"/>
      <c r="EO67" s="274"/>
      <c r="EP67" s="274"/>
      <c r="EQ67" s="274"/>
      <c r="ER67" s="274"/>
      <c r="ES67" s="274"/>
      <c r="ET67" s="274"/>
      <c r="EU67" s="274"/>
      <c r="EV67" s="274"/>
      <c r="EW67" s="274"/>
      <c r="EX67" s="274"/>
      <c r="EY67" s="274"/>
      <c r="EZ67" s="274"/>
      <c r="FA67" s="274"/>
      <c r="FB67" s="274"/>
      <c r="FC67" s="274"/>
      <c r="FD67" s="274"/>
      <c r="FE67" s="274"/>
      <c r="FF67" s="274"/>
      <c r="FG67" s="274"/>
      <c r="FH67" s="274"/>
      <c r="FI67" s="274"/>
      <c r="FJ67" s="274"/>
      <c r="FK67" s="274"/>
      <c r="FL67" s="274"/>
      <c r="FM67" s="274"/>
      <c r="FN67" s="274"/>
      <c r="FO67" s="274"/>
      <c r="FP67" s="274"/>
      <c r="FQ67" s="274"/>
      <c r="FR67" s="274"/>
      <c r="FS67" s="274"/>
      <c r="FT67" s="274"/>
      <c r="FU67" s="274"/>
      <c r="FV67" s="274"/>
      <c r="FW67" s="274"/>
      <c r="FX67" s="274"/>
      <c r="FY67" s="274"/>
      <c r="FZ67" s="274"/>
      <c r="GA67" s="274"/>
      <c r="GB67" s="274"/>
      <c r="GC67" s="274"/>
      <c r="GD67" s="274"/>
      <c r="GE67" s="274"/>
      <c r="GF67" s="274"/>
      <c r="GG67" s="274"/>
      <c r="GH67" s="274"/>
      <c r="GI67" s="274"/>
      <c r="GJ67" s="274"/>
      <c r="GK67" s="274"/>
      <c r="GL67" s="274"/>
      <c r="GM67" s="274"/>
      <c r="GN67" s="274"/>
      <c r="GO67" s="274"/>
      <c r="GP67" s="274"/>
      <c r="GQ67" s="274"/>
      <c r="GR67" s="274"/>
      <c r="GS67" s="274"/>
      <c r="GT67" s="274"/>
      <c r="GU67" s="274"/>
      <c r="GV67" s="274"/>
      <c r="GW67" s="274"/>
      <c r="GX67" s="274"/>
      <c r="GY67" s="274"/>
      <c r="GZ67" s="274"/>
      <c r="HA67" s="274"/>
      <c r="HB67" s="274"/>
      <c r="HC67" s="274"/>
      <c r="HD67" s="274"/>
      <c r="HE67" s="274"/>
      <c r="HF67" s="274"/>
      <c r="HG67" s="274"/>
      <c r="HH67" s="274"/>
      <c r="HI67" s="274"/>
      <c r="HJ67" s="274"/>
      <c r="HK67" s="274"/>
      <c r="HL67" s="274"/>
      <c r="HM67" s="274"/>
      <c r="HN67" s="274"/>
      <c r="HO67" s="274"/>
      <c r="HP67" s="274"/>
      <c r="HQ67" s="274"/>
      <c r="HR67" s="274"/>
      <c r="HS67" s="274"/>
      <c r="HT67" s="274"/>
      <c r="HU67" s="274"/>
      <c r="HV67" s="274"/>
      <c r="HW67" s="274"/>
      <c r="HX67" s="274"/>
      <c r="HY67" s="274"/>
      <c r="HZ67" s="274"/>
      <c r="IA67" s="274"/>
      <c r="IB67" s="274"/>
      <c r="IC67" s="274"/>
      <c r="ID67" s="274"/>
      <c r="IE67" s="274"/>
      <c r="IF67" s="274"/>
      <c r="IG67" s="274"/>
      <c r="IH67" s="274"/>
      <c r="II67" s="274"/>
      <c r="IJ67" s="274"/>
      <c r="IK67" s="274"/>
      <c r="IL67" s="274"/>
      <c r="IM67" s="274"/>
      <c r="IN67" s="274"/>
      <c r="IO67" s="274"/>
      <c r="IP67" s="274"/>
      <c r="IQ67" s="274"/>
      <c r="IR67" s="274"/>
    </row>
    <row r="68" spans="1:252" s="894" customFormat="1" ht="12.75" customHeight="1">
      <c r="A68" s="474"/>
      <c r="B68" s="428"/>
      <c r="C68" s="429"/>
      <c r="D68" s="469"/>
      <c r="E68" s="470"/>
      <c r="F68" s="469"/>
      <c r="G68" s="467"/>
      <c r="H68" s="469"/>
      <c r="I68" s="470"/>
      <c r="J68" s="469"/>
      <c r="K68" s="467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  <c r="AB68" s="274"/>
      <c r="AC68" s="274"/>
      <c r="AD68" s="274"/>
      <c r="AE68" s="274"/>
      <c r="AF68" s="274"/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4"/>
      <c r="AU68" s="274"/>
      <c r="AV68" s="274"/>
      <c r="AW68" s="274"/>
      <c r="AX68" s="274"/>
      <c r="AY68" s="274"/>
      <c r="AZ68" s="274"/>
      <c r="BA68" s="274"/>
      <c r="BB68" s="274"/>
      <c r="BC68" s="274"/>
      <c r="BD68" s="274"/>
      <c r="BE68" s="274"/>
      <c r="BF68" s="274"/>
      <c r="BG68" s="274"/>
      <c r="BH68" s="274"/>
      <c r="BI68" s="274"/>
      <c r="BJ68" s="274"/>
      <c r="BK68" s="274"/>
      <c r="BL68" s="274"/>
      <c r="BM68" s="274"/>
      <c r="BN68" s="274"/>
      <c r="BO68" s="274"/>
      <c r="BP68" s="274"/>
      <c r="BQ68" s="274"/>
      <c r="BR68" s="274"/>
      <c r="BS68" s="274"/>
      <c r="BT68" s="274"/>
      <c r="BU68" s="274"/>
      <c r="BV68" s="274"/>
      <c r="BW68" s="274"/>
      <c r="BX68" s="274"/>
      <c r="BY68" s="274"/>
      <c r="BZ68" s="274"/>
      <c r="CA68" s="274"/>
      <c r="CB68" s="274"/>
      <c r="CC68" s="274"/>
      <c r="CD68" s="274"/>
      <c r="CE68" s="274"/>
      <c r="CF68" s="274"/>
      <c r="CG68" s="274"/>
      <c r="CH68" s="274"/>
      <c r="CI68" s="274"/>
      <c r="CJ68" s="274"/>
      <c r="CK68" s="274"/>
      <c r="CL68" s="274"/>
      <c r="CM68" s="274"/>
      <c r="CN68" s="274"/>
      <c r="CO68" s="274"/>
      <c r="CP68" s="274"/>
      <c r="CQ68" s="274"/>
      <c r="CR68" s="274"/>
      <c r="CS68" s="274"/>
      <c r="CT68" s="274"/>
      <c r="CU68" s="274"/>
      <c r="CV68" s="274"/>
      <c r="CW68" s="274"/>
      <c r="CX68" s="274"/>
      <c r="CY68" s="274"/>
      <c r="CZ68" s="274"/>
      <c r="DA68" s="274"/>
      <c r="DB68" s="274"/>
      <c r="DC68" s="274"/>
      <c r="DD68" s="274"/>
      <c r="DE68" s="274"/>
      <c r="DF68" s="274"/>
      <c r="DG68" s="274"/>
      <c r="DH68" s="274"/>
      <c r="DI68" s="274"/>
      <c r="DJ68" s="274"/>
      <c r="DK68" s="274"/>
      <c r="DL68" s="274"/>
      <c r="DM68" s="274"/>
      <c r="DN68" s="274"/>
      <c r="DO68" s="274"/>
      <c r="DP68" s="274"/>
      <c r="DQ68" s="274"/>
      <c r="DR68" s="274"/>
      <c r="DS68" s="274"/>
      <c r="DT68" s="274"/>
      <c r="DU68" s="274"/>
      <c r="DV68" s="274"/>
      <c r="DW68" s="274"/>
      <c r="DX68" s="274"/>
      <c r="DY68" s="274"/>
      <c r="DZ68" s="274"/>
      <c r="EA68" s="274"/>
      <c r="EB68" s="274"/>
      <c r="EC68" s="274"/>
      <c r="ED68" s="274"/>
      <c r="EE68" s="274"/>
      <c r="EF68" s="274"/>
      <c r="EG68" s="274"/>
      <c r="EH68" s="274"/>
      <c r="EI68" s="274"/>
      <c r="EJ68" s="274"/>
      <c r="EK68" s="274"/>
      <c r="EL68" s="274"/>
      <c r="EM68" s="274"/>
      <c r="EN68" s="274"/>
      <c r="EO68" s="274"/>
      <c r="EP68" s="274"/>
      <c r="EQ68" s="274"/>
      <c r="ER68" s="274"/>
      <c r="ES68" s="274"/>
      <c r="ET68" s="274"/>
      <c r="EU68" s="274"/>
      <c r="EV68" s="274"/>
      <c r="EW68" s="274"/>
      <c r="EX68" s="274"/>
      <c r="EY68" s="274"/>
      <c r="EZ68" s="274"/>
      <c r="FA68" s="274"/>
      <c r="FB68" s="274"/>
      <c r="FC68" s="274"/>
      <c r="FD68" s="274"/>
      <c r="FE68" s="274"/>
      <c r="FF68" s="274"/>
      <c r="FG68" s="274"/>
      <c r="FH68" s="274"/>
      <c r="FI68" s="274"/>
      <c r="FJ68" s="274"/>
      <c r="FK68" s="274"/>
      <c r="FL68" s="274"/>
      <c r="FM68" s="274"/>
      <c r="FN68" s="274"/>
      <c r="FO68" s="274"/>
      <c r="FP68" s="274"/>
      <c r="FQ68" s="274"/>
      <c r="FR68" s="274"/>
      <c r="FS68" s="274"/>
      <c r="FT68" s="274"/>
      <c r="FU68" s="274"/>
      <c r="FV68" s="274"/>
      <c r="FW68" s="274"/>
      <c r="FX68" s="274"/>
      <c r="FY68" s="274"/>
      <c r="FZ68" s="274"/>
      <c r="GA68" s="274"/>
      <c r="GB68" s="274"/>
      <c r="GC68" s="274"/>
      <c r="GD68" s="274"/>
      <c r="GE68" s="274"/>
      <c r="GF68" s="274"/>
      <c r="GG68" s="274"/>
      <c r="GH68" s="274"/>
      <c r="GI68" s="274"/>
      <c r="GJ68" s="274"/>
      <c r="GK68" s="274"/>
      <c r="GL68" s="274"/>
      <c r="GM68" s="274"/>
      <c r="GN68" s="274"/>
      <c r="GO68" s="274"/>
      <c r="GP68" s="274"/>
      <c r="GQ68" s="274"/>
      <c r="GR68" s="274"/>
      <c r="GS68" s="274"/>
      <c r="GT68" s="274"/>
      <c r="GU68" s="274"/>
      <c r="GV68" s="274"/>
      <c r="GW68" s="274"/>
      <c r="GX68" s="274"/>
      <c r="GY68" s="274"/>
      <c r="GZ68" s="274"/>
      <c r="HA68" s="274"/>
      <c r="HB68" s="274"/>
      <c r="HC68" s="274"/>
      <c r="HD68" s="274"/>
      <c r="HE68" s="274"/>
      <c r="HF68" s="274"/>
      <c r="HG68" s="274"/>
      <c r="HH68" s="274"/>
      <c r="HI68" s="274"/>
      <c r="HJ68" s="274"/>
      <c r="HK68" s="274"/>
      <c r="HL68" s="274"/>
      <c r="HM68" s="274"/>
      <c r="HN68" s="274"/>
      <c r="HO68" s="274"/>
      <c r="HP68" s="274"/>
      <c r="HQ68" s="274"/>
      <c r="HR68" s="274"/>
      <c r="HS68" s="274"/>
      <c r="HT68" s="274"/>
      <c r="HU68" s="274"/>
      <c r="HV68" s="274"/>
      <c r="HW68" s="274"/>
      <c r="HX68" s="274"/>
      <c r="HY68" s="274"/>
      <c r="HZ68" s="274"/>
      <c r="IA68" s="274"/>
      <c r="IB68" s="274"/>
      <c r="IC68" s="274"/>
      <c r="ID68" s="274"/>
      <c r="IE68" s="274"/>
      <c r="IF68" s="274"/>
      <c r="IG68" s="274"/>
      <c r="IH68" s="274"/>
      <c r="II68" s="274"/>
      <c r="IJ68" s="274"/>
      <c r="IK68" s="274"/>
      <c r="IL68" s="274"/>
      <c r="IM68" s="274"/>
      <c r="IN68" s="274"/>
      <c r="IO68" s="274"/>
      <c r="IP68" s="274"/>
      <c r="IQ68" s="274"/>
      <c r="IR68" s="274"/>
    </row>
    <row r="69" spans="1:252" s="894" customFormat="1" ht="12.75" customHeight="1">
      <c r="A69" s="444"/>
      <c r="B69" s="445"/>
      <c r="C69" s="445"/>
      <c r="D69" s="446"/>
      <c r="E69" s="447"/>
      <c r="F69" s="446"/>
      <c r="G69" s="475"/>
      <c r="H69" s="446"/>
      <c r="I69" s="447"/>
      <c r="J69" s="446"/>
      <c r="K69" s="475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  <c r="AB69" s="274"/>
      <c r="AC69" s="274"/>
      <c r="AD69" s="274"/>
      <c r="AE69" s="274"/>
      <c r="AF69" s="274"/>
      <c r="AG69" s="274"/>
      <c r="AH69" s="274"/>
      <c r="AI69" s="274"/>
      <c r="AJ69" s="274"/>
      <c r="AK69" s="274"/>
      <c r="AL69" s="274"/>
      <c r="AM69" s="274"/>
      <c r="AN69" s="274"/>
      <c r="AO69" s="274"/>
      <c r="AP69" s="274"/>
      <c r="AQ69" s="274"/>
      <c r="AR69" s="274"/>
      <c r="AS69" s="274"/>
      <c r="AT69" s="274"/>
      <c r="AU69" s="274"/>
      <c r="AV69" s="274"/>
      <c r="AW69" s="274"/>
      <c r="AX69" s="274"/>
      <c r="AY69" s="274"/>
      <c r="AZ69" s="274"/>
      <c r="BA69" s="274"/>
      <c r="BB69" s="274"/>
      <c r="BC69" s="274"/>
      <c r="BD69" s="274"/>
      <c r="BE69" s="274"/>
      <c r="BF69" s="274"/>
      <c r="BG69" s="274"/>
      <c r="BH69" s="274"/>
      <c r="BI69" s="274"/>
      <c r="BJ69" s="274"/>
      <c r="BK69" s="274"/>
      <c r="BL69" s="274"/>
      <c r="BM69" s="274"/>
      <c r="BN69" s="274"/>
      <c r="BO69" s="274"/>
      <c r="BP69" s="274"/>
      <c r="BQ69" s="274"/>
      <c r="BR69" s="274"/>
      <c r="BS69" s="274"/>
      <c r="BT69" s="274"/>
      <c r="BU69" s="274"/>
      <c r="BV69" s="274"/>
      <c r="BW69" s="274"/>
      <c r="BX69" s="274"/>
      <c r="BY69" s="274"/>
      <c r="BZ69" s="274"/>
      <c r="CA69" s="274"/>
      <c r="CB69" s="274"/>
      <c r="CC69" s="274"/>
      <c r="CD69" s="274"/>
      <c r="CE69" s="274"/>
      <c r="CF69" s="274"/>
      <c r="CG69" s="274"/>
      <c r="CH69" s="274"/>
      <c r="CI69" s="274"/>
      <c r="CJ69" s="274"/>
      <c r="CK69" s="274"/>
      <c r="CL69" s="274"/>
      <c r="CM69" s="274"/>
      <c r="CN69" s="274"/>
      <c r="CO69" s="274"/>
      <c r="CP69" s="274"/>
      <c r="CQ69" s="274"/>
      <c r="CR69" s="274"/>
      <c r="CS69" s="274"/>
      <c r="CT69" s="274"/>
      <c r="CU69" s="274"/>
      <c r="CV69" s="274"/>
      <c r="CW69" s="274"/>
      <c r="CX69" s="274"/>
      <c r="CY69" s="274"/>
      <c r="CZ69" s="274"/>
      <c r="DA69" s="274"/>
      <c r="DB69" s="274"/>
      <c r="DC69" s="274"/>
      <c r="DD69" s="274"/>
      <c r="DE69" s="274"/>
      <c r="DF69" s="274"/>
      <c r="DG69" s="274"/>
      <c r="DH69" s="274"/>
      <c r="DI69" s="274"/>
      <c r="DJ69" s="274"/>
      <c r="DK69" s="274"/>
      <c r="DL69" s="274"/>
      <c r="DM69" s="274"/>
      <c r="DN69" s="274"/>
      <c r="DO69" s="274"/>
      <c r="DP69" s="274"/>
      <c r="DQ69" s="274"/>
      <c r="DR69" s="274"/>
      <c r="DS69" s="274"/>
      <c r="DT69" s="274"/>
      <c r="DU69" s="274"/>
      <c r="DV69" s="274"/>
      <c r="DW69" s="274"/>
      <c r="DX69" s="274"/>
      <c r="DY69" s="274"/>
      <c r="DZ69" s="274"/>
      <c r="EA69" s="274"/>
      <c r="EB69" s="274"/>
      <c r="EC69" s="274"/>
      <c r="ED69" s="274"/>
      <c r="EE69" s="274"/>
      <c r="EF69" s="274"/>
      <c r="EG69" s="274"/>
      <c r="EH69" s="274"/>
      <c r="EI69" s="274"/>
      <c r="EJ69" s="274"/>
      <c r="EK69" s="274"/>
      <c r="EL69" s="274"/>
      <c r="EM69" s="274"/>
      <c r="EN69" s="274"/>
      <c r="EO69" s="274"/>
      <c r="EP69" s="274"/>
      <c r="EQ69" s="274"/>
      <c r="ER69" s="274"/>
      <c r="ES69" s="274"/>
      <c r="ET69" s="274"/>
      <c r="EU69" s="274"/>
      <c r="EV69" s="274"/>
      <c r="EW69" s="274"/>
      <c r="EX69" s="274"/>
      <c r="EY69" s="274"/>
      <c r="EZ69" s="274"/>
      <c r="FA69" s="274"/>
      <c r="FB69" s="274"/>
      <c r="FC69" s="274"/>
      <c r="FD69" s="274"/>
      <c r="FE69" s="274"/>
      <c r="FF69" s="274"/>
      <c r="FG69" s="274"/>
      <c r="FH69" s="274"/>
      <c r="FI69" s="274"/>
      <c r="FJ69" s="274"/>
      <c r="FK69" s="274"/>
      <c r="FL69" s="274"/>
      <c r="FM69" s="274"/>
      <c r="FN69" s="274"/>
      <c r="FO69" s="274"/>
      <c r="FP69" s="274"/>
      <c r="FQ69" s="274"/>
      <c r="FR69" s="274"/>
      <c r="FS69" s="274"/>
      <c r="FT69" s="274"/>
      <c r="FU69" s="274"/>
      <c r="FV69" s="274"/>
      <c r="FW69" s="274"/>
      <c r="FX69" s="274"/>
      <c r="FY69" s="274"/>
      <c r="FZ69" s="274"/>
      <c r="GA69" s="274"/>
      <c r="GB69" s="274"/>
      <c r="GC69" s="274"/>
      <c r="GD69" s="274"/>
      <c r="GE69" s="274"/>
      <c r="GF69" s="274"/>
      <c r="GG69" s="274"/>
      <c r="GH69" s="274"/>
      <c r="GI69" s="274"/>
      <c r="GJ69" s="274"/>
      <c r="GK69" s="274"/>
      <c r="GL69" s="274"/>
      <c r="GM69" s="274"/>
      <c r="GN69" s="274"/>
      <c r="GO69" s="274"/>
      <c r="GP69" s="274"/>
      <c r="GQ69" s="274"/>
      <c r="GR69" s="274"/>
      <c r="GS69" s="274"/>
      <c r="GT69" s="274"/>
      <c r="GU69" s="274"/>
      <c r="GV69" s="274"/>
      <c r="GW69" s="274"/>
      <c r="GX69" s="274"/>
      <c r="GY69" s="274"/>
      <c r="GZ69" s="274"/>
      <c r="HA69" s="274"/>
      <c r="HB69" s="274"/>
      <c r="HC69" s="274"/>
      <c r="HD69" s="274"/>
      <c r="HE69" s="274"/>
      <c r="HF69" s="274"/>
      <c r="HG69" s="274"/>
      <c r="HH69" s="274"/>
      <c r="HI69" s="274"/>
      <c r="HJ69" s="274"/>
      <c r="HK69" s="274"/>
      <c r="HL69" s="274"/>
      <c r="HM69" s="274"/>
      <c r="HN69" s="274"/>
      <c r="HO69" s="274"/>
      <c r="HP69" s="274"/>
      <c r="HQ69" s="274"/>
      <c r="HR69" s="274"/>
      <c r="HS69" s="274"/>
      <c r="HT69" s="274"/>
      <c r="HU69" s="274"/>
      <c r="HV69" s="274"/>
      <c r="HW69" s="274"/>
      <c r="HX69" s="274"/>
      <c r="HY69" s="274"/>
      <c r="HZ69" s="274"/>
      <c r="IA69" s="274"/>
      <c r="IB69" s="274"/>
      <c r="IC69" s="274"/>
      <c r="ID69" s="274"/>
      <c r="IE69" s="274"/>
      <c r="IF69" s="274"/>
      <c r="IG69" s="274"/>
      <c r="IH69" s="274"/>
      <c r="II69" s="274"/>
      <c r="IJ69" s="274"/>
      <c r="IK69" s="274"/>
      <c r="IL69" s="274"/>
      <c r="IM69" s="274"/>
      <c r="IN69" s="274"/>
      <c r="IO69" s="274"/>
      <c r="IP69" s="274"/>
      <c r="IQ69" s="274"/>
      <c r="IR69" s="274"/>
    </row>
    <row r="70" spans="1:252" s="894" customFormat="1" ht="12.75" customHeight="1">
      <c r="A70" s="465"/>
      <c r="B70" s="908" t="s">
        <v>245</v>
      </c>
      <c r="C70" s="476"/>
      <c r="D70" s="463"/>
      <c r="E70" s="464"/>
      <c r="F70" s="326" t="s">
        <v>36</v>
      </c>
      <c r="G70" s="477">
        <f>SUM(G10:G68)</f>
        <v>50000</v>
      </c>
      <c r="H70" s="463"/>
      <c r="I70" s="464"/>
      <c r="J70" s="326" t="s">
        <v>36</v>
      </c>
      <c r="K70" s="477">
        <f>SUM(K10:K68)</f>
        <v>50000</v>
      </c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  <c r="AB70" s="274"/>
      <c r="AC70" s="274"/>
      <c r="AD70" s="274"/>
      <c r="AE70" s="274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  <c r="AT70" s="274"/>
      <c r="AU70" s="274"/>
      <c r="AV70" s="274"/>
      <c r="AW70" s="274"/>
      <c r="AX70" s="274"/>
      <c r="AY70" s="274"/>
      <c r="AZ70" s="274"/>
      <c r="BA70" s="274"/>
      <c r="BB70" s="274"/>
      <c r="BC70" s="274"/>
      <c r="BD70" s="274"/>
      <c r="BE70" s="274"/>
      <c r="BF70" s="274"/>
      <c r="BG70" s="274"/>
      <c r="BH70" s="274"/>
      <c r="BI70" s="274"/>
      <c r="BJ70" s="274"/>
      <c r="BK70" s="274"/>
      <c r="BL70" s="274"/>
      <c r="BM70" s="274"/>
      <c r="BN70" s="274"/>
      <c r="BO70" s="274"/>
      <c r="BP70" s="274"/>
      <c r="BQ70" s="274"/>
      <c r="BR70" s="274"/>
      <c r="BS70" s="274"/>
      <c r="BT70" s="274"/>
      <c r="BU70" s="274"/>
      <c r="BV70" s="274"/>
      <c r="BW70" s="274"/>
      <c r="BX70" s="274"/>
      <c r="BY70" s="274"/>
      <c r="BZ70" s="274"/>
      <c r="CA70" s="274"/>
      <c r="CB70" s="274"/>
      <c r="CC70" s="274"/>
      <c r="CD70" s="274"/>
      <c r="CE70" s="274"/>
      <c r="CF70" s="274"/>
      <c r="CG70" s="274"/>
      <c r="CH70" s="274"/>
      <c r="CI70" s="274"/>
      <c r="CJ70" s="274"/>
      <c r="CK70" s="274"/>
      <c r="CL70" s="274"/>
      <c r="CM70" s="274"/>
      <c r="CN70" s="274"/>
      <c r="CO70" s="274"/>
      <c r="CP70" s="274"/>
      <c r="CQ70" s="274"/>
      <c r="CR70" s="274"/>
      <c r="CS70" s="274"/>
      <c r="CT70" s="274"/>
      <c r="CU70" s="274"/>
      <c r="CV70" s="274"/>
      <c r="CW70" s="274"/>
      <c r="CX70" s="274"/>
      <c r="CY70" s="274"/>
      <c r="CZ70" s="274"/>
      <c r="DA70" s="274"/>
      <c r="DB70" s="274"/>
      <c r="DC70" s="274"/>
      <c r="DD70" s="274"/>
      <c r="DE70" s="274"/>
      <c r="DF70" s="274"/>
      <c r="DG70" s="274"/>
      <c r="DH70" s="274"/>
      <c r="DI70" s="274"/>
      <c r="DJ70" s="274"/>
      <c r="DK70" s="274"/>
      <c r="DL70" s="274"/>
      <c r="DM70" s="274"/>
      <c r="DN70" s="274"/>
      <c r="DO70" s="274"/>
      <c r="DP70" s="274"/>
      <c r="DQ70" s="274"/>
      <c r="DR70" s="274"/>
      <c r="DS70" s="274"/>
      <c r="DT70" s="274"/>
      <c r="DU70" s="274"/>
      <c r="DV70" s="274"/>
      <c r="DW70" s="274"/>
      <c r="DX70" s="274"/>
      <c r="DY70" s="274"/>
      <c r="DZ70" s="274"/>
      <c r="EA70" s="274"/>
      <c r="EB70" s="274"/>
      <c r="EC70" s="274"/>
      <c r="ED70" s="274"/>
      <c r="EE70" s="274"/>
      <c r="EF70" s="274"/>
      <c r="EG70" s="274"/>
      <c r="EH70" s="274"/>
      <c r="EI70" s="274"/>
      <c r="EJ70" s="274"/>
      <c r="EK70" s="274"/>
      <c r="EL70" s="274"/>
      <c r="EM70" s="274"/>
      <c r="EN70" s="274"/>
      <c r="EO70" s="274"/>
      <c r="EP70" s="274"/>
      <c r="EQ70" s="274"/>
      <c r="ER70" s="274"/>
      <c r="ES70" s="274"/>
      <c r="ET70" s="274"/>
      <c r="EU70" s="274"/>
      <c r="EV70" s="274"/>
      <c r="EW70" s="274"/>
      <c r="EX70" s="274"/>
      <c r="EY70" s="274"/>
      <c r="EZ70" s="274"/>
      <c r="FA70" s="274"/>
      <c r="FB70" s="274"/>
      <c r="FC70" s="274"/>
      <c r="FD70" s="274"/>
      <c r="FE70" s="274"/>
      <c r="FF70" s="274"/>
      <c r="FG70" s="274"/>
      <c r="FH70" s="274"/>
      <c r="FI70" s="274"/>
      <c r="FJ70" s="274"/>
      <c r="FK70" s="274"/>
      <c r="FL70" s="274"/>
      <c r="FM70" s="274"/>
      <c r="FN70" s="274"/>
      <c r="FO70" s="274"/>
      <c r="FP70" s="274"/>
      <c r="FQ70" s="274"/>
      <c r="FR70" s="274"/>
      <c r="FS70" s="274"/>
      <c r="FT70" s="274"/>
      <c r="FU70" s="274"/>
      <c r="FV70" s="274"/>
      <c r="FW70" s="274"/>
      <c r="FX70" s="274"/>
      <c r="FY70" s="274"/>
      <c r="FZ70" s="274"/>
      <c r="GA70" s="274"/>
      <c r="GB70" s="274"/>
      <c r="GC70" s="274"/>
      <c r="GD70" s="274"/>
      <c r="GE70" s="274"/>
      <c r="GF70" s="274"/>
      <c r="GG70" s="274"/>
      <c r="GH70" s="274"/>
      <c r="GI70" s="274"/>
      <c r="GJ70" s="274"/>
      <c r="GK70" s="274"/>
      <c r="GL70" s="274"/>
      <c r="GM70" s="274"/>
      <c r="GN70" s="274"/>
      <c r="GO70" s="274"/>
      <c r="GP70" s="274"/>
      <c r="GQ70" s="274"/>
      <c r="GR70" s="274"/>
      <c r="GS70" s="274"/>
      <c r="GT70" s="274"/>
      <c r="GU70" s="274"/>
      <c r="GV70" s="274"/>
      <c r="GW70" s="274"/>
      <c r="GX70" s="274"/>
      <c r="GY70" s="274"/>
      <c r="GZ70" s="274"/>
      <c r="HA70" s="274"/>
      <c r="HB70" s="274"/>
      <c r="HC70" s="274"/>
      <c r="HD70" s="274"/>
      <c r="HE70" s="274"/>
      <c r="HF70" s="274"/>
      <c r="HG70" s="274"/>
      <c r="HH70" s="274"/>
      <c r="HI70" s="274"/>
      <c r="HJ70" s="274"/>
      <c r="HK70" s="274"/>
      <c r="HL70" s="274"/>
      <c r="HM70" s="274"/>
      <c r="HN70" s="274"/>
      <c r="HO70" s="274"/>
      <c r="HP70" s="274"/>
      <c r="HQ70" s="274"/>
      <c r="HR70" s="274"/>
      <c r="HS70" s="274"/>
      <c r="HT70" s="274"/>
      <c r="HU70" s="274"/>
      <c r="HV70" s="274"/>
      <c r="HW70" s="274"/>
      <c r="HX70" s="274"/>
      <c r="HY70" s="274"/>
      <c r="HZ70" s="274"/>
      <c r="IA70" s="274"/>
      <c r="IB70" s="274"/>
      <c r="IC70" s="274"/>
      <c r="ID70" s="274"/>
      <c r="IE70" s="274"/>
      <c r="IF70" s="274"/>
      <c r="IG70" s="274"/>
      <c r="IH70" s="274"/>
      <c r="II70" s="274"/>
      <c r="IJ70" s="274"/>
      <c r="IK70" s="274"/>
      <c r="IL70" s="274"/>
      <c r="IM70" s="274"/>
      <c r="IN70" s="274"/>
      <c r="IO70" s="274"/>
      <c r="IP70" s="274"/>
      <c r="IQ70" s="274"/>
      <c r="IR70" s="274"/>
    </row>
    <row r="71" spans="1:252" s="894" customFormat="1" ht="10.5" customHeight="1" thickBot="1">
      <c r="A71" s="478"/>
      <c r="B71" s="479"/>
      <c r="C71" s="479"/>
      <c r="D71" s="481"/>
      <c r="E71" s="480"/>
      <c r="F71" s="481"/>
      <c r="G71" s="482"/>
      <c r="H71" s="481"/>
      <c r="I71" s="480"/>
      <c r="J71" s="481"/>
      <c r="K71" s="482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  <c r="AO71" s="274"/>
      <c r="AP71" s="274"/>
      <c r="AQ71" s="274"/>
      <c r="AR71" s="274"/>
      <c r="AS71" s="274"/>
      <c r="AT71" s="274"/>
      <c r="AU71" s="274"/>
      <c r="AV71" s="274"/>
      <c r="AW71" s="274"/>
      <c r="AX71" s="274"/>
      <c r="AY71" s="274"/>
      <c r="AZ71" s="274"/>
      <c r="BA71" s="274"/>
      <c r="BB71" s="274"/>
      <c r="BC71" s="274"/>
      <c r="BD71" s="274"/>
      <c r="BE71" s="274"/>
      <c r="BF71" s="274"/>
      <c r="BG71" s="274"/>
      <c r="BH71" s="274"/>
      <c r="BI71" s="274"/>
      <c r="BJ71" s="274"/>
      <c r="BK71" s="274"/>
      <c r="BL71" s="274"/>
      <c r="BM71" s="274"/>
      <c r="BN71" s="274"/>
      <c r="BO71" s="274"/>
      <c r="BP71" s="274"/>
      <c r="BQ71" s="274"/>
      <c r="BR71" s="274"/>
      <c r="BS71" s="274"/>
      <c r="BT71" s="274"/>
      <c r="BU71" s="274"/>
      <c r="BV71" s="274"/>
      <c r="BW71" s="274"/>
      <c r="BX71" s="274"/>
      <c r="BY71" s="274"/>
      <c r="BZ71" s="274"/>
      <c r="CA71" s="274"/>
      <c r="CB71" s="274"/>
      <c r="CC71" s="274"/>
      <c r="CD71" s="274"/>
      <c r="CE71" s="274"/>
      <c r="CF71" s="274"/>
      <c r="CG71" s="274"/>
      <c r="CH71" s="274"/>
      <c r="CI71" s="274"/>
      <c r="CJ71" s="274"/>
      <c r="CK71" s="274"/>
      <c r="CL71" s="274"/>
      <c r="CM71" s="274"/>
      <c r="CN71" s="274"/>
      <c r="CO71" s="274"/>
      <c r="CP71" s="274"/>
      <c r="CQ71" s="274"/>
      <c r="CR71" s="274"/>
      <c r="CS71" s="274"/>
      <c r="CT71" s="274"/>
      <c r="CU71" s="274"/>
      <c r="CV71" s="274"/>
      <c r="CW71" s="274"/>
      <c r="CX71" s="274"/>
      <c r="CY71" s="274"/>
      <c r="CZ71" s="274"/>
      <c r="DA71" s="274"/>
      <c r="DB71" s="274"/>
      <c r="DC71" s="274"/>
      <c r="DD71" s="274"/>
      <c r="DE71" s="274"/>
      <c r="DF71" s="274"/>
      <c r="DG71" s="274"/>
      <c r="DH71" s="274"/>
      <c r="DI71" s="274"/>
      <c r="DJ71" s="274"/>
      <c r="DK71" s="274"/>
      <c r="DL71" s="274"/>
      <c r="DM71" s="274"/>
      <c r="DN71" s="274"/>
      <c r="DO71" s="274"/>
      <c r="DP71" s="274"/>
      <c r="DQ71" s="274"/>
      <c r="DR71" s="274"/>
      <c r="DS71" s="274"/>
      <c r="DT71" s="274"/>
      <c r="DU71" s="274"/>
      <c r="DV71" s="274"/>
      <c r="DW71" s="274"/>
      <c r="DX71" s="274"/>
      <c r="DY71" s="274"/>
      <c r="DZ71" s="274"/>
      <c r="EA71" s="274"/>
      <c r="EB71" s="274"/>
      <c r="EC71" s="274"/>
      <c r="ED71" s="274"/>
      <c r="EE71" s="274"/>
      <c r="EF71" s="274"/>
      <c r="EG71" s="274"/>
      <c r="EH71" s="274"/>
      <c r="EI71" s="274"/>
      <c r="EJ71" s="274"/>
      <c r="EK71" s="274"/>
      <c r="EL71" s="274"/>
      <c r="EM71" s="274"/>
      <c r="EN71" s="274"/>
      <c r="EO71" s="274"/>
      <c r="EP71" s="274"/>
      <c r="EQ71" s="274"/>
      <c r="ER71" s="274"/>
      <c r="ES71" s="274"/>
      <c r="ET71" s="274"/>
      <c r="EU71" s="274"/>
      <c r="EV71" s="274"/>
      <c r="EW71" s="274"/>
      <c r="EX71" s="274"/>
      <c r="EY71" s="274"/>
      <c r="EZ71" s="274"/>
      <c r="FA71" s="274"/>
      <c r="FB71" s="274"/>
      <c r="FC71" s="274"/>
      <c r="FD71" s="274"/>
      <c r="FE71" s="274"/>
      <c r="FF71" s="274"/>
      <c r="FG71" s="274"/>
      <c r="FH71" s="274"/>
      <c r="FI71" s="274"/>
      <c r="FJ71" s="274"/>
      <c r="FK71" s="274"/>
      <c r="FL71" s="274"/>
      <c r="FM71" s="274"/>
      <c r="FN71" s="274"/>
      <c r="FO71" s="274"/>
      <c r="FP71" s="274"/>
      <c r="FQ71" s="274"/>
      <c r="FR71" s="274"/>
      <c r="FS71" s="274"/>
      <c r="FT71" s="274"/>
      <c r="FU71" s="274"/>
      <c r="FV71" s="274"/>
      <c r="FW71" s="274"/>
      <c r="FX71" s="274"/>
      <c r="FY71" s="274"/>
      <c r="FZ71" s="274"/>
      <c r="GA71" s="274"/>
      <c r="GB71" s="274"/>
      <c r="GC71" s="274"/>
      <c r="GD71" s="274"/>
      <c r="GE71" s="274"/>
      <c r="GF71" s="274"/>
      <c r="GG71" s="274"/>
      <c r="GH71" s="274"/>
      <c r="GI71" s="274"/>
      <c r="GJ71" s="274"/>
      <c r="GK71" s="274"/>
      <c r="GL71" s="274"/>
      <c r="GM71" s="274"/>
      <c r="GN71" s="274"/>
      <c r="GO71" s="274"/>
      <c r="GP71" s="274"/>
      <c r="GQ71" s="274"/>
      <c r="GR71" s="274"/>
      <c r="GS71" s="274"/>
      <c r="GT71" s="274"/>
      <c r="GU71" s="274"/>
      <c r="GV71" s="274"/>
      <c r="GW71" s="274"/>
      <c r="GX71" s="274"/>
      <c r="GY71" s="274"/>
      <c r="GZ71" s="274"/>
      <c r="HA71" s="274"/>
      <c r="HB71" s="274"/>
      <c r="HC71" s="274"/>
      <c r="HD71" s="274"/>
      <c r="HE71" s="274"/>
      <c r="HF71" s="274"/>
      <c r="HG71" s="274"/>
      <c r="HH71" s="274"/>
      <c r="HI71" s="274"/>
      <c r="HJ71" s="274"/>
      <c r="HK71" s="274"/>
      <c r="HL71" s="274"/>
      <c r="HM71" s="274"/>
      <c r="HN71" s="274"/>
      <c r="HO71" s="274"/>
      <c r="HP71" s="274"/>
      <c r="HQ71" s="274"/>
      <c r="HR71" s="274"/>
      <c r="HS71" s="274"/>
      <c r="HT71" s="274"/>
      <c r="HU71" s="274"/>
      <c r="HV71" s="274"/>
      <c r="HW71" s="274"/>
      <c r="HX71" s="274"/>
      <c r="HY71" s="274"/>
      <c r="HZ71" s="274"/>
      <c r="IA71" s="274"/>
      <c r="IB71" s="274"/>
      <c r="IC71" s="274"/>
      <c r="ID71" s="274"/>
      <c r="IE71" s="274"/>
      <c r="IF71" s="274"/>
      <c r="IG71" s="274"/>
      <c r="IH71" s="274"/>
      <c r="II71" s="274"/>
      <c r="IJ71" s="274"/>
      <c r="IK71" s="274"/>
      <c r="IL71" s="274"/>
      <c r="IM71" s="274"/>
      <c r="IN71" s="274"/>
      <c r="IO71" s="274"/>
      <c r="IP71" s="274"/>
      <c r="IQ71" s="274"/>
      <c r="IR71" s="274"/>
    </row>
    <row r="72" spans="1:252" s="910" customFormat="1" ht="12.75" customHeight="1" thickTop="1">
      <c r="A72" s="909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89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274"/>
      <c r="AU72" s="274"/>
      <c r="AV72" s="274"/>
      <c r="AW72" s="274"/>
      <c r="AX72" s="274"/>
      <c r="AY72" s="274"/>
      <c r="AZ72" s="274"/>
      <c r="BA72" s="274"/>
      <c r="BB72" s="274"/>
      <c r="BC72" s="274"/>
      <c r="BD72" s="274"/>
      <c r="BE72" s="274"/>
      <c r="BF72" s="274"/>
      <c r="BG72" s="274"/>
      <c r="BH72" s="274"/>
      <c r="BI72" s="274"/>
      <c r="BJ72" s="274"/>
      <c r="BK72" s="274"/>
      <c r="BL72" s="274"/>
      <c r="BM72" s="274"/>
      <c r="BN72" s="274"/>
      <c r="BO72" s="274"/>
      <c r="BP72" s="274"/>
      <c r="BQ72" s="274"/>
      <c r="BR72" s="274"/>
      <c r="BS72" s="274"/>
      <c r="BT72" s="274"/>
      <c r="BU72" s="274"/>
      <c r="BV72" s="274"/>
      <c r="BW72" s="274"/>
      <c r="BX72" s="274"/>
      <c r="BY72" s="274"/>
      <c r="BZ72" s="274"/>
      <c r="CA72" s="274"/>
      <c r="CB72" s="274"/>
      <c r="CC72" s="274"/>
      <c r="CD72" s="274"/>
      <c r="CE72" s="274"/>
      <c r="CF72" s="274"/>
      <c r="CG72" s="274"/>
      <c r="CH72" s="274"/>
      <c r="CI72" s="274"/>
      <c r="CJ72" s="274"/>
      <c r="CK72" s="274"/>
      <c r="CL72" s="274"/>
      <c r="CM72" s="274"/>
      <c r="CN72" s="274"/>
      <c r="CO72" s="274"/>
      <c r="CP72" s="274"/>
      <c r="CQ72" s="274"/>
      <c r="CR72" s="274"/>
      <c r="CS72" s="274"/>
      <c r="CT72" s="274"/>
      <c r="CU72" s="274"/>
      <c r="CV72" s="274"/>
      <c r="CW72" s="274"/>
      <c r="CX72" s="274"/>
      <c r="CY72" s="274"/>
      <c r="CZ72" s="274"/>
      <c r="DA72" s="274"/>
      <c r="DB72" s="274"/>
      <c r="DC72" s="274"/>
      <c r="DD72" s="274"/>
      <c r="DE72" s="274"/>
      <c r="DF72" s="274"/>
      <c r="DG72" s="274"/>
      <c r="DH72" s="274"/>
      <c r="DI72" s="274"/>
      <c r="DJ72" s="274"/>
      <c r="DK72" s="274"/>
      <c r="DL72" s="274"/>
      <c r="DM72" s="274"/>
      <c r="DN72" s="274"/>
      <c r="DO72" s="274"/>
      <c r="DP72" s="274"/>
      <c r="DQ72" s="274"/>
      <c r="DR72" s="274"/>
      <c r="DS72" s="274"/>
      <c r="DT72" s="274"/>
      <c r="DU72" s="274"/>
      <c r="DV72" s="274"/>
      <c r="DW72" s="274"/>
      <c r="DX72" s="274"/>
      <c r="DY72" s="274"/>
      <c r="DZ72" s="274"/>
      <c r="EA72" s="274"/>
      <c r="EB72" s="274"/>
      <c r="EC72" s="274"/>
      <c r="ED72" s="274"/>
      <c r="EE72" s="274"/>
      <c r="EF72" s="274"/>
      <c r="EG72" s="274"/>
      <c r="EH72" s="274"/>
      <c r="EI72" s="274"/>
      <c r="EJ72" s="274"/>
      <c r="EK72" s="274"/>
      <c r="EL72" s="274"/>
      <c r="EM72" s="274"/>
      <c r="EN72" s="274"/>
      <c r="EO72" s="274"/>
      <c r="EP72" s="274"/>
      <c r="EQ72" s="274"/>
      <c r="ER72" s="274"/>
      <c r="ES72" s="274"/>
      <c r="ET72" s="274"/>
      <c r="EU72" s="274"/>
      <c r="EV72" s="274"/>
      <c r="EW72" s="274"/>
      <c r="EX72" s="274"/>
      <c r="EY72" s="274"/>
      <c r="EZ72" s="274"/>
      <c r="FA72" s="274"/>
      <c r="FB72" s="274"/>
      <c r="FC72" s="274"/>
      <c r="FD72" s="274"/>
      <c r="FE72" s="274"/>
      <c r="FF72" s="274"/>
      <c r="FG72" s="274"/>
      <c r="FH72" s="274"/>
      <c r="FI72" s="274"/>
      <c r="FJ72" s="274"/>
      <c r="FK72" s="274"/>
      <c r="FL72" s="274"/>
      <c r="FM72" s="274"/>
      <c r="FN72" s="274"/>
      <c r="FO72" s="274"/>
      <c r="FP72" s="274"/>
      <c r="FQ72" s="274"/>
      <c r="FR72" s="274"/>
      <c r="FS72" s="274"/>
      <c r="FT72" s="274"/>
      <c r="FU72" s="274"/>
      <c r="FV72" s="274"/>
      <c r="FW72" s="274"/>
      <c r="FX72" s="274"/>
      <c r="FY72" s="274"/>
      <c r="FZ72" s="274"/>
      <c r="GA72" s="274"/>
      <c r="GB72" s="274"/>
      <c r="GC72" s="274"/>
      <c r="GD72" s="274"/>
      <c r="GE72" s="274"/>
      <c r="GF72" s="274"/>
      <c r="GG72" s="274"/>
      <c r="GH72" s="274"/>
      <c r="GI72" s="274"/>
      <c r="GJ72" s="274"/>
      <c r="GK72" s="274"/>
      <c r="GL72" s="274"/>
      <c r="GM72" s="274"/>
      <c r="GN72" s="274"/>
      <c r="GO72" s="274"/>
      <c r="GP72" s="274"/>
      <c r="GQ72" s="274"/>
      <c r="GR72" s="274"/>
      <c r="GS72" s="274"/>
      <c r="GT72" s="274"/>
      <c r="GU72" s="274"/>
      <c r="GV72" s="274"/>
      <c r="GW72" s="274"/>
      <c r="GX72" s="274"/>
      <c r="GY72" s="274"/>
      <c r="GZ72" s="274"/>
      <c r="HA72" s="274"/>
      <c r="HB72" s="274"/>
      <c r="HC72" s="274"/>
      <c r="HD72" s="274"/>
      <c r="HE72" s="274"/>
      <c r="HF72" s="274"/>
      <c r="HG72" s="274"/>
      <c r="HH72" s="274"/>
      <c r="HI72" s="274"/>
      <c r="HJ72" s="274"/>
      <c r="HK72" s="274"/>
      <c r="HL72" s="274"/>
      <c r="HM72" s="274"/>
      <c r="HN72" s="274"/>
      <c r="HO72" s="274"/>
      <c r="HP72" s="274"/>
      <c r="HQ72" s="274"/>
      <c r="HR72" s="274"/>
      <c r="HS72" s="274"/>
      <c r="HT72" s="274"/>
      <c r="HU72" s="274"/>
      <c r="HV72" s="274"/>
      <c r="HW72" s="274"/>
      <c r="HX72" s="274"/>
      <c r="HY72" s="274"/>
      <c r="HZ72" s="274"/>
      <c r="IA72" s="274"/>
      <c r="IB72" s="274"/>
      <c r="IC72" s="274"/>
      <c r="ID72" s="274"/>
      <c r="IE72" s="274"/>
      <c r="IF72" s="274"/>
      <c r="IG72" s="274"/>
      <c r="IH72" s="274"/>
      <c r="II72" s="274"/>
      <c r="IJ72" s="274"/>
      <c r="IK72" s="274"/>
      <c r="IL72" s="274"/>
      <c r="IM72" s="274"/>
      <c r="IN72" s="274"/>
      <c r="IO72" s="274"/>
      <c r="IP72" s="274"/>
      <c r="IQ72" s="274"/>
      <c r="IR72" s="274"/>
    </row>
    <row r="73" spans="1:252" s="910" customFormat="1" ht="12.75" customHeight="1">
      <c r="A73" s="909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89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274"/>
      <c r="AK73" s="274"/>
      <c r="AL73" s="274"/>
      <c r="AM73" s="274"/>
      <c r="AN73" s="274"/>
      <c r="AO73" s="274"/>
      <c r="AP73" s="274"/>
      <c r="AQ73" s="274"/>
      <c r="AR73" s="274"/>
      <c r="AS73" s="274"/>
      <c r="AT73" s="274"/>
      <c r="AU73" s="274"/>
      <c r="AV73" s="274"/>
      <c r="AW73" s="274"/>
      <c r="AX73" s="274"/>
      <c r="AY73" s="274"/>
      <c r="AZ73" s="274"/>
      <c r="BA73" s="274"/>
      <c r="BB73" s="274"/>
      <c r="BC73" s="274"/>
      <c r="BD73" s="274"/>
      <c r="BE73" s="274"/>
      <c r="BF73" s="274"/>
      <c r="BG73" s="274"/>
      <c r="BH73" s="274"/>
      <c r="BI73" s="274"/>
      <c r="BJ73" s="274"/>
      <c r="BK73" s="274"/>
      <c r="BL73" s="274"/>
      <c r="BM73" s="274"/>
      <c r="BN73" s="274"/>
      <c r="BO73" s="274"/>
      <c r="BP73" s="274"/>
      <c r="BQ73" s="274"/>
      <c r="BR73" s="274"/>
      <c r="BS73" s="274"/>
      <c r="BT73" s="274"/>
      <c r="BU73" s="274"/>
      <c r="BV73" s="274"/>
      <c r="BW73" s="274"/>
      <c r="BX73" s="274"/>
      <c r="BY73" s="274"/>
      <c r="BZ73" s="274"/>
      <c r="CA73" s="274"/>
      <c r="CB73" s="274"/>
      <c r="CC73" s="274"/>
      <c r="CD73" s="274"/>
      <c r="CE73" s="274"/>
      <c r="CF73" s="274"/>
      <c r="CG73" s="274"/>
      <c r="CH73" s="274"/>
      <c r="CI73" s="274"/>
      <c r="CJ73" s="274"/>
      <c r="CK73" s="274"/>
      <c r="CL73" s="274"/>
      <c r="CM73" s="274"/>
      <c r="CN73" s="274"/>
      <c r="CO73" s="274"/>
      <c r="CP73" s="274"/>
      <c r="CQ73" s="274"/>
      <c r="CR73" s="274"/>
      <c r="CS73" s="274"/>
      <c r="CT73" s="274"/>
      <c r="CU73" s="274"/>
      <c r="CV73" s="274"/>
      <c r="CW73" s="274"/>
      <c r="CX73" s="274"/>
      <c r="CY73" s="274"/>
      <c r="CZ73" s="274"/>
      <c r="DA73" s="274"/>
      <c r="DB73" s="274"/>
      <c r="DC73" s="274"/>
      <c r="DD73" s="274"/>
      <c r="DE73" s="274"/>
      <c r="DF73" s="274"/>
      <c r="DG73" s="274"/>
      <c r="DH73" s="274"/>
      <c r="DI73" s="274"/>
      <c r="DJ73" s="274"/>
      <c r="DK73" s="274"/>
      <c r="DL73" s="274"/>
      <c r="DM73" s="274"/>
      <c r="DN73" s="274"/>
      <c r="DO73" s="274"/>
      <c r="DP73" s="274"/>
      <c r="DQ73" s="274"/>
      <c r="DR73" s="274"/>
      <c r="DS73" s="274"/>
      <c r="DT73" s="274"/>
      <c r="DU73" s="274"/>
      <c r="DV73" s="274"/>
      <c r="DW73" s="274"/>
      <c r="DX73" s="274"/>
      <c r="DY73" s="274"/>
      <c r="DZ73" s="274"/>
      <c r="EA73" s="274"/>
      <c r="EB73" s="274"/>
      <c r="EC73" s="274"/>
      <c r="ED73" s="274"/>
      <c r="EE73" s="274"/>
      <c r="EF73" s="274"/>
      <c r="EG73" s="274"/>
      <c r="EH73" s="274"/>
      <c r="EI73" s="274"/>
      <c r="EJ73" s="274"/>
      <c r="EK73" s="274"/>
      <c r="EL73" s="274"/>
      <c r="EM73" s="274"/>
      <c r="EN73" s="274"/>
      <c r="EO73" s="274"/>
      <c r="EP73" s="274"/>
      <c r="EQ73" s="274"/>
      <c r="ER73" s="274"/>
      <c r="ES73" s="274"/>
      <c r="ET73" s="274"/>
      <c r="EU73" s="274"/>
      <c r="EV73" s="274"/>
      <c r="EW73" s="274"/>
      <c r="EX73" s="274"/>
      <c r="EY73" s="274"/>
      <c r="EZ73" s="274"/>
      <c r="FA73" s="274"/>
      <c r="FB73" s="274"/>
      <c r="FC73" s="274"/>
      <c r="FD73" s="274"/>
      <c r="FE73" s="274"/>
      <c r="FF73" s="274"/>
      <c r="FG73" s="274"/>
      <c r="FH73" s="274"/>
      <c r="FI73" s="274"/>
      <c r="FJ73" s="274"/>
      <c r="FK73" s="274"/>
      <c r="FL73" s="274"/>
      <c r="FM73" s="274"/>
      <c r="FN73" s="274"/>
      <c r="FO73" s="274"/>
      <c r="FP73" s="274"/>
      <c r="FQ73" s="274"/>
      <c r="FR73" s="274"/>
      <c r="FS73" s="274"/>
      <c r="FT73" s="274"/>
      <c r="FU73" s="274"/>
      <c r="FV73" s="274"/>
      <c r="FW73" s="274"/>
      <c r="FX73" s="274"/>
      <c r="FY73" s="274"/>
      <c r="FZ73" s="274"/>
      <c r="GA73" s="274"/>
      <c r="GB73" s="274"/>
      <c r="GC73" s="274"/>
      <c r="GD73" s="274"/>
      <c r="GE73" s="274"/>
      <c r="GF73" s="274"/>
      <c r="GG73" s="274"/>
      <c r="GH73" s="274"/>
      <c r="GI73" s="274"/>
      <c r="GJ73" s="274"/>
      <c r="GK73" s="274"/>
      <c r="GL73" s="274"/>
      <c r="GM73" s="274"/>
      <c r="GN73" s="274"/>
      <c r="GO73" s="274"/>
      <c r="GP73" s="274"/>
      <c r="GQ73" s="274"/>
      <c r="GR73" s="274"/>
      <c r="GS73" s="274"/>
      <c r="GT73" s="274"/>
      <c r="GU73" s="274"/>
      <c r="GV73" s="274"/>
      <c r="GW73" s="274"/>
      <c r="GX73" s="274"/>
      <c r="GY73" s="274"/>
      <c r="GZ73" s="274"/>
      <c r="HA73" s="274"/>
      <c r="HB73" s="274"/>
      <c r="HC73" s="274"/>
      <c r="HD73" s="274"/>
      <c r="HE73" s="274"/>
      <c r="HF73" s="274"/>
      <c r="HG73" s="274"/>
      <c r="HH73" s="274"/>
      <c r="HI73" s="274"/>
      <c r="HJ73" s="274"/>
      <c r="HK73" s="274"/>
      <c r="HL73" s="274"/>
      <c r="HM73" s="274"/>
      <c r="HN73" s="274"/>
      <c r="HO73" s="274"/>
      <c r="HP73" s="274"/>
      <c r="HQ73" s="274"/>
      <c r="HR73" s="274"/>
      <c r="HS73" s="274"/>
      <c r="HT73" s="274"/>
      <c r="HU73" s="274"/>
      <c r="HV73" s="274"/>
      <c r="HW73" s="274"/>
      <c r="HX73" s="274"/>
      <c r="HY73" s="274"/>
      <c r="HZ73" s="274"/>
      <c r="IA73" s="274"/>
      <c r="IB73" s="274"/>
      <c r="IC73" s="274"/>
      <c r="ID73" s="274"/>
      <c r="IE73" s="274"/>
      <c r="IF73" s="274"/>
      <c r="IG73" s="274"/>
      <c r="IH73" s="274"/>
      <c r="II73" s="274"/>
      <c r="IJ73" s="274"/>
      <c r="IK73" s="274"/>
      <c r="IL73" s="274"/>
      <c r="IM73" s="274"/>
      <c r="IN73" s="274"/>
      <c r="IO73" s="274"/>
      <c r="IP73" s="274"/>
      <c r="IQ73" s="274"/>
      <c r="IR73" s="274"/>
    </row>
    <row r="74" spans="1:252" s="910" customFormat="1" ht="12.75" customHeight="1">
      <c r="A74" s="909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89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  <c r="AU74" s="274"/>
      <c r="AV74" s="274"/>
      <c r="AW74" s="274"/>
      <c r="AX74" s="274"/>
      <c r="AY74" s="274"/>
      <c r="AZ74" s="274"/>
      <c r="BA74" s="274"/>
      <c r="BB74" s="274"/>
      <c r="BC74" s="274"/>
      <c r="BD74" s="274"/>
      <c r="BE74" s="274"/>
      <c r="BF74" s="274"/>
      <c r="BG74" s="274"/>
      <c r="BH74" s="274"/>
      <c r="BI74" s="274"/>
      <c r="BJ74" s="274"/>
      <c r="BK74" s="274"/>
      <c r="BL74" s="274"/>
      <c r="BM74" s="274"/>
      <c r="BN74" s="274"/>
      <c r="BO74" s="274"/>
      <c r="BP74" s="274"/>
      <c r="BQ74" s="274"/>
      <c r="BR74" s="274"/>
      <c r="BS74" s="274"/>
      <c r="BT74" s="274"/>
      <c r="BU74" s="274"/>
      <c r="BV74" s="274"/>
      <c r="BW74" s="274"/>
      <c r="BX74" s="274"/>
      <c r="BY74" s="274"/>
      <c r="BZ74" s="274"/>
      <c r="CA74" s="274"/>
      <c r="CB74" s="274"/>
      <c r="CC74" s="274"/>
      <c r="CD74" s="274"/>
      <c r="CE74" s="274"/>
      <c r="CF74" s="274"/>
      <c r="CG74" s="274"/>
      <c r="CH74" s="274"/>
      <c r="CI74" s="274"/>
      <c r="CJ74" s="274"/>
      <c r="CK74" s="274"/>
      <c r="CL74" s="274"/>
      <c r="CM74" s="274"/>
      <c r="CN74" s="274"/>
      <c r="CO74" s="274"/>
      <c r="CP74" s="274"/>
      <c r="CQ74" s="274"/>
      <c r="CR74" s="274"/>
      <c r="CS74" s="274"/>
      <c r="CT74" s="274"/>
      <c r="CU74" s="274"/>
      <c r="CV74" s="274"/>
      <c r="CW74" s="274"/>
      <c r="CX74" s="274"/>
      <c r="CY74" s="274"/>
      <c r="CZ74" s="274"/>
      <c r="DA74" s="274"/>
      <c r="DB74" s="274"/>
      <c r="DC74" s="274"/>
      <c r="DD74" s="274"/>
      <c r="DE74" s="274"/>
      <c r="DF74" s="274"/>
      <c r="DG74" s="274"/>
      <c r="DH74" s="274"/>
      <c r="DI74" s="274"/>
      <c r="DJ74" s="274"/>
      <c r="DK74" s="274"/>
      <c r="DL74" s="274"/>
      <c r="DM74" s="274"/>
      <c r="DN74" s="274"/>
      <c r="DO74" s="274"/>
      <c r="DP74" s="274"/>
      <c r="DQ74" s="274"/>
      <c r="DR74" s="274"/>
      <c r="DS74" s="274"/>
      <c r="DT74" s="274"/>
      <c r="DU74" s="274"/>
      <c r="DV74" s="274"/>
      <c r="DW74" s="274"/>
      <c r="DX74" s="274"/>
      <c r="DY74" s="274"/>
      <c r="DZ74" s="274"/>
      <c r="EA74" s="274"/>
      <c r="EB74" s="274"/>
      <c r="EC74" s="274"/>
      <c r="ED74" s="274"/>
      <c r="EE74" s="274"/>
      <c r="EF74" s="274"/>
      <c r="EG74" s="274"/>
      <c r="EH74" s="274"/>
      <c r="EI74" s="274"/>
      <c r="EJ74" s="274"/>
      <c r="EK74" s="274"/>
      <c r="EL74" s="274"/>
      <c r="EM74" s="274"/>
      <c r="EN74" s="274"/>
      <c r="EO74" s="274"/>
      <c r="EP74" s="274"/>
      <c r="EQ74" s="274"/>
      <c r="ER74" s="274"/>
      <c r="ES74" s="274"/>
      <c r="ET74" s="274"/>
      <c r="EU74" s="274"/>
      <c r="EV74" s="274"/>
      <c r="EW74" s="274"/>
      <c r="EX74" s="274"/>
      <c r="EY74" s="274"/>
      <c r="EZ74" s="274"/>
      <c r="FA74" s="274"/>
      <c r="FB74" s="274"/>
      <c r="FC74" s="274"/>
      <c r="FD74" s="274"/>
      <c r="FE74" s="274"/>
      <c r="FF74" s="274"/>
      <c r="FG74" s="274"/>
      <c r="FH74" s="274"/>
      <c r="FI74" s="274"/>
      <c r="FJ74" s="274"/>
      <c r="FK74" s="274"/>
      <c r="FL74" s="274"/>
      <c r="FM74" s="274"/>
      <c r="FN74" s="274"/>
      <c r="FO74" s="274"/>
      <c r="FP74" s="274"/>
      <c r="FQ74" s="274"/>
      <c r="FR74" s="274"/>
      <c r="FS74" s="274"/>
      <c r="FT74" s="274"/>
      <c r="FU74" s="274"/>
      <c r="FV74" s="274"/>
      <c r="FW74" s="274"/>
      <c r="FX74" s="274"/>
      <c r="FY74" s="274"/>
      <c r="FZ74" s="274"/>
      <c r="GA74" s="274"/>
      <c r="GB74" s="274"/>
      <c r="GC74" s="274"/>
      <c r="GD74" s="274"/>
      <c r="GE74" s="274"/>
      <c r="GF74" s="274"/>
      <c r="GG74" s="274"/>
      <c r="GH74" s="274"/>
      <c r="GI74" s="274"/>
      <c r="GJ74" s="274"/>
      <c r="GK74" s="274"/>
      <c r="GL74" s="274"/>
      <c r="GM74" s="274"/>
      <c r="GN74" s="274"/>
      <c r="GO74" s="274"/>
      <c r="GP74" s="274"/>
      <c r="GQ74" s="274"/>
      <c r="GR74" s="274"/>
      <c r="GS74" s="274"/>
      <c r="GT74" s="274"/>
      <c r="GU74" s="274"/>
      <c r="GV74" s="274"/>
      <c r="GW74" s="274"/>
      <c r="GX74" s="274"/>
      <c r="GY74" s="274"/>
      <c r="GZ74" s="274"/>
      <c r="HA74" s="274"/>
      <c r="HB74" s="274"/>
      <c r="HC74" s="274"/>
      <c r="HD74" s="274"/>
      <c r="HE74" s="274"/>
      <c r="HF74" s="274"/>
      <c r="HG74" s="274"/>
      <c r="HH74" s="274"/>
      <c r="HI74" s="274"/>
      <c r="HJ74" s="274"/>
      <c r="HK74" s="274"/>
      <c r="HL74" s="274"/>
      <c r="HM74" s="274"/>
      <c r="HN74" s="274"/>
      <c r="HO74" s="274"/>
      <c r="HP74" s="274"/>
      <c r="HQ74" s="274"/>
      <c r="HR74" s="274"/>
      <c r="HS74" s="274"/>
      <c r="HT74" s="274"/>
      <c r="HU74" s="274"/>
      <c r="HV74" s="274"/>
      <c r="HW74" s="274"/>
      <c r="HX74" s="274"/>
      <c r="HY74" s="274"/>
      <c r="HZ74" s="274"/>
      <c r="IA74" s="274"/>
      <c r="IB74" s="274"/>
      <c r="IC74" s="274"/>
      <c r="ID74" s="274"/>
      <c r="IE74" s="274"/>
      <c r="IF74" s="274"/>
      <c r="IG74" s="274"/>
      <c r="IH74" s="274"/>
      <c r="II74" s="274"/>
      <c r="IJ74" s="274"/>
      <c r="IK74" s="274"/>
      <c r="IL74" s="274"/>
      <c r="IM74" s="274"/>
      <c r="IN74" s="274"/>
      <c r="IO74" s="274"/>
      <c r="IP74" s="274"/>
      <c r="IQ74" s="274"/>
      <c r="IR74" s="274"/>
    </row>
    <row r="75" spans="1:252" s="910" customFormat="1" ht="12.75" customHeight="1">
      <c r="A75" s="909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89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  <c r="AU75" s="274"/>
      <c r="AV75" s="274"/>
      <c r="AW75" s="274"/>
      <c r="AX75" s="274"/>
      <c r="AY75" s="274"/>
      <c r="AZ75" s="274"/>
      <c r="BA75" s="274"/>
      <c r="BB75" s="274"/>
      <c r="BC75" s="274"/>
      <c r="BD75" s="274"/>
      <c r="BE75" s="274"/>
      <c r="BF75" s="274"/>
      <c r="BG75" s="274"/>
      <c r="BH75" s="274"/>
      <c r="BI75" s="274"/>
      <c r="BJ75" s="274"/>
      <c r="BK75" s="274"/>
      <c r="BL75" s="274"/>
      <c r="BM75" s="274"/>
      <c r="BN75" s="274"/>
      <c r="BO75" s="274"/>
      <c r="BP75" s="274"/>
      <c r="BQ75" s="274"/>
      <c r="BR75" s="274"/>
      <c r="BS75" s="274"/>
      <c r="BT75" s="274"/>
      <c r="BU75" s="274"/>
      <c r="BV75" s="274"/>
      <c r="BW75" s="274"/>
      <c r="BX75" s="274"/>
      <c r="BY75" s="274"/>
      <c r="BZ75" s="274"/>
      <c r="CA75" s="274"/>
      <c r="CB75" s="274"/>
      <c r="CC75" s="274"/>
      <c r="CD75" s="274"/>
      <c r="CE75" s="274"/>
      <c r="CF75" s="274"/>
      <c r="CG75" s="274"/>
      <c r="CH75" s="274"/>
      <c r="CI75" s="274"/>
      <c r="CJ75" s="274"/>
      <c r="CK75" s="274"/>
      <c r="CL75" s="274"/>
      <c r="CM75" s="274"/>
      <c r="CN75" s="274"/>
      <c r="CO75" s="274"/>
      <c r="CP75" s="274"/>
      <c r="CQ75" s="274"/>
      <c r="CR75" s="274"/>
      <c r="CS75" s="274"/>
      <c r="CT75" s="274"/>
      <c r="CU75" s="274"/>
      <c r="CV75" s="274"/>
      <c r="CW75" s="274"/>
      <c r="CX75" s="274"/>
      <c r="CY75" s="274"/>
      <c r="CZ75" s="274"/>
      <c r="DA75" s="274"/>
      <c r="DB75" s="274"/>
      <c r="DC75" s="274"/>
      <c r="DD75" s="274"/>
      <c r="DE75" s="274"/>
      <c r="DF75" s="274"/>
      <c r="DG75" s="274"/>
      <c r="DH75" s="274"/>
      <c r="DI75" s="274"/>
      <c r="DJ75" s="274"/>
      <c r="DK75" s="274"/>
      <c r="DL75" s="274"/>
      <c r="DM75" s="274"/>
      <c r="DN75" s="274"/>
      <c r="DO75" s="274"/>
      <c r="DP75" s="274"/>
      <c r="DQ75" s="274"/>
      <c r="DR75" s="274"/>
      <c r="DS75" s="274"/>
      <c r="DT75" s="274"/>
      <c r="DU75" s="274"/>
      <c r="DV75" s="274"/>
      <c r="DW75" s="274"/>
      <c r="DX75" s="274"/>
      <c r="DY75" s="274"/>
      <c r="DZ75" s="274"/>
      <c r="EA75" s="274"/>
      <c r="EB75" s="274"/>
      <c r="EC75" s="274"/>
      <c r="ED75" s="274"/>
      <c r="EE75" s="274"/>
      <c r="EF75" s="274"/>
      <c r="EG75" s="274"/>
      <c r="EH75" s="274"/>
      <c r="EI75" s="274"/>
      <c r="EJ75" s="274"/>
      <c r="EK75" s="274"/>
      <c r="EL75" s="274"/>
      <c r="EM75" s="274"/>
      <c r="EN75" s="274"/>
      <c r="EO75" s="274"/>
      <c r="EP75" s="274"/>
      <c r="EQ75" s="274"/>
      <c r="ER75" s="274"/>
      <c r="ES75" s="274"/>
      <c r="ET75" s="274"/>
      <c r="EU75" s="274"/>
      <c r="EV75" s="274"/>
      <c r="EW75" s="274"/>
      <c r="EX75" s="274"/>
      <c r="EY75" s="274"/>
      <c r="EZ75" s="274"/>
      <c r="FA75" s="274"/>
      <c r="FB75" s="274"/>
      <c r="FC75" s="274"/>
      <c r="FD75" s="274"/>
      <c r="FE75" s="274"/>
      <c r="FF75" s="274"/>
      <c r="FG75" s="274"/>
      <c r="FH75" s="274"/>
      <c r="FI75" s="274"/>
      <c r="FJ75" s="274"/>
      <c r="FK75" s="274"/>
      <c r="FL75" s="274"/>
      <c r="FM75" s="274"/>
      <c r="FN75" s="274"/>
      <c r="FO75" s="274"/>
      <c r="FP75" s="274"/>
      <c r="FQ75" s="274"/>
      <c r="FR75" s="274"/>
      <c r="FS75" s="274"/>
      <c r="FT75" s="274"/>
      <c r="FU75" s="274"/>
      <c r="FV75" s="274"/>
      <c r="FW75" s="274"/>
      <c r="FX75" s="274"/>
      <c r="FY75" s="274"/>
      <c r="FZ75" s="274"/>
      <c r="GA75" s="274"/>
      <c r="GB75" s="274"/>
      <c r="GC75" s="274"/>
      <c r="GD75" s="274"/>
      <c r="GE75" s="274"/>
      <c r="GF75" s="274"/>
      <c r="GG75" s="274"/>
      <c r="GH75" s="274"/>
      <c r="GI75" s="274"/>
      <c r="GJ75" s="274"/>
      <c r="GK75" s="274"/>
      <c r="GL75" s="274"/>
      <c r="GM75" s="274"/>
      <c r="GN75" s="274"/>
      <c r="GO75" s="274"/>
      <c r="GP75" s="274"/>
      <c r="GQ75" s="274"/>
      <c r="GR75" s="274"/>
      <c r="GS75" s="274"/>
      <c r="GT75" s="274"/>
      <c r="GU75" s="274"/>
      <c r="GV75" s="274"/>
      <c r="GW75" s="274"/>
      <c r="GX75" s="274"/>
      <c r="GY75" s="274"/>
      <c r="GZ75" s="274"/>
      <c r="HA75" s="274"/>
      <c r="HB75" s="274"/>
      <c r="HC75" s="274"/>
      <c r="HD75" s="274"/>
      <c r="HE75" s="274"/>
      <c r="HF75" s="274"/>
      <c r="HG75" s="274"/>
      <c r="HH75" s="274"/>
      <c r="HI75" s="274"/>
      <c r="HJ75" s="274"/>
      <c r="HK75" s="274"/>
      <c r="HL75" s="274"/>
      <c r="HM75" s="274"/>
      <c r="HN75" s="274"/>
      <c r="HO75" s="274"/>
      <c r="HP75" s="274"/>
      <c r="HQ75" s="274"/>
      <c r="HR75" s="274"/>
      <c r="HS75" s="274"/>
      <c r="HT75" s="274"/>
      <c r="HU75" s="274"/>
      <c r="HV75" s="274"/>
      <c r="HW75" s="274"/>
      <c r="HX75" s="274"/>
      <c r="HY75" s="274"/>
      <c r="HZ75" s="274"/>
      <c r="IA75" s="274"/>
      <c r="IB75" s="274"/>
      <c r="IC75" s="274"/>
      <c r="ID75" s="274"/>
      <c r="IE75" s="274"/>
      <c r="IF75" s="274"/>
      <c r="IG75" s="274"/>
      <c r="IH75" s="274"/>
      <c r="II75" s="274"/>
      <c r="IJ75" s="274"/>
      <c r="IK75" s="274"/>
      <c r="IL75" s="274"/>
      <c r="IM75" s="274"/>
      <c r="IN75" s="274"/>
      <c r="IO75" s="274"/>
      <c r="IP75" s="274"/>
      <c r="IQ75" s="274"/>
      <c r="IR75" s="274"/>
    </row>
    <row r="76" spans="1:252" s="910" customFormat="1" ht="12.75" customHeight="1">
      <c r="A76" s="909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89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  <c r="AU76" s="274"/>
      <c r="AV76" s="274"/>
      <c r="AW76" s="274"/>
      <c r="AX76" s="274"/>
      <c r="AY76" s="274"/>
      <c r="AZ76" s="274"/>
      <c r="BA76" s="274"/>
      <c r="BB76" s="274"/>
      <c r="BC76" s="274"/>
      <c r="BD76" s="274"/>
      <c r="BE76" s="274"/>
      <c r="BF76" s="274"/>
      <c r="BG76" s="274"/>
      <c r="BH76" s="274"/>
      <c r="BI76" s="274"/>
      <c r="BJ76" s="274"/>
      <c r="BK76" s="274"/>
      <c r="BL76" s="274"/>
      <c r="BM76" s="274"/>
      <c r="BN76" s="274"/>
      <c r="BO76" s="274"/>
      <c r="BP76" s="274"/>
      <c r="BQ76" s="274"/>
      <c r="BR76" s="274"/>
      <c r="BS76" s="274"/>
      <c r="BT76" s="274"/>
      <c r="BU76" s="274"/>
      <c r="BV76" s="274"/>
      <c r="BW76" s="274"/>
      <c r="BX76" s="274"/>
      <c r="BY76" s="274"/>
      <c r="BZ76" s="274"/>
      <c r="CA76" s="274"/>
      <c r="CB76" s="274"/>
      <c r="CC76" s="274"/>
      <c r="CD76" s="274"/>
      <c r="CE76" s="274"/>
      <c r="CF76" s="274"/>
      <c r="CG76" s="274"/>
      <c r="CH76" s="274"/>
      <c r="CI76" s="274"/>
      <c r="CJ76" s="274"/>
      <c r="CK76" s="274"/>
      <c r="CL76" s="274"/>
      <c r="CM76" s="274"/>
      <c r="CN76" s="274"/>
      <c r="CO76" s="274"/>
      <c r="CP76" s="274"/>
      <c r="CQ76" s="274"/>
      <c r="CR76" s="274"/>
      <c r="CS76" s="274"/>
      <c r="CT76" s="274"/>
      <c r="CU76" s="274"/>
      <c r="CV76" s="274"/>
      <c r="CW76" s="274"/>
      <c r="CX76" s="274"/>
      <c r="CY76" s="274"/>
      <c r="CZ76" s="274"/>
      <c r="DA76" s="274"/>
      <c r="DB76" s="274"/>
      <c r="DC76" s="274"/>
      <c r="DD76" s="274"/>
      <c r="DE76" s="274"/>
      <c r="DF76" s="274"/>
      <c r="DG76" s="274"/>
      <c r="DH76" s="274"/>
      <c r="DI76" s="274"/>
      <c r="DJ76" s="274"/>
      <c r="DK76" s="274"/>
      <c r="DL76" s="274"/>
      <c r="DM76" s="274"/>
      <c r="DN76" s="274"/>
      <c r="DO76" s="274"/>
      <c r="DP76" s="274"/>
      <c r="DQ76" s="274"/>
      <c r="DR76" s="274"/>
      <c r="DS76" s="274"/>
      <c r="DT76" s="274"/>
      <c r="DU76" s="274"/>
      <c r="DV76" s="274"/>
      <c r="DW76" s="274"/>
      <c r="DX76" s="274"/>
      <c r="DY76" s="274"/>
      <c r="DZ76" s="274"/>
      <c r="EA76" s="274"/>
      <c r="EB76" s="274"/>
      <c r="EC76" s="274"/>
      <c r="ED76" s="274"/>
      <c r="EE76" s="274"/>
      <c r="EF76" s="274"/>
      <c r="EG76" s="274"/>
      <c r="EH76" s="274"/>
      <c r="EI76" s="274"/>
      <c r="EJ76" s="274"/>
      <c r="EK76" s="274"/>
      <c r="EL76" s="274"/>
      <c r="EM76" s="274"/>
      <c r="EN76" s="274"/>
      <c r="EO76" s="274"/>
      <c r="EP76" s="274"/>
      <c r="EQ76" s="274"/>
      <c r="ER76" s="274"/>
      <c r="ES76" s="274"/>
      <c r="ET76" s="274"/>
      <c r="EU76" s="274"/>
      <c r="EV76" s="274"/>
      <c r="EW76" s="274"/>
      <c r="EX76" s="274"/>
      <c r="EY76" s="274"/>
      <c r="EZ76" s="274"/>
      <c r="FA76" s="274"/>
      <c r="FB76" s="274"/>
      <c r="FC76" s="274"/>
      <c r="FD76" s="274"/>
      <c r="FE76" s="274"/>
      <c r="FF76" s="274"/>
      <c r="FG76" s="274"/>
      <c r="FH76" s="274"/>
      <c r="FI76" s="274"/>
      <c r="FJ76" s="274"/>
      <c r="FK76" s="274"/>
      <c r="FL76" s="274"/>
      <c r="FM76" s="274"/>
      <c r="FN76" s="274"/>
      <c r="FO76" s="274"/>
      <c r="FP76" s="274"/>
      <c r="FQ76" s="274"/>
      <c r="FR76" s="274"/>
      <c r="FS76" s="274"/>
      <c r="FT76" s="274"/>
      <c r="FU76" s="274"/>
      <c r="FV76" s="274"/>
      <c r="FW76" s="274"/>
      <c r="FX76" s="274"/>
      <c r="FY76" s="274"/>
      <c r="FZ76" s="274"/>
      <c r="GA76" s="274"/>
      <c r="GB76" s="274"/>
      <c r="GC76" s="274"/>
      <c r="GD76" s="274"/>
      <c r="GE76" s="274"/>
      <c r="GF76" s="274"/>
      <c r="GG76" s="274"/>
      <c r="GH76" s="274"/>
      <c r="GI76" s="274"/>
      <c r="GJ76" s="274"/>
      <c r="GK76" s="274"/>
      <c r="GL76" s="274"/>
      <c r="GM76" s="274"/>
      <c r="GN76" s="274"/>
      <c r="GO76" s="274"/>
      <c r="GP76" s="274"/>
      <c r="GQ76" s="274"/>
      <c r="GR76" s="274"/>
      <c r="GS76" s="274"/>
      <c r="GT76" s="274"/>
      <c r="GU76" s="274"/>
      <c r="GV76" s="274"/>
      <c r="GW76" s="274"/>
      <c r="GX76" s="274"/>
      <c r="GY76" s="274"/>
      <c r="GZ76" s="274"/>
      <c r="HA76" s="274"/>
      <c r="HB76" s="274"/>
      <c r="HC76" s="274"/>
      <c r="HD76" s="274"/>
      <c r="HE76" s="274"/>
      <c r="HF76" s="274"/>
      <c r="HG76" s="274"/>
      <c r="HH76" s="274"/>
      <c r="HI76" s="274"/>
      <c r="HJ76" s="274"/>
      <c r="HK76" s="274"/>
      <c r="HL76" s="274"/>
      <c r="HM76" s="274"/>
      <c r="HN76" s="274"/>
      <c r="HO76" s="274"/>
      <c r="HP76" s="274"/>
      <c r="HQ76" s="274"/>
      <c r="HR76" s="274"/>
      <c r="HS76" s="274"/>
      <c r="HT76" s="274"/>
      <c r="HU76" s="274"/>
      <c r="HV76" s="274"/>
      <c r="HW76" s="274"/>
      <c r="HX76" s="274"/>
      <c r="HY76" s="274"/>
      <c r="HZ76" s="274"/>
      <c r="IA76" s="274"/>
      <c r="IB76" s="274"/>
      <c r="IC76" s="274"/>
      <c r="ID76" s="274"/>
      <c r="IE76" s="274"/>
      <c r="IF76" s="274"/>
      <c r="IG76" s="274"/>
      <c r="IH76" s="274"/>
      <c r="II76" s="274"/>
      <c r="IJ76" s="274"/>
      <c r="IK76" s="274"/>
      <c r="IL76" s="274"/>
      <c r="IM76" s="274"/>
      <c r="IN76" s="274"/>
      <c r="IO76" s="274"/>
      <c r="IP76" s="274"/>
      <c r="IQ76" s="274"/>
      <c r="IR76" s="274"/>
    </row>
    <row r="77" spans="1:252" s="910" customFormat="1" ht="12.75" customHeight="1">
      <c r="A77" s="909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89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  <c r="AU77" s="274"/>
      <c r="AV77" s="274"/>
      <c r="AW77" s="274"/>
      <c r="AX77" s="274"/>
      <c r="AY77" s="274"/>
      <c r="AZ77" s="274"/>
      <c r="BA77" s="274"/>
      <c r="BB77" s="274"/>
      <c r="BC77" s="274"/>
      <c r="BD77" s="274"/>
      <c r="BE77" s="274"/>
      <c r="BF77" s="274"/>
      <c r="BG77" s="274"/>
      <c r="BH77" s="274"/>
      <c r="BI77" s="274"/>
      <c r="BJ77" s="274"/>
      <c r="BK77" s="274"/>
      <c r="BL77" s="274"/>
      <c r="BM77" s="274"/>
      <c r="BN77" s="274"/>
      <c r="BO77" s="274"/>
      <c r="BP77" s="274"/>
      <c r="BQ77" s="274"/>
      <c r="BR77" s="274"/>
      <c r="BS77" s="274"/>
      <c r="BT77" s="274"/>
      <c r="BU77" s="274"/>
      <c r="BV77" s="274"/>
      <c r="BW77" s="274"/>
      <c r="BX77" s="274"/>
      <c r="BY77" s="274"/>
      <c r="BZ77" s="274"/>
      <c r="CA77" s="274"/>
      <c r="CB77" s="274"/>
      <c r="CC77" s="274"/>
      <c r="CD77" s="274"/>
      <c r="CE77" s="274"/>
      <c r="CF77" s="274"/>
      <c r="CG77" s="274"/>
      <c r="CH77" s="274"/>
      <c r="CI77" s="274"/>
      <c r="CJ77" s="274"/>
      <c r="CK77" s="274"/>
      <c r="CL77" s="274"/>
      <c r="CM77" s="274"/>
      <c r="CN77" s="274"/>
      <c r="CO77" s="274"/>
      <c r="CP77" s="274"/>
      <c r="CQ77" s="274"/>
      <c r="CR77" s="274"/>
      <c r="CS77" s="274"/>
      <c r="CT77" s="274"/>
      <c r="CU77" s="274"/>
      <c r="CV77" s="274"/>
      <c r="CW77" s="274"/>
      <c r="CX77" s="274"/>
      <c r="CY77" s="274"/>
      <c r="CZ77" s="274"/>
      <c r="DA77" s="274"/>
      <c r="DB77" s="274"/>
      <c r="DC77" s="274"/>
      <c r="DD77" s="274"/>
      <c r="DE77" s="274"/>
      <c r="DF77" s="274"/>
      <c r="DG77" s="274"/>
      <c r="DH77" s="274"/>
      <c r="DI77" s="274"/>
      <c r="DJ77" s="274"/>
      <c r="DK77" s="274"/>
      <c r="DL77" s="274"/>
      <c r="DM77" s="274"/>
      <c r="DN77" s="274"/>
      <c r="DO77" s="274"/>
      <c r="DP77" s="274"/>
      <c r="DQ77" s="274"/>
      <c r="DR77" s="274"/>
      <c r="DS77" s="274"/>
      <c r="DT77" s="274"/>
      <c r="DU77" s="274"/>
      <c r="DV77" s="274"/>
      <c r="DW77" s="274"/>
      <c r="DX77" s="274"/>
      <c r="DY77" s="274"/>
      <c r="DZ77" s="274"/>
      <c r="EA77" s="274"/>
      <c r="EB77" s="274"/>
      <c r="EC77" s="274"/>
      <c r="ED77" s="274"/>
      <c r="EE77" s="274"/>
      <c r="EF77" s="274"/>
      <c r="EG77" s="274"/>
      <c r="EH77" s="274"/>
      <c r="EI77" s="274"/>
      <c r="EJ77" s="274"/>
      <c r="EK77" s="274"/>
      <c r="EL77" s="274"/>
      <c r="EM77" s="274"/>
      <c r="EN77" s="274"/>
      <c r="EO77" s="274"/>
      <c r="EP77" s="274"/>
      <c r="EQ77" s="274"/>
      <c r="ER77" s="274"/>
      <c r="ES77" s="274"/>
      <c r="ET77" s="274"/>
      <c r="EU77" s="274"/>
      <c r="EV77" s="274"/>
      <c r="EW77" s="274"/>
      <c r="EX77" s="274"/>
      <c r="EY77" s="274"/>
      <c r="EZ77" s="274"/>
      <c r="FA77" s="274"/>
      <c r="FB77" s="274"/>
      <c r="FC77" s="274"/>
      <c r="FD77" s="274"/>
      <c r="FE77" s="274"/>
      <c r="FF77" s="274"/>
      <c r="FG77" s="274"/>
      <c r="FH77" s="274"/>
      <c r="FI77" s="274"/>
      <c r="FJ77" s="274"/>
      <c r="FK77" s="274"/>
      <c r="FL77" s="274"/>
      <c r="FM77" s="274"/>
      <c r="FN77" s="274"/>
      <c r="FO77" s="274"/>
      <c r="FP77" s="274"/>
      <c r="FQ77" s="274"/>
      <c r="FR77" s="274"/>
      <c r="FS77" s="274"/>
      <c r="FT77" s="274"/>
      <c r="FU77" s="274"/>
      <c r="FV77" s="274"/>
      <c r="FW77" s="274"/>
      <c r="FX77" s="274"/>
      <c r="FY77" s="274"/>
      <c r="FZ77" s="274"/>
      <c r="GA77" s="274"/>
      <c r="GB77" s="274"/>
      <c r="GC77" s="274"/>
      <c r="GD77" s="274"/>
      <c r="GE77" s="274"/>
      <c r="GF77" s="274"/>
      <c r="GG77" s="274"/>
      <c r="GH77" s="274"/>
      <c r="GI77" s="274"/>
      <c r="GJ77" s="274"/>
      <c r="GK77" s="274"/>
      <c r="GL77" s="274"/>
      <c r="GM77" s="274"/>
      <c r="GN77" s="274"/>
      <c r="GO77" s="274"/>
      <c r="GP77" s="274"/>
      <c r="GQ77" s="274"/>
      <c r="GR77" s="274"/>
      <c r="GS77" s="274"/>
      <c r="GT77" s="274"/>
      <c r="GU77" s="274"/>
      <c r="GV77" s="274"/>
      <c r="GW77" s="274"/>
      <c r="GX77" s="274"/>
      <c r="GY77" s="274"/>
      <c r="GZ77" s="274"/>
      <c r="HA77" s="274"/>
      <c r="HB77" s="274"/>
      <c r="HC77" s="274"/>
      <c r="HD77" s="274"/>
      <c r="HE77" s="274"/>
      <c r="HF77" s="274"/>
      <c r="HG77" s="274"/>
      <c r="HH77" s="274"/>
      <c r="HI77" s="274"/>
      <c r="HJ77" s="274"/>
      <c r="HK77" s="274"/>
      <c r="HL77" s="274"/>
      <c r="HM77" s="274"/>
      <c r="HN77" s="274"/>
      <c r="HO77" s="274"/>
      <c r="HP77" s="274"/>
      <c r="HQ77" s="274"/>
      <c r="HR77" s="274"/>
      <c r="HS77" s="274"/>
      <c r="HT77" s="274"/>
      <c r="HU77" s="274"/>
      <c r="HV77" s="274"/>
      <c r="HW77" s="274"/>
      <c r="HX77" s="274"/>
      <c r="HY77" s="274"/>
      <c r="HZ77" s="274"/>
      <c r="IA77" s="274"/>
      <c r="IB77" s="274"/>
      <c r="IC77" s="274"/>
      <c r="ID77" s="274"/>
      <c r="IE77" s="274"/>
      <c r="IF77" s="274"/>
      <c r="IG77" s="274"/>
      <c r="IH77" s="274"/>
      <c r="II77" s="274"/>
      <c r="IJ77" s="274"/>
      <c r="IK77" s="274"/>
      <c r="IL77" s="274"/>
      <c r="IM77" s="274"/>
      <c r="IN77" s="274"/>
      <c r="IO77" s="274"/>
      <c r="IP77" s="274"/>
      <c r="IQ77" s="274"/>
      <c r="IR77" s="274"/>
    </row>
    <row r="78" spans="1:252" s="910" customFormat="1" ht="12.75" customHeight="1">
      <c r="A78" s="909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89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  <c r="AO78" s="274"/>
      <c r="AP78" s="274"/>
      <c r="AQ78" s="274"/>
      <c r="AR78" s="274"/>
      <c r="AS78" s="274"/>
      <c r="AT78" s="274"/>
      <c r="AU78" s="274"/>
      <c r="AV78" s="274"/>
      <c r="AW78" s="274"/>
      <c r="AX78" s="274"/>
      <c r="AY78" s="274"/>
      <c r="AZ78" s="274"/>
      <c r="BA78" s="274"/>
      <c r="BB78" s="274"/>
      <c r="BC78" s="274"/>
      <c r="BD78" s="274"/>
      <c r="BE78" s="274"/>
      <c r="BF78" s="274"/>
      <c r="BG78" s="274"/>
      <c r="BH78" s="274"/>
      <c r="BI78" s="274"/>
      <c r="BJ78" s="274"/>
      <c r="BK78" s="274"/>
      <c r="BL78" s="274"/>
      <c r="BM78" s="274"/>
      <c r="BN78" s="274"/>
      <c r="BO78" s="274"/>
      <c r="BP78" s="274"/>
      <c r="BQ78" s="274"/>
      <c r="BR78" s="274"/>
      <c r="BS78" s="274"/>
      <c r="BT78" s="274"/>
      <c r="BU78" s="274"/>
      <c r="BV78" s="274"/>
      <c r="BW78" s="274"/>
      <c r="BX78" s="274"/>
      <c r="BY78" s="274"/>
      <c r="BZ78" s="274"/>
      <c r="CA78" s="274"/>
      <c r="CB78" s="274"/>
      <c r="CC78" s="274"/>
      <c r="CD78" s="274"/>
      <c r="CE78" s="274"/>
      <c r="CF78" s="274"/>
      <c r="CG78" s="274"/>
      <c r="CH78" s="274"/>
      <c r="CI78" s="274"/>
      <c r="CJ78" s="274"/>
      <c r="CK78" s="274"/>
      <c r="CL78" s="274"/>
      <c r="CM78" s="274"/>
      <c r="CN78" s="274"/>
      <c r="CO78" s="274"/>
      <c r="CP78" s="274"/>
      <c r="CQ78" s="274"/>
      <c r="CR78" s="274"/>
      <c r="CS78" s="274"/>
      <c r="CT78" s="274"/>
      <c r="CU78" s="274"/>
      <c r="CV78" s="274"/>
      <c r="CW78" s="274"/>
      <c r="CX78" s="274"/>
      <c r="CY78" s="274"/>
      <c r="CZ78" s="274"/>
      <c r="DA78" s="274"/>
      <c r="DB78" s="274"/>
      <c r="DC78" s="274"/>
      <c r="DD78" s="274"/>
      <c r="DE78" s="274"/>
      <c r="DF78" s="274"/>
      <c r="DG78" s="274"/>
      <c r="DH78" s="274"/>
      <c r="DI78" s="274"/>
      <c r="DJ78" s="274"/>
      <c r="DK78" s="274"/>
      <c r="DL78" s="274"/>
      <c r="DM78" s="274"/>
      <c r="DN78" s="274"/>
      <c r="DO78" s="274"/>
      <c r="DP78" s="274"/>
      <c r="DQ78" s="274"/>
      <c r="DR78" s="274"/>
      <c r="DS78" s="274"/>
      <c r="DT78" s="274"/>
      <c r="DU78" s="274"/>
      <c r="DV78" s="274"/>
      <c r="DW78" s="274"/>
      <c r="DX78" s="274"/>
      <c r="DY78" s="274"/>
      <c r="DZ78" s="274"/>
      <c r="EA78" s="274"/>
      <c r="EB78" s="274"/>
      <c r="EC78" s="274"/>
      <c r="ED78" s="274"/>
      <c r="EE78" s="274"/>
      <c r="EF78" s="274"/>
      <c r="EG78" s="274"/>
      <c r="EH78" s="274"/>
      <c r="EI78" s="274"/>
      <c r="EJ78" s="274"/>
      <c r="EK78" s="274"/>
      <c r="EL78" s="274"/>
      <c r="EM78" s="274"/>
      <c r="EN78" s="274"/>
      <c r="EO78" s="274"/>
      <c r="EP78" s="274"/>
      <c r="EQ78" s="274"/>
      <c r="ER78" s="274"/>
      <c r="ES78" s="274"/>
      <c r="ET78" s="274"/>
      <c r="EU78" s="274"/>
      <c r="EV78" s="274"/>
      <c r="EW78" s="274"/>
      <c r="EX78" s="274"/>
      <c r="EY78" s="274"/>
      <c r="EZ78" s="274"/>
      <c r="FA78" s="274"/>
      <c r="FB78" s="274"/>
      <c r="FC78" s="274"/>
      <c r="FD78" s="274"/>
      <c r="FE78" s="274"/>
      <c r="FF78" s="274"/>
      <c r="FG78" s="274"/>
      <c r="FH78" s="274"/>
      <c r="FI78" s="274"/>
      <c r="FJ78" s="274"/>
      <c r="FK78" s="274"/>
      <c r="FL78" s="274"/>
      <c r="FM78" s="274"/>
      <c r="FN78" s="274"/>
      <c r="FO78" s="274"/>
      <c r="FP78" s="274"/>
      <c r="FQ78" s="274"/>
      <c r="FR78" s="274"/>
      <c r="FS78" s="274"/>
      <c r="FT78" s="274"/>
      <c r="FU78" s="274"/>
      <c r="FV78" s="274"/>
      <c r="FW78" s="274"/>
      <c r="FX78" s="274"/>
      <c r="FY78" s="274"/>
      <c r="FZ78" s="274"/>
      <c r="GA78" s="274"/>
      <c r="GB78" s="274"/>
      <c r="GC78" s="274"/>
      <c r="GD78" s="274"/>
      <c r="GE78" s="274"/>
      <c r="GF78" s="274"/>
      <c r="GG78" s="274"/>
      <c r="GH78" s="274"/>
      <c r="GI78" s="274"/>
      <c r="GJ78" s="274"/>
      <c r="GK78" s="274"/>
      <c r="GL78" s="274"/>
      <c r="GM78" s="274"/>
      <c r="GN78" s="274"/>
      <c r="GO78" s="274"/>
      <c r="GP78" s="274"/>
      <c r="GQ78" s="274"/>
      <c r="GR78" s="274"/>
      <c r="GS78" s="274"/>
      <c r="GT78" s="274"/>
      <c r="GU78" s="274"/>
      <c r="GV78" s="274"/>
      <c r="GW78" s="274"/>
      <c r="GX78" s="274"/>
      <c r="GY78" s="274"/>
      <c r="GZ78" s="274"/>
      <c r="HA78" s="274"/>
      <c r="HB78" s="274"/>
      <c r="HC78" s="274"/>
      <c r="HD78" s="274"/>
      <c r="HE78" s="274"/>
      <c r="HF78" s="274"/>
      <c r="HG78" s="274"/>
      <c r="HH78" s="274"/>
      <c r="HI78" s="274"/>
      <c r="HJ78" s="274"/>
      <c r="HK78" s="274"/>
      <c r="HL78" s="274"/>
      <c r="HM78" s="274"/>
      <c r="HN78" s="274"/>
      <c r="HO78" s="274"/>
      <c r="HP78" s="274"/>
      <c r="HQ78" s="274"/>
      <c r="HR78" s="274"/>
      <c r="HS78" s="274"/>
      <c r="HT78" s="274"/>
      <c r="HU78" s="274"/>
      <c r="HV78" s="274"/>
      <c r="HW78" s="274"/>
      <c r="HX78" s="274"/>
      <c r="HY78" s="274"/>
      <c r="HZ78" s="274"/>
      <c r="IA78" s="274"/>
      <c r="IB78" s="274"/>
      <c r="IC78" s="274"/>
      <c r="ID78" s="274"/>
      <c r="IE78" s="274"/>
      <c r="IF78" s="274"/>
      <c r="IG78" s="274"/>
      <c r="IH78" s="274"/>
      <c r="II78" s="274"/>
      <c r="IJ78" s="274"/>
      <c r="IK78" s="274"/>
      <c r="IL78" s="274"/>
      <c r="IM78" s="274"/>
      <c r="IN78" s="274"/>
      <c r="IO78" s="274"/>
      <c r="IP78" s="274"/>
      <c r="IQ78" s="274"/>
      <c r="IR78" s="274"/>
    </row>
    <row r="79" spans="1:252" s="910" customFormat="1" ht="12.75" customHeight="1">
      <c r="A79" s="909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89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  <c r="AU79" s="274"/>
      <c r="AV79" s="274"/>
      <c r="AW79" s="274"/>
      <c r="AX79" s="274"/>
      <c r="AY79" s="274"/>
      <c r="AZ79" s="274"/>
      <c r="BA79" s="274"/>
      <c r="BB79" s="274"/>
      <c r="BC79" s="274"/>
      <c r="BD79" s="274"/>
      <c r="BE79" s="274"/>
      <c r="BF79" s="274"/>
      <c r="BG79" s="274"/>
      <c r="BH79" s="274"/>
      <c r="BI79" s="274"/>
      <c r="BJ79" s="274"/>
      <c r="BK79" s="274"/>
      <c r="BL79" s="274"/>
      <c r="BM79" s="274"/>
      <c r="BN79" s="274"/>
      <c r="BO79" s="274"/>
      <c r="BP79" s="274"/>
      <c r="BQ79" s="274"/>
      <c r="BR79" s="274"/>
      <c r="BS79" s="274"/>
      <c r="BT79" s="274"/>
      <c r="BU79" s="274"/>
      <c r="BV79" s="274"/>
      <c r="BW79" s="274"/>
      <c r="BX79" s="274"/>
      <c r="BY79" s="274"/>
      <c r="BZ79" s="274"/>
      <c r="CA79" s="274"/>
      <c r="CB79" s="274"/>
      <c r="CC79" s="274"/>
      <c r="CD79" s="274"/>
      <c r="CE79" s="274"/>
      <c r="CF79" s="274"/>
      <c r="CG79" s="274"/>
      <c r="CH79" s="274"/>
      <c r="CI79" s="274"/>
      <c r="CJ79" s="274"/>
      <c r="CK79" s="274"/>
      <c r="CL79" s="274"/>
      <c r="CM79" s="274"/>
      <c r="CN79" s="274"/>
      <c r="CO79" s="274"/>
      <c r="CP79" s="274"/>
      <c r="CQ79" s="274"/>
      <c r="CR79" s="274"/>
      <c r="CS79" s="274"/>
      <c r="CT79" s="274"/>
      <c r="CU79" s="274"/>
      <c r="CV79" s="274"/>
      <c r="CW79" s="274"/>
      <c r="CX79" s="274"/>
      <c r="CY79" s="274"/>
      <c r="CZ79" s="274"/>
      <c r="DA79" s="274"/>
      <c r="DB79" s="274"/>
      <c r="DC79" s="274"/>
      <c r="DD79" s="274"/>
      <c r="DE79" s="274"/>
      <c r="DF79" s="274"/>
      <c r="DG79" s="274"/>
      <c r="DH79" s="274"/>
      <c r="DI79" s="274"/>
      <c r="DJ79" s="274"/>
      <c r="DK79" s="274"/>
      <c r="DL79" s="274"/>
      <c r="DM79" s="274"/>
      <c r="DN79" s="274"/>
      <c r="DO79" s="274"/>
      <c r="DP79" s="274"/>
      <c r="DQ79" s="274"/>
      <c r="DR79" s="274"/>
      <c r="DS79" s="274"/>
      <c r="DT79" s="274"/>
      <c r="DU79" s="274"/>
      <c r="DV79" s="274"/>
      <c r="DW79" s="274"/>
      <c r="DX79" s="274"/>
      <c r="DY79" s="274"/>
      <c r="DZ79" s="274"/>
      <c r="EA79" s="274"/>
      <c r="EB79" s="274"/>
      <c r="EC79" s="274"/>
      <c r="ED79" s="274"/>
      <c r="EE79" s="274"/>
      <c r="EF79" s="274"/>
      <c r="EG79" s="274"/>
      <c r="EH79" s="274"/>
      <c r="EI79" s="274"/>
      <c r="EJ79" s="274"/>
      <c r="EK79" s="274"/>
      <c r="EL79" s="274"/>
      <c r="EM79" s="274"/>
      <c r="EN79" s="274"/>
      <c r="EO79" s="274"/>
      <c r="EP79" s="274"/>
      <c r="EQ79" s="274"/>
      <c r="ER79" s="274"/>
      <c r="ES79" s="274"/>
      <c r="ET79" s="274"/>
      <c r="EU79" s="274"/>
      <c r="EV79" s="274"/>
      <c r="EW79" s="274"/>
      <c r="EX79" s="274"/>
      <c r="EY79" s="274"/>
      <c r="EZ79" s="274"/>
      <c r="FA79" s="274"/>
      <c r="FB79" s="274"/>
      <c r="FC79" s="274"/>
      <c r="FD79" s="274"/>
      <c r="FE79" s="274"/>
      <c r="FF79" s="274"/>
      <c r="FG79" s="274"/>
      <c r="FH79" s="274"/>
      <c r="FI79" s="274"/>
      <c r="FJ79" s="274"/>
      <c r="FK79" s="274"/>
      <c r="FL79" s="274"/>
      <c r="FM79" s="274"/>
      <c r="FN79" s="274"/>
      <c r="FO79" s="274"/>
      <c r="FP79" s="274"/>
      <c r="FQ79" s="274"/>
      <c r="FR79" s="274"/>
      <c r="FS79" s="274"/>
      <c r="FT79" s="274"/>
      <c r="FU79" s="274"/>
      <c r="FV79" s="274"/>
      <c r="FW79" s="274"/>
      <c r="FX79" s="274"/>
      <c r="FY79" s="274"/>
      <c r="FZ79" s="274"/>
      <c r="GA79" s="274"/>
      <c r="GB79" s="274"/>
      <c r="GC79" s="274"/>
      <c r="GD79" s="274"/>
      <c r="GE79" s="274"/>
      <c r="GF79" s="274"/>
      <c r="GG79" s="274"/>
      <c r="GH79" s="274"/>
      <c r="GI79" s="274"/>
      <c r="GJ79" s="274"/>
      <c r="GK79" s="274"/>
      <c r="GL79" s="274"/>
      <c r="GM79" s="274"/>
      <c r="GN79" s="274"/>
      <c r="GO79" s="274"/>
      <c r="GP79" s="274"/>
      <c r="GQ79" s="274"/>
      <c r="GR79" s="274"/>
      <c r="GS79" s="274"/>
      <c r="GT79" s="274"/>
      <c r="GU79" s="274"/>
      <c r="GV79" s="274"/>
      <c r="GW79" s="274"/>
      <c r="GX79" s="274"/>
      <c r="GY79" s="274"/>
      <c r="GZ79" s="274"/>
      <c r="HA79" s="274"/>
      <c r="HB79" s="274"/>
      <c r="HC79" s="274"/>
      <c r="HD79" s="274"/>
      <c r="HE79" s="274"/>
      <c r="HF79" s="274"/>
      <c r="HG79" s="274"/>
      <c r="HH79" s="274"/>
      <c r="HI79" s="274"/>
      <c r="HJ79" s="274"/>
      <c r="HK79" s="274"/>
      <c r="HL79" s="274"/>
      <c r="HM79" s="274"/>
      <c r="HN79" s="274"/>
      <c r="HO79" s="274"/>
      <c r="HP79" s="274"/>
      <c r="HQ79" s="274"/>
      <c r="HR79" s="274"/>
      <c r="HS79" s="274"/>
      <c r="HT79" s="274"/>
      <c r="HU79" s="274"/>
      <c r="HV79" s="274"/>
      <c r="HW79" s="274"/>
      <c r="HX79" s="274"/>
      <c r="HY79" s="274"/>
      <c r="HZ79" s="274"/>
      <c r="IA79" s="274"/>
      <c r="IB79" s="274"/>
      <c r="IC79" s="274"/>
      <c r="ID79" s="274"/>
      <c r="IE79" s="274"/>
      <c r="IF79" s="274"/>
      <c r="IG79" s="274"/>
      <c r="IH79" s="274"/>
      <c r="II79" s="274"/>
      <c r="IJ79" s="274"/>
      <c r="IK79" s="274"/>
      <c r="IL79" s="274"/>
      <c r="IM79" s="274"/>
      <c r="IN79" s="274"/>
      <c r="IO79" s="274"/>
      <c r="IP79" s="274"/>
      <c r="IQ79" s="274"/>
      <c r="IR79" s="274"/>
    </row>
    <row r="80" spans="1:252" s="910" customFormat="1" ht="12.75" customHeight="1">
      <c r="A80" s="909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89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  <c r="AU80" s="274"/>
      <c r="AV80" s="274"/>
      <c r="AW80" s="274"/>
      <c r="AX80" s="274"/>
      <c r="AY80" s="274"/>
      <c r="AZ80" s="274"/>
      <c r="BA80" s="274"/>
      <c r="BB80" s="274"/>
      <c r="BC80" s="274"/>
      <c r="BD80" s="274"/>
      <c r="BE80" s="274"/>
      <c r="BF80" s="274"/>
      <c r="BG80" s="274"/>
      <c r="BH80" s="274"/>
      <c r="BI80" s="274"/>
      <c r="BJ80" s="274"/>
      <c r="BK80" s="274"/>
      <c r="BL80" s="274"/>
      <c r="BM80" s="274"/>
      <c r="BN80" s="274"/>
      <c r="BO80" s="274"/>
      <c r="BP80" s="274"/>
      <c r="BQ80" s="274"/>
      <c r="BR80" s="274"/>
      <c r="BS80" s="274"/>
      <c r="BT80" s="274"/>
      <c r="BU80" s="274"/>
      <c r="BV80" s="274"/>
      <c r="BW80" s="274"/>
      <c r="BX80" s="274"/>
      <c r="BY80" s="274"/>
      <c r="BZ80" s="274"/>
      <c r="CA80" s="274"/>
      <c r="CB80" s="274"/>
      <c r="CC80" s="274"/>
      <c r="CD80" s="274"/>
      <c r="CE80" s="274"/>
      <c r="CF80" s="274"/>
      <c r="CG80" s="274"/>
      <c r="CH80" s="274"/>
      <c r="CI80" s="274"/>
      <c r="CJ80" s="274"/>
      <c r="CK80" s="274"/>
      <c r="CL80" s="274"/>
      <c r="CM80" s="274"/>
      <c r="CN80" s="274"/>
      <c r="CO80" s="274"/>
      <c r="CP80" s="274"/>
      <c r="CQ80" s="274"/>
      <c r="CR80" s="274"/>
      <c r="CS80" s="274"/>
      <c r="CT80" s="274"/>
      <c r="CU80" s="274"/>
      <c r="CV80" s="274"/>
      <c r="CW80" s="274"/>
      <c r="CX80" s="274"/>
      <c r="CY80" s="274"/>
      <c r="CZ80" s="274"/>
      <c r="DA80" s="274"/>
      <c r="DB80" s="274"/>
      <c r="DC80" s="274"/>
      <c r="DD80" s="274"/>
      <c r="DE80" s="274"/>
      <c r="DF80" s="274"/>
      <c r="DG80" s="274"/>
      <c r="DH80" s="274"/>
      <c r="DI80" s="274"/>
      <c r="DJ80" s="274"/>
      <c r="DK80" s="274"/>
      <c r="DL80" s="274"/>
      <c r="DM80" s="274"/>
      <c r="DN80" s="274"/>
      <c r="DO80" s="274"/>
      <c r="DP80" s="274"/>
      <c r="DQ80" s="274"/>
      <c r="DR80" s="274"/>
      <c r="DS80" s="274"/>
      <c r="DT80" s="274"/>
      <c r="DU80" s="274"/>
      <c r="DV80" s="274"/>
      <c r="DW80" s="274"/>
      <c r="DX80" s="274"/>
      <c r="DY80" s="274"/>
      <c r="DZ80" s="274"/>
      <c r="EA80" s="274"/>
      <c r="EB80" s="274"/>
      <c r="EC80" s="274"/>
      <c r="ED80" s="274"/>
      <c r="EE80" s="274"/>
      <c r="EF80" s="274"/>
      <c r="EG80" s="274"/>
      <c r="EH80" s="274"/>
      <c r="EI80" s="274"/>
      <c r="EJ80" s="274"/>
      <c r="EK80" s="274"/>
      <c r="EL80" s="274"/>
      <c r="EM80" s="274"/>
      <c r="EN80" s="274"/>
      <c r="EO80" s="274"/>
      <c r="EP80" s="274"/>
      <c r="EQ80" s="274"/>
      <c r="ER80" s="274"/>
      <c r="ES80" s="274"/>
      <c r="ET80" s="274"/>
      <c r="EU80" s="274"/>
      <c r="EV80" s="274"/>
      <c r="EW80" s="274"/>
      <c r="EX80" s="274"/>
      <c r="EY80" s="274"/>
      <c r="EZ80" s="274"/>
      <c r="FA80" s="274"/>
      <c r="FB80" s="274"/>
      <c r="FC80" s="274"/>
      <c r="FD80" s="274"/>
      <c r="FE80" s="274"/>
      <c r="FF80" s="274"/>
      <c r="FG80" s="274"/>
      <c r="FH80" s="274"/>
      <c r="FI80" s="274"/>
      <c r="FJ80" s="274"/>
      <c r="FK80" s="274"/>
      <c r="FL80" s="274"/>
      <c r="FM80" s="274"/>
      <c r="FN80" s="274"/>
      <c r="FO80" s="274"/>
      <c r="FP80" s="274"/>
      <c r="FQ80" s="274"/>
      <c r="FR80" s="274"/>
      <c r="FS80" s="274"/>
      <c r="FT80" s="274"/>
      <c r="FU80" s="274"/>
      <c r="FV80" s="274"/>
      <c r="FW80" s="274"/>
      <c r="FX80" s="274"/>
      <c r="FY80" s="274"/>
      <c r="FZ80" s="274"/>
      <c r="GA80" s="274"/>
      <c r="GB80" s="274"/>
      <c r="GC80" s="274"/>
      <c r="GD80" s="274"/>
      <c r="GE80" s="274"/>
      <c r="GF80" s="274"/>
      <c r="GG80" s="274"/>
      <c r="GH80" s="274"/>
      <c r="GI80" s="274"/>
      <c r="GJ80" s="274"/>
      <c r="GK80" s="274"/>
      <c r="GL80" s="274"/>
      <c r="GM80" s="274"/>
      <c r="GN80" s="274"/>
      <c r="GO80" s="274"/>
      <c r="GP80" s="274"/>
      <c r="GQ80" s="274"/>
      <c r="GR80" s="274"/>
      <c r="GS80" s="274"/>
      <c r="GT80" s="274"/>
      <c r="GU80" s="274"/>
      <c r="GV80" s="274"/>
      <c r="GW80" s="274"/>
      <c r="GX80" s="274"/>
      <c r="GY80" s="274"/>
      <c r="GZ80" s="274"/>
      <c r="HA80" s="274"/>
      <c r="HB80" s="274"/>
      <c r="HC80" s="274"/>
      <c r="HD80" s="274"/>
      <c r="HE80" s="274"/>
      <c r="HF80" s="274"/>
      <c r="HG80" s="274"/>
      <c r="HH80" s="274"/>
      <c r="HI80" s="274"/>
      <c r="HJ80" s="274"/>
      <c r="HK80" s="274"/>
      <c r="HL80" s="274"/>
      <c r="HM80" s="274"/>
      <c r="HN80" s="274"/>
      <c r="HO80" s="274"/>
      <c r="HP80" s="274"/>
      <c r="HQ80" s="274"/>
      <c r="HR80" s="274"/>
      <c r="HS80" s="274"/>
      <c r="HT80" s="274"/>
      <c r="HU80" s="274"/>
      <c r="HV80" s="274"/>
      <c r="HW80" s="274"/>
      <c r="HX80" s="274"/>
      <c r="HY80" s="274"/>
      <c r="HZ80" s="274"/>
      <c r="IA80" s="274"/>
      <c r="IB80" s="274"/>
      <c r="IC80" s="274"/>
      <c r="ID80" s="274"/>
      <c r="IE80" s="274"/>
      <c r="IF80" s="274"/>
      <c r="IG80" s="274"/>
      <c r="IH80" s="274"/>
      <c r="II80" s="274"/>
      <c r="IJ80" s="274"/>
      <c r="IK80" s="274"/>
      <c r="IL80" s="274"/>
      <c r="IM80" s="274"/>
      <c r="IN80" s="274"/>
      <c r="IO80" s="274"/>
      <c r="IP80" s="274"/>
      <c r="IQ80" s="274"/>
      <c r="IR80" s="274"/>
    </row>
    <row r="81" spans="1:252" s="910" customFormat="1" ht="12.75" customHeight="1">
      <c r="A81" s="909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89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4"/>
      <c r="AX81" s="274"/>
      <c r="AY81" s="274"/>
      <c r="AZ81" s="274"/>
      <c r="BA81" s="274"/>
      <c r="BB81" s="274"/>
      <c r="BC81" s="274"/>
      <c r="BD81" s="274"/>
      <c r="BE81" s="274"/>
      <c r="BF81" s="274"/>
      <c r="BG81" s="274"/>
      <c r="BH81" s="274"/>
      <c r="BI81" s="274"/>
      <c r="BJ81" s="274"/>
      <c r="BK81" s="274"/>
      <c r="BL81" s="274"/>
      <c r="BM81" s="274"/>
      <c r="BN81" s="274"/>
      <c r="BO81" s="274"/>
      <c r="BP81" s="274"/>
      <c r="BQ81" s="274"/>
      <c r="BR81" s="274"/>
      <c r="BS81" s="274"/>
      <c r="BT81" s="274"/>
      <c r="BU81" s="274"/>
      <c r="BV81" s="274"/>
      <c r="BW81" s="274"/>
      <c r="BX81" s="274"/>
      <c r="BY81" s="274"/>
      <c r="BZ81" s="274"/>
      <c r="CA81" s="274"/>
      <c r="CB81" s="274"/>
      <c r="CC81" s="274"/>
      <c r="CD81" s="274"/>
      <c r="CE81" s="274"/>
      <c r="CF81" s="274"/>
      <c r="CG81" s="274"/>
      <c r="CH81" s="274"/>
      <c r="CI81" s="274"/>
      <c r="CJ81" s="274"/>
      <c r="CK81" s="274"/>
      <c r="CL81" s="274"/>
      <c r="CM81" s="274"/>
      <c r="CN81" s="274"/>
      <c r="CO81" s="274"/>
      <c r="CP81" s="274"/>
      <c r="CQ81" s="274"/>
      <c r="CR81" s="274"/>
      <c r="CS81" s="274"/>
      <c r="CT81" s="274"/>
      <c r="CU81" s="274"/>
      <c r="CV81" s="274"/>
      <c r="CW81" s="274"/>
      <c r="CX81" s="274"/>
      <c r="CY81" s="274"/>
      <c r="CZ81" s="274"/>
      <c r="DA81" s="274"/>
      <c r="DB81" s="274"/>
      <c r="DC81" s="274"/>
      <c r="DD81" s="274"/>
      <c r="DE81" s="274"/>
      <c r="DF81" s="274"/>
      <c r="DG81" s="274"/>
      <c r="DH81" s="274"/>
      <c r="DI81" s="274"/>
      <c r="DJ81" s="274"/>
      <c r="DK81" s="274"/>
      <c r="DL81" s="274"/>
      <c r="DM81" s="274"/>
      <c r="DN81" s="274"/>
      <c r="DO81" s="274"/>
      <c r="DP81" s="274"/>
      <c r="DQ81" s="274"/>
      <c r="DR81" s="274"/>
      <c r="DS81" s="274"/>
      <c r="DT81" s="274"/>
      <c r="DU81" s="274"/>
      <c r="DV81" s="274"/>
      <c r="DW81" s="274"/>
      <c r="DX81" s="274"/>
      <c r="DY81" s="274"/>
      <c r="DZ81" s="274"/>
      <c r="EA81" s="274"/>
      <c r="EB81" s="274"/>
      <c r="EC81" s="274"/>
      <c r="ED81" s="274"/>
      <c r="EE81" s="274"/>
      <c r="EF81" s="274"/>
      <c r="EG81" s="274"/>
      <c r="EH81" s="274"/>
      <c r="EI81" s="274"/>
      <c r="EJ81" s="274"/>
      <c r="EK81" s="274"/>
      <c r="EL81" s="274"/>
      <c r="EM81" s="274"/>
      <c r="EN81" s="274"/>
      <c r="EO81" s="274"/>
      <c r="EP81" s="274"/>
      <c r="EQ81" s="274"/>
      <c r="ER81" s="274"/>
      <c r="ES81" s="274"/>
      <c r="ET81" s="274"/>
      <c r="EU81" s="274"/>
      <c r="EV81" s="274"/>
      <c r="EW81" s="274"/>
      <c r="EX81" s="274"/>
      <c r="EY81" s="274"/>
      <c r="EZ81" s="274"/>
      <c r="FA81" s="274"/>
      <c r="FB81" s="274"/>
      <c r="FC81" s="274"/>
      <c r="FD81" s="274"/>
      <c r="FE81" s="274"/>
      <c r="FF81" s="274"/>
      <c r="FG81" s="274"/>
      <c r="FH81" s="274"/>
      <c r="FI81" s="274"/>
      <c r="FJ81" s="274"/>
      <c r="FK81" s="274"/>
      <c r="FL81" s="274"/>
      <c r="FM81" s="274"/>
      <c r="FN81" s="274"/>
      <c r="FO81" s="274"/>
      <c r="FP81" s="274"/>
      <c r="FQ81" s="274"/>
      <c r="FR81" s="274"/>
      <c r="FS81" s="274"/>
      <c r="FT81" s="274"/>
      <c r="FU81" s="274"/>
      <c r="FV81" s="274"/>
      <c r="FW81" s="274"/>
      <c r="FX81" s="274"/>
      <c r="FY81" s="274"/>
      <c r="FZ81" s="274"/>
      <c r="GA81" s="274"/>
      <c r="GB81" s="274"/>
      <c r="GC81" s="274"/>
      <c r="GD81" s="274"/>
      <c r="GE81" s="274"/>
      <c r="GF81" s="274"/>
      <c r="GG81" s="274"/>
      <c r="GH81" s="274"/>
      <c r="GI81" s="274"/>
      <c r="GJ81" s="274"/>
      <c r="GK81" s="274"/>
      <c r="GL81" s="274"/>
      <c r="GM81" s="274"/>
      <c r="GN81" s="274"/>
      <c r="GO81" s="274"/>
      <c r="GP81" s="274"/>
      <c r="GQ81" s="274"/>
      <c r="GR81" s="274"/>
      <c r="GS81" s="274"/>
      <c r="GT81" s="274"/>
      <c r="GU81" s="274"/>
      <c r="GV81" s="274"/>
      <c r="GW81" s="274"/>
      <c r="GX81" s="274"/>
      <c r="GY81" s="274"/>
      <c r="GZ81" s="274"/>
      <c r="HA81" s="274"/>
      <c r="HB81" s="274"/>
      <c r="HC81" s="274"/>
      <c r="HD81" s="274"/>
      <c r="HE81" s="274"/>
      <c r="HF81" s="274"/>
      <c r="HG81" s="274"/>
      <c r="HH81" s="274"/>
      <c r="HI81" s="274"/>
      <c r="HJ81" s="274"/>
      <c r="HK81" s="274"/>
      <c r="HL81" s="274"/>
      <c r="HM81" s="274"/>
      <c r="HN81" s="274"/>
      <c r="HO81" s="274"/>
      <c r="HP81" s="274"/>
      <c r="HQ81" s="274"/>
      <c r="HR81" s="274"/>
      <c r="HS81" s="274"/>
      <c r="HT81" s="274"/>
      <c r="HU81" s="274"/>
      <c r="HV81" s="274"/>
      <c r="HW81" s="274"/>
      <c r="HX81" s="274"/>
      <c r="HY81" s="274"/>
      <c r="HZ81" s="274"/>
      <c r="IA81" s="274"/>
      <c r="IB81" s="274"/>
      <c r="IC81" s="274"/>
      <c r="ID81" s="274"/>
      <c r="IE81" s="274"/>
      <c r="IF81" s="274"/>
      <c r="IG81" s="274"/>
      <c r="IH81" s="274"/>
      <c r="II81" s="274"/>
      <c r="IJ81" s="274"/>
      <c r="IK81" s="274"/>
      <c r="IL81" s="274"/>
      <c r="IM81" s="274"/>
      <c r="IN81" s="274"/>
      <c r="IO81" s="274"/>
      <c r="IP81" s="274"/>
      <c r="IQ81" s="274"/>
      <c r="IR81" s="274"/>
    </row>
    <row r="82" spans="1:252" s="910" customFormat="1" ht="12.75" customHeight="1">
      <c r="A82" s="909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89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  <c r="AU82" s="274"/>
      <c r="AV82" s="274"/>
      <c r="AW82" s="274"/>
      <c r="AX82" s="274"/>
      <c r="AY82" s="274"/>
      <c r="AZ82" s="274"/>
      <c r="BA82" s="274"/>
      <c r="BB82" s="274"/>
      <c r="BC82" s="274"/>
      <c r="BD82" s="274"/>
      <c r="BE82" s="274"/>
      <c r="BF82" s="274"/>
      <c r="BG82" s="274"/>
      <c r="BH82" s="274"/>
      <c r="BI82" s="274"/>
      <c r="BJ82" s="274"/>
      <c r="BK82" s="274"/>
      <c r="BL82" s="274"/>
      <c r="BM82" s="274"/>
      <c r="BN82" s="274"/>
      <c r="BO82" s="274"/>
      <c r="BP82" s="274"/>
      <c r="BQ82" s="274"/>
      <c r="BR82" s="274"/>
      <c r="BS82" s="274"/>
      <c r="BT82" s="274"/>
      <c r="BU82" s="274"/>
      <c r="BV82" s="274"/>
      <c r="BW82" s="274"/>
      <c r="BX82" s="274"/>
      <c r="BY82" s="274"/>
      <c r="BZ82" s="274"/>
      <c r="CA82" s="274"/>
      <c r="CB82" s="274"/>
      <c r="CC82" s="274"/>
      <c r="CD82" s="274"/>
      <c r="CE82" s="274"/>
      <c r="CF82" s="274"/>
      <c r="CG82" s="274"/>
      <c r="CH82" s="274"/>
      <c r="CI82" s="274"/>
      <c r="CJ82" s="274"/>
      <c r="CK82" s="274"/>
      <c r="CL82" s="274"/>
      <c r="CM82" s="274"/>
      <c r="CN82" s="274"/>
      <c r="CO82" s="274"/>
      <c r="CP82" s="274"/>
      <c r="CQ82" s="274"/>
      <c r="CR82" s="274"/>
      <c r="CS82" s="274"/>
      <c r="CT82" s="274"/>
      <c r="CU82" s="274"/>
      <c r="CV82" s="274"/>
      <c r="CW82" s="274"/>
      <c r="CX82" s="274"/>
      <c r="CY82" s="274"/>
      <c r="CZ82" s="274"/>
      <c r="DA82" s="274"/>
      <c r="DB82" s="274"/>
      <c r="DC82" s="274"/>
      <c r="DD82" s="274"/>
      <c r="DE82" s="274"/>
      <c r="DF82" s="274"/>
      <c r="DG82" s="274"/>
      <c r="DH82" s="274"/>
      <c r="DI82" s="274"/>
      <c r="DJ82" s="274"/>
      <c r="DK82" s="274"/>
      <c r="DL82" s="274"/>
      <c r="DM82" s="274"/>
      <c r="DN82" s="274"/>
      <c r="DO82" s="274"/>
      <c r="DP82" s="274"/>
      <c r="DQ82" s="274"/>
      <c r="DR82" s="274"/>
      <c r="DS82" s="274"/>
      <c r="DT82" s="274"/>
      <c r="DU82" s="274"/>
      <c r="DV82" s="274"/>
      <c r="DW82" s="274"/>
      <c r="DX82" s="274"/>
      <c r="DY82" s="274"/>
      <c r="DZ82" s="274"/>
      <c r="EA82" s="274"/>
      <c r="EB82" s="274"/>
      <c r="EC82" s="274"/>
      <c r="ED82" s="274"/>
      <c r="EE82" s="274"/>
      <c r="EF82" s="274"/>
      <c r="EG82" s="274"/>
      <c r="EH82" s="274"/>
      <c r="EI82" s="274"/>
      <c r="EJ82" s="274"/>
      <c r="EK82" s="274"/>
      <c r="EL82" s="274"/>
      <c r="EM82" s="274"/>
      <c r="EN82" s="274"/>
      <c r="EO82" s="274"/>
      <c r="EP82" s="274"/>
      <c r="EQ82" s="274"/>
      <c r="ER82" s="274"/>
      <c r="ES82" s="274"/>
      <c r="ET82" s="274"/>
      <c r="EU82" s="274"/>
      <c r="EV82" s="274"/>
      <c r="EW82" s="274"/>
      <c r="EX82" s="274"/>
      <c r="EY82" s="274"/>
      <c r="EZ82" s="274"/>
      <c r="FA82" s="274"/>
      <c r="FB82" s="274"/>
      <c r="FC82" s="274"/>
      <c r="FD82" s="274"/>
      <c r="FE82" s="274"/>
      <c r="FF82" s="274"/>
      <c r="FG82" s="274"/>
      <c r="FH82" s="274"/>
      <c r="FI82" s="274"/>
      <c r="FJ82" s="274"/>
      <c r="FK82" s="274"/>
      <c r="FL82" s="274"/>
      <c r="FM82" s="274"/>
      <c r="FN82" s="274"/>
      <c r="FO82" s="274"/>
      <c r="FP82" s="274"/>
      <c r="FQ82" s="274"/>
      <c r="FR82" s="274"/>
      <c r="FS82" s="274"/>
      <c r="FT82" s="274"/>
      <c r="FU82" s="274"/>
      <c r="FV82" s="274"/>
      <c r="FW82" s="274"/>
      <c r="FX82" s="274"/>
      <c r="FY82" s="274"/>
      <c r="FZ82" s="274"/>
      <c r="GA82" s="274"/>
      <c r="GB82" s="274"/>
      <c r="GC82" s="274"/>
      <c r="GD82" s="274"/>
      <c r="GE82" s="274"/>
      <c r="GF82" s="274"/>
      <c r="GG82" s="274"/>
      <c r="GH82" s="274"/>
      <c r="GI82" s="274"/>
      <c r="GJ82" s="274"/>
      <c r="GK82" s="274"/>
      <c r="GL82" s="274"/>
      <c r="GM82" s="274"/>
      <c r="GN82" s="274"/>
      <c r="GO82" s="274"/>
      <c r="GP82" s="274"/>
      <c r="GQ82" s="274"/>
      <c r="GR82" s="274"/>
      <c r="GS82" s="274"/>
      <c r="GT82" s="274"/>
      <c r="GU82" s="274"/>
      <c r="GV82" s="274"/>
      <c r="GW82" s="274"/>
      <c r="GX82" s="274"/>
      <c r="GY82" s="274"/>
      <c r="GZ82" s="274"/>
      <c r="HA82" s="274"/>
      <c r="HB82" s="274"/>
      <c r="HC82" s="274"/>
      <c r="HD82" s="274"/>
      <c r="HE82" s="274"/>
      <c r="HF82" s="274"/>
      <c r="HG82" s="274"/>
      <c r="HH82" s="274"/>
      <c r="HI82" s="274"/>
      <c r="HJ82" s="274"/>
      <c r="HK82" s="274"/>
      <c r="HL82" s="274"/>
      <c r="HM82" s="274"/>
      <c r="HN82" s="274"/>
      <c r="HO82" s="274"/>
      <c r="HP82" s="274"/>
      <c r="HQ82" s="274"/>
      <c r="HR82" s="274"/>
      <c r="HS82" s="274"/>
      <c r="HT82" s="274"/>
      <c r="HU82" s="274"/>
      <c r="HV82" s="274"/>
      <c r="HW82" s="274"/>
      <c r="HX82" s="274"/>
      <c r="HY82" s="274"/>
      <c r="HZ82" s="274"/>
      <c r="IA82" s="274"/>
      <c r="IB82" s="274"/>
      <c r="IC82" s="274"/>
      <c r="ID82" s="274"/>
      <c r="IE82" s="274"/>
      <c r="IF82" s="274"/>
      <c r="IG82" s="274"/>
      <c r="IH82" s="274"/>
      <c r="II82" s="274"/>
      <c r="IJ82" s="274"/>
      <c r="IK82" s="274"/>
      <c r="IL82" s="274"/>
      <c r="IM82" s="274"/>
      <c r="IN82" s="274"/>
      <c r="IO82" s="274"/>
      <c r="IP82" s="274"/>
      <c r="IQ82" s="274"/>
      <c r="IR82" s="274"/>
    </row>
  </sheetData>
  <protectedRanges>
    <protectedRange sqref="F72:G65404 J72:K65404" name="Range1"/>
    <protectedRange sqref="F37:G37 F45:G71 F3:G5 F7:G28 J37:K37 J45:K71 J3:K5 J7:K28" name="Range2"/>
    <protectedRange sqref="F29:G36 J29:K36" name="Range2_2"/>
    <protectedRange sqref="F29:G36 J29:K36" name="Range1_3"/>
    <protectedRange sqref="F38:G44 J38:K44" name="Range2_3"/>
    <protectedRange sqref="F38:G44 J38:K44" name="Range1_4"/>
    <protectedRange sqref="F6:G6" name="Range1_1_1"/>
    <protectedRange sqref="J6:K6" name="Range1_5"/>
  </protectedRanges>
  <mergeCells count="7">
    <mergeCell ref="A2:G2"/>
    <mergeCell ref="A3:G3"/>
    <mergeCell ref="B7:C7"/>
    <mergeCell ref="L21:L30"/>
    <mergeCell ref="A4:G4"/>
    <mergeCell ref="D6:G6"/>
    <mergeCell ref="H6:K6"/>
  </mergeCells>
  <printOptions horizontalCentered="1"/>
  <pageMargins left="0.39370078740157483" right="0.39370078740157483" top="0.51181102362204722" bottom="0.51181102362204722" header="0.19685039370078741" footer="0.11811023622047245"/>
  <pageSetup paperSize="9" scale="85" firstPageNumber="44" orientation="portrait" useFirstPageNumber="1" r:id="rId1"/>
  <headerFooter scaleWithDoc="0" alignWithMargins="0">
    <oddFooter xml:space="preserve">&amp;C1/&amp;P 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4"/>
  </sheetPr>
  <dimension ref="A1:M93"/>
  <sheetViews>
    <sheetView view="pageBreakPreview" topLeftCell="D1" zoomScaleNormal="100" zoomScaleSheetLayoutView="100" workbookViewId="0">
      <selection activeCell="L1" sqref="L1:S1048576"/>
    </sheetView>
  </sheetViews>
  <sheetFormatPr defaultColWidth="9.44140625" defaultRowHeight="13.8"/>
  <cols>
    <col min="1" max="1" width="6.5546875" style="61" customWidth="1"/>
    <col min="2" max="2" width="3" style="71" customWidth="1"/>
    <col min="3" max="3" width="61.5546875" style="73" customWidth="1"/>
    <col min="4" max="4" width="13.44140625" style="61" customWidth="1"/>
    <col min="5" max="5" width="4.5546875" style="61" customWidth="1"/>
    <col min="6" max="6" width="6.44140625" style="61" customWidth="1"/>
    <col min="7" max="7" width="19" style="61" customWidth="1"/>
    <col min="8" max="8" width="13.44140625" style="61" customWidth="1"/>
    <col min="9" max="9" width="4.5546875" style="61" customWidth="1"/>
    <col min="10" max="10" width="6.44140625" style="61" customWidth="1"/>
    <col min="11" max="11" width="19" style="61" customWidth="1"/>
    <col min="12" max="16384" width="9.44140625" style="61"/>
  </cols>
  <sheetData>
    <row r="1" spans="1:13" s="27" customFormat="1" ht="7.5" customHeight="1" thickTop="1">
      <c r="A1" s="22"/>
      <c r="B1" s="23"/>
      <c r="C1" s="23"/>
      <c r="D1" s="24"/>
      <c r="E1" s="24"/>
      <c r="F1" s="25"/>
      <c r="G1" s="26"/>
      <c r="H1" s="24"/>
      <c r="I1" s="24"/>
      <c r="J1" s="25"/>
      <c r="K1" s="26"/>
    </row>
    <row r="2" spans="1:13" s="386" customFormat="1" ht="15" customHeight="1">
      <c r="A2" s="1184" t="str">
        <f>Civil!A2</f>
        <v>FITOUT WORKS TO CARREFOUR SAVA AT SPORT SOCIETY, DUBAI, UAE</v>
      </c>
      <c r="B2" s="1185"/>
      <c r="C2" s="1185"/>
      <c r="D2" s="1185"/>
      <c r="E2" s="1185"/>
      <c r="F2" s="1185"/>
      <c r="G2" s="1186"/>
      <c r="H2" s="1036"/>
      <c r="I2" s="1036"/>
      <c r="J2" s="1036"/>
      <c r="K2" s="1036"/>
      <c r="M2" s="387"/>
    </row>
    <row r="3" spans="1:13" s="27" customFormat="1" ht="14.25" customHeight="1">
      <c r="A3" s="1141" t="s">
        <v>736</v>
      </c>
      <c r="B3" s="1142"/>
      <c r="C3" s="1142"/>
      <c r="D3" s="1142"/>
      <c r="E3" s="1142"/>
      <c r="F3" s="1142"/>
      <c r="G3" s="1143"/>
      <c r="H3" s="1028"/>
      <c r="I3" s="1028"/>
      <c r="J3" s="1028"/>
      <c r="K3" s="1028"/>
    </row>
    <row r="4" spans="1:13" s="27" customFormat="1" ht="14.25" customHeight="1">
      <c r="A4" s="1181"/>
      <c r="B4" s="1182"/>
      <c r="C4" s="1182"/>
      <c r="D4" s="1182"/>
      <c r="E4" s="1182"/>
      <c r="F4" s="1182"/>
      <c r="G4" s="1183"/>
      <c r="H4" s="1035"/>
      <c r="I4" s="1035"/>
      <c r="J4" s="1035"/>
      <c r="K4" s="1035"/>
    </row>
    <row r="5" spans="1:13" s="27" customFormat="1" ht="6" customHeight="1">
      <c r="A5" s="28"/>
      <c r="B5" s="29"/>
      <c r="C5" s="29"/>
      <c r="D5" s="30"/>
      <c r="E5" s="30"/>
      <c r="F5" s="7"/>
      <c r="G5" s="31"/>
      <c r="H5" s="30"/>
      <c r="I5" s="30"/>
      <c r="J5" s="7"/>
      <c r="K5" s="31"/>
    </row>
    <row r="6" spans="1:13" s="27" customFormat="1" ht="15" customHeight="1">
      <c r="A6" s="32"/>
      <c r="B6" s="18"/>
      <c r="C6" s="18"/>
      <c r="D6" s="1136" t="s">
        <v>3</v>
      </c>
      <c r="E6" s="1137"/>
      <c r="F6" s="1137"/>
      <c r="G6" s="1138"/>
      <c r="H6" s="1136" t="s">
        <v>4</v>
      </c>
      <c r="I6" s="1137"/>
      <c r="J6" s="1137"/>
      <c r="K6" s="1138"/>
    </row>
    <row r="7" spans="1:13" s="27" customFormat="1" ht="15" customHeight="1">
      <c r="A7" s="33" t="s">
        <v>5</v>
      </c>
      <c r="B7" s="649" t="s">
        <v>737</v>
      </c>
      <c r="C7" s="650"/>
      <c r="D7" s="34"/>
      <c r="E7" s="35"/>
      <c r="F7" s="34"/>
      <c r="G7" s="36" t="s">
        <v>36</v>
      </c>
      <c r="H7" s="34"/>
      <c r="I7" s="35"/>
      <c r="J7" s="34"/>
      <c r="K7" s="36" t="s">
        <v>36</v>
      </c>
    </row>
    <row r="8" spans="1:13" s="27" customFormat="1" ht="7.5" customHeight="1">
      <c r="A8" s="37"/>
      <c r="B8" s="38"/>
      <c r="C8" s="38"/>
      <c r="D8" s="39"/>
      <c r="E8" s="40"/>
      <c r="F8" s="39"/>
      <c r="G8" s="41"/>
      <c r="H8" s="39"/>
      <c r="I8" s="40"/>
      <c r="J8" s="39"/>
      <c r="K8" s="41"/>
    </row>
    <row r="9" spans="1:13" s="27" customFormat="1" ht="12.75" customHeight="1">
      <c r="A9" s="42"/>
      <c r="B9" s="43"/>
      <c r="C9" s="43"/>
      <c r="D9" s="44"/>
      <c r="E9" s="45"/>
      <c r="F9" s="44"/>
      <c r="G9" s="46"/>
      <c r="H9" s="44"/>
      <c r="I9" s="45"/>
      <c r="J9" s="44"/>
      <c r="K9" s="46"/>
    </row>
    <row r="10" spans="1:13" s="27" customFormat="1" ht="15.6">
      <c r="A10" s="47"/>
      <c r="B10" s="48" t="s">
        <v>738</v>
      </c>
      <c r="C10" s="43"/>
      <c r="D10" s="49" t="s">
        <v>739</v>
      </c>
      <c r="E10" s="45"/>
      <c r="F10" s="44"/>
      <c r="G10" s="46"/>
      <c r="H10" s="49" t="s">
        <v>739</v>
      </c>
      <c r="I10" s="45"/>
      <c r="J10" s="44"/>
      <c r="K10" s="46"/>
    </row>
    <row r="11" spans="1:13" s="27" customFormat="1" ht="12.75" customHeight="1">
      <c r="A11" s="50"/>
      <c r="B11" s="51"/>
      <c r="C11" s="52"/>
      <c r="D11" s="34"/>
      <c r="E11" s="45"/>
      <c r="F11" s="44"/>
      <c r="G11" s="46"/>
      <c r="H11" s="34"/>
      <c r="I11" s="45"/>
      <c r="J11" s="44"/>
      <c r="K11" s="46"/>
    </row>
    <row r="12" spans="1:13" s="27" customFormat="1" ht="15.6">
      <c r="A12" s="50"/>
      <c r="B12" s="51"/>
      <c r="C12" s="52" t="str">
        <f>Civil!A4</f>
        <v xml:space="preserve"> BILL NO. 1 - BUILDERS WORK</v>
      </c>
      <c r="D12" s="916" t="s">
        <v>740</v>
      </c>
      <c r="E12" s="45"/>
      <c r="F12" s="44"/>
      <c r="G12" s="53">
        <f>Civil!G979</f>
        <v>754212.8</v>
      </c>
      <c r="H12" s="916" t="s">
        <v>740</v>
      </c>
      <c r="I12" s="45"/>
      <c r="J12" s="44"/>
      <c r="K12" s="53">
        <f>Civil!K979</f>
        <v>966414.6</v>
      </c>
    </row>
    <row r="13" spans="1:13" s="27" customFormat="1" ht="15.6">
      <c r="A13" s="50"/>
      <c r="B13" s="51"/>
      <c r="C13" s="54"/>
      <c r="D13" s="34"/>
      <c r="E13" s="45"/>
      <c r="F13" s="44"/>
      <c r="G13" s="53"/>
      <c r="H13" s="34"/>
      <c r="I13" s="45"/>
      <c r="J13" s="44"/>
      <c r="K13" s="53"/>
    </row>
    <row r="14" spans="1:13" s="27" customFormat="1" ht="15.6">
      <c r="A14" s="50"/>
      <c r="B14" s="51"/>
      <c r="C14" s="54" t="str">
        <f>'PL '!A4</f>
        <v>BILL NO. 2 - PLUMBING WORKS</v>
      </c>
      <c r="D14" s="916" t="s">
        <v>741</v>
      </c>
      <c r="E14" s="45"/>
      <c r="F14" s="44"/>
      <c r="G14" s="53">
        <f>'PL '!G268</f>
        <v>75485</v>
      </c>
      <c r="H14" s="916" t="s">
        <v>741</v>
      </c>
      <c r="I14" s="45"/>
      <c r="J14" s="44"/>
      <c r="K14" s="53">
        <f>'PL '!K268</f>
        <v>58645</v>
      </c>
    </row>
    <row r="15" spans="1:13" s="27" customFormat="1" ht="15.6">
      <c r="A15" s="50"/>
      <c r="B15" s="51"/>
      <c r="C15" s="54"/>
      <c r="D15" s="34"/>
      <c r="E15" s="45"/>
      <c r="F15" s="44"/>
      <c r="G15" s="53"/>
      <c r="H15" s="34"/>
      <c r="I15" s="45"/>
      <c r="J15" s="44"/>
      <c r="K15" s="53"/>
    </row>
    <row r="16" spans="1:13" s="27" customFormat="1" ht="15.6">
      <c r="A16" s="50"/>
      <c r="B16" s="51"/>
      <c r="C16" s="54" t="str">
        <f>'FF '!A4</f>
        <v>BILL NO. 3 - FIRE PROTECTION WORKS</v>
      </c>
      <c r="D16" s="916" t="s">
        <v>742</v>
      </c>
      <c r="E16" s="45"/>
      <c r="F16" s="44"/>
      <c r="G16" s="53">
        <f>'FF '!G200</f>
        <v>29355</v>
      </c>
      <c r="H16" s="916" t="s">
        <v>742</v>
      </c>
      <c r="I16" s="45"/>
      <c r="J16" s="44"/>
      <c r="K16" s="53">
        <f>'FF '!K200</f>
        <v>18580</v>
      </c>
    </row>
    <row r="17" spans="1:11" s="27" customFormat="1" ht="15.6">
      <c r="A17" s="50"/>
      <c r="B17" s="51"/>
      <c r="C17" s="54"/>
      <c r="D17" s="34"/>
      <c r="E17" s="45"/>
      <c r="F17" s="44"/>
      <c r="G17" s="53"/>
      <c r="H17" s="34"/>
      <c r="I17" s="45"/>
      <c r="J17" s="44"/>
      <c r="K17" s="53"/>
    </row>
    <row r="18" spans="1:11" s="27" customFormat="1" ht="15.6">
      <c r="A18" s="50"/>
      <c r="B18" s="51"/>
      <c r="C18" s="54" t="str">
        <f>HVAC!A4</f>
        <v>BILL NO. 4 - MECHANICAL  WORKS</v>
      </c>
      <c r="D18" s="916" t="s">
        <v>743</v>
      </c>
      <c r="E18" s="45"/>
      <c r="F18" s="44"/>
      <c r="G18" s="53">
        <f>HVAC!G342</f>
        <v>233330</v>
      </c>
      <c r="H18" s="916" t="s">
        <v>743</v>
      </c>
      <c r="I18" s="45"/>
      <c r="J18" s="44"/>
      <c r="K18" s="53">
        <f>HVAC!K342</f>
        <v>303378</v>
      </c>
    </row>
    <row r="19" spans="1:11" s="27" customFormat="1" ht="15.6">
      <c r="A19" s="50"/>
      <c r="B19" s="51"/>
      <c r="C19" s="54"/>
      <c r="D19" s="34"/>
      <c r="E19" s="45"/>
      <c r="F19" s="44"/>
      <c r="G19" s="53"/>
      <c r="H19" s="34"/>
      <c r="I19" s="45"/>
      <c r="J19" s="44"/>
      <c r="K19" s="53"/>
    </row>
    <row r="20" spans="1:11" s="27" customFormat="1" ht="15.6">
      <c r="A20" s="50"/>
      <c r="B20" s="51"/>
      <c r="C20" s="54" t="str">
        <f>'Electrical '!A4</f>
        <v>BILL NO. 5 - ELECTRICAL WORKS</v>
      </c>
      <c r="D20" s="916" t="s">
        <v>744</v>
      </c>
      <c r="E20" s="45"/>
      <c r="F20" s="44"/>
      <c r="G20" s="53">
        <f>'Electrical '!G877</f>
        <v>300009</v>
      </c>
      <c r="H20" s="916" t="s">
        <v>744</v>
      </c>
      <c r="I20" s="45"/>
      <c r="J20" s="44"/>
      <c r="K20" s="53">
        <f>'Electrical '!K877</f>
        <v>322690</v>
      </c>
    </row>
    <row r="21" spans="1:11" s="27" customFormat="1" ht="15.6">
      <c r="A21" s="50"/>
      <c r="B21" s="51"/>
      <c r="C21" s="54"/>
      <c r="D21" s="34"/>
      <c r="E21" s="45"/>
      <c r="F21" s="44"/>
      <c r="G21" s="53"/>
      <c r="H21" s="34"/>
      <c r="I21" s="45"/>
      <c r="J21" s="44"/>
      <c r="K21" s="53"/>
    </row>
    <row r="22" spans="1:11" s="27" customFormat="1" ht="15.6">
      <c r="A22" s="50"/>
      <c r="B22" s="51"/>
      <c r="C22" s="54" t="str">
        <f>'Additional Items'!A4</f>
        <v>BILL NO. 6 - ADDITIONAL ITEMS</v>
      </c>
      <c r="D22" s="916" t="s">
        <v>745</v>
      </c>
      <c r="E22" s="45"/>
      <c r="F22" s="44"/>
      <c r="G22" s="53">
        <f>'Additional Items'!G268</f>
        <v>225759.4</v>
      </c>
      <c r="H22" s="916" t="s">
        <v>745</v>
      </c>
      <c r="I22" s="45"/>
      <c r="J22" s="44"/>
      <c r="K22" s="53">
        <f>'Additional Items'!K268</f>
        <v>8000</v>
      </c>
    </row>
    <row r="23" spans="1:11" s="27" customFormat="1" ht="15.6">
      <c r="A23" s="50"/>
      <c r="B23" s="51"/>
      <c r="C23" s="54"/>
      <c r="D23" s="917"/>
      <c r="E23" s="45"/>
      <c r="F23" s="44"/>
      <c r="G23" s="46"/>
      <c r="H23" s="917"/>
      <c r="I23" s="45"/>
      <c r="J23" s="44"/>
      <c r="K23" s="46"/>
    </row>
    <row r="24" spans="1:11" s="27" customFormat="1" ht="15.6">
      <c r="A24" s="55"/>
      <c r="B24" s="11"/>
      <c r="C24" s="54" t="str">
        <f>'Prov sum'!A4</f>
        <v>BILL NO. 7 -PROVISIONAL SUM</v>
      </c>
      <c r="D24" s="916" t="s">
        <v>746</v>
      </c>
      <c r="E24" s="7"/>
      <c r="F24" s="6"/>
      <c r="G24" s="53">
        <f>'Prov sum'!G70</f>
        <v>50000</v>
      </c>
      <c r="H24" s="916" t="s">
        <v>746</v>
      </c>
      <c r="I24" s="7"/>
      <c r="J24" s="6"/>
      <c r="K24" s="53">
        <f>'Prov sum'!K70</f>
        <v>50000</v>
      </c>
    </row>
    <row r="25" spans="1:11" s="27" customFormat="1" ht="12.75" customHeight="1">
      <c r="A25" s="55"/>
      <c r="B25" s="11"/>
      <c r="C25" s="21"/>
      <c r="D25" s="56"/>
      <c r="E25" s="7"/>
      <c r="F25" s="6"/>
      <c r="G25" s="57"/>
      <c r="H25" s="56"/>
      <c r="I25" s="7"/>
      <c r="J25" s="6"/>
      <c r="K25" s="57"/>
    </row>
    <row r="26" spans="1:11" s="27" customFormat="1" ht="12.75" customHeight="1">
      <c r="A26" s="55"/>
      <c r="B26" s="11"/>
      <c r="C26" s="21"/>
      <c r="D26" s="56"/>
      <c r="E26" s="7"/>
      <c r="F26" s="6"/>
      <c r="G26" s="57"/>
      <c r="H26" s="56"/>
      <c r="I26" s="7"/>
      <c r="J26" s="6"/>
      <c r="K26" s="57"/>
    </row>
    <row r="27" spans="1:11" s="27" customFormat="1" ht="12.75" customHeight="1">
      <c r="A27" s="55"/>
      <c r="B27" s="11"/>
      <c r="C27" s="21"/>
      <c r="D27" s="56"/>
      <c r="E27" s="7"/>
      <c r="F27" s="6"/>
      <c r="G27" s="57"/>
      <c r="H27" s="56"/>
      <c r="I27" s="7"/>
      <c r="J27" s="6"/>
      <c r="K27" s="57"/>
    </row>
    <row r="28" spans="1:11" s="27" customFormat="1" ht="12.75" customHeight="1">
      <c r="A28" s="55"/>
      <c r="B28" s="11"/>
      <c r="C28" s="21"/>
      <c r="D28" s="56"/>
      <c r="E28" s="7"/>
      <c r="F28" s="6"/>
      <c r="G28" s="57"/>
      <c r="H28" s="56"/>
      <c r="I28" s="7"/>
      <c r="J28" s="6"/>
      <c r="K28" s="57"/>
    </row>
    <row r="29" spans="1:11" s="27" customFormat="1" ht="12.75" customHeight="1">
      <c r="A29" s="55"/>
      <c r="B29" s="11"/>
      <c r="C29" s="21"/>
      <c r="D29" s="56"/>
      <c r="E29" s="7"/>
      <c r="F29" s="6"/>
      <c r="G29" s="57"/>
      <c r="H29" s="56"/>
      <c r="I29" s="7"/>
      <c r="J29" s="6"/>
      <c r="K29" s="57"/>
    </row>
    <row r="30" spans="1:11" s="27" customFormat="1" ht="12.75" customHeight="1">
      <c r="A30" s="55"/>
      <c r="B30" s="11"/>
      <c r="C30" s="21"/>
      <c r="D30" s="56"/>
      <c r="E30" s="7"/>
      <c r="F30" s="6"/>
      <c r="G30" s="57"/>
      <c r="H30" s="56"/>
      <c r="I30" s="7"/>
      <c r="J30" s="6"/>
      <c r="K30" s="57"/>
    </row>
    <row r="31" spans="1:11" s="27" customFormat="1" ht="12.75" customHeight="1">
      <c r="A31" s="58"/>
      <c r="B31" s="10"/>
      <c r="C31" s="21"/>
      <c r="D31" s="56"/>
      <c r="E31" s="7"/>
      <c r="F31" s="6"/>
      <c r="G31" s="57"/>
      <c r="H31" s="56"/>
      <c r="I31" s="7"/>
      <c r="J31" s="6"/>
      <c r="K31" s="57"/>
    </row>
    <row r="32" spans="1:11" s="27" customFormat="1" ht="12.75" customHeight="1">
      <c r="A32" s="55"/>
      <c r="B32" s="11"/>
      <c r="C32" s="21"/>
      <c r="D32" s="56"/>
      <c r="E32" s="7"/>
      <c r="F32" s="6"/>
      <c r="G32" s="57"/>
      <c r="H32" s="56"/>
      <c r="I32" s="7"/>
      <c r="J32" s="6"/>
      <c r="K32" s="57"/>
    </row>
    <row r="33" spans="1:11" s="27" customFormat="1" ht="12.75" customHeight="1">
      <c r="A33" s="55"/>
      <c r="B33" s="11"/>
      <c r="C33" s="21"/>
      <c r="D33" s="56"/>
      <c r="E33" s="7"/>
      <c r="F33" s="6"/>
      <c r="G33" s="57"/>
      <c r="H33" s="56"/>
      <c r="I33" s="7"/>
      <c r="J33" s="6"/>
      <c r="K33" s="57"/>
    </row>
    <row r="34" spans="1:11" s="27" customFormat="1" ht="12.75" customHeight="1">
      <c r="A34" s="59"/>
      <c r="B34" s="8"/>
      <c r="C34" s="21"/>
      <c r="D34" s="56"/>
      <c r="E34" s="7"/>
      <c r="F34" s="6"/>
      <c r="G34" s="57"/>
      <c r="H34" s="56"/>
      <c r="I34" s="7"/>
      <c r="J34" s="6"/>
      <c r="K34" s="57"/>
    </row>
    <row r="35" spans="1:11" s="27" customFormat="1" ht="12.75" customHeight="1">
      <c r="A35" s="58"/>
      <c r="B35" s="10"/>
      <c r="C35" s="21"/>
      <c r="D35" s="56"/>
      <c r="E35" s="7"/>
      <c r="F35" s="6"/>
      <c r="G35" s="57"/>
      <c r="H35" s="56"/>
      <c r="I35" s="7"/>
      <c r="J35" s="6"/>
      <c r="K35" s="57"/>
    </row>
    <row r="36" spans="1:11" s="27" customFormat="1" ht="12.75" customHeight="1">
      <c r="A36" s="55"/>
      <c r="B36" s="11"/>
      <c r="C36" s="21"/>
      <c r="D36" s="56"/>
      <c r="E36" s="7"/>
      <c r="F36" s="6"/>
      <c r="G36" s="57"/>
      <c r="H36" s="56"/>
      <c r="I36" s="7"/>
      <c r="J36" s="6"/>
      <c r="K36" s="57"/>
    </row>
    <row r="37" spans="1:11" s="60" customFormat="1" ht="12.75" customHeight="1">
      <c r="A37" s="55"/>
      <c r="B37" s="11"/>
      <c r="C37" s="21"/>
      <c r="D37" s="56"/>
      <c r="E37" s="7"/>
      <c r="F37" s="6"/>
      <c r="G37" s="57"/>
      <c r="H37" s="56"/>
      <c r="I37" s="7"/>
      <c r="J37" s="6"/>
      <c r="K37" s="57"/>
    </row>
    <row r="38" spans="1:11" s="60" customFormat="1" ht="12.75" customHeight="1">
      <c r="A38" s="55"/>
      <c r="B38" s="11"/>
      <c r="C38" s="21"/>
      <c r="D38" s="56"/>
      <c r="E38" s="7"/>
      <c r="F38" s="6"/>
      <c r="G38" s="57"/>
      <c r="H38" s="56"/>
      <c r="I38" s="7"/>
      <c r="J38" s="6"/>
      <c r="K38" s="57"/>
    </row>
    <row r="39" spans="1:11" s="60" customFormat="1" ht="12.75" customHeight="1">
      <c r="A39" s="55"/>
      <c r="B39" s="11"/>
      <c r="C39" s="21"/>
      <c r="D39" s="56"/>
      <c r="E39" s="7"/>
      <c r="F39" s="6"/>
      <c r="G39" s="57"/>
      <c r="H39" s="56"/>
      <c r="I39" s="7"/>
      <c r="J39" s="6"/>
      <c r="K39" s="57"/>
    </row>
    <row r="40" spans="1:11" s="60" customFormat="1" ht="12.75" customHeight="1">
      <c r="A40" s="55"/>
      <c r="B40" s="11"/>
      <c r="C40" s="721"/>
      <c r="D40" s="6"/>
      <c r="E40" s="7"/>
      <c r="F40" s="6"/>
      <c r="G40" s="57"/>
      <c r="H40" s="6"/>
      <c r="I40" s="7"/>
      <c r="J40" s="6"/>
      <c r="K40" s="57"/>
    </row>
    <row r="41" spans="1:11" s="60" customFormat="1" ht="12.75" customHeight="1">
      <c r="A41" s="55"/>
      <c r="B41" s="11"/>
      <c r="C41" s="721"/>
      <c r="D41" s="6"/>
      <c r="E41" s="7"/>
      <c r="F41" s="6"/>
      <c r="G41" s="57"/>
      <c r="H41" s="6"/>
      <c r="I41" s="7"/>
      <c r="J41" s="6"/>
      <c r="K41" s="57"/>
    </row>
    <row r="42" spans="1:11" s="60" customFormat="1" ht="12.75" customHeight="1">
      <c r="A42" s="55"/>
      <c r="B42" s="11"/>
      <c r="C42" s="721"/>
      <c r="D42" s="6"/>
      <c r="E42" s="7"/>
      <c r="F42" s="6"/>
      <c r="G42" s="57"/>
      <c r="H42" s="6"/>
      <c r="I42" s="7"/>
      <c r="J42" s="6"/>
      <c r="K42" s="57"/>
    </row>
    <row r="43" spans="1:11" s="60" customFormat="1" ht="12.75" customHeight="1">
      <c r="A43" s="55"/>
      <c r="B43" s="11"/>
      <c r="C43" s="721"/>
      <c r="D43" s="6"/>
      <c r="E43" s="7"/>
      <c r="F43" s="6"/>
      <c r="G43" s="57"/>
      <c r="H43" s="6"/>
      <c r="I43" s="7"/>
      <c r="J43" s="6"/>
      <c r="K43" s="57"/>
    </row>
    <row r="44" spans="1:11" s="60" customFormat="1" ht="12.75" customHeight="1">
      <c r="A44" s="55"/>
      <c r="B44" s="11"/>
      <c r="C44" s="721"/>
      <c r="D44" s="6"/>
      <c r="E44" s="7"/>
      <c r="F44" s="6"/>
      <c r="G44" s="57"/>
      <c r="H44" s="6"/>
      <c r="I44" s="7"/>
      <c r="J44" s="6"/>
      <c r="K44" s="57"/>
    </row>
    <row r="45" spans="1:11" s="60" customFormat="1" ht="12.75" customHeight="1">
      <c r="A45" s="55"/>
      <c r="B45" s="11"/>
      <c r="C45" s="721"/>
      <c r="D45" s="6"/>
      <c r="E45" s="7"/>
      <c r="F45" s="6"/>
      <c r="G45" s="57"/>
      <c r="H45" s="6"/>
      <c r="I45" s="7"/>
      <c r="J45" s="6"/>
      <c r="K45" s="57"/>
    </row>
    <row r="46" spans="1:11" s="60" customFormat="1" ht="12.75" customHeight="1">
      <c r="A46" s="55"/>
      <c r="B46" s="11"/>
      <c r="C46" s="721"/>
      <c r="D46" s="6"/>
      <c r="E46" s="7"/>
      <c r="F46" s="6"/>
      <c r="G46" s="57"/>
      <c r="H46" s="6"/>
      <c r="I46" s="7"/>
      <c r="J46" s="6"/>
      <c r="K46" s="57"/>
    </row>
    <row r="47" spans="1:11" s="60" customFormat="1" ht="12.75" customHeight="1">
      <c r="A47" s="55"/>
      <c r="B47" s="11"/>
      <c r="C47" s="721"/>
      <c r="D47" s="6"/>
      <c r="E47" s="7"/>
      <c r="F47" s="6"/>
      <c r="G47" s="57"/>
      <c r="H47" s="6"/>
      <c r="I47" s="7"/>
      <c r="J47" s="6"/>
      <c r="K47" s="57"/>
    </row>
    <row r="48" spans="1:11" s="60" customFormat="1" ht="12.75" customHeight="1">
      <c r="A48" s="55"/>
      <c r="B48" s="11"/>
      <c r="C48" s="721"/>
      <c r="D48" s="6"/>
      <c r="E48" s="7"/>
      <c r="F48" s="6"/>
      <c r="G48" s="57"/>
      <c r="H48" s="6"/>
      <c r="I48" s="7"/>
      <c r="J48" s="6"/>
      <c r="K48" s="57"/>
    </row>
    <row r="49" spans="1:11" s="60" customFormat="1" ht="12.75" customHeight="1">
      <c r="A49" s="55"/>
      <c r="B49" s="11"/>
      <c r="C49" s="721"/>
      <c r="D49" s="6"/>
      <c r="E49" s="7"/>
      <c r="F49" s="6"/>
      <c r="G49" s="57"/>
      <c r="H49" s="6"/>
      <c r="I49" s="7"/>
      <c r="J49" s="6"/>
      <c r="K49" s="57"/>
    </row>
    <row r="50" spans="1:11" s="60" customFormat="1" ht="12.75" customHeight="1">
      <c r="A50" s="55"/>
      <c r="B50" s="11"/>
      <c r="C50" s="721"/>
      <c r="D50" s="6"/>
      <c r="E50" s="7"/>
      <c r="F50" s="6"/>
      <c r="G50" s="57"/>
      <c r="H50" s="6"/>
      <c r="I50" s="7"/>
      <c r="J50" s="6"/>
      <c r="K50" s="57"/>
    </row>
    <row r="51" spans="1:11" s="60" customFormat="1" ht="12.75" customHeight="1">
      <c r="A51" s="55"/>
      <c r="B51" s="11"/>
      <c r="C51" s="721"/>
      <c r="D51" s="6"/>
      <c r="E51" s="7"/>
      <c r="F51" s="6"/>
      <c r="G51" s="57"/>
      <c r="H51" s="6"/>
      <c r="I51" s="7"/>
      <c r="J51" s="6"/>
      <c r="K51" s="57"/>
    </row>
    <row r="52" spans="1:11" ht="12.75" customHeight="1">
      <c r="A52" s="55"/>
      <c r="B52" s="11"/>
      <c r="C52" s="721"/>
      <c r="D52" s="6"/>
      <c r="E52" s="7"/>
      <c r="F52" s="6"/>
      <c r="G52" s="57"/>
      <c r="H52" s="6"/>
      <c r="I52" s="7"/>
      <c r="J52" s="6"/>
      <c r="K52" s="57"/>
    </row>
    <row r="53" spans="1:11" ht="12.75" customHeight="1">
      <c r="A53" s="55"/>
      <c r="B53" s="11"/>
      <c r="C53" s="721"/>
      <c r="D53" s="6"/>
      <c r="E53" s="7"/>
      <c r="F53" s="6"/>
      <c r="G53" s="57"/>
      <c r="H53" s="6"/>
      <c r="I53" s="7"/>
      <c r="J53" s="6"/>
      <c r="K53" s="57"/>
    </row>
    <row r="54" spans="1:11" ht="12.75" customHeight="1">
      <c r="A54" s="55"/>
      <c r="B54" s="11"/>
      <c r="C54" s="721"/>
      <c r="D54" s="6"/>
      <c r="E54" s="7"/>
      <c r="F54" s="6"/>
      <c r="G54" s="57"/>
      <c r="H54" s="6"/>
      <c r="I54" s="7"/>
      <c r="J54" s="6"/>
      <c r="K54" s="57"/>
    </row>
    <row r="55" spans="1:11" ht="12.75" customHeight="1">
      <c r="A55" s="62"/>
      <c r="B55" s="11"/>
      <c r="C55" s="5"/>
      <c r="D55" s="6"/>
      <c r="E55" s="7"/>
      <c r="F55" s="6"/>
      <c r="G55" s="57"/>
      <c r="H55" s="6"/>
      <c r="I55" s="7"/>
      <c r="J55" s="6"/>
      <c r="K55" s="57"/>
    </row>
    <row r="56" spans="1:11" ht="12.75" customHeight="1">
      <c r="A56" s="63"/>
      <c r="B56" s="11"/>
      <c r="C56" s="5"/>
      <c r="D56" s="6"/>
      <c r="E56" s="7"/>
      <c r="F56" s="6"/>
      <c r="G56" s="57"/>
      <c r="H56" s="6"/>
      <c r="I56" s="7"/>
      <c r="J56" s="6"/>
      <c r="K56" s="57"/>
    </row>
    <row r="57" spans="1:11" ht="12.75" customHeight="1">
      <c r="A57" s="63"/>
      <c r="B57" s="11"/>
      <c r="C57" s="5"/>
      <c r="D57" s="6"/>
      <c r="E57" s="7"/>
      <c r="F57" s="6"/>
      <c r="G57" s="57"/>
      <c r="H57" s="6"/>
      <c r="I57" s="7"/>
      <c r="J57" s="6"/>
      <c r="K57" s="57"/>
    </row>
    <row r="58" spans="1:11" ht="12.75" customHeight="1">
      <c r="A58" s="63"/>
      <c r="B58" s="11"/>
      <c r="C58" s="5"/>
      <c r="D58" s="6"/>
      <c r="E58" s="7"/>
      <c r="F58" s="6"/>
      <c r="G58" s="57"/>
      <c r="H58" s="6"/>
      <c r="I58" s="7"/>
      <c r="J58" s="6"/>
      <c r="K58" s="57"/>
    </row>
    <row r="59" spans="1:11" ht="12.75" customHeight="1">
      <c r="A59" s="63"/>
      <c r="B59" s="11"/>
      <c r="C59" s="5"/>
      <c r="D59" s="6"/>
      <c r="E59" s="7"/>
      <c r="F59" s="6"/>
      <c r="G59" s="57"/>
      <c r="H59" s="6"/>
      <c r="I59" s="7"/>
      <c r="J59" s="6"/>
      <c r="K59" s="57"/>
    </row>
    <row r="60" spans="1:11" ht="12.75" customHeight="1">
      <c r="A60" s="63"/>
      <c r="B60" s="11"/>
      <c r="C60" s="5"/>
      <c r="D60" s="6"/>
      <c r="E60" s="7"/>
      <c r="F60" s="6"/>
      <c r="G60" s="57"/>
      <c r="H60" s="6"/>
      <c r="I60" s="7"/>
      <c r="J60" s="6"/>
      <c r="K60" s="57"/>
    </row>
    <row r="61" spans="1:11" ht="12.75" customHeight="1">
      <c r="A61" s="63"/>
      <c r="B61" s="11"/>
      <c r="C61" s="5"/>
      <c r="D61" s="6"/>
      <c r="E61" s="7"/>
      <c r="F61" s="6"/>
      <c r="G61" s="57"/>
      <c r="H61" s="6"/>
      <c r="I61" s="7"/>
      <c r="J61" s="6"/>
      <c r="K61" s="57"/>
    </row>
    <row r="62" spans="1:11" ht="12.75" customHeight="1">
      <c r="A62" s="63"/>
      <c r="B62" s="11"/>
      <c r="C62" s="5"/>
      <c r="D62" s="6"/>
      <c r="E62" s="7"/>
      <c r="F62" s="6"/>
      <c r="G62" s="57"/>
      <c r="H62" s="6"/>
      <c r="I62" s="7"/>
      <c r="J62" s="6"/>
      <c r="K62" s="57"/>
    </row>
    <row r="63" spans="1:11" ht="12.75" customHeight="1">
      <c r="A63" s="63"/>
      <c r="B63" s="11"/>
      <c r="C63" s="5"/>
      <c r="D63" s="6"/>
      <c r="E63" s="7"/>
      <c r="F63" s="6"/>
      <c r="G63" s="57"/>
      <c r="H63" s="6"/>
      <c r="I63" s="7"/>
      <c r="J63" s="6"/>
      <c r="K63" s="57"/>
    </row>
    <row r="64" spans="1:11" ht="12.75" customHeight="1">
      <c r="A64" s="63"/>
      <c r="B64" s="11"/>
      <c r="C64" s="5"/>
      <c r="D64" s="6"/>
      <c r="E64" s="7"/>
      <c r="F64" s="6"/>
      <c r="G64" s="57"/>
      <c r="H64" s="6"/>
      <c r="I64" s="7"/>
      <c r="J64" s="6"/>
      <c r="K64" s="57"/>
    </row>
    <row r="65" spans="1:11" ht="12.75" customHeight="1">
      <c r="A65" s="64"/>
      <c r="B65" s="12"/>
      <c r="C65" s="12"/>
      <c r="D65" s="13"/>
      <c r="E65" s="14"/>
      <c r="F65" s="13"/>
      <c r="G65" s="65"/>
      <c r="H65" s="13"/>
      <c r="I65" s="14"/>
      <c r="J65" s="13"/>
      <c r="K65" s="65"/>
    </row>
    <row r="66" spans="1:11" ht="12.75" customHeight="1">
      <c r="A66" s="66"/>
      <c r="B66" s="5"/>
      <c r="C66" s="5"/>
      <c r="D66" s="6"/>
      <c r="E66" s="7"/>
      <c r="F66" s="6"/>
      <c r="G66" s="57"/>
      <c r="H66" s="6"/>
      <c r="I66" s="7"/>
      <c r="J66" s="6"/>
      <c r="K66" s="57"/>
    </row>
    <row r="67" spans="1:11" ht="15" customHeight="1">
      <c r="A67" s="67"/>
      <c r="B67" s="54" t="s">
        <v>747</v>
      </c>
      <c r="C67" s="52"/>
      <c r="D67" s="44"/>
      <c r="E67" s="45"/>
      <c r="F67" s="34" t="s">
        <v>36</v>
      </c>
      <c r="G67" s="53">
        <f>SUM(G11:G64)</f>
        <v>1668151.2</v>
      </c>
      <c r="H67" s="44"/>
      <c r="I67" s="45"/>
      <c r="J67" s="34" t="s">
        <v>36</v>
      </c>
      <c r="K67" s="53">
        <f>SUM(K11:K64)</f>
        <v>1727707.6</v>
      </c>
    </row>
    <row r="68" spans="1:11" ht="15" customHeight="1" thickBot="1">
      <c r="A68" s="68"/>
      <c r="B68" s="15"/>
      <c r="C68" s="15"/>
      <c r="D68" s="16"/>
      <c r="E68" s="17"/>
      <c r="F68" s="16"/>
      <c r="G68" s="69"/>
      <c r="H68" s="16"/>
      <c r="I68" s="17"/>
      <c r="J68" s="16"/>
      <c r="K68" s="69"/>
    </row>
    <row r="69" spans="1:11" ht="12.75" customHeight="1" thickTop="1">
      <c r="A69" s="70"/>
      <c r="C69" s="72"/>
      <c r="D69" s="70"/>
      <c r="E69" s="70"/>
      <c r="F69" s="70"/>
      <c r="G69" s="70"/>
      <c r="H69" s="70"/>
      <c r="I69" s="70"/>
      <c r="J69" s="70"/>
      <c r="K69" s="70"/>
    </row>
    <row r="70" spans="1:11">
      <c r="A70" s="70"/>
      <c r="C70" s="72"/>
      <c r="D70" s="70"/>
      <c r="E70" s="70"/>
      <c r="F70" s="70"/>
      <c r="G70" s="70"/>
      <c r="H70" s="70"/>
      <c r="I70" s="70"/>
      <c r="J70" s="70"/>
      <c r="K70" s="70"/>
    </row>
    <row r="71" spans="1:11">
      <c r="A71" s="70"/>
      <c r="C71" s="72"/>
      <c r="D71" s="70"/>
      <c r="E71" s="70"/>
      <c r="F71" s="70"/>
      <c r="G71" s="70"/>
      <c r="H71" s="70"/>
      <c r="I71" s="70"/>
      <c r="J71" s="70"/>
      <c r="K71" s="70"/>
    </row>
    <row r="72" spans="1:11">
      <c r="A72" s="70"/>
      <c r="C72" s="72"/>
      <c r="D72" s="70"/>
      <c r="E72" s="70"/>
      <c r="F72" s="70"/>
      <c r="G72" s="70"/>
      <c r="H72" s="70"/>
      <c r="I72" s="70"/>
      <c r="J72" s="70"/>
      <c r="K72" s="70"/>
    </row>
    <row r="73" spans="1:11">
      <c r="A73" s="70"/>
      <c r="C73" s="72"/>
      <c r="D73" s="70"/>
      <c r="E73" s="70"/>
      <c r="F73" s="70"/>
      <c r="G73" s="70"/>
      <c r="H73" s="70"/>
      <c r="I73" s="70"/>
      <c r="J73" s="70"/>
      <c r="K73" s="70"/>
    </row>
    <row r="74" spans="1:11">
      <c r="A74" s="70"/>
      <c r="C74" s="72"/>
      <c r="D74" s="70"/>
      <c r="E74" s="70"/>
      <c r="F74" s="70"/>
      <c r="G74" s="70"/>
      <c r="H74" s="70"/>
      <c r="I74" s="70"/>
      <c r="J74" s="70"/>
      <c r="K74" s="70"/>
    </row>
    <row r="75" spans="1:11">
      <c r="A75" s="70"/>
      <c r="C75" s="72"/>
      <c r="D75" s="70"/>
      <c r="E75" s="70"/>
      <c r="F75" s="70"/>
      <c r="G75" s="70"/>
      <c r="H75" s="70"/>
      <c r="I75" s="70"/>
      <c r="J75" s="70"/>
      <c r="K75" s="70"/>
    </row>
    <row r="76" spans="1:11">
      <c r="A76" s="70"/>
      <c r="C76" s="72"/>
      <c r="D76" s="70"/>
      <c r="E76" s="70"/>
      <c r="F76" s="70"/>
      <c r="G76" s="70"/>
      <c r="H76" s="70"/>
      <c r="I76" s="70"/>
      <c r="J76" s="70"/>
      <c r="K76" s="70"/>
    </row>
    <row r="77" spans="1:11">
      <c r="A77" s="70"/>
      <c r="C77" s="72"/>
      <c r="D77" s="70"/>
      <c r="E77" s="70"/>
      <c r="F77" s="70"/>
      <c r="G77" s="70"/>
      <c r="H77" s="70"/>
      <c r="I77" s="70"/>
      <c r="J77" s="70"/>
      <c r="K77" s="70"/>
    </row>
    <row r="78" spans="1:11">
      <c r="A78" s="70"/>
      <c r="C78" s="72"/>
      <c r="D78" s="70"/>
      <c r="E78" s="70"/>
      <c r="F78" s="70"/>
      <c r="G78" s="70"/>
      <c r="H78" s="70"/>
      <c r="I78" s="70"/>
      <c r="J78" s="70"/>
      <c r="K78" s="70"/>
    </row>
    <row r="79" spans="1:11">
      <c r="A79" s="70"/>
      <c r="C79" s="72"/>
      <c r="D79" s="70"/>
      <c r="E79" s="70"/>
      <c r="F79" s="70"/>
      <c r="G79" s="70"/>
      <c r="H79" s="70"/>
      <c r="I79" s="70"/>
      <c r="J79" s="70"/>
      <c r="K79" s="70"/>
    </row>
    <row r="80" spans="1:11">
      <c r="A80" s="70"/>
      <c r="C80" s="72"/>
      <c r="D80" s="70"/>
      <c r="E80" s="70"/>
      <c r="F80" s="70"/>
      <c r="G80" s="70"/>
      <c r="H80" s="70"/>
      <c r="I80" s="70"/>
      <c r="J80" s="70"/>
      <c r="K80" s="70"/>
    </row>
    <row r="81" spans="1:11">
      <c r="A81" s="70"/>
      <c r="C81" s="72"/>
      <c r="D81" s="70"/>
      <c r="E81" s="70"/>
      <c r="F81" s="70"/>
      <c r="G81" s="70"/>
      <c r="H81" s="70"/>
      <c r="I81" s="70"/>
      <c r="J81" s="70"/>
      <c r="K81" s="70"/>
    </row>
    <row r="82" spans="1:11">
      <c r="A82" s="70"/>
      <c r="C82" s="72"/>
      <c r="D82" s="70"/>
      <c r="E82" s="70"/>
      <c r="F82" s="70"/>
      <c r="G82" s="70"/>
      <c r="H82" s="70"/>
      <c r="I82" s="70"/>
      <c r="J82" s="70"/>
      <c r="K82" s="70"/>
    </row>
    <row r="83" spans="1:11">
      <c r="A83" s="70"/>
      <c r="C83" s="72"/>
      <c r="D83" s="70"/>
      <c r="E83" s="70"/>
      <c r="F83" s="70"/>
      <c r="G83" s="70"/>
      <c r="H83" s="70"/>
      <c r="I83" s="70"/>
      <c r="J83" s="70"/>
      <c r="K83" s="70"/>
    </row>
    <row r="84" spans="1:11">
      <c r="A84" s="70"/>
      <c r="C84" s="72"/>
      <c r="D84" s="70"/>
      <c r="E84" s="70"/>
      <c r="F84" s="70"/>
      <c r="G84" s="70"/>
      <c r="H84" s="70"/>
      <c r="I84" s="70"/>
      <c r="J84" s="70"/>
      <c r="K84" s="70"/>
    </row>
    <row r="85" spans="1:11">
      <c r="A85" s="70"/>
      <c r="C85" s="72"/>
      <c r="D85" s="70"/>
      <c r="E85" s="70"/>
      <c r="F85" s="70"/>
      <c r="G85" s="70"/>
      <c r="H85" s="70"/>
      <c r="I85" s="70"/>
      <c r="J85" s="70"/>
      <c r="K85" s="70"/>
    </row>
    <row r="86" spans="1:11">
      <c r="A86" s="70"/>
      <c r="C86" s="72"/>
      <c r="D86" s="70"/>
      <c r="E86" s="70"/>
      <c r="F86" s="70"/>
      <c r="G86" s="70"/>
      <c r="H86" s="70"/>
      <c r="I86" s="70"/>
      <c r="J86" s="70"/>
      <c r="K86" s="70"/>
    </row>
    <row r="87" spans="1:11">
      <c r="A87" s="70"/>
      <c r="C87" s="72"/>
      <c r="D87" s="70"/>
      <c r="E87" s="70"/>
      <c r="F87" s="70"/>
      <c r="G87" s="70"/>
      <c r="H87" s="70"/>
      <c r="I87" s="70"/>
      <c r="J87" s="70"/>
      <c r="K87" s="70"/>
    </row>
    <row r="88" spans="1:11">
      <c r="A88" s="70"/>
      <c r="C88" s="72"/>
      <c r="D88" s="70"/>
      <c r="E88" s="70"/>
      <c r="F88" s="70"/>
      <c r="G88" s="70"/>
      <c r="H88" s="70"/>
      <c r="I88" s="70"/>
      <c r="J88" s="70"/>
      <c r="K88" s="70"/>
    </row>
    <row r="89" spans="1:11">
      <c r="A89" s="70"/>
      <c r="C89" s="72"/>
      <c r="D89" s="70"/>
      <c r="E89" s="70"/>
      <c r="F89" s="70"/>
      <c r="G89" s="70"/>
      <c r="H89" s="70"/>
      <c r="I89" s="70"/>
      <c r="J89" s="70"/>
      <c r="K89" s="70"/>
    </row>
    <row r="90" spans="1:11">
      <c r="A90" s="70"/>
      <c r="C90" s="72"/>
      <c r="D90" s="70"/>
      <c r="E90" s="70"/>
      <c r="F90" s="70"/>
      <c r="G90" s="70"/>
      <c r="H90" s="70"/>
      <c r="I90" s="70"/>
      <c r="J90" s="70"/>
      <c r="K90" s="70"/>
    </row>
    <row r="91" spans="1:11">
      <c r="A91" s="70"/>
      <c r="C91" s="72"/>
      <c r="D91" s="70"/>
      <c r="E91" s="70"/>
      <c r="F91" s="70"/>
      <c r="G91" s="70"/>
      <c r="H91" s="70"/>
      <c r="I91" s="70"/>
      <c r="J91" s="70"/>
      <c r="K91" s="70"/>
    </row>
    <row r="92" spans="1:11">
      <c r="A92" s="70"/>
      <c r="C92" s="72"/>
      <c r="D92" s="70"/>
      <c r="E92" s="70"/>
      <c r="F92" s="70"/>
      <c r="G92" s="70"/>
      <c r="H92" s="70"/>
      <c r="I92" s="70"/>
      <c r="J92" s="70"/>
      <c r="K92" s="70"/>
    </row>
    <row r="93" spans="1:11">
      <c r="A93" s="70"/>
      <c r="C93" s="72"/>
      <c r="D93" s="70"/>
      <c r="E93" s="70"/>
      <c r="F93" s="70"/>
      <c r="G93" s="70"/>
      <c r="H93" s="70"/>
      <c r="I93" s="70"/>
      <c r="J93" s="70"/>
      <c r="K93" s="70"/>
    </row>
  </sheetData>
  <protectedRanges>
    <protectedRange sqref="F6:G6" name="Range1_1_1"/>
    <protectedRange sqref="J6:K6" name="Range1_5"/>
  </protectedRanges>
  <mergeCells count="5">
    <mergeCell ref="A3:G3"/>
    <mergeCell ref="A4:G4"/>
    <mergeCell ref="A2:G2"/>
    <mergeCell ref="D6:G6"/>
    <mergeCell ref="H6:K6"/>
  </mergeCells>
  <phoneticPr fontId="9" type="noConversion"/>
  <printOptions horizontalCentered="1"/>
  <pageMargins left="0.39370078740157483" right="0.39370078740157483" top="0.51181102362204722" bottom="0.51181102362204722" header="0.19685039370078741" footer="0.19685039370078741"/>
  <pageSetup paperSize="9" scale="85" firstPageNumber="45" orientation="portrait" useFirstPageNumber="1" r:id="rId1"/>
  <headerFooter scaleWithDoc="0">
    <oddFooter>&amp;C1/&amp;P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5" tint="0.39997558519241921"/>
  </sheetPr>
  <dimension ref="A1:J72"/>
  <sheetViews>
    <sheetView tabSelected="1" view="pageBreakPreview" zoomScaleNormal="100" zoomScaleSheetLayoutView="100" workbookViewId="0">
      <selection activeCell="G13" sqref="G13"/>
    </sheetView>
  </sheetViews>
  <sheetFormatPr defaultColWidth="9.44140625" defaultRowHeight="12.75" customHeight="1"/>
  <cols>
    <col min="1" max="1" width="6.5546875" style="424" customWidth="1"/>
    <col min="2" max="2" width="3.44140625" style="395" customWidth="1"/>
    <col min="3" max="3" width="61.44140625" style="395" customWidth="1"/>
    <col min="4" max="4" width="6.88671875" style="425" customWidth="1"/>
    <col min="5" max="5" width="5.5546875" style="425" customWidth="1"/>
    <col min="6" max="7" width="18.44140625" style="426" customWidth="1"/>
    <col min="8" max="16384" width="9.44140625" style="405"/>
  </cols>
  <sheetData>
    <row r="1" spans="1:10" ht="7.5" customHeight="1" thickTop="1">
      <c r="A1" s="400"/>
      <c r="B1" s="401"/>
      <c r="C1" s="402"/>
      <c r="D1" s="403"/>
      <c r="E1" s="403"/>
      <c r="F1" s="404"/>
      <c r="G1" s="404"/>
    </row>
    <row r="2" spans="1:10" s="386" customFormat="1" ht="15" customHeight="1">
      <c r="A2" s="1184" t="str">
        <f>Civil!A2</f>
        <v>FITOUT WORKS TO CARREFOUR SAVA AT SPORT SOCIETY, DUBAI, UAE</v>
      </c>
      <c r="B2" s="1185"/>
      <c r="C2" s="1185"/>
      <c r="D2" s="1185"/>
      <c r="E2" s="1185"/>
      <c r="F2" s="1186"/>
      <c r="G2" s="1036"/>
      <c r="H2" s="554"/>
      <c r="J2" s="387"/>
    </row>
    <row r="3" spans="1:10" ht="15" customHeight="1">
      <c r="A3" s="1189" t="s">
        <v>748</v>
      </c>
      <c r="B3" s="1190"/>
      <c r="C3" s="1190"/>
      <c r="D3" s="1190"/>
      <c r="E3" s="1190"/>
      <c r="F3" s="1191"/>
      <c r="G3" s="719"/>
    </row>
    <row r="4" spans="1:10" ht="9" customHeight="1">
      <c r="A4" s="406"/>
      <c r="B4" s="555"/>
      <c r="C4" s="556"/>
      <c r="D4" s="557"/>
      <c r="E4" s="557"/>
      <c r="F4" s="407"/>
      <c r="G4" s="407"/>
    </row>
    <row r="5" spans="1:10" ht="30.6" customHeight="1">
      <c r="A5" s="408"/>
      <c r="B5" s="409"/>
      <c r="C5" s="409"/>
      <c r="D5" s="1118"/>
      <c r="E5" s="1119"/>
      <c r="F5" s="1120" t="s">
        <v>3</v>
      </c>
      <c r="G5" s="1120" t="s">
        <v>4</v>
      </c>
    </row>
    <row r="6" spans="1:10" ht="12.75" customHeight="1">
      <c r="A6" s="411" t="s">
        <v>5</v>
      </c>
      <c r="B6" s="1187" t="s">
        <v>6</v>
      </c>
      <c r="C6" s="1188"/>
      <c r="D6" s="412"/>
      <c r="E6" s="633"/>
      <c r="F6" s="1001" t="s">
        <v>749</v>
      </c>
      <c r="G6" s="1001" t="s">
        <v>749</v>
      </c>
    </row>
    <row r="7" spans="1:10" ht="12.75" customHeight="1">
      <c r="A7" s="413"/>
      <c r="B7" s="414"/>
      <c r="C7" s="414"/>
      <c r="D7" s="415"/>
      <c r="E7" s="634"/>
      <c r="F7" s="1062"/>
      <c r="G7" s="1062"/>
    </row>
    <row r="8" spans="1:10" ht="12.75" customHeight="1">
      <c r="A8" s="408"/>
      <c r="B8" s="640"/>
      <c r="C8" s="641"/>
      <c r="D8" s="410"/>
      <c r="E8" s="410"/>
      <c r="F8" s="635"/>
      <c r="G8" s="635"/>
    </row>
    <row r="9" spans="1:10" ht="12.75" customHeight="1">
      <c r="A9" s="416"/>
      <c r="B9" s="391" t="s">
        <v>748</v>
      </c>
      <c r="C9" s="392"/>
      <c r="D9" s="393"/>
      <c r="E9" s="393"/>
      <c r="F9" s="636"/>
      <c r="G9" s="636"/>
    </row>
    <row r="10" spans="1:10" ht="12.75" customHeight="1">
      <c r="A10" s="416"/>
      <c r="B10" s="394"/>
      <c r="C10" s="392"/>
      <c r="D10" s="393"/>
      <c r="E10" s="393"/>
      <c r="F10" s="636"/>
      <c r="G10" s="636"/>
    </row>
    <row r="11" spans="1:10" ht="12.75" customHeight="1">
      <c r="A11" s="416"/>
      <c r="B11" s="397"/>
      <c r="C11" s="392" t="s">
        <v>750</v>
      </c>
      <c r="D11" s="393"/>
      <c r="E11" s="393"/>
      <c r="F11" s="636"/>
      <c r="G11" s="636"/>
    </row>
    <row r="12" spans="1:10" ht="12.75" customHeight="1">
      <c r="A12" s="416"/>
      <c r="B12" s="397"/>
      <c r="C12" s="632" t="s">
        <v>751</v>
      </c>
      <c r="D12" s="396"/>
      <c r="E12" s="396"/>
      <c r="F12" s="637">
        <f>'Sec. 1 SUMMARY'!G67</f>
        <v>1668151.2</v>
      </c>
      <c r="G12" s="637">
        <f>'Sec. 1 SUMMARY'!K67</f>
        <v>1727707.6</v>
      </c>
    </row>
    <row r="13" spans="1:10" ht="12.75" customHeight="1">
      <c r="A13" s="416"/>
      <c r="B13" s="397"/>
      <c r="C13" s="632"/>
      <c r="D13" s="396"/>
      <c r="E13" s="396"/>
      <c r="F13" s="636"/>
      <c r="G13" s="636"/>
    </row>
    <row r="14" spans="1:10" ht="12.75" customHeight="1">
      <c r="A14" s="416"/>
      <c r="B14" s="394"/>
      <c r="C14" s="632"/>
      <c r="D14" s="396"/>
      <c r="E14" s="396"/>
      <c r="F14" s="398"/>
      <c r="G14" s="398"/>
    </row>
    <row r="15" spans="1:10" ht="12.75" customHeight="1">
      <c r="A15" s="416"/>
      <c r="B15" s="394"/>
      <c r="C15" s="632"/>
      <c r="D15" s="396"/>
      <c r="E15" s="396"/>
      <c r="F15" s="637">
        <f>F12</f>
        <v>1668151.2</v>
      </c>
      <c r="G15" s="637">
        <f>G12</f>
        <v>1727707.6</v>
      </c>
    </row>
    <row r="16" spans="1:10" ht="12.75" customHeight="1">
      <c r="A16" s="416"/>
      <c r="B16" s="399"/>
      <c r="C16" s="392" t="s">
        <v>752</v>
      </c>
      <c r="D16" s="393"/>
      <c r="E16" s="393"/>
      <c r="F16" s="637"/>
      <c r="G16" s="637"/>
    </row>
    <row r="17" spans="1:7" ht="12.75" customHeight="1">
      <c r="A17" s="416"/>
      <c r="B17" s="399"/>
      <c r="C17" s="632"/>
      <c r="D17" s="396"/>
      <c r="E17" s="396"/>
      <c r="F17" s="636"/>
      <c r="G17" s="636"/>
    </row>
    <row r="18" spans="1:7" ht="12.75" customHeight="1">
      <c r="A18" s="416"/>
      <c r="B18" s="399"/>
      <c r="C18" s="392"/>
      <c r="D18" s="396"/>
      <c r="E18" s="396"/>
      <c r="F18" s="637"/>
      <c r="G18" s="637"/>
    </row>
    <row r="19" spans="1:7" ht="12.75" customHeight="1">
      <c r="A19" s="416"/>
      <c r="B19" s="399"/>
      <c r="C19" s="392"/>
      <c r="D19" s="393"/>
      <c r="E19" s="393"/>
      <c r="F19" s="637"/>
      <c r="G19" s="637"/>
    </row>
    <row r="20" spans="1:7" ht="12.75" customHeight="1">
      <c r="A20" s="416"/>
      <c r="B20" s="399"/>
      <c r="C20" s="632" t="s">
        <v>753</v>
      </c>
      <c r="D20" s="396"/>
      <c r="E20" s="396"/>
      <c r="F20" s="636">
        <v>100000</v>
      </c>
      <c r="G20" s="636">
        <v>100000</v>
      </c>
    </row>
    <row r="21" spans="1:7" ht="12.75" customHeight="1">
      <c r="A21" s="416"/>
      <c r="B21" s="399"/>
      <c r="C21" s="392" t="s">
        <v>754</v>
      </c>
      <c r="D21" s="396"/>
      <c r="E21" s="396"/>
      <c r="F21" s="637"/>
      <c r="G21" s="637"/>
    </row>
    <row r="22" spans="1:7" ht="12.75" customHeight="1">
      <c r="A22" s="416"/>
      <c r="B22" s="399"/>
      <c r="C22" s="632"/>
      <c r="D22" s="396"/>
      <c r="E22" s="396"/>
      <c r="F22" s="636"/>
      <c r="G22" s="636"/>
    </row>
    <row r="23" spans="1:7" ht="12.75" customHeight="1">
      <c r="A23" s="416"/>
      <c r="B23" s="399"/>
      <c r="C23" s="392"/>
      <c r="D23" s="396"/>
      <c r="E23" s="396"/>
      <c r="F23" s="637"/>
      <c r="G23" s="637"/>
    </row>
    <row r="24" spans="1:7" ht="12.75" customHeight="1">
      <c r="A24" s="416"/>
      <c r="B24" s="399"/>
      <c r="C24" s="392"/>
      <c r="D24" s="396"/>
      <c r="E24" s="396"/>
      <c r="F24" s="637"/>
      <c r="G24" s="637"/>
    </row>
    <row r="25" spans="1:7" ht="12.75" customHeight="1">
      <c r="A25" s="416"/>
      <c r="B25" s="399"/>
      <c r="C25" s="392"/>
      <c r="D25" s="393"/>
      <c r="E25" s="393"/>
      <c r="F25" s="636"/>
      <c r="G25" s="636"/>
    </row>
    <row r="26" spans="1:7" ht="12.75" customHeight="1">
      <c r="A26" s="416"/>
      <c r="B26" s="399"/>
      <c r="C26" s="632"/>
      <c r="D26" s="396"/>
      <c r="E26" s="396"/>
      <c r="F26" s="636"/>
      <c r="G26" s="636"/>
    </row>
    <row r="27" spans="1:7" ht="12.75" customHeight="1">
      <c r="A27" s="416"/>
      <c r="B27" s="399"/>
      <c r="C27" s="632"/>
      <c r="D27" s="396"/>
      <c r="E27" s="396"/>
      <c r="F27" s="636"/>
      <c r="G27" s="636"/>
    </row>
    <row r="28" spans="1:7" ht="12.75" customHeight="1">
      <c r="A28" s="416"/>
      <c r="B28" s="399"/>
      <c r="C28" s="392"/>
      <c r="D28" s="393"/>
      <c r="E28" s="393"/>
      <c r="F28" s="636"/>
      <c r="G28" s="636"/>
    </row>
    <row r="29" spans="1:7" ht="12.75" customHeight="1">
      <c r="A29" s="416"/>
      <c r="B29" s="399"/>
      <c r="C29" s="392"/>
      <c r="D29" s="393"/>
      <c r="E29" s="393"/>
      <c r="F29" s="636"/>
      <c r="G29" s="636"/>
    </row>
    <row r="30" spans="1:7" ht="12.75" customHeight="1">
      <c r="A30" s="416"/>
      <c r="B30" s="399"/>
      <c r="C30" s="632"/>
      <c r="D30" s="393"/>
      <c r="E30" s="393"/>
      <c r="F30" s="636"/>
      <c r="G30" s="636"/>
    </row>
    <row r="31" spans="1:7" ht="12.75" customHeight="1">
      <c r="A31" s="416"/>
      <c r="B31" s="399"/>
      <c r="C31" s="392"/>
      <c r="D31" s="393"/>
      <c r="E31" s="393"/>
      <c r="F31" s="636"/>
      <c r="G31" s="636"/>
    </row>
    <row r="32" spans="1:7" ht="12.75" customHeight="1">
      <c r="A32" s="416"/>
      <c r="B32" s="399"/>
      <c r="C32" s="632"/>
      <c r="D32" s="396"/>
      <c r="E32" s="396"/>
      <c r="F32" s="636"/>
      <c r="G32" s="636"/>
    </row>
    <row r="33" spans="1:7" ht="12.75" customHeight="1">
      <c r="A33" s="416"/>
      <c r="B33" s="399"/>
      <c r="C33" s="632"/>
      <c r="D33" s="393"/>
      <c r="E33" s="393"/>
      <c r="F33" s="636"/>
      <c r="G33" s="636"/>
    </row>
    <row r="34" spans="1:7" ht="12.75" customHeight="1">
      <c r="A34" s="416"/>
      <c r="B34" s="399"/>
      <c r="C34" s="632"/>
      <c r="D34" s="393"/>
      <c r="E34" s="393"/>
      <c r="F34" s="636"/>
      <c r="G34" s="636"/>
    </row>
    <row r="35" spans="1:7" ht="12.75" customHeight="1">
      <c r="A35" s="416"/>
      <c r="B35" s="399"/>
      <c r="C35" s="632"/>
      <c r="D35" s="393"/>
      <c r="E35" s="393"/>
      <c r="F35" s="636"/>
      <c r="G35" s="636"/>
    </row>
    <row r="36" spans="1:7" ht="12.75" customHeight="1">
      <c r="A36" s="416"/>
      <c r="B36" s="399"/>
      <c r="C36" s="632"/>
      <c r="D36" s="393"/>
      <c r="E36" s="393"/>
      <c r="F36" s="636"/>
      <c r="G36" s="636"/>
    </row>
    <row r="37" spans="1:7" ht="12.75" customHeight="1">
      <c r="A37" s="416"/>
      <c r="B37" s="399"/>
      <c r="C37" s="392"/>
      <c r="D37" s="393"/>
      <c r="E37" s="393"/>
      <c r="F37" s="636"/>
      <c r="G37" s="636"/>
    </row>
    <row r="38" spans="1:7" ht="12.75" customHeight="1">
      <c r="A38" s="416"/>
      <c r="B38" s="399"/>
      <c r="C38" s="632"/>
      <c r="D38" s="393"/>
      <c r="E38" s="393"/>
      <c r="F38" s="636"/>
      <c r="G38" s="636"/>
    </row>
    <row r="39" spans="1:7" ht="12.75" customHeight="1">
      <c r="A39" s="416"/>
      <c r="B39" s="399"/>
      <c r="C39" s="392"/>
      <c r="D39" s="393"/>
      <c r="E39" s="393"/>
      <c r="F39" s="636"/>
      <c r="G39" s="636"/>
    </row>
    <row r="40" spans="1:7" ht="12.75" customHeight="1">
      <c r="A40" s="416"/>
      <c r="B40" s="399"/>
      <c r="C40" s="632"/>
      <c r="D40" s="396"/>
      <c r="E40" s="396"/>
      <c r="F40" s="636"/>
      <c r="G40" s="636"/>
    </row>
    <row r="41" spans="1:7" ht="12.75" customHeight="1">
      <c r="A41" s="416"/>
      <c r="B41" s="399"/>
      <c r="C41" s="632"/>
      <c r="D41" s="396"/>
      <c r="E41" s="396"/>
      <c r="F41" s="636"/>
      <c r="G41" s="636"/>
    </row>
    <row r="42" spans="1:7" ht="12.75" customHeight="1">
      <c r="A42" s="416"/>
      <c r="B42" s="399"/>
      <c r="C42" s="632"/>
      <c r="D42" s="396"/>
      <c r="E42" s="396"/>
      <c r="F42" s="636"/>
      <c r="G42" s="636"/>
    </row>
    <row r="43" spans="1:7" ht="12.75" customHeight="1">
      <c r="A43" s="416"/>
      <c r="B43" s="399"/>
      <c r="C43" s="632"/>
      <c r="D43" s="396"/>
      <c r="E43" s="396"/>
      <c r="F43" s="636"/>
      <c r="G43" s="636"/>
    </row>
    <row r="44" spans="1:7" ht="12.75" customHeight="1">
      <c r="A44" s="416"/>
      <c r="B44" s="399"/>
      <c r="C44" s="632"/>
      <c r="D44" s="396"/>
      <c r="E44" s="396"/>
      <c r="F44" s="636"/>
      <c r="G44" s="636"/>
    </row>
    <row r="45" spans="1:7" ht="12.75" customHeight="1">
      <c r="A45" s="416"/>
      <c r="B45" s="399"/>
      <c r="C45" s="632"/>
      <c r="D45" s="396"/>
      <c r="E45" s="396"/>
      <c r="F45" s="636"/>
      <c r="G45" s="636"/>
    </row>
    <row r="46" spans="1:7" ht="12.75" customHeight="1">
      <c r="A46" s="416"/>
      <c r="B46" s="399"/>
      <c r="C46" s="632"/>
      <c r="D46" s="396"/>
      <c r="E46" s="396"/>
      <c r="F46" s="636"/>
      <c r="G46" s="636"/>
    </row>
    <row r="47" spans="1:7" ht="12.75" customHeight="1">
      <c r="A47" s="416"/>
      <c r="B47" s="399"/>
      <c r="C47" s="632"/>
      <c r="D47" s="396"/>
      <c r="E47" s="396"/>
      <c r="F47" s="636"/>
      <c r="G47" s="636"/>
    </row>
    <row r="48" spans="1:7" ht="12.75" customHeight="1">
      <c r="A48" s="416"/>
      <c r="B48" s="399"/>
      <c r="C48" s="632"/>
      <c r="D48" s="396"/>
      <c r="E48" s="396"/>
      <c r="F48" s="636"/>
      <c r="G48" s="636"/>
    </row>
    <row r="49" spans="1:7" ht="12.75" customHeight="1">
      <c r="A49" s="416"/>
      <c r="B49" s="399"/>
      <c r="C49" s="632"/>
      <c r="D49" s="396"/>
      <c r="E49" s="396"/>
      <c r="F49" s="636"/>
      <c r="G49" s="636"/>
    </row>
    <row r="50" spans="1:7" ht="12.75" customHeight="1">
      <c r="A50" s="416"/>
      <c r="B50" s="399"/>
      <c r="C50" s="632"/>
      <c r="D50" s="393"/>
      <c r="E50" s="393"/>
      <c r="F50" s="636"/>
      <c r="G50" s="636"/>
    </row>
    <row r="51" spans="1:7" ht="12.75" customHeight="1">
      <c r="A51" s="416"/>
      <c r="B51" s="399"/>
      <c r="C51" s="392"/>
      <c r="D51" s="393"/>
      <c r="E51" s="393"/>
      <c r="F51" s="636"/>
      <c r="G51" s="636"/>
    </row>
    <row r="52" spans="1:7" ht="12.75" customHeight="1">
      <c r="A52" s="416"/>
      <c r="B52" s="399"/>
      <c r="C52" s="632"/>
      <c r="D52" s="396"/>
      <c r="E52" s="396"/>
      <c r="F52" s="636"/>
      <c r="G52" s="636"/>
    </row>
    <row r="53" spans="1:7" ht="12.75" customHeight="1">
      <c r="A53" s="416"/>
      <c r="B53" s="399"/>
      <c r="C53" s="632"/>
      <c r="D53" s="393"/>
      <c r="E53" s="393"/>
      <c r="F53" s="636"/>
      <c r="G53" s="636"/>
    </row>
    <row r="54" spans="1:7" ht="12.75" customHeight="1">
      <c r="A54" s="416"/>
      <c r="B54" s="399"/>
      <c r="C54" s="392"/>
      <c r="D54" s="393"/>
      <c r="E54" s="393"/>
      <c r="F54" s="636"/>
      <c r="G54" s="636"/>
    </row>
    <row r="55" spans="1:7" ht="12.75" customHeight="1">
      <c r="A55" s="416"/>
      <c r="B55" s="399"/>
      <c r="C55" s="392"/>
      <c r="D55" s="393"/>
      <c r="E55" s="393"/>
      <c r="F55" s="636"/>
      <c r="G55" s="636"/>
    </row>
    <row r="56" spans="1:7" ht="12.75" customHeight="1">
      <c r="A56" s="416"/>
      <c r="B56" s="399"/>
      <c r="C56" s="632"/>
      <c r="D56" s="396"/>
      <c r="E56" s="396"/>
      <c r="F56" s="636"/>
      <c r="G56" s="636"/>
    </row>
    <row r="57" spans="1:7" ht="12.75" customHeight="1">
      <c r="A57" s="416"/>
      <c r="B57" s="399"/>
      <c r="C57" s="632"/>
      <c r="D57" s="393"/>
      <c r="E57" s="393"/>
      <c r="F57" s="636"/>
      <c r="G57" s="636"/>
    </row>
    <row r="58" spans="1:7" ht="12.75" customHeight="1">
      <c r="A58" s="416"/>
      <c r="B58" s="399"/>
      <c r="C58" s="632"/>
      <c r="D58" s="393"/>
      <c r="E58" s="393"/>
      <c r="F58" s="636"/>
      <c r="G58" s="636"/>
    </row>
    <row r="59" spans="1:7" ht="12.75" customHeight="1">
      <c r="A59" s="416"/>
      <c r="B59" s="399"/>
      <c r="C59" s="632"/>
      <c r="D59" s="393"/>
      <c r="E59" s="393"/>
      <c r="F59" s="636"/>
      <c r="G59" s="636"/>
    </row>
    <row r="60" spans="1:7" ht="12.75" customHeight="1">
      <c r="A60" s="416"/>
      <c r="B60" s="399"/>
      <c r="C60" s="632"/>
      <c r="D60" s="393"/>
      <c r="E60" s="393"/>
      <c r="F60" s="636"/>
      <c r="G60" s="636"/>
    </row>
    <row r="61" spans="1:7" ht="12.75" customHeight="1">
      <c r="A61" s="416"/>
      <c r="B61" s="399"/>
      <c r="C61" s="632"/>
      <c r="D61" s="393"/>
      <c r="E61" s="393"/>
      <c r="F61" s="636"/>
      <c r="G61" s="636"/>
    </row>
    <row r="62" spans="1:7" ht="12.75" customHeight="1">
      <c r="A62" s="416"/>
      <c r="B62" s="399"/>
      <c r="C62" s="632"/>
      <c r="D62" s="393"/>
      <c r="E62" s="393"/>
      <c r="F62" s="636"/>
      <c r="G62" s="636"/>
    </row>
    <row r="63" spans="1:7" ht="12.75" customHeight="1">
      <c r="A63" s="416"/>
      <c r="B63" s="399"/>
      <c r="C63" s="632"/>
      <c r="D63" s="393"/>
      <c r="E63" s="393"/>
      <c r="F63" s="636"/>
      <c r="G63" s="636"/>
    </row>
    <row r="64" spans="1:7" ht="12.75" customHeight="1">
      <c r="A64" s="416"/>
      <c r="B64" s="399"/>
      <c r="C64" s="632"/>
      <c r="D64" s="393"/>
      <c r="E64" s="393"/>
      <c r="F64" s="636"/>
      <c r="G64" s="636"/>
    </row>
    <row r="65" spans="1:7" ht="12.75" customHeight="1">
      <c r="A65" s="416"/>
      <c r="B65" s="399"/>
      <c r="C65" s="632"/>
      <c r="D65" s="393"/>
      <c r="E65" s="393"/>
      <c r="F65" s="636"/>
      <c r="G65" s="636"/>
    </row>
    <row r="66" spans="1:7" ht="12.75" customHeight="1">
      <c r="A66" s="416"/>
      <c r="B66" s="399"/>
      <c r="C66" s="632"/>
      <c r="D66" s="393"/>
      <c r="E66" s="393"/>
      <c r="F66" s="636"/>
      <c r="G66" s="636"/>
    </row>
    <row r="67" spans="1:7" ht="12.75" customHeight="1">
      <c r="A67" s="416"/>
      <c r="B67" s="399"/>
      <c r="C67" s="632"/>
      <c r="D67" s="393"/>
      <c r="E67" s="393"/>
      <c r="F67" s="636"/>
      <c r="G67" s="636"/>
    </row>
    <row r="68" spans="1:7" ht="12.75" customHeight="1">
      <c r="A68" s="413"/>
      <c r="B68" s="417"/>
      <c r="C68" s="642"/>
      <c r="D68" s="415"/>
      <c r="E68" s="415"/>
      <c r="F68" s="398"/>
      <c r="G68" s="398"/>
    </row>
    <row r="69" spans="1:7" ht="12.75" customHeight="1">
      <c r="A69" s="416"/>
      <c r="B69" s="640"/>
      <c r="C69" s="641"/>
      <c r="D69" s="393"/>
      <c r="E69" s="393"/>
      <c r="F69" s="636"/>
      <c r="G69" s="636"/>
    </row>
    <row r="70" spans="1:7" ht="13.2">
      <c r="A70" s="416"/>
      <c r="B70" s="394" t="s">
        <v>755</v>
      </c>
      <c r="C70" s="392"/>
      <c r="D70" s="412" t="s">
        <v>36</v>
      </c>
      <c r="E70" s="412"/>
      <c r="F70" s="637">
        <f>SUM(F15:F20)</f>
        <v>1768151.2</v>
      </c>
      <c r="G70" s="637">
        <f>G15+G20</f>
        <v>1827707.6</v>
      </c>
    </row>
    <row r="71" spans="1:7" ht="12.75" customHeight="1" thickBot="1">
      <c r="A71" s="418"/>
      <c r="B71" s="643"/>
      <c r="C71" s="644"/>
      <c r="D71" s="419"/>
      <c r="E71" s="419"/>
      <c r="F71" s="638"/>
      <c r="G71" s="638"/>
    </row>
    <row r="72" spans="1:7" ht="12.75" customHeight="1" thickTop="1">
      <c r="A72" s="420"/>
      <c r="B72" s="421"/>
      <c r="C72" s="422"/>
      <c r="D72" s="423"/>
      <c r="E72" s="423"/>
      <c r="F72" s="422"/>
      <c r="G72" s="422"/>
    </row>
  </sheetData>
  <mergeCells count="3">
    <mergeCell ref="B6:C6"/>
    <mergeCell ref="A2:F2"/>
    <mergeCell ref="A3:F3"/>
  </mergeCells>
  <printOptions horizontalCentered="1"/>
  <pageMargins left="0.39370078740157483" right="0.39370078740157483" top="0.51181102362204722" bottom="0.51181102362204722" header="0.19685039370078741" footer="0.19685039370078741"/>
  <pageSetup paperSize="9" scale="85" orientation="portrait" useFirstPageNumber="1" r:id="rId1"/>
  <headerFooter scaleWithDoc="0">
    <oddHeader xml:space="preserve">&amp;R
</oddHeader>
    <oddFooter>&amp;CGS/&amp;P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Civil</vt:lpstr>
      <vt:lpstr>PL </vt:lpstr>
      <vt:lpstr>FF </vt:lpstr>
      <vt:lpstr>HVAC</vt:lpstr>
      <vt:lpstr>Electrical </vt:lpstr>
      <vt:lpstr>Additional Items</vt:lpstr>
      <vt:lpstr>Prov sum</vt:lpstr>
      <vt:lpstr>Sec. 1 SUMMARY</vt:lpstr>
      <vt:lpstr>General Summary</vt:lpstr>
      <vt:lpstr>'Additional Items'!Print_Area</vt:lpstr>
      <vt:lpstr>Civil!Print_Area</vt:lpstr>
      <vt:lpstr>'Electrical '!Print_Area</vt:lpstr>
      <vt:lpstr>'FF '!Print_Area</vt:lpstr>
      <vt:lpstr>'General Summary'!Print_Area</vt:lpstr>
      <vt:lpstr>HVAC!Print_Area</vt:lpstr>
      <vt:lpstr>'PL '!Print_Area</vt:lpstr>
      <vt:lpstr>'Prov sum'!Print_Area</vt:lpstr>
      <vt:lpstr>'Sec. 1 SUMMARY'!Print_Area</vt:lpstr>
      <vt:lpstr>'Additional Items'!Print_Titles</vt:lpstr>
      <vt:lpstr>Civil!Print_Titles</vt:lpstr>
      <vt:lpstr>'Electrical '!Print_Titles</vt:lpstr>
      <vt:lpstr>'FF '!Print_Titles</vt:lpstr>
      <vt:lpstr>HVAC!Print_Titles</vt:lpstr>
      <vt:lpstr>'PL '!Print_Titles</vt:lpstr>
      <vt:lpstr>'Prov sum'!Print_Titles</vt:lpstr>
    </vt:vector>
  </TitlesOfParts>
  <Manager/>
  <Company>TECCHNO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E.AMEEN</dc:creator>
  <cp:keywords/>
  <dc:description/>
  <cp:lastModifiedBy>Rehnamol Shyla</cp:lastModifiedBy>
  <cp:revision/>
  <dcterms:created xsi:type="dcterms:W3CDTF">2007-09-18T18:56:27Z</dcterms:created>
  <dcterms:modified xsi:type="dcterms:W3CDTF">2025-12-30T07:36:03Z</dcterms:modified>
  <cp:category/>
  <cp:contentStatus/>
</cp:coreProperties>
</file>