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janis\Desktop\"/>
    </mc:Choice>
  </mc:AlternateContent>
  <xr:revisionPtr revIDLastSave="0" documentId="13_ncr:1_{6D1197C9-021F-49A3-A132-FD76EEA845FE}" xr6:coauthVersionLast="47" xr6:coauthVersionMax="47" xr10:uidLastSave="{00000000-0000-0000-0000-000000000000}"/>
  <bookViews>
    <workbookView xWindow="-120" yWindow="-120" windowWidth="20730" windowHeight="11160" xr2:uid="{875E9DF6-5C0B-40AB-8AC1-BD59E54F2CA3}"/>
  </bookViews>
  <sheets>
    <sheet name="Sheet1" sheetId="1" r:id="rId1"/>
    <sheet name="playground" sheetId="2" r:id="rId2"/>
    <sheet name="pt" sheetId="3" r:id="rId3"/>
    <sheet name="questions" sheetId="4" r:id="rId4"/>
    <sheet name="rep" sheetId="5" r:id="rId5"/>
  </sheets>
  <definedNames>
    <definedName name="_xlcn.WorksheetConnection_project1.xlsxdata1" hidden="1">data[]</definedName>
    <definedName name="Slicer_Geography">#N/A</definedName>
    <definedName name="Slicer_Product">#N/A</definedName>
    <definedName name="Slicer_Sales_Person">#N/A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project1.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04" i="2" l="1"/>
  <c r="H304" i="2" s="1"/>
  <c r="I304" i="2" s="1"/>
  <c r="I303" i="2"/>
  <c r="G303" i="2"/>
  <c r="H303" i="2" s="1"/>
  <c r="H302" i="2"/>
  <c r="I302" i="2" s="1"/>
  <c r="G302" i="2"/>
  <c r="G301" i="2"/>
  <c r="H301" i="2" s="1"/>
  <c r="I301" i="2" s="1"/>
  <c r="G300" i="2"/>
  <c r="H300" i="2" s="1"/>
  <c r="I300" i="2" s="1"/>
  <c r="I299" i="2"/>
  <c r="G299" i="2"/>
  <c r="H299" i="2" s="1"/>
  <c r="H298" i="2"/>
  <c r="I298" i="2" s="1"/>
  <c r="G298" i="2"/>
  <c r="G297" i="2"/>
  <c r="H297" i="2" s="1"/>
  <c r="I297" i="2" s="1"/>
  <c r="G296" i="2"/>
  <c r="H296" i="2" s="1"/>
  <c r="I296" i="2" s="1"/>
  <c r="I295" i="2"/>
  <c r="G295" i="2"/>
  <c r="H295" i="2" s="1"/>
  <c r="H294" i="2"/>
  <c r="I294" i="2" s="1"/>
  <c r="G294" i="2"/>
  <c r="G293" i="2"/>
  <c r="H293" i="2" s="1"/>
  <c r="I293" i="2" s="1"/>
  <c r="G292" i="2"/>
  <c r="H292" i="2" s="1"/>
  <c r="I292" i="2" s="1"/>
  <c r="I291" i="2"/>
  <c r="G291" i="2"/>
  <c r="H291" i="2" s="1"/>
  <c r="H290" i="2"/>
  <c r="I290" i="2" s="1"/>
  <c r="G290" i="2"/>
  <c r="G289" i="2"/>
  <c r="H289" i="2" s="1"/>
  <c r="I289" i="2" s="1"/>
  <c r="G288" i="2"/>
  <c r="H288" i="2" s="1"/>
  <c r="I288" i="2" s="1"/>
  <c r="I287" i="2"/>
  <c r="G287" i="2"/>
  <c r="H287" i="2" s="1"/>
  <c r="H286" i="2"/>
  <c r="I286" i="2" s="1"/>
  <c r="G286" i="2"/>
  <c r="G285" i="2"/>
  <c r="H285" i="2" s="1"/>
  <c r="I285" i="2" s="1"/>
  <c r="H284" i="2"/>
  <c r="I284" i="2" s="1"/>
  <c r="G284" i="2"/>
  <c r="G283" i="2"/>
  <c r="H283" i="2" s="1"/>
  <c r="I283" i="2" s="1"/>
  <c r="H282" i="2"/>
  <c r="I282" i="2" s="1"/>
  <c r="G282" i="2"/>
  <c r="G281" i="2"/>
  <c r="H281" i="2" s="1"/>
  <c r="I281" i="2" s="1"/>
  <c r="H280" i="2"/>
  <c r="I280" i="2" s="1"/>
  <c r="G280" i="2"/>
  <c r="I279" i="2"/>
  <c r="G279" i="2"/>
  <c r="H279" i="2" s="1"/>
  <c r="H278" i="2"/>
  <c r="I278" i="2" s="1"/>
  <c r="G278" i="2"/>
  <c r="G277" i="2"/>
  <c r="H277" i="2" s="1"/>
  <c r="I277" i="2" s="1"/>
  <c r="H276" i="2"/>
  <c r="I276" i="2" s="1"/>
  <c r="G276" i="2"/>
  <c r="G275" i="2"/>
  <c r="H275" i="2" s="1"/>
  <c r="I275" i="2" s="1"/>
  <c r="H274" i="2"/>
  <c r="I274" i="2" s="1"/>
  <c r="G274" i="2"/>
  <c r="G273" i="2"/>
  <c r="H273" i="2" s="1"/>
  <c r="I273" i="2" s="1"/>
  <c r="H272" i="2"/>
  <c r="I272" i="2" s="1"/>
  <c r="G272" i="2"/>
  <c r="I271" i="2"/>
  <c r="G271" i="2"/>
  <c r="H271" i="2" s="1"/>
  <c r="H270" i="2"/>
  <c r="I270" i="2" s="1"/>
  <c r="G270" i="2"/>
  <c r="G269" i="2"/>
  <c r="H269" i="2" s="1"/>
  <c r="I269" i="2" s="1"/>
  <c r="H268" i="2"/>
  <c r="I268" i="2" s="1"/>
  <c r="G268" i="2"/>
  <c r="G267" i="2"/>
  <c r="H267" i="2" s="1"/>
  <c r="I267" i="2" s="1"/>
  <c r="H266" i="2"/>
  <c r="I266" i="2" s="1"/>
  <c r="G266" i="2"/>
  <c r="G265" i="2"/>
  <c r="H265" i="2" s="1"/>
  <c r="I265" i="2" s="1"/>
  <c r="H264" i="2"/>
  <c r="I264" i="2" s="1"/>
  <c r="G264" i="2"/>
  <c r="I263" i="2"/>
  <c r="G263" i="2"/>
  <c r="H263" i="2" s="1"/>
  <c r="H262" i="2"/>
  <c r="I262" i="2" s="1"/>
  <c r="G262" i="2"/>
  <c r="G261" i="2"/>
  <c r="H261" i="2" s="1"/>
  <c r="I261" i="2" s="1"/>
  <c r="H260" i="2"/>
  <c r="I260" i="2" s="1"/>
  <c r="G260" i="2"/>
  <c r="G259" i="2"/>
  <c r="H259" i="2" s="1"/>
  <c r="I259" i="2" s="1"/>
  <c r="H258" i="2"/>
  <c r="I258" i="2" s="1"/>
  <c r="G258" i="2"/>
  <c r="G257" i="2"/>
  <c r="H257" i="2" s="1"/>
  <c r="I257" i="2" s="1"/>
  <c r="H256" i="2"/>
  <c r="I256" i="2" s="1"/>
  <c r="G256" i="2"/>
  <c r="I255" i="2"/>
  <c r="G255" i="2"/>
  <c r="H255" i="2" s="1"/>
  <c r="H254" i="2"/>
  <c r="I254" i="2" s="1"/>
  <c r="G254" i="2"/>
  <c r="G253" i="2"/>
  <c r="H253" i="2" s="1"/>
  <c r="I253" i="2" s="1"/>
  <c r="H252" i="2"/>
  <c r="I252" i="2" s="1"/>
  <c r="G252" i="2"/>
  <c r="G251" i="2"/>
  <c r="H251" i="2" s="1"/>
  <c r="I251" i="2" s="1"/>
  <c r="H250" i="2"/>
  <c r="I250" i="2" s="1"/>
  <c r="G250" i="2"/>
  <c r="G249" i="2"/>
  <c r="H249" i="2" s="1"/>
  <c r="I249" i="2" s="1"/>
  <c r="H248" i="2"/>
  <c r="I248" i="2" s="1"/>
  <c r="G248" i="2"/>
  <c r="I247" i="2"/>
  <c r="G247" i="2"/>
  <c r="H247" i="2" s="1"/>
  <c r="H246" i="2"/>
  <c r="I246" i="2" s="1"/>
  <c r="G246" i="2"/>
  <c r="G245" i="2"/>
  <c r="H245" i="2" s="1"/>
  <c r="I245" i="2" s="1"/>
  <c r="H244" i="2"/>
  <c r="I244" i="2" s="1"/>
  <c r="G244" i="2"/>
  <c r="G243" i="2"/>
  <c r="H243" i="2" s="1"/>
  <c r="I243" i="2" s="1"/>
  <c r="H242" i="2"/>
  <c r="I242" i="2" s="1"/>
  <c r="G242" i="2"/>
  <c r="G241" i="2"/>
  <c r="H241" i="2" s="1"/>
  <c r="I241" i="2" s="1"/>
  <c r="H240" i="2"/>
  <c r="I240" i="2" s="1"/>
  <c r="G240" i="2"/>
  <c r="I239" i="2"/>
  <c r="G239" i="2"/>
  <c r="H239" i="2" s="1"/>
  <c r="H238" i="2"/>
  <c r="I238" i="2" s="1"/>
  <c r="G238" i="2"/>
  <c r="G237" i="2"/>
  <c r="H237" i="2" s="1"/>
  <c r="I237" i="2" s="1"/>
  <c r="H236" i="2"/>
  <c r="I236" i="2" s="1"/>
  <c r="G236" i="2"/>
  <c r="G235" i="2"/>
  <c r="H235" i="2" s="1"/>
  <c r="I235" i="2" s="1"/>
  <c r="H234" i="2"/>
  <c r="I234" i="2" s="1"/>
  <c r="G234" i="2"/>
  <c r="G233" i="2"/>
  <c r="H233" i="2" s="1"/>
  <c r="I233" i="2" s="1"/>
  <c r="H232" i="2"/>
  <c r="I232" i="2" s="1"/>
  <c r="G232" i="2"/>
  <c r="I231" i="2"/>
  <c r="G231" i="2"/>
  <c r="H231" i="2" s="1"/>
  <c r="H230" i="2"/>
  <c r="I230" i="2" s="1"/>
  <c r="G230" i="2"/>
  <c r="G229" i="2"/>
  <c r="H229" i="2" s="1"/>
  <c r="I229" i="2" s="1"/>
  <c r="H228" i="2"/>
  <c r="I228" i="2" s="1"/>
  <c r="G228" i="2"/>
  <c r="G227" i="2"/>
  <c r="H227" i="2" s="1"/>
  <c r="I227" i="2" s="1"/>
  <c r="H226" i="2"/>
  <c r="I226" i="2" s="1"/>
  <c r="G226" i="2"/>
  <c r="G225" i="2"/>
  <c r="H225" i="2" s="1"/>
  <c r="I225" i="2" s="1"/>
  <c r="H224" i="2"/>
  <c r="I224" i="2" s="1"/>
  <c r="G224" i="2"/>
  <c r="I223" i="2"/>
  <c r="G223" i="2"/>
  <c r="H223" i="2" s="1"/>
  <c r="H222" i="2"/>
  <c r="I222" i="2" s="1"/>
  <c r="G222" i="2"/>
  <c r="G221" i="2"/>
  <c r="H221" i="2" s="1"/>
  <c r="I221" i="2" s="1"/>
  <c r="H220" i="2"/>
  <c r="I220" i="2" s="1"/>
  <c r="G220" i="2"/>
  <c r="G219" i="2"/>
  <c r="H219" i="2" s="1"/>
  <c r="I219" i="2" s="1"/>
  <c r="H218" i="2"/>
  <c r="I218" i="2" s="1"/>
  <c r="G218" i="2"/>
  <c r="G217" i="2"/>
  <c r="H217" i="2" s="1"/>
  <c r="I217" i="2" s="1"/>
  <c r="H216" i="2"/>
  <c r="I216" i="2" s="1"/>
  <c r="G216" i="2"/>
  <c r="I215" i="2"/>
  <c r="G215" i="2"/>
  <c r="H215" i="2" s="1"/>
  <c r="H214" i="2"/>
  <c r="I214" i="2" s="1"/>
  <c r="G214" i="2"/>
  <c r="G213" i="2"/>
  <c r="H213" i="2" s="1"/>
  <c r="I213" i="2" s="1"/>
  <c r="G212" i="2"/>
  <c r="H212" i="2" s="1"/>
  <c r="I212" i="2" s="1"/>
  <c r="I211" i="2"/>
  <c r="G211" i="2"/>
  <c r="H211" i="2" s="1"/>
  <c r="H210" i="2"/>
  <c r="I210" i="2" s="1"/>
  <c r="G210" i="2"/>
  <c r="G209" i="2"/>
  <c r="H209" i="2" s="1"/>
  <c r="I209" i="2" s="1"/>
  <c r="H208" i="2"/>
  <c r="I208" i="2" s="1"/>
  <c r="G208" i="2"/>
  <c r="G207" i="2"/>
  <c r="H207" i="2" s="1"/>
  <c r="I207" i="2" s="1"/>
  <c r="H206" i="2"/>
  <c r="I206" i="2" s="1"/>
  <c r="G206" i="2"/>
  <c r="G205" i="2"/>
  <c r="H205" i="2" s="1"/>
  <c r="I205" i="2" s="1"/>
  <c r="H204" i="2"/>
  <c r="I204" i="2" s="1"/>
  <c r="G204" i="2"/>
  <c r="I203" i="2"/>
  <c r="G203" i="2"/>
  <c r="H203" i="2" s="1"/>
  <c r="H202" i="2"/>
  <c r="I202" i="2" s="1"/>
  <c r="G202" i="2"/>
  <c r="G201" i="2"/>
  <c r="H201" i="2" s="1"/>
  <c r="I201" i="2" s="1"/>
  <c r="G200" i="2"/>
  <c r="H200" i="2" s="1"/>
  <c r="I200" i="2" s="1"/>
  <c r="I199" i="2"/>
  <c r="G199" i="2"/>
  <c r="H199" i="2" s="1"/>
  <c r="H198" i="2"/>
  <c r="I198" i="2" s="1"/>
  <c r="G198" i="2"/>
  <c r="G197" i="2"/>
  <c r="H197" i="2" s="1"/>
  <c r="I197" i="2" s="1"/>
  <c r="G196" i="2"/>
  <c r="H196" i="2" s="1"/>
  <c r="I196" i="2" s="1"/>
  <c r="I195" i="2"/>
  <c r="G195" i="2"/>
  <c r="H195" i="2" s="1"/>
  <c r="H194" i="2"/>
  <c r="I194" i="2" s="1"/>
  <c r="G194" i="2"/>
  <c r="G193" i="2"/>
  <c r="H193" i="2" s="1"/>
  <c r="I193" i="2" s="1"/>
  <c r="G192" i="2"/>
  <c r="H192" i="2" s="1"/>
  <c r="I192" i="2" s="1"/>
  <c r="I191" i="2"/>
  <c r="G191" i="2"/>
  <c r="H191" i="2" s="1"/>
  <c r="H190" i="2"/>
  <c r="I190" i="2" s="1"/>
  <c r="G190" i="2"/>
  <c r="G189" i="2"/>
  <c r="H189" i="2" s="1"/>
  <c r="I189" i="2" s="1"/>
  <c r="G188" i="2"/>
  <c r="H188" i="2" s="1"/>
  <c r="I188" i="2" s="1"/>
  <c r="I187" i="2"/>
  <c r="G187" i="2"/>
  <c r="H187" i="2" s="1"/>
  <c r="H186" i="2"/>
  <c r="I186" i="2" s="1"/>
  <c r="G186" i="2"/>
  <c r="G185" i="2"/>
  <c r="H185" i="2" s="1"/>
  <c r="I185" i="2" s="1"/>
  <c r="G184" i="2"/>
  <c r="H184" i="2" s="1"/>
  <c r="I184" i="2" s="1"/>
  <c r="I183" i="2"/>
  <c r="G183" i="2"/>
  <c r="H183" i="2" s="1"/>
  <c r="H182" i="2"/>
  <c r="I182" i="2" s="1"/>
  <c r="G182" i="2"/>
  <c r="G181" i="2"/>
  <c r="H181" i="2" s="1"/>
  <c r="I181" i="2" s="1"/>
  <c r="G180" i="2"/>
  <c r="H180" i="2" s="1"/>
  <c r="I180" i="2" s="1"/>
  <c r="I179" i="2"/>
  <c r="G179" i="2"/>
  <c r="H179" i="2" s="1"/>
  <c r="H178" i="2"/>
  <c r="I178" i="2" s="1"/>
  <c r="G178" i="2"/>
  <c r="G177" i="2"/>
  <c r="H177" i="2" s="1"/>
  <c r="I177" i="2" s="1"/>
  <c r="G176" i="2"/>
  <c r="H176" i="2" s="1"/>
  <c r="I176" i="2" s="1"/>
  <c r="I175" i="2"/>
  <c r="G175" i="2"/>
  <c r="H175" i="2" s="1"/>
  <c r="H174" i="2"/>
  <c r="I174" i="2" s="1"/>
  <c r="G174" i="2"/>
  <c r="G173" i="2"/>
  <c r="H173" i="2" s="1"/>
  <c r="I173" i="2" s="1"/>
  <c r="G172" i="2"/>
  <c r="H172" i="2" s="1"/>
  <c r="I172" i="2" s="1"/>
  <c r="I171" i="2"/>
  <c r="G171" i="2"/>
  <c r="H171" i="2" s="1"/>
  <c r="H170" i="2"/>
  <c r="I170" i="2" s="1"/>
  <c r="G170" i="2"/>
  <c r="G169" i="2"/>
  <c r="H169" i="2" s="1"/>
  <c r="I169" i="2" s="1"/>
  <c r="G168" i="2"/>
  <c r="H168" i="2" s="1"/>
  <c r="I168" i="2" s="1"/>
  <c r="I167" i="2"/>
  <c r="G167" i="2"/>
  <c r="H167" i="2" s="1"/>
  <c r="H166" i="2"/>
  <c r="I166" i="2" s="1"/>
  <c r="G166" i="2"/>
  <c r="G165" i="2"/>
  <c r="H165" i="2" s="1"/>
  <c r="I165" i="2" s="1"/>
  <c r="G164" i="2"/>
  <c r="H164" i="2" s="1"/>
  <c r="I164" i="2" s="1"/>
  <c r="I163" i="2"/>
  <c r="G163" i="2"/>
  <c r="H163" i="2" s="1"/>
  <c r="H162" i="2"/>
  <c r="I162" i="2" s="1"/>
  <c r="G162" i="2"/>
  <c r="G161" i="2"/>
  <c r="H161" i="2" s="1"/>
  <c r="I161" i="2" s="1"/>
  <c r="G160" i="2"/>
  <c r="H160" i="2" s="1"/>
  <c r="I160" i="2" s="1"/>
  <c r="I159" i="2"/>
  <c r="G159" i="2"/>
  <c r="H159" i="2" s="1"/>
  <c r="H158" i="2"/>
  <c r="I158" i="2" s="1"/>
  <c r="G158" i="2"/>
  <c r="G157" i="2"/>
  <c r="H157" i="2" s="1"/>
  <c r="I157" i="2" s="1"/>
  <c r="G156" i="2"/>
  <c r="H156" i="2" s="1"/>
  <c r="I156" i="2" s="1"/>
  <c r="I155" i="2"/>
  <c r="H155" i="2"/>
  <c r="G155" i="2"/>
  <c r="H154" i="2"/>
  <c r="I154" i="2" s="1"/>
  <c r="G154" i="2"/>
  <c r="G153" i="2"/>
  <c r="H153" i="2" s="1"/>
  <c r="I153" i="2" s="1"/>
  <c r="G152" i="2"/>
  <c r="H152" i="2" s="1"/>
  <c r="I152" i="2" s="1"/>
  <c r="I151" i="2"/>
  <c r="H151" i="2"/>
  <c r="G151" i="2"/>
  <c r="H150" i="2"/>
  <c r="I150" i="2" s="1"/>
  <c r="G150" i="2"/>
  <c r="G149" i="2"/>
  <c r="H149" i="2" s="1"/>
  <c r="I149" i="2" s="1"/>
  <c r="G148" i="2"/>
  <c r="H148" i="2" s="1"/>
  <c r="I148" i="2" s="1"/>
  <c r="I147" i="2"/>
  <c r="H147" i="2"/>
  <c r="G147" i="2"/>
  <c r="H146" i="2"/>
  <c r="I146" i="2" s="1"/>
  <c r="G146" i="2"/>
  <c r="G145" i="2"/>
  <c r="H145" i="2" s="1"/>
  <c r="I145" i="2" s="1"/>
  <c r="G144" i="2"/>
  <c r="H144" i="2" s="1"/>
  <c r="I144" i="2" s="1"/>
  <c r="I143" i="2"/>
  <c r="H143" i="2"/>
  <c r="G143" i="2"/>
  <c r="H142" i="2"/>
  <c r="I142" i="2" s="1"/>
  <c r="G142" i="2"/>
  <c r="G141" i="2"/>
  <c r="H141" i="2" s="1"/>
  <c r="I141" i="2" s="1"/>
  <c r="G140" i="2"/>
  <c r="H140" i="2" s="1"/>
  <c r="I140" i="2" s="1"/>
  <c r="I139" i="2"/>
  <c r="H139" i="2"/>
  <c r="G139" i="2"/>
  <c r="H138" i="2"/>
  <c r="I138" i="2" s="1"/>
  <c r="G138" i="2"/>
  <c r="G137" i="2"/>
  <c r="H137" i="2" s="1"/>
  <c r="I137" i="2" s="1"/>
  <c r="G136" i="2"/>
  <c r="H136" i="2" s="1"/>
  <c r="I136" i="2" s="1"/>
  <c r="I135" i="2"/>
  <c r="H135" i="2"/>
  <c r="G135" i="2"/>
  <c r="H134" i="2"/>
  <c r="I134" i="2" s="1"/>
  <c r="G134" i="2"/>
  <c r="H133" i="2"/>
  <c r="I133" i="2" s="1"/>
  <c r="G133" i="2"/>
  <c r="G132" i="2"/>
  <c r="H132" i="2" s="1"/>
  <c r="I132" i="2" s="1"/>
  <c r="H131" i="2"/>
  <c r="I131" i="2" s="1"/>
  <c r="G131" i="2"/>
  <c r="G130" i="2"/>
  <c r="H130" i="2" s="1"/>
  <c r="I130" i="2" s="1"/>
  <c r="H129" i="2"/>
  <c r="I129" i="2" s="1"/>
  <c r="G129" i="2"/>
  <c r="G128" i="2"/>
  <c r="H128" i="2" s="1"/>
  <c r="I128" i="2" s="1"/>
  <c r="H127" i="2"/>
  <c r="I127" i="2" s="1"/>
  <c r="G127" i="2"/>
  <c r="G126" i="2"/>
  <c r="H126" i="2" s="1"/>
  <c r="I126" i="2" s="1"/>
  <c r="H125" i="2"/>
  <c r="I125" i="2" s="1"/>
  <c r="G125" i="2"/>
  <c r="G124" i="2"/>
  <c r="H124" i="2" s="1"/>
  <c r="I124" i="2" s="1"/>
  <c r="H123" i="2"/>
  <c r="I123" i="2" s="1"/>
  <c r="G123" i="2"/>
  <c r="G122" i="2"/>
  <c r="H122" i="2" s="1"/>
  <c r="I122" i="2" s="1"/>
  <c r="H121" i="2"/>
  <c r="I121" i="2" s="1"/>
  <c r="G121" i="2"/>
  <c r="G120" i="2"/>
  <c r="H120" i="2" s="1"/>
  <c r="I120" i="2" s="1"/>
  <c r="H119" i="2"/>
  <c r="I119" i="2" s="1"/>
  <c r="G119" i="2"/>
  <c r="G118" i="2"/>
  <c r="H118" i="2" s="1"/>
  <c r="I118" i="2" s="1"/>
  <c r="H117" i="2"/>
  <c r="I117" i="2" s="1"/>
  <c r="G117" i="2"/>
  <c r="G116" i="2"/>
  <c r="H116" i="2" s="1"/>
  <c r="I116" i="2" s="1"/>
  <c r="H115" i="2"/>
  <c r="I115" i="2" s="1"/>
  <c r="G115" i="2"/>
  <c r="G114" i="2"/>
  <c r="H114" i="2" s="1"/>
  <c r="I114" i="2" s="1"/>
  <c r="H113" i="2"/>
  <c r="I113" i="2" s="1"/>
  <c r="G113" i="2"/>
  <c r="G112" i="2"/>
  <c r="H112" i="2" s="1"/>
  <c r="I112" i="2" s="1"/>
  <c r="H111" i="2"/>
  <c r="I111" i="2" s="1"/>
  <c r="G111" i="2"/>
  <c r="G110" i="2"/>
  <c r="H110" i="2" s="1"/>
  <c r="I110" i="2" s="1"/>
  <c r="H109" i="2"/>
  <c r="I109" i="2" s="1"/>
  <c r="G109" i="2"/>
  <c r="G108" i="2"/>
  <c r="H108" i="2" s="1"/>
  <c r="I108" i="2" s="1"/>
  <c r="H107" i="2"/>
  <c r="I107" i="2" s="1"/>
  <c r="G107" i="2"/>
  <c r="G106" i="2"/>
  <c r="H106" i="2" s="1"/>
  <c r="I106" i="2" s="1"/>
  <c r="H105" i="2"/>
  <c r="I105" i="2" s="1"/>
  <c r="G105" i="2"/>
  <c r="G104" i="2"/>
  <c r="H104" i="2" s="1"/>
  <c r="I104" i="2" s="1"/>
  <c r="H103" i="2"/>
  <c r="I103" i="2" s="1"/>
  <c r="G103" i="2"/>
  <c r="G102" i="2"/>
  <c r="H102" i="2" s="1"/>
  <c r="I102" i="2" s="1"/>
  <c r="H101" i="2"/>
  <c r="I101" i="2" s="1"/>
  <c r="G101" i="2"/>
  <c r="G100" i="2"/>
  <c r="H100" i="2" s="1"/>
  <c r="I100" i="2" s="1"/>
  <c r="H99" i="2"/>
  <c r="I99" i="2" s="1"/>
  <c r="G99" i="2"/>
  <c r="G98" i="2"/>
  <c r="H98" i="2" s="1"/>
  <c r="I98" i="2" s="1"/>
  <c r="H97" i="2"/>
  <c r="I97" i="2" s="1"/>
  <c r="G97" i="2"/>
  <c r="G96" i="2"/>
  <c r="H96" i="2" s="1"/>
  <c r="I96" i="2" s="1"/>
  <c r="H95" i="2"/>
  <c r="I95" i="2" s="1"/>
  <c r="G95" i="2"/>
  <c r="G94" i="2"/>
  <c r="H94" i="2" s="1"/>
  <c r="I94" i="2" s="1"/>
  <c r="H93" i="2"/>
  <c r="I93" i="2" s="1"/>
  <c r="G93" i="2"/>
  <c r="G92" i="2"/>
  <c r="H92" i="2" s="1"/>
  <c r="I92" i="2" s="1"/>
  <c r="H91" i="2"/>
  <c r="I91" i="2" s="1"/>
  <c r="G91" i="2"/>
  <c r="G90" i="2"/>
  <c r="H90" i="2" s="1"/>
  <c r="I90" i="2" s="1"/>
  <c r="H89" i="2"/>
  <c r="I89" i="2" s="1"/>
  <c r="G89" i="2"/>
  <c r="G88" i="2"/>
  <c r="H88" i="2" s="1"/>
  <c r="I88" i="2" s="1"/>
  <c r="H87" i="2"/>
  <c r="I87" i="2" s="1"/>
  <c r="G87" i="2"/>
  <c r="G86" i="2"/>
  <c r="H86" i="2" s="1"/>
  <c r="I86" i="2" s="1"/>
  <c r="H85" i="2"/>
  <c r="I85" i="2" s="1"/>
  <c r="G85" i="2"/>
  <c r="G84" i="2"/>
  <c r="H84" i="2" s="1"/>
  <c r="I84" i="2" s="1"/>
  <c r="H83" i="2"/>
  <c r="I83" i="2" s="1"/>
  <c r="G83" i="2"/>
  <c r="G82" i="2"/>
  <c r="H82" i="2" s="1"/>
  <c r="I82" i="2" s="1"/>
  <c r="H81" i="2"/>
  <c r="I81" i="2" s="1"/>
  <c r="G81" i="2"/>
  <c r="G80" i="2"/>
  <c r="H80" i="2" s="1"/>
  <c r="I80" i="2" s="1"/>
  <c r="H79" i="2"/>
  <c r="I79" i="2" s="1"/>
  <c r="G79" i="2"/>
  <c r="G78" i="2"/>
  <c r="H78" i="2" s="1"/>
  <c r="I78" i="2" s="1"/>
  <c r="H77" i="2"/>
  <c r="I77" i="2" s="1"/>
  <c r="G77" i="2"/>
  <c r="G76" i="2"/>
  <c r="H76" i="2" s="1"/>
  <c r="I76" i="2" s="1"/>
  <c r="H75" i="2"/>
  <c r="I75" i="2" s="1"/>
  <c r="G75" i="2"/>
  <c r="G74" i="2"/>
  <c r="H74" i="2" s="1"/>
  <c r="I74" i="2" s="1"/>
  <c r="H73" i="2"/>
  <c r="I73" i="2" s="1"/>
  <c r="G73" i="2"/>
  <c r="G72" i="2"/>
  <c r="H72" i="2" s="1"/>
  <c r="I72" i="2" s="1"/>
  <c r="H71" i="2"/>
  <c r="I71" i="2" s="1"/>
  <c r="G71" i="2"/>
  <c r="G70" i="2"/>
  <c r="H70" i="2" s="1"/>
  <c r="I70" i="2" s="1"/>
  <c r="H69" i="2"/>
  <c r="I69" i="2" s="1"/>
  <c r="G69" i="2"/>
  <c r="G68" i="2"/>
  <c r="H68" i="2" s="1"/>
  <c r="I68" i="2" s="1"/>
  <c r="H67" i="2"/>
  <c r="I67" i="2" s="1"/>
  <c r="G67" i="2"/>
  <c r="G66" i="2"/>
  <c r="H66" i="2" s="1"/>
  <c r="I66" i="2" s="1"/>
  <c r="H65" i="2"/>
  <c r="I65" i="2" s="1"/>
  <c r="G65" i="2"/>
  <c r="G64" i="2"/>
  <c r="H64" i="2" s="1"/>
  <c r="I64" i="2" s="1"/>
  <c r="H63" i="2"/>
  <c r="I63" i="2" s="1"/>
  <c r="G63" i="2"/>
  <c r="G62" i="2"/>
  <c r="H62" i="2" s="1"/>
  <c r="I62" i="2" s="1"/>
  <c r="H61" i="2"/>
  <c r="I61" i="2" s="1"/>
  <c r="G61" i="2"/>
  <c r="G60" i="2"/>
  <c r="H60" i="2" s="1"/>
  <c r="I60" i="2" s="1"/>
  <c r="H59" i="2"/>
  <c r="I59" i="2" s="1"/>
  <c r="G59" i="2"/>
  <c r="G58" i="2"/>
  <c r="H58" i="2" s="1"/>
  <c r="I58" i="2" s="1"/>
  <c r="H57" i="2"/>
  <c r="I57" i="2" s="1"/>
  <c r="G57" i="2"/>
  <c r="G56" i="2"/>
  <c r="H56" i="2" s="1"/>
  <c r="I56" i="2" s="1"/>
  <c r="H55" i="2"/>
  <c r="I55" i="2" s="1"/>
  <c r="G55" i="2"/>
  <c r="G54" i="2"/>
  <c r="H54" i="2" s="1"/>
  <c r="I54" i="2" s="1"/>
  <c r="H53" i="2"/>
  <c r="I53" i="2" s="1"/>
  <c r="G53" i="2"/>
  <c r="G52" i="2"/>
  <c r="H52" i="2" s="1"/>
  <c r="I52" i="2" s="1"/>
  <c r="H51" i="2"/>
  <c r="I51" i="2" s="1"/>
  <c r="G51" i="2"/>
  <c r="G50" i="2"/>
  <c r="H50" i="2" s="1"/>
  <c r="I50" i="2" s="1"/>
  <c r="H49" i="2"/>
  <c r="I49" i="2" s="1"/>
  <c r="G49" i="2"/>
  <c r="G48" i="2"/>
  <c r="H48" i="2" s="1"/>
  <c r="I48" i="2" s="1"/>
  <c r="H47" i="2"/>
  <c r="I47" i="2" s="1"/>
  <c r="G47" i="2"/>
  <c r="G46" i="2"/>
  <c r="H46" i="2" s="1"/>
  <c r="I46" i="2" s="1"/>
  <c r="H45" i="2"/>
  <c r="I45" i="2" s="1"/>
  <c r="G45" i="2"/>
  <c r="G44" i="2"/>
  <c r="H44" i="2" s="1"/>
  <c r="I44" i="2" s="1"/>
  <c r="H43" i="2"/>
  <c r="I43" i="2" s="1"/>
  <c r="G43" i="2"/>
  <c r="G42" i="2"/>
  <c r="H42" i="2" s="1"/>
  <c r="I42" i="2" s="1"/>
  <c r="H41" i="2"/>
  <c r="I41" i="2" s="1"/>
  <c r="G41" i="2"/>
  <c r="G40" i="2"/>
  <c r="H40" i="2" s="1"/>
  <c r="I40" i="2" s="1"/>
  <c r="H39" i="2"/>
  <c r="I39" i="2" s="1"/>
  <c r="G39" i="2"/>
  <c r="G38" i="2"/>
  <c r="H38" i="2" s="1"/>
  <c r="I38" i="2" s="1"/>
  <c r="H37" i="2"/>
  <c r="I37" i="2" s="1"/>
  <c r="G37" i="2"/>
  <c r="G36" i="2"/>
  <c r="H36" i="2" s="1"/>
  <c r="I36" i="2" s="1"/>
  <c r="H35" i="2"/>
  <c r="I35" i="2" s="1"/>
  <c r="G35" i="2"/>
  <c r="G34" i="2"/>
  <c r="H34" i="2" s="1"/>
  <c r="I34" i="2" s="1"/>
  <c r="H33" i="2"/>
  <c r="I33" i="2" s="1"/>
  <c r="G33" i="2"/>
  <c r="G32" i="2"/>
  <c r="H32" i="2" s="1"/>
  <c r="I32" i="2" s="1"/>
  <c r="H31" i="2"/>
  <c r="I31" i="2" s="1"/>
  <c r="G31" i="2"/>
  <c r="G30" i="2"/>
  <c r="H30" i="2" s="1"/>
  <c r="I30" i="2" s="1"/>
  <c r="H29" i="2"/>
  <c r="I29" i="2" s="1"/>
  <c r="G29" i="2"/>
  <c r="G28" i="2"/>
  <c r="H28" i="2" s="1"/>
  <c r="I28" i="2" s="1"/>
  <c r="H27" i="2"/>
  <c r="I27" i="2" s="1"/>
  <c r="G27" i="2"/>
  <c r="G26" i="2"/>
  <c r="H26" i="2" s="1"/>
  <c r="I26" i="2" s="1"/>
  <c r="H25" i="2"/>
  <c r="I25" i="2" s="1"/>
  <c r="G25" i="2"/>
  <c r="G24" i="2"/>
  <c r="H24" i="2" s="1"/>
  <c r="I24" i="2" s="1"/>
  <c r="H23" i="2"/>
  <c r="I23" i="2" s="1"/>
  <c r="G23" i="2"/>
  <c r="G22" i="2"/>
  <c r="H22" i="2" s="1"/>
  <c r="I22" i="2" s="1"/>
  <c r="H21" i="2"/>
  <c r="I21" i="2" s="1"/>
  <c r="G21" i="2"/>
  <c r="G20" i="2"/>
  <c r="H20" i="2" s="1"/>
  <c r="I20" i="2" s="1"/>
  <c r="H19" i="2"/>
  <c r="I19" i="2" s="1"/>
  <c r="G19" i="2"/>
  <c r="G18" i="2"/>
  <c r="H18" i="2" s="1"/>
  <c r="I18" i="2" s="1"/>
  <c r="H17" i="2"/>
  <c r="I17" i="2" s="1"/>
  <c r="G17" i="2"/>
  <c r="G16" i="2"/>
  <c r="H16" i="2" s="1"/>
  <c r="I16" i="2" s="1"/>
  <c r="H15" i="2"/>
  <c r="I15" i="2" s="1"/>
  <c r="G15" i="2"/>
  <c r="G14" i="2"/>
  <c r="H14" i="2" s="1"/>
  <c r="I14" i="2" s="1"/>
  <c r="H13" i="2"/>
  <c r="I13" i="2" s="1"/>
  <c r="G13" i="2"/>
  <c r="G12" i="2"/>
  <c r="H12" i="2" s="1"/>
  <c r="I12" i="2" s="1"/>
  <c r="H11" i="2"/>
  <c r="I11" i="2" s="1"/>
  <c r="G11" i="2"/>
  <c r="G10" i="2"/>
  <c r="H10" i="2" s="1"/>
  <c r="I10" i="2" s="1"/>
  <c r="H9" i="2"/>
  <c r="I9" i="2" s="1"/>
  <c r="G9" i="2"/>
  <c r="G8" i="2"/>
  <c r="H8" i="2" s="1"/>
  <c r="I8" i="2" s="1"/>
  <c r="H7" i="2"/>
  <c r="I7" i="2" s="1"/>
  <c r="G7" i="2"/>
  <c r="G6" i="2"/>
  <c r="H6" i="2" s="1"/>
  <c r="I6" i="2" s="1"/>
  <c r="H5" i="2"/>
  <c r="I5" i="2" s="1"/>
  <c r="G5" i="2"/>
  <c r="G6" i="1" l="1"/>
  <c r="G7" i="1"/>
  <c r="G8" i="1"/>
  <c r="G9" i="1"/>
  <c r="G10" i="1"/>
  <c r="G11" i="1"/>
  <c r="G12" i="1"/>
  <c r="G13" i="1"/>
  <c r="H13" i="1" s="1"/>
  <c r="I13" i="1" s="1"/>
  <c r="G14" i="1"/>
  <c r="G15" i="1"/>
  <c r="G16" i="1"/>
  <c r="G17" i="1"/>
  <c r="H17" i="1" s="1"/>
  <c r="I17" i="1" s="1"/>
  <c r="G18" i="1"/>
  <c r="G19" i="1"/>
  <c r="G20" i="1"/>
  <c r="G21" i="1"/>
  <c r="H21" i="1" s="1"/>
  <c r="I21" i="1" s="1"/>
  <c r="G22" i="1"/>
  <c r="G23" i="1"/>
  <c r="G24" i="1"/>
  <c r="G25" i="1"/>
  <c r="H25" i="1" s="1"/>
  <c r="I25" i="1" s="1"/>
  <c r="G26" i="1"/>
  <c r="G27" i="1"/>
  <c r="G28" i="1"/>
  <c r="G29" i="1"/>
  <c r="H29" i="1" s="1"/>
  <c r="I29" i="1" s="1"/>
  <c r="G30" i="1"/>
  <c r="G31" i="1"/>
  <c r="G32" i="1"/>
  <c r="G33" i="1"/>
  <c r="H33" i="1" s="1"/>
  <c r="I33" i="1" s="1"/>
  <c r="G34" i="1"/>
  <c r="G35" i="1"/>
  <c r="G36" i="1"/>
  <c r="G37" i="1"/>
  <c r="H37" i="1" s="1"/>
  <c r="I37" i="1" s="1"/>
  <c r="G38" i="1"/>
  <c r="G39" i="1"/>
  <c r="G40" i="1"/>
  <c r="G41" i="1"/>
  <c r="H41" i="1" s="1"/>
  <c r="I41" i="1" s="1"/>
  <c r="G42" i="1"/>
  <c r="G43" i="1"/>
  <c r="G44" i="1"/>
  <c r="G45" i="1"/>
  <c r="H45" i="1" s="1"/>
  <c r="I45" i="1" s="1"/>
  <c r="G46" i="1"/>
  <c r="G47" i="1"/>
  <c r="G48" i="1"/>
  <c r="G49" i="1"/>
  <c r="H49" i="1" s="1"/>
  <c r="I49" i="1" s="1"/>
  <c r="G50" i="1"/>
  <c r="G51" i="1"/>
  <c r="G52" i="1"/>
  <c r="G53" i="1"/>
  <c r="H53" i="1" s="1"/>
  <c r="I53" i="1" s="1"/>
  <c r="G54" i="1"/>
  <c r="G55" i="1"/>
  <c r="G56" i="1"/>
  <c r="G57" i="1"/>
  <c r="H57" i="1" s="1"/>
  <c r="I57" i="1" s="1"/>
  <c r="G58" i="1"/>
  <c r="G59" i="1"/>
  <c r="G60" i="1"/>
  <c r="G61" i="1"/>
  <c r="H61" i="1" s="1"/>
  <c r="I61" i="1" s="1"/>
  <c r="G62" i="1"/>
  <c r="G63" i="1"/>
  <c r="G64" i="1"/>
  <c r="G65" i="1"/>
  <c r="H65" i="1" s="1"/>
  <c r="I65" i="1" s="1"/>
  <c r="G66" i="1"/>
  <c r="G67" i="1"/>
  <c r="G68" i="1"/>
  <c r="G69" i="1"/>
  <c r="H69" i="1" s="1"/>
  <c r="I69" i="1" s="1"/>
  <c r="G70" i="1"/>
  <c r="G71" i="1"/>
  <c r="G72" i="1"/>
  <c r="G73" i="1"/>
  <c r="H73" i="1" s="1"/>
  <c r="I73" i="1" s="1"/>
  <c r="G74" i="1"/>
  <c r="G75" i="1"/>
  <c r="G76" i="1"/>
  <c r="G77" i="1"/>
  <c r="H77" i="1" s="1"/>
  <c r="I77" i="1" s="1"/>
  <c r="G78" i="1"/>
  <c r="G79" i="1"/>
  <c r="G80" i="1"/>
  <c r="G81" i="1"/>
  <c r="H81" i="1" s="1"/>
  <c r="I81" i="1" s="1"/>
  <c r="G82" i="1"/>
  <c r="G83" i="1"/>
  <c r="G84" i="1"/>
  <c r="G85" i="1"/>
  <c r="H85" i="1" s="1"/>
  <c r="I85" i="1" s="1"/>
  <c r="G86" i="1"/>
  <c r="G87" i="1"/>
  <c r="G88" i="1"/>
  <c r="G89" i="1"/>
  <c r="H89" i="1" s="1"/>
  <c r="I89" i="1" s="1"/>
  <c r="G90" i="1"/>
  <c r="G91" i="1"/>
  <c r="G92" i="1"/>
  <c r="G93" i="1"/>
  <c r="H93" i="1" s="1"/>
  <c r="I93" i="1" s="1"/>
  <c r="G94" i="1"/>
  <c r="G95" i="1"/>
  <c r="G96" i="1"/>
  <c r="G97" i="1"/>
  <c r="H97" i="1" s="1"/>
  <c r="I97" i="1" s="1"/>
  <c r="G98" i="1"/>
  <c r="G99" i="1"/>
  <c r="G100" i="1"/>
  <c r="G101" i="1"/>
  <c r="H101" i="1" s="1"/>
  <c r="I101" i="1" s="1"/>
  <c r="G102" i="1"/>
  <c r="G103" i="1"/>
  <c r="G104" i="1"/>
  <c r="G105" i="1"/>
  <c r="H105" i="1" s="1"/>
  <c r="I105" i="1" s="1"/>
  <c r="G106" i="1"/>
  <c r="G107" i="1"/>
  <c r="G108" i="1"/>
  <c r="G109" i="1"/>
  <c r="H109" i="1" s="1"/>
  <c r="I109" i="1" s="1"/>
  <c r="G110" i="1"/>
  <c r="G111" i="1"/>
  <c r="G112" i="1"/>
  <c r="G113" i="1"/>
  <c r="H113" i="1" s="1"/>
  <c r="I113" i="1" s="1"/>
  <c r="G114" i="1"/>
  <c r="G115" i="1"/>
  <c r="G116" i="1"/>
  <c r="G117" i="1"/>
  <c r="H117" i="1" s="1"/>
  <c r="I117" i="1" s="1"/>
  <c r="G118" i="1"/>
  <c r="G119" i="1"/>
  <c r="G120" i="1"/>
  <c r="G121" i="1"/>
  <c r="H121" i="1" s="1"/>
  <c r="I121" i="1" s="1"/>
  <c r="G122" i="1"/>
  <c r="G123" i="1"/>
  <c r="G124" i="1"/>
  <c r="G125" i="1"/>
  <c r="H125" i="1" s="1"/>
  <c r="I125" i="1" s="1"/>
  <c r="G126" i="1"/>
  <c r="G127" i="1"/>
  <c r="G128" i="1"/>
  <c r="G129" i="1"/>
  <c r="H129" i="1" s="1"/>
  <c r="I129" i="1" s="1"/>
  <c r="G130" i="1"/>
  <c r="G131" i="1"/>
  <c r="G132" i="1"/>
  <c r="G133" i="1"/>
  <c r="H133" i="1" s="1"/>
  <c r="I133" i="1" s="1"/>
  <c r="G134" i="1"/>
  <c r="G135" i="1"/>
  <c r="G136" i="1"/>
  <c r="G137" i="1"/>
  <c r="H137" i="1" s="1"/>
  <c r="I137" i="1" s="1"/>
  <c r="G138" i="1"/>
  <c r="G139" i="1"/>
  <c r="G140" i="1"/>
  <c r="G141" i="1"/>
  <c r="H141" i="1" s="1"/>
  <c r="I141" i="1" s="1"/>
  <c r="G142" i="1"/>
  <c r="G143" i="1"/>
  <c r="G144" i="1"/>
  <c r="G145" i="1"/>
  <c r="H145" i="1" s="1"/>
  <c r="I145" i="1" s="1"/>
  <c r="G146" i="1"/>
  <c r="G147" i="1"/>
  <c r="G148" i="1"/>
  <c r="G149" i="1"/>
  <c r="H149" i="1" s="1"/>
  <c r="I149" i="1" s="1"/>
  <c r="G150" i="1"/>
  <c r="G151" i="1"/>
  <c r="G152" i="1"/>
  <c r="G153" i="1"/>
  <c r="H153" i="1" s="1"/>
  <c r="I153" i="1" s="1"/>
  <c r="G154" i="1"/>
  <c r="G155" i="1"/>
  <c r="G156" i="1"/>
  <c r="G157" i="1"/>
  <c r="H157" i="1" s="1"/>
  <c r="I157" i="1" s="1"/>
  <c r="G158" i="1"/>
  <c r="G159" i="1"/>
  <c r="G160" i="1"/>
  <c r="G161" i="1"/>
  <c r="H161" i="1" s="1"/>
  <c r="I161" i="1" s="1"/>
  <c r="G162" i="1"/>
  <c r="G163" i="1"/>
  <c r="G164" i="1"/>
  <c r="G165" i="1"/>
  <c r="H165" i="1" s="1"/>
  <c r="I165" i="1" s="1"/>
  <c r="G166" i="1"/>
  <c r="G167" i="1"/>
  <c r="G168" i="1"/>
  <c r="G169" i="1"/>
  <c r="H169" i="1" s="1"/>
  <c r="I169" i="1" s="1"/>
  <c r="G170" i="1"/>
  <c r="G171" i="1"/>
  <c r="G172" i="1"/>
  <c r="G173" i="1"/>
  <c r="H173" i="1" s="1"/>
  <c r="I173" i="1" s="1"/>
  <c r="G174" i="1"/>
  <c r="G175" i="1"/>
  <c r="G176" i="1"/>
  <c r="G177" i="1"/>
  <c r="H177" i="1" s="1"/>
  <c r="I177" i="1" s="1"/>
  <c r="G178" i="1"/>
  <c r="G179" i="1"/>
  <c r="G180" i="1"/>
  <c r="G181" i="1"/>
  <c r="H181" i="1" s="1"/>
  <c r="I181" i="1" s="1"/>
  <c r="G182" i="1"/>
  <c r="G183" i="1"/>
  <c r="G184" i="1"/>
  <c r="G185" i="1"/>
  <c r="H185" i="1" s="1"/>
  <c r="I185" i="1" s="1"/>
  <c r="G186" i="1"/>
  <c r="G187" i="1"/>
  <c r="G188" i="1"/>
  <c r="G189" i="1"/>
  <c r="H189" i="1" s="1"/>
  <c r="I189" i="1" s="1"/>
  <c r="G190" i="1"/>
  <c r="G191" i="1"/>
  <c r="G192" i="1"/>
  <c r="G193" i="1"/>
  <c r="H193" i="1" s="1"/>
  <c r="I193" i="1" s="1"/>
  <c r="G194" i="1"/>
  <c r="G195" i="1"/>
  <c r="G196" i="1"/>
  <c r="G197" i="1"/>
  <c r="H197" i="1" s="1"/>
  <c r="I197" i="1" s="1"/>
  <c r="G198" i="1"/>
  <c r="G199" i="1"/>
  <c r="G200" i="1"/>
  <c r="G201" i="1"/>
  <c r="H201" i="1" s="1"/>
  <c r="I201" i="1" s="1"/>
  <c r="G202" i="1"/>
  <c r="G203" i="1"/>
  <c r="G204" i="1"/>
  <c r="G205" i="1"/>
  <c r="H205" i="1" s="1"/>
  <c r="I205" i="1" s="1"/>
  <c r="G206" i="1"/>
  <c r="G207" i="1"/>
  <c r="G208" i="1"/>
  <c r="G209" i="1"/>
  <c r="H209" i="1" s="1"/>
  <c r="I209" i="1" s="1"/>
  <c r="G210" i="1"/>
  <c r="G211" i="1"/>
  <c r="G212" i="1"/>
  <c r="G213" i="1"/>
  <c r="H213" i="1" s="1"/>
  <c r="I213" i="1" s="1"/>
  <c r="G214" i="1"/>
  <c r="G215" i="1"/>
  <c r="G216" i="1"/>
  <c r="G217" i="1"/>
  <c r="H217" i="1" s="1"/>
  <c r="I217" i="1" s="1"/>
  <c r="G218" i="1"/>
  <c r="G219" i="1"/>
  <c r="G220" i="1"/>
  <c r="G221" i="1"/>
  <c r="H221" i="1" s="1"/>
  <c r="I221" i="1" s="1"/>
  <c r="G222" i="1"/>
  <c r="G223" i="1"/>
  <c r="G224" i="1"/>
  <c r="G225" i="1"/>
  <c r="H225" i="1" s="1"/>
  <c r="I225" i="1" s="1"/>
  <c r="G226" i="1"/>
  <c r="G227" i="1"/>
  <c r="G228" i="1"/>
  <c r="G229" i="1"/>
  <c r="H229" i="1" s="1"/>
  <c r="I229" i="1" s="1"/>
  <c r="G230" i="1"/>
  <c r="G231" i="1"/>
  <c r="G232" i="1"/>
  <c r="G233" i="1"/>
  <c r="H233" i="1" s="1"/>
  <c r="I233" i="1" s="1"/>
  <c r="G234" i="1"/>
  <c r="G235" i="1"/>
  <c r="G236" i="1"/>
  <c r="G237" i="1"/>
  <c r="H237" i="1" s="1"/>
  <c r="I237" i="1" s="1"/>
  <c r="G238" i="1"/>
  <c r="G239" i="1"/>
  <c r="G240" i="1"/>
  <c r="G241" i="1"/>
  <c r="H241" i="1" s="1"/>
  <c r="I241" i="1" s="1"/>
  <c r="G242" i="1"/>
  <c r="G243" i="1"/>
  <c r="G244" i="1"/>
  <c r="G245" i="1"/>
  <c r="H245" i="1" s="1"/>
  <c r="I245" i="1" s="1"/>
  <c r="G246" i="1"/>
  <c r="G247" i="1"/>
  <c r="G248" i="1"/>
  <c r="G249" i="1"/>
  <c r="H249" i="1" s="1"/>
  <c r="I249" i="1" s="1"/>
  <c r="G250" i="1"/>
  <c r="G251" i="1"/>
  <c r="G252" i="1"/>
  <c r="G253" i="1"/>
  <c r="H253" i="1" s="1"/>
  <c r="I253" i="1" s="1"/>
  <c r="G254" i="1"/>
  <c r="G255" i="1"/>
  <c r="G256" i="1"/>
  <c r="G257" i="1"/>
  <c r="H257" i="1" s="1"/>
  <c r="I257" i="1" s="1"/>
  <c r="G258" i="1"/>
  <c r="G259" i="1"/>
  <c r="G260" i="1"/>
  <c r="G261" i="1"/>
  <c r="H261" i="1" s="1"/>
  <c r="I261" i="1" s="1"/>
  <c r="G262" i="1"/>
  <c r="G263" i="1"/>
  <c r="G264" i="1"/>
  <c r="G265" i="1"/>
  <c r="H265" i="1" s="1"/>
  <c r="I265" i="1" s="1"/>
  <c r="G266" i="1"/>
  <c r="G267" i="1"/>
  <c r="G268" i="1"/>
  <c r="G269" i="1"/>
  <c r="H269" i="1" s="1"/>
  <c r="I269" i="1" s="1"/>
  <c r="G270" i="1"/>
  <c r="G271" i="1"/>
  <c r="G272" i="1"/>
  <c r="G273" i="1"/>
  <c r="H273" i="1" s="1"/>
  <c r="I273" i="1" s="1"/>
  <c r="G274" i="1"/>
  <c r="G275" i="1"/>
  <c r="G276" i="1"/>
  <c r="G277" i="1"/>
  <c r="H277" i="1" s="1"/>
  <c r="I277" i="1" s="1"/>
  <c r="G278" i="1"/>
  <c r="G279" i="1"/>
  <c r="G280" i="1"/>
  <c r="G281" i="1"/>
  <c r="H281" i="1" s="1"/>
  <c r="I281" i="1" s="1"/>
  <c r="G282" i="1"/>
  <c r="G283" i="1"/>
  <c r="G284" i="1"/>
  <c r="G285" i="1"/>
  <c r="H285" i="1" s="1"/>
  <c r="I285" i="1" s="1"/>
  <c r="G286" i="1"/>
  <c r="G287" i="1"/>
  <c r="G288" i="1"/>
  <c r="G289" i="1"/>
  <c r="H289" i="1" s="1"/>
  <c r="I289" i="1" s="1"/>
  <c r="G290" i="1"/>
  <c r="G291" i="1"/>
  <c r="G292" i="1"/>
  <c r="G293" i="1"/>
  <c r="H293" i="1" s="1"/>
  <c r="I293" i="1" s="1"/>
  <c r="G294" i="1"/>
  <c r="G295" i="1"/>
  <c r="G296" i="1"/>
  <c r="G297" i="1"/>
  <c r="H297" i="1" s="1"/>
  <c r="I297" i="1" s="1"/>
  <c r="G298" i="1"/>
  <c r="G299" i="1"/>
  <c r="G300" i="1"/>
  <c r="G301" i="1"/>
  <c r="H301" i="1" s="1"/>
  <c r="I301" i="1" s="1"/>
  <c r="G302" i="1"/>
  <c r="G303" i="1"/>
  <c r="G304" i="1"/>
  <c r="G305" i="1"/>
  <c r="H305" i="1" s="1"/>
  <c r="I305" i="1" s="1"/>
  <c r="H86" i="1"/>
  <c r="I86" i="1" s="1"/>
  <c r="H91" i="1"/>
  <c r="I91" i="1" s="1"/>
  <c r="H94" i="1"/>
  <c r="I94" i="1" s="1"/>
  <c r="H99" i="1"/>
  <c r="I99" i="1" s="1"/>
  <c r="H102" i="1"/>
  <c r="I102" i="1" s="1"/>
  <c r="H107" i="1"/>
  <c r="I107" i="1" s="1"/>
  <c r="H110" i="1"/>
  <c r="I110" i="1" s="1"/>
  <c r="H115" i="1"/>
  <c r="I115" i="1" s="1"/>
  <c r="H118" i="1"/>
  <c r="I118" i="1" s="1"/>
  <c r="H123" i="1"/>
  <c r="I123" i="1" s="1"/>
  <c r="H126" i="1"/>
  <c r="I126" i="1" s="1"/>
  <c r="H131" i="1"/>
  <c r="I131" i="1" s="1"/>
  <c r="H134" i="1"/>
  <c r="I134" i="1" s="1"/>
  <c r="H139" i="1"/>
  <c r="I139" i="1" s="1"/>
  <c r="H142" i="1"/>
  <c r="I142" i="1" s="1"/>
  <c r="H147" i="1"/>
  <c r="I147" i="1" s="1"/>
  <c r="H150" i="1"/>
  <c r="I150" i="1" s="1"/>
  <c r="H155" i="1"/>
  <c r="I155" i="1" s="1"/>
  <c r="H158" i="1"/>
  <c r="I158" i="1" s="1"/>
  <c r="H163" i="1"/>
  <c r="I163" i="1" s="1"/>
  <c r="H166" i="1"/>
  <c r="I166" i="1" s="1"/>
  <c r="H171" i="1"/>
  <c r="I171" i="1" s="1"/>
  <c r="H174" i="1"/>
  <c r="I174" i="1" s="1"/>
  <c r="H180" i="1"/>
  <c r="I180" i="1" s="1"/>
  <c r="H182" i="1"/>
  <c r="I182" i="1" s="1"/>
  <c r="H183" i="1"/>
  <c r="I183" i="1" s="1"/>
  <c r="H184" i="1"/>
  <c r="I184" i="1" s="1"/>
  <c r="H186" i="1"/>
  <c r="I186" i="1" s="1"/>
  <c r="H187" i="1"/>
  <c r="I187" i="1" s="1"/>
  <c r="H188" i="1"/>
  <c r="I188" i="1" s="1"/>
  <c r="H190" i="1"/>
  <c r="I190" i="1" s="1"/>
  <c r="H191" i="1"/>
  <c r="I191" i="1" s="1"/>
  <c r="H192" i="1"/>
  <c r="I192" i="1" s="1"/>
  <c r="H194" i="1"/>
  <c r="I194" i="1" s="1"/>
  <c r="H195" i="1"/>
  <c r="I195" i="1" s="1"/>
  <c r="H196" i="1"/>
  <c r="I196" i="1" s="1"/>
  <c r="H198" i="1"/>
  <c r="I198" i="1" s="1"/>
  <c r="H199" i="1"/>
  <c r="I199" i="1" s="1"/>
  <c r="H200" i="1"/>
  <c r="I200" i="1" s="1"/>
  <c r="H202" i="1"/>
  <c r="I202" i="1" s="1"/>
  <c r="H203" i="1"/>
  <c r="I203" i="1" s="1"/>
  <c r="H204" i="1"/>
  <c r="I204" i="1" s="1"/>
  <c r="H206" i="1"/>
  <c r="I206" i="1" s="1"/>
  <c r="H207" i="1"/>
  <c r="I207" i="1" s="1"/>
  <c r="H208" i="1"/>
  <c r="I208" i="1" s="1"/>
  <c r="H210" i="1"/>
  <c r="I210" i="1" s="1"/>
  <c r="H211" i="1"/>
  <c r="I211" i="1" s="1"/>
  <c r="H212" i="1"/>
  <c r="I212" i="1" s="1"/>
  <c r="H214" i="1"/>
  <c r="I214" i="1" s="1"/>
  <c r="H215" i="1"/>
  <c r="I215" i="1" s="1"/>
  <c r="H216" i="1"/>
  <c r="I216" i="1" s="1"/>
  <c r="H218" i="1"/>
  <c r="I218" i="1" s="1"/>
  <c r="H219" i="1"/>
  <c r="I219" i="1" s="1"/>
  <c r="H220" i="1"/>
  <c r="I220" i="1" s="1"/>
  <c r="H222" i="1"/>
  <c r="I222" i="1" s="1"/>
  <c r="H223" i="1"/>
  <c r="I223" i="1" s="1"/>
  <c r="H224" i="1"/>
  <c r="I224" i="1" s="1"/>
  <c r="H226" i="1"/>
  <c r="I226" i="1" s="1"/>
  <c r="H227" i="1"/>
  <c r="I227" i="1" s="1"/>
  <c r="H228" i="1"/>
  <c r="I228" i="1" s="1"/>
  <c r="H230" i="1"/>
  <c r="I230" i="1" s="1"/>
  <c r="H231" i="1"/>
  <c r="I231" i="1" s="1"/>
  <c r="H232" i="1"/>
  <c r="I232" i="1" s="1"/>
  <c r="H234" i="1"/>
  <c r="I234" i="1" s="1"/>
  <c r="H235" i="1"/>
  <c r="I235" i="1" s="1"/>
  <c r="H236" i="1"/>
  <c r="I236" i="1" s="1"/>
  <c r="H238" i="1"/>
  <c r="I238" i="1" s="1"/>
  <c r="H239" i="1"/>
  <c r="I239" i="1" s="1"/>
  <c r="H240" i="1"/>
  <c r="I240" i="1" s="1"/>
  <c r="H242" i="1"/>
  <c r="I242" i="1" s="1"/>
  <c r="H243" i="1"/>
  <c r="I243" i="1" s="1"/>
  <c r="H244" i="1"/>
  <c r="I244" i="1" s="1"/>
  <c r="H246" i="1"/>
  <c r="I246" i="1" s="1"/>
  <c r="H247" i="1"/>
  <c r="I247" i="1" s="1"/>
  <c r="H248" i="1"/>
  <c r="I248" i="1" s="1"/>
  <c r="H250" i="1"/>
  <c r="I250" i="1" s="1"/>
  <c r="H251" i="1"/>
  <c r="I251" i="1" s="1"/>
  <c r="H252" i="1"/>
  <c r="I252" i="1" s="1"/>
  <c r="H254" i="1"/>
  <c r="I254" i="1" s="1"/>
  <c r="H255" i="1"/>
  <c r="I255" i="1" s="1"/>
  <c r="H256" i="1"/>
  <c r="I256" i="1" s="1"/>
  <c r="H258" i="1"/>
  <c r="I258" i="1" s="1"/>
  <c r="H259" i="1"/>
  <c r="I259" i="1" s="1"/>
  <c r="H260" i="1"/>
  <c r="I260" i="1" s="1"/>
  <c r="H262" i="1"/>
  <c r="I262" i="1" s="1"/>
  <c r="H263" i="1"/>
  <c r="I263" i="1" s="1"/>
  <c r="H264" i="1"/>
  <c r="I264" i="1" s="1"/>
  <c r="H266" i="1"/>
  <c r="I266" i="1" s="1"/>
  <c r="H267" i="1"/>
  <c r="I267" i="1" s="1"/>
  <c r="H268" i="1"/>
  <c r="I268" i="1" s="1"/>
  <c r="H270" i="1"/>
  <c r="I270" i="1" s="1"/>
  <c r="H271" i="1"/>
  <c r="I271" i="1" s="1"/>
  <c r="H272" i="1"/>
  <c r="I272" i="1" s="1"/>
  <c r="H274" i="1"/>
  <c r="I274" i="1" s="1"/>
  <c r="H275" i="1"/>
  <c r="I275" i="1" s="1"/>
  <c r="H276" i="1"/>
  <c r="I276" i="1" s="1"/>
  <c r="H278" i="1"/>
  <c r="I278" i="1" s="1"/>
  <c r="H279" i="1"/>
  <c r="I279" i="1" s="1"/>
  <c r="H280" i="1"/>
  <c r="I280" i="1" s="1"/>
  <c r="H282" i="1"/>
  <c r="I282" i="1" s="1"/>
  <c r="H283" i="1"/>
  <c r="I283" i="1" s="1"/>
  <c r="H284" i="1"/>
  <c r="I284" i="1" s="1"/>
  <c r="H286" i="1"/>
  <c r="I286" i="1" s="1"/>
  <c r="H287" i="1"/>
  <c r="I287" i="1" s="1"/>
  <c r="H288" i="1"/>
  <c r="I288" i="1" s="1"/>
  <c r="H290" i="1"/>
  <c r="I290" i="1" s="1"/>
  <c r="H291" i="1"/>
  <c r="I291" i="1" s="1"/>
  <c r="H292" i="1"/>
  <c r="I292" i="1" s="1"/>
  <c r="H294" i="1"/>
  <c r="I294" i="1" s="1"/>
  <c r="H295" i="1"/>
  <c r="I295" i="1" s="1"/>
  <c r="H296" i="1"/>
  <c r="I296" i="1" s="1"/>
  <c r="H298" i="1"/>
  <c r="I298" i="1" s="1"/>
  <c r="H299" i="1"/>
  <c r="I299" i="1" s="1"/>
  <c r="H300" i="1"/>
  <c r="I300" i="1" s="1"/>
  <c r="H302" i="1"/>
  <c r="I302" i="1" s="1"/>
  <c r="H303" i="1"/>
  <c r="I303" i="1" s="1"/>
  <c r="H304" i="1"/>
  <c r="I304" i="1" s="1"/>
  <c r="H6" i="1"/>
  <c r="I6" i="1" s="1"/>
  <c r="H10" i="1"/>
  <c r="I10" i="1" s="1"/>
  <c r="H14" i="1"/>
  <c r="I14" i="1" s="1"/>
  <c r="H18" i="1"/>
  <c r="I18" i="1" s="1"/>
  <c r="H22" i="1"/>
  <c r="I22" i="1" s="1"/>
  <c r="H26" i="1"/>
  <c r="I26" i="1" s="1"/>
  <c r="H30" i="1"/>
  <c r="I30" i="1" s="1"/>
  <c r="H34" i="1"/>
  <c r="I34" i="1" s="1"/>
  <c r="H38" i="1"/>
  <c r="I38" i="1" s="1"/>
  <c r="H42" i="1"/>
  <c r="I42" i="1" s="1"/>
  <c r="H46" i="1"/>
  <c r="I46" i="1" s="1"/>
  <c r="H50" i="1"/>
  <c r="I50" i="1" s="1"/>
  <c r="H54" i="1"/>
  <c r="I54" i="1" s="1"/>
  <c r="H58" i="1"/>
  <c r="I58" i="1" s="1"/>
  <c r="H62" i="1"/>
  <c r="I62" i="1" s="1"/>
  <c r="H66" i="1"/>
  <c r="I66" i="1" s="1"/>
  <c r="H70" i="1"/>
  <c r="I70" i="1" s="1"/>
  <c r="H74" i="1"/>
  <c r="I74" i="1" s="1"/>
  <c r="H78" i="1"/>
  <c r="I78" i="1" s="1"/>
  <c r="H82" i="1"/>
  <c r="I82" i="1" s="1"/>
  <c r="H90" i="1"/>
  <c r="I90" i="1" s="1"/>
  <c r="H179" i="1"/>
  <c r="I179" i="1" s="1"/>
  <c r="H178" i="1"/>
  <c r="I178" i="1" s="1"/>
  <c r="H176" i="1"/>
  <c r="I176" i="1" s="1"/>
  <c r="H175" i="1"/>
  <c r="I175" i="1" s="1"/>
  <c r="H172" i="1"/>
  <c r="I172" i="1" s="1"/>
  <c r="H170" i="1"/>
  <c r="I170" i="1" s="1"/>
  <c r="H168" i="1"/>
  <c r="I168" i="1" s="1"/>
  <c r="H167" i="1"/>
  <c r="I167" i="1" s="1"/>
  <c r="H164" i="1"/>
  <c r="I164" i="1" s="1"/>
  <c r="H162" i="1"/>
  <c r="I162" i="1" s="1"/>
  <c r="H160" i="1"/>
  <c r="I160" i="1" s="1"/>
  <c r="H159" i="1"/>
  <c r="I159" i="1" s="1"/>
  <c r="H156" i="1"/>
  <c r="I156" i="1" s="1"/>
  <c r="H154" i="1"/>
  <c r="I154" i="1" s="1"/>
  <c r="H152" i="1"/>
  <c r="I152" i="1" s="1"/>
  <c r="H151" i="1"/>
  <c r="I151" i="1" s="1"/>
  <c r="H148" i="1"/>
  <c r="I148" i="1" s="1"/>
  <c r="H146" i="1"/>
  <c r="I146" i="1" s="1"/>
  <c r="H144" i="1"/>
  <c r="I144" i="1" s="1"/>
  <c r="H143" i="1"/>
  <c r="I143" i="1" s="1"/>
  <c r="H140" i="1"/>
  <c r="I140" i="1" s="1"/>
  <c r="H138" i="1"/>
  <c r="I138" i="1" s="1"/>
  <c r="H136" i="1"/>
  <c r="I136" i="1" s="1"/>
  <c r="H135" i="1"/>
  <c r="I135" i="1" s="1"/>
  <c r="H132" i="1"/>
  <c r="I132" i="1" s="1"/>
  <c r="H130" i="1"/>
  <c r="I130" i="1" s="1"/>
  <c r="H128" i="1"/>
  <c r="I128" i="1" s="1"/>
  <c r="H127" i="1"/>
  <c r="I127" i="1" s="1"/>
  <c r="H124" i="1"/>
  <c r="I124" i="1" s="1"/>
  <c r="H122" i="1"/>
  <c r="I122" i="1" s="1"/>
  <c r="H120" i="1"/>
  <c r="I120" i="1" s="1"/>
  <c r="H119" i="1"/>
  <c r="I119" i="1" s="1"/>
  <c r="H116" i="1"/>
  <c r="I116" i="1" s="1"/>
  <c r="H114" i="1"/>
  <c r="I114" i="1" s="1"/>
  <c r="H112" i="1"/>
  <c r="I112" i="1" s="1"/>
  <c r="H111" i="1"/>
  <c r="I111" i="1" s="1"/>
  <c r="H108" i="1"/>
  <c r="I108" i="1" s="1"/>
  <c r="H106" i="1"/>
  <c r="I106" i="1" s="1"/>
  <c r="H104" i="1"/>
  <c r="I104" i="1" s="1"/>
  <c r="H103" i="1"/>
  <c r="I103" i="1" s="1"/>
  <c r="H100" i="1"/>
  <c r="I100" i="1" s="1"/>
  <c r="H98" i="1"/>
  <c r="I98" i="1" s="1"/>
  <c r="H96" i="1"/>
  <c r="I96" i="1" s="1"/>
  <c r="H95" i="1"/>
  <c r="I95" i="1" s="1"/>
  <c r="H92" i="1"/>
  <c r="I92" i="1" s="1"/>
  <c r="H88" i="1"/>
  <c r="I88" i="1" s="1"/>
  <c r="H87" i="1"/>
  <c r="I87" i="1" s="1"/>
  <c r="H84" i="1"/>
  <c r="I84" i="1" s="1"/>
  <c r="H83" i="1"/>
  <c r="I83" i="1" s="1"/>
  <c r="H80" i="1"/>
  <c r="I80" i="1" s="1"/>
  <c r="H79" i="1"/>
  <c r="I79" i="1" s="1"/>
  <c r="H76" i="1"/>
  <c r="I76" i="1" s="1"/>
  <c r="H75" i="1"/>
  <c r="I75" i="1" s="1"/>
  <c r="H72" i="1"/>
  <c r="I72" i="1" s="1"/>
  <c r="H71" i="1"/>
  <c r="I71" i="1" s="1"/>
  <c r="H68" i="1"/>
  <c r="I68" i="1" s="1"/>
  <c r="H67" i="1"/>
  <c r="I67" i="1" s="1"/>
  <c r="H64" i="1"/>
  <c r="I64" i="1" s="1"/>
  <c r="H63" i="1"/>
  <c r="I63" i="1" s="1"/>
  <c r="H60" i="1"/>
  <c r="I60" i="1" s="1"/>
  <c r="H59" i="1"/>
  <c r="I59" i="1" s="1"/>
  <c r="H56" i="1"/>
  <c r="I56" i="1" s="1"/>
  <c r="H55" i="1"/>
  <c r="I55" i="1" s="1"/>
  <c r="H52" i="1"/>
  <c r="I52" i="1" s="1"/>
  <c r="H51" i="1"/>
  <c r="I51" i="1" s="1"/>
  <c r="H48" i="1"/>
  <c r="I48" i="1" s="1"/>
  <c r="H47" i="1"/>
  <c r="I47" i="1" s="1"/>
  <c r="H44" i="1"/>
  <c r="I44" i="1" s="1"/>
  <c r="H43" i="1"/>
  <c r="I43" i="1" s="1"/>
  <c r="H40" i="1"/>
  <c r="I40" i="1" s="1"/>
  <c r="H39" i="1"/>
  <c r="I39" i="1" s="1"/>
  <c r="H36" i="1"/>
  <c r="I36" i="1" s="1"/>
  <c r="H35" i="1"/>
  <c r="I35" i="1" s="1"/>
  <c r="H32" i="1"/>
  <c r="I32" i="1" s="1"/>
  <c r="H31" i="1"/>
  <c r="I31" i="1" s="1"/>
  <c r="H28" i="1"/>
  <c r="I28" i="1" s="1"/>
  <c r="H27" i="1"/>
  <c r="I27" i="1" s="1"/>
  <c r="H24" i="1"/>
  <c r="I24" i="1" s="1"/>
  <c r="H23" i="1"/>
  <c r="I23" i="1" s="1"/>
  <c r="H20" i="1"/>
  <c r="I20" i="1" s="1"/>
  <c r="H19" i="1"/>
  <c r="I19" i="1" s="1"/>
  <c r="H16" i="1"/>
  <c r="I16" i="1" s="1"/>
  <c r="H15" i="1"/>
  <c r="I15" i="1" s="1"/>
  <c r="H12" i="1"/>
  <c r="I12" i="1" s="1"/>
  <c r="H11" i="1"/>
  <c r="I11" i="1" s="1"/>
  <c r="H9" i="1"/>
  <c r="I9" i="1" s="1"/>
  <c r="H8" i="1"/>
  <c r="I8" i="1" s="1"/>
  <c r="H7" i="1"/>
  <c r="I7"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572622-FC9C-413D-B235-809D88C4BAE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2706F1B-E043-4AC7-B99F-287FF1D30B8F}" name="WorksheetConnection_project1.xlsx!data" type="102" refreshedVersion="8" minRefreshableVersion="5">
    <extLst>
      <ext xmlns:x15="http://schemas.microsoft.com/office/spreadsheetml/2010/11/main" uri="{DE250136-89BD-433C-8126-D09CA5730AF9}">
        <x15:connection id="data" autoDelete="1">
          <x15:rangePr sourceName="_xlcn.WorksheetConnection_project1.xlsxdata1"/>
        </x15:connection>
      </ext>
    </extLst>
  </connection>
</connections>
</file>

<file path=xl/sharedStrings.xml><?xml version="1.0" encoding="utf-8"?>
<sst xmlns="http://schemas.openxmlformats.org/spreadsheetml/2006/main" count="1924" uniqueCount="61">
  <si>
    <t>Sales Person</t>
  </si>
  <si>
    <t>Geography</t>
  </si>
  <si>
    <t>Product</t>
  </si>
  <si>
    <t>Amount</t>
  </si>
  <si>
    <t>Units</t>
  </si>
  <si>
    <t>cost per unit</t>
  </si>
  <si>
    <t>total cost</t>
  </si>
  <si>
    <t>profit</t>
  </si>
  <si>
    <t>Gigi Bohling</t>
  </si>
  <si>
    <t>India</t>
  </si>
  <si>
    <t>Organic Choco Syrup</t>
  </si>
  <si>
    <t>Ches Bonnell</t>
  </si>
  <si>
    <t>USA</t>
  </si>
  <si>
    <t>Ram Mahesh</t>
  </si>
  <si>
    <t>UK</t>
  </si>
  <si>
    <t>Brien Boise</t>
  </si>
  <si>
    <t>Australia</t>
  </si>
  <si>
    <t>Oby Sorrel</t>
  </si>
  <si>
    <t>Canada</t>
  </si>
  <si>
    <t>Barr Faughny</t>
  </si>
  <si>
    <t>New Zealand</t>
  </si>
  <si>
    <t>Carla Molina</t>
  </si>
  <si>
    <t>Husein Augar</t>
  </si>
  <si>
    <t>Curtice Advani</t>
  </si>
  <si>
    <t>70% Dark Bites</t>
  </si>
  <si>
    <t>White Choc</t>
  </si>
  <si>
    <t>Gunar Cockshoot</t>
  </si>
  <si>
    <t>Peanut Butter Cubes</t>
  </si>
  <si>
    <t>Almond Choco</t>
  </si>
  <si>
    <t>Raspberry Choco</t>
  </si>
  <si>
    <t>50% Dark Bites</t>
  </si>
  <si>
    <t>Orange Choco</t>
  </si>
  <si>
    <t>Caramel Stuffed Bars</t>
  </si>
  <si>
    <t>After Nines</t>
  </si>
  <si>
    <t>Milk Bars</t>
  </si>
  <si>
    <t>Spicy Special Slims</t>
  </si>
  <si>
    <t>Mint Chip Choco</t>
  </si>
  <si>
    <t>Choco Coated Almonds</t>
  </si>
  <si>
    <t>99% Dark &amp; Pure</t>
  </si>
  <si>
    <t>Manuka Honey Choco</t>
  </si>
  <si>
    <t>Fruit &amp; Nut Bars</t>
  </si>
  <si>
    <t>Drinking Coco</t>
  </si>
  <si>
    <t>Smooth Sliky Salty</t>
  </si>
  <si>
    <t>Baker's Choco Chips</t>
  </si>
  <si>
    <t>85% Dark Bars</t>
  </si>
  <si>
    <t>Eclairs</t>
  </si>
  <si>
    <t>Row Labels</t>
  </si>
  <si>
    <t>Grand Total</t>
  </si>
  <si>
    <t>Sum of Amount</t>
  </si>
  <si>
    <t>Sum of Units</t>
  </si>
  <si>
    <t>Sum of profit</t>
  </si>
  <si>
    <t>sales per country</t>
  </si>
  <si>
    <t xml:space="preserve"> </t>
  </si>
  <si>
    <t>Number of units sold</t>
  </si>
  <si>
    <t>best sales person per country</t>
  </si>
  <si>
    <t>sales per unit</t>
  </si>
  <si>
    <t>top 5 products by sales per unit</t>
  </si>
  <si>
    <t>products</t>
  </si>
  <si>
    <t>worst product for each country (which product to discontinue)</t>
  </si>
  <si>
    <t>Cost per unit</t>
  </si>
  <si>
    <t>are there any anomalies in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</si>
</sst>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164" formatCode="&quot;$&quot;#,##0"/>
    <numFmt numFmtId="165" formatCode="_(* #,##0_);_(* \(#,##0\);_(* &quot;-&quot;??_);_(@_)"/>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horizontal="right"/>
    </xf>
    <xf numFmtId="6" fontId="0" fillId="0" borderId="0" xfId="0" applyNumberFormat="1"/>
    <xf numFmtId="3" fontId="0" fillId="0" borderId="0" xfId="0" applyNumberFormat="1"/>
    <xf numFmtId="1" fontId="0" fillId="0" borderId="0" xfId="0" applyNumberFormat="1"/>
    <xf numFmtId="165" fontId="0" fillId="0" borderId="0" xfId="0" applyNumberFormat="1"/>
    <xf numFmtId="8"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0" fillId="0" borderId="0" xfId="0" applyNumberFormat="1"/>
  </cellXfs>
  <cellStyles count="1">
    <cellStyle name="Normal" xfId="0" builtinId="0"/>
  </cellStyles>
  <dxfs count="10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quot;$&quot;#,##0"/>
    </dxf>
    <dxf>
      <numFmt numFmtId="164" formatCode="&quot;$&quot;#,##0"/>
    </dxf>
    <dxf>
      <numFmt numFmtId="165" formatCode="_(* #,##0_);_(* \(#,##0\);_(* &quot;-&quot;??_);_(@_)"/>
    </dxf>
    <dxf>
      <numFmt numFmtId="165" formatCode="_(* #,##0_);_(* \(#,##0\);_(* &quot;-&quot;??_);_(@_)"/>
    </dxf>
    <dxf>
      <numFmt numFmtId="1" formatCode="0"/>
    </dxf>
    <dxf>
      <numFmt numFmtId="1" formatCode="0"/>
    </dxf>
    <dxf>
      <numFmt numFmtId="1" formatCode="0"/>
    </dxf>
    <dxf>
      <numFmt numFmtId="10" formatCode="&quot;$&quot;#,##0_);[Red]\(&quot;$&quot;#,##0\)"/>
    </dxf>
    <dxf>
      <numFmt numFmtId="0" formatCode="General"/>
    </dxf>
    <dxf>
      <numFmt numFmtId="0" formatCode="Genera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
      <numFmt numFmtId="10" formatCode="&quot;$&quot;#,##0_);[Red]\(&quot;$&quot;#,##0\)"/>
    </dxf>
    <dxf>
      <numFmt numFmtId="0" formatCode="General"/>
    </dxf>
    <dxf>
      <numFmt numFmtId="0" formatCode="Genera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pt!$C$2</c:f>
              <c:strCache>
                <c:ptCount val="1"/>
                <c:pt idx="0">
                  <c:v>Sum of Amount</c:v>
                </c:pt>
              </c:strCache>
            </c:strRef>
          </c:tx>
          <c:spPr>
            <a:solidFill>
              <a:schemeClr val="accent1"/>
            </a:solidFill>
            <a:ln>
              <a:noFill/>
            </a:ln>
            <a:effectLst/>
          </c:spPr>
          <c:invertIfNegative val="0"/>
          <c:cat>
            <c:strRef>
              <c:f>pt!$B$3:$B$9</c:f>
              <c:strCache>
                <c:ptCount val="6"/>
                <c:pt idx="0">
                  <c:v>Canada</c:v>
                </c:pt>
                <c:pt idx="1">
                  <c:v>India</c:v>
                </c:pt>
                <c:pt idx="2">
                  <c:v>Australia</c:v>
                </c:pt>
                <c:pt idx="3">
                  <c:v>USA</c:v>
                </c:pt>
                <c:pt idx="4">
                  <c:v>New Zealand</c:v>
                </c:pt>
                <c:pt idx="5">
                  <c:v>UK</c:v>
                </c:pt>
              </c:strCache>
            </c:strRef>
          </c:cat>
          <c:val>
            <c:numRef>
              <c:f>pt!$C$3:$C$9</c:f>
              <c:numCache>
                <c:formatCode>General</c:formatCode>
                <c:ptCount val="6"/>
                <c:pt idx="0">
                  <c:v>39620</c:v>
                </c:pt>
                <c:pt idx="1">
                  <c:v>41559</c:v>
                </c:pt>
                <c:pt idx="2">
                  <c:v>25221</c:v>
                </c:pt>
                <c:pt idx="3">
                  <c:v>28273</c:v>
                </c:pt>
                <c:pt idx="4">
                  <c:v>14504</c:v>
                </c:pt>
                <c:pt idx="5">
                  <c:v>16548</c:v>
                </c:pt>
              </c:numCache>
            </c:numRef>
          </c:val>
          <c:extLst>
            <c:ext xmlns:c16="http://schemas.microsoft.com/office/drawing/2014/chart" uri="{C3380CC4-5D6E-409C-BE32-E72D297353CC}">
              <c16:uniqueId val="{00000000-81E7-4F16-B96D-86AF4B895CF0}"/>
            </c:ext>
          </c:extLst>
        </c:ser>
        <c:ser>
          <c:idx val="1"/>
          <c:order val="1"/>
          <c:tx>
            <c:strRef>
              <c:f>pt!$D$2</c:f>
              <c:strCache>
                <c:ptCount val="1"/>
                <c:pt idx="0">
                  <c:v>Sum of profit</c:v>
                </c:pt>
              </c:strCache>
            </c:strRef>
          </c:tx>
          <c:spPr>
            <a:solidFill>
              <a:schemeClr val="accent2"/>
            </a:solidFill>
            <a:ln>
              <a:noFill/>
            </a:ln>
            <a:effectLst/>
          </c:spPr>
          <c:invertIfNegative val="0"/>
          <c:cat>
            <c:strRef>
              <c:f>pt!$B$3:$B$9</c:f>
              <c:strCache>
                <c:ptCount val="6"/>
                <c:pt idx="0">
                  <c:v>Canada</c:v>
                </c:pt>
                <c:pt idx="1">
                  <c:v>India</c:v>
                </c:pt>
                <c:pt idx="2">
                  <c:v>Australia</c:v>
                </c:pt>
                <c:pt idx="3">
                  <c:v>USA</c:v>
                </c:pt>
                <c:pt idx="4">
                  <c:v>New Zealand</c:v>
                </c:pt>
                <c:pt idx="5">
                  <c:v>UK</c:v>
                </c:pt>
              </c:strCache>
            </c:strRef>
          </c:cat>
          <c:val>
            <c:numRef>
              <c:f>pt!$D$3:$D$9</c:f>
              <c:numCache>
                <c:formatCode>0</c:formatCode>
                <c:ptCount val="6"/>
                <c:pt idx="0">
                  <c:v>35968.910000000003</c:v>
                </c:pt>
                <c:pt idx="1">
                  <c:v>29563.74</c:v>
                </c:pt>
                <c:pt idx="2">
                  <c:v>22660.260000000002</c:v>
                </c:pt>
                <c:pt idx="3">
                  <c:v>20910.160000000003</c:v>
                </c:pt>
                <c:pt idx="4">
                  <c:v>13076.78</c:v>
                </c:pt>
                <c:pt idx="5">
                  <c:v>13010.130000000001</c:v>
                </c:pt>
              </c:numCache>
            </c:numRef>
          </c:val>
          <c:extLst>
            <c:ext xmlns:c16="http://schemas.microsoft.com/office/drawing/2014/chart" uri="{C3380CC4-5D6E-409C-BE32-E72D297353CC}">
              <c16:uniqueId val="{00000001-81E7-4F16-B96D-86AF4B895CF0}"/>
            </c:ext>
          </c:extLst>
        </c:ser>
        <c:dLbls>
          <c:showLegendKey val="0"/>
          <c:showVal val="0"/>
          <c:showCatName val="0"/>
          <c:showSerName val="0"/>
          <c:showPercent val="0"/>
          <c:showBubbleSize val="0"/>
        </c:dLbls>
        <c:gapWidth val="219"/>
        <c:overlap val="-27"/>
        <c:axId val="1032390000"/>
        <c:axId val="1032395408"/>
      </c:barChart>
      <c:catAx>
        <c:axId val="103239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395408"/>
        <c:crosses val="autoZero"/>
        <c:auto val="1"/>
        <c:lblAlgn val="ctr"/>
        <c:lblOffset val="100"/>
        <c:noMultiLvlLbl val="0"/>
      </c:catAx>
      <c:valAx>
        <c:axId val="103239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39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[project1.xlsx]pt!PivotTable7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r>
              <a:rPr lang="en-US" baseline="0"/>
              <a:t> generated by each</a:t>
            </a:r>
          </a:p>
          <a:p>
            <a:pPr>
              <a:defRPr/>
            </a:pPr>
            <a:r>
              <a:rPr lang="en-US" baseline="0"/>
              <a:t>sales person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04033493511464"/>
          <c:y val="0.18755554008988209"/>
          <c:w val="0.38392167553699164"/>
          <c:h val="0.73593663898253414"/>
        </c:manualLayout>
      </c:layout>
      <c:barChart>
        <c:barDir val="bar"/>
        <c:grouping val="clustered"/>
        <c:varyColors val="0"/>
        <c:ser>
          <c:idx val="0"/>
          <c:order val="0"/>
          <c:tx>
            <c:strRef>
              <c:f>pt!$C$86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pt!$B$87:$B$97</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pt!$C$87:$C$97</c:f>
              <c:numCache>
                <c:formatCode>0</c:formatCode>
                <c:ptCount val="10"/>
                <c:pt idx="0">
                  <c:v>1085.0700000000002</c:v>
                </c:pt>
                <c:pt idx="1">
                  <c:v>6319.7000000000016</c:v>
                </c:pt>
                <c:pt idx="2">
                  <c:v>7802.8399999999983</c:v>
                </c:pt>
                <c:pt idx="3">
                  <c:v>18179.14</c:v>
                </c:pt>
                <c:pt idx="4">
                  <c:v>-1368.6399999999999</c:v>
                </c:pt>
                <c:pt idx="5">
                  <c:v>20910.160000000003</c:v>
                </c:pt>
                <c:pt idx="6">
                  <c:v>2429.9199999999996</c:v>
                </c:pt>
                <c:pt idx="7">
                  <c:v>3422.73</c:v>
                </c:pt>
                <c:pt idx="8">
                  <c:v>5261.39</c:v>
                </c:pt>
                <c:pt idx="9">
                  <c:v>18175.410000000003</c:v>
                </c:pt>
              </c:numCache>
            </c:numRef>
          </c:val>
          <c:extLst>
            <c:ext xmlns:c16="http://schemas.microsoft.com/office/drawing/2014/chart" uri="{C3380CC4-5D6E-409C-BE32-E72D297353CC}">
              <c16:uniqueId val="{00000000-EBEC-4001-A916-4255AB5596C2}"/>
            </c:ext>
          </c:extLst>
        </c:ser>
        <c:dLbls>
          <c:showLegendKey val="0"/>
          <c:showVal val="0"/>
          <c:showCatName val="0"/>
          <c:showSerName val="0"/>
          <c:showPercent val="0"/>
          <c:showBubbleSize val="0"/>
        </c:dLbls>
        <c:gapWidth val="115"/>
        <c:overlap val="-20"/>
        <c:axId val="1465066143"/>
        <c:axId val="1465065311"/>
      </c:barChart>
      <c:catAx>
        <c:axId val="14650661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5065311"/>
        <c:crosses val="autoZero"/>
        <c:auto val="1"/>
        <c:lblAlgn val="ctr"/>
        <c:lblOffset val="100"/>
        <c:noMultiLvlLbl val="0"/>
      </c:catAx>
      <c:valAx>
        <c:axId val="146506531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5066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[project1.xlsx]pt!PivotTable2</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profit for each product</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pt!$C$18</c:f>
              <c:strCache>
                <c:ptCount val="1"/>
                <c:pt idx="0">
                  <c:v>Total</c:v>
                </c:pt>
              </c:strCache>
            </c:strRef>
          </c:tx>
          <c:spPr>
            <a:solidFill>
              <a:schemeClr val="accent1"/>
            </a:solidFill>
            <a:ln>
              <a:noFill/>
            </a:ln>
            <a:effectLst/>
          </c:spPr>
          <c:invertIfNegative val="0"/>
          <c:cat>
            <c:strRef>
              <c:f>pt!$B$19:$B$25</c:f>
              <c:strCache>
                <c:ptCount val="6"/>
                <c:pt idx="0">
                  <c:v>After Nines</c:v>
                </c:pt>
                <c:pt idx="1">
                  <c:v>Manuka Honey Choco</c:v>
                </c:pt>
                <c:pt idx="2">
                  <c:v>Drinking Coco</c:v>
                </c:pt>
                <c:pt idx="3">
                  <c:v>Almond Choco</c:v>
                </c:pt>
                <c:pt idx="4">
                  <c:v>Smooth Sliky Salty</c:v>
                </c:pt>
                <c:pt idx="5">
                  <c:v>Raspberry Choco</c:v>
                </c:pt>
              </c:strCache>
            </c:strRef>
          </c:cat>
          <c:val>
            <c:numRef>
              <c:f>pt!$C$19:$C$25</c:f>
              <c:numCache>
                <c:formatCode>0</c:formatCode>
                <c:ptCount val="6"/>
                <c:pt idx="0">
                  <c:v>-330.67999999999995</c:v>
                </c:pt>
                <c:pt idx="1">
                  <c:v>1923.88</c:v>
                </c:pt>
                <c:pt idx="2">
                  <c:v>2317.9499999999998</c:v>
                </c:pt>
                <c:pt idx="3">
                  <c:v>2637.08</c:v>
                </c:pt>
                <c:pt idx="4">
                  <c:v>3328.66</c:v>
                </c:pt>
                <c:pt idx="5">
                  <c:v>11033.27</c:v>
                </c:pt>
              </c:numCache>
            </c:numRef>
          </c:val>
          <c:extLst>
            <c:ext xmlns:c16="http://schemas.microsoft.com/office/drawing/2014/chart" uri="{C3380CC4-5D6E-409C-BE32-E72D297353CC}">
              <c16:uniqueId val="{00000000-1DC4-4DFE-847F-D778C1E7F9B8}"/>
            </c:ext>
          </c:extLst>
        </c:ser>
        <c:dLbls>
          <c:showLegendKey val="0"/>
          <c:showVal val="0"/>
          <c:showCatName val="0"/>
          <c:showSerName val="0"/>
          <c:showPercent val="0"/>
          <c:showBubbleSize val="0"/>
        </c:dLbls>
        <c:gapWidth val="182"/>
        <c:axId val="1719288608"/>
        <c:axId val="1719270720"/>
      </c:barChart>
      <c:catAx>
        <c:axId val="17192886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270720"/>
        <c:crosses val="autoZero"/>
        <c:auto val="1"/>
        <c:lblAlgn val="ctr"/>
        <c:lblOffset val="100"/>
        <c:noMultiLvlLbl val="0"/>
      </c:catAx>
      <c:valAx>
        <c:axId val="1719270720"/>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28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[project1.xlsx]pt!PivotTable3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pt!$B$45</c:f>
              <c:strCache>
                <c:ptCount val="1"/>
                <c:pt idx="0">
                  <c:v>Sum of Amount</c:v>
                </c:pt>
              </c:strCache>
            </c:strRef>
          </c:tx>
          <c:spPr>
            <a:solidFill>
              <a:schemeClr val="accent1"/>
            </a:solidFill>
            <a:ln>
              <a:noFill/>
            </a:ln>
            <a:effectLst/>
          </c:spPr>
          <c:invertIfNegative val="0"/>
          <c:cat>
            <c:strRef>
              <c:f>pt!$B$46</c:f>
              <c:strCache>
                <c:ptCount val="1"/>
                <c:pt idx="0">
                  <c:v>Total</c:v>
                </c:pt>
              </c:strCache>
            </c:strRef>
          </c:cat>
          <c:val>
            <c:numRef>
              <c:f>pt!$B$46</c:f>
              <c:numCache>
                <c:formatCode>General</c:formatCode>
                <c:ptCount val="1"/>
                <c:pt idx="0">
                  <c:v>165725</c:v>
                </c:pt>
              </c:numCache>
            </c:numRef>
          </c:val>
          <c:extLst>
            <c:ext xmlns:c16="http://schemas.microsoft.com/office/drawing/2014/chart" uri="{C3380CC4-5D6E-409C-BE32-E72D297353CC}">
              <c16:uniqueId val="{00000000-5195-4A00-B786-F7E49C962D7B}"/>
            </c:ext>
          </c:extLst>
        </c:ser>
        <c:ser>
          <c:idx val="1"/>
          <c:order val="1"/>
          <c:tx>
            <c:strRef>
              <c:f>pt!$C$45</c:f>
              <c:strCache>
                <c:ptCount val="1"/>
                <c:pt idx="0">
                  <c:v>Sum of Units</c:v>
                </c:pt>
              </c:strCache>
            </c:strRef>
          </c:tx>
          <c:spPr>
            <a:solidFill>
              <a:schemeClr val="accent2"/>
            </a:solidFill>
            <a:ln>
              <a:noFill/>
            </a:ln>
            <a:effectLst/>
          </c:spPr>
          <c:invertIfNegative val="0"/>
          <c:cat>
            <c:strRef>
              <c:f>pt!$B$46</c:f>
              <c:strCache>
                <c:ptCount val="1"/>
                <c:pt idx="0">
                  <c:v>Total</c:v>
                </c:pt>
              </c:strCache>
            </c:strRef>
          </c:cat>
          <c:val>
            <c:numRef>
              <c:f>pt!$C$46</c:f>
              <c:numCache>
                <c:formatCode>General</c:formatCode>
                <c:ptCount val="1"/>
                <c:pt idx="0">
                  <c:v>3669</c:v>
                </c:pt>
              </c:numCache>
            </c:numRef>
          </c:val>
          <c:extLst>
            <c:ext xmlns:c16="http://schemas.microsoft.com/office/drawing/2014/chart" uri="{C3380CC4-5D6E-409C-BE32-E72D297353CC}">
              <c16:uniqueId val="{00000001-5195-4A00-B786-F7E49C962D7B}"/>
            </c:ext>
          </c:extLst>
        </c:ser>
        <c:ser>
          <c:idx val="2"/>
          <c:order val="2"/>
          <c:tx>
            <c:strRef>
              <c:f>pt!$D$45</c:f>
              <c:strCache>
                <c:ptCount val="1"/>
                <c:pt idx="0">
                  <c:v>Sum of profit</c:v>
                </c:pt>
              </c:strCache>
            </c:strRef>
          </c:tx>
          <c:spPr>
            <a:solidFill>
              <a:schemeClr val="accent3"/>
            </a:solidFill>
            <a:ln>
              <a:noFill/>
            </a:ln>
            <a:effectLst/>
          </c:spPr>
          <c:invertIfNegative val="0"/>
          <c:cat>
            <c:strRef>
              <c:f>pt!$B$46</c:f>
              <c:strCache>
                <c:ptCount val="1"/>
                <c:pt idx="0">
                  <c:v>Total</c:v>
                </c:pt>
              </c:strCache>
            </c:strRef>
          </c:cat>
          <c:val>
            <c:numRef>
              <c:f>pt!$D$46</c:f>
              <c:numCache>
                <c:formatCode>General</c:formatCode>
                <c:ptCount val="1"/>
                <c:pt idx="0">
                  <c:v>135189.98000000001</c:v>
                </c:pt>
              </c:numCache>
            </c:numRef>
          </c:val>
          <c:extLst>
            <c:ext xmlns:c16="http://schemas.microsoft.com/office/drawing/2014/chart" uri="{C3380CC4-5D6E-409C-BE32-E72D297353CC}">
              <c16:uniqueId val="{00000002-5195-4A00-B786-F7E49C962D7B}"/>
            </c:ext>
          </c:extLst>
        </c:ser>
        <c:dLbls>
          <c:showLegendKey val="0"/>
          <c:showVal val="0"/>
          <c:showCatName val="0"/>
          <c:showSerName val="0"/>
          <c:showPercent val="0"/>
          <c:showBubbleSize val="0"/>
        </c:dLbls>
        <c:gapWidth val="219"/>
        <c:overlap val="-27"/>
        <c:axId val="1725093568"/>
        <c:axId val="1725091488"/>
      </c:barChart>
      <c:catAx>
        <c:axId val="172509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091488"/>
        <c:crosses val="autoZero"/>
        <c:auto val="1"/>
        <c:lblAlgn val="ctr"/>
        <c:lblOffset val="100"/>
        <c:noMultiLvlLbl val="0"/>
      </c:catAx>
      <c:valAx>
        <c:axId val="172509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09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pt!$C$65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C5-4E5C-8B07-BC0AF64F7C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C5-4E5C-8B07-BC0AF64F7C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C5-4E5C-8B07-BC0AF64F7C4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BC5-4E5C-8B07-BC0AF64F7C4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BC5-4E5C-8B07-BC0AF64F7C4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17A-45B8-BC11-1A9F35D55ECD}"/>
              </c:ext>
            </c:extLst>
          </c:dPt>
          <c:cat>
            <c:strRef>
              <c:f>pt!$B$66:$B$72</c:f>
              <c:strCache>
                <c:ptCount val="6"/>
                <c:pt idx="0">
                  <c:v>Australia</c:v>
                </c:pt>
                <c:pt idx="1">
                  <c:v>Canada</c:v>
                </c:pt>
                <c:pt idx="2">
                  <c:v>India</c:v>
                </c:pt>
                <c:pt idx="3">
                  <c:v>New Zealand</c:v>
                </c:pt>
                <c:pt idx="4">
                  <c:v>UK</c:v>
                </c:pt>
                <c:pt idx="5">
                  <c:v>USA</c:v>
                </c:pt>
              </c:strCache>
            </c:strRef>
          </c:cat>
          <c:val>
            <c:numRef>
              <c:f>pt!$C$66:$C$72</c:f>
              <c:numCache>
                <c:formatCode>General</c:formatCode>
                <c:ptCount val="6"/>
                <c:pt idx="0">
                  <c:v>168679</c:v>
                </c:pt>
                <c:pt idx="1">
                  <c:v>237944</c:v>
                </c:pt>
                <c:pt idx="2">
                  <c:v>252469</c:v>
                </c:pt>
                <c:pt idx="3">
                  <c:v>218813</c:v>
                </c:pt>
                <c:pt idx="4">
                  <c:v>173530</c:v>
                </c:pt>
                <c:pt idx="5">
                  <c:v>189434</c:v>
                </c:pt>
              </c:numCache>
            </c:numRef>
          </c:val>
          <c:extLst>
            <c:ext xmlns:c16="http://schemas.microsoft.com/office/drawing/2014/chart" uri="{C3380CC4-5D6E-409C-BE32-E72D297353CC}">
              <c16:uniqueId val="{00000000-8AA5-48D6-8E8B-C8BFBF51EAD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pt!$C$86</c:f>
              <c:strCache>
                <c:ptCount val="1"/>
                <c:pt idx="0">
                  <c:v>Total</c:v>
                </c:pt>
              </c:strCache>
            </c:strRef>
          </c:tx>
          <c:spPr>
            <a:solidFill>
              <a:schemeClr val="accent1"/>
            </a:solidFill>
            <a:ln>
              <a:noFill/>
            </a:ln>
            <a:effectLst/>
          </c:spPr>
          <c:invertIfNegative val="0"/>
          <c:cat>
            <c:strRef>
              <c:f>pt!$B$87:$B$97</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pt!$C$87:$C$97</c:f>
              <c:numCache>
                <c:formatCode>0</c:formatCode>
                <c:ptCount val="10"/>
                <c:pt idx="0">
                  <c:v>1085.0700000000002</c:v>
                </c:pt>
                <c:pt idx="1">
                  <c:v>6319.7000000000016</c:v>
                </c:pt>
                <c:pt idx="2">
                  <c:v>7802.8399999999983</c:v>
                </c:pt>
                <c:pt idx="3">
                  <c:v>18179.14</c:v>
                </c:pt>
                <c:pt idx="4">
                  <c:v>-1368.6399999999999</c:v>
                </c:pt>
                <c:pt idx="5">
                  <c:v>20910.160000000003</c:v>
                </c:pt>
                <c:pt idx="6">
                  <c:v>2429.9199999999996</c:v>
                </c:pt>
                <c:pt idx="7">
                  <c:v>3422.73</c:v>
                </c:pt>
                <c:pt idx="8">
                  <c:v>5261.39</c:v>
                </c:pt>
                <c:pt idx="9">
                  <c:v>18175.410000000003</c:v>
                </c:pt>
              </c:numCache>
            </c:numRef>
          </c:val>
          <c:extLst>
            <c:ext xmlns:c16="http://schemas.microsoft.com/office/drawing/2014/chart" uri="{C3380CC4-5D6E-409C-BE32-E72D297353CC}">
              <c16:uniqueId val="{00000000-CDDC-44FA-84A0-CF247368A51E}"/>
            </c:ext>
          </c:extLst>
        </c:ser>
        <c:dLbls>
          <c:showLegendKey val="0"/>
          <c:showVal val="0"/>
          <c:showCatName val="0"/>
          <c:showSerName val="0"/>
          <c:showPercent val="0"/>
          <c:showBubbleSize val="0"/>
        </c:dLbls>
        <c:gapWidth val="182"/>
        <c:axId val="1465066143"/>
        <c:axId val="1465065311"/>
      </c:barChart>
      <c:catAx>
        <c:axId val="1465066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065311"/>
        <c:crosses val="autoZero"/>
        <c:auto val="1"/>
        <c:lblAlgn val="ctr"/>
        <c:lblOffset val="100"/>
        <c:noMultiLvlLbl val="0"/>
      </c:catAx>
      <c:valAx>
        <c:axId val="14650653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06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playground!$E$5:$E$304</c:f>
              <c:numCache>
                <c:formatCode>"$"#,##0_);[Red]\("$"#,##0\)</c:formatCode>
                <c:ptCount val="300"/>
                <c:pt idx="0">
                  <c:v>6986</c:v>
                </c:pt>
                <c:pt idx="1">
                  <c:v>2478</c:v>
                </c:pt>
                <c:pt idx="2">
                  <c:v>6370</c:v>
                </c:pt>
                <c:pt idx="3">
                  <c:v>2268</c:v>
                </c:pt>
                <c:pt idx="4">
                  <c:v>1407</c:v>
                </c:pt>
                <c:pt idx="5">
                  <c:v>7812</c:v>
                </c:pt>
                <c:pt idx="6">
                  <c:v>6132</c:v>
                </c:pt>
                <c:pt idx="7">
                  <c:v>847</c:v>
                </c:pt>
                <c:pt idx="8">
                  <c:v>2289</c:v>
                </c:pt>
                <c:pt idx="9">
                  <c:v>2429</c:v>
                </c:pt>
                <c:pt idx="10">
                  <c:v>3864</c:v>
                </c:pt>
                <c:pt idx="11">
                  <c:v>966</c:v>
                </c:pt>
                <c:pt idx="12">
                  <c:v>11522</c:v>
                </c:pt>
                <c:pt idx="13">
                  <c:v>4242</c:v>
                </c:pt>
                <c:pt idx="14">
                  <c:v>1134</c:v>
                </c:pt>
                <c:pt idx="15">
                  <c:v>4753</c:v>
                </c:pt>
                <c:pt idx="16">
                  <c:v>3164</c:v>
                </c:pt>
                <c:pt idx="17">
                  <c:v>798</c:v>
                </c:pt>
                <c:pt idx="18">
                  <c:v>6454</c:v>
                </c:pt>
                <c:pt idx="19">
                  <c:v>9051</c:v>
                </c:pt>
                <c:pt idx="20">
                  <c:v>1638</c:v>
                </c:pt>
                <c:pt idx="21">
                  <c:v>3598</c:v>
                </c:pt>
                <c:pt idx="22">
                  <c:v>560</c:v>
                </c:pt>
                <c:pt idx="23">
                  <c:v>1526</c:v>
                </c:pt>
                <c:pt idx="24">
                  <c:v>1624</c:v>
                </c:pt>
                <c:pt idx="25">
                  <c:v>4781</c:v>
                </c:pt>
                <c:pt idx="26">
                  <c:v>42</c:v>
                </c:pt>
                <c:pt idx="27">
                  <c:v>6118</c:v>
                </c:pt>
                <c:pt idx="28">
                  <c:v>7021</c:v>
                </c:pt>
                <c:pt idx="29">
                  <c:v>1526</c:v>
                </c:pt>
                <c:pt idx="30">
                  <c:v>6755</c:v>
                </c:pt>
                <c:pt idx="31">
                  <c:v>10129</c:v>
                </c:pt>
                <c:pt idx="32">
                  <c:v>3402</c:v>
                </c:pt>
                <c:pt idx="33">
                  <c:v>2275</c:v>
                </c:pt>
                <c:pt idx="34">
                  <c:v>8813</c:v>
                </c:pt>
                <c:pt idx="35">
                  <c:v>154</c:v>
                </c:pt>
                <c:pt idx="36">
                  <c:v>5439</c:v>
                </c:pt>
                <c:pt idx="37">
                  <c:v>3339</c:v>
                </c:pt>
                <c:pt idx="38">
                  <c:v>6300</c:v>
                </c:pt>
                <c:pt idx="39">
                  <c:v>7483</c:v>
                </c:pt>
                <c:pt idx="40">
                  <c:v>3192</c:v>
                </c:pt>
                <c:pt idx="41">
                  <c:v>469</c:v>
                </c:pt>
                <c:pt idx="42">
                  <c:v>2541</c:v>
                </c:pt>
                <c:pt idx="43">
                  <c:v>1428</c:v>
                </c:pt>
                <c:pt idx="44">
                  <c:v>1568</c:v>
                </c:pt>
                <c:pt idx="45">
                  <c:v>3850</c:v>
                </c:pt>
                <c:pt idx="46">
                  <c:v>2142</c:v>
                </c:pt>
                <c:pt idx="47">
                  <c:v>4305</c:v>
                </c:pt>
                <c:pt idx="48">
                  <c:v>2464</c:v>
                </c:pt>
                <c:pt idx="49">
                  <c:v>2100</c:v>
                </c:pt>
                <c:pt idx="50">
                  <c:v>1785</c:v>
                </c:pt>
                <c:pt idx="51">
                  <c:v>12950</c:v>
                </c:pt>
                <c:pt idx="52">
                  <c:v>6391</c:v>
                </c:pt>
                <c:pt idx="53">
                  <c:v>2226</c:v>
                </c:pt>
                <c:pt idx="54">
                  <c:v>9506</c:v>
                </c:pt>
                <c:pt idx="55">
                  <c:v>9772</c:v>
                </c:pt>
                <c:pt idx="56">
                  <c:v>1652</c:v>
                </c:pt>
                <c:pt idx="57">
                  <c:v>4018</c:v>
                </c:pt>
                <c:pt idx="58">
                  <c:v>357</c:v>
                </c:pt>
                <c:pt idx="59">
                  <c:v>959</c:v>
                </c:pt>
                <c:pt idx="60">
                  <c:v>3794</c:v>
                </c:pt>
                <c:pt idx="61">
                  <c:v>7847</c:v>
                </c:pt>
                <c:pt idx="62">
                  <c:v>819</c:v>
                </c:pt>
                <c:pt idx="63">
                  <c:v>8869</c:v>
                </c:pt>
                <c:pt idx="64">
                  <c:v>3549</c:v>
                </c:pt>
                <c:pt idx="65">
                  <c:v>2744</c:v>
                </c:pt>
                <c:pt idx="66">
                  <c:v>217</c:v>
                </c:pt>
                <c:pt idx="67">
                  <c:v>525</c:v>
                </c:pt>
                <c:pt idx="68">
                  <c:v>6125</c:v>
                </c:pt>
                <c:pt idx="69">
                  <c:v>10073</c:v>
                </c:pt>
                <c:pt idx="70">
                  <c:v>6860</c:v>
                </c:pt>
                <c:pt idx="71">
                  <c:v>959</c:v>
                </c:pt>
                <c:pt idx="72">
                  <c:v>259</c:v>
                </c:pt>
                <c:pt idx="73">
                  <c:v>938</c:v>
                </c:pt>
                <c:pt idx="74">
                  <c:v>1302</c:v>
                </c:pt>
                <c:pt idx="75">
                  <c:v>2562</c:v>
                </c:pt>
                <c:pt idx="76">
                  <c:v>1442</c:v>
                </c:pt>
                <c:pt idx="77">
                  <c:v>3829</c:v>
                </c:pt>
                <c:pt idx="78">
                  <c:v>9709</c:v>
                </c:pt>
                <c:pt idx="79">
                  <c:v>4802</c:v>
                </c:pt>
                <c:pt idx="80">
                  <c:v>5775</c:v>
                </c:pt>
                <c:pt idx="81">
                  <c:v>2863</c:v>
                </c:pt>
                <c:pt idx="82">
                  <c:v>2114</c:v>
                </c:pt>
                <c:pt idx="83">
                  <c:v>13391</c:v>
                </c:pt>
                <c:pt idx="84">
                  <c:v>7280</c:v>
                </c:pt>
                <c:pt idx="85">
                  <c:v>714</c:v>
                </c:pt>
                <c:pt idx="86">
                  <c:v>7833</c:v>
                </c:pt>
                <c:pt idx="87">
                  <c:v>6657</c:v>
                </c:pt>
                <c:pt idx="88">
                  <c:v>4991</c:v>
                </c:pt>
                <c:pt idx="89">
                  <c:v>1057</c:v>
                </c:pt>
                <c:pt idx="90">
                  <c:v>4606</c:v>
                </c:pt>
                <c:pt idx="91">
                  <c:v>3976</c:v>
                </c:pt>
                <c:pt idx="92">
                  <c:v>1281</c:v>
                </c:pt>
                <c:pt idx="93">
                  <c:v>3472</c:v>
                </c:pt>
                <c:pt idx="94">
                  <c:v>6608</c:v>
                </c:pt>
                <c:pt idx="95">
                  <c:v>2415</c:v>
                </c:pt>
                <c:pt idx="96">
                  <c:v>7259</c:v>
                </c:pt>
                <c:pt idx="97">
                  <c:v>1932</c:v>
                </c:pt>
                <c:pt idx="98">
                  <c:v>5586</c:v>
                </c:pt>
                <c:pt idx="99">
                  <c:v>2583</c:v>
                </c:pt>
                <c:pt idx="100">
                  <c:v>7273</c:v>
                </c:pt>
                <c:pt idx="101">
                  <c:v>3388</c:v>
                </c:pt>
                <c:pt idx="102">
                  <c:v>2205</c:v>
                </c:pt>
                <c:pt idx="103">
                  <c:v>9443</c:v>
                </c:pt>
                <c:pt idx="104">
                  <c:v>1974</c:v>
                </c:pt>
                <c:pt idx="105">
                  <c:v>1071</c:v>
                </c:pt>
                <c:pt idx="106">
                  <c:v>15610</c:v>
                </c:pt>
                <c:pt idx="107">
                  <c:v>2702</c:v>
                </c:pt>
                <c:pt idx="108">
                  <c:v>8463</c:v>
                </c:pt>
                <c:pt idx="109">
                  <c:v>3059</c:v>
                </c:pt>
                <c:pt idx="110">
                  <c:v>2919</c:v>
                </c:pt>
                <c:pt idx="111">
                  <c:v>1652</c:v>
                </c:pt>
                <c:pt idx="112">
                  <c:v>6027</c:v>
                </c:pt>
                <c:pt idx="113">
                  <c:v>14329</c:v>
                </c:pt>
                <c:pt idx="114">
                  <c:v>973</c:v>
                </c:pt>
                <c:pt idx="115">
                  <c:v>6580</c:v>
                </c:pt>
                <c:pt idx="116">
                  <c:v>7455</c:v>
                </c:pt>
                <c:pt idx="117">
                  <c:v>3101</c:v>
                </c:pt>
                <c:pt idx="118">
                  <c:v>5677</c:v>
                </c:pt>
                <c:pt idx="119">
                  <c:v>5194</c:v>
                </c:pt>
                <c:pt idx="120">
                  <c:v>854</c:v>
                </c:pt>
                <c:pt idx="121">
                  <c:v>3689</c:v>
                </c:pt>
                <c:pt idx="122">
                  <c:v>7308</c:v>
                </c:pt>
                <c:pt idx="123">
                  <c:v>3556</c:v>
                </c:pt>
                <c:pt idx="124">
                  <c:v>5915</c:v>
                </c:pt>
                <c:pt idx="125">
                  <c:v>5817</c:v>
                </c:pt>
                <c:pt idx="126">
                  <c:v>4053</c:v>
                </c:pt>
                <c:pt idx="127">
                  <c:v>8435</c:v>
                </c:pt>
                <c:pt idx="128">
                  <c:v>518</c:v>
                </c:pt>
                <c:pt idx="129">
                  <c:v>6909</c:v>
                </c:pt>
                <c:pt idx="130">
                  <c:v>490</c:v>
                </c:pt>
                <c:pt idx="131">
                  <c:v>168</c:v>
                </c:pt>
                <c:pt idx="132">
                  <c:v>2205</c:v>
                </c:pt>
                <c:pt idx="133">
                  <c:v>1568</c:v>
                </c:pt>
                <c:pt idx="134">
                  <c:v>336</c:v>
                </c:pt>
                <c:pt idx="135">
                  <c:v>1890</c:v>
                </c:pt>
                <c:pt idx="136">
                  <c:v>9835</c:v>
                </c:pt>
                <c:pt idx="137">
                  <c:v>5012</c:v>
                </c:pt>
                <c:pt idx="138">
                  <c:v>6279</c:v>
                </c:pt>
                <c:pt idx="139">
                  <c:v>6853</c:v>
                </c:pt>
                <c:pt idx="140">
                  <c:v>4319</c:v>
                </c:pt>
                <c:pt idx="141">
                  <c:v>56</c:v>
                </c:pt>
                <c:pt idx="142">
                  <c:v>7189</c:v>
                </c:pt>
                <c:pt idx="143">
                  <c:v>252</c:v>
                </c:pt>
                <c:pt idx="144">
                  <c:v>6146</c:v>
                </c:pt>
                <c:pt idx="145">
                  <c:v>4760</c:v>
                </c:pt>
                <c:pt idx="146">
                  <c:v>945</c:v>
                </c:pt>
                <c:pt idx="147">
                  <c:v>2317</c:v>
                </c:pt>
                <c:pt idx="148">
                  <c:v>63</c:v>
                </c:pt>
                <c:pt idx="149">
                  <c:v>4424</c:v>
                </c:pt>
                <c:pt idx="150">
                  <c:v>10311</c:v>
                </c:pt>
                <c:pt idx="151">
                  <c:v>5670</c:v>
                </c:pt>
                <c:pt idx="152">
                  <c:v>819</c:v>
                </c:pt>
                <c:pt idx="153">
                  <c:v>2933</c:v>
                </c:pt>
                <c:pt idx="154">
                  <c:v>6832</c:v>
                </c:pt>
                <c:pt idx="155">
                  <c:v>7322</c:v>
                </c:pt>
                <c:pt idx="156">
                  <c:v>497</c:v>
                </c:pt>
                <c:pt idx="157">
                  <c:v>6433</c:v>
                </c:pt>
                <c:pt idx="158">
                  <c:v>434</c:v>
                </c:pt>
                <c:pt idx="159">
                  <c:v>7651</c:v>
                </c:pt>
                <c:pt idx="160">
                  <c:v>567</c:v>
                </c:pt>
                <c:pt idx="161">
                  <c:v>4858</c:v>
                </c:pt>
                <c:pt idx="162">
                  <c:v>245</c:v>
                </c:pt>
                <c:pt idx="163">
                  <c:v>938</c:v>
                </c:pt>
                <c:pt idx="164">
                  <c:v>11417</c:v>
                </c:pt>
                <c:pt idx="165">
                  <c:v>2135</c:v>
                </c:pt>
                <c:pt idx="166">
                  <c:v>9198</c:v>
                </c:pt>
                <c:pt idx="167">
                  <c:v>16184</c:v>
                </c:pt>
                <c:pt idx="168">
                  <c:v>2219</c:v>
                </c:pt>
                <c:pt idx="169">
                  <c:v>2016</c:v>
                </c:pt>
                <c:pt idx="170">
                  <c:v>2646</c:v>
                </c:pt>
                <c:pt idx="171">
                  <c:v>21</c:v>
                </c:pt>
                <c:pt idx="172">
                  <c:v>4725</c:v>
                </c:pt>
                <c:pt idx="173">
                  <c:v>938</c:v>
                </c:pt>
                <c:pt idx="174">
                  <c:v>2009</c:v>
                </c:pt>
                <c:pt idx="175">
                  <c:v>1274</c:v>
                </c:pt>
                <c:pt idx="176">
                  <c:v>4487</c:v>
                </c:pt>
                <c:pt idx="177">
                  <c:v>1904</c:v>
                </c:pt>
                <c:pt idx="178">
                  <c:v>6118</c:v>
                </c:pt>
                <c:pt idx="179">
                  <c:v>5075</c:v>
                </c:pt>
                <c:pt idx="180">
                  <c:v>3262</c:v>
                </c:pt>
                <c:pt idx="181">
                  <c:v>10304</c:v>
                </c:pt>
                <c:pt idx="182">
                  <c:v>280</c:v>
                </c:pt>
                <c:pt idx="183">
                  <c:v>6734</c:v>
                </c:pt>
                <c:pt idx="184">
                  <c:v>2954</c:v>
                </c:pt>
                <c:pt idx="185">
                  <c:v>3752</c:v>
                </c:pt>
                <c:pt idx="186">
                  <c:v>12348</c:v>
                </c:pt>
                <c:pt idx="187">
                  <c:v>6657</c:v>
                </c:pt>
                <c:pt idx="188">
                  <c:v>6706</c:v>
                </c:pt>
                <c:pt idx="189">
                  <c:v>7777</c:v>
                </c:pt>
                <c:pt idx="190">
                  <c:v>553</c:v>
                </c:pt>
                <c:pt idx="191">
                  <c:v>1281</c:v>
                </c:pt>
                <c:pt idx="192">
                  <c:v>238</c:v>
                </c:pt>
                <c:pt idx="193">
                  <c:v>7693</c:v>
                </c:pt>
                <c:pt idx="194">
                  <c:v>609</c:v>
                </c:pt>
                <c:pt idx="195">
                  <c:v>7511</c:v>
                </c:pt>
                <c:pt idx="196">
                  <c:v>4018</c:v>
                </c:pt>
                <c:pt idx="197">
                  <c:v>5474</c:v>
                </c:pt>
                <c:pt idx="198">
                  <c:v>1925</c:v>
                </c:pt>
                <c:pt idx="199">
                  <c:v>861</c:v>
                </c:pt>
                <c:pt idx="200">
                  <c:v>5355</c:v>
                </c:pt>
                <c:pt idx="201">
                  <c:v>1771</c:v>
                </c:pt>
                <c:pt idx="202">
                  <c:v>4585</c:v>
                </c:pt>
                <c:pt idx="203">
                  <c:v>2870</c:v>
                </c:pt>
                <c:pt idx="204">
                  <c:v>2541</c:v>
                </c:pt>
                <c:pt idx="205">
                  <c:v>3640</c:v>
                </c:pt>
                <c:pt idx="206">
                  <c:v>2114</c:v>
                </c:pt>
                <c:pt idx="207">
                  <c:v>9002</c:v>
                </c:pt>
                <c:pt idx="208">
                  <c:v>8211</c:v>
                </c:pt>
                <c:pt idx="209">
                  <c:v>3339</c:v>
                </c:pt>
                <c:pt idx="210">
                  <c:v>2891</c:v>
                </c:pt>
                <c:pt idx="211">
                  <c:v>1617</c:v>
                </c:pt>
                <c:pt idx="212">
                  <c:v>1400</c:v>
                </c:pt>
                <c:pt idx="213">
                  <c:v>0</c:v>
                </c:pt>
                <c:pt idx="214">
                  <c:v>2023</c:v>
                </c:pt>
                <c:pt idx="215">
                  <c:v>5551</c:v>
                </c:pt>
                <c:pt idx="216">
                  <c:v>1085</c:v>
                </c:pt>
                <c:pt idx="217">
                  <c:v>4592</c:v>
                </c:pt>
                <c:pt idx="218">
                  <c:v>2471</c:v>
                </c:pt>
                <c:pt idx="219">
                  <c:v>4480</c:v>
                </c:pt>
                <c:pt idx="220">
                  <c:v>3052</c:v>
                </c:pt>
                <c:pt idx="221">
                  <c:v>6314</c:v>
                </c:pt>
                <c:pt idx="222">
                  <c:v>4683</c:v>
                </c:pt>
                <c:pt idx="223">
                  <c:v>630</c:v>
                </c:pt>
                <c:pt idx="224">
                  <c:v>2779</c:v>
                </c:pt>
                <c:pt idx="225">
                  <c:v>2023</c:v>
                </c:pt>
                <c:pt idx="226">
                  <c:v>8155</c:v>
                </c:pt>
                <c:pt idx="227">
                  <c:v>2737</c:v>
                </c:pt>
                <c:pt idx="228">
                  <c:v>2212</c:v>
                </c:pt>
                <c:pt idx="229">
                  <c:v>4935</c:v>
                </c:pt>
                <c:pt idx="230">
                  <c:v>5019</c:v>
                </c:pt>
                <c:pt idx="231">
                  <c:v>4417</c:v>
                </c:pt>
                <c:pt idx="232">
                  <c:v>3773</c:v>
                </c:pt>
                <c:pt idx="233">
                  <c:v>4949</c:v>
                </c:pt>
                <c:pt idx="234">
                  <c:v>1701</c:v>
                </c:pt>
                <c:pt idx="235">
                  <c:v>2317</c:v>
                </c:pt>
                <c:pt idx="236">
                  <c:v>6111</c:v>
                </c:pt>
                <c:pt idx="237">
                  <c:v>2415</c:v>
                </c:pt>
                <c:pt idx="238">
                  <c:v>9660</c:v>
                </c:pt>
                <c:pt idx="239">
                  <c:v>1505</c:v>
                </c:pt>
                <c:pt idx="240">
                  <c:v>11571</c:v>
                </c:pt>
                <c:pt idx="241">
                  <c:v>2646</c:v>
                </c:pt>
                <c:pt idx="242">
                  <c:v>2639</c:v>
                </c:pt>
                <c:pt idx="243">
                  <c:v>385</c:v>
                </c:pt>
                <c:pt idx="244">
                  <c:v>1778</c:v>
                </c:pt>
                <c:pt idx="245">
                  <c:v>3808</c:v>
                </c:pt>
                <c:pt idx="246">
                  <c:v>9632</c:v>
                </c:pt>
                <c:pt idx="247">
                  <c:v>1988</c:v>
                </c:pt>
                <c:pt idx="248">
                  <c:v>182</c:v>
                </c:pt>
                <c:pt idx="249">
                  <c:v>2681</c:v>
                </c:pt>
                <c:pt idx="250">
                  <c:v>7693</c:v>
                </c:pt>
                <c:pt idx="251">
                  <c:v>2149</c:v>
                </c:pt>
                <c:pt idx="252">
                  <c:v>8890</c:v>
                </c:pt>
                <c:pt idx="253">
                  <c:v>4753</c:v>
                </c:pt>
                <c:pt idx="254">
                  <c:v>3094</c:v>
                </c:pt>
                <c:pt idx="255">
                  <c:v>3507</c:v>
                </c:pt>
                <c:pt idx="256">
                  <c:v>4326</c:v>
                </c:pt>
                <c:pt idx="257">
                  <c:v>5306</c:v>
                </c:pt>
                <c:pt idx="258">
                  <c:v>6818</c:v>
                </c:pt>
                <c:pt idx="259">
                  <c:v>4991</c:v>
                </c:pt>
                <c:pt idx="260">
                  <c:v>1561</c:v>
                </c:pt>
                <c:pt idx="261">
                  <c:v>6279</c:v>
                </c:pt>
                <c:pt idx="262">
                  <c:v>6748</c:v>
                </c:pt>
                <c:pt idx="263">
                  <c:v>5236</c:v>
                </c:pt>
                <c:pt idx="264">
                  <c:v>3108</c:v>
                </c:pt>
                <c:pt idx="265">
                  <c:v>609</c:v>
                </c:pt>
                <c:pt idx="266">
                  <c:v>2436</c:v>
                </c:pt>
                <c:pt idx="267">
                  <c:v>98</c:v>
                </c:pt>
                <c:pt idx="268">
                  <c:v>4956</c:v>
                </c:pt>
                <c:pt idx="269">
                  <c:v>2324</c:v>
                </c:pt>
                <c:pt idx="270">
                  <c:v>98</c:v>
                </c:pt>
                <c:pt idx="271">
                  <c:v>2856</c:v>
                </c:pt>
                <c:pt idx="272">
                  <c:v>8841</c:v>
                </c:pt>
                <c:pt idx="273">
                  <c:v>8008</c:v>
                </c:pt>
                <c:pt idx="274">
                  <c:v>2989</c:v>
                </c:pt>
                <c:pt idx="275">
                  <c:v>1638</c:v>
                </c:pt>
                <c:pt idx="276">
                  <c:v>623</c:v>
                </c:pt>
                <c:pt idx="277">
                  <c:v>4137</c:v>
                </c:pt>
                <c:pt idx="278">
                  <c:v>6398</c:v>
                </c:pt>
                <c:pt idx="279">
                  <c:v>2793</c:v>
                </c:pt>
                <c:pt idx="280">
                  <c:v>4018</c:v>
                </c:pt>
                <c:pt idx="281">
                  <c:v>8862</c:v>
                </c:pt>
                <c:pt idx="282">
                  <c:v>3920</c:v>
                </c:pt>
                <c:pt idx="283">
                  <c:v>2408</c:v>
                </c:pt>
                <c:pt idx="284">
                  <c:v>6048</c:v>
                </c:pt>
                <c:pt idx="285">
                  <c:v>7777</c:v>
                </c:pt>
                <c:pt idx="286">
                  <c:v>1463</c:v>
                </c:pt>
                <c:pt idx="287">
                  <c:v>189</c:v>
                </c:pt>
                <c:pt idx="288">
                  <c:v>700</c:v>
                </c:pt>
                <c:pt idx="289">
                  <c:v>2919</c:v>
                </c:pt>
                <c:pt idx="290">
                  <c:v>4487</c:v>
                </c:pt>
                <c:pt idx="291">
                  <c:v>3983</c:v>
                </c:pt>
                <c:pt idx="292">
                  <c:v>3759</c:v>
                </c:pt>
                <c:pt idx="293">
                  <c:v>5019</c:v>
                </c:pt>
                <c:pt idx="294">
                  <c:v>4970</c:v>
                </c:pt>
                <c:pt idx="295">
                  <c:v>707</c:v>
                </c:pt>
                <c:pt idx="296">
                  <c:v>9926</c:v>
                </c:pt>
                <c:pt idx="297">
                  <c:v>4438</c:v>
                </c:pt>
                <c:pt idx="298">
                  <c:v>1589</c:v>
                </c:pt>
                <c:pt idx="299">
                  <c:v>3339</c:v>
                </c:pt>
              </c:numCache>
            </c:numRef>
          </c:xVal>
          <c:yVal>
            <c:numRef>
              <c:f>playground!$F$5:$F$304</c:f>
              <c:numCache>
                <c:formatCode>#,##0</c:formatCode>
                <c:ptCount val="300"/>
                <c:pt idx="0">
                  <c:v>21</c:v>
                </c:pt>
                <c:pt idx="1">
                  <c:v>21</c:v>
                </c:pt>
                <c:pt idx="2">
                  <c:v>30</c:v>
                </c:pt>
                <c:pt idx="3">
                  <c:v>63</c:v>
                </c:pt>
                <c:pt idx="4">
                  <c:v>72</c:v>
                </c:pt>
                <c:pt idx="5">
                  <c:v>81</c:v>
                </c:pt>
                <c:pt idx="6">
                  <c:v>93</c:v>
                </c:pt>
                <c:pt idx="7">
                  <c:v>129</c:v>
                </c:pt>
                <c:pt idx="8">
                  <c:v>135</c:v>
                </c:pt>
                <c:pt idx="9">
                  <c:v>144</c:v>
                </c:pt>
                <c:pt idx="10">
                  <c:v>177</c:v>
                </c:pt>
                <c:pt idx="11">
                  <c:v>198</c:v>
                </c:pt>
                <c:pt idx="12">
                  <c:v>204</c:v>
                </c:pt>
                <c:pt idx="13">
                  <c:v>207</c:v>
                </c:pt>
                <c:pt idx="14">
                  <c:v>282</c:v>
                </c:pt>
                <c:pt idx="15">
                  <c:v>300</c:v>
                </c:pt>
                <c:pt idx="16">
                  <c:v>306</c:v>
                </c:pt>
                <c:pt idx="17">
                  <c:v>519</c:v>
                </c:pt>
                <c:pt idx="18">
                  <c:v>54</c:v>
                </c:pt>
                <c:pt idx="19">
                  <c:v>57</c:v>
                </c:pt>
                <c:pt idx="20">
                  <c:v>63</c:v>
                </c:pt>
                <c:pt idx="21">
                  <c:v>81</c:v>
                </c:pt>
                <c:pt idx="22">
                  <c:v>81</c:v>
                </c:pt>
                <c:pt idx="23">
                  <c:v>105</c:v>
                </c:pt>
                <c:pt idx="24">
                  <c:v>114</c:v>
                </c:pt>
                <c:pt idx="25">
                  <c:v>123</c:v>
                </c:pt>
                <c:pt idx="26">
                  <c:v>150</c:v>
                </c:pt>
                <c:pt idx="27">
                  <c:v>174</c:v>
                </c:pt>
                <c:pt idx="28">
                  <c:v>183</c:v>
                </c:pt>
                <c:pt idx="29">
                  <c:v>240</c:v>
                </c:pt>
                <c:pt idx="30">
                  <c:v>252</c:v>
                </c:pt>
                <c:pt idx="31">
                  <c:v>312</c:v>
                </c:pt>
                <c:pt idx="32">
                  <c:v>366</c:v>
                </c:pt>
                <c:pt idx="33">
                  <c:v>447</c:v>
                </c:pt>
                <c:pt idx="34">
                  <c:v>21</c:v>
                </c:pt>
                <c:pt idx="35">
                  <c:v>21</c:v>
                </c:pt>
                <c:pt idx="36">
                  <c:v>30</c:v>
                </c:pt>
                <c:pt idx="37">
                  <c:v>39</c:v>
                </c:pt>
                <c:pt idx="38">
                  <c:v>42</c:v>
                </c:pt>
                <c:pt idx="39">
                  <c:v>45</c:v>
                </c:pt>
                <c:pt idx="40">
                  <c:v>72</c:v>
                </c:pt>
                <c:pt idx="41">
                  <c:v>75</c:v>
                </c:pt>
                <c:pt idx="42">
                  <c:v>90</c:v>
                </c:pt>
                <c:pt idx="43">
                  <c:v>93</c:v>
                </c:pt>
                <c:pt idx="44">
                  <c:v>96</c:v>
                </c:pt>
                <c:pt idx="45">
                  <c:v>102</c:v>
                </c:pt>
                <c:pt idx="46">
                  <c:v>114</c:v>
                </c:pt>
                <c:pt idx="47">
                  <c:v>156</c:v>
                </c:pt>
                <c:pt idx="48">
                  <c:v>234</c:v>
                </c:pt>
                <c:pt idx="49">
                  <c:v>414</c:v>
                </c:pt>
                <c:pt idx="50">
                  <c:v>462</c:v>
                </c:pt>
                <c:pt idx="51">
                  <c:v>30</c:v>
                </c:pt>
                <c:pt idx="52">
                  <c:v>48</c:v>
                </c:pt>
                <c:pt idx="53">
                  <c:v>48</c:v>
                </c:pt>
                <c:pt idx="54">
                  <c:v>87</c:v>
                </c:pt>
                <c:pt idx="55">
                  <c:v>90</c:v>
                </c:pt>
                <c:pt idx="56">
                  <c:v>93</c:v>
                </c:pt>
                <c:pt idx="57">
                  <c:v>126</c:v>
                </c:pt>
                <c:pt idx="58">
                  <c:v>126</c:v>
                </c:pt>
                <c:pt idx="59">
                  <c:v>135</c:v>
                </c:pt>
                <c:pt idx="60">
                  <c:v>159</c:v>
                </c:pt>
                <c:pt idx="61">
                  <c:v>174</c:v>
                </c:pt>
                <c:pt idx="62">
                  <c:v>306</c:v>
                </c:pt>
                <c:pt idx="63">
                  <c:v>432</c:v>
                </c:pt>
                <c:pt idx="64">
                  <c:v>3</c:v>
                </c:pt>
                <c:pt idx="65">
                  <c:v>9</c:v>
                </c:pt>
                <c:pt idx="66">
                  <c:v>36</c:v>
                </c:pt>
                <c:pt idx="67">
                  <c:v>48</c:v>
                </c:pt>
                <c:pt idx="68">
                  <c:v>102</c:v>
                </c:pt>
                <c:pt idx="69">
                  <c:v>120</c:v>
                </c:pt>
                <c:pt idx="70">
                  <c:v>126</c:v>
                </c:pt>
                <c:pt idx="71">
                  <c:v>147</c:v>
                </c:pt>
                <c:pt idx="72">
                  <c:v>207</c:v>
                </c:pt>
                <c:pt idx="73">
                  <c:v>366</c:v>
                </c:pt>
                <c:pt idx="74">
                  <c:v>402</c:v>
                </c:pt>
                <c:pt idx="75">
                  <c:v>6</c:v>
                </c:pt>
                <c:pt idx="76">
                  <c:v>15</c:v>
                </c:pt>
                <c:pt idx="77">
                  <c:v>24</c:v>
                </c:pt>
                <c:pt idx="78">
                  <c:v>30</c:v>
                </c:pt>
                <c:pt idx="79">
                  <c:v>36</c:v>
                </c:pt>
                <c:pt idx="80">
                  <c:v>42</c:v>
                </c:pt>
                <c:pt idx="81">
                  <c:v>42</c:v>
                </c:pt>
                <c:pt idx="82">
                  <c:v>186</c:v>
                </c:pt>
                <c:pt idx="83">
                  <c:v>201</c:v>
                </c:pt>
                <c:pt idx="84">
                  <c:v>201</c:v>
                </c:pt>
                <c:pt idx="85">
                  <c:v>231</c:v>
                </c:pt>
                <c:pt idx="86">
                  <c:v>243</c:v>
                </c:pt>
                <c:pt idx="87">
                  <c:v>276</c:v>
                </c:pt>
                <c:pt idx="88">
                  <c:v>12</c:v>
                </c:pt>
                <c:pt idx="89">
                  <c:v>54</c:v>
                </c:pt>
                <c:pt idx="90">
                  <c:v>63</c:v>
                </c:pt>
                <c:pt idx="91">
                  <c:v>72</c:v>
                </c:pt>
                <c:pt idx="92">
                  <c:v>75</c:v>
                </c:pt>
                <c:pt idx="93">
                  <c:v>96</c:v>
                </c:pt>
                <c:pt idx="94">
                  <c:v>225</c:v>
                </c:pt>
                <c:pt idx="95">
                  <c:v>255</c:v>
                </c:pt>
                <c:pt idx="96">
                  <c:v>276</c:v>
                </c:pt>
                <c:pt idx="97">
                  <c:v>369</c:v>
                </c:pt>
                <c:pt idx="98">
                  <c:v>525</c:v>
                </c:pt>
                <c:pt idx="99">
                  <c:v>18</c:v>
                </c:pt>
                <c:pt idx="100">
                  <c:v>96</c:v>
                </c:pt>
                <c:pt idx="101">
                  <c:v>123</c:v>
                </c:pt>
                <c:pt idx="102">
                  <c:v>138</c:v>
                </c:pt>
                <c:pt idx="103">
                  <c:v>162</c:v>
                </c:pt>
                <c:pt idx="104">
                  <c:v>195</c:v>
                </c:pt>
                <c:pt idx="105">
                  <c:v>270</c:v>
                </c:pt>
                <c:pt idx="106">
                  <c:v>339</c:v>
                </c:pt>
                <c:pt idx="107">
                  <c:v>363</c:v>
                </c:pt>
                <c:pt idx="108">
                  <c:v>492</c:v>
                </c:pt>
                <c:pt idx="109">
                  <c:v>27</c:v>
                </c:pt>
                <c:pt idx="110">
                  <c:v>45</c:v>
                </c:pt>
                <c:pt idx="111">
                  <c:v>102</c:v>
                </c:pt>
                <c:pt idx="112">
                  <c:v>144</c:v>
                </c:pt>
                <c:pt idx="113">
                  <c:v>150</c:v>
                </c:pt>
                <c:pt idx="114">
                  <c:v>162</c:v>
                </c:pt>
                <c:pt idx="115">
                  <c:v>183</c:v>
                </c:pt>
                <c:pt idx="116">
                  <c:v>216</c:v>
                </c:pt>
                <c:pt idx="117">
                  <c:v>225</c:v>
                </c:pt>
                <c:pt idx="118">
                  <c:v>258</c:v>
                </c:pt>
                <c:pt idx="119">
                  <c:v>288</c:v>
                </c:pt>
                <c:pt idx="120">
                  <c:v>309</c:v>
                </c:pt>
                <c:pt idx="121">
                  <c:v>312</c:v>
                </c:pt>
                <c:pt idx="122">
                  <c:v>327</c:v>
                </c:pt>
                <c:pt idx="123">
                  <c:v>459</c:v>
                </c:pt>
                <c:pt idx="124">
                  <c:v>3</c:v>
                </c:pt>
                <c:pt idx="125">
                  <c:v>12</c:v>
                </c:pt>
                <c:pt idx="126">
                  <c:v>24</c:v>
                </c:pt>
                <c:pt idx="127">
                  <c:v>42</c:v>
                </c:pt>
                <c:pt idx="128">
                  <c:v>75</c:v>
                </c:pt>
                <c:pt idx="129">
                  <c:v>81</c:v>
                </c:pt>
                <c:pt idx="130">
                  <c:v>84</c:v>
                </c:pt>
                <c:pt idx="131">
                  <c:v>84</c:v>
                </c:pt>
                <c:pt idx="132">
                  <c:v>141</c:v>
                </c:pt>
                <c:pt idx="133">
                  <c:v>141</c:v>
                </c:pt>
                <c:pt idx="134">
                  <c:v>144</c:v>
                </c:pt>
                <c:pt idx="135">
                  <c:v>195</c:v>
                </c:pt>
                <c:pt idx="136">
                  <c:v>207</c:v>
                </c:pt>
                <c:pt idx="137">
                  <c:v>210</c:v>
                </c:pt>
                <c:pt idx="138">
                  <c:v>237</c:v>
                </c:pt>
                <c:pt idx="139">
                  <c:v>372</c:v>
                </c:pt>
                <c:pt idx="140">
                  <c:v>30</c:v>
                </c:pt>
                <c:pt idx="141">
                  <c:v>51</c:v>
                </c:pt>
                <c:pt idx="142">
                  <c:v>54</c:v>
                </c:pt>
                <c:pt idx="143">
                  <c:v>54</c:v>
                </c:pt>
                <c:pt idx="144">
                  <c:v>63</c:v>
                </c:pt>
                <c:pt idx="145">
                  <c:v>69</c:v>
                </c:pt>
                <c:pt idx="146">
                  <c:v>75</c:v>
                </c:pt>
                <c:pt idx="147">
                  <c:v>123</c:v>
                </c:pt>
                <c:pt idx="148">
                  <c:v>123</c:v>
                </c:pt>
                <c:pt idx="149">
                  <c:v>201</c:v>
                </c:pt>
                <c:pt idx="150">
                  <c:v>231</c:v>
                </c:pt>
                <c:pt idx="151">
                  <c:v>297</c:v>
                </c:pt>
                <c:pt idx="152">
                  <c:v>510</c:v>
                </c:pt>
                <c:pt idx="153">
                  <c:v>9</c:v>
                </c:pt>
                <c:pt idx="154">
                  <c:v>27</c:v>
                </c:pt>
                <c:pt idx="155">
                  <c:v>36</c:v>
                </c:pt>
                <c:pt idx="156">
                  <c:v>63</c:v>
                </c:pt>
                <c:pt idx="157">
                  <c:v>78</c:v>
                </c:pt>
                <c:pt idx="158">
                  <c:v>87</c:v>
                </c:pt>
                <c:pt idx="159">
                  <c:v>213</c:v>
                </c:pt>
                <c:pt idx="160">
                  <c:v>228</c:v>
                </c:pt>
                <c:pt idx="161">
                  <c:v>279</c:v>
                </c:pt>
                <c:pt idx="162">
                  <c:v>288</c:v>
                </c:pt>
                <c:pt idx="163">
                  <c:v>6</c:v>
                </c:pt>
                <c:pt idx="164">
                  <c:v>21</c:v>
                </c:pt>
                <c:pt idx="165">
                  <c:v>27</c:v>
                </c:pt>
                <c:pt idx="166">
                  <c:v>36</c:v>
                </c:pt>
                <c:pt idx="167">
                  <c:v>39</c:v>
                </c:pt>
                <c:pt idx="168">
                  <c:v>75</c:v>
                </c:pt>
                <c:pt idx="169">
                  <c:v>117</c:v>
                </c:pt>
                <c:pt idx="170">
                  <c:v>120</c:v>
                </c:pt>
                <c:pt idx="171">
                  <c:v>168</c:v>
                </c:pt>
                <c:pt idx="172">
                  <c:v>174</c:v>
                </c:pt>
                <c:pt idx="173">
                  <c:v>189</c:v>
                </c:pt>
                <c:pt idx="174">
                  <c:v>219</c:v>
                </c:pt>
                <c:pt idx="175">
                  <c:v>225</c:v>
                </c:pt>
                <c:pt idx="176">
                  <c:v>333</c:v>
                </c:pt>
                <c:pt idx="177">
                  <c:v>405</c:v>
                </c:pt>
                <c:pt idx="178">
                  <c:v>9</c:v>
                </c:pt>
                <c:pt idx="179">
                  <c:v>21</c:v>
                </c:pt>
                <c:pt idx="180">
                  <c:v>75</c:v>
                </c:pt>
                <c:pt idx="181">
                  <c:v>84</c:v>
                </c:pt>
                <c:pt idx="182">
                  <c:v>87</c:v>
                </c:pt>
                <c:pt idx="183">
                  <c:v>123</c:v>
                </c:pt>
                <c:pt idx="184">
                  <c:v>189</c:v>
                </c:pt>
                <c:pt idx="185">
                  <c:v>213</c:v>
                </c:pt>
                <c:pt idx="186">
                  <c:v>234</c:v>
                </c:pt>
                <c:pt idx="187">
                  <c:v>303</c:v>
                </c:pt>
                <c:pt idx="188">
                  <c:v>459</c:v>
                </c:pt>
                <c:pt idx="189">
                  <c:v>504</c:v>
                </c:pt>
                <c:pt idx="190">
                  <c:v>15</c:v>
                </c:pt>
                <c:pt idx="191">
                  <c:v>18</c:v>
                </c:pt>
                <c:pt idx="192">
                  <c:v>18</c:v>
                </c:pt>
                <c:pt idx="193">
                  <c:v>21</c:v>
                </c:pt>
                <c:pt idx="194">
                  <c:v>99</c:v>
                </c:pt>
                <c:pt idx="195">
                  <c:v>120</c:v>
                </c:pt>
                <c:pt idx="196">
                  <c:v>162</c:v>
                </c:pt>
                <c:pt idx="197">
                  <c:v>168</c:v>
                </c:pt>
                <c:pt idx="198">
                  <c:v>192</c:v>
                </c:pt>
                <c:pt idx="199">
                  <c:v>195</c:v>
                </c:pt>
                <c:pt idx="200">
                  <c:v>204</c:v>
                </c:pt>
                <c:pt idx="201">
                  <c:v>204</c:v>
                </c:pt>
                <c:pt idx="202">
                  <c:v>240</c:v>
                </c:pt>
                <c:pt idx="203">
                  <c:v>300</c:v>
                </c:pt>
                <c:pt idx="204">
                  <c:v>45</c:v>
                </c:pt>
                <c:pt idx="205">
                  <c:v>51</c:v>
                </c:pt>
                <c:pt idx="206">
                  <c:v>66</c:v>
                </c:pt>
                <c:pt idx="207">
                  <c:v>72</c:v>
                </c:pt>
                <c:pt idx="208">
                  <c:v>75</c:v>
                </c:pt>
                <c:pt idx="209">
                  <c:v>75</c:v>
                </c:pt>
                <c:pt idx="210">
                  <c:v>102</c:v>
                </c:pt>
                <c:pt idx="211">
                  <c:v>126</c:v>
                </c:pt>
                <c:pt idx="212">
                  <c:v>135</c:v>
                </c:pt>
                <c:pt idx="213">
                  <c:v>135</c:v>
                </c:pt>
                <c:pt idx="214">
                  <c:v>168</c:v>
                </c:pt>
                <c:pt idx="215">
                  <c:v>252</c:v>
                </c:pt>
                <c:pt idx="216">
                  <c:v>273</c:v>
                </c:pt>
                <c:pt idx="217">
                  <c:v>324</c:v>
                </c:pt>
                <c:pt idx="218">
                  <c:v>342</c:v>
                </c:pt>
                <c:pt idx="219">
                  <c:v>357</c:v>
                </c:pt>
                <c:pt idx="220">
                  <c:v>378</c:v>
                </c:pt>
                <c:pt idx="221">
                  <c:v>15</c:v>
                </c:pt>
                <c:pt idx="222">
                  <c:v>30</c:v>
                </c:pt>
                <c:pt idx="223">
                  <c:v>36</c:v>
                </c:pt>
                <c:pt idx="224">
                  <c:v>75</c:v>
                </c:pt>
                <c:pt idx="225">
                  <c:v>78</c:v>
                </c:pt>
                <c:pt idx="226">
                  <c:v>90</c:v>
                </c:pt>
                <c:pt idx="227">
                  <c:v>93</c:v>
                </c:pt>
                <c:pt idx="228">
                  <c:v>117</c:v>
                </c:pt>
                <c:pt idx="229">
                  <c:v>126</c:v>
                </c:pt>
                <c:pt idx="230">
                  <c:v>150</c:v>
                </c:pt>
                <c:pt idx="231">
                  <c:v>153</c:v>
                </c:pt>
                <c:pt idx="232">
                  <c:v>165</c:v>
                </c:pt>
                <c:pt idx="233">
                  <c:v>189</c:v>
                </c:pt>
                <c:pt idx="234">
                  <c:v>234</c:v>
                </c:pt>
                <c:pt idx="235">
                  <c:v>261</c:v>
                </c:pt>
                <c:pt idx="236">
                  <c:v>3</c:v>
                </c:pt>
                <c:pt idx="237">
                  <c:v>15</c:v>
                </c:pt>
                <c:pt idx="238">
                  <c:v>27</c:v>
                </c:pt>
                <c:pt idx="239">
                  <c:v>102</c:v>
                </c:pt>
                <c:pt idx="240">
                  <c:v>138</c:v>
                </c:pt>
                <c:pt idx="241">
                  <c:v>177</c:v>
                </c:pt>
                <c:pt idx="242">
                  <c:v>204</c:v>
                </c:pt>
                <c:pt idx="243">
                  <c:v>249</c:v>
                </c:pt>
                <c:pt idx="244">
                  <c:v>270</c:v>
                </c:pt>
                <c:pt idx="245">
                  <c:v>279</c:v>
                </c:pt>
                <c:pt idx="246">
                  <c:v>288</c:v>
                </c:pt>
                <c:pt idx="247">
                  <c:v>39</c:v>
                </c:pt>
                <c:pt idx="248">
                  <c:v>48</c:v>
                </c:pt>
                <c:pt idx="249">
                  <c:v>54</c:v>
                </c:pt>
                <c:pt idx="250">
                  <c:v>87</c:v>
                </c:pt>
                <c:pt idx="251">
                  <c:v>117</c:v>
                </c:pt>
                <c:pt idx="252">
                  <c:v>210</c:v>
                </c:pt>
                <c:pt idx="253">
                  <c:v>246</c:v>
                </c:pt>
                <c:pt idx="254">
                  <c:v>246</c:v>
                </c:pt>
                <c:pt idx="255">
                  <c:v>288</c:v>
                </c:pt>
                <c:pt idx="256">
                  <c:v>348</c:v>
                </c:pt>
                <c:pt idx="257">
                  <c:v>0</c:v>
                </c:pt>
                <c:pt idx="258">
                  <c:v>6</c:v>
                </c:pt>
                <c:pt idx="259">
                  <c:v>9</c:v>
                </c:pt>
                <c:pt idx="260">
                  <c:v>27</c:v>
                </c:pt>
                <c:pt idx="261">
                  <c:v>45</c:v>
                </c:pt>
                <c:pt idx="262">
                  <c:v>48</c:v>
                </c:pt>
                <c:pt idx="263">
                  <c:v>51</c:v>
                </c:pt>
                <c:pt idx="264">
                  <c:v>54</c:v>
                </c:pt>
                <c:pt idx="265">
                  <c:v>87</c:v>
                </c:pt>
                <c:pt idx="266">
                  <c:v>99</c:v>
                </c:pt>
                <c:pt idx="267">
                  <c:v>159</c:v>
                </c:pt>
                <c:pt idx="268">
                  <c:v>171</c:v>
                </c:pt>
                <c:pt idx="269">
                  <c:v>177</c:v>
                </c:pt>
                <c:pt idx="270">
                  <c:v>204</c:v>
                </c:pt>
                <c:pt idx="271">
                  <c:v>246</c:v>
                </c:pt>
                <c:pt idx="272">
                  <c:v>303</c:v>
                </c:pt>
                <c:pt idx="273">
                  <c:v>456</c:v>
                </c:pt>
                <c:pt idx="274">
                  <c:v>3</c:v>
                </c:pt>
                <c:pt idx="275">
                  <c:v>48</c:v>
                </c:pt>
                <c:pt idx="276">
                  <c:v>51</c:v>
                </c:pt>
                <c:pt idx="277">
                  <c:v>60</c:v>
                </c:pt>
                <c:pt idx="278">
                  <c:v>102</c:v>
                </c:pt>
                <c:pt idx="279">
                  <c:v>114</c:v>
                </c:pt>
                <c:pt idx="280">
                  <c:v>171</c:v>
                </c:pt>
                <c:pt idx="281">
                  <c:v>189</c:v>
                </c:pt>
                <c:pt idx="282">
                  <c:v>306</c:v>
                </c:pt>
                <c:pt idx="283">
                  <c:v>9</c:v>
                </c:pt>
                <c:pt idx="284">
                  <c:v>27</c:v>
                </c:pt>
                <c:pt idx="285">
                  <c:v>39</c:v>
                </c:pt>
                <c:pt idx="286">
                  <c:v>39</c:v>
                </c:pt>
                <c:pt idx="287">
                  <c:v>48</c:v>
                </c:pt>
                <c:pt idx="288">
                  <c:v>87</c:v>
                </c:pt>
                <c:pt idx="289">
                  <c:v>93</c:v>
                </c:pt>
                <c:pt idx="290">
                  <c:v>111</c:v>
                </c:pt>
                <c:pt idx="291">
                  <c:v>144</c:v>
                </c:pt>
                <c:pt idx="292">
                  <c:v>150</c:v>
                </c:pt>
                <c:pt idx="293">
                  <c:v>156</c:v>
                </c:pt>
                <c:pt idx="294">
                  <c:v>156</c:v>
                </c:pt>
                <c:pt idx="295">
                  <c:v>174</c:v>
                </c:pt>
                <c:pt idx="296">
                  <c:v>201</c:v>
                </c:pt>
                <c:pt idx="297">
                  <c:v>246</c:v>
                </c:pt>
                <c:pt idx="298">
                  <c:v>303</c:v>
                </c:pt>
                <c:pt idx="299">
                  <c:v>348</c:v>
                </c:pt>
              </c:numCache>
            </c:numRef>
          </c:yVal>
          <c:smooth val="0"/>
          <c:extLst>
            <c:ext xmlns:c16="http://schemas.microsoft.com/office/drawing/2014/chart" uri="{C3380CC4-5D6E-409C-BE32-E72D297353CC}">
              <c16:uniqueId val="{00000000-CCCA-4C43-9D1D-CCA12355E323}"/>
            </c:ext>
          </c:extLst>
        </c:ser>
        <c:dLbls>
          <c:showLegendKey val="0"/>
          <c:showVal val="0"/>
          <c:showCatName val="0"/>
          <c:showSerName val="0"/>
          <c:showPercent val="0"/>
          <c:showBubbleSize val="0"/>
        </c:dLbls>
        <c:axId val="1942791472"/>
        <c:axId val="1942796048"/>
      </c:scatterChart>
      <c:valAx>
        <c:axId val="194279147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796048"/>
        <c:crosses val="autoZero"/>
        <c:crossBetween val="midCat"/>
      </c:valAx>
      <c:valAx>
        <c:axId val="1942796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791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[project1.xlsx]pt!PivotTable1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a:t>
            </a:r>
            <a:r>
              <a:rPr lang="en-US" baseline="0"/>
              <a:t> and profit in each country</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pt!$C$2</c:f>
              <c:strCache>
                <c:ptCount val="1"/>
                <c:pt idx="0">
                  <c:v>Sum of Amount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pt!$B$3:$B$9</c:f>
              <c:strCache>
                <c:ptCount val="6"/>
                <c:pt idx="0">
                  <c:v>Canada</c:v>
                </c:pt>
                <c:pt idx="1">
                  <c:v>India</c:v>
                </c:pt>
                <c:pt idx="2">
                  <c:v>Australia</c:v>
                </c:pt>
                <c:pt idx="3">
                  <c:v>USA</c:v>
                </c:pt>
                <c:pt idx="4">
                  <c:v>New Zealand</c:v>
                </c:pt>
                <c:pt idx="5">
                  <c:v>UK</c:v>
                </c:pt>
              </c:strCache>
            </c:strRef>
          </c:cat>
          <c:val>
            <c:numRef>
              <c:f>pt!$C$3:$C$9</c:f>
              <c:numCache>
                <c:formatCode>General</c:formatCode>
                <c:ptCount val="6"/>
                <c:pt idx="0">
                  <c:v>39620</c:v>
                </c:pt>
                <c:pt idx="1">
                  <c:v>41559</c:v>
                </c:pt>
                <c:pt idx="2">
                  <c:v>25221</c:v>
                </c:pt>
                <c:pt idx="3">
                  <c:v>28273</c:v>
                </c:pt>
                <c:pt idx="4">
                  <c:v>14504</c:v>
                </c:pt>
                <c:pt idx="5">
                  <c:v>16548</c:v>
                </c:pt>
              </c:numCache>
            </c:numRef>
          </c:val>
          <c:extLst>
            <c:ext xmlns:c16="http://schemas.microsoft.com/office/drawing/2014/chart" uri="{C3380CC4-5D6E-409C-BE32-E72D297353CC}">
              <c16:uniqueId val="{00000000-99BD-4EB0-B864-D5CBA4BF0D55}"/>
            </c:ext>
          </c:extLst>
        </c:ser>
        <c:ser>
          <c:idx val="1"/>
          <c:order val="1"/>
          <c:tx>
            <c:strRef>
              <c:f>pt!$D$2</c:f>
              <c:strCache>
                <c:ptCount val="1"/>
                <c:pt idx="0">
                  <c:v>Sum of profit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pt!$B$3:$B$9</c:f>
              <c:strCache>
                <c:ptCount val="6"/>
                <c:pt idx="0">
                  <c:v>Canada</c:v>
                </c:pt>
                <c:pt idx="1">
                  <c:v>India</c:v>
                </c:pt>
                <c:pt idx="2">
                  <c:v>Australia</c:v>
                </c:pt>
                <c:pt idx="3">
                  <c:v>USA</c:v>
                </c:pt>
                <c:pt idx="4">
                  <c:v>New Zealand</c:v>
                </c:pt>
                <c:pt idx="5">
                  <c:v>UK</c:v>
                </c:pt>
              </c:strCache>
            </c:strRef>
          </c:cat>
          <c:val>
            <c:numRef>
              <c:f>pt!$D$3:$D$9</c:f>
              <c:numCache>
                <c:formatCode>0</c:formatCode>
                <c:ptCount val="6"/>
                <c:pt idx="0">
                  <c:v>35968.910000000003</c:v>
                </c:pt>
                <c:pt idx="1">
                  <c:v>29563.74</c:v>
                </c:pt>
                <c:pt idx="2">
                  <c:v>22660.260000000002</c:v>
                </c:pt>
                <c:pt idx="3">
                  <c:v>20910.160000000003</c:v>
                </c:pt>
                <c:pt idx="4">
                  <c:v>13076.78</c:v>
                </c:pt>
                <c:pt idx="5">
                  <c:v>13010.130000000001</c:v>
                </c:pt>
              </c:numCache>
            </c:numRef>
          </c:val>
          <c:extLst>
            <c:ext xmlns:c16="http://schemas.microsoft.com/office/drawing/2014/chart" uri="{C3380CC4-5D6E-409C-BE32-E72D297353CC}">
              <c16:uniqueId val="{00000001-99BD-4EB0-B864-D5CBA4BF0D55}"/>
            </c:ext>
          </c:extLst>
        </c:ser>
        <c:dLbls>
          <c:dLblPos val="outEnd"/>
          <c:showLegendKey val="0"/>
          <c:showVal val="0"/>
          <c:showCatName val="0"/>
          <c:showSerName val="0"/>
          <c:showPercent val="0"/>
          <c:showBubbleSize val="0"/>
        </c:dLbls>
        <c:gapWidth val="315"/>
        <c:overlap val="-40"/>
        <c:axId val="1032390000"/>
        <c:axId val="1032395408"/>
      </c:barChart>
      <c:catAx>
        <c:axId val="103239000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2395408"/>
        <c:crosses val="autoZero"/>
        <c:auto val="1"/>
        <c:lblAlgn val="ctr"/>
        <c:lblOffset val="100"/>
        <c:noMultiLvlLbl val="0"/>
      </c:catAx>
      <c:valAx>
        <c:axId val="10323954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239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[project1.xlsx]pt!PivotTable2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for each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pt!$C$18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pt!$B$19:$B$25</c:f>
              <c:strCache>
                <c:ptCount val="6"/>
                <c:pt idx="0">
                  <c:v>After Nines</c:v>
                </c:pt>
                <c:pt idx="1">
                  <c:v>Manuka Honey Choco</c:v>
                </c:pt>
                <c:pt idx="2">
                  <c:v>Drinking Coco</c:v>
                </c:pt>
                <c:pt idx="3">
                  <c:v>Almond Choco</c:v>
                </c:pt>
                <c:pt idx="4">
                  <c:v>Smooth Sliky Salty</c:v>
                </c:pt>
                <c:pt idx="5">
                  <c:v>Raspberry Choco</c:v>
                </c:pt>
              </c:strCache>
            </c:strRef>
          </c:cat>
          <c:val>
            <c:numRef>
              <c:f>pt!$C$19:$C$25</c:f>
              <c:numCache>
                <c:formatCode>0</c:formatCode>
                <c:ptCount val="6"/>
                <c:pt idx="0">
                  <c:v>-330.67999999999995</c:v>
                </c:pt>
                <c:pt idx="1">
                  <c:v>1923.88</c:v>
                </c:pt>
                <c:pt idx="2">
                  <c:v>2317.9499999999998</c:v>
                </c:pt>
                <c:pt idx="3">
                  <c:v>2637.08</c:v>
                </c:pt>
                <c:pt idx="4">
                  <c:v>3328.66</c:v>
                </c:pt>
                <c:pt idx="5">
                  <c:v>11033.27</c:v>
                </c:pt>
              </c:numCache>
            </c:numRef>
          </c:val>
          <c:extLst>
            <c:ext xmlns:c16="http://schemas.microsoft.com/office/drawing/2014/chart" uri="{C3380CC4-5D6E-409C-BE32-E72D297353CC}">
              <c16:uniqueId val="{00000000-B854-47E4-84F3-784DC91E50DA}"/>
            </c:ext>
          </c:extLst>
        </c:ser>
        <c:dLbls>
          <c:showLegendKey val="0"/>
          <c:showVal val="0"/>
          <c:showCatName val="0"/>
          <c:showSerName val="0"/>
          <c:showPercent val="0"/>
          <c:showBubbleSize val="0"/>
        </c:dLbls>
        <c:gapWidth val="115"/>
        <c:overlap val="-20"/>
        <c:axId val="1719288608"/>
        <c:axId val="1719270720"/>
      </c:barChart>
      <c:catAx>
        <c:axId val="1719288608"/>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9270720"/>
        <c:crosses val="autoZero"/>
        <c:auto val="1"/>
        <c:lblAlgn val="ctr"/>
        <c:lblOffset val="100"/>
        <c:noMultiLvlLbl val="0"/>
      </c:catAx>
      <c:valAx>
        <c:axId val="1719270720"/>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928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[project1.xlsx]pt!PivotTable4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in each country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pt!$C$65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62C-4052-9DC4-E6EE3BDA0F5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62C-4052-9DC4-E6EE3BDA0F5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62C-4052-9DC4-E6EE3BDA0F5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62C-4052-9DC4-E6EE3BDA0F5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62C-4052-9DC4-E6EE3BDA0F5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62C-4052-9DC4-E6EE3BDA0F54}"/>
              </c:ext>
            </c:extLst>
          </c:dPt>
          <c:cat>
            <c:strRef>
              <c:f>pt!$B$66:$B$72</c:f>
              <c:strCache>
                <c:ptCount val="6"/>
                <c:pt idx="0">
                  <c:v>Australia</c:v>
                </c:pt>
                <c:pt idx="1">
                  <c:v>Canada</c:v>
                </c:pt>
                <c:pt idx="2">
                  <c:v>India</c:v>
                </c:pt>
                <c:pt idx="3">
                  <c:v>New Zealand</c:v>
                </c:pt>
                <c:pt idx="4">
                  <c:v>UK</c:v>
                </c:pt>
                <c:pt idx="5">
                  <c:v>USA</c:v>
                </c:pt>
              </c:strCache>
            </c:strRef>
          </c:cat>
          <c:val>
            <c:numRef>
              <c:f>pt!$C$66:$C$72</c:f>
              <c:numCache>
                <c:formatCode>General</c:formatCode>
                <c:ptCount val="6"/>
                <c:pt idx="0">
                  <c:v>168679</c:v>
                </c:pt>
                <c:pt idx="1">
                  <c:v>237944</c:v>
                </c:pt>
                <c:pt idx="2">
                  <c:v>252469</c:v>
                </c:pt>
                <c:pt idx="3">
                  <c:v>218813</c:v>
                </c:pt>
                <c:pt idx="4">
                  <c:v>173530</c:v>
                </c:pt>
                <c:pt idx="5">
                  <c:v>189434</c:v>
                </c:pt>
              </c:numCache>
            </c:numRef>
          </c:val>
          <c:extLst>
            <c:ext xmlns:c16="http://schemas.microsoft.com/office/drawing/2014/chart" uri="{C3380CC4-5D6E-409C-BE32-E72D297353CC}">
              <c16:uniqueId val="{0000000C-862C-4052-9DC4-E6EE3BDA0F5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628650</xdr:colOff>
      <xdr:row>0</xdr:row>
      <xdr:rowOff>119062</xdr:rowOff>
    </xdr:from>
    <xdr:to>
      <xdr:col>11</xdr:col>
      <xdr:colOff>361950</xdr:colOff>
      <xdr:row>15</xdr:row>
      <xdr:rowOff>0</xdr:rowOff>
    </xdr:to>
    <xdr:graphicFrame macro="">
      <xdr:nvGraphicFramePr>
        <xdr:cNvPr id="2" name="Chart 1">
          <a:extLst>
            <a:ext uri="{FF2B5EF4-FFF2-40B4-BE49-F238E27FC236}">
              <a16:creationId xmlns:a16="http://schemas.microsoft.com/office/drawing/2014/main" id="{BFC50478-0190-4682-6C58-5A0AD25ED7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342900</xdr:colOff>
      <xdr:row>16</xdr:row>
      <xdr:rowOff>157161</xdr:rowOff>
    </xdr:from>
    <xdr:to>
      <xdr:col>9</xdr:col>
      <xdr:colOff>419100</xdr:colOff>
      <xdr:row>40</xdr:row>
      <xdr:rowOff>152400</xdr:rowOff>
    </xdr:to>
    <xdr:graphicFrame macro="">
      <xdr:nvGraphicFramePr>
        <xdr:cNvPr id="5" name="Chart 4">
          <a:extLst>
            <a:ext uri="{FF2B5EF4-FFF2-40B4-BE49-F238E27FC236}">
              <a16:creationId xmlns:a16="http://schemas.microsoft.com/office/drawing/2014/main" id="{EFC15885-F7A8-28CE-9379-4C344FBB8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571500</xdr:colOff>
      <xdr:row>16</xdr:row>
      <xdr:rowOff>180975</xdr:rowOff>
    </xdr:from>
    <xdr:to>
      <xdr:col>11</xdr:col>
      <xdr:colOff>590550</xdr:colOff>
      <xdr:row>30</xdr:row>
      <xdr:rowOff>38100</xdr:rowOff>
    </xdr:to>
    <mc:AlternateContent xmlns:mc="http://schemas.openxmlformats.org/markup-compatibility/2006" xmlns:a14="http://schemas.microsoft.com/office/drawing/2010/main">
      <mc:Choice Requires="a14">
        <xdr:graphicFrame macro="">
          <xdr:nvGraphicFramePr>
            <xdr:cNvPr id="6" name="Geography">
              <a:extLst>
                <a:ext uri="{FF2B5EF4-FFF2-40B4-BE49-F238E27FC236}">
                  <a16:creationId xmlns:a16="http://schemas.microsoft.com/office/drawing/2014/main" id="{97817370-0A50-8535-AE60-E85C565DF617}"/>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7286625" y="3228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685800</xdr:colOff>
      <xdr:row>42</xdr:row>
      <xdr:rowOff>180976</xdr:rowOff>
    </xdr:from>
    <xdr:to>
      <xdr:col>9</xdr:col>
      <xdr:colOff>323850</xdr:colOff>
      <xdr:row>57</xdr:row>
      <xdr:rowOff>152400</xdr:rowOff>
    </xdr:to>
    <mc:AlternateContent xmlns:mc="http://schemas.openxmlformats.org/markup-compatibility/2006" xmlns:a14="http://schemas.microsoft.com/office/drawing/2010/main">
      <mc:Choice Requires="a14">
        <xdr:graphicFrame macro="">
          <xdr:nvGraphicFramePr>
            <xdr:cNvPr id="7" name="Sales Person">
              <a:extLst>
                <a:ext uri="{FF2B5EF4-FFF2-40B4-BE49-F238E27FC236}">
                  <a16:creationId xmlns:a16="http://schemas.microsoft.com/office/drawing/2014/main" id="{A9E7CA42-0F50-F7CF-37C1-B9945FF10C57}"/>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00500" y="8181976"/>
              <a:ext cx="3000375" cy="2828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561975</xdr:colOff>
      <xdr:row>42</xdr:row>
      <xdr:rowOff>119061</xdr:rowOff>
    </xdr:from>
    <xdr:to>
      <xdr:col>13</xdr:col>
      <xdr:colOff>742950</xdr:colOff>
      <xdr:row>60</xdr:row>
      <xdr:rowOff>66674</xdr:rowOff>
    </xdr:to>
    <xdr:graphicFrame macro="">
      <xdr:nvGraphicFramePr>
        <xdr:cNvPr id="8" name="Chart 7">
          <a:extLst>
            <a:ext uri="{FF2B5EF4-FFF2-40B4-BE49-F238E27FC236}">
              <a16:creationId xmlns:a16="http://schemas.microsoft.com/office/drawing/2014/main" id="{E8D4D448-806C-3662-FDF2-80856E1B6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238125</xdr:colOff>
      <xdr:row>63</xdr:row>
      <xdr:rowOff>166687</xdr:rowOff>
    </xdr:from>
    <xdr:to>
      <xdr:col>9</xdr:col>
      <xdr:colOff>200025</xdr:colOff>
      <xdr:row>78</xdr:row>
      <xdr:rowOff>123825</xdr:rowOff>
    </xdr:to>
    <xdr:graphicFrame macro="">
      <xdr:nvGraphicFramePr>
        <xdr:cNvPr id="9" name="Chart 8">
          <a:extLst>
            <a:ext uri="{FF2B5EF4-FFF2-40B4-BE49-F238E27FC236}">
              <a16:creationId xmlns:a16="http://schemas.microsoft.com/office/drawing/2014/main" id="{A745F779-65C5-F15B-1FB6-D21A56BB3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504824</xdr:colOff>
      <xdr:row>63</xdr:row>
      <xdr:rowOff>180976</xdr:rowOff>
    </xdr:from>
    <xdr:to>
      <xdr:col>12</xdr:col>
      <xdr:colOff>209550</xdr:colOff>
      <xdr:row>81</xdr:row>
      <xdr:rowOff>114300</xdr:rowOff>
    </xdr:to>
    <mc:AlternateContent xmlns:mc="http://schemas.openxmlformats.org/markup-compatibility/2006" xmlns:a14="http://schemas.microsoft.com/office/drawing/2010/main">
      <mc:Choice Requires="a14">
        <xdr:graphicFrame macro="">
          <xdr:nvGraphicFramePr>
            <xdr:cNvPr id="10" name="Product">
              <a:extLst>
                <a:ext uri="{FF2B5EF4-FFF2-40B4-BE49-F238E27FC236}">
                  <a16:creationId xmlns:a16="http://schemas.microsoft.com/office/drawing/2014/main" id="{43DAF578-7CD1-EB93-2588-B765E13C01D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181849" y="12182476"/>
              <a:ext cx="2333626" cy="3362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695325</xdr:colOff>
      <xdr:row>88</xdr:row>
      <xdr:rowOff>133350</xdr:rowOff>
    </xdr:from>
    <xdr:to>
      <xdr:col>11</xdr:col>
      <xdr:colOff>714375</xdr:colOff>
      <xdr:row>101</xdr:row>
      <xdr:rowOff>180975</xdr:rowOff>
    </xdr:to>
    <mc:AlternateContent xmlns:mc="http://schemas.openxmlformats.org/markup-compatibility/2006" xmlns:a14="http://schemas.microsoft.com/office/drawing/2010/main">
      <mc:Choice Requires="a14">
        <xdr:graphicFrame macro="">
          <xdr:nvGraphicFramePr>
            <xdr:cNvPr id="13" name="Geography 1">
              <a:extLst>
                <a:ext uri="{FF2B5EF4-FFF2-40B4-BE49-F238E27FC236}">
                  <a16:creationId xmlns:a16="http://schemas.microsoft.com/office/drawing/2014/main" id="{1C381A17-6520-A5FD-52CB-609B563F2A57}"/>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7800975" y="16897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276225</xdr:colOff>
      <xdr:row>85</xdr:row>
      <xdr:rowOff>71437</xdr:rowOff>
    </xdr:from>
    <xdr:to>
      <xdr:col>9</xdr:col>
      <xdr:colOff>190500</xdr:colOff>
      <xdr:row>102</xdr:row>
      <xdr:rowOff>47625</xdr:rowOff>
    </xdr:to>
    <xdr:graphicFrame macro="">
      <xdr:nvGraphicFramePr>
        <xdr:cNvPr id="14" name="Chart 13">
          <a:extLst>
            <a:ext uri="{FF2B5EF4-FFF2-40B4-BE49-F238E27FC236}">
              <a16:creationId xmlns:a16="http://schemas.microsoft.com/office/drawing/2014/main" id="{58C5234E-8066-25C8-E7E2-2A9FB14F0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41</xdr:row>
      <xdr:rowOff>0</xdr:rowOff>
    </xdr:from>
    <xdr:to>
      <xdr:col>6</xdr:col>
      <xdr:colOff>352425</xdr:colOff>
      <xdr:row>57</xdr:row>
      <xdr:rowOff>66676</xdr:rowOff>
    </xdr:to>
    <xdr:graphicFrame macro="">
      <xdr:nvGraphicFramePr>
        <xdr:cNvPr id="2" name="Chart 1">
          <a:extLst>
            <a:ext uri="{FF2B5EF4-FFF2-40B4-BE49-F238E27FC236}">
              <a16:creationId xmlns:a16="http://schemas.microsoft.com/office/drawing/2014/main" id="{50B97ED0-61AE-44D9-B78D-8DA379236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5</xdr:row>
      <xdr:rowOff>13608</xdr:rowOff>
    </xdr:from>
    <xdr:to>
      <xdr:col>6</xdr:col>
      <xdr:colOff>163286</xdr:colOff>
      <xdr:row>21</xdr:row>
      <xdr:rowOff>68036</xdr:rowOff>
    </xdr:to>
    <xdr:graphicFrame macro="">
      <xdr:nvGraphicFramePr>
        <xdr:cNvPr id="3" name="Chart 2">
          <a:extLst>
            <a:ext uri="{FF2B5EF4-FFF2-40B4-BE49-F238E27FC236}">
              <a16:creationId xmlns:a16="http://schemas.microsoft.com/office/drawing/2014/main" id="{152C877E-6B64-4FD9-B1BE-D151ADEAA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217716</xdr:colOff>
      <xdr:row>4</xdr:row>
      <xdr:rowOff>175532</xdr:rowOff>
    </xdr:from>
    <xdr:to>
      <xdr:col>12</xdr:col>
      <xdr:colOff>122466</xdr:colOff>
      <xdr:row>31</xdr:row>
      <xdr:rowOff>13607</xdr:rowOff>
    </xdr:to>
    <xdr:graphicFrame macro="">
      <xdr:nvGraphicFramePr>
        <xdr:cNvPr id="4" name="Chart 3">
          <a:extLst>
            <a:ext uri="{FF2B5EF4-FFF2-40B4-BE49-F238E27FC236}">
              <a16:creationId xmlns:a16="http://schemas.microsoft.com/office/drawing/2014/main" id="{4043D7F4-9911-4680-8C07-7AE23F9FC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98452</xdr:colOff>
      <xdr:row>0</xdr:row>
      <xdr:rowOff>0</xdr:rowOff>
    </xdr:from>
    <xdr:to>
      <xdr:col>24</xdr:col>
      <xdr:colOff>163287</xdr:colOff>
      <xdr:row>16</xdr:row>
      <xdr:rowOff>40821</xdr:rowOff>
    </xdr:to>
    <xdr:graphicFrame macro="">
      <xdr:nvGraphicFramePr>
        <xdr:cNvPr id="6" name="Chart 5">
          <a:extLst>
            <a:ext uri="{FF2B5EF4-FFF2-40B4-BE49-F238E27FC236}">
              <a16:creationId xmlns:a16="http://schemas.microsoft.com/office/drawing/2014/main" id="{A1772B70-841D-4FA6-88FD-34ACADB70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144873</xdr:colOff>
      <xdr:row>16</xdr:row>
      <xdr:rowOff>129669</xdr:rowOff>
    </xdr:from>
    <xdr:to>
      <xdr:col>24</xdr:col>
      <xdr:colOff>228921</xdr:colOff>
      <xdr:row>30</xdr:row>
      <xdr:rowOff>184097</xdr:rowOff>
    </xdr:to>
    <mc:AlternateContent xmlns:mc="http://schemas.openxmlformats.org/markup-compatibility/2006">
      <mc:Choice xmlns:a14="http://schemas.microsoft.com/office/drawing/2010/main" Requires="a14">
        <xdr:graphicFrame macro="">
          <xdr:nvGraphicFramePr>
            <xdr:cNvPr id="8" name="Product 1">
              <a:extLst>
                <a:ext uri="{FF2B5EF4-FFF2-40B4-BE49-F238E27FC236}">
                  <a16:creationId xmlns:a16="http://schemas.microsoft.com/office/drawing/2014/main" id="{36E73DAE-FC95-4F0F-A405-B1B6EA418868}"/>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1642108" y="3177669"/>
              <a:ext cx="3109637" cy="27214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40822</xdr:colOff>
      <xdr:row>21</xdr:row>
      <xdr:rowOff>172731</xdr:rowOff>
    </xdr:from>
    <xdr:to>
      <xdr:col>6</xdr:col>
      <xdr:colOff>84861</xdr:colOff>
      <xdr:row>31</xdr:row>
      <xdr:rowOff>29375</xdr:rowOff>
    </xdr:to>
    <mc:AlternateContent xmlns:mc="http://schemas.openxmlformats.org/markup-compatibility/2006">
      <mc:Choice xmlns:a14="http://schemas.microsoft.com/office/drawing/2010/main" Requires="a14">
        <xdr:graphicFrame macro="">
          <xdr:nvGraphicFramePr>
            <xdr:cNvPr id="10" name="Sales Person 1">
              <a:extLst>
                <a:ext uri="{FF2B5EF4-FFF2-40B4-BE49-F238E27FC236}">
                  <a16:creationId xmlns:a16="http://schemas.microsoft.com/office/drawing/2014/main" id="{0C83C241-E746-4F46-8A5A-A5146CBDA30F}"/>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40822" y="4173231"/>
              <a:ext cx="3674745" cy="17616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xdr:rowOff>
    </xdr:from>
    <xdr:to>
      <xdr:col>12</xdr:col>
      <xdr:colOff>123264</xdr:colOff>
      <xdr:row>4</xdr:row>
      <xdr:rowOff>67235</xdr:rowOff>
    </xdr:to>
    <mc:AlternateContent xmlns:mc="http://schemas.openxmlformats.org/markup-compatibility/2006">
      <mc:Choice xmlns:a14="http://schemas.microsoft.com/office/drawing/2010/main" Requires="a14">
        <xdr:graphicFrame macro="">
          <xdr:nvGraphicFramePr>
            <xdr:cNvPr id="11" name="Geography 3">
              <a:extLst>
                <a:ext uri="{FF2B5EF4-FFF2-40B4-BE49-F238E27FC236}">
                  <a16:creationId xmlns:a16="http://schemas.microsoft.com/office/drawing/2014/main" id="{F5363A3D-8602-437F-9D3F-8024AC0DB27D}"/>
                </a:ext>
              </a:extLst>
            </xdr:cNvPr>
            <xdr:cNvGraphicFramePr/>
          </xdr:nvGraphicFramePr>
          <xdr:xfrm>
            <a:off x="0" y="0"/>
            <a:ext cx="0" cy="0"/>
          </xdr:xfrm>
          <a:graphic>
            <a:graphicData uri="http://schemas.microsoft.com/office/drawing/2010/slicer">
              <sle:slicer xmlns:sle="http://schemas.microsoft.com/office/drawing/2010/slicer" name="Geography 3"/>
            </a:graphicData>
          </a:graphic>
        </xdr:graphicFrame>
      </mc:Choice>
      <mc:Fallback>
        <xdr:sp macro="" textlink="">
          <xdr:nvSpPr>
            <xdr:cNvPr id="0" name=""/>
            <xdr:cNvSpPr>
              <a:spLocks noTextEdit="1"/>
            </xdr:cNvSpPr>
          </xdr:nvSpPr>
          <xdr:spPr>
            <a:xfrm>
              <a:off x="0" y="1"/>
              <a:ext cx="7384676" cy="8292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220790</xdr:colOff>
      <xdr:row>0</xdr:row>
      <xdr:rowOff>3429</xdr:rowOff>
    </xdr:from>
    <xdr:to>
      <xdr:col>19</xdr:col>
      <xdr:colOff>51066</xdr:colOff>
      <xdr:row>31</xdr:row>
      <xdr:rowOff>13607</xdr:rowOff>
    </xdr:to>
    <xdr:graphicFrame macro="">
      <xdr:nvGraphicFramePr>
        <xdr:cNvPr id="2" name="Chart 1">
          <a:extLst>
            <a:ext uri="{FF2B5EF4-FFF2-40B4-BE49-F238E27FC236}">
              <a16:creationId xmlns:a16="http://schemas.microsoft.com/office/drawing/2014/main" id="{2A475AA6-6744-4338-AE46-BA5D00D1C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is" refreshedDate="44943.582736921293" backgroundQuery="1" createdVersion="8" refreshedVersion="8" minRefreshableVersion="3" recordCount="0" supportSubquery="1" supportAdvancedDrill="1" xr:uid="{0466CC75-A477-46C0-A56D-72A22D348CE2}">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profit per unit]" caption="profit per unit" numFmtId="0" hierarchy="11" level="32767"/>
  </cacheFields>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Measures].[Sum of profit]" caption="Sum of profit" measure="1" displayFolder="" measureGroup="data" count="0">
      <extLst>
        <ext xmlns:x15="http://schemas.microsoft.com/office/spreadsheetml/2010/11/main" uri="{B97F6D7D-B522-45F9-BDA1-12C45D357490}">
          <x15:cacheHierarchy aggregatedColumn="7"/>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profit per unit]" caption="profit per unit"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is" refreshedDate="44943.582737152778" createdVersion="8" refreshedVersion="8" minRefreshableVersion="3" recordCount="300" xr:uid="{AD37C9E2-C2E1-4B4C-9FFD-E6FCD7E6C837}">
  <cacheSource type="worksheet">
    <worksheetSource name="data"/>
  </cacheSource>
  <cacheFields count="8">
    <cacheField name="Sales Person" numFmtId="0">
      <sharedItems count="10">
        <s v="Gigi Bohling"/>
        <s v="Ches Bonnell"/>
        <s v="Ram Mahesh"/>
        <s v="Brien Boise"/>
        <s v="Oby Sorrel"/>
        <s v="Barr Faughny"/>
        <s v="Carla Molina"/>
        <s v="Husein Augar"/>
        <s v="Curtice Advani"/>
        <s v="Gunar Cockshoot"/>
      </sharedItems>
    </cacheField>
    <cacheField name="Geography" numFmtId="0">
      <sharedItems count="6">
        <s v="India"/>
        <s v="USA"/>
        <s v="UK"/>
        <s v="Australia"/>
        <s v="Canada"/>
        <s v="New Zealand"/>
      </sharedItems>
    </cacheField>
    <cacheField name="Product" numFmtId="0">
      <sharedItems count="22">
        <s v="Organic Choco Syrup"/>
        <s v="70% Dark Bites"/>
        <s v="White Choc"/>
        <s v="Peanut Butter Cubes"/>
        <s v="Almond Choco"/>
        <s v="Raspberry Choco"/>
        <s v="50% Dark Bites"/>
        <s v="Orange Choco"/>
        <s v="Caramel Stuffed Bars"/>
        <s v="After Nines"/>
        <s v="Milk Bars"/>
        <s v="Spicy Special Slims"/>
        <s v="Mint Chip Choco"/>
        <s v="Choco Coated Almonds"/>
        <s v="99% Dark &amp; Pure"/>
        <s v="Manuka Honey Choco"/>
        <s v="Fruit &amp; Nut Bars"/>
        <s v="Drinking Coco"/>
        <s v="Smooth Sliky Salty"/>
        <s v="Baker's Choco Chips"/>
        <s v="85% Dark Bars"/>
        <s v="Eclairs"/>
      </sharedItems>
    </cacheField>
    <cacheField name="Amount" numFmtId="6">
      <sharedItems containsSemiMixedTypes="0" containsString="0" containsNumber="1" containsInteger="1" minValue="0" maxValue="16184" count="268">
        <n v="6986"/>
        <n v="2478"/>
        <n v="6370"/>
        <n v="2268"/>
        <n v="1407"/>
        <n v="7812"/>
        <n v="6132"/>
        <n v="847"/>
        <n v="2289"/>
        <n v="2429"/>
        <n v="3864"/>
        <n v="966"/>
        <n v="11522"/>
        <n v="4242"/>
        <n v="1134"/>
        <n v="4753"/>
        <n v="3164"/>
        <n v="798"/>
        <n v="6454"/>
        <n v="9051"/>
        <n v="1638"/>
        <n v="3598"/>
        <n v="560"/>
        <n v="1526"/>
        <n v="1624"/>
        <n v="4781"/>
        <n v="42"/>
        <n v="6118"/>
        <n v="7021"/>
        <n v="6755"/>
        <n v="10129"/>
        <n v="3402"/>
        <n v="2275"/>
        <n v="8813"/>
        <n v="154"/>
        <n v="5439"/>
        <n v="3339"/>
        <n v="6300"/>
        <n v="7483"/>
        <n v="3192"/>
        <n v="469"/>
        <n v="2541"/>
        <n v="1428"/>
        <n v="1568"/>
        <n v="3850"/>
        <n v="2142"/>
        <n v="4305"/>
        <n v="2464"/>
        <n v="2100"/>
        <n v="1785"/>
        <n v="12950"/>
        <n v="6391"/>
        <n v="2226"/>
        <n v="9506"/>
        <n v="9772"/>
        <n v="1652"/>
        <n v="4018"/>
        <n v="357"/>
        <n v="959"/>
        <n v="3794"/>
        <n v="7847"/>
        <n v="819"/>
        <n v="8869"/>
        <n v="3549"/>
        <n v="2744"/>
        <n v="217"/>
        <n v="525"/>
        <n v="6125"/>
        <n v="10073"/>
        <n v="6860"/>
        <n v="259"/>
        <n v="938"/>
        <n v="1302"/>
        <n v="2562"/>
        <n v="1442"/>
        <n v="3829"/>
        <n v="9709"/>
        <n v="4802"/>
        <n v="5775"/>
        <n v="2863"/>
        <n v="2114"/>
        <n v="13391"/>
        <n v="7280"/>
        <n v="714"/>
        <n v="7833"/>
        <n v="6657"/>
        <n v="4991"/>
        <n v="1057"/>
        <n v="4606"/>
        <n v="3976"/>
        <n v="1281"/>
        <n v="3472"/>
        <n v="6608"/>
        <n v="2415"/>
        <n v="7259"/>
        <n v="1932"/>
        <n v="5586"/>
        <n v="2583"/>
        <n v="7273"/>
        <n v="3388"/>
        <n v="2205"/>
        <n v="9443"/>
        <n v="1974"/>
        <n v="1071"/>
        <n v="15610"/>
        <n v="2702"/>
        <n v="8463"/>
        <n v="3059"/>
        <n v="2919"/>
        <n v="6027"/>
        <n v="14329"/>
        <n v="973"/>
        <n v="6580"/>
        <n v="7455"/>
        <n v="3101"/>
        <n v="5677"/>
        <n v="5194"/>
        <n v="854"/>
        <n v="3689"/>
        <n v="7308"/>
        <n v="3556"/>
        <n v="5915"/>
        <n v="5817"/>
        <n v="4053"/>
        <n v="8435"/>
        <n v="518"/>
        <n v="6909"/>
        <n v="490"/>
        <n v="168"/>
        <n v="336"/>
        <n v="1890"/>
        <n v="9835"/>
        <n v="5012"/>
        <n v="6279"/>
        <n v="6853"/>
        <n v="4319"/>
        <n v="56"/>
        <n v="7189"/>
        <n v="252"/>
        <n v="6146"/>
        <n v="4760"/>
        <n v="945"/>
        <n v="2317"/>
        <n v="63"/>
        <n v="4424"/>
        <n v="10311"/>
        <n v="5670"/>
        <n v="2933"/>
        <n v="6832"/>
        <n v="7322"/>
        <n v="497"/>
        <n v="6433"/>
        <n v="434"/>
        <n v="7651"/>
        <n v="567"/>
        <n v="4858"/>
        <n v="245"/>
        <n v="11417"/>
        <n v="2135"/>
        <n v="9198"/>
        <n v="16184"/>
        <n v="2219"/>
        <n v="2016"/>
        <n v="2646"/>
        <n v="21"/>
        <n v="4725"/>
        <n v="2009"/>
        <n v="1274"/>
        <n v="4487"/>
        <n v="1904"/>
        <n v="5075"/>
        <n v="3262"/>
        <n v="10304"/>
        <n v="280"/>
        <n v="6734"/>
        <n v="2954"/>
        <n v="3752"/>
        <n v="12348"/>
        <n v="6706"/>
        <n v="7777"/>
        <n v="553"/>
        <n v="238"/>
        <n v="7693"/>
        <n v="609"/>
        <n v="7511"/>
        <n v="5474"/>
        <n v="1925"/>
        <n v="861"/>
        <n v="5355"/>
        <n v="1771"/>
        <n v="4585"/>
        <n v="2870"/>
        <n v="3640"/>
        <n v="9002"/>
        <n v="8211"/>
        <n v="2891"/>
        <n v="1617"/>
        <n v="1400"/>
        <n v="0"/>
        <n v="2023"/>
        <n v="5551"/>
        <n v="1085"/>
        <n v="4592"/>
        <n v="2471"/>
        <n v="4480"/>
        <n v="3052"/>
        <n v="6314"/>
        <n v="4683"/>
        <n v="630"/>
        <n v="2779"/>
        <n v="8155"/>
        <n v="2737"/>
        <n v="2212"/>
        <n v="4935"/>
        <n v="5019"/>
        <n v="4417"/>
        <n v="3773"/>
        <n v="4949"/>
        <n v="1701"/>
        <n v="6111"/>
        <n v="9660"/>
        <n v="1505"/>
        <n v="11571"/>
        <n v="2639"/>
        <n v="385"/>
        <n v="1778"/>
        <n v="3808"/>
        <n v="9632"/>
        <n v="1988"/>
        <n v="182"/>
        <n v="2681"/>
        <n v="2149"/>
        <n v="8890"/>
        <n v="3094"/>
        <n v="3507"/>
        <n v="4326"/>
        <n v="5306"/>
        <n v="6818"/>
        <n v="1561"/>
        <n v="6748"/>
        <n v="5236"/>
        <n v="3108"/>
        <n v="2436"/>
        <n v="98"/>
        <n v="4956"/>
        <n v="2324"/>
        <n v="2856"/>
        <n v="8841"/>
        <n v="8008"/>
        <n v="2989"/>
        <n v="623"/>
        <n v="4137"/>
        <n v="6398"/>
        <n v="2793"/>
        <n v="8862"/>
        <n v="3920"/>
        <n v="2408"/>
        <n v="6048"/>
        <n v="1463"/>
        <n v="189"/>
        <n v="700"/>
        <n v="3983"/>
        <n v="3759"/>
        <n v="4970"/>
        <n v="707"/>
        <n v="9926"/>
        <n v="4438"/>
        <n v="1589"/>
      </sharedItems>
    </cacheField>
    <cacheField name="Units" numFmtId="3">
      <sharedItems containsSemiMixedTypes="0" containsString="0" containsNumber="1" containsInteger="1" minValue="0" maxValue="525" count="120">
        <n v="21"/>
        <n v="30"/>
        <n v="63"/>
        <n v="72"/>
        <n v="81"/>
        <n v="93"/>
        <n v="129"/>
        <n v="135"/>
        <n v="144"/>
        <n v="177"/>
        <n v="198"/>
        <n v="204"/>
        <n v="207"/>
        <n v="282"/>
        <n v="300"/>
        <n v="306"/>
        <n v="519"/>
        <n v="54"/>
        <n v="57"/>
        <n v="105"/>
        <n v="114"/>
        <n v="123"/>
        <n v="150"/>
        <n v="174"/>
        <n v="183"/>
        <n v="240"/>
        <n v="252"/>
        <n v="312"/>
        <n v="366"/>
        <n v="447"/>
        <n v="39"/>
        <n v="42"/>
        <n v="45"/>
        <n v="75"/>
        <n v="90"/>
        <n v="96"/>
        <n v="102"/>
        <n v="156"/>
        <n v="234"/>
        <n v="414"/>
        <n v="462"/>
        <n v="48"/>
        <n v="87"/>
        <n v="126"/>
        <n v="159"/>
        <n v="432"/>
        <n v="3"/>
        <n v="9"/>
        <n v="36"/>
        <n v="120"/>
        <n v="147"/>
        <n v="402"/>
        <n v="6"/>
        <n v="15"/>
        <n v="24"/>
        <n v="186"/>
        <n v="201"/>
        <n v="231"/>
        <n v="243"/>
        <n v="276"/>
        <n v="12"/>
        <n v="225"/>
        <n v="255"/>
        <n v="369"/>
        <n v="525"/>
        <n v="18"/>
        <n v="138"/>
        <n v="162"/>
        <n v="195"/>
        <n v="270"/>
        <n v="339"/>
        <n v="363"/>
        <n v="492"/>
        <n v="27"/>
        <n v="216"/>
        <n v="258"/>
        <n v="288"/>
        <n v="309"/>
        <n v="327"/>
        <n v="459"/>
        <n v="84"/>
        <n v="141"/>
        <n v="210"/>
        <n v="237"/>
        <n v="372"/>
        <n v="51"/>
        <n v="69"/>
        <n v="297"/>
        <n v="510"/>
        <n v="78"/>
        <n v="213"/>
        <n v="228"/>
        <n v="279"/>
        <n v="117"/>
        <n v="168"/>
        <n v="189"/>
        <n v="219"/>
        <n v="333"/>
        <n v="405"/>
        <n v="303"/>
        <n v="504"/>
        <n v="99"/>
        <n v="192"/>
        <n v="66"/>
        <n v="273"/>
        <n v="324"/>
        <n v="342"/>
        <n v="357"/>
        <n v="378"/>
        <n v="153"/>
        <n v="165"/>
        <n v="261"/>
        <n v="249"/>
        <n v="246"/>
        <n v="348"/>
        <n v="0"/>
        <n v="171"/>
        <n v="456"/>
        <n v="60"/>
        <n v="111"/>
      </sharedItems>
    </cacheField>
    <cacheField name="cost per unit" numFmtId="0">
      <sharedItems containsSemiMixedTypes="0" containsString="0" containsNumber="1" minValue="3.11" maxValue="16.73"/>
    </cacheField>
    <cacheField name="total cost" numFmtId="0">
      <sharedItems containsSemiMixedTypes="0" containsString="0" containsNumber="1" minValue="0" maxValue="8682.8700000000008"/>
    </cacheField>
    <cacheField name="profit" numFmtId="6">
      <sharedItems containsSemiMixedTypes="0" containsString="0" containsNumber="1" minValue="-7884.8700000000008" maxValue="15841.19"/>
    </cacheField>
  </cacheFields>
  <extLst>
    <ext xmlns:x14="http://schemas.microsoft.com/office/spreadsheetml/2009/9/main" uri="{725AE2AE-9491-48be-B2B4-4EB974FC3084}">
      <x14:pivotCacheDefinition pivotCacheId="19759455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x v="0"/>
    <n v="16.73"/>
    <n v="351.33"/>
    <n v="6634.67"/>
  </r>
  <r>
    <x v="1"/>
    <x v="1"/>
    <x v="0"/>
    <x v="1"/>
    <x v="0"/>
    <n v="16.73"/>
    <n v="351.33"/>
    <n v="2126.67"/>
  </r>
  <r>
    <x v="2"/>
    <x v="2"/>
    <x v="0"/>
    <x v="2"/>
    <x v="1"/>
    <n v="16.73"/>
    <n v="501.90000000000003"/>
    <n v="5868.1"/>
  </r>
  <r>
    <x v="3"/>
    <x v="3"/>
    <x v="0"/>
    <x v="3"/>
    <x v="2"/>
    <n v="16.73"/>
    <n v="1053.99"/>
    <n v="1214.01"/>
  </r>
  <r>
    <x v="4"/>
    <x v="4"/>
    <x v="0"/>
    <x v="4"/>
    <x v="3"/>
    <n v="16.73"/>
    <n v="1204.56"/>
    <n v="202.44000000000005"/>
  </r>
  <r>
    <x v="5"/>
    <x v="2"/>
    <x v="0"/>
    <x v="5"/>
    <x v="4"/>
    <n v="16.73"/>
    <n v="1355.13"/>
    <n v="6456.87"/>
  </r>
  <r>
    <x v="2"/>
    <x v="5"/>
    <x v="0"/>
    <x v="6"/>
    <x v="5"/>
    <n v="16.73"/>
    <n v="1555.89"/>
    <n v="4576.1099999999997"/>
  </r>
  <r>
    <x v="6"/>
    <x v="1"/>
    <x v="0"/>
    <x v="7"/>
    <x v="6"/>
    <n v="16.73"/>
    <n v="2158.17"/>
    <n v="-1311.17"/>
  </r>
  <r>
    <x v="2"/>
    <x v="0"/>
    <x v="0"/>
    <x v="8"/>
    <x v="7"/>
    <n v="16.73"/>
    <n v="2258.5500000000002"/>
    <n v="30.449999999999818"/>
  </r>
  <r>
    <x v="7"/>
    <x v="1"/>
    <x v="0"/>
    <x v="9"/>
    <x v="8"/>
    <n v="16.73"/>
    <n v="2409.12"/>
    <n v="19.880000000000109"/>
  </r>
  <r>
    <x v="8"/>
    <x v="1"/>
    <x v="0"/>
    <x v="10"/>
    <x v="9"/>
    <n v="16.73"/>
    <n v="2961.21"/>
    <n v="902.79"/>
  </r>
  <r>
    <x v="1"/>
    <x v="2"/>
    <x v="0"/>
    <x v="11"/>
    <x v="10"/>
    <n v="16.73"/>
    <n v="3312.54"/>
    <n v="-2346.54"/>
  </r>
  <r>
    <x v="7"/>
    <x v="4"/>
    <x v="0"/>
    <x v="12"/>
    <x v="11"/>
    <n v="16.73"/>
    <n v="3412.92"/>
    <n v="8109.08"/>
  </r>
  <r>
    <x v="8"/>
    <x v="0"/>
    <x v="0"/>
    <x v="13"/>
    <x v="12"/>
    <n v="16.73"/>
    <n v="3463.11"/>
    <n v="778.88999999999987"/>
  </r>
  <r>
    <x v="8"/>
    <x v="3"/>
    <x v="0"/>
    <x v="14"/>
    <x v="13"/>
    <n v="16.73"/>
    <n v="4717.8599999999997"/>
    <n v="-3583.8599999999997"/>
  </r>
  <r>
    <x v="3"/>
    <x v="1"/>
    <x v="0"/>
    <x v="15"/>
    <x v="14"/>
    <n v="16.73"/>
    <n v="5019"/>
    <n v="-266"/>
  </r>
  <r>
    <x v="2"/>
    <x v="4"/>
    <x v="0"/>
    <x v="16"/>
    <x v="15"/>
    <n v="16.73"/>
    <n v="5119.38"/>
    <n v="-1955.38"/>
  </r>
  <r>
    <x v="5"/>
    <x v="4"/>
    <x v="0"/>
    <x v="17"/>
    <x v="16"/>
    <n v="16.73"/>
    <n v="8682.8700000000008"/>
    <n v="-7884.8700000000008"/>
  </r>
  <r>
    <x v="1"/>
    <x v="5"/>
    <x v="1"/>
    <x v="18"/>
    <x v="17"/>
    <n v="14.49"/>
    <n v="782.46"/>
    <n v="5671.54"/>
  </r>
  <r>
    <x v="7"/>
    <x v="4"/>
    <x v="1"/>
    <x v="19"/>
    <x v="18"/>
    <n v="14.49"/>
    <n v="825.93000000000006"/>
    <n v="8225.07"/>
  </r>
  <r>
    <x v="8"/>
    <x v="2"/>
    <x v="1"/>
    <x v="20"/>
    <x v="2"/>
    <n v="14.49"/>
    <n v="912.87"/>
    <n v="725.13"/>
  </r>
  <r>
    <x v="3"/>
    <x v="1"/>
    <x v="1"/>
    <x v="21"/>
    <x v="4"/>
    <n v="14.49"/>
    <n v="1173.69"/>
    <n v="2424.31"/>
  </r>
  <r>
    <x v="8"/>
    <x v="5"/>
    <x v="1"/>
    <x v="22"/>
    <x v="4"/>
    <n v="14.49"/>
    <n v="1173.69"/>
    <n v="-613.69000000000005"/>
  </r>
  <r>
    <x v="0"/>
    <x v="4"/>
    <x v="1"/>
    <x v="23"/>
    <x v="19"/>
    <n v="14.49"/>
    <n v="1521.45"/>
    <n v="4.5499999999999545"/>
  </r>
  <r>
    <x v="2"/>
    <x v="5"/>
    <x v="1"/>
    <x v="24"/>
    <x v="20"/>
    <n v="14.49"/>
    <n v="1651.8600000000001"/>
    <n v="-27.860000000000127"/>
  </r>
  <r>
    <x v="8"/>
    <x v="1"/>
    <x v="1"/>
    <x v="25"/>
    <x v="21"/>
    <n v="14.49"/>
    <n v="1782.27"/>
    <n v="2998.73"/>
  </r>
  <r>
    <x v="3"/>
    <x v="5"/>
    <x v="1"/>
    <x v="26"/>
    <x v="22"/>
    <n v="14.49"/>
    <n v="2173.5"/>
    <n v="-2131.5"/>
  </r>
  <r>
    <x v="6"/>
    <x v="4"/>
    <x v="1"/>
    <x v="27"/>
    <x v="23"/>
    <n v="14.49"/>
    <n v="2521.2600000000002"/>
    <n v="3596.74"/>
  </r>
  <r>
    <x v="3"/>
    <x v="2"/>
    <x v="1"/>
    <x v="28"/>
    <x v="24"/>
    <n v="14.49"/>
    <n v="2651.67"/>
    <n v="4369.33"/>
  </r>
  <r>
    <x v="6"/>
    <x v="5"/>
    <x v="1"/>
    <x v="23"/>
    <x v="25"/>
    <n v="14.49"/>
    <n v="3477.6"/>
    <n v="-1951.6"/>
  </r>
  <r>
    <x v="1"/>
    <x v="1"/>
    <x v="1"/>
    <x v="29"/>
    <x v="26"/>
    <n v="14.49"/>
    <n v="3651.48"/>
    <n v="3103.52"/>
  </r>
  <r>
    <x v="1"/>
    <x v="3"/>
    <x v="1"/>
    <x v="30"/>
    <x v="27"/>
    <n v="14.49"/>
    <n v="4520.88"/>
    <n v="5608.12"/>
  </r>
  <r>
    <x v="8"/>
    <x v="0"/>
    <x v="1"/>
    <x v="31"/>
    <x v="28"/>
    <n v="14.49"/>
    <n v="5303.34"/>
    <n v="-1901.3400000000001"/>
  </r>
  <r>
    <x v="2"/>
    <x v="1"/>
    <x v="1"/>
    <x v="32"/>
    <x v="29"/>
    <n v="14.49"/>
    <n v="6477.03"/>
    <n v="-4202.03"/>
  </r>
  <r>
    <x v="0"/>
    <x v="5"/>
    <x v="2"/>
    <x v="33"/>
    <x v="0"/>
    <n v="13.15"/>
    <n v="276.15000000000003"/>
    <n v="8536.85"/>
  </r>
  <r>
    <x v="6"/>
    <x v="3"/>
    <x v="2"/>
    <x v="34"/>
    <x v="0"/>
    <n v="13.15"/>
    <n v="276.15000000000003"/>
    <n v="-122.15000000000003"/>
  </r>
  <r>
    <x v="2"/>
    <x v="4"/>
    <x v="2"/>
    <x v="35"/>
    <x v="1"/>
    <n v="13.15"/>
    <n v="394.5"/>
    <n v="5044.5"/>
  </r>
  <r>
    <x v="9"/>
    <x v="4"/>
    <x v="2"/>
    <x v="36"/>
    <x v="30"/>
    <n v="13.15"/>
    <n v="512.85"/>
    <n v="2826.15"/>
  </r>
  <r>
    <x v="9"/>
    <x v="0"/>
    <x v="2"/>
    <x v="37"/>
    <x v="31"/>
    <n v="13.15"/>
    <n v="552.30000000000007"/>
    <n v="5747.7"/>
  </r>
  <r>
    <x v="0"/>
    <x v="3"/>
    <x v="2"/>
    <x v="38"/>
    <x v="32"/>
    <n v="13.15"/>
    <n v="591.75"/>
    <n v="6891.25"/>
  </r>
  <r>
    <x v="7"/>
    <x v="2"/>
    <x v="2"/>
    <x v="39"/>
    <x v="3"/>
    <n v="13.15"/>
    <n v="946.80000000000007"/>
    <n v="2245.1999999999998"/>
  </r>
  <r>
    <x v="8"/>
    <x v="3"/>
    <x v="2"/>
    <x v="40"/>
    <x v="33"/>
    <n v="13.15"/>
    <n v="986.25"/>
    <n v="-517.25"/>
  </r>
  <r>
    <x v="2"/>
    <x v="3"/>
    <x v="2"/>
    <x v="41"/>
    <x v="34"/>
    <n v="13.15"/>
    <n v="1183.5"/>
    <n v="1357.5"/>
  </r>
  <r>
    <x v="4"/>
    <x v="0"/>
    <x v="2"/>
    <x v="42"/>
    <x v="5"/>
    <n v="13.15"/>
    <n v="1222.95"/>
    <n v="205.04999999999995"/>
  </r>
  <r>
    <x v="1"/>
    <x v="0"/>
    <x v="2"/>
    <x v="43"/>
    <x v="35"/>
    <n v="13.15"/>
    <n v="1262.4000000000001"/>
    <n v="305.59999999999991"/>
  </r>
  <r>
    <x v="7"/>
    <x v="3"/>
    <x v="2"/>
    <x v="44"/>
    <x v="36"/>
    <n v="13.15"/>
    <n v="1341.3"/>
    <n v="2508.6999999999998"/>
  </r>
  <r>
    <x v="7"/>
    <x v="4"/>
    <x v="2"/>
    <x v="45"/>
    <x v="20"/>
    <n v="13.15"/>
    <n v="1499.1000000000001"/>
    <n v="642.89999999999986"/>
  </r>
  <r>
    <x v="7"/>
    <x v="5"/>
    <x v="2"/>
    <x v="46"/>
    <x v="37"/>
    <n v="13.15"/>
    <n v="2051.4"/>
    <n v="2253.6"/>
  </r>
  <r>
    <x v="9"/>
    <x v="1"/>
    <x v="2"/>
    <x v="47"/>
    <x v="38"/>
    <n v="13.15"/>
    <n v="3077.1"/>
    <n v="-613.09999999999991"/>
  </r>
  <r>
    <x v="8"/>
    <x v="2"/>
    <x v="2"/>
    <x v="48"/>
    <x v="39"/>
    <n v="13.15"/>
    <n v="5444.1"/>
    <n v="-3344.1000000000004"/>
  </r>
  <r>
    <x v="5"/>
    <x v="2"/>
    <x v="2"/>
    <x v="49"/>
    <x v="40"/>
    <n v="13.15"/>
    <n v="6075.3"/>
    <n v="-4290.3"/>
  </r>
  <r>
    <x v="4"/>
    <x v="2"/>
    <x v="3"/>
    <x v="50"/>
    <x v="1"/>
    <n v="12.37"/>
    <n v="371.09999999999997"/>
    <n v="12578.9"/>
  </r>
  <r>
    <x v="1"/>
    <x v="5"/>
    <x v="3"/>
    <x v="51"/>
    <x v="41"/>
    <n v="12.37"/>
    <n v="593.76"/>
    <n v="5797.24"/>
  </r>
  <r>
    <x v="1"/>
    <x v="0"/>
    <x v="3"/>
    <x v="52"/>
    <x v="41"/>
    <n v="12.37"/>
    <n v="593.76"/>
    <n v="1632.24"/>
  </r>
  <r>
    <x v="7"/>
    <x v="3"/>
    <x v="3"/>
    <x v="53"/>
    <x v="42"/>
    <n v="12.37"/>
    <n v="1076.1899999999998"/>
    <n v="8429.81"/>
  </r>
  <r>
    <x v="2"/>
    <x v="4"/>
    <x v="3"/>
    <x v="54"/>
    <x v="34"/>
    <n v="12.37"/>
    <n v="1113.3"/>
    <n v="8658.7000000000007"/>
  </r>
  <r>
    <x v="0"/>
    <x v="0"/>
    <x v="3"/>
    <x v="55"/>
    <x v="5"/>
    <n v="12.37"/>
    <n v="1150.4099999999999"/>
    <n v="501.59000000000015"/>
  </r>
  <r>
    <x v="5"/>
    <x v="2"/>
    <x v="3"/>
    <x v="56"/>
    <x v="43"/>
    <n v="12.37"/>
    <n v="1558.62"/>
    <n v="2459.38"/>
  </r>
  <r>
    <x v="3"/>
    <x v="1"/>
    <x v="3"/>
    <x v="57"/>
    <x v="43"/>
    <n v="12.37"/>
    <n v="1558.62"/>
    <n v="-1201.6199999999999"/>
  </r>
  <r>
    <x v="8"/>
    <x v="3"/>
    <x v="3"/>
    <x v="58"/>
    <x v="7"/>
    <n v="12.37"/>
    <n v="1669.9499999999998"/>
    <n v="-710.94999999999982"/>
  </r>
  <r>
    <x v="2"/>
    <x v="0"/>
    <x v="3"/>
    <x v="59"/>
    <x v="44"/>
    <n v="12.37"/>
    <n v="1966.83"/>
    <n v="1827.17"/>
  </r>
  <r>
    <x v="6"/>
    <x v="0"/>
    <x v="3"/>
    <x v="60"/>
    <x v="23"/>
    <n v="12.37"/>
    <n v="2152.3799999999997"/>
    <n v="5694.6200000000008"/>
  </r>
  <r>
    <x v="9"/>
    <x v="1"/>
    <x v="3"/>
    <x v="61"/>
    <x v="15"/>
    <n v="12.37"/>
    <n v="3785.22"/>
    <n v="-2966.22"/>
  </r>
  <r>
    <x v="2"/>
    <x v="1"/>
    <x v="3"/>
    <x v="62"/>
    <x v="45"/>
    <n v="12.37"/>
    <n v="5343.8399999999992"/>
    <n v="3525.1600000000008"/>
  </r>
  <r>
    <x v="5"/>
    <x v="3"/>
    <x v="4"/>
    <x v="63"/>
    <x v="46"/>
    <n v="11.88"/>
    <n v="35.64"/>
    <n v="3513.36"/>
  </r>
  <r>
    <x v="0"/>
    <x v="1"/>
    <x v="4"/>
    <x v="64"/>
    <x v="47"/>
    <n v="11.88"/>
    <n v="106.92"/>
    <n v="2637.08"/>
  </r>
  <r>
    <x v="2"/>
    <x v="4"/>
    <x v="4"/>
    <x v="65"/>
    <x v="48"/>
    <n v="11.88"/>
    <n v="427.68"/>
    <n v="-210.68"/>
  </r>
  <r>
    <x v="8"/>
    <x v="0"/>
    <x v="4"/>
    <x v="66"/>
    <x v="41"/>
    <n v="11.88"/>
    <n v="570.24"/>
    <n v="-45.240000000000009"/>
  </r>
  <r>
    <x v="2"/>
    <x v="3"/>
    <x v="4"/>
    <x v="67"/>
    <x v="36"/>
    <n v="11.88"/>
    <n v="1211.76"/>
    <n v="4913.24"/>
  </r>
  <r>
    <x v="8"/>
    <x v="4"/>
    <x v="4"/>
    <x v="68"/>
    <x v="49"/>
    <n v="11.88"/>
    <n v="1425.6000000000001"/>
    <n v="8647.4"/>
  </r>
  <r>
    <x v="4"/>
    <x v="3"/>
    <x v="4"/>
    <x v="69"/>
    <x v="43"/>
    <n v="11.88"/>
    <n v="1496.88"/>
    <n v="5363.12"/>
  </r>
  <r>
    <x v="7"/>
    <x v="1"/>
    <x v="4"/>
    <x v="58"/>
    <x v="50"/>
    <n v="11.88"/>
    <n v="1746.3600000000001"/>
    <n v="-787.36000000000013"/>
  </r>
  <r>
    <x v="7"/>
    <x v="5"/>
    <x v="4"/>
    <x v="70"/>
    <x v="12"/>
    <n v="11.88"/>
    <n v="2459.1600000000003"/>
    <n v="-2200.1600000000003"/>
  </r>
  <r>
    <x v="9"/>
    <x v="5"/>
    <x v="4"/>
    <x v="71"/>
    <x v="28"/>
    <n v="11.88"/>
    <n v="4348.08"/>
    <n v="-3410.08"/>
  </r>
  <r>
    <x v="8"/>
    <x v="1"/>
    <x v="4"/>
    <x v="72"/>
    <x v="51"/>
    <n v="11.88"/>
    <n v="4775.76"/>
    <n v="-3473.76"/>
  </r>
  <r>
    <x v="4"/>
    <x v="1"/>
    <x v="5"/>
    <x v="73"/>
    <x v="52"/>
    <n v="11.73"/>
    <n v="70.38"/>
    <n v="2491.62"/>
  </r>
  <r>
    <x v="8"/>
    <x v="0"/>
    <x v="5"/>
    <x v="74"/>
    <x v="53"/>
    <n v="11.73"/>
    <n v="175.95000000000002"/>
    <n v="1266.05"/>
  </r>
  <r>
    <x v="1"/>
    <x v="0"/>
    <x v="5"/>
    <x v="75"/>
    <x v="54"/>
    <n v="11.73"/>
    <n v="281.52"/>
    <n v="3547.48"/>
  </r>
  <r>
    <x v="3"/>
    <x v="5"/>
    <x v="5"/>
    <x v="76"/>
    <x v="1"/>
    <n v="11.73"/>
    <n v="351.90000000000003"/>
    <n v="9357.1"/>
  </r>
  <r>
    <x v="5"/>
    <x v="2"/>
    <x v="5"/>
    <x v="77"/>
    <x v="48"/>
    <n v="11.73"/>
    <n v="422.28000000000003"/>
    <n v="4379.72"/>
  </r>
  <r>
    <x v="2"/>
    <x v="2"/>
    <x v="5"/>
    <x v="78"/>
    <x v="31"/>
    <n v="11.73"/>
    <n v="492.66"/>
    <n v="5282.34"/>
  </r>
  <r>
    <x v="5"/>
    <x v="5"/>
    <x v="5"/>
    <x v="79"/>
    <x v="31"/>
    <n v="11.73"/>
    <n v="492.66"/>
    <n v="2370.34"/>
  </r>
  <r>
    <x v="6"/>
    <x v="1"/>
    <x v="5"/>
    <x v="80"/>
    <x v="55"/>
    <n v="11.73"/>
    <n v="2181.7800000000002"/>
    <n v="-67.7800000000002"/>
  </r>
  <r>
    <x v="0"/>
    <x v="1"/>
    <x v="5"/>
    <x v="81"/>
    <x v="56"/>
    <n v="11.73"/>
    <n v="2357.73"/>
    <n v="11033.27"/>
  </r>
  <r>
    <x v="0"/>
    <x v="0"/>
    <x v="5"/>
    <x v="82"/>
    <x v="56"/>
    <n v="11.73"/>
    <n v="2357.73"/>
    <n v="4922.2700000000004"/>
  </r>
  <r>
    <x v="6"/>
    <x v="5"/>
    <x v="5"/>
    <x v="83"/>
    <x v="57"/>
    <n v="11.73"/>
    <n v="2709.63"/>
    <n v="-1995.63"/>
  </r>
  <r>
    <x v="7"/>
    <x v="1"/>
    <x v="5"/>
    <x v="84"/>
    <x v="58"/>
    <n v="11.73"/>
    <n v="2850.3900000000003"/>
    <n v="4982.6099999999997"/>
  </r>
  <r>
    <x v="9"/>
    <x v="1"/>
    <x v="5"/>
    <x v="85"/>
    <x v="59"/>
    <n v="11.73"/>
    <n v="3237.48"/>
    <n v="3419.52"/>
  </r>
  <r>
    <x v="0"/>
    <x v="5"/>
    <x v="6"/>
    <x v="86"/>
    <x v="60"/>
    <n v="11.7"/>
    <n v="140.39999999999998"/>
    <n v="4850.6000000000004"/>
  </r>
  <r>
    <x v="5"/>
    <x v="5"/>
    <x v="6"/>
    <x v="87"/>
    <x v="17"/>
    <n v="11.7"/>
    <n v="631.79999999999995"/>
    <n v="425.20000000000005"/>
  </r>
  <r>
    <x v="1"/>
    <x v="1"/>
    <x v="6"/>
    <x v="88"/>
    <x v="2"/>
    <n v="11.7"/>
    <n v="737.09999999999991"/>
    <n v="3868.9"/>
  </r>
  <r>
    <x v="6"/>
    <x v="2"/>
    <x v="6"/>
    <x v="89"/>
    <x v="3"/>
    <n v="11.7"/>
    <n v="842.4"/>
    <n v="3133.6"/>
  </r>
  <r>
    <x v="1"/>
    <x v="3"/>
    <x v="6"/>
    <x v="90"/>
    <x v="33"/>
    <n v="11.7"/>
    <n v="877.5"/>
    <n v="403.5"/>
  </r>
  <r>
    <x v="4"/>
    <x v="1"/>
    <x v="6"/>
    <x v="91"/>
    <x v="35"/>
    <n v="11.7"/>
    <n v="1123.1999999999998"/>
    <n v="2348.8000000000002"/>
  </r>
  <r>
    <x v="1"/>
    <x v="5"/>
    <x v="6"/>
    <x v="92"/>
    <x v="61"/>
    <n v="11.7"/>
    <n v="2632.5"/>
    <n v="3975.5"/>
  </r>
  <r>
    <x v="9"/>
    <x v="1"/>
    <x v="6"/>
    <x v="93"/>
    <x v="62"/>
    <n v="11.7"/>
    <n v="2983.5"/>
    <n v="-568.5"/>
  </r>
  <r>
    <x v="9"/>
    <x v="0"/>
    <x v="6"/>
    <x v="94"/>
    <x v="59"/>
    <n v="11.7"/>
    <n v="3229.2"/>
    <n v="4029.8"/>
  </r>
  <r>
    <x v="1"/>
    <x v="0"/>
    <x v="6"/>
    <x v="95"/>
    <x v="63"/>
    <n v="11.7"/>
    <n v="4317.3"/>
    <n v="-2385.3000000000002"/>
  </r>
  <r>
    <x v="4"/>
    <x v="3"/>
    <x v="6"/>
    <x v="96"/>
    <x v="64"/>
    <n v="11.7"/>
    <n v="6142.5"/>
    <n v="-556.5"/>
  </r>
  <r>
    <x v="9"/>
    <x v="0"/>
    <x v="7"/>
    <x v="97"/>
    <x v="65"/>
    <n v="10.62"/>
    <n v="191.16"/>
    <n v="2391.84"/>
  </r>
  <r>
    <x v="7"/>
    <x v="5"/>
    <x v="7"/>
    <x v="98"/>
    <x v="35"/>
    <n v="10.62"/>
    <n v="1019.52"/>
    <n v="6253.48"/>
  </r>
  <r>
    <x v="6"/>
    <x v="5"/>
    <x v="7"/>
    <x v="99"/>
    <x v="21"/>
    <n v="10.62"/>
    <n v="1306.26"/>
    <n v="2081.7399999999998"/>
  </r>
  <r>
    <x v="1"/>
    <x v="0"/>
    <x v="7"/>
    <x v="100"/>
    <x v="66"/>
    <n v="10.62"/>
    <n v="1465.56"/>
    <n v="739.44"/>
  </r>
  <r>
    <x v="5"/>
    <x v="2"/>
    <x v="7"/>
    <x v="101"/>
    <x v="67"/>
    <n v="10.62"/>
    <n v="1720.4399999999998"/>
    <n v="7722.56"/>
  </r>
  <r>
    <x v="4"/>
    <x v="1"/>
    <x v="7"/>
    <x v="102"/>
    <x v="68"/>
    <n v="10.62"/>
    <n v="2070.8999999999996"/>
    <n v="-96.899999999999636"/>
  </r>
  <r>
    <x v="8"/>
    <x v="1"/>
    <x v="7"/>
    <x v="103"/>
    <x v="69"/>
    <n v="10.62"/>
    <n v="2867.3999999999996"/>
    <n v="-1796.3999999999996"/>
  </r>
  <r>
    <x v="0"/>
    <x v="0"/>
    <x v="7"/>
    <x v="104"/>
    <x v="70"/>
    <n v="10.62"/>
    <n v="3600.18"/>
    <n v="12009.82"/>
  </r>
  <r>
    <x v="3"/>
    <x v="1"/>
    <x v="7"/>
    <x v="105"/>
    <x v="71"/>
    <n v="10.62"/>
    <n v="3855.0599999999995"/>
    <n v="-1153.0599999999995"/>
  </r>
  <r>
    <x v="7"/>
    <x v="0"/>
    <x v="7"/>
    <x v="106"/>
    <x v="72"/>
    <n v="10.62"/>
    <n v="5225.04"/>
    <n v="3237.96"/>
  </r>
  <r>
    <x v="4"/>
    <x v="5"/>
    <x v="8"/>
    <x v="107"/>
    <x v="73"/>
    <n v="10.38"/>
    <n v="280.26000000000005"/>
    <n v="2778.74"/>
  </r>
  <r>
    <x v="7"/>
    <x v="5"/>
    <x v="8"/>
    <x v="108"/>
    <x v="32"/>
    <n v="10.38"/>
    <n v="467.1"/>
    <n v="2451.9"/>
  </r>
  <r>
    <x v="9"/>
    <x v="2"/>
    <x v="8"/>
    <x v="55"/>
    <x v="36"/>
    <n v="10.38"/>
    <n v="1058.76"/>
    <n v="593.24"/>
  </r>
  <r>
    <x v="5"/>
    <x v="2"/>
    <x v="8"/>
    <x v="109"/>
    <x v="8"/>
    <n v="10.38"/>
    <n v="1494.72"/>
    <n v="4532.28"/>
  </r>
  <r>
    <x v="7"/>
    <x v="0"/>
    <x v="8"/>
    <x v="110"/>
    <x v="22"/>
    <n v="10.38"/>
    <n v="1557.0000000000002"/>
    <n v="12772"/>
  </r>
  <r>
    <x v="9"/>
    <x v="4"/>
    <x v="8"/>
    <x v="111"/>
    <x v="67"/>
    <n v="10.38"/>
    <n v="1681.5600000000002"/>
    <n v="-708.56000000000017"/>
  </r>
  <r>
    <x v="5"/>
    <x v="3"/>
    <x v="8"/>
    <x v="112"/>
    <x v="24"/>
    <n v="10.38"/>
    <n v="1899.5400000000002"/>
    <n v="4680.46"/>
  </r>
  <r>
    <x v="6"/>
    <x v="1"/>
    <x v="8"/>
    <x v="113"/>
    <x v="74"/>
    <n v="10.38"/>
    <n v="2242.0800000000004"/>
    <n v="5212.92"/>
  </r>
  <r>
    <x v="2"/>
    <x v="2"/>
    <x v="8"/>
    <x v="114"/>
    <x v="61"/>
    <n v="10.38"/>
    <n v="2335.5"/>
    <n v="765.5"/>
  </r>
  <r>
    <x v="1"/>
    <x v="3"/>
    <x v="8"/>
    <x v="115"/>
    <x v="75"/>
    <n v="10.38"/>
    <n v="2678.0400000000004"/>
    <n v="2998.9599999999996"/>
  </r>
  <r>
    <x v="1"/>
    <x v="1"/>
    <x v="8"/>
    <x v="116"/>
    <x v="76"/>
    <n v="10.38"/>
    <n v="2989.44"/>
    <n v="2204.56"/>
  </r>
  <r>
    <x v="6"/>
    <x v="4"/>
    <x v="8"/>
    <x v="117"/>
    <x v="77"/>
    <n v="10.38"/>
    <n v="3207.42"/>
    <n v="-2353.42"/>
  </r>
  <r>
    <x v="9"/>
    <x v="0"/>
    <x v="8"/>
    <x v="118"/>
    <x v="27"/>
    <n v="10.38"/>
    <n v="3238.5600000000004"/>
    <n v="450.4399999999996"/>
  </r>
  <r>
    <x v="9"/>
    <x v="5"/>
    <x v="8"/>
    <x v="119"/>
    <x v="78"/>
    <n v="10.38"/>
    <n v="3394.26"/>
    <n v="3913.74"/>
  </r>
  <r>
    <x v="8"/>
    <x v="5"/>
    <x v="8"/>
    <x v="120"/>
    <x v="79"/>
    <n v="10.38"/>
    <n v="4764.42"/>
    <n v="-1208.42"/>
  </r>
  <r>
    <x v="6"/>
    <x v="3"/>
    <x v="9"/>
    <x v="121"/>
    <x v="46"/>
    <n v="9.77"/>
    <n v="29.31"/>
    <n v="5885.69"/>
  </r>
  <r>
    <x v="2"/>
    <x v="2"/>
    <x v="9"/>
    <x v="122"/>
    <x v="60"/>
    <n v="9.77"/>
    <n v="117.24"/>
    <n v="5699.76"/>
  </r>
  <r>
    <x v="4"/>
    <x v="0"/>
    <x v="9"/>
    <x v="123"/>
    <x v="54"/>
    <n v="9.77"/>
    <n v="234.48"/>
    <n v="3818.52"/>
  </r>
  <r>
    <x v="1"/>
    <x v="4"/>
    <x v="9"/>
    <x v="124"/>
    <x v="31"/>
    <n v="9.77"/>
    <n v="410.34"/>
    <n v="8024.66"/>
  </r>
  <r>
    <x v="0"/>
    <x v="5"/>
    <x v="9"/>
    <x v="125"/>
    <x v="33"/>
    <n v="9.77"/>
    <n v="732.75"/>
    <n v="-214.75"/>
  </r>
  <r>
    <x v="0"/>
    <x v="2"/>
    <x v="9"/>
    <x v="126"/>
    <x v="4"/>
    <n v="9.77"/>
    <n v="791.37"/>
    <n v="6117.63"/>
  </r>
  <r>
    <x v="0"/>
    <x v="1"/>
    <x v="9"/>
    <x v="127"/>
    <x v="80"/>
    <n v="9.77"/>
    <n v="820.68"/>
    <n v="-330.67999999999995"/>
  </r>
  <r>
    <x v="3"/>
    <x v="3"/>
    <x v="9"/>
    <x v="128"/>
    <x v="80"/>
    <n v="9.77"/>
    <n v="820.68"/>
    <n v="-652.67999999999995"/>
  </r>
  <r>
    <x v="4"/>
    <x v="3"/>
    <x v="9"/>
    <x v="100"/>
    <x v="81"/>
    <n v="9.77"/>
    <n v="1377.57"/>
    <n v="827.43000000000006"/>
  </r>
  <r>
    <x v="5"/>
    <x v="2"/>
    <x v="9"/>
    <x v="43"/>
    <x v="81"/>
    <n v="9.77"/>
    <n v="1377.57"/>
    <n v="190.43000000000006"/>
  </r>
  <r>
    <x v="6"/>
    <x v="0"/>
    <x v="9"/>
    <x v="129"/>
    <x v="8"/>
    <n v="9.77"/>
    <n v="1406.8799999999999"/>
    <n v="-1070.8799999999999"/>
  </r>
  <r>
    <x v="3"/>
    <x v="5"/>
    <x v="9"/>
    <x v="130"/>
    <x v="68"/>
    <n v="9.77"/>
    <n v="1905.1499999999999"/>
    <n v="-15.149999999999864"/>
  </r>
  <r>
    <x v="1"/>
    <x v="5"/>
    <x v="9"/>
    <x v="131"/>
    <x v="12"/>
    <n v="9.77"/>
    <n v="2022.3899999999999"/>
    <n v="7812.6100000000006"/>
  </r>
  <r>
    <x v="3"/>
    <x v="1"/>
    <x v="9"/>
    <x v="132"/>
    <x v="82"/>
    <n v="9.77"/>
    <n v="2051.6999999999998"/>
    <n v="2960.3"/>
  </r>
  <r>
    <x v="0"/>
    <x v="0"/>
    <x v="9"/>
    <x v="133"/>
    <x v="83"/>
    <n v="9.77"/>
    <n v="2315.4899999999998"/>
    <n v="3963.51"/>
  </r>
  <r>
    <x v="2"/>
    <x v="1"/>
    <x v="9"/>
    <x v="134"/>
    <x v="84"/>
    <n v="9.77"/>
    <n v="3634.44"/>
    <n v="3218.56"/>
  </r>
  <r>
    <x v="8"/>
    <x v="4"/>
    <x v="10"/>
    <x v="135"/>
    <x v="1"/>
    <n v="9.33"/>
    <n v="279.89999999999998"/>
    <n v="4039.1"/>
  </r>
  <r>
    <x v="5"/>
    <x v="3"/>
    <x v="10"/>
    <x v="136"/>
    <x v="85"/>
    <n v="9.33"/>
    <n v="475.83"/>
    <n v="-419.83"/>
  </r>
  <r>
    <x v="0"/>
    <x v="3"/>
    <x v="10"/>
    <x v="137"/>
    <x v="17"/>
    <n v="9.33"/>
    <n v="503.82"/>
    <n v="6685.18"/>
  </r>
  <r>
    <x v="5"/>
    <x v="0"/>
    <x v="10"/>
    <x v="138"/>
    <x v="17"/>
    <n v="9.33"/>
    <n v="503.82"/>
    <n v="-251.82"/>
  </r>
  <r>
    <x v="0"/>
    <x v="4"/>
    <x v="10"/>
    <x v="139"/>
    <x v="2"/>
    <n v="9.33"/>
    <n v="587.79"/>
    <n v="5558.21"/>
  </r>
  <r>
    <x v="6"/>
    <x v="1"/>
    <x v="10"/>
    <x v="140"/>
    <x v="86"/>
    <n v="9.33"/>
    <n v="643.77"/>
    <n v="4116.2299999999996"/>
  </r>
  <r>
    <x v="4"/>
    <x v="4"/>
    <x v="10"/>
    <x v="141"/>
    <x v="33"/>
    <n v="9.33"/>
    <n v="699.75"/>
    <n v="245.25"/>
  </r>
  <r>
    <x v="8"/>
    <x v="3"/>
    <x v="10"/>
    <x v="142"/>
    <x v="21"/>
    <n v="9.33"/>
    <n v="1147.5899999999999"/>
    <n v="1169.4100000000001"/>
  </r>
  <r>
    <x v="4"/>
    <x v="3"/>
    <x v="10"/>
    <x v="143"/>
    <x v="21"/>
    <n v="9.33"/>
    <n v="1147.5899999999999"/>
    <n v="-1084.5899999999999"/>
  </r>
  <r>
    <x v="2"/>
    <x v="4"/>
    <x v="10"/>
    <x v="144"/>
    <x v="56"/>
    <n v="9.33"/>
    <n v="1875.33"/>
    <n v="2548.67"/>
  </r>
  <r>
    <x v="6"/>
    <x v="4"/>
    <x v="10"/>
    <x v="145"/>
    <x v="57"/>
    <n v="9.33"/>
    <n v="2155.23"/>
    <n v="8155.77"/>
  </r>
  <r>
    <x v="2"/>
    <x v="3"/>
    <x v="10"/>
    <x v="146"/>
    <x v="87"/>
    <n v="9.33"/>
    <n v="2771.01"/>
    <n v="2898.99"/>
  </r>
  <r>
    <x v="3"/>
    <x v="3"/>
    <x v="10"/>
    <x v="61"/>
    <x v="88"/>
    <n v="9.33"/>
    <n v="4758.3"/>
    <n v="-3939.3"/>
  </r>
  <r>
    <x v="6"/>
    <x v="5"/>
    <x v="11"/>
    <x v="147"/>
    <x v="47"/>
    <n v="9"/>
    <n v="81"/>
    <n v="2852"/>
  </r>
  <r>
    <x v="7"/>
    <x v="0"/>
    <x v="11"/>
    <x v="148"/>
    <x v="73"/>
    <n v="9"/>
    <n v="243"/>
    <n v="6589"/>
  </r>
  <r>
    <x v="8"/>
    <x v="3"/>
    <x v="11"/>
    <x v="149"/>
    <x v="48"/>
    <n v="9"/>
    <n v="324"/>
    <n v="6998"/>
  </r>
  <r>
    <x v="8"/>
    <x v="4"/>
    <x v="11"/>
    <x v="150"/>
    <x v="2"/>
    <n v="9"/>
    <n v="567"/>
    <n v="-70"/>
  </r>
  <r>
    <x v="3"/>
    <x v="3"/>
    <x v="11"/>
    <x v="151"/>
    <x v="89"/>
    <n v="9"/>
    <n v="702"/>
    <n v="5731"/>
  </r>
  <r>
    <x v="3"/>
    <x v="5"/>
    <x v="11"/>
    <x v="152"/>
    <x v="42"/>
    <n v="9"/>
    <n v="783"/>
    <n v="-349"/>
  </r>
  <r>
    <x v="5"/>
    <x v="2"/>
    <x v="11"/>
    <x v="153"/>
    <x v="90"/>
    <n v="9"/>
    <n v="1917"/>
    <n v="5734"/>
  </r>
  <r>
    <x v="4"/>
    <x v="1"/>
    <x v="11"/>
    <x v="154"/>
    <x v="91"/>
    <n v="9"/>
    <n v="2052"/>
    <n v="-1485"/>
  </r>
  <r>
    <x v="4"/>
    <x v="2"/>
    <x v="11"/>
    <x v="155"/>
    <x v="92"/>
    <n v="9"/>
    <n v="2511"/>
    <n v="2347"/>
  </r>
  <r>
    <x v="4"/>
    <x v="5"/>
    <x v="11"/>
    <x v="156"/>
    <x v="76"/>
    <n v="9"/>
    <n v="2592"/>
    <n v="-2347"/>
  </r>
  <r>
    <x v="8"/>
    <x v="3"/>
    <x v="12"/>
    <x v="71"/>
    <x v="52"/>
    <n v="8.7899999999999991"/>
    <n v="52.739999999999995"/>
    <n v="885.26"/>
  </r>
  <r>
    <x v="5"/>
    <x v="4"/>
    <x v="12"/>
    <x v="157"/>
    <x v="0"/>
    <n v="8.7899999999999991"/>
    <n v="184.58999999999997"/>
    <n v="11232.41"/>
  </r>
  <r>
    <x v="1"/>
    <x v="1"/>
    <x v="12"/>
    <x v="158"/>
    <x v="73"/>
    <n v="8.7899999999999991"/>
    <n v="237.32999999999998"/>
    <n v="1897.67"/>
  </r>
  <r>
    <x v="9"/>
    <x v="4"/>
    <x v="12"/>
    <x v="159"/>
    <x v="48"/>
    <n v="8.7899999999999991"/>
    <n v="316.43999999999994"/>
    <n v="8881.56"/>
  </r>
  <r>
    <x v="0"/>
    <x v="4"/>
    <x v="12"/>
    <x v="160"/>
    <x v="30"/>
    <n v="8.7899999999999991"/>
    <n v="342.80999999999995"/>
    <n v="15841.19"/>
  </r>
  <r>
    <x v="8"/>
    <x v="0"/>
    <x v="12"/>
    <x v="161"/>
    <x v="33"/>
    <n v="8.7899999999999991"/>
    <n v="659.24999999999989"/>
    <n v="1559.75"/>
  </r>
  <r>
    <x v="5"/>
    <x v="2"/>
    <x v="12"/>
    <x v="162"/>
    <x v="93"/>
    <n v="8.7899999999999991"/>
    <n v="1028.4299999999998"/>
    <n v="987.57000000000016"/>
  </r>
  <r>
    <x v="7"/>
    <x v="3"/>
    <x v="12"/>
    <x v="163"/>
    <x v="49"/>
    <n v="8.7899999999999991"/>
    <n v="1054.8"/>
    <n v="1591.2"/>
  </r>
  <r>
    <x v="9"/>
    <x v="2"/>
    <x v="12"/>
    <x v="164"/>
    <x v="94"/>
    <n v="8.7899999999999991"/>
    <n v="1476.7199999999998"/>
    <n v="-1455.7199999999998"/>
  </r>
  <r>
    <x v="2"/>
    <x v="1"/>
    <x v="12"/>
    <x v="165"/>
    <x v="23"/>
    <n v="8.7899999999999991"/>
    <n v="1529.4599999999998"/>
    <n v="3195.54"/>
  </r>
  <r>
    <x v="7"/>
    <x v="0"/>
    <x v="12"/>
    <x v="71"/>
    <x v="95"/>
    <n v="8.7899999999999991"/>
    <n v="1661.31"/>
    <n v="-723.31"/>
  </r>
  <r>
    <x v="3"/>
    <x v="0"/>
    <x v="12"/>
    <x v="166"/>
    <x v="96"/>
    <n v="8.7899999999999991"/>
    <n v="1925.0099999999998"/>
    <n v="83.990000000000236"/>
  </r>
  <r>
    <x v="6"/>
    <x v="0"/>
    <x v="12"/>
    <x v="167"/>
    <x v="61"/>
    <n v="8.7899999999999991"/>
    <n v="1977.7499999999998"/>
    <n v="-703.74999999999977"/>
  </r>
  <r>
    <x v="1"/>
    <x v="5"/>
    <x v="12"/>
    <x v="168"/>
    <x v="97"/>
    <n v="8.7899999999999991"/>
    <n v="2927.0699999999997"/>
    <n v="1559.9300000000003"/>
  </r>
  <r>
    <x v="8"/>
    <x v="5"/>
    <x v="12"/>
    <x v="169"/>
    <x v="98"/>
    <n v="8.7899999999999991"/>
    <n v="3559.95"/>
    <n v="-1655.9499999999998"/>
  </r>
  <r>
    <x v="8"/>
    <x v="4"/>
    <x v="13"/>
    <x v="27"/>
    <x v="47"/>
    <n v="8.65"/>
    <n v="77.850000000000009"/>
    <n v="6040.15"/>
  </r>
  <r>
    <x v="0"/>
    <x v="3"/>
    <x v="13"/>
    <x v="170"/>
    <x v="0"/>
    <n v="8.65"/>
    <n v="181.65"/>
    <n v="4893.3500000000004"/>
  </r>
  <r>
    <x v="1"/>
    <x v="0"/>
    <x v="13"/>
    <x v="171"/>
    <x v="33"/>
    <n v="8.65"/>
    <n v="648.75"/>
    <n v="2613.25"/>
  </r>
  <r>
    <x v="6"/>
    <x v="4"/>
    <x v="13"/>
    <x v="172"/>
    <x v="80"/>
    <n v="8.65"/>
    <n v="726.6"/>
    <n v="9577.4"/>
  </r>
  <r>
    <x v="1"/>
    <x v="4"/>
    <x v="13"/>
    <x v="173"/>
    <x v="42"/>
    <n v="8.65"/>
    <n v="752.55000000000007"/>
    <n v="-472.55000000000007"/>
  </r>
  <r>
    <x v="8"/>
    <x v="0"/>
    <x v="13"/>
    <x v="174"/>
    <x v="21"/>
    <n v="8.65"/>
    <n v="1063.95"/>
    <n v="5670.05"/>
  </r>
  <r>
    <x v="7"/>
    <x v="4"/>
    <x v="13"/>
    <x v="175"/>
    <x v="95"/>
    <n v="8.65"/>
    <n v="1634.8500000000001"/>
    <n v="1319.1499999999999"/>
  </r>
  <r>
    <x v="3"/>
    <x v="3"/>
    <x v="13"/>
    <x v="176"/>
    <x v="90"/>
    <n v="8.65"/>
    <n v="1842.45"/>
    <n v="1909.55"/>
  </r>
  <r>
    <x v="2"/>
    <x v="1"/>
    <x v="13"/>
    <x v="177"/>
    <x v="38"/>
    <n v="8.65"/>
    <n v="2024.1000000000001"/>
    <n v="10323.9"/>
  </r>
  <r>
    <x v="4"/>
    <x v="4"/>
    <x v="13"/>
    <x v="85"/>
    <x v="99"/>
    <n v="8.65"/>
    <n v="2620.9500000000003"/>
    <n v="4036.0499999999997"/>
  </r>
  <r>
    <x v="3"/>
    <x v="1"/>
    <x v="13"/>
    <x v="178"/>
    <x v="79"/>
    <n v="8.65"/>
    <n v="3970.3500000000004"/>
    <n v="2735.6499999999996"/>
  </r>
  <r>
    <x v="9"/>
    <x v="0"/>
    <x v="13"/>
    <x v="179"/>
    <x v="100"/>
    <n v="8.65"/>
    <n v="4359.6000000000004"/>
    <n v="3417.3999999999996"/>
  </r>
  <r>
    <x v="5"/>
    <x v="1"/>
    <x v="14"/>
    <x v="180"/>
    <x v="53"/>
    <n v="7.64"/>
    <n v="114.6"/>
    <n v="438.4"/>
  </r>
  <r>
    <x v="9"/>
    <x v="4"/>
    <x v="14"/>
    <x v="90"/>
    <x v="65"/>
    <n v="7.64"/>
    <n v="137.51999999999998"/>
    <n v="1143.48"/>
  </r>
  <r>
    <x v="5"/>
    <x v="5"/>
    <x v="14"/>
    <x v="181"/>
    <x v="65"/>
    <n v="7.64"/>
    <n v="137.51999999999998"/>
    <n v="100.48000000000002"/>
  </r>
  <r>
    <x v="2"/>
    <x v="5"/>
    <x v="14"/>
    <x v="182"/>
    <x v="0"/>
    <n v="7.64"/>
    <n v="160.44"/>
    <n v="7532.56"/>
  </r>
  <r>
    <x v="6"/>
    <x v="1"/>
    <x v="14"/>
    <x v="183"/>
    <x v="101"/>
    <n v="7.64"/>
    <n v="756.36"/>
    <n v="-147.36000000000001"/>
  </r>
  <r>
    <x v="5"/>
    <x v="0"/>
    <x v="14"/>
    <x v="184"/>
    <x v="49"/>
    <n v="7.64"/>
    <n v="916.8"/>
    <n v="6594.2"/>
  </r>
  <r>
    <x v="2"/>
    <x v="0"/>
    <x v="14"/>
    <x v="56"/>
    <x v="67"/>
    <n v="7.64"/>
    <n v="1237.6799999999998"/>
    <n v="2780.32"/>
  </r>
  <r>
    <x v="0"/>
    <x v="3"/>
    <x v="14"/>
    <x v="185"/>
    <x v="94"/>
    <n v="7.64"/>
    <n v="1283.52"/>
    <n v="4190.4799999999996"/>
  </r>
  <r>
    <x v="6"/>
    <x v="4"/>
    <x v="14"/>
    <x v="186"/>
    <x v="102"/>
    <n v="7.64"/>
    <n v="1466.8799999999999"/>
    <n v="458.12000000000012"/>
  </r>
  <r>
    <x v="0"/>
    <x v="0"/>
    <x v="14"/>
    <x v="187"/>
    <x v="68"/>
    <n v="7.64"/>
    <n v="1489.8"/>
    <n v="-628.79999999999995"/>
  </r>
  <r>
    <x v="4"/>
    <x v="0"/>
    <x v="14"/>
    <x v="188"/>
    <x v="11"/>
    <n v="7.64"/>
    <n v="1558.56"/>
    <n v="3796.44"/>
  </r>
  <r>
    <x v="3"/>
    <x v="5"/>
    <x v="14"/>
    <x v="189"/>
    <x v="11"/>
    <n v="7.64"/>
    <n v="1558.56"/>
    <n v="212.44000000000005"/>
  </r>
  <r>
    <x v="1"/>
    <x v="1"/>
    <x v="14"/>
    <x v="190"/>
    <x v="25"/>
    <n v="7.64"/>
    <n v="1833.6"/>
    <n v="2751.4"/>
  </r>
  <r>
    <x v="1"/>
    <x v="4"/>
    <x v="14"/>
    <x v="191"/>
    <x v="14"/>
    <n v="7.64"/>
    <n v="2292"/>
    <n v="578"/>
  </r>
  <r>
    <x v="2"/>
    <x v="3"/>
    <x v="15"/>
    <x v="41"/>
    <x v="32"/>
    <n v="7.16"/>
    <n v="322.2"/>
    <n v="2218.8000000000002"/>
  </r>
  <r>
    <x v="9"/>
    <x v="2"/>
    <x v="15"/>
    <x v="192"/>
    <x v="85"/>
    <n v="7.16"/>
    <n v="365.16"/>
    <n v="3274.84"/>
  </r>
  <r>
    <x v="9"/>
    <x v="1"/>
    <x v="15"/>
    <x v="80"/>
    <x v="103"/>
    <n v="7.16"/>
    <n v="472.56"/>
    <n v="1641.44"/>
  </r>
  <r>
    <x v="2"/>
    <x v="5"/>
    <x v="15"/>
    <x v="193"/>
    <x v="3"/>
    <n v="7.16"/>
    <n v="515.52"/>
    <n v="8486.48"/>
  </r>
  <r>
    <x v="5"/>
    <x v="4"/>
    <x v="15"/>
    <x v="194"/>
    <x v="33"/>
    <n v="7.16"/>
    <n v="537"/>
    <n v="7674"/>
  </r>
  <r>
    <x v="8"/>
    <x v="0"/>
    <x v="15"/>
    <x v="36"/>
    <x v="33"/>
    <n v="7.16"/>
    <n v="537"/>
    <n v="2802"/>
  </r>
  <r>
    <x v="0"/>
    <x v="0"/>
    <x v="15"/>
    <x v="195"/>
    <x v="36"/>
    <n v="7.16"/>
    <n v="730.32"/>
    <n v="2160.6799999999998"/>
  </r>
  <r>
    <x v="2"/>
    <x v="1"/>
    <x v="15"/>
    <x v="196"/>
    <x v="43"/>
    <n v="7.16"/>
    <n v="902.16"/>
    <n v="714.84"/>
  </r>
  <r>
    <x v="8"/>
    <x v="4"/>
    <x v="15"/>
    <x v="197"/>
    <x v="7"/>
    <n v="7.16"/>
    <n v="966.6"/>
    <n v="433.4"/>
  </r>
  <r>
    <x v="2"/>
    <x v="2"/>
    <x v="15"/>
    <x v="198"/>
    <x v="7"/>
    <n v="7.16"/>
    <n v="966.6"/>
    <n v="-966.6"/>
  </r>
  <r>
    <x v="3"/>
    <x v="1"/>
    <x v="15"/>
    <x v="199"/>
    <x v="94"/>
    <n v="7.16"/>
    <n v="1202.8800000000001"/>
    <n v="820.11999999999989"/>
  </r>
  <r>
    <x v="1"/>
    <x v="4"/>
    <x v="15"/>
    <x v="200"/>
    <x v="26"/>
    <n v="7.16"/>
    <n v="1804.32"/>
    <n v="3746.6800000000003"/>
  </r>
  <r>
    <x v="7"/>
    <x v="5"/>
    <x v="15"/>
    <x v="201"/>
    <x v="104"/>
    <n v="7.16"/>
    <n v="1954.68"/>
    <n v="-869.68000000000006"/>
  </r>
  <r>
    <x v="9"/>
    <x v="5"/>
    <x v="15"/>
    <x v="202"/>
    <x v="105"/>
    <n v="7.16"/>
    <n v="2319.84"/>
    <n v="2272.16"/>
  </r>
  <r>
    <x v="4"/>
    <x v="4"/>
    <x v="15"/>
    <x v="203"/>
    <x v="106"/>
    <n v="7.16"/>
    <n v="2448.7200000000003"/>
    <n v="22.279999999999745"/>
  </r>
  <r>
    <x v="0"/>
    <x v="1"/>
    <x v="15"/>
    <x v="204"/>
    <x v="107"/>
    <n v="7.16"/>
    <n v="2556.12"/>
    <n v="1923.88"/>
  </r>
  <r>
    <x v="8"/>
    <x v="2"/>
    <x v="15"/>
    <x v="205"/>
    <x v="108"/>
    <n v="7.16"/>
    <n v="2706.48"/>
    <n v="345.52"/>
  </r>
  <r>
    <x v="0"/>
    <x v="4"/>
    <x v="16"/>
    <x v="206"/>
    <x v="53"/>
    <n v="6.49"/>
    <n v="97.350000000000009"/>
    <n v="6216.65"/>
  </r>
  <r>
    <x v="4"/>
    <x v="5"/>
    <x v="16"/>
    <x v="207"/>
    <x v="1"/>
    <n v="6.49"/>
    <n v="194.70000000000002"/>
    <n v="4488.3"/>
  </r>
  <r>
    <x v="5"/>
    <x v="2"/>
    <x v="16"/>
    <x v="208"/>
    <x v="48"/>
    <n v="6.49"/>
    <n v="233.64000000000001"/>
    <n v="396.36"/>
  </r>
  <r>
    <x v="2"/>
    <x v="0"/>
    <x v="16"/>
    <x v="209"/>
    <x v="33"/>
    <n v="6.49"/>
    <n v="486.75"/>
    <n v="2292.25"/>
  </r>
  <r>
    <x v="9"/>
    <x v="1"/>
    <x v="16"/>
    <x v="199"/>
    <x v="89"/>
    <n v="6.49"/>
    <n v="506.22"/>
    <n v="1516.78"/>
  </r>
  <r>
    <x v="7"/>
    <x v="0"/>
    <x v="16"/>
    <x v="210"/>
    <x v="34"/>
    <n v="6.49"/>
    <n v="584.1"/>
    <n v="7570.9"/>
  </r>
  <r>
    <x v="7"/>
    <x v="5"/>
    <x v="16"/>
    <x v="211"/>
    <x v="5"/>
    <n v="6.49"/>
    <n v="603.57000000000005"/>
    <n v="2133.4299999999998"/>
  </r>
  <r>
    <x v="9"/>
    <x v="0"/>
    <x v="16"/>
    <x v="212"/>
    <x v="93"/>
    <n v="6.49"/>
    <n v="759.33"/>
    <n v="1452.67"/>
  </r>
  <r>
    <x v="6"/>
    <x v="0"/>
    <x v="16"/>
    <x v="213"/>
    <x v="43"/>
    <n v="6.49"/>
    <n v="817.74"/>
    <n v="4117.26"/>
  </r>
  <r>
    <x v="3"/>
    <x v="4"/>
    <x v="16"/>
    <x v="214"/>
    <x v="22"/>
    <n v="6.49"/>
    <n v="973.5"/>
    <n v="4045.5"/>
  </r>
  <r>
    <x v="5"/>
    <x v="3"/>
    <x v="16"/>
    <x v="215"/>
    <x v="109"/>
    <n v="6.49"/>
    <n v="992.97"/>
    <n v="3424.0299999999997"/>
  </r>
  <r>
    <x v="9"/>
    <x v="4"/>
    <x v="16"/>
    <x v="216"/>
    <x v="110"/>
    <n v="6.49"/>
    <n v="1070.8500000000001"/>
    <n v="2702.1499999999996"/>
  </r>
  <r>
    <x v="8"/>
    <x v="5"/>
    <x v="16"/>
    <x v="217"/>
    <x v="95"/>
    <n v="6.49"/>
    <n v="1226.6100000000001"/>
    <n v="3722.39"/>
  </r>
  <r>
    <x v="3"/>
    <x v="3"/>
    <x v="16"/>
    <x v="218"/>
    <x v="38"/>
    <n v="6.49"/>
    <n v="1518.66"/>
    <n v="182.33999999999992"/>
  </r>
  <r>
    <x v="4"/>
    <x v="4"/>
    <x v="16"/>
    <x v="142"/>
    <x v="111"/>
    <n v="6.49"/>
    <n v="1693.89"/>
    <n v="623.1099999999999"/>
  </r>
  <r>
    <x v="0"/>
    <x v="4"/>
    <x v="17"/>
    <x v="219"/>
    <x v="46"/>
    <n v="6.47"/>
    <n v="19.41"/>
    <n v="6091.59"/>
  </r>
  <r>
    <x v="0"/>
    <x v="1"/>
    <x v="17"/>
    <x v="93"/>
    <x v="53"/>
    <n v="6.47"/>
    <n v="97.05"/>
    <n v="2317.9499999999998"/>
  </r>
  <r>
    <x v="3"/>
    <x v="2"/>
    <x v="17"/>
    <x v="220"/>
    <x v="73"/>
    <n v="6.47"/>
    <n v="174.69"/>
    <n v="9485.31"/>
  </r>
  <r>
    <x v="8"/>
    <x v="5"/>
    <x v="17"/>
    <x v="221"/>
    <x v="36"/>
    <n v="6.47"/>
    <n v="659.93999999999994"/>
    <n v="845.06000000000006"/>
  </r>
  <r>
    <x v="5"/>
    <x v="5"/>
    <x v="17"/>
    <x v="222"/>
    <x v="66"/>
    <n v="6.47"/>
    <n v="892.86"/>
    <n v="10678.14"/>
  </r>
  <r>
    <x v="1"/>
    <x v="4"/>
    <x v="17"/>
    <x v="163"/>
    <x v="9"/>
    <n v="6.47"/>
    <n v="1145.19"/>
    <n v="1500.81"/>
  </r>
  <r>
    <x v="7"/>
    <x v="2"/>
    <x v="17"/>
    <x v="223"/>
    <x v="11"/>
    <n v="6.47"/>
    <n v="1319.8799999999999"/>
    <n v="1319.1200000000001"/>
  </r>
  <r>
    <x v="0"/>
    <x v="2"/>
    <x v="17"/>
    <x v="224"/>
    <x v="112"/>
    <n v="6.47"/>
    <n v="1611.03"/>
    <n v="-1226.03"/>
  </r>
  <r>
    <x v="1"/>
    <x v="3"/>
    <x v="17"/>
    <x v="225"/>
    <x v="69"/>
    <n v="6.47"/>
    <n v="1746.8999999999999"/>
    <n v="31.100000000000136"/>
  </r>
  <r>
    <x v="4"/>
    <x v="1"/>
    <x v="17"/>
    <x v="226"/>
    <x v="92"/>
    <n v="6.47"/>
    <n v="1805.1299999999999"/>
    <n v="2002.8700000000001"/>
  </r>
  <r>
    <x v="6"/>
    <x v="4"/>
    <x v="17"/>
    <x v="227"/>
    <x v="76"/>
    <n v="6.47"/>
    <n v="1863.36"/>
    <n v="7768.64"/>
  </r>
  <r>
    <x v="2"/>
    <x v="3"/>
    <x v="18"/>
    <x v="228"/>
    <x v="30"/>
    <n v="5.79"/>
    <n v="225.81"/>
    <n v="1762.19"/>
  </r>
  <r>
    <x v="0"/>
    <x v="5"/>
    <x v="18"/>
    <x v="229"/>
    <x v="41"/>
    <n v="5.79"/>
    <n v="277.92"/>
    <n v="-95.920000000000016"/>
  </r>
  <r>
    <x v="8"/>
    <x v="3"/>
    <x v="18"/>
    <x v="230"/>
    <x v="17"/>
    <n v="5.79"/>
    <n v="312.66000000000003"/>
    <n v="2368.34"/>
  </r>
  <r>
    <x v="8"/>
    <x v="5"/>
    <x v="18"/>
    <x v="182"/>
    <x v="42"/>
    <n v="5.79"/>
    <n v="503.73"/>
    <n v="7189.27"/>
  </r>
  <r>
    <x v="1"/>
    <x v="4"/>
    <x v="18"/>
    <x v="231"/>
    <x v="93"/>
    <n v="5.79"/>
    <n v="677.43"/>
    <n v="1471.5700000000002"/>
  </r>
  <r>
    <x v="3"/>
    <x v="2"/>
    <x v="18"/>
    <x v="232"/>
    <x v="82"/>
    <n v="5.79"/>
    <n v="1215.9000000000001"/>
    <n v="7674.1"/>
  </r>
  <r>
    <x v="0"/>
    <x v="1"/>
    <x v="18"/>
    <x v="15"/>
    <x v="113"/>
    <n v="5.79"/>
    <n v="1424.34"/>
    <n v="3328.66"/>
  </r>
  <r>
    <x v="5"/>
    <x v="4"/>
    <x v="18"/>
    <x v="233"/>
    <x v="113"/>
    <n v="5.79"/>
    <n v="1424.34"/>
    <n v="1669.66"/>
  </r>
  <r>
    <x v="3"/>
    <x v="0"/>
    <x v="18"/>
    <x v="234"/>
    <x v="76"/>
    <n v="5.79"/>
    <n v="1667.52"/>
    <n v="1839.48"/>
  </r>
  <r>
    <x v="5"/>
    <x v="3"/>
    <x v="18"/>
    <x v="235"/>
    <x v="114"/>
    <n v="5.79"/>
    <n v="2014.92"/>
    <n v="2311.08"/>
  </r>
  <r>
    <x v="1"/>
    <x v="5"/>
    <x v="19"/>
    <x v="236"/>
    <x v="115"/>
    <n v="5.6"/>
    <n v="0"/>
    <n v="5306"/>
  </r>
  <r>
    <x v="8"/>
    <x v="5"/>
    <x v="19"/>
    <x v="237"/>
    <x v="52"/>
    <n v="5.6"/>
    <n v="33.599999999999994"/>
    <n v="6784.4"/>
  </r>
  <r>
    <x v="4"/>
    <x v="0"/>
    <x v="19"/>
    <x v="86"/>
    <x v="47"/>
    <n v="5.6"/>
    <n v="50.4"/>
    <n v="4940.6000000000004"/>
  </r>
  <r>
    <x v="3"/>
    <x v="2"/>
    <x v="19"/>
    <x v="238"/>
    <x v="73"/>
    <n v="5.6"/>
    <n v="151.19999999999999"/>
    <n v="1409.8"/>
  </r>
  <r>
    <x v="3"/>
    <x v="5"/>
    <x v="19"/>
    <x v="133"/>
    <x v="32"/>
    <n v="5.6"/>
    <n v="251.99999999999997"/>
    <n v="6027"/>
  </r>
  <r>
    <x v="2"/>
    <x v="0"/>
    <x v="19"/>
    <x v="239"/>
    <x v="41"/>
    <n v="5.6"/>
    <n v="268.79999999999995"/>
    <n v="6479.2"/>
  </r>
  <r>
    <x v="0"/>
    <x v="2"/>
    <x v="19"/>
    <x v="240"/>
    <x v="85"/>
    <n v="5.6"/>
    <n v="285.59999999999997"/>
    <n v="4950.3999999999996"/>
  </r>
  <r>
    <x v="9"/>
    <x v="0"/>
    <x v="19"/>
    <x v="241"/>
    <x v="17"/>
    <n v="5.6"/>
    <n v="302.39999999999998"/>
    <n v="2805.6"/>
  </r>
  <r>
    <x v="2"/>
    <x v="3"/>
    <x v="19"/>
    <x v="183"/>
    <x v="42"/>
    <n v="5.6"/>
    <n v="487.2"/>
    <n v="121.80000000000001"/>
  </r>
  <r>
    <x v="7"/>
    <x v="3"/>
    <x v="19"/>
    <x v="242"/>
    <x v="101"/>
    <n v="5.6"/>
    <n v="554.4"/>
    <n v="1881.6"/>
  </r>
  <r>
    <x v="7"/>
    <x v="1"/>
    <x v="19"/>
    <x v="243"/>
    <x v="44"/>
    <n v="5.6"/>
    <n v="890.4"/>
    <n v="-792.4"/>
  </r>
  <r>
    <x v="9"/>
    <x v="2"/>
    <x v="19"/>
    <x v="244"/>
    <x v="116"/>
    <n v="5.6"/>
    <n v="957.59999999999991"/>
    <n v="3998.4"/>
  </r>
  <r>
    <x v="6"/>
    <x v="5"/>
    <x v="19"/>
    <x v="245"/>
    <x v="9"/>
    <n v="5.6"/>
    <n v="991.19999999999993"/>
    <n v="1332.8000000000002"/>
  </r>
  <r>
    <x v="6"/>
    <x v="4"/>
    <x v="19"/>
    <x v="243"/>
    <x v="11"/>
    <n v="5.6"/>
    <n v="1142.3999999999999"/>
    <n v="-1044.3999999999999"/>
  </r>
  <r>
    <x v="7"/>
    <x v="5"/>
    <x v="19"/>
    <x v="246"/>
    <x v="113"/>
    <n v="5.6"/>
    <n v="1377.6"/>
    <n v="1478.4"/>
  </r>
  <r>
    <x v="9"/>
    <x v="3"/>
    <x v="19"/>
    <x v="247"/>
    <x v="99"/>
    <n v="5.6"/>
    <n v="1696.8"/>
    <n v="7144.2"/>
  </r>
  <r>
    <x v="8"/>
    <x v="0"/>
    <x v="19"/>
    <x v="248"/>
    <x v="117"/>
    <n v="5.6"/>
    <n v="2553.6"/>
    <n v="5454.4"/>
  </r>
  <r>
    <x v="8"/>
    <x v="2"/>
    <x v="20"/>
    <x v="249"/>
    <x v="46"/>
    <n v="4.97"/>
    <n v="14.91"/>
    <n v="2974.09"/>
  </r>
  <r>
    <x v="2"/>
    <x v="1"/>
    <x v="20"/>
    <x v="20"/>
    <x v="41"/>
    <n v="4.97"/>
    <n v="238.56"/>
    <n v="1399.44"/>
  </r>
  <r>
    <x v="2"/>
    <x v="3"/>
    <x v="20"/>
    <x v="250"/>
    <x v="85"/>
    <n v="4.97"/>
    <n v="253.47"/>
    <n v="369.53"/>
  </r>
  <r>
    <x v="7"/>
    <x v="3"/>
    <x v="20"/>
    <x v="251"/>
    <x v="118"/>
    <n v="4.97"/>
    <n v="298.2"/>
    <n v="3838.8"/>
  </r>
  <r>
    <x v="6"/>
    <x v="5"/>
    <x v="20"/>
    <x v="252"/>
    <x v="36"/>
    <n v="4.97"/>
    <n v="506.94"/>
    <n v="5891.06"/>
  </r>
  <r>
    <x v="1"/>
    <x v="1"/>
    <x v="20"/>
    <x v="253"/>
    <x v="20"/>
    <n v="4.97"/>
    <n v="566.57999999999993"/>
    <n v="2226.42"/>
  </r>
  <r>
    <x v="0"/>
    <x v="2"/>
    <x v="20"/>
    <x v="56"/>
    <x v="116"/>
    <n v="4.97"/>
    <n v="849.87"/>
    <n v="3168.13"/>
  </r>
  <r>
    <x v="1"/>
    <x v="0"/>
    <x v="20"/>
    <x v="254"/>
    <x v="95"/>
    <n v="4.97"/>
    <n v="939.32999999999993"/>
    <n v="7922.67"/>
  </r>
  <r>
    <x v="7"/>
    <x v="2"/>
    <x v="20"/>
    <x v="255"/>
    <x v="15"/>
    <n v="4.97"/>
    <n v="1520.82"/>
    <n v="2399.1800000000003"/>
  </r>
  <r>
    <x v="7"/>
    <x v="3"/>
    <x v="21"/>
    <x v="256"/>
    <x v="47"/>
    <n v="3.11"/>
    <n v="27.99"/>
    <n v="2380.0100000000002"/>
  </r>
  <r>
    <x v="8"/>
    <x v="2"/>
    <x v="21"/>
    <x v="257"/>
    <x v="73"/>
    <n v="3.11"/>
    <n v="83.97"/>
    <n v="5964.03"/>
  </r>
  <r>
    <x v="1"/>
    <x v="0"/>
    <x v="21"/>
    <x v="179"/>
    <x v="30"/>
    <n v="3.11"/>
    <n v="121.28999999999999"/>
    <n v="7655.71"/>
  </r>
  <r>
    <x v="6"/>
    <x v="0"/>
    <x v="21"/>
    <x v="258"/>
    <x v="30"/>
    <n v="3.11"/>
    <n v="121.28999999999999"/>
    <n v="1341.71"/>
  </r>
  <r>
    <x v="5"/>
    <x v="4"/>
    <x v="21"/>
    <x v="259"/>
    <x v="41"/>
    <n v="3.11"/>
    <n v="149.28"/>
    <n v="39.72"/>
  </r>
  <r>
    <x v="4"/>
    <x v="0"/>
    <x v="21"/>
    <x v="260"/>
    <x v="42"/>
    <n v="3.11"/>
    <n v="270.57"/>
    <n v="429.43"/>
  </r>
  <r>
    <x v="9"/>
    <x v="0"/>
    <x v="21"/>
    <x v="108"/>
    <x v="5"/>
    <n v="3.11"/>
    <n v="289.22999999999996"/>
    <n v="2629.77"/>
  </r>
  <r>
    <x v="1"/>
    <x v="5"/>
    <x v="21"/>
    <x v="168"/>
    <x v="119"/>
    <n v="3.11"/>
    <n v="345.21"/>
    <n v="4141.79"/>
  </r>
  <r>
    <x v="9"/>
    <x v="5"/>
    <x v="21"/>
    <x v="261"/>
    <x v="8"/>
    <n v="3.11"/>
    <n v="447.84"/>
    <n v="3535.16"/>
  </r>
  <r>
    <x v="8"/>
    <x v="0"/>
    <x v="21"/>
    <x v="262"/>
    <x v="22"/>
    <n v="3.11"/>
    <n v="466.5"/>
    <n v="3292.5"/>
  </r>
  <r>
    <x v="2"/>
    <x v="0"/>
    <x v="21"/>
    <x v="214"/>
    <x v="37"/>
    <n v="3.11"/>
    <n v="485.15999999999997"/>
    <n v="4533.84"/>
  </r>
  <r>
    <x v="8"/>
    <x v="4"/>
    <x v="21"/>
    <x v="263"/>
    <x v="37"/>
    <n v="3.11"/>
    <n v="485.15999999999997"/>
    <n v="4484.84"/>
  </r>
  <r>
    <x v="7"/>
    <x v="0"/>
    <x v="21"/>
    <x v="264"/>
    <x v="23"/>
    <n v="3.11"/>
    <n v="541.14"/>
    <n v="165.86"/>
  </r>
  <r>
    <x v="5"/>
    <x v="5"/>
    <x v="21"/>
    <x v="265"/>
    <x v="56"/>
    <n v="3.11"/>
    <n v="625.11"/>
    <n v="9300.89"/>
  </r>
  <r>
    <x v="1"/>
    <x v="2"/>
    <x v="21"/>
    <x v="266"/>
    <x v="113"/>
    <n v="3.11"/>
    <n v="765.06"/>
    <n v="3672.94"/>
  </r>
  <r>
    <x v="5"/>
    <x v="1"/>
    <x v="21"/>
    <x v="267"/>
    <x v="99"/>
    <n v="3.11"/>
    <n v="942.32999999999993"/>
    <n v="646.67000000000007"/>
  </r>
  <r>
    <x v="0"/>
    <x v="4"/>
    <x v="21"/>
    <x v="36"/>
    <x v="114"/>
    <n v="3.11"/>
    <n v="1082.28"/>
    <n v="2256.72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0BF5E1-EB74-4028-863B-FF8EA3C72D1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45:D46" firstHeaderRow="0" firstDataRow="1" firstDataCol="0"/>
  <pivotFields count="8">
    <pivotField showAll="0">
      <items count="11">
        <item h="1" x="5"/>
        <item h="1" x="3"/>
        <item h="1" x="6"/>
        <item h="1" x="1"/>
        <item h="1" x="8"/>
        <item x="0"/>
        <item h="1" x="9"/>
        <item h="1" x="7"/>
        <item h="1" x="4"/>
        <item h="1" x="2"/>
        <item t="default"/>
      </items>
    </pivotField>
    <pivotField showAll="0">
      <items count="7">
        <item h="1" x="3"/>
        <item h="1" x="4"/>
        <item h="1" x="0"/>
        <item h="1" x="5"/>
        <item x="2"/>
        <item h="1" x="1"/>
        <item t="default"/>
      </items>
    </pivotField>
    <pivotField showAll="0"/>
    <pivotField dataField="1" numFmtId="6" showAll="0"/>
    <pivotField dataField="1" numFmtId="3" showAll="0"/>
    <pivotField showAll="0"/>
    <pivotField showAll="0"/>
    <pivotField dataField="1" numFmtId="6" showAll="0"/>
  </pivotFields>
  <rowItems count="1">
    <i/>
  </rowItems>
  <colFields count="1">
    <field x="-2"/>
  </colFields>
  <colItems count="3">
    <i>
      <x/>
    </i>
    <i i="1">
      <x v="1"/>
    </i>
    <i i="2">
      <x v="2"/>
    </i>
  </colItems>
  <dataFields count="3">
    <dataField name="Sum of Amount" fld="3" baseField="0" baseItem="0"/>
    <dataField name="Sum of Units" fld="4" baseField="0" baseItem="0"/>
    <dataField name="Sum of profit" fld="7"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C4B78F-21EA-4313-8735-AC0B192353D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8:C25" firstHeaderRow="1" firstDataRow="1" firstDataCol="1"/>
  <pivotFields count="8">
    <pivotField showAll="0">
      <items count="11">
        <item h="1" x="5"/>
        <item h="1" x="3"/>
        <item h="1" x="6"/>
        <item h="1" x="1"/>
        <item h="1" x="8"/>
        <item x="0"/>
        <item h="1" x="9"/>
        <item h="1" x="7"/>
        <item h="1" x="4"/>
        <item h="1" x="2"/>
        <item t="default"/>
      </items>
    </pivotField>
    <pivotField showAll="0">
      <items count="7">
        <item h="1" x="3"/>
        <item h="1" x="4"/>
        <item h="1" x="0"/>
        <item h="1" x="5"/>
        <item h="1" x="2"/>
        <item x="1"/>
        <item t="default"/>
      </items>
    </pivotField>
    <pivotField axis="axisRow" showAll="0" sortType="ascending">
      <items count="23">
        <item x="6"/>
        <item x="1"/>
        <item x="20"/>
        <item x="14"/>
        <item x="9"/>
        <item x="4"/>
        <item x="19"/>
        <item x="8"/>
        <item x="13"/>
        <item x="17"/>
        <item x="21"/>
        <item x="16"/>
        <item x="15"/>
        <item x="10"/>
        <item x="12"/>
        <item x="7"/>
        <item x="0"/>
        <item x="3"/>
        <item x="5"/>
        <item x="18"/>
        <item x="11"/>
        <item x="2"/>
        <item t="default"/>
      </items>
      <autoSortScope>
        <pivotArea dataOnly="0" outline="0" fieldPosition="0">
          <references count="1">
            <reference field="4294967294" count="1" selected="0">
              <x v="0"/>
            </reference>
          </references>
        </pivotArea>
      </autoSortScope>
    </pivotField>
    <pivotField numFmtId="6" showAll="0"/>
    <pivotField numFmtId="3" showAll="0"/>
    <pivotField showAll="0"/>
    <pivotField showAll="0"/>
    <pivotField dataField="1" numFmtId="6" showAll="0"/>
  </pivotFields>
  <rowFields count="1">
    <field x="2"/>
  </rowFields>
  <rowItems count="7">
    <i>
      <x v="4"/>
    </i>
    <i>
      <x v="12"/>
    </i>
    <i>
      <x v="9"/>
    </i>
    <i>
      <x v="5"/>
    </i>
    <i>
      <x v="19"/>
    </i>
    <i>
      <x v="18"/>
    </i>
    <i t="grand">
      <x/>
    </i>
  </rowItems>
  <colItems count="1">
    <i/>
  </colItems>
  <dataFields count="1">
    <dataField name="Sum of profit" fld="7" baseField="0" baseItem="0" numFmtId="1"/>
  </dataFields>
  <formats count="1">
    <format dxfId="87">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1D3AB2-BE1A-41A0-8980-AE11581D169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D9" firstHeaderRow="0" firstDataRow="1" firstDataCol="1"/>
  <pivotFields count="8">
    <pivotField showAll="0">
      <items count="11">
        <item h="1" x="5"/>
        <item h="1" x="3"/>
        <item h="1" x="6"/>
        <item h="1" x="1"/>
        <item h="1" x="8"/>
        <item x="0"/>
        <item h="1" x="9"/>
        <item h="1" x="7"/>
        <item h="1" x="4"/>
        <item h="1" x="2"/>
        <item t="default"/>
      </items>
    </pivotField>
    <pivotField axis="axisRow" showAll="0" sortType="descending">
      <items count="7">
        <item x="3"/>
        <item x="4"/>
        <item x="0"/>
        <item x="5"/>
        <item x="2"/>
        <item x="1"/>
        <item t="default"/>
      </items>
      <autoSortScope>
        <pivotArea dataOnly="0" outline="0" fieldPosition="0">
          <references count="1">
            <reference field="4294967294" count="1" selected="0">
              <x v="1"/>
            </reference>
          </references>
        </pivotArea>
      </autoSortScope>
    </pivotField>
    <pivotField showAll="0"/>
    <pivotField dataField="1" numFmtId="6" showAll="0"/>
    <pivotField numFmtId="3" showAll="0"/>
    <pivotField showAll="0"/>
    <pivotField showAll="0"/>
    <pivotField dataField="1" numFmtId="6" showAll="0"/>
  </pivotFields>
  <rowFields count="1">
    <field x="1"/>
  </rowFields>
  <rowItems count="7">
    <i>
      <x v="1"/>
    </i>
    <i>
      <x v="2"/>
    </i>
    <i>
      <x/>
    </i>
    <i>
      <x v="5"/>
    </i>
    <i>
      <x v="3"/>
    </i>
    <i>
      <x v="4"/>
    </i>
    <i t="grand">
      <x/>
    </i>
  </rowItems>
  <colFields count="1">
    <field x="-2"/>
  </colFields>
  <colItems count="2">
    <i>
      <x/>
    </i>
    <i i="1">
      <x v="1"/>
    </i>
  </colItems>
  <dataFields count="2">
    <dataField name="Sum of Amount" fld="3" baseField="0" baseItem="0"/>
    <dataField name="Sum of profit" fld="7" baseField="0" baseItem="0" numFmtId="1"/>
  </dataFields>
  <formats count="1">
    <format dxfId="88">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B5BFC4-AF84-4320-9ED9-FBC2E21B5F58}"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86:C97" firstHeaderRow="1" firstDataRow="1" firstDataCol="1"/>
  <pivotFields count="8">
    <pivotField axis="axisRow" showAll="0">
      <items count="11">
        <item x="5"/>
        <item x="3"/>
        <item x="6"/>
        <item x="1"/>
        <item x="8"/>
        <item x="0"/>
        <item x="9"/>
        <item x="7"/>
        <item x="4"/>
        <item x="2"/>
        <item t="default"/>
      </items>
    </pivotField>
    <pivotField showAll="0">
      <items count="7">
        <item h="1" x="3"/>
        <item h="1" x="4"/>
        <item h="1" x="0"/>
        <item h="1" x="5"/>
        <item h="1" x="2"/>
        <item x="1"/>
        <item t="default"/>
      </items>
    </pivotField>
    <pivotField showAll="0">
      <items count="23">
        <item x="6"/>
        <item x="1"/>
        <item x="20"/>
        <item x="14"/>
        <item x="9"/>
        <item x="4"/>
        <item x="19"/>
        <item x="8"/>
        <item x="13"/>
        <item x="17"/>
        <item x="21"/>
        <item x="16"/>
        <item x="15"/>
        <item x="10"/>
        <item x="12"/>
        <item x="7"/>
        <item x="0"/>
        <item x="3"/>
        <item x="5"/>
        <item x="18"/>
        <item x="11"/>
        <item x="2"/>
        <item t="default"/>
      </items>
    </pivotField>
    <pivotField numFmtId="6" showAll="0"/>
    <pivotField numFmtId="3" showAll="0"/>
    <pivotField showAll="0"/>
    <pivotField showAll="0"/>
    <pivotField dataField="1" numFmtId="6" showAll="0"/>
  </pivotFields>
  <rowFields count="1">
    <field x="0"/>
  </rowFields>
  <rowItems count="11">
    <i>
      <x/>
    </i>
    <i>
      <x v="1"/>
    </i>
    <i>
      <x v="2"/>
    </i>
    <i>
      <x v="3"/>
    </i>
    <i>
      <x v="4"/>
    </i>
    <i>
      <x v="5"/>
    </i>
    <i>
      <x v="6"/>
    </i>
    <i>
      <x v="7"/>
    </i>
    <i>
      <x v="8"/>
    </i>
    <i>
      <x v="9"/>
    </i>
    <i t="grand">
      <x/>
    </i>
  </rowItems>
  <colItems count="1">
    <i/>
  </colItems>
  <dataFields count="1">
    <dataField name="Sum of profit" fld="7" baseField="0" baseItem="0" numFmtId="1"/>
  </dataFields>
  <formats count="1">
    <format dxfId="89">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9A3D6D-1182-4915-893B-6F943BCE73F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65:C72" firstHeaderRow="1" firstDataRow="1" firstDataCol="1"/>
  <pivotFields count="8">
    <pivotField showAll="0">
      <items count="11">
        <item h="1" x="5"/>
        <item h="1" x="3"/>
        <item h="1" x="6"/>
        <item h="1" x="1"/>
        <item h="1" x="8"/>
        <item x="0"/>
        <item h="1" x="9"/>
        <item h="1" x="7"/>
        <item h="1" x="4"/>
        <item h="1" x="2"/>
        <item t="default"/>
      </items>
    </pivotField>
    <pivotField axis="axisRow" showAll="0">
      <items count="7">
        <item x="3"/>
        <item x="4"/>
        <item x="0"/>
        <item x="5"/>
        <item x="2"/>
        <item x="1"/>
        <item t="default"/>
      </items>
    </pivotField>
    <pivotField showAll="0">
      <items count="23">
        <item x="6"/>
        <item x="1"/>
        <item x="20"/>
        <item x="14"/>
        <item x="9"/>
        <item x="4"/>
        <item x="19"/>
        <item x="8"/>
        <item x="13"/>
        <item x="17"/>
        <item x="21"/>
        <item x="16"/>
        <item x="15"/>
        <item x="10"/>
        <item x="12"/>
        <item x="7"/>
        <item x="0"/>
        <item x="3"/>
        <item x="5"/>
        <item x="18"/>
        <item x="11"/>
        <item x="2"/>
        <item t="default"/>
      </items>
    </pivotField>
    <pivotField dataField="1" numFmtId="6" showAll="0"/>
    <pivotField numFmtId="3" showAll="0"/>
    <pivotField showAll="0"/>
    <pivotField showAll="0"/>
    <pivotField numFmtId="6" showAll="0"/>
  </pivotFields>
  <rowFields count="1">
    <field x="1"/>
  </rowFields>
  <rowItems count="7">
    <i>
      <x/>
    </i>
    <i>
      <x v="1"/>
    </i>
    <i>
      <x v="2"/>
    </i>
    <i>
      <x v="3"/>
    </i>
    <i>
      <x v="4"/>
    </i>
    <i>
      <x v="5"/>
    </i>
    <i t="grand">
      <x/>
    </i>
  </rowItems>
  <colItems count="1">
    <i/>
  </colItems>
  <dataFields count="1">
    <dataField name="Sum of Amount" fld="3" baseField="0" baseItem="0"/>
  </dataField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2">
          <reference field="4294967294" count="1" selected="0">
            <x v="0"/>
          </reference>
          <reference field="1" count="1" selected="0">
            <x v="4"/>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1" count="1" selected="0">
            <x v="0"/>
          </reference>
        </references>
      </pivotArea>
    </chartFormat>
    <chartFormat chart="2" format="15">
      <pivotArea type="data" outline="0" fieldPosition="0">
        <references count="2">
          <reference field="4294967294" count="1" selected="0">
            <x v="0"/>
          </reference>
          <reference field="1" count="1" selected="0">
            <x v="2"/>
          </reference>
        </references>
      </pivotArea>
    </chartFormat>
    <chartFormat chart="2" format="16">
      <pivotArea type="data" outline="0" fieldPosition="0">
        <references count="2">
          <reference field="4294967294" count="1" selected="0">
            <x v="0"/>
          </reference>
          <reference field="1" count="1" selected="0">
            <x v="3"/>
          </reference>
        </references>
      </pivotArea>
    </chartFormat>
    <chartFormat chart="2" format="17">
      <pivotArea type="data" outline="0" fieldPosition="0">
        <references count="2">
          <reference field="4294967294" count="1" selected="0">
            <x v="0"/>
          </reference>
          <reference field="1" count="1" selected="0">
            <x v="4"/>
          </reference>
        </references>
      </pivotArea>
    </chartFormat>
    <chartFormat chart="2" format="18">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FE8B48-4FDC-47A0-A808-6E622B4721FD}"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H23:I25" firstHeaderRow="1" firstDataRow="1" firstDataCol="1"/>
  <pivotFields count="8">
    <pivotField showAll="0"/>
    <pivotField axis="axisRow" showAll="0">
      <items count="7">
        <item x="3"/>
        <item h="1" x="4"/>
        <item h="1" x="0"/>
        <item h="1" x="5"/>
        <item h="1" x="2"/>
        <item h="1" x="1"/>
        <item t="default"/>
      </items>
    </pivotField>
    <pivotField axis="axisRow" showAll="0" measureFilter="1">
      <items count="23">
        <item x="6"/>
        <item x="1"/>
        <item x="20"/>
        <item x="14"/>
        <item x="9"/>
        <item x="4"/>
        <item x="19"/>
        <item x="8"/>
        <item x="13"/>
        <item x="17"/>
        <item x="21"/>
        <item x="16"/>
        <item x="15"/>
        <item x="10"/>
        <item x="12"/>
        <item x="7"/>
        <item x="0"/>
        <item x="3"/>
        <item x="5"/>
        <item x="18"/>
        <item x="11"/>
        <item x="2"/>
        <item t="default"/>
      </items>
    </pivotField>
    <pivotField numFmtId="6" showAll="0"/>
    <pivotField numFmtId="3" showAll="0"/>
    <pivotField showAll="0"/>
    <pivotField showAll="0"/>
    <pivotField dataField="1" numFmtId="6" showAll="0"/>
  </pivotFields>
  <rowFields count="2">
    <field x="1"/>
    <field x="2"/>
  </rowFields>
  <rowItems count="2">
    <i>
      <x/>
    </i>
    <i r="1">
      <x v="16"/>
    </i>
  </rowItems>
  <colItems count="1">
    <i/>
  </colItems>
  <dataFields count="1">
    <dataField name="Sum of profit" fld="7" baseField="0" baseItem="0" numFmtId="164"/>
  </dataFields>
  <formats count="1">
    <format dxfId="83">
      <pivotArea outline="0" collapsedLevelsAreSubtotals="1" fieldPosition="0"/>
    </format>
  </formats>
  <pivotTableStyleInfo name="PivotStyleDark10" showRowHeaders="1" showColHeaders="1" showRowStripes="0" showColStripes="0" showLastColumn="1"/>
  <filters count="1">
    <filter fld="2" type="count" evalOrder="-1" id="1"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0534B96-AECE-4B87-91C7-97A9F248EEAB}"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products">
  <location ref="B23:C28" firstHeaderRow="1" firstDataRow="1" firstDataCol="1"/>
  <pivotFields count="2">
    <pivotField axis="axisRow" allDrilled="1" subtotalTop="0" showAll="0" measureFilter="1" defaultSubtotal="0" defaultAttributeDrillState="1">
      <items count="5">
        <item x="0"/>
        <item x="1"/>
        <item x="2"/>
        <item x="3"/>
        <item x="4"/>
      </items>
    </pivotField>
    <pivotField dataField="1" subtotalTop="0" showAll="0" defaultSubtotal="0"/>
  </pivotFields>
  <rowFields count="1">
    <field x="0"/>
  </rowFields>
  <rowItems count="5">
    <i>
      <x/>
    </i>
    <i>
      <x v="1"/>
    </i>
    <i>
      <x v="2"/>
    </i>
    <i>
      <x v="3"/>
    </i>
    <i>
      <x v="4"/>
    </i>
  </rowItems>
  <colItems count="1">
    <i/>
  </colItems>
  <dataFields count="1">
    <dataField name="sales per unit" fld="1" subtotal="count" baseField="0" baseItem="4" numFmtId="164"/>
  </dataFields>
  <formats count="1">
    <format dxfId="84">
      <pivotArea outline="0" collapsedLevelsAreSubtotals="1" fieldPosition="0">
        <references count="1">
          <reference field="4294967294" count="1" selected="0">
            <x v="0"/>
          </reference>
        </references>
      </pivotArea>
    </format>
  </format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sales per unit"/>
    <pivotHierarchy dragToRow="0" dragToCol="0" dragToPage="0" dragToData="1"/>
    <pivotHierarchy dragToRow="0" dragToCol="0" dragToPage="0" dragToData="1"/>
  </pivotHierarchies>
  <pivotTableStyleInfo name="PivotStyleDark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1.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4D0644E-E1DF-44B2-A60C-C482F75223B4}"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H5:I17" firstHeaderRow="1" firstDataRow="1" firstDataCol="1"/>
  <pivotFields count="8">
    <pivotField axis="axisRow" showAll="0" measureFilter="1" sortType="descending">
      <items count="11">
        <item x="5"/>
        <item x="3"/>
        <item x="6"/>
        <item x="1"/>
        <item x="8"/>
        <item x="0"/>
        <item x="9"/>
        <item x="7"/>
        <item x="4"/>
        <item x="2"/>
        <item t="default"/>
      </items>
      <autoSortScope>
        <pivotArea dataOnly="0" outline="0" fieldPosition="0">
          <references count="1">
            <reference field="4294967294" count="1" selected="0">
              <x v="0"/>
            </reference>
          </references>
        </pivotArea>
      </autoSortScope>
    </pivotField>
    <pivotField axis="axisRow" showAll="0">
      <items count="7">
        <item x="3"/>
        <item x="4"/>
        <item x="0"/>
        <item x="5"/>
        <item x="2"/>
        <item x="1"/>
        <item t="default"/>
      </items>
    </pivotField>
    <pivotField showAll="0"/>
    <pivotField dataField="1" numFmtId="6" showAll="0"/>
    <pivotField numFmtId="3" showAll="0"/>
    <pivotField showAll="0"/>
    <pivotField showAll="0"/>
    <pivotField numFmtId="6" showAll="0"/>
  </pivotFields>
  <rowFields count="2">
    <field x="1"/>
    <field x="0"/>
  </rowFields>
  <rowItems count="12">
    <i>
      <x/>
    </i>
    <i r="1">
      <x v="5"/>
    </i>
    <i>
      <x v="1"/>
    </i>
    <i r="1">
      <x v="5"/>
    </i>
    <i>
      <x v="2"/>
    </i>
    <i r="1">
      <x v="5"/>
    </i>
    <i>
      <x v="3"/>
    </i>
    <i r="1">
      <x v="3"/>
    </i>
    <i>
      <x v="4"/>
    </i>
    <i r="1">
      <x/>
    </i>
    <i>
      <x v="5"/>
    </i>
    <i r="1">
      <x v="9"/>
    </i>
  </rowItems>
  <colItems count="1">
    <i/>
  </colItems>
  <dataFields count="1">
    <dataField name="Sum of Amount" fld="3" baseField="0" baseItem="0" numFmtId="165"/>
  </dataFields>
  <formats count="1">
    <format dxfId="85">
      <pivotArea outline="0" collapsedLevelsAreSubtotals="1" fieldPosition="0"/>
    </format>
  </formats>
  <pivotTableStyleInfo name="PivotStyleMedium19"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2700897-C4C7-4FEE-BF3D-A691DE134628}"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5:E11" firstHeaderRow="0" firstDataRow="1" firstDataCol="1"/>
  <pivotFields count="8">
    <pivotField showAll="0"/>
    <pivotField axis="axisRow" showAll="0" sortType="descending">
      <items count="7">
        <item x="3"/>
        <item x="4"/>
        <item x="0"/>
        <item x="5"/>
        <item x="2"/>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dataField="1" numFmtId="3" showAll="0"/>
    <pivotField showAll="0"/>
    <pivotField showAll="0"/>
    <pivotField numFmtId="6"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165"/>
    <dataField name=" " fld="3" baseField="1" baseItem="0"/>
    <dataField name="Number of units sold" fld="4" baseField="1" baseItem="0"/>
  </dataFields>
  <formats count="1">
    <format dxfId="86">
      <pivotArea outline="0" collapsedLevelsAreSubtotals="1" fieldPosition="0">
        <references count="1">
          <reference field="4294967294" count="1" selected="0">
            <x v="0"/>
          </reference>
        </references>
      </pivotArea>
    </format>
  </formats>
  <conditionalFormats count="1">
    <conditionalFormat scope="data" priority="1">
      <pivotAreas count="1">
        <pivotArea outline="0" fieldPosition="0">
          <references count="1">
            <reference field="4294967294" count="1" selected="0">
              <x v="1"/>
            </reference>
          </references>
        </pivotArea>
      </pivotAreas>
    </conditionalFormat>
  </conditionalFormats>
  <pivotTableStyleInfo name="PivotStyleDark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0A2D73A5-ED21-406D-94C2-B69F92A500F1}" sourceName="Geography">
  <pivotTables>
    <pivotTable tabId="3" name="PivotTable2"/>
    <pivotTable tabId="3" name="PivotTable7"/>
  </pivotTables>
  <data>
    <tabular pivotCacheId="1975945546">
      <items count="6">
        <i x="3"/>
        <i x="4"/>
        <i x="0"/>
        <i x="5"/>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9CAAC107-32DF-4F92-992A-8D96EC998A7F}" sourceName="Sales Person">
  <pivotTables>
    <pivotTable tabId="3" name="PivotTable3"/>
    <pivotTable tabId="3" name="PivotTable1"/>
    <pivotTable tabId="3" name="PivotTable2"/>
  </pivotTables>
  <data>
    <tabular pivotCacheId="1975945546">
      <items count="10">
        <i x="5"/>
        <i x="3"/>
        <i x="6"/>
        <i x="1"/>
        <i x="8"/>
        <i x="0" s="1"/>
        <i x="9"/>
        <i x="7"/>
        <i x="4"/>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D8C62AF-3E4E-47C3-BF46-3742C34D8D7C}" sourceName="Product">
  <pivotTables>
    <pivotTable tabId="3" name="PivotTable4"/>
    <pivotTable tabId="3" name="PivotTable7"/>
  </pivotTables>
  <data>
    <tabular pivotCacheId="1975945546">
      <items count="22">
        <i x="6" s="1"/>
        <i x="1" s="1"/>
        <i x="20" s="1"/>
        <i x="14" s="1"/>
        <i x="9" s="1"/>
        <i x="4" s="1"/>
        <i x="19" s="1"/>
        <i x="8" s="1"/>
        <i x="13" s="1"/>
        <i x="17" s="1"/>
        <i x="21" s="1"/>
        <i x="16" s="1"/>
        <i x="15" s="1"/>
        <i x="10" s="1"/>
        <i x="12" s="1"/>
        <i x="7" s="1"/>
        <i x="0" s="1"/>
        <i x="3" s="1"/>
        <i x="5" s="1"/>
        <i x="18" s="1"/>
        <i x="1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E3C9F75A-E12B-4FD1-BC99-43236BF29492}" cache="Slicer_Geography" caption="Geography" rowHeight="241300"/>
  <slicer name="Geography 1" xr10:uid="{555EA05A-A5FC-42F6-AF5A-C6E7F4808998}" cache="Slicer_Geography" caption="Geography" rowHeight="241300"/>
  <slicer name="Sales Person" xr10:uid="{7B8784DB-F317-4E1F-9C27-153EB1E6F42E}" cache="Slicer_Sales_Person" caption="Sales Person" columnCount="2" rowHeight="241300"/>
  <slicer name="Product" xr10:uid="{B51E5476-FFD7-4CA5-8B68-4964A3005697}" cache="Slicer_Product" caption="Product"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3" xr10:uid="{3A2F5EB6-7183-44CB-9D56-4A5BACD7BCC5}" cache="Slicer_Geography" caption="Geography" columnCount="6" style="SlicerStyleOther1" rowHeight="457200"/>
  <slicer name="Sales Person 1" xr10:uid="{A8B177F8-4EC7-417C-AE19-5DEAC54B1431}" cache="Slicer_Sales_Person" caption="Sales Person" columnCount="2" style="SlicerStyleOther1" rowHeight="241300"/>
  <slicer name="Product 1" xr10:uid="{B314E8C0-5320-4766-A42D-B349B6A4F127}" cache="Slicer_Product" caption="Product" startItem="11" style="SlicerStyleOther1"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4BA700-C92F-42E0-88C7-50DA9DE0425E}" name="data1" displayName="data1" ref="B5:I305" totalsRowShown="0" headerRowDxfId="102">
  <autoFilter ref="B5:I305" xr:uid="{044BA700-C92F-42E0-88C7-50DA9DE0425E}"/>
  <sortState xmlns:xlrd2="http://schemas.microsoft.com/office/spreadsheetml/2017/richdata2" ref="B6:I305">
    <sortCondition descending="1" ref="G6:G305"/>
  </sortState>
  <tableColumns count="8">
    <tableColumn id="1" xr3:uid="{F3DC7840-AFED-424C-ACDF-1E8F54206547}" name="Sales Person"/>
    <tableColumn id="2" xr3:uid="{09534BE8-E34A-4AF1-9E4D-43AA6481BA79}" name="Geography"/>
    <tableColumn id="3" xr3:uid="{A0417FCB-B119-4148-8E2F-F8498E17E255}" name="Product"/>
    <tableColumn id="4" xr3:uid="{D690EE7D-8847-4930-94AE-F52CA0956BED}" name="Amount" dataDxfId="101"/>
    <tableColumn id="5" xr3:uid="{12047848-9F85-417C-B7C1-804602A58969}" name="Units" dataDxfId="100"/>
    <tableColumn id="6" xr3:uid="{E39A2C18-D269-4932-900A-BD9557EEA3C5}" name="cost per unit" dataDxfId="99">
      <calculatedColumnFormula>_xlfn.XLOOKUP(data1[[#This Row],[Product]],products[Product],products[Cost per unit])</calculatedColumnFormula>
    </tableColumn>
    <tableColumn id="7" xr3:uid="{E1307F7A-4F79-45C9-88E6-232706B26F3F}" name="total cost" dataDxfId="98">
      <calculatedColumnFormula>data1[[#This Row],[cost per unit]]*data1[[#This Row],[Units]]</calculatedColumnFormula>
    </tableColumn>
    <tableColumn id="8" xr3:uid="{F2520DCB-B576-47D2-A682-695E81678290}" name="profit" dataDxfId="97">
      <calculatedColumnFormula>data1[[#This Row],[Amount]]-data1[[#This Row],[total cost]]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F3F5B15-9DB4-4BB5-A3E7-104B00DD9EAC}" name="products" displayName="products" ref="M5:N27" totalsRowShown="0">
  <autoFilter ref="M5:N27" xr:uid="{BF3F5B15-9DB4-4BB5-A3E7-104B00DD9EAC}"/>
  <tableColumns count="2">
    <tableColumn id="1" xr3:uid="{A4A162D3-950A-44A2-94F0-8F7716BCE808}" name="Product"/>
    <tableColumn id="2" xr3:uid="{E75F3B0F-1FD8-4548-B512-31DF7F3DECD3}" name="Cost per unit" dataDxfId="9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2281A0F-D992-439D-862A-9A905C18DA0C}" name="data" displayName="data" ref="B4:I304" totalsRowShown="0" headerRowDxfId="95">
  <autoFilter ref="B4:I304" xr:uid="{E2281A0F-D992-439D-862A-9A905C18DA0C}"/>
  <sortState xmlns:xlrd2="http://schemas.microsoft.com/office/spreadsheetml/2017/richdata2" ref="B5:I304">
    <sortCondition descending="1" ref="G6:G305"/>
  </sortState>
  <tableColumns count="8">
    <tableColumn id="1" xr3:uid="{700FA40C-08E3-4E40-830F-FE8FDCC1E8F2}" name="Sales Person"/>
    <tableColumn id="2" xr3:uid="{6E4DBE74-9A2C-4A95-BF69-8D3585DD8AF2}" name="Geography"/>
    <tableColumn id="3" xr3:uid="{FEF65E19-8988-416B-8C93-CF7C8BCEDC11}" name="Product"/>
    <tableColumn id="4" xr3:uid="{D898FCB9-6366-410D-996A-C7D747ADDD56}" name="Amount" dataDxfId="94"/>
    <tableColumn id="5" xr3:uid="{FC359B95-B35B-4799-8F8B-3B3A082375C0}" name="Units" dataDxfId="93"/>
    <tableColumn id="6" xr3:uid="{4E6E39DA-F733-4494-8AD6-9AB62EF20596}" name="cost per unit" dataDxfId="92">
      <calculatedColumnFormula>_xlfn.XLOOKUP(data[[#This Row],[Product]],products[Product],products[Cost per unit])</calculatedColumnFormula>
    </tableColumn>
    <tableColumn id="7" xr3:uid="{877E5A21-04BC-4877-A82A-7656A582AA63}" name="total cost" dataDxfId="91">
      <calculatedColumnFormula>data[[#This Row],[cost per unit]]*data[[#This Row],[Units]]</calculatedColumnFormula>
    </tableColumn>
    <tableColumn id="8" xr3:uid="{5ECC6B41-EF4D-40C9-BE3E-01FEFEAEF133}" name="profit" dataDxfId="90">
      <calculatedColumnFormula>data[[#This Row],[Amount]]-data[[#This Row],[total cost]]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C77B0-FC04-46E2-9A2B-724145C36FD6}">
  <dimension ref="B5:N305"/>
  <sheetViews>
    <sheetView tabSelected="1" workbookViewId="0">
      <selection activeCell="K11" sqref="K11"/>
    </sheetView>
  </sheetViews>
  <sheetFormatPr defaultRowHeight="15" x14ac:dyDescent="0.25"/>
  <cols>
    <col min="13" max="13" width="10" customWidth="1"/>
    <col min="14" max="14" width="14.42578125" customWidth="1"/>
  </cols>
  <sheetData>
    <row r="5" spans="2:14" x14ac:dyDescent="0.25">
      <c r="B5" s="1" t="s">
        <v>0</v>
      </c>
      <c r="C5" s="1" t="s">
        <v>1</v>
      </c>
      <c r="D5" s="1" t="s">
        <v>2</v>
      </c>
      <c r="E5" s="2" t="s">
        <v>3</v>
      </c>
      <c r="F5" s="2" t="s">
        <v>4</v>
      </c>
      <c r="G5" s="1" t="s">
        <v>5</v>
      </c>
      <c r="H5" s="1" t="s">
        <v>6</v>
      </c>
      <c r="I5" s="1" t="s">
        <v>7</v>
      </c>
      <c r="M5" t="s">
        <v>2</v>
      </c>
      <c r="N5" t="s">
        <v>59</v>
      </c>
    </row>
    <row r="6" spans="2:14" x14ac:dyDescent="0.25">
      <c r="B6" t="s">
        <v>8</v>
      </c>
      <c r="C6" t="s">
        <v>9</v>
      </c>
      <c r="D6" t="s">
        <v>10</v>
      </c>
      <c r="E6" s="3">
        <v>6986</v>
      </c>
      <c r="F6" s="4">
        <v>21</v>
      </c>
      <c r="G6">
        <f>_xlfn.XLOOKUP(data1[[#This Row],[Product]],products[Product],products[Cost per unit])</f>
        <v>16.73</v>
      </c>
      <c r="H6">
        <f>data1[[#This Row],[cost per unit]]*data1[[#This Row],[Units]]</f>
        <v>351.33</v>
      </c>
      <c r="I6" s="3">
        <f>data1[[#This Row],[Amount]]-data1[[#This Row],[total cost]]</f>
        <v>6634.67</v>
      </c>
      <c r="M6" t="s">
        <v>34</v>
      </c>
      <c r="N6" s="7">
        <v>9.33</v>
      </c>
    </row>
    <row r="7" spans="2:14" x14ac:dyDescent="0.25">
      <c r="B7" t="s">
        <v>11</v>
      </c>
      <c r="C7" t="s">
        <v>12</v>
      </c>
      <c r="D7" t="s">
        <v>10</v>
      </c>
      <c r="E7" s="3">
        <v>2478</v>
      </c>
      <c r="F7" s="4">
        <v>21</v>
      </c>
      <c r="G7">
        <f>_xlfn.XLOOKUP(data1[[#This Row],[Product]],products[Product],products[Cost per unit])</f>
        <v>16.73</v>
      </c>
      <c r="H7">
        <f>data1[[#This Row],[cost per unit]]*data1[[#This Row],[Units]]</f>
        <v>351.33</v>
      </c>
      <c r="I7" s="3">
        <f>data1[[#This Row],[Amount]]-data1[[#This Row],[total cost]]</f>
        <v>2126.67</v>
      </c>
      <c r="M7" t="s">
        <v>30</v>
      </c>
      <c r="N7" s="7">
        <v>11.7</v>
      </c>
    </row>
    <row r="8" spans="2:14" x14ac:dyDescent="0.25">
      <c r="B8" t="s">
        <v>13</v>
      </c>
      <c r="C8" t="s">
        <v>14</v>
      </c>
      <c r="D8" t="s">
        <v>10</v>
      </c>
      <c r="E8" s="3">
        <v>6370</v>
      </c>
      <c r="F8" s="4">
        <v>30</v>
      </c>
      <c r="G8">
        <f>_xlfn.XLOOKUP(data1[[#This Row],[Product]],products[Product],products[Cost per unit])</f>
        <v>16.73</v>
      </c>
      <c r="H8">
        <f>data1[[#This Row],[cost per unit]]*data1[[#This Row],[Units]]</f>
        <v>501.90000000000003</v>
      </c>
      <c r="I8" s="3">
        <f>data1[[#This Row],[Amount]]-data1[[#This Row],[total cost]]</f>
        <v>5868.1</v>
      </c>
      <c r="M8" t="s">
        <v>28</v>
      </c>
      <c r="N8" s="7">
        <v>11.88</v>
      </c>
    </row>
    <row r="9" spans="2:14" x14ac:dyDescent="0.25">
      <c r="B9" t="s">
        <v>15</v>
      </c>
      <c r="C9" t="s">
        <v>16</v>
      </c>
      <c r="D9" t="s">
        <v>10</v>
      </c>
      <c r="E9" s="3">
        <v>2268</v>
      </c>
      <c r="F9" s="4">
        <v>63</v>
      </c>
      <c r="G9">
        <f>_xlfn.XLOOKUP(data1[[#This Row],[Product]],products[Product],products[Cost per unit])</f>
        <v>16.73</v>
      </c>
      <c r="H9">
        <f>data1[[#This Row],[cost per unit]]*data1[[#This Row],[Units]]</f>
        <v>1053.99</v>
      </c>
      <c r="I9" s="3">
        <f>data1[[#This Row],[Amount]]-data1[[#This Row],[total cost]]</f>
        <v>1214.01</v>
      </c>
      <c r="M9" t="s">
        <v>29</v>
      </c>
      <c r="N9" s="7">
        <v>11.73</v>
      </c>
    </row>
    <row r="10" spans="2:14" x14ac:dyDescent="0.25">
      <c r="B10" t="s">
        <v>17</v>
      </c>
      <c r="C10" t="s">
        <v>18</v>
      </c>
      <c r="D10" t="s">
        <v>10</v>
      </c>
      <c r="E10" s="3">
        <v>1407</v>
      </c>
      <c r="F10" s="4">
        <v>72</v>
      </c>
      <c r="G10">
        <f>_xlfn.XLOOKUP(data1[[#This Row],[Product]],products[Product],products[Cost per unit])</f>
        <v>16.73</v>
      </c>
      <c r="H10">
        <f>data1[[#This Row],[cost per unit]]*data1[[#This Row],[Units]]</f>
        <v>1204.56</v>
      </c>
      <c r="I10" s="3">
        <f>data1[[#This Row],[Amount]]-data1[[#This Row],[total cost]]</f>
        <v>202.44000000000005</v>
      </c>
      <c r="M10" t="s">
        <v>36</v>
      </c>
      <c r="N10" s="7">
        <v>8.7899999999999991</v>
      </c>
    </row>
    <row r="11" spans="2:14" x14ac:dyDescent="0.25">
      <c r="B11" t="s">
        <v>19</v>
      </c>
      <c r="C11" t="s">
        <v>14</v>
      </c>
      <c r="D11" t="s">
        <v>10</v>
      </c>
      <c r="E11" s="3">
        <v>7812</v>
      </c>
      <c r="F11" s="4">
        <v>81</v>
      </c>
      <c r="G11">
        <f>_xlfn.XLOOKUP(data1[[#This Row],[Product]],products[Product],products[Cost per unit])</f>
        <v>16.73</v>
      </c>
      <c r="H11">
        <f>data1[[#This Row],[cost per unit]]*data1[[#This Row],[Units]]</f>
        <v>1355.13</v>
      </c>
      <c r="I11" s="3">
        <f>data1[[#This Row],[Amount]]-data1[[#This Row],[total cost]]</f>
        <v>6456.87</v>
      </c>
      <c r="M11" t="s">
        <v>45</v>
      </c>
      <c r="N11" s="7">
        <v>3.11</v>
      </c>
    </row>
    <row r="12" spans="2:14" x14ac:dyDescent="0.25">
      <c r="B12" t="s">
        <v>13</v>
      </c>
      <c r="C12" t="s">
        <v>20</v>
      </c>
      <c r="D12" t="s">
        <v>10</v>
      </c>
      <c r="E12" s="3">
        <v>6132</v>
      </c>
      <c r="F12" s="4">
        <v>93</v>
      </c>
      <c r="G12">
        <f>_xlfn.XLOOKUP(data1[[#This Row],[Product]],products[Product],products[Cost per unit])</f>
        <v>16.73</v>
      </c>
      <c r="H12">
        <f>data1[[#This Row],[cost per unit]]*data1[[#This Row],[Units]]</f>
        <v>1555.89</v>
      </c>
      <c r="I12" s="3">
        <f>data1[[#This Row],[Amount]]-data1[[#This Row],[total cost]]</f>
        <v>4576.1099999999997</v>
      </c>
      <c r="M12" t="s">
        <v>41</v>
      </c>
      <c r="N12" s="7">
        <v>6.47</v>
      </c>
    </row>
    <row r="13" spans="2:14" x14ac:dyDescent="0.25">
      <c r="B13" t="s">
        <v>21</v>
      </c>
      <c r="C13" t="s">
        <v>12</v>
      </c>
      <c r="D13" t="s">
        <v>10</v>
      </c>
      <c r="E13" s="3">
        <v>847</v>
      </c>
      <c r="F13" s="4">
        <v>129</v>
      </c>
      <c r="G13">
        <f>_xlfn.XLOOKUP(data1[[#This Row],[Product]],products[Product],products[Cost per unit])</f>
        <v>16.73</v>
      </c>
      <c r="H13">
        <f>data1[[#This Row],[cost per unit]]*data1[[#This Row],[Units]]</f>
        <v>2158.17</v>
      </c>
      <c r="I13" s="3">
        <f>data1[[#This Row],[Amount]]-data1[[#This Row],[total cost]]</f>
        <v>-1311.17</v>
      </c>
      <c r="M13" t="s">
        <v>38</v>
      </c>
      <c r="N13" s="7">
        <v>7.64</v>
      </c>
    </row>
    <row r="14" spans="2:14" x14ac:dyDescent="0.25">
      <c r="B14" t="s">
        <v>13</v>
      </c>
      <c r="C14" t="s">
        <v>9</v>
      </c>
      <c r="D14" t="s">
        <v>10</v>
      </c>
      <c r="E14" s="3">
        <v>2289</v>
      </c>
      <c r="F14" s="4">
        <v>135</v>
      </c>
      <c r="G14">
        <f>_xlfn.XLOOKUP(data1[[#This Row],[Product]],products[Product],products[Cost per unit])</f>
        <v>16.73</v>
      </c>
      <c r="H14">
        <f>data1[[#This Row],[cost per unit]]*data1[[#This Row],[Units]]</f>
        <v>2258.5500000000002</v>
      </c>
      <c r="I14" s="3">
        <f>data1[[#This Row],[Amount]]-data1[[#This Row],[total cost]]</f>
        <v>30.449999999999818</v>
      </c>
      <c r="M14" t="s">
        <v>31</v>
      </c>
      <c r="N14" s="7">
        <v>10.62</v>
      </c>
    </row>
    <row r="15" spans="2:14" x14ac:dyDescent="0.25">
      <c r="B15" t="s">
        <v>22</v>
      </c>
      <c r="C15" t="s">
        <v>12</v>
      </c>
      <c r="D15" t="s">
        <v>10</v>
      </c>
      <c r="E15" s="3">
        <v>2429</v>
      </c>
      <c r="F15" s="4">
        <v>144</v>
      </c>
      <c r="G15">
        <f>_xlfn.XLOOKUP(data1[[#This Row],[Product]],products[Product],products[Cost per unit])</f>
        <v>16.73</v>
      </c>
      <c r="H15">
        <f>data1[[#This Row],[cost per unit]]*data1[[#This Row],[Units]]</f>
        <v>2409.12</v>
      </c>
      <c r="I15" s="3">
        <f>data1[[#This Row],[Amount]]-data1[[#This Row],[total cost]]</f>
        <v>19.880000000000109</v>
      </c>
      <c r="M15" t="s">
        <v>35</v>
      </c>
      <c r="N15" s="7">
        <v>9</v>
      </c>
    </row>
    <row r="16" spans="2:14" x14ac:dyDescent="0.25">
      <c r="B16" t="s">
        <v>23</v>
      </c>
      <c r="C16" t="s">
        <v>12</v>
      </c>
      <c r="D16" t="s">
        <v>10</v>
      </c>
      <c r="E16" s="3">
        <v>3864</v>
      </c>
      <c r="F16" s="4">
        <v>177</v>
      </c>
      <c r="G16">
        <f>_xlfn.XLOOKUP(data1[[#This Row],[Product]],products[Product],products[Cost per unit])</f>
        <v>16.73</v>
      </c>
      <c r="H16">
        <f>data1[[#This Row],[cost per unit]]*data1[[#This Row],[Units]]</f>
        <v>2961.21</v>
      </c>
      <c r="I16" s="3">
        <f>data1[[#This Row],[Amount]]-data1[[#This Row],[total cost]]</f>
        <v>902.79</v>
      </c>
      <c r="M16" t="s">
        <v>33</v>
      </c>
      <c r="N16" s="7">
        <v>9.77</v>
      </c>
    </row>
    <row r="17" spans="2:14" x14ac:dyDescent="0.25">
      <c r="B17" t="s">
        <v>11</v>
      </c>
      <c r="C17" t="s">
        <v>14</v>
      </c>
      <c r="D17" t="s">
        <v>10</v>
      </c>
      <c r="E17" s="3">
        <v>966</v>
      </c>
      <c r="F17" s="4">
        <v>198</v>
      </c>
      <c r="G17">
        <f>_xlfn.XLOOKUP(data1[[#This Row],[Product]],products[Product],products[Cost per unit])</f>
        <v>16.73</v>
      </c>
      <c r="H17">
        <f>data1[[#This Row],[cost per unit]]*data1[[#This Row],[Units]]</f>
        <v>3312.54</v>
      </c>
      <c r="I17" s="3">
        <f>data1[[#This Row],[Amount]]-data1[[#This Row],[total cost]]</f>
        <v>-2346.54</v>
      </c>
      <c r="M17" t="s">
        <v>40</v>
      </c>
      <c r="N17" s="7">
        <v>6.49</v>
      </c>
    </row>
    <row r="18" spans="2:14" x14ac:dyDescent="0.25">
      <c r="B18" t="s">
        <v>22</v>
      </c>
      <c r="C18" t="s">
        <v>18</v>
      </c>
      <c r="D18" t="s">
        <v>10</v>
      </c>
      <c r="E18" s="3">
        <v>11522</v>
      </c>
      <c r="F18" s="4">
        <v>204</v>
      </c>
      <c r="G18">
        <f>_xlfn.XLOOKUP(data1[[#This Row],[Product]],products[Product],products[Cost per unit])</f>
        <v>16.73</v>
      </c>
      <c r="H18">
        <f>data1[[#This Row],[cost per unit]]*data1[[#This Row],[Units]]</f>
        <v>3412.92</v>
      </c>
      <c r="I18" s="3">
        <f>data1[[#This Row],[Amount]]-data1[[#This Row],[total cost]]</f>
        <v>8109.08</v>
      </c>
      <c r="M18" t="s">
        <v>44</v>
      </c>
      <c r="N18" s="7">
        <v>4.97</v>
      </c>
    </row>
    <row r="19" spans="2:14" x14ac:dyDescent="0.25">
      <c r="B19" t="s">
        <v>23</v>
      </c>
      <c r="C19" t="s">
        <v>9</v>
      </c>
      <c r="D19" t="s">
        <v>10</v>
      </c>
      <c r="E19" s="3">
        <v>4242</v>
      </c>
      <c r="F19" s="4">
        <v>207</v>
      </c>
      <c r="G19">
        <f>_xlfn.XLOOKUP(data1[[#This Row],[Product]],products[Product],products[Cost per unit])</f>
        <v>16.73</v>
      </c>
      <c r="H19">
        <f>data1[[#This Row],[cost per unit]]*data1[[#This Row],[Units]]</f>
        <v>3463.11</v>
      </c>
      <c r="I19" s="3">
        <f>data1[[#This Row],[Amount]]-data1[[#This Row],[total cost]]</f>
        <v>778.88999999999987</v>
      </c>
      <c r="M19" t="s">
        <v>25</v>
      </c>
      <c r="N19" s="7">
        <v>13.15</v>
      </c>
    </row>
    <row r="20" spans="2:14" x14ac:dyDescent="0.25">
      <c r="B20" t="s">
        <v>23</v>
      </c>
      <c r="C20" t="s">
        <v>16</v>
      </c>
      <c r="D20" t="s">
        <v>10</v>
      </c>
      <c r="E20" s="3">
        <v>1134</v>
      </c>
      <c r="F20" s="4">
        <v>282</v>
      </c>
      <c r="G20">
        <f>_xlfn.XLOOKUP(data1[[#This Row],[Product]],products[Product],products[Cost per unit])</f>
        <v>16.73</v>
      </c>
      <c r="H20">
        <f>data1[[#This Row],[cost per unit]]*data1[[#This Row],[Units]]</f>
        <v>4717.8599999999997</v>
      </c>
      <c r="I20" s="3">
        <f>data1[[#This Row],[Amount]]-data1[[#This Row],[total cost]]</f>
        <v>-3583.8599999999997</v>
      </c>
      <c r="M20" t="s">
        <v>43</v>
      </c>
      <c r="N20" s="7">
        <v>5.6</v>
      </c>
    </row>
    <row r="21" spans="2:14" x14ac:dyDescent="0.25">
      <c r="B21" t="s">
        <v>15</v>
      </c>
      <c r="C21" t="s">
        <v>12</v>
      </c>
      <c r="D21" t="s">
        <v>10</v>
      </c>
      <c r="E21" s="3">
        <v>4753</v>
      </c>
      <c r="F21" s="4">
        <v>300</v>
      </c>
      <c r="G21">
        <f>_xlfn.XLOOKUP(data1[[#This Row],[Product]],products[Product],products[Cost per unit])</f>
        <v>16.73</v>
      </c>
      <c r="H21">
        <f>data1[[#This Row],[cost per unit]]*data1[[#This Row],[Units]]</f>
        <v>5019</v>
      </c>
      <c r="I21" s="3">
        <f>data1[[#This Row],[Amount]]-data1[[#This Row],[total cost]]</f>
        <v>-266</v>
      </c>
      <c r="M21" t="s">
        <v>10</v>
      </c>
      <c r="N21" s="7">
        <v>16.73</v>
      </c>
    </row>
    <row r="22" spans="2:14" x14ac:dyDescent="0.25">
      <c r="B22" t="s">
        <v>13</v>
      </c>
      <c r="C22" t="s">
        <v>18</v>
      </c>
      <c r="D22" t="s">
        <v>10</v>
      </c>
      <c r="E22" s="3">
        <v>3164</v>
      </c>
      <c r="F22" s="4">
        <v>306</v>
      </c>
      <c r="G22">
        <f>_xlfn.XLOOKUP(data1[[#This Row],[Product]],products[Product],products[Cost per unit])</f>
        <v>16.73</v>
      </c>
      <c r="H22">
        <f>data1[[#This Row],[cost per unit]]*data1[[#This Row],[Units]]</f>
        <v>5119.38</v>
      </c>
      <c r="I22" s="3">
        <f>data1[[#This Row],[Amount]]-data1[[#This Row],[total cost]]</f>
        <v>-1955.38</v>
      </c>
      <c r="M22" t="s">
        <v>32</v>
      </c>
      <c r="N22" s="7">
        <v>10.38</v>
      </c>
    </row>
    <row r="23" spans="2:14" x14ac:dyDescent="0.25">
      <c r="B23" t="s">
        <v>19</v>
      </c>
      <c r="C23" t="s">
        <v>18</v>
      </c>
      <c r="D23" t="s">
        <v>10</v>
      </c>
      <c r="E23" s="3">
        <v>798</v>
      </c>
      <c r="F23" s="4">
        <v>519</v>
      </c>
      <c r="G23">
        <f>_xlfn.XLOOKUP(data1[[#This Row],[Product]],products[Product],products[Cost per unit])</f>
        <v>16.73</v>
      </c>
      <c r="H23">
        <f>data1[[#This Row],[cost per unit]]*data1[[#This Row],[Units]]</f>
        <v>8682.8700000000008</v>
      </c>
      <c r="I23" s="3">
        <f>data1[[#This Row],[Amount]]-data1[[#This Row],[total cost]]</f>
        <v>-7884.8700000000008</v>
      </c>
      <c r="M23" t="s">
        <v>39</v>
      </c>
      <c r="N23" s="7">
        <v>7.16</v>
      </c>
    </row>
    <row r="24" spans="2:14" x14ac:dyDescent="0.25">
      <c r="B24" t="s">
        <v>11</v>
      </c>
      <c r="C24" t="s">
        <v>20</v>
      </c>
      <c r="D24" t="s">
        <v>24</v>
      </c>
      <c r="E24" s="3">
        <v>6454</v>
      </c>
      <c r="F24" s="4">
        <v>54</v>
      </c>
      <c r="G24">
        <f>_xlfn.XLOOKUP(data1[[#This Row],[Product]],products[Product],products[Cost per unit])</f>
        <v>14.49</v>
      </c>
      <c r="H24">
        <f>data1[[#This Row],[cost per unit]]*data1[[#This Row],[Units]]</f>
        <v>782.46</v>
      </c>
      <c r="I24" s="3">
        <f>data1[[#This Row],[Amount]]-data1[[#This Row],[total cost]]</f>
        <v>5671.54</v>
      </c>
      <c r="M24" t="s">
        <v>24</v>
      </c>
      <c r="N24" s="7">
        <v>14.49</v>
      </c>
    </row>
    <row r="25" spans="2:14" x14ac:dyDescent="0.25">
      <c r="B25" t="s">
        <v>22</v>
      </c>
      <c r="C25" t="s">
        <v>18</v>
      </c>
      <c r="D25" t="s">
        <v>24</v>
      </c>
      <c r="E25" s="3">
        <v>9051</v>
      </c>
      <c r="F25" s="4">
        <v>57</v>
      </c>
      <c r="G25">
        <f>_xlfn.XLOOKUP(data1[[#This Row],[Product]],products[Product],products[Cost per unit])</f>
        <v>14.49</v>
      </c>
      <c r="H25">
        <f>data1[[#This Row],[cost per unit]]*data1[[#This Row],[Units]]</f>
        <v>825.93000000000006</v>
      </c>
      <c r="I25" s="3">
        <f>data1[[#This Row],[Amount]]-data1[[#This Row],[total cost]]</f>
        <v>8225.07</v>
      </c>
      <c r="M25" t="s">
        <v>42</v>
      </c>
      <c r="N25" s="7">
        <v>5.79</v>
      </c>
    </row>
    <row r="26" spans="2:14" x14ac:dyDescent="0.25">
      <c r="B26" t="s">
        <v>23</v>
      </c>
      <c r="C26" t="s">
        <v>14</v>
      </c>
      <c r="D26" t="s">
        <v>24</v>
      </c>
      <c r="E26" s="3">
        <v>1638</v>
      </c>
      <c r="F26" s="4">
        <v>63</v>
      </c>
      <c r="G26">
        <f>_xlfn.XLOOKUP(data1[[#This Row],[Product]],products[Product],products[Cost per unit])</f>
        <v>14.49</v>
      </c>
      <c r="H26">
        <f>data1[[#This Row],[cost per unit]]*data1[[#This Row],[Units]]</f>
        <v>912.87</v>
      </c>
      <c r="I26" s="3">
        <f>data1[[#This Row],[Amount]]-data1[[#This Row],[total cost]]</f>
        <v>725.13</v>
      </c>
      <c r="M26" t="s">
        <v>37</v>
      </c>
      <c r="N26" s="7">
        <v>8.65</v>
      </c>
    </row>
    <row r="27" spans="2:14" x14ac:dyDescent="0.25">
      <c r="B27" t="s">
        <v>15</v>
      </c>
      <c r="C27" t="s">
        <v>12</v>
      </c>
      <c r="D27" t="s">
        <v>24</v>
      </c>
      <c r="E27" s="3">
        <v>3598</v>
      </c>
      <c r="F27" s="4">
        <v>81</v>
      </c>
      <c r="G27">
        <f>_xlfn.XLOOKUP(data1[[#This Row],[Product]],products[Product],products[Cost per unit])</f>
        <v>14.49</v>
      </c>
      <c r="H27">
        <f>data1[[#This Row],[cost per unit]]*data1[[#This Row],[Units]]</f>
        <v>1173.69</v>
      </c>
      <c r="I27" s="3">
        <f>data1[[#This Row],[Amount]]-data1[[#This Row],[total cost]]</f>
        <v>2424.31</v>
      </c>
      <c r="M27" t="s">
        <v>27</v>
      </c>
      <c r="N27" s="7">
        <v>12.37</v>
      </c>
    </row>
    <row r="28" spans="2:14" x14ac:dyDescent="0.25">
      <c r="B28" t="s">
        <v>23</v>
      </c>
      <c r="C28" t="s">
        <v>20</v>
      </c>
      <c r="D28" t="s">
        <v>24</v>
      </c>
      <c r="E28" s="3">
        <v>560</v>
      </c>
      <c r="F28" s="4">
        <v>81</v>
      </c>
      <c r="G28">
        <f>_xlfn.XLOOKUP(data1[[#This Row],[Product]],products[Product],products[Cost per unit])</f>
        <v>14.49</v>
      </c>
      <c r="H28">
        <f>data1[[#This Row],[cost per unit]]*data1[[#This Row],[Units]]</f>
        <v>1173.69</v>
      </c>
      <c r="I28" s="3">
        <f>data1[[#This Row],[Amount]]-data1[[#This Row],[total cost]]</f>
        <v>-613.69000000000005</v>
      </c>
    </row>
    <row r="29" spans="2:14" x14ac:dyDescent="0.25">
      <c r="B29" t="s">
        <v>8</v>
      </c>
      <c r="C29" t="s">
        <v>18</v>
      </c>
      <c r="D29" t="s">
        <v>24</v>
      </c>
      <c r="E29" s="3">
        <v>1526</v>
      </c>
      <c r="F29" s="4">
        <v>105</v>
      </c>
      <c r="G29">
        <f>_xlfn.XLOOKUP(data1[[#This Row],[Product]],products[Product],products[Cost per unit])</f>
        <v>14.49</v>
      </c>
      <c r="H29">
        <f>data1[[#This Row],[cost per unit]]*data1[[#This Row],[Units]]</f>
        <v>1521.45</v>
      </c>
      <c r="I29" s="3">
        <f>data1[[#This Row],[Amount]]-data1[[#This Row],[total cost]]</f>
        <v>4.5499999999999545</v>
      </c>
    </row>
    <row r="30" spans="2:14" x14ac:dyDescent="0.25">
      <c r="B30" t="s">
        <v>13</v>
      </c>
      <c r="C30" t="s">
        <v>20</v>
      </c>
      <c r="D30" t="s">
        <v>24</v>
      </c>
      <c r="E30" s="3">
        <v>1624</v>
      </c>
      <c r="F30" s="4">
        <v>114</v>
      </c>
      <c r="G30">
        <f>_xlfn.XLOOKUP(data1[[#This Row],[Product]],products[Product],products[Cost per unit])</f>
        <v>14.49</v>
      </c>
      <c r="H30">
        <f>data1[[#This Row],[cost per unit]]*data1[[#This Row],[Units]]</f>
        <v>1651.8600000000001</v>
      </c>
      <c r="I30" s="3">
        <f>data1[[#This Row],[Amount]]-data1[[#This Row],[total cost]]</f>
        <v>-27.860000000000127</v>
      </c>
    </row>
    <row r="31" spans="2:14" x14ac:dyDescent="0.25">
      <c r="B31" t="s">
        <v>23</v>
      </c>
      <c r="C31" t="s">
        <v>12</v>
      </c>
      <c r="D31" t="s">
        <v>24</v>
      </c>
      <c r="E31" s="3">
        <v>4781</v>
      </c>
      <c r="F31" s="4">
        <v>123</v>
      </c>
      <c r="G31">
        <f>_xlfn.XLOOKUP(data1[[#This Row],[Product]],products[Product],products[Cost per unit])</f>
        <v>14.49</v>
      </c>
      <c r="H31">
        <f>data1[[#This Row],[cost per unit]]*data1[[#This Row],[Units]]</f>
        <v>1782.27</v>
      </c>
      <c r="I31" s="3">
        <f>data1[[#This Row],[Amount]]-data1[[#This Row],[total cost]]</f>
        <v>2998.73</v>
      </c>
    </row>
    <row r="32" spans="2:14" x14ac:dyDescent="0.25">
      <c r="B32" t="s">
        <v>15</v>
      </c>
      <c r="C32" t="s">
        <v>20</v>
      </c>
      <c r="D32" t="s">
        <v>24</v>
      </c>
      <c r="E32" s="3">
        <v>42</v>
      </c>
      <c r="F32" s="4">
        <v>150</v>
      </c>
      <c r="G32">
        <f>_xlfn.XLOOKUP(data1[[#This Row],[Product]],products[Product],products[Cost per unit])</f>
        <v>14.49</v>
      </c>
      <c r="H32">
        <f>data1[[#This Row],[cost per unit]]*data1[[#This Row],[Units]]</f>
        <v>2173.5</v>
      </c>
      <c r="I32" s="3">
        <f>data1[[#This Row],[Amount]]-data1[[#This Row],[total cost]]</f>
        <v>-2131.5</v>
      </c>
    </row>
    <row r="33" spans="2:9" x14ac:dyDescent="0.25">
      <c r="B33" t="s">
        <v>21</v>
      </c>
      <c r="C33" t="s">
        <v>18</v>
      </c>
      <c r="D33" t="s">
        <v>24</v>
      </c>
      <c r="E33" s="3">
        <v>6118</v>
      </c>
      <c r="F33" s="4">
        <v>174</v>
      </c>
      <c r="G33">
        <f>_xlfn.XLOOKUP(data1[[#This Row],[Product]],products[Product],products[Cost per unit])</f>
        <v>14.49</v>
      </c>
      <c r="H33">
        <f>data1[[#This Row],[cost per unit]]*data1[[#This Row],[Units]]</f>
        <v>2521.2600000000002</v>
      </c>
      <c r="I33" s="3">
        <f>data1[[#This Row],[Amount]]-data1[[#This Row],[total cost]]</f>
        <v>3596.74</v>
      </c>
    </row>
    <row r="34" spans="2:9" x14ac:dyDescent="0.25">
      <c r="B34" t="s">
        <v>15</v>
      </c>
      <c r="C34" t="s">
        <v>14</v>
      </c>
      <c r="D34" t="s">
        <v>24</v>
      </c>
      <c r="E34" s="3">
        <v>7021</v>
      </c>
      <c r="F34" s="4">
        <v>183</v>
      </c>
      <c r="G34">
        <f>_xlfn.XLOOKUP(data1[[#This Row],[Product]],products[Product],products[Cost per unit])</f>
        <v>14.49</v>
      </c>
      <c r="H34">
        <f>data1[[#This Row],[cost per unit]]*data1[[#This Row],[Units]]</f>
        <v>2651.67</v>
      </c>
      <c r="I34" s="3">
        <f>data1[[#This Row],[Amount]]-data1[[#This Row],[total cost]]</f>
        <v>4369.33</v>
      </c>
    </row>
    <row r="35" spans="2:9" x14ac:dyDescent="0.25">
      <c r="B35" t="s">
        <v>21</v>
      </c>
      <c r="C35" t="s">
        <v>20</v>
      </c>
      <c r="D35" t="s">
        <v>24</v>
      </c>
      <c r="E35" s="3">
        <v>1526</v>
      </c>
      <c r="F35" s="4">
        <v>240</v>
      </c>
      <c r="G35">
        <f>_xlfn.XLOOKUP(data1[[#This Row],[Product]],products[Product],products[Cost per unit])</f>
        <v>14.49</v>
      </c>
      <c r="H35">
        <f>data1[[#This Row],[cost per unit]]*data1[[#This Row],[Units]]</f>
        <v>3477.6</v>
      </c>
      <c r="I35" s="3">
        <f>data1[[#This Row],[Amount]]-data1[[#This Row],[total cost]]</f>
        <v>-1951.6</v>
      </c>
    </row>
    <row r="36" spans="2:9" x14ac:dyDescent="0.25">
      <c r="B36" t="s">
        <v>11</v>
      </c>
      <c r="C36" t="s">
        <v>12</v>
      </c>
      <c r="D36" t="s">
        <v>24</v>
      </c>
      <c r="E36" s="3">
        <v>6755</v>
      </c>
      <c r="F36" s="4">
        <v>252</v>
      </c>
      <c r="G36">
        <f>_xlfn.XLOOKUP(data1[[#This Row],[Product]],products[Product],products[Cost per unit])</f>
        <v>14.49</v>
      </c>
      <c r="H36">
        <f>data1[[#This Row],[cost per unit]]*data1[[#This Row],[Units]]</f>
        <v>3651.48</v>
      </c>
      <c r="I36" s="3">
        <f>data1[[#This Row],[Amount]]-data1[[#This Row],[total cost]]</f>
        <v>3103.52</v>
      </c>
    </row>
    <row r="37" spans="2:9" x14ac:dyDescent="0.25">
      <c r="B37" t="s">
        <v>11</v>
      </c>
      <c r="C37" t="s">
        <v>16</v>
      </c>
      <c r="D37" t="s">
        <v>24</v>
      </c>
      <c r="E37" s="3">
        <v>10129</v>
      </c>
      <c r="F37" s="4">
        <v>312</v>
      </c>
      <c r="G37">
        <f>_xlfn.XLOOKUP(data1[[#This Row],[Product]],products[Product],products[Cost per unit])</f>
        <v>14.49</v>
      </c>
      <c r="H37">
        <f>data1[[#This Row],[cost per unit]]*data1[[#This Row],[Units]]</f>
        <v>4520.88</v>
      </c>
      <c r="I37" s="3">
        <f>data1[[#This Row],[Amount]]-data1[[#This Row],[total cost]]</f>
        <v>5608.12</v>
      </c>
    </row>
    <row r="38" spans="2:9" x14ac:dyDescent="0.25">
      <c r="B38" t="s">
        <v>23</v>
      </c>
      <c r="C38" t="s">
        <v>9</v>
      </c>
      <c r="D38" t="s">
        <v>24</v>
      </c>
      <c r="E38" s="3">
        <v>3402</v>
      </c>
      <c r="F38" s="4">
        <v>366</v>
      </c>
      <c r="G38">
        <f>_xlfn.XLOOKUP(data1[[#This Row],[Product]],products[Product],products[Cost per unit])</f>
        <v>14.49</v>
      </c>
      <c r="H38">
        <f>data1[[#This Row],[cost per unit]]*data1[[#This Row],[Units]]</f>
        <v>5303.34</v>
      </c>
      <c r="I38" s="3">
        <f>data1[[#This Row],[Amount]]-data1[[#This Row],[total cost]]</f>
        <v>-1901.3400000000001</v>
      </c>
    </row>
    <row r="39" spans="2:9" x14ac:dyDescent="0.25">
      <c r="B39" t="s">
        <v>13</v>
      </c>
      <c r="C39" t="s">
        <v>12</v>
      </c>
      <c r="D39" t="s">
        <v>24</v>
      </c>
      <c r="E39" s="3">
        <v>2275</v>
      </c>
      <c r="F39" s="4">
        <v>447</v>
      </c>
      <c r="G39">
        <f>_xlfn.XLOOKUP(data1[[#This Row],[Product]],products[Product],products[Cost per unit])</f>
        <v>14.49</v>
      </c>
      <c r="H39">
        <f>data1[[#This Row],[cost per unit]]*data1[[#This Row],[Units]]</f>
        <v>6477.03</v>
      </c>
      <c r="I39" s="3">
        <f>data1[[#This Row],[Amount]]-data1[[#This Row],[total cost]]</f>
        <v>-4202.03</v>
      </c>
    </row>
    <row r="40" spans="2:9" x14ac:dyDescent="0.25">
      <c r="B40" t="s">
        <v>8</v>
      </c>
      <c r="C40" t="s">
        <v>20</v>
      </c>
      <c r="D40" t="s">
        <v>25</v>
      </c>
      <c r="E40" s="3">
        <v>8813</v>
      </c>
      <c r="F40" s="4">
        <v>21</v>
      </c>
      <c r="G40">
        <f>_xlfn.XLOOKUP(data1[[#This Row],[Product]],products[Product],products[Cost per unit])</f>
        <v>13.15</v>
      </c>
      <c r="H40">
        <f>data1[[#This Row],[cost per unit]]*data1[[#This Row],[Units]]</f>
        <v>276.15000000000003</v>
      </c>
      <c r="I40" s="3">
        <f>data1[[#This Row],[Amount]]-data1[[#This Row],[total cost]]</f>
        <v>8536.85</v>
      </c>
    </row>
    <row r="41" spans="2:9" x14ac:dyDescent="0.25">
      <c r="B41" t="s">
        <v>21</v>
      </c>
      <c r="C41" t="s">
        <v>16</v>
      </c>
      <c r="D41" t="s">
        <v>25</v>
      </c>
      <c r="E41" s="3">
        <v>154</v>
      </c>
      <c r="F41" s="4">
        <v>21</v>
      </c>
      <c r="G41">
        <f>_xlfn.XLOOKUP(data1[[#This Row],[Product]],products[Product],products[Cost per unit])</f>
        <v>13.15</v>
      </c>
      <c r="H41">
        <f>data1[[#This Row],[cost per unit]]*data1[[#This Row],[Units]]</f>
        <v>276.15000000000003</v>
      </c>
      <c r="I41" s="3">
        <f>data1[[#This Row],[Amount]]-data1[[#This Row],[total cost]]</f>
        <v>-122.15000000000003</v>
      </c>
    </row>
    <row r="42" spans="2:9" x14ac:dyDescent="0.25">
      <c r="B42" t="s">
        <v>13</v>
      </c>
      <c r="C42" t="s">
        <v>18</v>
      </c>
      <c r="D42" t="s">
        <v>25</v>
      </c>
      <c r="E42" s="3">
        <v>5439</v>
      </c>
      <c r="F42" s="4">
        <v>30</v>
      </c>
      <c r="G42">
        <f>_xlfn.XLOOKUP(data1[[#This Row],[Product]],products[Product],products[Cost per unit])</f>
        <v>13.15</v>
      </c>
      <c r="H42">
        <f>data1[[#This Row],[cost per unit]]*data1[[#This Row],[Units]]</f>
        <v>394.5</v>
      </c>
      <c r="I42" s="3">
        <f>data1[[#This Row],[Amount]]-data1[[#This Row],[total cost]]</f>
        <v>5044.5</v>
      </c>
    </row>
    <row r="43" spans="2:9" x14ac:dyDescent="0.25">
      <c r="B43" t="s">
        <v>26</v>
      </c>
      <c r="C43" t="s">
        <v>18</v>
      </c>
      <c r="D43" t="s">
        <v>25</v>
      </c>
      <c r="E43" s="3">
        <v>3339</v>
      </c>
      <c r="F43" s="4">
        <v>39</v>
      </c>
      <c r="G43">
        <f>_xlfn.XLOOKUP(data1[[#This Row],[Product]],products[Product],products[Cost per unit])</f>
        <v>13.15</v>
      </c>
      <c r="H43">
        <f>data1[[#This Row],[cost per unit]]*data1[[#This Row],[Units]]</f>
        <v>512.85</v>
      </c>
      <c r="I43" s="3">
        <f>data1[[#This Row],[Amount]]-data1[[#This Row],[total cost]]</f>
        <v>2826.15</v>
      </c>
    </row>
    <row r="44" spans="2:9" x14ac:dyDescent="0.25">
      <c r="B44" t="s">
        <v>26</v>
      </c>
      <c r="C44" t="s">
        <v>9</v>
      </c>
      <c r="D44" t="s">
        <v>25</v>
      </c>
      <c r="E44" s="3">
        <v>6300</v>
      </c>
      <c r="F44" s="4">
        <v>42</v>
      </c>
      <c r="G44">
        <f>_xlfn.XLOOKUP(data1[[#This Row],[Product]],products[Product],products[Cost per unit])</f>
        <v>13.15</v>
      </c>
      <c r="H44">
        <f>data1[[#This Row],[cost per unit]]*data1[[#This Row],[Units]]</f>
        <v>552.30000000000007</v>
      </c>
      <c r="I44" s="3">
        <f>data1[[#This Row],[Amount]]-data1[[#This Row],[total cost]]</f>
        <v>5747.7</v>
      </c>
    </row>
    <row r="45" spans="2:9" x14ac:dyDescent="0.25">
      <c r="B45" t="s">
        <v>8</v>
      </c>
      <c r="C45" t="s">
        <v>16</v>
      </c>
      <c r="D45" t="s">
        <v>25</v>
      </c>
      <c r="E45" s="3">
        <v>7483</v>
      </c>
      <c r="F45" s="4">
        <v>45</v>
      </c>
      <c r="G45">
        <f>_xlfn.XLOOKUP(data1[[#This Row],[Product]],products[Product],products[Cost per unit])</f>
        <v>13.15</v>
      </c>
      <c r="H45">
        <f>data1[[#This Row],[cost per unit]]*data1[[#This Row],[Units]]</f>
        <v>591.75</v>
      </c>
      <c r="I45" s="3">
        <f>data1[[#This Row],[Amount]]-data1[[#This Row],[total cost]]</f>
        <v>6891.25</v>
      </c>
    </row>
    <row r="46" spans="2:9" x14ac:dyDescent="0.25">
      <c r="B46" t="s">
        <v>22</v>
      </c>
      <c r="C46" t="s">
        <v>14</v>
      </c>
      <c r="D46" t="s">
        <v>25</v>
      </c>
      <c r="E46" s="3">
        <v>3192</v>
      </c>
      <c r="F46" s="4">
        <v>72</v>
      </c>
      <c r="G46">
        <f>_xlfn.XLOOKUP(data1[[#This Row],[Product]],products[Product],products[Cost per unit])</f>
        <v>13.15</v>
      </c>
      <c r="H46">
        <f>data1[[#This Row],[cost per unit]]*data1[[#This Row],[Units]]</f>
        <v>946.80000000000007</v>
      </c>
      <c r="I46" s="3">
        <f>data1[[#This Row],[Amount]]-data1[[#This Row],[total cost]]</f>
        <v>2245.1999999999998</v>
      </c>
    </row>
    <row r="47" spans="2:9" x14ac:dyDescent="0.25">
      <c r="B47" t="s">
        <v>23</v>
      </c>
      <c r="C47" t="s">
        <v>16</v>
      </c>
      <c r="D47" t="s">
        <v>25</v>
      </c>
      <c r="E47" s="3">
        <v>469</v>
      </c>
      <c r="F47" s="4">
        <v>75</v>
      </c>
      <c r="G47">
        <f>_xlfn.XLOOKUP(data1[[#This Row],[Product]],products[Product],products[Cost per unit])</f>
        <v>13.15</v>
      </c>
      <c r="H47">
        <f>data1[[#This Row],[cost per unit]]*data1[[#This Row],[Units]]</f>
        <v>986.25</v>
      </c>
      <c r="I47" s="3">
        <f>data1[[#This Row],[Amount]]-data1[[#This Row],[total cost]]</f>
        <v>-517.25</v>
      </c>
    </row>
    <row r="48" spans="2:9" x14ac:dyDescent="0.25">
      <c r="B48" t="s">
        <v>13</v>
      </c>
      <c r="C48" t="s">
        <v>16</v>
      </c>
      <c r="D48" t="s">
        <v>25</v>
      </c>
      <c r="E48" s="3">
        <v>2541</v>
      </c>
      <c r="F48" s="4">
        <v>90</v>
      </c>
      <c r="G48">
        <f>_xlfn.XLOOKUP(data1[[#This Row],[Product]],products[Product],products[Cost per unit])</f>
        <v>13.15</v>
      </c>
      <c r="H48">
        <f>data1[[#This Row],[cost per unit]]*data1[[#This Row],[Units]]</f>
        <v>1183.5</v>
      </c>
      <c r="I48" s="3">
        <f>data1[[#This Row],[Amount]]-data1[[#This Row],[total cost]]</f>
        <v>1357.5</v>
      </c>
    </row>
    <row r="49" spans="2:9" x14ac:dyDescent="0.25">
      <c r="B49" t="s">
        <v>17</v>
      </c>
      <c r="C49" t="s">
        <v>9</v>
      </c>
      <c r="D49" t="s">
        <v>25</v>
      </c>
      <c r="E49" s="3">
        <v>1428</v>
      </c>
      <c r="F49" s="4">
        <v>93</v>
      </c>
      <c r="G49">
        <f>_xlfn.XLOOKUP(data1[[#This Row],[Product]],products[Product],products[Cost per unit])</f>
        <v>13.15</v>
      </c>
      <c r="H49">
        <f>data1[[#This Row],[cost per unit]]*data1[[#This Row],[Units]]</f>
        <v>1222.95</v>
      </c>
      <c r="I49" s="3">
        <f>data1[[#This Row],[Amount]]-data1[[#This Row],[total cost]]</f>
        <v>205.04999999999995</v>
      </c>
    </row>
    <row r="50" spans="2:9" x14ac:dyDescent="0.25">
      <c r="B50" t="s">
        <v>11</v>
      </c>
      <c r="C50" t="s">
        <v>9</v>
      </c>
      <c r="D50" t="s">
        <v>25</v>
      </c>
      <c r="E50" s="3">
        <v>1568</v>
      </c>
      <c r="F50" s="4">
        <v>96</v>
      </c>
      <c r="G50">
        <f>_xlfn.XLOOKUP(data1[[#This Row],[Product]],products[Product],products[Cost per unit])</f>
        <v>13.15</v>
      </c>
      <c r="H50">
        <f>data1[[#This Row],[cost per unit]]*data1[[#This Row],[Units]]</f>
        <v>1262.4000000000001</v>
      </c>
      <c r="I50" s="3">
        <f>data1[[#This Row],[Amount]]-data1[[#This Row],[total cost]]</f>
        <v>305.59999999999991</v>
      </c>
    </row>
    <row r="51" spans="2:9" x14ac:dyDescent="0.25">
      <c r="B51" t="s">
        <v>22</v>
      </c>
      <c r="C51" t="s">
        <v>16</v>
      </c>
      <c r="D51" t="s">
        <v>25</v>
      </c>
      <c r="E51" s="3">
        <v>3850</v>
      </c>
      <c r="F51" s="4">
        <v>102</v>
      </c>
      <c r="G51">
        <f>_xlfn.XLOOKUP(data1[[#This Row],[Product]],products[Product],products[Cost per unit])</f>
        <v>13.15</v>
      </c>
      <c r="H51">
        <f>data1[[#This Row],[cost per unit]]*data1[[#This Row],[Units]]</f>
        <v>1341.3</v>
      </c>
      <c r="I51" s="3">
        <f>data1[[#This Row],[Amount]]-data1[[#This Row],[total cost]]</f>
        <v>2508.6999999999998</v>
      </c>
    </row>
    <row r="52" spans="2:9" x14ac:dyDescent="0.25">
      <c r="B52" t="s">
        <v>22</v>
      </c>
      <c r="C52" t="s">
        <v>18</v>
      </c>
      <c r="D52" t="s">
        <v>25</v>
      </c>
      <c r="E52" s="3">
        <v>2142</v>
      </c>
      <c r="F52" s="4">
        <v>114</v>
      </c>
      <c r="G52">
        <f>_xlfn.XLOOKUP(data1[[#This Row],[Product]],products[Product],products[Cost per unit])</f>
        <v>13.15</v>
      </c>
      <c r="H52">
        <f>data1[[#This Row],[cost per unit]]*data1[[#This Row],[Units]]</f>
        <v>1499.1000000000001</v>
      </c>
      <c r="I52" s="3">
        <f>data1[[#This Row],[Amount]]-data1[[#This Row],[total cost]]</f>
        <v>642.89999999999986</v>
      </c>
    </row>
    <row r="53" spans="2:9" x14ac:dyDescent="0.25">
      <c r="B53" t="s">
        <v>22</v>
      </c>
      <c r="C53" t="s">
        <v>20</v>
      </c>
      <c r="D53" t="s">
        <v>25</v>
      </c>
      <c r="E53" s="3">
        <v>4305</v>
      </c>
      <c r="F53" s="4">
        <v>156</v>
      </c>
      <c r="G53">
        <f>_xlfn.XLOOKUP(data1[[#This Row],[Product]],products[Product],products[Cost per unit])</f>
        <v>13.15</v>
      </c>
      <c r="H53">
        <f>data1[[#This Row],[cost per unit]]*data1[[#This Row],[Units]]</f>
        <v>2051.4</v>
      </c>
      <c r="I53" s="3">
        <f>data1[[#This Row],[Amount]]-data1[[#This Row],[total cost]]</f>
        <v>2253.6</v>
      </c>
    </row>
    <row r="54" spans="2:9" x14ac:dyDescent="0.25">
      <c r="B54" t="s">
        <v>26</v>
      </c>
      <c r="C54" t="s">
        <v>12</v>
      </c>
      <c r="D54" t="s">
        <v>25</v>
      </c>
      <c r="E54" s="3">
        <v>2464</v>
      </c>
      <c r="F54" s="4">
        <v>234</v>
      </c>
      <c r="G54">
        <f>_xlfn.XLOOKUP(data1[[#This Row],[Product]],products[Product],products[Cost per unit])</f>
        <v>13.15</v>
      </c>
      <c r="H54">
        <f>data1[[#This Row],[cost per unit]]*data1[[#This Row],[Units]]</f>
        <v>3077.1</v>
      </c>
      <c r="I54" s="3">
        <f>data1[[#This Row],[Amount]]-data1[[#This Row],[total cost]]</f>
        <v>-613.09999999999991</v>
      </c>
    </row>
    <row r="55" spans="2:9" x14ac:dyDescent="0.25">
      <c r="B55" t="s">
        <v>23</v>
      </c>
      <c r="C55" t="s">
        <v>14</v>
      </c>
      <c r="D55" t="s">
        <v>25</v>
      </c>
      <c r="E55" s="3">
        <v>2100</v>
      </c>
      <c r="F55" s="4">
        <v>414</v>
      </c>
      <c r="G55">
        <f>_xlfn.XLOOKUP(data1[[#This Row],[Product]],products[Product],products[Cost per unit])</f>
        <v>13.15</v>
      </c>
      <c r="H55">
        <f>data1[[#This Row],[cost per unit]]*data1[[#This Row],[Units]]</f>
        <v>5444.1</v>
      </c>
      <c r="I55" s="3">
        <f>data1[[#This Row],[Amount]]-data1[[#This Row],[total cost]]</f>
        <v>-3344.1000000000004</v>
      </c>
    </row>
    <row r="56" spans="2:9" x14ac:dyDescent="0.25">
      <c r="B56" t="s">
        <v>19</v>
      </c>
      <c r="C56" t="s">
        <v>14</v>
      </c>
      <c r="D56" t="s">
        <v>25</v>
      </c>
      <c r="E56" s="3">
        <v>1785</v>
      </c>
      <c r="F56" s="4">
        <v>462</v>
      </c>
      <c r="G56">
        <f>_xlfn.XLOOKUP(data1[[#This Row],[Product]],products[Product],products[Cost per unit])</f>
        <v>13.15</v>
      </c>
      <c r="H56">
        <f>data1[[#This Row],[cost per unit]]*data1[[#This Row],[Units]]</f>
        <v>6075.3</v>
      </c>
      <c r="I56" s="3">
        <f>data1[[#This Row],[Amount]]-data1[[#This Row],[total cost]]</f>
        <v>-4290.3</v>
      </c>
    </row>
    <row r="57" spans="2:9" x14ac:dyDescent="0.25">
      <c r="B57" t="s">
        <v>17</v>
      </c>
      <c r="C57" t="s">
        <v>14</v>
      </c>
      <c r="D57" t="s">
        <v>27</v>
      </c>
      <c r="E57" s="3">
        <v>12950</v>
      </c>
      <c r="F57" s="4">
        <v>30</v>
      </c>
      <c r="G57">
        <f>_xlfn.XLOOKUP(data1[[#This Row],[Product]],products[Product],products[Cost per unit])</f>
        <v>12.37</v>
      </c>
      <c r="H57">
        <f>data1[[#This Row],[cost per unit]]*data1[[#This Row],[Units]]</f>
        <v>371.09999999999997</v>
      </c>
      <c r="I57" s="3">
        <f>data1[[#This Row],[Amount]]-data1[[#This Row],[total cost]]</f>
        <v>12578.9</v>
      </c>
    </row>
    <row r="58" spans="2:9" x14ac:dyDescent="0.25">
      <c r="B58" t="s">
        <v>11</v>
      </c>
      <c r="C58" t="s">
        <v>20</v>
      </c>
      <c r="D58" t="s">
        <v>27</v>
      </c>
      <c r="E58" s="3">
        <v>6391</v>
      </c>
      <c r="F58" s="4">
        <v>48</v>
      </c>
      <c r="G58">
        <f>_xlfn.XLOOKUP(data1[[#This Row],[Product]],products[Product],products[Cost per unit])</f>
        <v>12.37</v>
      </c>
      <c r="H58">
        <f>data1[[#This Row],[cost per unit]]*data1[[#This Row],[Units]]</f>
        <v>593.76</v>
      </c>
      <c r="I58" s="3">
        <f>data1[[#This Row],[Amount]]-data1[[#This Row],[total cost]]</f>
        <v>5797.24</v>
      </c>
    </row>
    <row r="59" spans="2:9" x14ac:dyDescent="0.25">
      <c r="B59" t="s">
        <v>11</v>
      </c>
      <c r="C59" t="s">
        <v>9</v>
      </c>
      <c r="D59" t="s">
        <v>27</v>
      </c>
      <c r="E59" s="3">
        <v>2226</v>
      </c>
      <c r="F59" s="4">
        <v>48</v>
      </c>
      <c r="G59">
        <f>_xlfn.XLOOKUP(data1[[#This Row],[Product]],products[Product],products[Cost per unit])</f>
        <v>12.37</v>
      </c>
      <c r="H59">
        <f>data1[[#This Row],[cost per unit]]*data1[[#This Row],[Units]]</f>
        <v>593.76</v>
      </c>
      <c r="I59" s="3">
        <f>data1[[#This Row],[Amount]]-data1[[#This Row],[total cost]]</f>
        <v>1632.24</v>
      </c>
    </row>
    <row r="60" spans="2:9" x14ac:dyDescent="0.25">
      <c r="B60" t="s">
        <v>22</v>
      </c>
      <c r="C60" t="s">
        <v>16</v>
      </c>
      <c r="D60" t="s">
        <v>27</v>
      </c>
      <c r="E60" s="3">
        <v>9506</v>
      </c>
      <c r="F60" s="4">
        <v>87</v>
      </c>
      <c r="G60">
        <f>_xlfn.XLOOKUP(data1[[#This Row],[Product]],products[Product],products[Cost per unit])</f>
        <v>12.37</v>
      </c>
      <c r="H60">
        <f>data1[[#This Row],[cost per unit]]*data1[[#This Row],[Units]]</f>
        <v>1076.1899999999998</v>
      </c>
      <c r="I60" s="3">
        <f>data1[[#This Row],[Amount]]-data1[[#This Row],[total cost]]</f>
        <v>8429.81</v>
      </c>
    </row>
    <row r="61" spans="2:9" x14ac:dyDescent="0.25">
      <c r="B61" t="s">
        <v>13</v>
      </c>
      <c r="C61" t="s">
        <v>18</v>
      </c>
      <c r="D61" t="s">
        <v>27</v>
      </c>
      <c r="E61" s="3">
        <v>9772</v>
      </c>
      <c r="F61" s="4">
        <v>90</v>
      </c>
      <c r="G61">
        <f>_xlfn.XLOOKUP(data1[[#This Row],[Product]],products[Product],products[Cost per unit])</f>
        <v>12.37</v>
      </c>
      <c r="H61">
        <f>data1[[#This Row],[cost per unit]]*data1[[#This Row],[Units]]</f>
        <v>1113.3</v>
      </c>
      <c r="I61" s="3">
        <f>data1[[#This Row],[Amount]]-data1[[#This Row],[total cost]]</f>
        <v>8658.7000000000007</v>
      </c>
    </row>
    <row r="62" spans="2:9" x14ac:dyDescent="0.25">
      <c r="B62" t="s">
        <v>8</v>
      </c>
      <c r="C62" t="s">
        <v>9</v>
      </c>
      <c r="D62" t="s">
        <v>27</v>
      </c>
      <c r="E62" s="3">
        <v>1652</v>
      </c>
      <c r="F62" s="4">
        <v>93</v>
      </c>
      <c r="G62">
        <f>_xlfn.XLOOKUP(data1[[#This Row],[Product]],products[Product],products[Cost per unit])</f>
        <v>12.37</v>
      </c>
      <c r="H62">
        <f>data1[[#This Row],[cost per unit]]*data1[[#This Row],[Units]]</f>
        <v>1150.4099999999999</v>
      </c>
      <c r="I62" s="3">
        <f>data1[[#This Row],[Amount]]-data1[[#This Row],[total cost]]</f>
        <v>501.59000000000015</v>
      </c>
    </row>
    <row r="63" spans="2:9" x14ac:dyDescent="0.25">
      <c r="B63" t="s">
        <v>19</v>
      </c>
      <c r="C63" t="s">
        <v>14</v>
      </c>
      <c r="D63" t="s">
        <v>27</v>
      </c>
      <c r="E63" s="3">
        <v>4018</v>
      </c>
      <c r="F63" s="4">
        <v>126</v>
      </c>
      <c r="G63">
        <f>_xlfn.XLOOKUP(data1[[#This Row],[Product]],products[Product],products[Cost per unit])</f>
        <v>12.37</v>
      </c>
      <c r="H63">
        <f>data1[[#This Row],[cost per unit]]*data1[[#This Row],[Units]]</f>
        <v>1558.62</v>
      </c>
      <c r="I63" s="3">
        <f>data1[[#This Row],[Amount]]-data1[[#This Row],[total cost]]</f>
        <v>2459.38</v>
      </c>
    </row>
    <row r="64" spans="2:9" x14ac:dyDescent="0.25">
      <c r="B64" t="s">
        <v>15</v>
      </c>
      <c r="C64" t="s">
        <v>12</v>
      </c>
      <c r="D64" t="s">
        <v>27</v>
      </c>
      <c r="E64" s="3">
        <v>357</v>
      </c>
      <c r="F64" s="4">
        <v>126</v>
      </c>
      <c r="G64">
        <f>_xlfn.XLOOKUP(data1[[#This Row],[Product]],products[Product],products[Cost per unit])</f>
        <v>12.37</v>
      </c>
      <c r="H64">
        <f>data1[[#This Row],[cost per unit]]*data1[[#This Row],[Units]]</f>
        <v>1558.62</v>
      </c>
      <c r="I64" s="3">
        <f>data1[[#This Row],[Amount]]-data1[[#This Row],[total cost]]</f>
        <v>-1201.6199999999999</v>
      </c>
    </row>
    <row r="65" spans="2:9" x14ac:dyDescent="0.25">
      <c r="B65" t="s">
        <v>23</v>
      </c>
      <c r="C65" t="s">
        <v>16</v>
      </c>
      <c r="D65" t="s">
        <v>27</v>
      </c>
      <c r="E65" s="3">
        <v>959</v>
      </c>
      <c r="F65" s="4">
        <v>135</v>
      </c>
      <c r="G65">
        <f>_xlfn.XLOOKUP(data1[[#This Row],[Product]],products[Product],products[Cost per unit])</f>
        <v>12.37</v>
      </c>
      <c r="H65">
        <f>data1[[#This Row],[cost per unit]]*data1[[#This Row],[Units]]</f>
        <v>1669.9499999999998</v>
      </c>
      <c r="I65" s="3">
        <f>data1[[#This Row],[Amount]]-data1[[#This Row],[total cost]]</f>
        <v>-710.94999999999982</v>
      </c>
    </row>
    <row r="66" spans="2:9" x14ac:dyDescent="0.25">
      <c r="B66" t="s">
        <v>13</v>
      </c>
      <c r="C66" t="s">
        <v>9</v>
      </c>
      <c r="D66" t="s">
        <v>27</v>
      </c>
      <c r="E66" s="3">
        <v>3794</v>
      </c>
      <c r="F66" s="4">
        <v>159</v>
      </c>
      <c r="G66">
        <f>_xlfn.XLOOKUP(data1[[#This Row],[Product]],products[Product],products[Cost per unit])</f>
        <v>12.37</v>
      </c>
      <c r="H66">
        <f>data1[[#This Row],[cost per unit]]*data1[[#This Row],[Units]]</f>
        <v>1966.83</v>
      </c>
      <c r="I66" s="3">
        <f>data1[[#This Row],[Amount]]-data1[[#This Row],[total cost]]</f>
        <v>1827.17</v>
      </c>
    </row>
    <row r="67" spans="2:9" x14ac:dyDescent="0.25">
      <c r="B67" t="s">
        <v>21</v>
      </c>
      <c r="C67" t="s">
        <v>9</v>
      </c>
      <c r="D67" t="s">
        <v>27</v>
      </c>
      <c r="E67" s="3">
        <v>7847</v>
      </c>
      <c r="F67" s="4">
        <v>174</v>
      </c>
      <c r="G67">
        <f>_xlfn.XLOOKUP(data1[[#This Row],[Product]],products[Product],products[Cost per unit])</f>
        <v>12.37</v>
      </c>
      <c r="H67">
        <f>data1[[#This Row],[cost per unit]]*data1[[#This Row],[Units]]</f>
        <v>2152.3799999999997</v>
      </c>
      <c r="I67" s="3">
        <f>data1[[#This Row],[Amount]]-data1[[#This Row],[total cost]]</f>
        <v>5694.6200000000008</v>
      </c>
    </row>
    <row r="68" spans="2:9" x14ac:dyDescent="0.25">
      <c r="B68" t="s">
        <v>26</v>
      </c>
      <c r="C68" t="s">
        <v>12</v>
      </c>
      <c r="D68" t="s">
        <v>27</v>
      </c>
      <c r="E68" s="3">
        <v>819</v>
      </c>
      <c r="F68" s="4">
        <v>306</v>
      </c>
      <c r="G68">
        <f>_xlfn.XLOOKUP(data1[[#This Row],[Product]],products[Product],products[Cost per unit])</f>
        <v>12.37</v>
      </c>
      <c r="H68">
        <f>data1[[#This Row],[cost per unit]]*data1[[#This Row],[Units]]</f>
        <v>3785.22</v>
      </c>
      <c r="I68" s="3">
        <f>data1[[#This Row],[Amount]]-data1[[#This Row],[total cost]]</f>
        <v>-2966.22</v>
      </c>
    </row>
    <row r="69" spans="2:9" x14ac:dyDescent="0.25">
      <c r="B69" t="s">
        <v>13</v>
      </c>
      <c r="C69" t="s">
        <v>12</v>
      </c>
      <c r="D69" t="s">
        <v>27</v>
      </c>
      <c r="E69" s="3">
        <v>8869</v>
      </c>
      <c r="F69" s="4">
        <v>432</v>
      </c>
      <c r="G69">
        <f>_xlfn.XLOOKUP(data1[[#This Row],[Product]],products[Product],products[Cost per unit])</f>
        <v>12.37</v>
      </c>
      <c r="H69">
        <f>data1[[#This Row],[cost per unit]]*data1[[#This Row],[Units]]</f>
        <v>5343.8399999999992</v>
      </c>
      <c r="I69" s="3">
        <f>data1[[#This Row],[Amount]]-data1[[#This Row],[total cost]]</f>
        <v>3525.1600000000008</v>
      </c>
    </row>
    <row r="70" spans="2:9" x14ac:dyDescent="0.25">
      <c r="B70" t="s">
        <v>19</v>
      </c>
      <c r="C70" t="s">
        <v>16</v>
      </c>
      <c r="D70" t="s">
        <v>28</v>
      </c>
      <c r="E70" s="3">
        <v>3549</v>
      </c>
      <c r="F70" s="4">
        <v>3</v>
      </c>
      <c r="G70">
        <f>_xlfn.XLOOKUP(data1[[#This Row],[Product]],products[Product],products[Cost per unit])</f>
        <v>11.88</v>
      </c>
      <c r="H70">
        <f>data1[[#This Row],[cost per unit]]*data1[[#This Row],[Units]]</f>
        <v>35.64</v>
      </c>
      <c r="I70" s="3">
        <f>data1[[#This Row],[Amount]]-data1[[#This Row],[total cost]]</f>
        <v>3513.36</v>
      </c>
    </row>
    <row r="71" spans="2:9" x14ac:dyDescent="0.25">
      <c r="B71" t="s">
        <v>8</v>
      </c>
      <c r="C71" t="s">
        <v>12</v>
      </c>
      <c r="D71" t="s">
        <v>28</v>
      </c>
      <c r="E71" s="3">
        <v>2744</v>
      </c>
      <c r="F71" s="4">
        <v>9</v>
      </c>
      <c r="G71">
        <f>_xlfn.XLOOKUP(data1[[#This Row],[Product]],products[Product],products[Cost per unit])</f>
        <v>11.88</v>
      </c>
      <c r="H71">
        <f>data1[[#This Row],[cost per unit]]*data1[[#This Row],[Units]]</f>
        <v>106.92</v>
      </c>
      <c r="I71" s="3">
        <f>data1[[#This Row],[Amount]]-data1[[#This Row],[total cost]]</f>
        <v>2637.08</v>
      </c>
    </row>
    <row r="72" spans="2:9" x14ac:dyDescent="0.25">
      <c r="B72" t="s">
        <v>13</v>
      </c>
      <c r="C72" t="s">
        <v>18</v>
      </c>
      <c r="D72" t="s">
        <v>28</v>
      </c>
      <c r="E72" s="3">
        <v>217</v>
      </c>
      <c r="F72" s="4">
        <v>36</v>
      </c>
      <c r="G72">
        <f>_xlfn.XLOOKUP(data1[[#This Row],[Product]],products[Product],products[Cost per unit])</f>
        <v>11.88</v>
      </c>
      <c r="H72">
        <f>data1[[#This Row],[cost per unit]]*data1[[#This Row],[Units]]</f>
        <v>427.68</v>
      </c>
      <c r="I72" s="3">
        <f>data1[[#This Row],[Amount]]-data1[[#This Row],[total cost]]</f>
        <v>-210.68</v>
      </c>
    </row>
    <row r="73" spans="2:9" x14ac:dyDescent="0.25">
      <c r="B73" t="s">
        <v>23</v>
      </c>
      <c r="C73" t="s">
        <v>9</v>
      </c>
      <c r="D73" t="s">
        <v>28</v>
      </c>
      <c r="E73" s="3">
        <v>525</v>
      </c>
      <c r="F73" s="4">
        <v>48</v>
      </c>
      <c r="G73">
        <f>_xlfn.XLOOKUP(data1[[#This Row],[Product]],products[Product],products[Cost per unit])</f>
        <v>11.88</v>
      </c>
      <c r="H73">
        <f>data1[[#This Row],[cost per unit]]*data1[[#This Row],[Units]]</f>
        <v>570.24</v>
      </c>
      <c r="I73" s="3">
        <f>data1[[#This Row],[Amount]]-data1[[#This Row],[total cost]]</f>
        <v>-45.240000000000009</v>
      </c>
    </row>
    <row r="74" spans="2:9" x14ac:dyDescent="0.25">
      <c r="B74" t="s">
        <v>13</v>
      </c>
      <c r="C74" t="s">
        <v>16</v>
      </c>
      <c r="D74" t="s">
        <v>28</v>
      </c>
      <c r="E74" s="3">
        <v>6125</v>
      </c>
      <c r="F74" s="4">
        <v>102</v>
      </c>
      <c r="G74">
        <f>_xlfn.XLOOKUP(data1[[#This Row],[Product]],products[Product],products[Cost per unit])</f>
        <v>11.88</v>
      </c>
      <c r="H74">
        <f>data1[[#This Row],[cost per unit]]*data1[[#This Row],[Units]]</f>
        <v>1211.76</v>
      </c>
      <c r="I74" s="3">
        <f>data1[[#This Row],[Amount]]-data1[[#This Row],[total cost]]</f>
        <v>4913.24</v>
      </c>
    </row>
    <row r="75" spans="2:9" x14ac:dyDescent="0.25">
      <c r="B75" t="s">
        <v>23</v>
      </c>
      <c r="C75" t="s">
        <v>18</v>
      </c>
      <c r="D75" t="s">
        <v>28</v>
      </c>
      <c r="E75" s="3">
        <v>10073</v>
      </c>
      <c r="F75" s="4">
        <v>120</v>
      </c>
      <c r="G75">
        <f>_xlfn.XLOOKUP(data1[[#This Row],[Product]],products[Product],products[Cost per unit])</f>
        <v>11.88</v>
      </c>
      <c r="H75">
        <f>data1[[#This Row],[cost per unit]]*data1[[#This Row],[Units]]</f>
        <v>1425.6000000000001</v>
      </c>
      <c r="I75" s="3">
        <f>data1[[#This Row],[Amount]]-data1[[#This Row],[total cost]]</f>
        <v>8647.4</v>
      </c>
    </row>
    <row r="76" spans="2:9" x14ac:dyDescent="0.25">
      <c r="B76" t="s">
        <v>17</v>
      </c>
      <c r="C76" t="s">
        <v>16</v>
      </c>
      <c r="D76" t="s">
        <v>28</v>
      </c>
      <c r="E76" s="3">
        <v>6860</v>
      </c>
      <c r="F76" s="4">
        <v>126</v>
      </c>
      <c r="G76">
        <f>_xlfn.XLOOKUP(data1[[#This Row],[Product]],products[Product],products[Cost per unit])</f>
        <v>11.88</v>
      </c>
      <c r="H76">
        <f>data1[[#This Row],[cost per unit]]*data1[[#This Row],[Units]]</f>
        <v>1496.88</v>
      </c>
      <c r="I76" s="3">
        <f>data1[[#This Row],[Amount]]-data1[[#This Row],[total cost]]</f>
        <v>5363.12</v>
      </c>
    </row>
    <row r="77" spans="2:9" x14ac:dyDescent="0.25">
      <c r="B77" t="s">
        <v>22</v>
      </c>
      <c r="C77" t="s">
        <v>12</v>
      </c>
      <c r="D77" t="s">
        <v>28</v>
      </c>
      <c r="E77" s="3">
        <v>959</v>
      </c>
      <c r="F77" s="4">
        <v>147</v>
      </c>
      <c r="G77">
        <f>_xlfn.XLOOKUP(data1[[#This Row],[Product]],products[Product],products[Cost per unit])</f>
        <v>11.88</v>
      </c>
      <c r="H77">
        <f>data1[[#This Row],[cost per unit]]*data1[[#This Row],[Units]]</f>
        <v>1746.3600000000001</v>
      </c>
      <c r="I77" s="3">
        <f>data1[[#This Row],[Amount]]-data1[[#This Row],[total cost]]</f>
        <v>-787.36000000000013</v>
      </c>
    </row>
    <row r="78" spans="2:9" x14ac:dyDescent="0.25">
      <c r="B78" t="s">
        <v>22</v>
      </c>
      <c r="C78" t="s">
        <v>20</v>
      </c>
      <c r="D78" t="s">
        <v>28</v>
      </c>
      <c r="E78" s="3">
        <v>259</v>
      </c>
      <c r="F78" s="4">
        <v>207</v>
      </c>
      <c r="G78">
        <f>_xlfn.XLOOKUP(data1[[#This Row],[Product]],products[Product],products[Cost per unit])</f>
        <v>11.88</v>
      </c>
      <c r="H78">
        <f>data1[[#This Row],[cost per unit]]*data1[[#This Row],[Units]]</f>
        <v>2459.1600000000003</v>
      </c>
      <c r="I78" s="3">
        <f>data1[[#This Row],[Amount]]-data1[[#This Row],[total cost]]</f>
        <v>-2200.1600000000003</v>
      </c>
    </row>
    <row r="79" spans="2:9" x14ac:dyDescent="0.25">
      <c r="B79" t="s">
        <v>26</v>
      </c>
      <c r="C79" t="s">
        <v>20</v>
      </c>
      <c r="D79" t="s">
        <v>28</v>
      </c>
      <c r="E79" s="3">
        <v>938</v>
      </c>
      <c r="F79" s="4">
        <v>366</v>
      </c>
      <c r="G79">
        <f>_xlfn.XLOOKUP(data1[[#This Row],[Product]],products[Product],products[Cost per unit])</f>
        <v>11.88</v>
      </c>
      <c r="H79">
        <f>data1[[#This Row],[cost per unit]]*data1[[#This Row],[Units]]</f>
        <v>4348.08</v>
      </c>
      <c r="I79" s="3">
        <f>data1[[#This Row],[Amount]]-data1[[#This Row],[total cost]]</f>
        <v>-3410.08</v>
      </c>
    </row>
    <row r="80" spans="2:9" x14ac:dyDescent="0.25">
      <c r="B80" t="s">
        <v>23</v>
      </c>
      <c r="C80" t="s">
        <v>12</v>
      </c>
      <c r="D80" t="s">
        <v>28</v>
      </c>
      <c r="E80" s="3">
        <v>1302</v>
      </c>
      <c r="F80" s="4">
        <v>402</v>
      </c>
      <c r="G80">
        <f>_xlfn.XLOOKUP(data1[[#This Row],[Product]],products[Product],products[Cost per unit])</f>
        <v>11.88</v>
      </c>
      <c r="H80">
        <f>data1[[#This Row],[cost per unit]]*data1[[#This Row],[Units]]</f>
        <v>4775.76</v>
      </c>
      <c r="I80" s="3">
        <f>data1[[#This Row],[Amount]]-data1[[#This Row],[total cost]]</f>
        <v>-3473.76</v>
      </c>
    </row>
    <row r="81" spans="2:9" x14ac:dyDescent="0.25">
      <c r="B81" t="s">
        <v>17</v>
      </c>
      <c r="C81" t="s">
        <v>12</v>
      </c>
      <c r="D81" t="s">
        <v>29</v>
      </c>
      <c r="E81" s="3">
        <v>2562</v>
      </c>
      <c r="F81" s="4">
        <v>6</v>
      </c>
      <c r="G81">
        <f>_xlfn.XLOOKUP(data1[[#This Row],[Product]],products[Product],products[Cost per unit])</f>
        <v>11.73</v>
      </c>
      <c r="H81">
        <f>data1[[#This Row],[cost per unit]]*data1[[#This Row],[Units]]</f>
        <v>70.38</v>
      </c>
      <c r="I81" s="3">
        <f>data1[[#This Row],[Amount]]-data1[[#This Row],[total cost]]</f>
        <v>2491.62</v>
      </c>
    </row>
    <row r="82" spans="2:9" x14ac:dyDescent="0.25">
      <c r="B82" t="s">
        <v>23</v>
      </c>
      <c r="C82" t="s">
        <v>9</v>
      </c>
      <c r="D82" t="s">
        <v>29</v>
      </c>
      <c r="E82" s="3">
        <v>1442</v>
      </c>
      <c r="F82" s="4">
        <v>15</v>
      </c>
      <c r="G82">
        <f>_xlfn.XLOOKUP(data1[[#This Row],[Product]],products[Product],products[Cost per unit])</f>
        <v>11.73</v>
      </c>
      <c r="H82">
        <f>data1[[#This Row],[cost per unit]]*data1[[#This Row],[Units]]</f>
        <v>175.95000000000002</v>
      </c>
      <c r="I82" s="3">
        <f>data1[[#This Row],[Amount]]-data1[[#This Row],[total cost]]</f>
        <v>1266.05</v>
      </c>
    </row>
    <row r="83" spans="2:9" x14ac:dyDescent="0.25">
      <c r="B83" t="s">
        <v>11</v>
      </c>
      <c r="C83" t="s">
        <v>9</v>
      </c>
      <c r="D83" t="s">
        <v>29</v>
      </c>
      <c r="E83" s="3">
        <v>3829</v>
      </c>
      <c r="F83" s="4">
        <v>24</v>
      </c>
      <c r="G83">
        <f>_xlfn.XLOOKUP(data1[[#This Row],[Product]],products[Product],products[Cost per unit])</f>
        <v>11.73</v>
      </c>
      <c r="H83">
        <f>data1[[#This Row],[cost per unit]]*data1[[#This Row],[Units]]</f>
        <v>281.52</v>
      </c>
      <c r="I83" s="3">
        <f>data1[[#This Row],[Amount]]-data1[[#This Row],[total cost]]</f>
        <v>3547.48</v>
      </c>
    </row>
    <row r="84" spans="2:9" x14ac:dyDescent="0.25">
      <c r="B84" t="s">
        <v>15</v>
      </c>
      <c r="C84" t="s">
        <v>20</v>
      </c>
      <c r="D84" t="s">
        <v>29</v>
      </c>
      <c r="E84" s="3">
        <v>9709</v>
      </c>
      <c r="F84" s="4">
        <v>30</v>
      </c>
      <c r="G84">
        <f>_xlfn.XLOOKUP(data1[[#This Row],[Product]],products[Product],products[Cost per unit])</f>
        <v>11.73</v>
      </c>
      <c r="H84">
        <f>data1[[#This Row],[cost per unit]]*data1[[#This Row],[Units]]</f>
        <v>351.90000000000003</v>
      </c>
      <c r="I84" s="3">
        <f>data1[[#This Row],[Amount]]-data1[[#This Row],[total cost]]</f>
        <v>9357.1</v>
      </c>
    </row>
    <row r="85" spans="2:9" x14ac:dyDescent="0.25">
      <c r="B85" t="s">
        <v>19</v>
      </c>
      <c r="C85" t="s">
        <v>14</v>
      </c>
      <c r="D85" t="s">
        <v>29</v>
      </c>
      <c r="E85" s="3">
        <v>4802</v>
      </c>
      <c r="F85" s="4">
        <v>36</v>
      </c>
      <c r="G85">
        <f>_xlfn.XLOOKUP(data1[[#This Row],[Product]],products[Product],products[Cost per unit])</f>
        <v>11.73</v>
      </c>
      <c r="H85">
        <f>data1[[#This Row],[cost per unit]]*data1[[#This Row],[Units]]</f>
        <v>422.28000000000003</v>
      </c>
      <c r="I85" s="3">
        <f>data1[[#This Row],[Amount]]-data1[[#This Row],[total cost]]</f>
        <v>4379.72</v>
      </c>
    </row>
    <row r="86" spans="2:9" x14ac:dyDescent="0.25">
      <c r="B86" t="s">
        <v>13</v>
      </c>
      <c r="C86" t="s">
        <v>14</v>
      </c>
      <c r="D86" t="s">
        <v>29</v>
      </c>
      <c r="E86" s="3">
        <v>5775</v>
      </c>
      <c r="F86" s="4">
        <v>42</v>
      </c>
      <c r="G86">
        <f>_xlfn.XLOOKUP(data1[[#This Row],[Product]],products[Product],products[Cost per unit])</f>
        <v>11.73</v>
      </c>
      <c r="H86">
        <f>data1[[#This Row],[cost per unit]]*data1[[#This Row],[Units]]</f>
        <v>492.66</v>
      </c>
      <c r="I86" s="3">
        <f>data1[[#This Row],[Amount]]-data1[[#This Row],[total cost]]</f>
        <v>5282.34</v>
      </c>
    </row>
    <row r="87" spans="2:9" x14ac:dyDescent="0.25">
      <c r="B87" t="s">
        <v>19</v>
      </c>
      <c r="C87" t="s">
        <v>20</v>
      </c>
      <c r="D87" t="s">
        <v>29</v>
      </c>
      <c r="E87" s="3">
        <v>2863</v>
      </c>
      <c r="F87" s="4">
        <v>42</v>
      </c>
      <c r="G87">
        <f>_xlfn.XLOOKUP(data1[[#This Row],[Product]],products[Product],products[Cost per unit])</f>
        <v>11.73</v>
      </c>
      <c r="H87">
        <f>data1[[#This Row],[cost per unit]]*data1[[#This Row],[Units]]</f>
        <v>492.66</v>
      </c>
      <c r="I87" s="3">
        <f>data1[[#This Row],[Amount]]-data1[[#This Row],[total cost]]</f>
        <v>2370.34</v>
      </c>
    </row>
    <row r="88" spans="2:9" x14ac:dyDescent="0.25">
      <c r="B88" t="s">
        <v>21</v>
      </c>
      <c r="C88" t="s">
        <v>12</v>
      </c>
      <c r="D88" t="s">
        <v>29</v>
      </c>
      <c r="E88" s="3">
        <v>2114</v>
      </c>
      <c r="F88" s="4">
        <v>186</v>
      </c>
      <c r="G88">
        <f>_xlfn.XLOOKUP(data1[[#This Row],[Product]],products[Product],products[Cost per unit])</f>
        <v>11.73</v>
      </c>
      <c r="H88">
        <f>data1[[#This Row],[cost per unit]]*data1[[#This Row],[Units]]</f>
        <v>2181.7800000000002</v>
      </c>
      <c r="I88" s="3">
        <f>data1[[#This Row],[Amount]]-data1[[#This Row],[total cost]]</f>
        <v>-67.7800000000002</v>
      </c>
    </row>
    <row r="89" spans="2:9" x14ac:dyDescent="0.25">
      <c r="B89" t="s">
        <v>8</v>
      </c>
      <c r="C89" t="s">
        <v>12</v>
      </c>
      <c r="D89" t="s">
        <v>29</v>
      </c>
      <c r="E89" s="3">
        <v>13391</v>
      </c>
      <c r="F89" s="4">
        <v>201</v>
      </c>
      <c r="G89">
        <f>_xlfn.XLOOKUP(data1[[#This Row],[Product]],products[Product],products[Cost per unit])</f>
        <v>11.73</v>
      </c>
      <c r="H89">
        <f>data1[[#This Row],[cost per unit]]*data1[[#This Row],[Units]]</f>
        <v>2357.73</v>
      </c>
      <c r="I89" s="3">
        <f>data1[[#This Row],[Amount]]-data1[[#This Row],[total cost]]</f>
        <v>11033.27</v>
      </c>
    </row>
    <row r="90" spans="2:9" x14ac:dyDescent="0.25">
      <c r="B90" t="s">
        <v>8</v>
      </c>
      <c r="C90" t="s">
        <v>9</v>
      </c>
      <c r="D90" t="s">
        <v>29</v>
      </c>
      <c r="E90" s="3">
        <v>7280</v>
      </c>
      <c r="F90" s="4">
        <v>201</v>
      </c>
      <c r="G90">
        <f>_xlfn.XLOOKUP(data1[[#This Row],[Product]],products[Product],products[Cost per unit])</f>
        <v>11.73</v>
      </c>
      <c r="H90">
        <f>data1[[#This Row],[cost per unit]]*data1[[#This Row],[Units]]</f>
        <v>2357.73</v>
      </c>
      <c r="I90" s="3">
        <f>data1[[#This Row],[Amount]]-data1[[#This Row],[total cost]]</f>
        <v>4922.2700000000004</v>
      </c>
    </row>
    <row r="91" spans="2:9" x14ac:dyDescent="0.25">
      <c r="B91" t="s">
        <v>21</v>
      </c>
      <c r="C91" t="s">
        <v>20</v>
      </c>
      <c r="D91" t="s">
        <v>29</v>
      </c>
      <c r="E91" s="3">
        <v>714</v>
      </c>
      <c r="F91" s="4">
        <v>231</v>
      </c>
      <c r="G91">
        <f>_xlfn.XLOOKUP(data1[[#This Row],[Product]],products[Product],products[Cost per unit])</f>
        <v>11.73</v>
      </c>
      <c r="H91">
        <f>data1[[#This Row],[cost per unit]]*data1[[#This Row],[Units]]</f>
        <v>2709.63</v>
      </c>
      <c r="I91" s="3">
        <f>data1[[#This Row],[Amount]]-data1[[#This Row],[total cost]]</f>
        <v>-1995.63</v>
      </c>
    </row>
    <row r="92" spans="2:9" x14ac:dyDescent="0.25">
      <c r="B92" t="s">
        <v>22</v>
      </c>
      <c r="C92" t="s">
        <v>12</v>
      </c>
      <c r="D92" t="s">
        <v>29</v>
      </c>
      <c r="E92" s="3">
        <v>7833</v>
      </c>
      <c r="F92" s="4">
        <v>243</v>
      </c>
      <c r="G92">
        <f>_xlfn.XLOOKUP(data1[[#This Row],[Product]],products[Product],products[Cost per unit])</f>
        <v>11.73</v>
      </c>
      <c r="H92">
        <f>data1[[#This Row],[cost per unit]]*data1[[#This Row],[Units]]</f>
        <v>2850.3900000000003</v>
      </c>
      <c r="I92" s="3">
        <f>data1[[#This Row],[Amount]]-data1[[#This Row],[total cost]]</f>
        <v>4982.6099999999997</v>
      </c>
    </row>
    <row r="93" spans="2:9" x14ac:dyDescent="0.25">
      <c r="B93" t="s">
        <v>26</v>
      </c>
      <c r="C93" t="s">
        <v>12</v>
      </c>
      <c r="D93" t="s">
        <v>29</v>
      </c>
      <c r="E93" s="3">
        <v>6657</v>
      </c>
      <c r="F93" s="4">
        <v>276</v>
      </c>
      <c r="G93">
        <f>_xlfn.XLOOKUP(data1[[#This Row],[Product]],products[Product],products[Cost per unit])</f>
        <v>11.73</v>
      </c>
      <c r="H93">
        <f>data1[[#This Row],[cost per unit]]*data1[[#This Row],[Units]]</f>
        <v>3237.48</v>
      </c>
      <c r="I93" s="3">
        <f>data1[[#This Row],[Amount]]-data1[[#This Row],[total cost]]</f>
        <v>3419.52</v>
      </c>
    </row>
    <row r="94" spans="2:9" x14ac:dyDescent="0.25">
      <c r="B94" t="s">
        <v>8</v>
      </c>
      <c r="C94" t="s">
        <v>20</v>
      </c>
      <c r="D94" t="s">
        <v>30</v>
      </c>
      <c r="E94" s="3">
        <v>4991</v>
      </c>
      <c r="F94" s="4">
        <v>12</v>
      </c>
      <c r="G94">
        <f>_xlfn.XLOOKUP(data1[[#This Row],[Product]],products[Product],products[Cost per unit])</f>
        <v>11.7</v>
      </c>
      <c r="H94">
        <f>data1[[#This Row],[cost per unit]]*data1[[#This Row],[Units]]</f>
        <v>140.39999999999998</v>
      </c>
      <c r="I94" s="3">
        <f>data1[[#This Row],[Amount]]-data1[[#This Row],[total cost]]</f>
        <v>4850.6000000000004</v>
      </c>
    </row>
    <row r="95" spans="2:9" x14ac:dyDescent="0.25">
      <c r="B95" t="s">
        <v>19</v>
      </c>
      <c r="C95" t="s">
        <v>20</v>
      </c>
      <c r="D95" t="s">
        <v>30</v>
      </c>
      <c r="E95" s="3">
        <v>1057</v>
      </c>
      <c r="F95" s="4">
        <v>54</v>
      </c>
      <c r="G95">
        <f>_xlfn.XLOOKUP(data1[[#This Row],[Product]],products[Product],products[Cost per unit])</f>
        <v>11.7</v>
      </c>
      <c r="H95">
        <f>data1[[#This Row],[cost per unit]]*data1[[#This Row],[Units]]</f>
        <v>631.79999999999995</v>
      </c>
      <c r="I95" s="3">
        <f>data1[[#This Row],[Amount]]-data1[[#This Row],[total cost]]</f>
        <v>425.20000000000005</v>
      </c>
    </row>
    <row r="96" spans="2:9" x14ac:dyDescent="0.25">
      <c r="B96" t="s">
        <v>11</v>
      </c>
      <c r="C96" t="s">
        <v>12</v>
      </c>
      <c r="D96" t="s">
        <v>30</v>
      </c>
      <c r="E96" s="3">
        <v>4606</v>
      </c>
      <c r="F96" s="4">
        <v>63</v>
      </c>
      <c r="G96">
        <f>_xlfn.XLOOKUP(data1[[#This Row],[Product]],products[Product],products[Cost per unit])</f>
        <v>11.7</v>
      </c>
      <c r="H96">
        <f>data1[[#This Row],[cost per unit]]*data1[[#This Row],[Units]]</f>
        <v>737.09999999999991</v>
      </c>
      <c r="I96" s="3">
        <f>data1[[#This Row],[Amount]]-data1[[#This Row],[total cost]]</f>
        <v>3868.9</v>
      </c>
    </row>
    <row r="97" spans="2:9" x14ac:dyDescent="0.25">
      <c r="B97" t="s">
        <v>21</v>
      </c>
      <c r="C97" t="s">
        <v>14</v>
      </c>
      <c r="D97" t="s">
        <v>30</v>
      </c>
      <c r="E97" s="3">
        <v>3976</v>
      </c>
      <c r="F97" s="4">
        <v>72</v>
      </c>
      <c r="G97">
        <f>_xlfn.XLOOKUP(data1[[#This Row],[Product]],products[Product],products[Cost per unit])</f>
        <v>11.7</v>
      </c>
      <c r="H97">
        <f>data1[[#This Row],[cost per unit]]*data1[[#This Row],[Units]]</f>
        <v>842.4</v>
      </c>
      <c r="I97" s="3">
        <f>data1[[#This Row],[Amount]]-data1[[#This Row],[total cost]]</f>
        <v>3133.6</v>
      </c>
    </row>
    <row r="98" spans="2:9" x14ac:dyDescent="0.25">
      <c r="B98" t="s">
        <v>11</v>
      </c>
      <c r="C98" t="s">
        <v>16</v>
      </c>
      <c r="D98" t="s">
        <v>30</v>
      </c>
      <c r="E98" s="3">
        <v>1281</v>
      </c>
      <c r="F98" s="4">
        <v>75</v>
      </c>
      <c r="G98">
        <f>_xlfn.XLOOKUP(data1[[#This Row],[Product]],products[Product],products[Cost per unit])</f>
        <v>11.7</v>
      </c>
      <c r="H98">
        <f>data1[[#This Row],[cost per unit]]*data1[[#This Row],[Units]]</f>
        <v>877.5</v>
      </c>
      <c r="I98" s="3">
        <f>data1[[#This Row],[Amount]]-data1[[#This Row],[total cost]]</f>
        <v>403.5</v>
      </c>
    </row>
    <row r="99" spans="2:9" x14ac:dyDescent="0.25">
      <c r="B99" t="s">
        <v>17</v>
      </c>
      <c r="C99" t="s">
        <v>12</v>
      </c>
      <c r="D99" t="s">
        <v>30</v>
      </c>
      <c r="E99" s="3">
        <v>3472</v>
      </c>
      <c r="F99" s="4">
        <v>96</v>
      </c>
      <c r="G99">
        <f>_xlfn.XLOOKUP(data1[[#This Row],[Product]],products[Product],products[Cost per unit])</f>
        <v>11.7</v>
      </c>
      <c r="H99">
        <f>data1[[#This Row],[cost per unit]]*data1[[#This Row],[Units]]</f>
        <v>1123.1999999999998</v>
      </c>
      <c r="I99" s="3">
        <f>data1[[#This Row],[Amount]]-data1[[#This Row],[total cost]]</f>
        <v>2348.8000000000002</v>
      </c>
    </row>
    <row r="100" spans="2:9" x14ac:dyDescent="0.25">
      <c r="B100" t="s">
        <v>11</v>
      </c>
      <c r="C100" t="s">
        <v>20</v>
      </c>
      <c r="D100" t="s">
        <v>30</v>
      </c>
      <c r="E100" s="3">
        <v>6608</v>
      </c>
      <c r="F100" s="4">
        <v>225</v>
      </c>
      <c r="G100">
        <f>_xlfn.XLOOKUP(data1[[#This Row],[Product]],products[Product],products[Cost per unit])</f>
        <v>11.7</v>
      </c>
      <c r="H100">
        <f>data1[[#This Row],[cost per unit]]*data1[[#This Row],[Units]]</f>
        <v>2632.5</v>
      </c>
      <c r="I100" s="3">
        <f>data1[[#This Row],[Amount]]-data1[[#This Row],[total cost]]</f>
        <v>3975.5</v>
      </c>
    </row>
    <row r="101" spans="2:9" x14ac:dyDescent="0.25">
      <c r="B101" t="s">
        <v>26</v>
      </c>
      <c r="C101" t="s">
        <v>12</v>
      </c>
      <c r="D101" t="s">
        <v>30</v>
      </c>
      <c r="E101" s="3">
        <v>2415</v>
      </c>
      <c r="F101" s="4">
        <v>255</v>
      </c>
      <c r="G101">
        <f>_xlfn.XLOOKUP(data1[[#This Row],[Product]],products[Product],products[Cost per unit])</f>
        <v>11.7</v>
      </c>
      <c r="H101">
        <f>data1[[#This Row],[cost per unit]]*data1[[#This Row],[Units]]</f>
        <v>2983.5</v>
      </c>
      <c r="I101" s="3">
        <f>data1[[#This Row],[Amount]]-data1[[#This Row],[total cost]]</f>
        <v>-568.5</v>
      </c>
    </row>
    <row r="102" spans="2:9" x14ac:dyDescent="0.25">
      <c r="B102" t="s">
        <v>26</v>
      </c>
      <c r="C102" t="s">
        <v>9</v>
      </c>
      <c r="D102" t="s">
        <v>30</v>
      </c>
      <c r="E102" s="3">
        <v>7259</v>
      </c>
      <c r="F102" s="4">
        <v>276</v>
      </c>
      <c r="G102">
        <f>_xlfn.XLOOKUP(data1[[#This Row],[Product]],products[Product],products[Cost per unit])</f>
        <v>11.7</v>
      </c>
      <c r="H102">
        <f>data1[[#This Row],[cost per unit]]*data1[[#This Row],[Units]]</f>
        <v>3229.2</v>
      </c>
      <c r="I102" s="3">
        <f>data1[[#This Row],[Amount]]-data1[[#This Row],[total cost]]</f>
        <v>4029.8</v>
      </c>
    </row>
    <row r="103" spans="2:9" x14ac:dyDescent="0.25">
      <c r="B103" t="s">
        <v>11</v>
      </c>
      <c r="C103" t="s">
        <v>9</v>
      </c>
      <c r="D103" t="s">
        <v>30</v>
      </c>
      <c r="E103" s="3">
        <v>1932</v>
      </c>
      <c r="F103" s="4">
        <v>369</v>
      </c>
      <c r="G103">
        <f>_xlfn.XLOOKUP(data1[[#This Row],[Product]],products[Product],products[Cost per unit])</f>
        <v>11.7</v>
      </c>
      <c r="H103">
        <f>data1[[#This Row],[cost per unit]]*data1[[#This Row],[Units]]</f>
        <v>4317.3</v>
      </c>
      <c r="I103" s="3">
        <f>data1[[#This Row],[Amount]]-data1[[#This Row],[total cost]]</f>
        <v>-2385.3000000000002</v>
      </c>
    </row>
    <row r="104" spans="2:9" x14ac:dyDescent="0.25">
      <c r="B104" t="s">
        <v>17</v>
      </c>
      <c r="C104" t="s">
        <v>16</v>
      </c>
      <c r="D104" t="s">
        <v>30</v>
      </c>
      <c r="E104" s="3">
        <v>5586</v>
      </c>
      <c r="F104" s="4">
        <v>525</v>
      </c>
      <c r="G104">
        <f>_xlfn.XLOOKUP(data1[[#This Row],[Product]],products[Product],products[Cost per unit])</f>
        <v>11.7</v>
      </c>
      <c r="H104">
        <f>data1[[#This Row],[cost per unit]]*data1[[#This Row],[Units]]</f>
        <v>6142.5</v>
      </c>
      <c r="I104" s="3">
        <f>data1[[#This Row],[Amount]]-data1[[#This Row],[total cost]]</f>
        <v>-556.5</v>
      </c>
    </row>
    <row r="105" spans="2:9" x14ac:dyDescent="0.25">
      <c r="B105" t="s">
        <v>26</v>
      </c>
      <c r="C105" t="s">
        <v>9</v>
      </c>
      <c r="D105" t="s">
        <v>31</v>
      </c>
      <c r="E105" s="3">
        <v>2583</v>
      </c>
      <c r="F105" s="4">
        <v>18</v>
      </c>
      <c r="G105">
        <f>_xlfn.XLOOKUP(data1[[#This Row],[Product]],products[Product],products[Cost per unit])</f>
        <v>10.62</v>
      </c>
      <c r="H105">
        <f>data1[[#This Row],[cost per unit]]*data1[[#This Row],[Units]]</f>
        <v>191.16</v>
      </c>
      <c r="I105" s="3">
        <f>data1[[#This Row],[Amount]]-data1[[#This Row],[total cost]]</f>
        <v>2391.84</v>
      </c>
    </row>
    <row r="106" spans="2:9" x14ac:dyDescent="0.25">
      <c r="B106" t="s">
        <v>22</v>
      </c>
      <c r="C106" t="s">
        <v>20</v>
      </c>
      <c r="D106" t="s">
        <v>31</v>
      </c>
      <c r="E106" s="3">
        <v>7273</v>
      </c>
      <c r="F106" s="4">
        <v>96</v>
      </c>
      <c r="G106">
        <f>_xlfn.XLOOKUP(data1[[#This Row],[Product]],products[Product],products[Cost per unit])</f>
        <v>10.62</v>
      </c>
      <c r="H106">
        <f>data1[[#This Row],[cost per unit]]*data1[[#This Row],[Units]]</f>
        <v>1019.52</v>
      </c>
      <c r="I106" s="3">
        <f>data1[[#This Row],[Amount]]-data1[[#This Row],[total cost]]</f>
        <v>6253.48</v>
      </c>
    </row>
    <row r="107" spans="2:9" x14ac:dyDescent="0.25">
      <c r="B107" t="s">
        <v>21</v>
      </c>
      <c r="C107" t="s">
        <v>20</v>
      </c>
      <c r="D107" t="s">
        <v>31</v>
      </c>
      <c r="E107" s="3">
        <v>3388</v>
      </c>
      <c r="F107" s="4">
        <v>123</v>
      </c>
      <c r="G107">
        <f>_xlfn.XLOOKUP(data1[[#This Row],[Product]],products[Product],products[Cost per unit])</f>
        <v>10.62</v>
      </c>
      <c r="H107">
        <f>data1[[#This Row],[cost per unit]]*data1[[#This Row],[Units]]</f>
        <v>1306.26</v>
      </c>
      <c r="I107" s="3">
        <f>data1[[#This Row],[Amount]]-data1[[#This Row],[total cost]]</f>
        <v>2081.7399999999998</v>
      </c>
    </row>
    <row r="108" spans="2:9" x14ac:dyDescent="0.25">
      <c r="B108" t="s">
        <v>11</v>
      </c>
      <c r="C108" t="s">
        <v>9</v>
      </c>
      <c r="D108" t="s">
        <v>31</v>
      </c>
      <c r="E108" s="3">
        <v>2205</v>
      </c>
      <c r="F108" s="4">
        <v>138</v>
      </c>
      <c r="G108">
        <f>_xlfn.XLOOKUP(data1[[#This Row],[Product]],products[Product],products[Cost per unit])</f>
        <v>10.62</v>
      </c>
      <c r="H108">
        <f>data1[[#This Row],[cost per unit]]*data1[[#This Row],[Units]]</f>
        <v>1465.56</v>
      </c>
      <c r="I108" s="3">
        <f>data1[[#This Row],[Amount]]-data1[[#This Row],[total cost]]</f>
        <v>739.44</v>
      </c>
    </row>
    <row r="109" spans="2:9" x14ac:dyDescent="0.25">
      <c r="B109" t="s">
        <v>19</v>
      </c>
      <c r="C109" t="s">
        <v>14</v>
      </c>
      <c r="D109" t="s">
        <v>31</v>
      </c>
      <c r="E109" s="3">
        <v>9443</v>
      </c>
      <c r="F109" s="4">
        <v>162</v>
      </c>
      <c r="G109">
        <f>_xlfn.XLOOKUP(data1[[#This Row],[Product]],products[Product],products[Cost per unit])</f>
        <v>10.62</v>
      </c>
      <c r="H109">
        <f>data1[[#This Row],[cost per unit]]*data1[[#This Row],[Units]]</f>
        <v>1720.4399999999998</v>
      </c>
      <c r="I109" s="3">
        <f>data1[[#This Row],[Amount]]-data1[[#This Row],[total cost]]</f>
        <v>7722.56</v>
      </c>
    </row>
    <row r="110" spans="2:9" x14ac:dyDescent="0.25">
      <c r="B110" t="s">
        <v>17</v>
      </c>
      <c r="C110" t="s">
        <v>12</v>
      </c>
      <c r="D110" t="s">
        <v>31</v>
      </c>
      <c r="E110" s="3">
        <v>1974</v>
      </c>
      <c r="F110" s="4">
        <v>195</v>
      </c>
      <c r="G110">
        <f>_xlfn.XLOOKUP(data1[[#This Row],[Product]],products[Product],products[Cost per unit])</f>
        <v>10.62</v>
      </c>
      <c r="H110">
        <f>data1[[#This Row],[cost per unit]]*data1[[#This Row],[Units]]</f>
        <v>2070.8999999999996</v>
      </c>
      <c r="I110" s="3">
        <f>data1[[#This Row],[Amount]]-data1[[#This Row],[total cost]]</f>
        <v>-96.899999999999636</v>
      </c>
    </row>
    <row r="111" spans="2:9" x14ac:dyDescent="0.25">
      <c r="B111" t="s">
        <v>23</v>
      </c>
      <c r="C111" t="s">
        <v>12</v>
      </c>
      <c r="D111" t="s">
        <v>31</v>
      </c>
      <c r="E111" s="3">
        <v>1071</v>
      </c>
      <c r="F111" s="4">
        <v>270</v>
      </c>
      <c r="G111">
        <f>_xlfn.XLOOKUP(data1[[#This Row],[Product]],products[Product],products[Cost per unit])</f>
        <v>10.62</v>
      </c>
      <c r="H111">
        <f>data1[[#This Row],[cost per unit]]*data1[[#This Row],[Units]]</f>
        <v>2867.3999999999996</v>
      </c>
      <c r="I111" s="3">
        <f>data1[[#This Row],[Amount]]-data1[[#This Row],[total cost]]</f>
        <v>-1796.3999999999996</v>
      </c>
    </row>
    <row r="112" spans="2:9" x14ac:dyDescent="0.25">
      <c r="B112" t="s">
        <v>8</v>
      </c>
      <c r="C112" t="s">
        <v>9</v>
      </c>
      <c r="D112" t="s">
        <v>31</v>
      </c>
      <c r="E112" s="3">
        <v>15610</v>
      </c>
      <c r="F112" s="4">
        <v>339</v>
      </c>
      <c r="G112">
        <f>_xlfn.XLOOKUP(data1[[#This Row],[Product]],products[Product],products[Cost per unit])</f>
        <v>10.62</v>
      </c>
      <c r="H112">
        <f>data1[[#This Row],[cost per unit]]*data1[[#This Row],[Units]]</f>
        <v>3600.18</v>
      </c>
      <c r="I112" s="3">
        <f>data1[[#This Row],[Amount]]-data1[[#This Row],[total cost]]</f>
        <v>12009.82</v>
      </c>
    </row>
    <row r="113" spans="2:9" x14ac:dyDescent="0.25">
      <c r="B113" t="s">
        <v>15</v>
      </c>
      <c r="C113" t="s">
        <v>12</v>
      </c>
      <c r="D113" t="s">
        <v>31</v>
      </c>
      <c r="E113" s="3">
        <v>2702</v>
      </c>
      <c r="F113" s="4">
        <v>363</v>
      </c>
      <c r="G113">
        <f>_xlfn.XLOOKUP(data1[[#This Row],[Product]],products[Product],products[Cost per unit])</f>
        <v>10.62</v>
      </c>
      <c r="H113">
        <f>data1[[#This Row],[cost per unit]]*data1[[#This Row],[Units]]</f>
        <v>3855.0599999999995</v>
      </c>
      <c r="I113" s="3">
        <f>data1[[#This Row],[Amount]]-data1[[#This Row],[total cost]]</f>
        <v>-1153.0599999999995</v>
      </c>
    </row>
    <row r="114" spans="2:9" x14ac:dyDescent="0.25">
      <c r="B114" t="s">
        <v>22</v>
      </c>
      <c r="C114" t="s">
        <v>9</v>
      </c>
      <c r="D114" t="s">
        <v>31</v>
      </c>
      <c r="E114" s="3">
        <v>8463</v>
      </c>
      <c r="F114" s="4">
        <v>492</v>
      </c>
      <c r="G114">
        <f>_xlfn.XLOOKUP(data1[[#This Row],[Product]],products[Product],products[Cost per unit])</f>
        <v>10.62</v>
      </c>
      <c r="H114">
        <f>data1[[#This Row],[cost per unit]]*data1[[#This Row],[Units]]</f>
        <v>5225.04</v>
      </c>
      <c r="I114" s="3">
        <f>data1[[#This Row],[Amount]]-data1[[#This Row],[total cost]]</f>
        <v>3237.96</v>
      </c>
    </row>
    <row r="115" spans="2:9" x14ac:dyDescent="0.25">
      <c r="B115" t="s">
        <v>17</v>
      </c>
      <c r="C115" t="s">
        <v>20</v>
      </c>
      <c r="D115" t="s">
        <v>32</v>
      </c>
      <c r="E115" s="3">
        <v>3059</v>
      </c>
      <c r="F115" s="4">
        <v>27</v>
      </c>
      <c r="G115">
        <f>_xlfn.XLOOKUP(data1[[#This Row],[Product]],products[Product],products[Cost per unit])</f>
        <v>10.38</v>
      </c>
      <c r="H115">
        <f>data1[[#This Row],[cost per unit]]*data1[[#This Row],[Units]]</f>
        <v>280.26000000000005</v>
      </c>
      <c r="I115" s="3">
        <f>data1[[#This Row],[Amount]]-data1[[#This Row],[total cost]]</f>
        <v>2778.74</v>
      </c>
    </row>
    <row r="116" spans="2:9" x14ac:dyDescent="0.25">
      <c r="B116" t="s">
        <v>22</v>
      </c>
      <c r="C116" t="s">
        <v>20</v>
      </c>
      <c r="D116" t="s">
        <v>32</v>
      </c>
      <c r="E116" s="3">
        <v>2919</v>
      </c>
      <c r="F116" s="4">
        <v>45</v>
      </c>
      <c r="G116">
        <f>_xlfn.XLOOKUP(data1[[#This Row],[Product]],products[Product],products[Cost per unit])</f>
        <v>10.38</v>
      </c>
      <c r="H116">
        <f>data1[[#This Row],[cost per unit]]*data1[[#This Row],[Units]]</f>
        <v>467.1</v>
      </c>
      <c r="I116" s="3">
        <f>data1[[#This Row],[Amount]]-data1[[#This Row],[total cost]]</f>
        <v>2451.9</v>
      </c>
    </row>
    <row r="117" spans="2:9" x14ac:dyDescent="0.25">
      <c r="B117" t="s">
        <v>26</v>
      </c>
      <c r="C117" t="s">
        <v>14</v>
      </c>
      <c r="D117" t="s">
        <v>32</v>
      </c>
      <c r="E117" s="3">
        <v>1652</v>
      </c>
      <c r="F117" s="4">
        <v>102</v>
      </c>
      <c r="G117">
        <f>_xlfn.XLOOKUP(data1[[#This Row],[Product]],products[Product],products[Cost per unit])</f>
        <v>10.38</v>
      </c>
      <c r="H117">
        <f>data1[[#This Row],[cost per unit]]*data1[[#This Row],[Units]]</f>
        <v>1058.76</v>
      </c>
      <c r="I117" s="3">
        <f>data1[[#This Row],[Amount]]-data1[[#This Row],[total cost]]</f>
        <v>593.24</v>
      </c>
    </row>
    <row r="118" spans="2:9" x14ac:dyDescent="0.25">
      <c r="B118" t="s">
        <v>19</v>
      </c>
      <c r="C118" t="s">
        <v>14</v>
      </c>
      <c r="D118" t="s">
        <v>32</v>
      </c>
      <c r="E118" s="3">
        <v>6027</v>
      </c>
      <c r="F118" s="4">
        <v>144</v>
      </c>
      <c r="G118">
        <f>_xlfn.XLOOKUP(data1[[#This Row],[Product]],products[Product],products[Cost per unit])</f>
        <v>10.38</v>
      </c>
      <c r="H118">
        <f>data1[[#This Row],[cost per unit]]*data1[[#This Row],[Units]]</f>
        <v>1494.72</v>
      </c>
      <c r="I118" s="3">
        <f>data1[[#This Row],[Amount]]-data1[[#This Row],[total cost]]</f>
        <v>4532.28</v>
      </c>
    </row>
    <row r="119" spans="2:9" x14ac:dyDescent="0.25">
      <c r="B119" t="s">
        <v>22</v>
      </c>
      <c r="C119" t="s">
        <v>9</v>
      </c>
      <c r="D119" t="s">
        <v>32</v>
      </c>
      <c r="E119" s="3">
        <v>14329</v>
      </c>
      <c r="F119" s="4">
        <v>150</v>
      </c>
      <c r="G119">
        <f>_xlfn.XLOOKUP(data1[[#This Row],[Product]],products[Product],products[Cost per unit])</f>
        <v>10.38</v>
      </c>
      <c r="H119">
        <f>data1[[#This Row],[cost per unit]]*data1[[#This Row],[Units]]</f>
        <v>1557.0000000000002</v>
      </c>
      <c r="I119" s="3">
        <f>data1[[#This Row],[Amount]]-data1[[#This Row],[total cost]]</f>
        <v>12772</v>
      </c>
    </row>
    <row r="120" spans="2:9" x14ac:dyDescent="0.25">
      <c r="B120" t="s">
        <v>26</v>
      </c>
      <c r="C120" t="s">
        <v>18</v>
      </c>
      <c r="D120" t="s">
        <v>32</v>
      </c>
      <c r="E120" s="3">
        <v>973</v>
      </c>
      <c r="F120" s="4">
        <v>162</v>
      </c>
      <c r="G120">
        <f>_xlfn.XLOOKUP(data1[[#This Row],[Product]],products[Product],products[Cost per unit])</f>
        <v>10.38</v>
      </c>
      <c r="H120">
        <f>data1[[#This Row],[cost per unit]]*data1[[#This Row],[Units]]</f>
        <v>1681.5600000000002</v>
      </c>
      <c r="I120" s="3">
        <f>data1[[#This Row],[Amount]]-data1[[#This Row],[total cost]]</f>
        <v>-708.56000000000017</v>
      </c>
    </row>
    <row r="121" spans="2:9" x14ac:dyDescent="0.25">
      <c r="B121" t="s">
        <v>19</v>
      </c>
      <c r="C121" t="s">
        <v>16</v>
      </c>
      <c r="D121" t="s">
        <v>32</v>
      </c>
      <c r="E121" s="3">
        <v>6580</v>
      </c>
      <c r="F121" s="4">
        <v>183</v>
      </c>
      <c r="G121">
        <f>_xlfn.XLOOKUP(data1[[#This Row],[Product]],products[Product],products[Cost per unit])</f>
        <v>10.38</v>
      </c>
      <c r="H121">
        <f>data1[[#This Row],[cost per unit]]*data1[[#This Row],[Units]]</f>
        <v>1899.5400000000002</v>
      </c>
      <c r="I121" s="3">
        <f>data1[[#This Row],[Amount]]-data1[[#This Row],[total cost]]</f>
        <v>4680.46</v>
      </c>
    </row>
    <row r="122" spans="2:9" x14ac:dyDescent="0.25">
      <c r="B122" t="s">
        <v>21</v>
      </c>
      <c r="C122" t="s">
        <v>12</v>
      </c>
      <c r="D122" t="s">
        <v>32</v>
      </c>
      <c r="E122" s="3">
        <v>7455</v>
      </c>
      <c r="F122" s="4">
        <v>216</v>
      </c>
      <c r="G122">
        <f>_xlfn.XLOOKUP(data1[[#This Row],[Product]],products[Product],products[Cost per unit])</f>
        <v>10.38</v>
      </c>
      <c r="H122">
        <f>data1[[#This Row],[cost per unit]]*data1[[#This Row],[Units]]</f>
        <v>2242.0800000000004</v>
      </c>
      <c r="I122" s="3">
        <f>data1[[#This Row],[Amount]]-data1[[#This Row],[total cost]]</f>
        <v>5212.92</v>
      </c>
    </row>
    <row r="123" spans="2:9" x14ac:dyDescent="0.25">
      <c r="B123" t="s">
        <v>13</v>
      </c>
      <c r="C123" t="s">
        <v>14</v>
      </c>
      <c r="D123" t="s">
        <v>32</v>
      </c>
      <c r="E123" s="3">
        <v>3101</v>
      </c>
      <c r="F123" s="4">
        <v>225</v>
      </c>
      <c r="G123">
        <f>_xlfn.XLOOKUP(data1[[#This Row],[Product]],products[Product],products[Cost per unit])</f>
        <v>10.38</v>
      </c>
      <c r="H123">
        <f>data1[[#This Row],[cost per unit]]*data1[[#This Row],[Units]]</f>
        <v>2335.5</v>
      </c>
      <c r="I123" s="3">
        <f>data1[[#This Row],[Amount]]-data1[[#This Row],[total cost]]</f>
        <v>765.5</v>
      </c>
    </row>
    <row r="124" spans="2:9" x14ac:dyDescent="0.25">
      <c r="B124" t="s">
        <v>11</v>
      </c>
      <c r="C124" t="s">
        <v>16</v>
      </c>
      <c r="D124" t="s">
        <v>32</v>
      </c>
      <c r="E124" s="3">
        <v>5677</v>
      </c>
      <c r="F124" s="4">
        <v>258</v>
      </c>
      <c r="G124">
        <f>_xlfn.XLOOKUP(data1[[#This Row],[Product]],products[Product],products[Cost per unit])</f>
        <v>10.38</v>
      </c>
      <c r="H124">
        <f>data1[[#This Row],[cost per unit]]*data1[[#This Row],[Units]]</f>
        <v>2678.0400000000004</v>
      </c>
      <c r="I124" s="3">
        <f>data1[[#This Row],[Amount]]-data1[[#This Row],[total cost]]</f>
        <v>2998.9599999999996</v>
      </c>
    </row>
    <row r="125" spans="2:9" x14ac:dyDescent="0.25">
      <c r="B125" t="s">
        <v>11</v>
      </c>
      <c r="C125" t="s">
        <v>12</v>
      </c>
      <c r="D125" t="s">
        <v>32</v>
      </c>
      <c r="E125" s="3">
        <v>5194</v>
      </c>
      <c r="F125" s="4">
        <v>288</v>
      </c>
      <c r="G125">
        <f>_xlfn.XLOOKUP(data1[[#This Row],[Product]],products[Product],products[Cost per unit])</f>
        <v>10.38</v>
      </c>
      <c r="H125">
        <f>data1[[#This Row],[cost per unit]]*data1[[#This Row],[Units]]</f>
        <v>2989.44</v>
      </c>
      <c r="I125" s="3">
        <f>data1[[#This Row],[Amount]]-data1[[#This Row],[total cost]]</f>
        <v>2204.56</v>
      </c>
    </row>
    <row r="126" spans="2:9" x14ac:dyDescent="0.25">
      <c r="B126" t="s">
        <v>21</v>
      </c>
      <c r="C126" t="s">
        <v>18</v>
      </c>
      <c r="D126" t="s">
        <v>32</v>
      </c>
      <c r="E126" s="3">
        <v>854</v>
      </c>
      <c r="F126" s="4">
        <v>309</v>
      </c>
      <c r="G126">
        <f>_xlfn.XLOOKUP(data1[[#This Row],[Product]],products[Product],products[Cost per unit])</f>
        <v>10.38</v>
      </c>
      <c r="H126">
        <f>data1[[#This Row],[cost per unit]]*data1[[#This Row],[Units]]</f>
        <v>3207.42</v>
      </c>
      <c r="I126" s="3">
        <f>data1[[#This Row],[Amount]]-data1[[#This Row],[total cost]]</f>
        <v>-2353.42</v>
      </c>
    </row>
    <row r="127" spans="2:9" x14ac:dyDescent="0.25">
      <c r="B127" t="s">
        <v>26</v>
      </c>
      <c r="C127" t="s">
        <v>9</v>
      </c>
      <c r="D127" t="s">
        <v>32</v>
      </c>
      <c r="E127" s="3">
        <v>3689</v>
      </c>
      <c r="F127" s="4">
        <v>312</v>
      </c>
      <c r="G127">
        <f>_xlfn.XLOOKUP(data1[[#This Row],[Product]],products[Product],products[Cost per unit])</f>
        <v>10.38</v>
      </c>
      <c r="H127">
        <f>data1[[#This Row],[cost per unit]]*data1[[#This Row],[Units]]</f>
        <v>3238.5600000000004</v>
      </c>
      <c r="I127" s="3">
        <f>data1[[#This Row],[Amount]]-data1[[#This Row],[total cost]]</f>
        <v>450.4399999999996</v>
      </c>
    </row>
    <row r="128" spans="2:9" x14ac:dyDescent="0.25">
      <c r="B128" t="s">
        <v>26</v>
      </c>
      <c r="C128" t="s">
        <v>20</v>
      </c>
      <c r="D128" t="s">
        <v>32</v>
      </c>
      <c r="E128" s="3">
        <v>7308</v>
      </c>
      <c r="F128" s="4">
        <v>327</v>
      </c>
      <c r="G128">
        <f>_xlfn.XLOOKUP(data1[[#This Row],[Product]],products[Product],products[Cost per unit])</f>
        <v>10.38</v>
      </c>
      <c r="H128">
        <f>data1[[#This Row],[cost per unit]]*data1[[#This Row],[Units]]</f>
        <v>3394.26</v>
      </c>
      <c r="I128" s="3">
        <f>data1[[#This Row],[Amount]]-data1[[#This Row],[total cost]]</f>
        <v>3913.74</v>
      </c>
    </row>
    <row r="129" spans="2:9" x14ac:dyDescent="0.25">
      <c r="B129" t="s">
        <v>23</v>
      </c>
      <c r="C129" t="s">
        <v>20</v>
      </c>
      <c r="D129" t="s">
        <v>32</v>
      </c>
      <c r="E129" s="3">
        <v>3556</v>
      </c>
      <c r="F129" s="4">
        <v>459</v>
      </c>
      <c r="G129">
        <f>_xlfn.XLOOKUP(data1[[#This Row],[Product]],products[Product],products[Cost per unit])</f>
        <v>10.38</v>
      </c>
      <c r="H129">
        <f>data1[[#This Row],[cost per unit]]*data1[[#This Row],[Units]]</f>
        <v>4764.42</v>
      </c>
      <c r="I129" s="3">
        <f>data1[[#This Row],[Amount]]-data1[[#This Row],[total cost]]</f>
        <v>-1208.42</v>
      </c>
    </row>
    <row r="130" spans="2:9" x14ac:dyDescent="0.25">
      <c r="B130" t="s">
        <v>21</v>
      </c>
      <c r="C130" t="s">
        <v>16</v>
      </c>
      <c r="D130" t="s">
        <v>33</v>
      </c>
      <c r="E130" s="3">
        <v>5915</v>
      </c>
      <c r="F130" s="4">
        <v>3</v>
      </c>
      <c r="G130">
        <f>_xlfn.XLOOKUP(data1[[#This Row],[Product]],products[Product],products[Cost per unit])</f>
        <v>9.77</v>
      </c>
      <c r="H130">
        <f>data1[[#This Row],[cost per unit]]*data1[[#This Row],[Units]]</f>
        <v>29.31</v>
      </c>
      <c r="I130" s="3">
        <f>data1[[#This Row],[Amount]]-data1[[#This Row],[total cost]]</f>
        <v>5885.69</v>
      </c>
    </row>
    <row r="131" spans="2:9" x14ac:dyDescent="0.25">
      <c r="B131" t="s">
        <v>13</v>
      </c>
      <c r="C131" t="s">
        <v>14</v>
      </c>
      <c r="D131" t="s">
        <v>33</v>
      </c>
      <c r="E131" s="3">
        <v>5817</v>
      </c>
      <c r="F131" s="4">
        <v>12</v>
      </c>
      <c r="G131">
        <f>_xlfn.XLOOKUP(data1[[#This Row],[Product]],products[Product],products[Cost per unit])</f>
        <v>9.77</v>
      </c>
      <c r="H131">
        <f>data1[[#This Row],[cost per unit]]*data1[[#This Row],[Units]]</f>
        <v>117.24</v>
      </c>
      <c r="I131" s="3">
        <f>data1[[#This Row],[Amount]]-data1[[#This Row],[total cost]]</f>
        <v>5699.76</v>
      </c>
    </row>
    <row r="132" spans="2:9" x14ac:dyDescent="0.25">
      <c r="B132" t="s">
        <v>17</v>
      </c>
      <c r="C132" t="s">
        <v>9</v>
      </c>
      <c r="D132" t="s">
        <v>33</v>
      </c>
      <c r="E132" s="3">
        <v>4053</v>
      </c>
      <c r="F132" s="4">
        <v>24</v>
      </c>
      <c r="G132">
        <f>_xlfn.XLOOKUP(data1[[#This Row],[Product]],products[Product],products[Cost per unit])</f>
        <v>9.77</v>
      </c>
      <c r="H132">
        <f>data1[[#This Row],[cost per unit]]*data1[[#This Row],[Units]]</f>
        <v>234.48</v>
      </c>
      <c r="I132" s="3">
        <f>data1[[#This Row],[Amount]]-data1[[#This Row],[total cost]]</f>
        <v>3818.52</v>
      </c>
    </row>
    <row r="133" spans="2:9" x14ac:dyDescent="0.25">
      <c r="B133" t="s">
        <v>11</v>
      </c>
      <c r="C133" t="s">
        <v>18</v>
      </c>
      <c r="D133" t="s">
        <v>33</v>
      </c>
      <c r="E133" s="3">
        <v>8435</v>
      </c>
      <c r="F133" s="4">
        <v>42</v>
      </c>
      <c r="G133">
        <f>_xlfn.XLOOKUP(data1[[#This Row],[Product]],products[Product],products[Cost per unit])</f>
        <v>9.77</v>
      </c>
      <c r="H133">
        <f>data1[[#This Row],[cost per unit]]*data1[[#This Row],[Units]]</f>
        <v>410.34</v>
      </c>
      <c r="I133" s="3">
        <f>data1[[#This Row],[Amount]]-data1[[#This Row],[total cost]]</f>
        <v>8024.66</v>
      </c>
    </row>
    <row r="134" spans="2:9" x14ac:dyDescent="0.25">
      <c r="B134" t="s">
        <v>8</v>
      </c>
      <c r="C134" t="s">
        <v>20</v>
      </c>
      <c r="D134" t="s">
        <v>33</v>
      </c>
      <c r="E134" s="3">
        <v>518</v>
      </c>
      <c r="F134" s="4">
        <v>75</v>
      </c>
      <c r="G134">
        <f>_xlfn.XLOOKUP(data1[[#This Row],[Product]],products[Product],products[Cost per unit])</f>
        <v>9.77</v>
      </c>
      <c r="H134">
        <f>data1[[#This Row],[cost per unit]]*data1[[#This Row],[Units]]</f>
        <v>732.75</v>
      </c>
      <c r="I134" s="3">
        <f>data1[[#This Row],[Amount]]-data1[[#This Row],[total cost]]</f>
        <v>-214.75</v>
      </c>
    </row>
    <row r="135" spans="2:9" x14ac:dyDescent="0.25">
      <c r="B135" t="s">
        <v>8</v>
      </c>
      <c r="C135" t="s">
        <v>14</v>
      </c>
      <c r="D135" t="s">
        <v>33</v>
      </c>
      <c r="E135" s="3">
        <v>6909</v>
      </c>
      <c r="F135" s="4">
        <v>81</v>
      </c>
      <c r="G135">
        <f>_xlfn.XLOOKUP(data1[[#This Row],[Product]],products[Product],products[Cost per unit])</f>
        <v>9.77</v>
      </c>
      <c r="H135">
        <f>data1[[#This Row],[cost per unit]]*data1[[#This Row],[Units]]</f>
        <v>791.37</v>
      </c>
      <c r="I135" s="3">
        <f>data1[[#This Row],[Amount]]-data1[[#This Row],[total cost]]</f>
        <v>6117.63</v>
      </c>
    </row>
    <row r="136" spans="2:9" x14ac:dyDescent="0.25">
      <c r="B136" t="s">
        <v>8</v>
      </c>
      <c r="C136" t="s">
        <v>12</v>
      </c>
      <c r="D136" t="s">
        <v>33</v>
      </c>
      <c r="E136" s="3">
        <v>490</v>
      </c>
      <c r="F136" s="4">
        <v>84</v>
      </c>
      <c r="G136">
        <f>_xlfn.XLOOKUP(data1[[#This Row],[Product]],products[Product],products[Cost per unit])</f>
        <v>9.77</v>
      </c>
      <c r="H136">
        <f>data1[[#This Row],[cost per unit]]*data1[[#This Row],[Units]]</f>
        <v>820.68</v>
      </c>
      <c r="I136" s="3">
        <f>data1[[#This Row],[Amount]]-data1[[#This Row],[total cost]]</f>
        <v>-330.67999999999995</v>
      </c>
    </row>
    <row r="137" spans="2:9" x14ac:dyDescent="0.25">
      <c r="B137" t="s">
        <v>15</v>
      </c>
      <c r="C137" t="s">
        <v>16</v>
      </c>
      <c r="D137" t="s">
        <v>33</v>
      </c>
      <c r="E137" s="3">
        <v>168</v>
      </c>
      <c r="F137" s="4">
        <v>84</v>
      </c>
      <c r="G137">
        <f>_xlfn.XLOOKUP(data1[[#This Row],[Product]],products[Product],products[Cost per unit])</f>
        <v>9.77</v>
      </c>
      <c r="H137">
        <f>data1[[#This Row],[cost per unit]]*data1[[#This Row],[Units]]</f>
        <v>820.68</v>
      </c>
      <c r="I137" s="3">
        <f>data1[[#This Row],[Amount]]-data1[[#This Row],[total cost]]</f>
        <v>-652.67999999999995</v>
      </c>
    </row>
    <row r="138" spans="2:9" x14ac:dyDescent="0.25">
      <c r="B138" t="s">
        <v>17</v>
      </c>
      <c r="C138" t="s">
        <v>16</v>
      </c>
      <c r="D138" t="s">
        <v>33</v>
      </c>
      <c r="E138" s="3">
        <v>2205</v>
      </c>
      <c r="F138" s="4">
        <v>141</v>
      </c>
      <c r="G138">
        <f>_xlfn.XLOOKUP(data1[[#This Row],[Product]],products[Product],products[Cost per unit])</f>
        <v>9.77</v>
      </c>
      <c r="H138">
        <f>data1[[#This Row],[cost per unit]]*data1[[#This Row],[Units]]</f>
        <v>1377.57</v>
      </c>
      <c r="I138" s="3">
        <f>data1[[#This Row],[Amount]]-data1[[#This Row],[total cost]]</f>
        <v>827.43000000000006</v>
      </c>
    </row>
    <row r="139" spans="2:9" x14ac:dyDescent="0.25">
      <c r="B139" t="s">
        <v>19</v>
      </c>
      <c r="C139" t="s">
        <v>14</v>
      </c>
      <c r="D139" t="s">
        <v>33</v>
      </c>
      <c r="E139" s="3">
        <v>1568</v>
      </c>
      <c r="F139" s="4">
        <v>141</v>
      </c>
      <c r="G139">
        <f>_xlfn.XLOOKUP(data1[[#This Row],[Product]],products[Product],products[Cost per unit])</f>
        <v>9.77</v>
      </c>
      <c r="H139">
        <f>data1[[#This Row],[cost per unit]]*data1[[#This Row],[Units]]</f>
        <v>1377.57</v>
      </c>
      <c r="I139" s="3">
        <f>data1[[#This Row],[Amount]]-data1[[#This Row],[total cost]]</f>
        <v>190.43000000000006</v>
      </c>
    </row>
    <row r="140" spans="2:9" x14ac:dyDescent="0.25">
      <c r="B140" t="s">
        <v>21</v>
      </c>
      <c r="C140" t="s">
        <v>9</v>
      </c>
      <c r="D140" t="s">
        <v>33</v>
      </c>
      <c r="E140" s="3">
        <v>336</v>
      </c>
      <c r="F140" s="4">
        <v>144</v>
      </c>
      <c r="G140">
        <f>_xlfn.XLOOKUP(data1[[#This Row],[Product]],products[Product],products[Cost per unit])</f>
        <v>9.77</v>
      </c>
      <c r="H140">
        <f>data1[[#This Row],[cost per unit]]*data1[[#This Row],[Units]]</f>
        <v>1406.8799999999999</v>
      </c>
      <c r="I140" s="3">
        <f>data1[[#This Row],[Amount]]-data1[[#This Row],[total cost]]</f>
        <v>-1070.8799999999999</v>
      </c>
    </row>
    <row r="141" spans="2:9" x14ac:dyDescent="0.25">
      <c r="B141" t="s">
        <v>15</v>
      </c>
      <c r="C141" t="s">
        <v>20</v>
      </c>
      <c r="D141" t="s">
        <v>33</v>
      </c>
      <c r="E141" s="3">
        <v>1890</v>
      </c>
      <c r="F141" s="4">
        <v>195</v>
      </c>
      <c r="G141">
        <f>_xlfn.XLOOKUP(data1[[#This Row],[Product]],products[Product],products[Cost per unit])</f>
        <v>9.77</v>
      </c>
      <c r="H141">
        <f>data1[[#This Row],[cost per unit]]*data1[[#This Row],[Units]]</f>
        <v>1905.1499999999999</v>
      </c>
      <c r="I141" s="3">
        <f>data1[[#This Row],[Amount]]-data1[[#This Row],[total cost]]</f>
        <v>-15.149999999999864</v>
      </c>
    </row>
    <row r="142" spans="2:9" x14ac:dyDescent="0.25">
      <c r="B142" t="s">
        <v>11</v>
      </c>
      <c r="C142" t="s">
        <v>20</v>
      </c>
      <c r="D142" t="s">
        <v>33</v>
      </c>
      <c r="E142" s="3">
        <v>9835</v>
      </c>
      <c r="F142" s="4">
        <v>207</v>
      </c>
      <c r="G142">
        <f>_xlfn.XLOOKUP(data1[[#This Row],[Product]],products[Product],products[Cost per unit])</f>
        <v>9.77</v>
      </c>
      <c r="H142">
        <f>data1[[#This Row],[cost per unit]]*data1[[#This Row],[Units]]</f>
        <v>2022.3899999999999</v>
      </c>
      <c r="I142" s="3">
        <f>data1[[#This Row],[Amount]]-data1[[#This Row],[total cost]]</f>
        <v>7812.6100000000006</v>
      </c>
    </row>
    <row r="143" spans="2:9" x14ac:dyDescent="0.25">
      <c r="B143" t="s">
        <v>15</v>
      </c>
      <c r="C143" t="s">
        <v>12</v>
      </c>
      <c r="D143" t="s">
        <v>33</v>
      </c>
      <c r="E143" s="3">
        <v>5012</v>
      </c>
      <c r="F143" s="4">
        <v>210</v>
      </c>
      <c r="G143">
        <f>_xlfn.XLOOKUP(data1[[#This Row],[Product]],products[Product],products[Cost per unit])</f>
        <v>9.77</v>
      </c>
      <c r="H143">
        <f>data1[[#This Row],[cost per unit]]*data1[[#This Row],[Units]]</f>
        <v>2051.6999999999998</v>
      </c>
      <c r="I143" s="3">
        <f>data1[[#This Row],[Amount]]-data1[[#This Row],[total cost]]</f>
        <v>2960.3</v>
      </c>
    </row>
    <row r="144" spans="2:9" x14ac:dyDescent="0.25">
      <c r="B144" t="s">
        <v>8</v>
      </c>
      <c r="C144" t="s">
        <v>9</v>
      </c>
      <c r="D144" t="s">
        <v>33</v>
      </c>
      <c r="E144" s="3">
        <v>6279</v>
      </c>
      <c r="F144" s="4">
        <v>237</v>
      </c>
      <c r="G144">
        <f>_xlfn.XLOOKUP(data1[[#This Row],[Product]],products[Product],products[Cost per unit])</f>
        <v>9.77</v>
      </c>
      <c r="H144">
        <f>data1[[#This Row],[cost per unit]]*data1[[#This Row],[Units]]</f>
        <v>2315.4899999999998</v>
      </c>
      <c r="I144" s="3">
        <f>data1[[#This Row],[Amount]]-data1[[#This Row],[total cost]]</f>
        <v>3963.51</v>
      </c>
    </row>
    <row r="145" spans="2:9" x14ac:dyDescent="0.25">
      <c r="B145" t="s">
        <v>13</v>
      </c>
      <c r="C145" t="s">
        <v>12</v>
      </c>
      <c r="D145" t="s">
        <v>33</v>
      </c>
      <c r="E145" s="3">
        <v>6853</v>
      </c>
      <c r="F145" s="4">
        <v>372</v>
      </c>
      <c r="G145">
        <f>_xlfn.XLOOKUP(data1[[#This Row],[Product]],products[Product],products[Cost per unit])</f>
        <v>9.77</v>
      </c>
      <c r="H145">
        <f>data1[[#This Row],[cost per unit]]*data1[[#This Row],[Units]]</f>
        <v>3634.44</v>
      </c>
      <c r="I145" s="3">
        <f>data1[[#This Row],[Amount]]-data1[[#This Row],[total cost]]</f>
        <v>3218.56</v>
      </c>
    </row>
    <row r="146" spans="2:9" x14ac:dyDescent="0.25">
      <c r="B146" t="s">
        <v>23</v>
      </c>
      <c r="C146" t="s">
        <v>18</v>
      </c>
      <c r="D146" t="s">
        <v>34</v>
      </c>
      <c r="E146" s="3">
        <v>4319</v>
      </c>
      <c r="F146" s="4">
        <v>30</v>
      </c>
      <c r="G146">
        <f>_xlfn.XLOOKUP(data1[[#This Row],[Product]],products[Product],products[Cost per unit])</f>
        <v>9.33</v>
      </c>
      <c r="H146">
        <f>data1[[#This Row],[cost per unit]]*data1[[#This Row],[Units]]</f>
        <v>279.89999999999998</v>
      </c>
      <c r="I146" s="3">
        <f>data1[[#This Row],[Amount]]-data1[[#This Row],[total cost]]</f>
        <v>4039.1</v>
      </c>
    </row>
    <row r="147" spans="2:9" x14ac:dyDescent="0.25">
      <c r="B147" t="s">
        <v>19</v>
      </c>
      <c r="C147" t="s">
        <v>16</v>
      </c>
      <c r="D147" t="s">
        <v>34</v>
      </c>
      <c r="E147" s="3">
        <v>56</v>
      </c>
      <c r="F147" s="4">
        <v>51</v>
      </c>
      <c r="G147">
        <f>_xlfn.XLOOKUP(data1[[#This Row],[Product]],products[Product],products[Cost per unit])</f>
        <v>9.33</v>
      </c>
      <c r="H147">
        <f>data1[[#This Row],[cost per unit]]*data1[[#This Row],[Units]]</f>
        <v>475.83</v>
      </c>
      <c r="I147" s="3">
        <f>data1[[#This Row],[Amount]]-data1[[#This Row],[total cost]]</f>
        <v>-419.83</v>
      </c>
    </row>
    <row r="148" spans="2:9" x14ac:dyDescent="0.25">
      <c r="B148" t="s">
        <v>8</v>
      </c>
      <c r="C148" t="s">
        <v>16</v>
      </c>
      <c r="D148" t="s">
        <v>34</v>
      </c>
      <c r="E148" s="3">
        <v>7189</v>
      </c>
      <c r="F148" s="4">
        <v>54</v>
      </c>
      <c r="G148">
        <f>_xlfn.XLOOKUP(data1[[#This Row],[Product]],products[Product],products[Cost per unit])</f>
        <v>9.33</v>
      </c>
      <c r="H148">
        <f>data1[[#This Row],[cost per unit]]*data1[[#This Row],[Units]]</f>
        <v>503.82</v>
      </c>
      <c r="I148" s="3">
        <f>data1[[#This Row],[Amount]]-data1[[#This Row],[total cost]]</f>
        <v>6685.18</v>
      </c>
    </row>
    <row r="149" spans="2:9" x14ac:dyDescent="0.25">
      <c r="B149" t="s">
        <v>19</v>
      </c>
      <c r="C149" t="s">
        <v>9</v>
      </c>
      <c r="D149" t="s">
        <v>34</v>
      </c>
      <c r="E149" s="3">
        <v>252</v>
      </c>
      <c r="F149" s="4">
        <v>54</v>
      </c>
      <c r="G149">
        <f>_xlfn.XLOOKUP(data1[[#This Row],[Product]],products[Product],products[Cost per unit])</f>
        <v>9.33</v>
      </c>
      <c r="H149">
        <f>data1[[#This Row],[cost per unit]]*data1[[#This Row],[Units]]</f>
        <v>503.82</v>
      </c>
      <c r="I149" s="3">
        <f>data1[[#This Row],[Amount]]-data1[[#This Row],[total cost]]</f>
        <v>-251.82</v>
      </c>
    </row>
    <row r="150" spans="2:9" x14ac:dyDescent="0.25">
      <c r="B150" t="s">
        <v>8</v>
      </c>
      <c r="C150" t="s">
        <v>18</v>
      </c>
      <c r="D150" t="s">
        <v>34</v>
      </c>
      <c r="E150" s="3">
        <v>6146</v>
      </c>
      <c r="F150" s="4">
        <v>63</v>
      </c>
      <c r="G150">
        <f>_xlfn.XLOOKUP(data1[[#This Row],[Product]],products[Product],products[Cost per unit])</f>
        <v>9.33</v>
      </c>
      <c r="H150">
        <f>data1[[#This Row],[cost per unit]]*data1[[#This Row],[Units]]</f>
        <v>587.79</v>
      </c>
      <c r="I150" s="3">
        <f>data1[[#This Row],[Amount]]-data1[[#This Row],[total cost]]</f>
        <v>5558.21</v>
      </c>
    </row>
    <row r="151" spans="2:9" x14ac:dyDescent="0.25">
      <c r="B151" t="s">
        <v>21</v>
      </c>
      <c r="C151" t="s">
        <v>12</v>
      </c>
      <c r="D151" t="s">
        <v>34</v>
      </c>
      <c r="E151" s="3">
        <v>4760</v>
      </c>
      <c r="F151" s="4">
        <v>69</v>
      </c>
      <c r="G151">
        <f>_xlfn.XLOOKUP(data1[[#This Row],[Product]],products[Product],products[Cost per unit])</f>
        <v>9.33</v>
      </c>
      <c r="H151">
        <f>data1[[#This Row],[cost per unit]]*data1[[#This Row],[Units]]</f>
        <v>643.77</v>
      </c>
      <c r="I151" s="3">
        <f>data1[[#This Row],[Amount]]-data1[[#This Row],[total cost]]</f>
        <v>4116.2299999999996</v>
      </c>
    </row>
    <row r="152" spans="2:9" x14ac:dyDescent="0.25">
      <c r="B152" t="s">
        <v>17</v>
      </c>
      <c r="C152" t="s">
        <v>18</v>
      </c>
      <c r="D152" t="s">
        <v>34</v>
      </c>
      <c r="E152" s="3">
        <v>945</v>
      </c>
      <c r="F152" s="4">
        <v>75</v>
      </c>
      <c r="G152">
        <f>_xlfn.XLOOKUP(data1[[#This Row],[Product]],products[Product],products[Cost per unit])</f>
        <v>9.33</v>
      </c>
      <c r="H152">
        <f>data1[[#This Row],[cost per unit]]*data1[[#This Row],[Units]]</f>
        <v>699.75</v>
      </c>
      <c r="I152" s="3">
        <f>data1[[#This Row],[Amount]]-data1[[#This Row],[total cost]]</f>
        <v>245.25</v>
      </c>
    </row>
    <row r="153" spans="2:9" x14ac:dyDescent="0.25">
      <c r="B153" t="s">
        <v>23</v>
      </c>
      <c r="C153" t="s">
        <v>16</v>
      </c>
      <c r="D153" t="s">
        <v>34</v>
      </c>
      <c r="E153" s="3">
        <v>2317</v>
      </c>
      <c r="F153" s="4">
        <v>123</v>
      </c>
      <c r="G153">
        <f>_xlfn.XLOOKUP(data1[[#This Row],[Product]],products[Product],products[Cost per unit])</f>
        <v>9.33</v>
      </c>
      <c r="H153">
        <f>data1[[#This Row],[cost per unit]]*data1[[#This Row],[Units]]</f>
        <v>1147.5899999999999</v>
      </c>
      <c r="I153" s="3">
        <f>data1[[#This Row],[Amount]]-data1[[#This Row],[total cost]]</f>
        <v>1169.4100000000001</v>
      </c>
    </row>
    <row r="154" spans="2:9" x14ac:dyDescent="0.25">
      <c r="B154" t="s">
        <v>17</v>
      </c>
      <c r="C154" t="s">
        <v>16</v>
      </c>
      <c r="D154" t="s">
        <v>34</v>
      </c>
      <c r="E154" s="3">
        <v>63</v>
      </c>
      <c r="F154" s="4">
        <v>123</v>
      </c>
      <c r="G154">
        <f>_xlfn.XLOOKUP(data1[[#This Row],[Product]],products[Product],products[Cost per unit])</f>
        <v>9.33</v>
      </c>
      <c r="H154">
        <f>data1[[#This Row],[cost per unit]]*data1[[#This Row],[Units]]</f>
        <v>1147.5899999999999</v>
      </c>
      <c r="I154" s="3">
        <f>data1[[#This Row],[Amount]]-data1[[#This Row],[total cost]]</f>
        <v>-1084.5899999999999</v>
      </c>
    </row>
    <row r="155" spans="2:9" x14ac:dyDescent="0.25">
      <c r="B155" t="s">
        <v>13</v>
      </c>
      <c r="C155" t="s">
        <v>18</v>
      </c>
      <c r="D155" t="s">
        <v>34</v>
      </c>
      <c r="E155" s="3">
        <v>4424</v>
      </c>
      <c r="F155" s="4">
        <v>201</v>
      </c>
      <c r="G155">
        <f>_xlfn.XLOOKUP(data1[[#This Row],[Product]],products[Product],products[Cost per unit])</f>
        <v>9.33</v>
      </c>
      <c r="H155">
        <f>data1[[#This Row],[cost per unit]]*data1[[#This Row],[Units]]</f>
        <v>1875.33</v>
      </c>
      <c r="I155" s="3">
        <f>data1[[#This Row],[Amount]]-data1[[#This Row],[total cost]]</f>
        <v>2548.67</v>
      </c>
    </row>
    <row r="156" spans="2:9" x14ac:dyDescent="0.25">
      <c r="B156" t="s">
        <v>21</v>
      </c>
      <c r="C156" t="s">
        <v>18</v>
      </c>
      <c r="D156" t="s">
        <v>34</v>
      </c>
      <c r="E156" s="3">
        <v>10311</v>
      </c>
      <c r="F156" s="4">
        <v>231</v>
      </c>
      <c r="G156">
        <f>_xlfn.XLOOKUP(data1[[#This Row],[Product]],products[Product],products[Cost per unit])</f>
        <v>9.33</v>
      </c>
      <c r="H156">
        <f>data1[[#This Row],[cost per unit]]*data1[[#This Row],[Units]]</f>
        <v>2155.23</v>
      </c>
      <c r="I156" s="3">
        <f>data1[[#This Row],[Amount]]-data1[[#This Row],[total cost]]</f>
        <v>8155.77</v>
      </c>
    </row>
    <row r="157" spans="2:9" x14ac:dyDescent="0.25">
      <c r="B157" t="s">
        <v>13</v>
      </c>
      <c r="C157" t="s">
        <v>16</v>
      </c>
      <c r="D157" t="s">
        <v>34</v>
      </c>
      <c r="E157" s="3">
        <v>5670</v>
      </c>
      <c r="F157" s="4">
        <v>297</v>
      </c>
      <c r="G157">
        <f>_xlfn.XLOOKUP(data1[[#This Row],[Product]],products[Product],products[Cost per unit])</f>
        <v>9.33</v>
      </c>
      <c r="H157">
        <f>data1[[#This Row],[cost per unit]]*data1[[#This Row],[Units]]</f>
        <v>2771.01</v>
      </c>
      <c r="I157" s="3">
        <f>data1[[#This Row],[Amount]]-data1[[#This Row],[total cost]]</f>
        <v>2898.99</v>
      </c>
    </row>
    <row r="158" spans="2:9" x14ac:dyDescent="0.25">
      <c r="B158" t="s">
        <v>15</v>
      </c>
      <c r="C158" t="s">
        <v>16</v>
      </c>
      <c r="D158" t="s">
        <v>34</v>
      </c>
      <c r="E158" s="3">
        <v>819</v>
      </c>
      <c r="F158" s="4">
        <v>510</v>
      </c>
      <c r="G158">
        <f>_xlfn.XLOOKUP(data1[[#This Row],[Product]],products[Product],products[Cost per unit])</f>
        <v>9.33</v>
      </c>
      <c r="H158">
        <f>data1[[#This Row],[cost per unit]]*data1[[#This Row],[Units]]</f>
        <v>4758.3</v>
      </c>
      <c r="I158" s="3">
        <f>data1[[#This Row],[Amount]]-data1[[#This Row],[total cost]]</f>
        <v>-3939.3</v>
      </c>
    </row>
    <row r="159" spans="2:9" x14ac:dyDescent="0.25">
      <c r="B159" t="s">
        <v>21</v>
      </c>
      <c r="C159" t="s">
        <v>20</v>
      </c>
      <c r="D159" t="s">
        <v>35</v>
      </c>
      <c r="E159" s="3">
        <v>2933</v>
      </c>
      <c r="F159" s="4">
        <v>9</v>
      </c>
      <c r="G159">
        <f>_xlfn.XLOOKUP(data1[[#This Row],[Product]],products[Product],products[Cost per unit])</f>
        <v>9</v>
      </c>
      <c r="H159">
        <f>data1[[#This Row],[cost per unit]]*data1[[#This Row],[Units]]</f>
        <v>81</v>
      </c>
      <c r="I159" s="3">
        <f>data1[[#This Row],[Amount]]-data1[[#This Row],[total cost]]</f>
        <v>2852</v>
      </c>
    </row>
    <row r="160" spans="2:9" x14ac:dyDescent="0.25">
      <c r="B160" t="s">
        <v>22</v>
      </c>
      <c r="C160" t="s">
        <v>9</v>
      </c>
      <c r="D160" t="s">
        <v>35</v>
      </c>
      <c r="E160" s="3">
        <v>6832</v>
      </c>
      <c r="F160" s="4">
        <v>27</v>
      </c>
      <c r="G160">
        <f>_xlfn.XLOOKUP(data1[[#This Row],[Product]],products[Product],products[Cost per unit])</f>
        <v>9</v>
      </c>
      <c r="H160">
        <f>data1[[#This Row],[cost per unit]]*data1[[#This Row],[Units]]</f>
        <v>243</v>
      </c>
      <c r="I160" s="3">
        <f>data1[[#This Row],[Amount]]-data1[[#This Row],[total cost]]</f>
        <v>6589</v>
      </c>
    </row>
    <row r="161" spans="2:9" x14ac:dyDescent="0.25">
      <c r="B161" t="s">
        <v>23</v>
      </c>
      <c r="C161" t="s">
        <v>16</v>
      </c>
      <c r="D161" t="s">
        <v>35</v>
      </c>
      <c r="E161" s="3">
        <v>7322</v>
      </c>
      <c r="F161" s="4">
        <v>36</v>
      </c>
      <c r="G161">
        <f>_xlfn.XLOOKUP(data1[[#This Row],[Product]],products[Product],products[Cost per unit])</f>
        <v>9</v>
      </c>
      <c r="H161">
        <f>data1[[#This Row],[cost per unit]]*data1[[#This Row],[Units]]</f>
        <v>324</v>
      </c>
      <c r="I161" s="3">
        <f>data1[[#This Row],[Amount]]-data1[[#This Row],[total cost]]</f>
        <v>6998</v>
      </c>
    </row>
    <row r="162" spans="2:9" x14ac:dyDescent="0.25">
      <c r="B162" t="s">
        <v>23</v>
      </c>
      <c r="C162" t="s">
        <v>18</v>
      </c>
      <c r="D162" t="s">
        <v>35</v>
      </c>
      <c r="E162" s="3">
        <v>497</v>
      </c>
      <c r="F162" s="4">
        <v>63</v>
      </c>
      <c r="G162">
        <f>_xlfn.XLOOKUP(data1[[#This Row],[Product]],products[Product],products[Cost per unit])</f>
        <v>9</v>
      </c>
      <c r="H162">
        <f>data1[[#This Row],[cost per unit]]*data1[[#This Row],[Units]]</f>
        <v>567</v>
      </c>
      <c r="I162" s="3">
        <f>data1[[#This Row],[Amount]]-data1[[#This Row],[total cost]]</f>
        <v>-70</v>
      </c>
    </row>
    <row r="163" spans="2:9" x14ac:dyDescent="0.25">
      <c r="B163" t="s">
        <v>15</v>
      </c>
      <c r="C163" t="s">
        <v>16</v>
      </c>
      <c r="D163" t="s">
        <v>35</v>
      </c>
      <c r="E163" s="3">
        <v>6433</v>
      </c>
      <c r="F163" s="4">
        <v>78</v>
      </c>
      <c r="G163">
        <f>_xlfn.XLOOKUP(data1[[#This Row],[Product]],products[Product],products[Cost per unit])</f>
        <v>9</v>
      </c>
      <c r="H163">
        <f>data1[[#This Row],[cost per unit]]*data1[[#This Row],[Units]]</f>
        <v>702</v>
      </c>
      <c r="I163" s="3">
        <f>data1[[#This Row],[Amount]]-data1[[#This Row],[total cost]]</f>
        <v>5731</v>
      </c>
    </row>
    <row r="164" spans="2:9" x14ac:dyDescent="0.25">
      <c r="B164" t="s">
        <v>15</v>
      </c>
      <c r="C164" t="s">
        <v>20</v>
      </c>
      <c r="D164" t="s">
        <v>35</v>
      </c>
      <c r="E164" s="3">
        <v>434</v>
      </c>
      <c r="F164" s="4">
        <v>87</v>
      </c>
      <c r="G164">
        <f>_xlfn.XLOOKUP(data1[[#This Row],[Product]],products[Product],products[Cost per unit])</f>
        <v>9</v>
      </c>
      <c r="H164">
        <f>data1[[#This Row],[cost per unit]]*data1[[#This Row],[Units]]</f>
        <v>783</v>
      </c>
      <c r="I164" s="3">
        <f>data1[[#This Row],[Amount]]-data1[[#This Row],[total cost]]</f>
        <v>-349</v>
      </c>
    </row>
    <row r="165" spans="2:9" x14ac:dyDescent="0.25">
      <c r="B165" t="s">
        <v>19</v>
      </c>
      <c r="C165" t="s">
        <v>14</v>
      </c>
      <c r="D165" t="s">
        <v>35</v>
      </c>
      <c r="E165" s="3">
        <v>7651</v>
      </c>
      <c r="F165" s="4">
        <v>213</v>
      </c>
      <c r="G165">
        <f>_xlfn.XLOOKUP(data1[[#This Row],[Product]],products[Product],products[Cost per unit])</f>
        <v>9</v>
      </c>
      <c r="H165">
        <f>data1[[#This Row],[cost per unit]]*data1[[#This Row],[Units]]</f>
        <v>1917</v>
      </c>
      <c r="I165" s="3">
        <f>data1[[#This Row],[Amount]]-data1[[#This Row],[total cost]]</f>
        <v>5734</v>
      </c>
    </row>
    <row r="166" spans="2:9" x14ac:dyDescent="0.25">
      <c r="B166" t="s">
        <v>17</v>
      </c>
      <c r="C166" t="s">
        <v>12</v>
      </c>
      <c r="D166" t="s">
        <v>35</v>
      </c>
      <c r="E166" s="3">
        <v>567</v>
      </c>
      <c r="F166" s="4">
        <v>228</v>
      </c>
      <c r="G166">
        <f>_xlfn.XLOOKUP(data1[[#This Row],[Product]],products[Product],products[Cost per unit])</f>
        <v>9</v>
      </c>
      <c r="H166">
        <f>data1[[#This Row],[cost per unit]]*data1[[#This Row],[Units]]</f>
        <v>2052</v>
      </c>
      <c r="I166" s="3">
        <f>data1[[#This Row],[Amount]]-data1[[#This Row],[total cost]]</f>
        <v>-1485</v>
      </c>
    </row>
    <row r="167" spans="2:9" x14ac:dyDescent="0.25">
      <c r="B167" t="s">
        <v>17</v>
      </c>
      <c r="C167" t="s">
        <v>14</v>
      </c>
      <c r="D167" t="s">
        <v>35</v>
      </c>
      <c r="E167" s="3">
        <v>4858</v>
      </c>
      <c r="F167" s="4">
        <v>279</v>
      </c>
      <c r="G167">
        <f>_xlfn.XLOOKUP(data1[[#This Row],[Product]],products[Product],products[Cost per unit])</f>
        <v>9</v>
      </c>
      <c r="H167">
        <f>data1[[#This Row],[cost per unit]]*data1[[#This Row],[Units]]</f>
        <v>2511</v>
      </c>
      <c r="I167" s="3">
        <f>data1[[#This Row],[Amount]]-data1[[#This Row],[total cost]]</f>
        <v>2347</v>
      </c>
    </row>
    <row r="168" spans="2:9" x14ac:dyDescent="0.25">
      <c r="B168" t="s">
        <v>17</v>
      </c>
      <c r="C168" t="s">
        <v>20</v>
      </c>
      <c r="D168" t="s">
        <v>35</v>
      </c>
      <c r="E168" s="3">
        <v>245</v>
      </c>
      <c r="F168" s="4">
        <v>288</v>
      </c>
      <c r="G168">
        <f>_xlfn.XLOOKUP(data1[[#This Row],[Product]],products[Product],products[Cost per unit])</f>
        <v>9</v>
      </c>
      <c r="H168">
        <f>data1[[#This Row],[cost per unit]]*data1[[#This Row],[Units]]</f>
        <v>2592</v>
      </c>
      <c r="I168" s="3">
        <f>data1[[#This Row],[Amount]]-data1[[#This Row],[total cost]]</f>
        <v>-2347</v>
      </c>
    </row>
    <row r="169" spans="2:9" x14ac:dyDescent="0.25">
      <c r="B169" t="s">
        <v>23</v>
      </c>
      <c r="C169" t="s">
        <v>16</v>
      </c>
      <c r="D169" t="s">
        <v>36</v>
      </c>
      <c r="E169" s="3">
        <v>938</v>
      </c>
      <c r="F169" s="4">
        <v>6</v>
      </c>
      <c r="G169">
        <f>_xlfn.XLOOKUP(data1[[#This Row],[Product]],products[Product],products[Cost per unit])</f>
        <v>8.7899999999999991</v>
      </c>
      <c r="H169">
        <f>data1[[#This Row],[cost per unit]]*data1[[#This Row],[Units]]</f>
        <v>52.739999999999995</v>
      </c>
      <c r="I169" s="3">
        <f>data1[[#This Row],[Amount]]-data1[[#This Row],[total cost]]</f>
        <v>885.26</v>
      </c>
    </row>
    <row r="170" spans="2:9" x14ac:dyDescent="0.25">
      <c r="B170" t="s">
        <v>19</v>
      </c>
      <c r="C170" t="s">
        <v>18</v>
      </c>
      <c r="D170" t="s">
        <v>36</v>
      </c>
      <c r="E170" s="3">
        <v>11417</v>
      </c>
      <c r="F170" s="4">
        <v>21</v>
      </c>
      <c r="G170">
        <f>_xlfn.XLOOKUP(data1[[#This Row],[Product]],products[Product],products[Cost per unit])</f>
        <v>8.7899999999999991</v>
      </c>
      <c r="H170">
        <f>data1[[#This Row],[cost per unit]]*data1[[#This Row],[Units]]</f>
        <v>184.58999999999997</v>
      </c>
      <c r="I170" s="3">
        <f>data1[[#This Row],[Amount]]-data1[[#This Row],[total cost]]</f>
        <v>11232.41</v>
      </c>
    </row>
    <row r="171" spans="2:9" x14ac:dyDescent="0.25">
      <c r="B171" t="s">
        <v>11</v>
      </c>
      <c r="C171" t="s">
        <v>12</v>
      </c>
      <c r="D171" t="s">
        <v>36</v>
      </c>
      <c r="E171" s="3">
        <v>2135</v>
      </c>
      <c r="F171" s="4">
        <v>27</v>
      </c>
      <c r="G171">
        <f>_xlfn.XLOOKUP(data1[[#This Row],[Product]],products[Product],products[Cost per unit])</f>
        <v>8.7899999999999991</v>
      </c>
      <c r="H171">
        <f>data1[[#This Row],[cost per unit]]*data1[[#This Row],[Units]]</f>
        <v>237.32999999999998</v>
      </c>
      <c r="I171" s="3">
        <f>data1[[#This Row],[Amount]]-data1[[#This Row],[total cost]]</f>
        <v>1897.67</v>
      </c>
    </row>
    <row r="172" spans="2:9" x14ac:dyDescent="0.25">
      <c r="B172" t="s">
        <v>26</v>
      </c>
      <c r="C172" t="s">
        <v>18</v>
      </c>
      <c r="D172" t="s">
        <v>36</v>
      </c>
      <c r="E172" s="3">
        <v>9198</v>
      </c>
      <c r="F172" s="4">
        <v>36</v>
      </c>
      <c r="G172">
        <f>_xlfn.XLOOKUP(data1[[#This Row],[Product]],products[Product],products[Cost per unit])</f>
        <v>8.7899999999999991</v>
      </c>
      <c r="H172">
        <f>data1[[#This Row],[cost per unit]]*data1[[#This Row],[Units]]</f>
        <v>316.43999999999994</v>
      </c>
      <c r="I172" s="3">
        <f>data1[[#This Row],[Amount]]-data1[[#This Row],[total cost]]</f>
        <v>8881.56</v>
      </c>
    </row>
    <row r="173" spans="2:9" x14ac:dyDescent="0.25">
      <c r="B173" t="s">
        <v>8</v>
      </c>
      <c r="C173" t="s">
        <v>18</v>
      </c>
      <c r="D173" t="s">
        <v>36</v>
      </c>
      <c r="E173" s="3">
        <v>16184</v>
      </c>
      <c r="F173" s="4">
        <v>39</v>
      </c>
      <c r="G173">
        <f>_xlfn.XLOOKUP(data1[[#This Row],[Product]],products[Product],products[Cost per unit])</f>
        <v>8.7899999999999991</v>
      </c>
      <c r="H173">
        <f>data1[[#This Row],[cost per unit]]*data1[[#This Row],[Units]]</f>
        <v>342.80999999999995</v>
      </c>
      <c r="I173" s="3">
        <f>data1[[#This Row],[Amount]]-data1[[#This Row],[total cost]]</f>
        <v>15841.19</v>
      </c>
    </row>
    <row r="174" spans="2:9" x14ac:dyDescent="0.25">
      <c r="B174" t="s">
        <v>23</v>
      </c>
      <c r="C174" t="s">
        <v>9</v>
      </c>
      <c r="D174" t="s">
        <v>36</v>
      </c>
      <c r="E174" s="3">
        <v>2219</v>
      </c>
      <c r="F174" s="4">
        <v>75</v>
      </c>
      <c r="G174">
        <f>_xlfn.XLOOKUP(data1[[#This Row],[Product]],products[Product],products[Cost per unit])</f>
        <v>8.7899999999999991</v>
      </c>
      <c r="H174">
        <f>data1[[#This Row],[cost per unit]]*data1[[#This Row],[Units]]</f>
        <v>659.24999999999989</v>
      </c>
      <c r="I174" s="3">
        <f>data1[[#This Row],[Amount]]-data1[[#This Row],[total cost]]</f>
        <v>1559.75</v>
      </c>
    </row>
    <row r="175" spans="2:9" x14ac:dyDescent="0.25">
      <c r="B175" t="s">
        <v>19</v>
      </c>
      <c r="C175" t="s">
        <v>14</v>
      </c>
      <c r="D175" t="s">
        <v>36</v>
      </c>
      <c r="E175" s="3">
        <v>2016</v>
      </c>
      <c r="F175" s="4">
        <v>117</v>
      </c>
      <c r="G175">
        <f>_xlfn.XLOOKUP(data1[[#This Row],[Product]],products[Product],products[Cost per unit])</f>
        <v>8.7899999999999991</v>
      </c>
      <c r="H175">
        <f>data1[[#This Row],[cost per unit]]*data1[[#This Row],[Units]]</f>
        <v>1028.4299999999998</v>
      </c>
      <c r="I175" s="3">
        <f>data1[[#This Row],[Amount]]-data1[[#This Row],[total cost]]</f>
        <v>987.57000000000016</v>
      </c>
    </row>
    <row r="176" spans="2:9" x14ac:dyDescent="0.25">
      <c r="B176" t="s">
        <v>22</v>
      </c>
      <c r="C176" t="s">
        <v>16</v>
      </c>
      <c r="D176" t="s">
        <v>36</v>
      </c>
      <c r="E176" s="3">
        <v>2646</v>
      </c>
      <c r="F176" s="4">
        <v>120</v>
      </c>
      <c r="G176">
        <f>_xlfn.XLOOKUP(data1[[#This Row],[Product]],products[Product],products[Cost per unit])</f>
        <v>8.7899999999999991</v>
      </c>
      <c r="H176">
        <f>data1[[#This Row],[cost per unit]]*data1[[#This Row],[Units]]</f>
        <v>1054.8</v>
      </c>
      <c r="I176" s="3">
        <f>data1[[#This Row],[Amount]]-data1[[#This Row],[total cost]]</f>
        <v>1591.2</v>
      </c>
    </row>
    <row r="177" spans="2:9" x14ac:dyDescent="0.25">
      <c r="B177" t="s">
        <v>26</v>
      </c>
      <c r="C177" t="s">
        <v>14</v>
      </c>
      <c r="D177" t="s">
        <v>36</v>
      </c>
      <c r="E177" s="3">
        <v>21</v>
      </c>
      <c r="F177" s="4">
        <v>168</v>
      </c>
      <c r="G177">
        <f>_xlfn.XLOOKUP(data1[[#This Row],[Product]],products[Product],products[Cost per unit])</f>
        <v>8.7899999999999991</v>
      </c>
      <c r="H177">
        <f>data1[[#This Row],[cost per unit]]*data1[[#This Row],[Units]]</f>
        <v>1476.7199999999998</v>
      </c>
      <c r="I177" s="3">
        <f>data1[[#This Row],[Amount]]-data1[[#This Row],[total cost]]</f>
        <v>-1455.7199999999998</v>
      </c>
    </row>
    <row r="178" spans="2:9" x14ac:dyDescent="0.25">
      <c r="B178" t="s">
        <v>13</v>
      </c>
      <c r="C178" t="s">
        <v>12</v>
      </c>
      <c r="D178" t="s">
        <v>36</v>
      </c>
      <c r="E178" s="3">
        <v>4725</v>
      </c>
      <c r="F178" s="4">
        <v>174</v>
      </c>
      <c r="G178">
        <f>_xlfn.XLOOKUP(data1[[#This Row],[Product]],products[Product],products[Cost per unit])</f>
        <v>8.7899999999999991</v>
      </c>
      <c r="H178">
        <f>data1[[#This Row],[cost per unit]]*data1[[#This Row],[Units]]</f>
        <v>1529.4599999999998</v>
      </c>
      <c r="I178" s="3">
        <f>data1[[#This Row],[Amount]]-data1[[#This Row],[total cost]]</f>
        <v>3195.54</v>
      </c>
    </row>
    <row r="179" spans="2:9" x14ac:dyDescent="0.25">
      <c r="B179" t="s">
        <v>22</v>
      </c>
      <c r="C179" t="s">
        <v>9</v>
      </c>
      <c r="D179" t="s">
        <v>36</v>
      </c>
      <c r="E179" s="3">
        <v>938</v>
      </c>
      <c r="F179" s="4">
        <v>189</v>
      </c>
      <c r="G179">
        <f>_xlfn.XLOOKUP(data1[[#This Row],[Product]],products[Product],products[Cost per unit])</f>
        <v>8.7899999999999991</v>
      </c>
      <c r="H179">
        <f>data1[[#This Row],[cost per unit]]*data1[[#This Row],[Units]]</f>
        <v>1661.31</v>
      </c>
      <c r="I179" s="3">
        <f>data1[[#This Row],[Amount]]-data1[[#This Row],[total cost]]</f>
        <v>-723.31</v>
      </c>
    </row>
    <row r="180" spans="2:9" x14ac:dyDescent="0.25">
      <c r="B180" t="s">
        <v>15</v>
      </c>
      <c r="C180" t="s">
        <v>9</v>
      </c>
      <c r="D180" t="s">
        <v>36</v>
      </c>
      <c r="E180" s="3">
        <v>2009</v>
      </c>
      <c r="F180" s="4">
        <v>219</v>
      </c>
      <c r="G180">
        <f>_xlfn.XLOOKUP(data1[[#This Row],[Product]],products[Product],products[Cost per unit])</f>
        <v>8.7899999999999991</v>
      </c>
      <c r="H180">
        <f>data1[[#This Row],[cost per unit]]*data1[[#This Row],[Units]]</f>
        <v>1925.0099999999998</v>
      </c>
      <c r="I180" s="3">
        <f>data1[[#This Row],[Amount]]-data1[[#This Row],[total cost]]</f>
        <v>83.990000000000236</v>
      </c>
    </row>
    <row r="181" spans="2:9" x14ac:dyDescent="0.25">
      <c r="B181" t="s">
        <v>21</v>
      </c>
      <c r="C181" t="s">
        <v>9</v>
      </c>
      <c r="D181" t="s">
        <v>36</v>
      </c>
      <c r="E181" s="3">
        <v>1274</v>
      </c>
      <c r="F181" s="4">
        <v>225</v>
      </c>
      <c r="G181">
        <f>_xlfn.XLOOKUP(data1[[#This Row],[Product]],products[Product],products[Cost per unit])</f>
        <v>8.7899999999999991</v>
      </c>
      <c r="H181">
        <f>data1[[#This Row],[cost per unit]]*data1[[#This Row],[Units]]</f>
        <v>1977.7499999999998</v>
      </c>
      <c r="I181" s="3">
        <f>data1[[#This Row],[Amount]]-data1[[#This Row],[total cost]]</f>
        <v>-703.74999999999977</v>
      </c>
    </row>
    <row r="182" spans="2:9" x14ac:dyDescent="0.25">
      <c r="B182" t="s">
        <v>11</v>
      </c>
      <c r="C182" t="s">
        <v>20</v>
      </c>
      <c r="D182" t="s">
        <v>36</v>
      </c>
      <c r="E182" s="3">
        <v>4487</v>
      </c>
      <c r="F182" s="4">
        <v>333</v>
      </c>
      <c r="G182">
        <f>_xlfn.XLOOKUP(data1[[#This Row],[Product]],products[Product],products[Cost per unit])</f>
        <v>8.7899999999999991</v>
      </c>
      <c r="H182">
        <f>data1[[#This Row],[cost per unit]]*data1[[#This Row],[Units]]</f>
        <v>2927.0699999999997</v>
      </c>
      <c r="I182" s="3">
        <f>data1[[#This Row],[Amount]]-data1[[#This Row],[total cost]]</f>
        <v>1559.9300000000003</v>
      </c>
    </row>
    <row r="183" spans="2:9" x14ac:dyDescent="0.25">
      <c r="B183" t="s">
        <v>23</v>
      </c>
      <c r="C183" t="s">
        <v>20</v>
      </c>
      <c r="D183" t="s">
        <v>36</v>
      </c>
      <c r="E183" s="3">
        <v>1904</v>
      </c>
      <c r="F183" s="4">
        <v>405</v>
      </c>
      <c r="G183">
        <f>_xlfn.XLOOKUP(data1[[#This Row],[Product]],products[Product],products[Cost per unit])</f>
        <v>8.7899999999999991</v>
      </c>
      <c r="H183">
        <f>data1[[#This Row],[cost per unit]]*data1[[#This Row],[Units]]</f>
        <v>3559.95</v>
      </c>
      <c r="I183" s="3">
        <f>data1[[#This Row],[Amount]]-data1[[#This Row],[total cost]]</f>
        <v>-1655.9499999999998</v>
      </c>
    </row>
    <row r="184" spans="2:9" x14ac:dyDescent="0.25">
      <c r="B184" t="s">
        <v>23</v>
      </c>
      <c r="C184" t="s">
        <v>18</v>
      </c>
      <c r="D184" t="s">
        <v>37</v>
      </c>
      <c r="E184" s="3">
        <v>6118</v>
      </c>
      <c r="F184" s="4">
        <v>9</v>
      </c>
      <c r="G184">
        <f>_xlfn.XLOOKUP(data1[[#This Row],[Product]],products[Product],products[Cost per unit])</f>
        <v>8.65</v>
      </c>
      <c r="H184">
        <f>data1[[#This Row],[cost per unit]]*data1[[#This Row],[Units]]</f>
        <v>77.850000000000009</v>
      </c>
      <c r="I184" s="3">
        <f>data1[[#This Row],[Amount]]-data1[[#This Row],[total cost]]</f>
        <v>6040.15</v>
      </c>
    </row>
    <row r="185" spans="2:9" x14ac:dyDescent="0.25">
      <c r="B185" t="s">
        <v>8</v>
      </c>
      <c r="C185" t="s">
        <v>16</v>
      </c>
      <c r="D185" t="s">
        <v>37</v>
      </c>
      <c r="E185" s="3">
        <v>5075</v>
      </c>
      <c r="F185" s="4">
        <v>21</v>
      </c>
      <c r="G185">
        <f>_xlfn.XLOOKUP(data1[[#This Row],[Product]],products[Product],products[Cost per unit])</f>
        <v>8.65</v>
      </c>
      <c r="H185">
        <f>data1[[#This Row],[cost per unit]]*data1[[#This Row],[Units]]</f>
        <v>181.65</v>
      </c>
      <c r="I185" s="3">
        <f>data1[[#This Row],[Amount]]-data1[[#This Row],[total cost]]</f>
        <v>4893.3500000000004</v>
      </c>
    </row>
    <row r="186" spans="2:9" x14ac:dyDescent="0.25">
      <c r="B186" t="s">
        <v>11</v>
      </c>
      <c r="C186" t="s">
        <v>9</v>
      </c>
      <c r="D186" t="s">
        <v>37</v>
      </c>
      <c r="E186" s="3">
        <v>3262</v>
      </c>
      <c r="F186" s="4">
        <v>75</v>
      </c>
      <c r="G186">
        <f>_xlfn.XLOOKUP(data1[[#This Row],[Product]],products[Product],products[Cost per unit])</f>
        <v>8.65</v>
      </c>
      <c r="H186">
        <f>data1[[#This Row],[cost per unit]]*data1[[#This Row],[Units]]</f>
        <v>648.75</v>
      </c>
      <c r="I186" s="3">
        <f>data1[[#This Row],[Amount]]-data1[[#This Row],[total cost]]</f>
        <v>2613.25</v>
      </c>
    </row>
    <row r="187" spans="2:9" x14ac:dyDescent="0.25">
      <c r="B187" t="s">
        <v>21</v>
      </c>
      <c r="C187" t="s">
        <v>18</v>
      </c>
      <c r="D187" t="s">
        <v>37</v>
      </c>
      <c r="E187" s="3">
        <v>10304</v>
      </c>
      <c r="F187" s="4">
        <v>84</v>
      </c>
      <c r="G187">
        <f>_xlfn.XLOOKUP(data1[[#This Row],[Product]],products[Product],products[Cost per unit])</f>
        <v>8.65</v>
      </c>
      <c r="H187">
        <f>data1[[#This Row],[cost per unit]]*data1[[#This Row],[Units]]</f>
        <v>726.6</v>
      </c>
      <c r="I187" s="3">
        <f>data1[[#This Row],[Amount]]-data1[[#This Row],[total cost]]</f>
        <v>9577.4</v>
      </c>
    </row>
    <row r="188" spans="2:9" x14ac:dyDescent="0.25">
      <c r="B188" t="s">
        <v>11</v>
      </c>
      <c r="C188" t="s">
        <v>18</v>
      </c>
      <c r="D188" t="s">
        <v>37</v>
      </c>
      <c r="E188" s="3">
        <v>280</v>
      </c>
      <c r="F188" s="4">
        <v>87</v>
      </c>
      <c r="G188">
        <f>_xlfn.XLOOKUP(data1[[#This Row],[Product]],products[Product],products[Cost per unit])</f>
        <v>8.65</v>
      </c>
      <c r="H188">
        <f>data1[[#This Row],[cost per unit]]*data1[[#This Row],[Units]]</f>
        <v>752.55000000000007</v>
      </c>
      <c r="I188" s="3">
        <f>data1[[#This Row],[Amount]]-data1[[#This Row],[total cost]]</f>
        <v>-472.55000000000007</v>
      </c>
    </row>
    <row r="189" spans="2:9" x14ac:dyDescent="0.25">
      <c r="B189" t="s">
        <v>23</v>
      </c>
      <c r="C189" t="s">
        <v>9</v>
      </c>
      <c r="D189" t="s">
        <v>37</v>
      </c>
      <c r="E189" s="3">
        <v>6734</v>
      </c>
      <c r="F189" s="4">
        <v>123</v>
      </c>
      <c r="G189">
        <f>_xlfn.XLOOKUP(data1[[#This Row],[Product]],products[Product],products[Cost per unit])</f>
        <v>8.65</v>
      </c>
      <c r="H189">
        <f>data1[[#This Row],[cost per unit]]*data1[[#This Row],[Units]]</f>
        <v>1063.95</v>
      </c>
      <c r="I189" s="3">
        <f>data1[[#This Row],[Amount]]-data1[[#This Row],[total cost]]</f>
        <v>5670.05</v>
      </c>
    </row>
    <row r="190" spans="2:9" x14ac:dyDescent="0.25">
      <c r="B190" t="s">
        <v>22</v>
      </c>
      <c r="C190" t="s">
        <v>18</v>
      </c>
      <c r="D190" t="s">
        <v>37</v>
      </c>
      <c r="E190" s="3">
        <v>2954</v>
      </c>
      <c r="F190" s="4">
        <v>189</v>
      </c>
      <c r="G190">
        <f>_xlfn.XLOOKUP(data1[[#This Row],[Product]],products[Product],products[Cost per unit])</f>
        <v>8.65</v>
      </c>
      <c r="H190">
        <f>data1[[#This Row],[cost per unit]]*data1[[#This Row],[Units]]</f>
        <v>1634.8500000000001</v>
      </c>
      <c r="I190" s="3">
        <f>data1[[#This Row],[Amount]]-data1[[#This Row],[total cost]]</f>
        <v>1319.1499999999999</v>
      </c>
    </row>
    <row r="191" spans="2:9" x14ac:dyDescent="0.25">
      <c r="B191" t="s">
        <v>15</v>
      </c>
      <c r="C191" t="s">
        <v>16</v>
      </c>
      <c r="D191" t="s">
        <v>37</v>
      </c>
      <c r="E191" s="3">
        <v>3752</v>
      </c>
      <c r="F191" s="4">
        <v>213</v>
      </c>
      <c r="G191">
        <f>_xlfn.XLOOKUP(data1[[#This Row],[Product]],products[Product],products[Cost per unit])</f>
        <v>8.65</v>
      </c>
      <c r="H191">
        <f>data1[[#This Row],[cost per unit]]*data1[[#This Row],[Units]]</f>
        <v>1842.45</v>
      </c>
      <c r="I191" s="3">
        <f>data1[[#This Row],[Amount]]-data1[[#This Row],[total cost]]</f>
        <v>1909.55</v>
      </c>
    </row>
    <row r="192" spans="2:9" x14ac:dyDescent="0.25">
      <c r="B192" t="s">
        <v>13</v>
      </c>
      <c r="C192" t="s">
        <v>12</v>
      </c>
      <c r="D192" t="s">
        <v>37</v>
      </c>
      <c r="E192" s="3">
        <v>12348</v>
      </c>
      <c r="F192" s="4">
        <v>234</v>
      </c>
      <c r="G192">
        <f>_xlfn.XLOOKUP(data1[[#This Row],[Product]],products[Product],products[Cost per unit])</f>
        <v>8.65</v>
      </c>
      <c r="H192">
        <f>data1[[#This Row],[cost per unit]]*data1[[#This Row],[Units]]</f>
        <v>2024.1000000000001</v>
      </c>
      <c r="I192" s="3">
        <f>data1[[#This Row],[Amount]]-data1[[#This Row],[total cost]]</f>
        <v>10323.9</v>
      </c>
    </row>
    <row r="193" spans="2:9" x14ac:dyDescent="0.25">
      <c r="B193" t="s">
        <v>17</v>
      </c>
      <c r="C193" t="s">
        <v>18</v>
      </c>
      <c r="D193" t="s">
        <v>37</v>
      </c>
      <c r="E193" s="3">
        <v>6657</v>
      </c>
      <c r="F193" s="4">
        <v>303</v>
      </c>
      <c r="G193">
        <f>_xlfn.XLOOKUP(data1[[#This Row],[Product]],products[Product],products[Cost per unit])</f>
        <v>8.65</v>
      </c>
      <c r="H193">
        <f>data1[[#This Row],[cost per unit]]*data1[[#This Row],[Units]]</f>
        <v>2620.9500000000003</v>
      </c>
      <c r="I193" s="3">
        <f>data1[[#This Row],[Amount]]-data1[[#This Row],[total cost]]</f>
        <v>4036.0499999999997</v>
      </c>
    </row>
    <row r="194" spans="2:9" x14ac:dyDescent="0.25">
      <c r="B194" t="s">
        <v>15</v>
      </c>
      <c r="C194" t="s">
        <v>12</v>
      </c>
      <c r="D194" t="s">
        <v>37</v>
      </c>
      <c r="E194" s="3">
        <v>6706</v>
      </c>
      <c r="F194" s="4">
        <v>459</v>
      </c>
      <c r="G194">
        <f>_xlfn.XLOOKUP(data1[[#This Row],[Product]],products[Product],products[Cost per unit])</f>
        <v>8.65</v>
      </c>
      <c r="H194">
        <f>data1[[#This Row],[cost per unit]]*data1[[#This Row],[Units]]</f>
        <v>3970.3500000000004</v>
      </c>
      <c r="I194" s="3">
        <f>data1[[#This Row],[Amount]]-data1[[#This Row],[total cost]]</f>
        <v>2735.6499999999996</v>
      </c>
    </row>
    <row r="195" spans="2:9" x14ac:dyDescent="0.25">
      <c r="B195" t="s">
        <v>26</v>
      </c>
      <c r="C195" t="s">
        <v>9</v>
      </c>
      <c r="D195" t="s">
        <v>37</v>
      </c>
      <c r="E195" s="3">
        <v>7777</v>
      </c>
      <c r="F195" s="4">
        <v>504</v>
      </c>
      <c r="G195">
        <f>_xlfn.XLOOKUP(data1[[#This Row],[Product]],products[Product],products[Cost per unit])</f>
        <v>8.65</v>
      </c>
      <c r="H195">
        <f>data1[[#This Row],[cost per unit]]*data1[[#This Row],[Units]]</f>
        <v>4359.6000000000004</v>
      </c>
      <c r="I195" s="3">
        <f>data1[[#This Row],[Amount]]-data1[[#This Row],[total cost]]</f>
        <v>3417.3999999999996</v>
      </c>
    </row>
    <row r="196" spans="2:9" x14ac:dyDescent="0.25">
      <c r="B196" t="s">
        <v>19</v>
      </c>
      <c r="C196" t="s">
        <v>12</v>
      </c>
      <c r="D196" t="s">
        <v>38</v>
      </c>
      <c r="E196" s="3">
        <v>553</v>
      </c>
      <c r="F196" s="4">
        <v>15</v>
      </c>
      <c r="G196">
        <f>_xlfn.XLOOKUP(data1[[#This Row],[Product]],products[Product],products[Cost per unit])</f>
        <v>7.64</v>
      </c>
      <c r="H196">
        <f>data1[[#This Row],[cost per unit]]*data1[[#This Row],[Units]]</f>
        <v>114.6</v>
      </c>
      <c r="I196" s="3">
        <f>data1[[#This Row],[Amount]]-data1[[#This Row],[total cost]]</f>
        <v>438.4</v>
      </c>
    </row>
    <row r="197" spans="2:9" x14ac:dyDescent="0.25">
      <c r="B197" t="s">
        <v>26</v>
      </c>
      <c r="C197" t="s">
        <v>18</v>
      </c>
      <c r="D197" t="s">
        <v>38</v>
      </c>
      <c r="E197" s="3">
        <v>1281</v>
      </c>
      <c r="F197" s="4">
        <v>18</v>
      </c>
      <c r="G197">
        <f>_xlfn.XLOOKUP(data1[[#This Row],[Product]],products[Product],products[Cost per unit])</f>
        <v>7.64</v>
      </c>
      <c r="H197">
        <f>data1[[#This Row],[cost per unit]]*data1[[#This Row],[Units]]</f>
        <v>137.51999999999998</v>
      </c>
      <c r="I197" s="3">
        <f>data1[[#This Row],[Amount]]-data1[[#This Row],[total cost]]</f>
        <v>1143.48</v>
      </c>
    </row>
    <row r="198" spans="2:9" x14ac:dyDescent="0.25">
      <c r="B198" t="s">
        <v>19</v>
      </c>
      <c r="C198" t="s">
        <v>20</v>
      </c>
      <c r="D198" t="s">
        <v>38</v>
      </c>
      <c r="E198" s="3">
        <v>238</v>
      </c>
      <c r="F198" s="4">
        <v>18</v>
      </c>
      <c r="G198">
        <f>_xlfn.XLOOKUP(data1[[#This Row],[Product]],products[Product],products[Cost per unit])</f>
        <v>7.64</v>
      </c>
      <c r="H198">
        <f>data1[[#This Row],[cost per unit]]*data1[[#This Row],[Units]]</f>
        <v>137.51999999999998</v>
      </c>
      <c r="I198" s="3">
        <f>data1[[#This Row],[Amount]]-data1[[#This Row],[total cost]]</f>
        <v>100.48000000000002</v>
      </c>
    </row>
    <row r="199" spans="2:9" x14ac:dyDescent="0.25">
      <c r="B199" t="s">
        <v>13</v>
      </c>
      <c r="C199" t="s">
        <v>20</v>
      </c>
      <c r="D199" t="s">
        <v>38</v>
      </c>
      <c r="E199" s="3">
        <v>7693</v>
      </c>
      <c r="F199" s="4">
        <v>21</v>
      </c>
      <c r="G199">
        <f>_xlfn.XLOOKUP(data1[[#This Row],[Product]],products[Product],products[Cost per unit])</f>
        <v>7.64</v>
      </c>
      <c r="H199">
        <f>data1[[#This Row],[cost per unit]]*data1[[#This Row],[Units]]</f>
        <v>160.44</v>
      </c>
      <c r="I199" s="3">
        <f>data1[[#This Row],[Amount]]-data1[[#This Row],[total cost]]</f>
        <v>7532.56</v>
      </c>
    </row>
    <row r="200" spans="2:9" x14ac:dyDescent="0.25">
      <c r="B200" t="s">
        <v>21</v>
      </c>
      <c r="C200" t="s">
        <v>12</v>
      </c>
      <c r="D200" t="s">
        <v>38</v>
      </c>
      <c r="E200" s="3">
        <v>609</v>
      </c>
      <c r="F200" s="4">
        <v>99</v>
      </c>
      <c r="G200">
        <f>_xlfn.XLOOKUP(data1[[#This Row],[Product]],products[Product],products[Cost per unit])</f>
        <v>7.64</v>
      </c>
      <c r="H200">
        <f>data1[[#This Row],[cost per unit]]*data1[[#This Row],[Units]]</f>
        <v>756.36</v>
      </c>
      <c r="I200" s="3">
        <f>data1[[#This Row],[Amount]]-data1[[#This Row],[total cost]]</f>
        <v>-147.36000000000001</v>
      </c>
    </row>
    <row r="201" spans="2:9" x14ac:dyDescent="0.25">
      <c r="B201" t="s">
        <v>19</v>
      </c>
      <c r="C201" t="s">
        <v>9</v>
      </c>
      <c r="D201" t="s">
        <v>38</v>
      </c>
      <c r="E201" s="3">
        <v>7511</v>
      </c>
      <c r="F201" s="4">
        <v>120</v>
      </c>
      <c r="G201">
        <f>_xlfn.XLOOKUP(data1[[#This Row],[Product]],products[Product],products[Cost per unit])</f>
        <v>7.64</v>
      </c>
      <c r="H201">
        <f>data1[[#This Row],[cost per unit]]*data1[[#This Row],[Units]]</f>
        <v>916.8</v>
      </c>
      <c r="I201" s="3">
        <f>data1[[#This Row],[Amount]]-data1[[#This Row],[total cost]]</f>
        <v>6594.2</v>
      </c>
    </row>
    <row r="202" spans="2:9" x14ac:dyDescent="0.25">
      <c r="B202" t="s">
        <v>13</v>
      </c>
      <c r="C202" t="s">
        <v>9</v>
      </c>
      <c r="D202" t="s">
        <v>38</v>
      </c>
      <c r="E202" s="3">
        <v>4018</v>
      </c>
      <c r="F202" s="4">
        <v>162</v>
      </c>
      <c r="G202">
        <f>_xlfn.XLOOKUP(data1[[#This Row],[Product]],products[Product],products[Cost per unit])</f>
        <v>7.64</v>
      </c>
      <c r="H202">
        <f>data1[[#This Row],[cost per unit]]*data1[[#This Row],[Units]]</f>
        <v>1237.6799999999998</v>
      </c>
      <c r="I202" s="3">
        <f>data1[[#This Row],[Amount]]-data1[[#This Row],[total cost]]</f>
        <v>2780.32</v>
      </c>
    </row>
    <row r="203" spans="2:9" x14ac:dyDescent="0.25">
      <c r="B203" t="s">
        <v>8</v>
      </c>
      <c r="C203" t="s">
        <v>16</v>
      </c>
      <c r="D203" t="s">
        <v>38</v>
      </c>
      <c r="E203" s="3">
        <v>5474</v>
      </c>
      <c r="F203" s="4">
        <v>168</v>
      </c>
      <c r="G203">
        <f>_xlfn.XLOOKUP(data1[[#This Row],[Product]],products[Product],products[Cost per unit])</f>
        <v>7.64</v>
      </c>
      <c r="H203">
        <f>data1[[#This Row],[cost per unit]]*data1[[#This Row],[Units]]</f>
        <v>1283.52</v>
      </c>
      <c r="I203" s="3">
        <f>data1[[#This Row],[Amount]]-data1[[#This Row],[total cost]]</f>
        <v>4190.4799999999996</v>
      </c>
    </row>
    <row r="204" spans="2:9" x14ac:dyDescent="0.25">
      <c r="B204" t="s">
        <v>21</v>
      </c>
      <c r="C204" t="s">
        <v>18</v>
      </c>
      <c r="D204" t="s">
        <v>38</v>
      </c>
      <c r="E204" s="3">
        <v>1925</v>
      </c>
      <c r="F204" s="4">
        <v>192</v>
      </c>
      <c r="G204">
        <f>_xlfn.XLOOKUP(data1[[#This Row],[Product]],products[Product],products[Cost per unit])</f>
        <v>7.64</v>
      </c>
      <c r="H204">
        <f>data1[[#This Row],[cost per unit]]*data1[[#This Row],[Units]]</f>
        <v>1466.8799999999999</v>
      </c>
      <c r="I204" s="3">
        <f>data1[[#This Row],[Amount]]-data1[[#This Row],[total cost]]</f>
        <v>458.12000000000012</v>
      </c>
    </row>
    <row r="205" spans="2:9" x14ac:dyDescent="0.25">
      <c r="B205" t="s">
        <v>8</v>
      </c>
      <c r="C205" t="s">
        <v>9</v>
      </c>
      <c r="D205" t="s">
        <v>38</v>
      </c>
      <c r="E205" s="3">
        <v>861</v>
      </c>
      <c r="F205" s="4">
        <v>195</v>
      </c>
      <c r="G205">
        <f>_xlfn.XLOOKUP(data1[[#This Row],[Product]],products[Product],products[Cost per unit])</f>
        <v>7.64</v>
      </c>
      <c r="H205">
        <f>data1[[#This Row],[cost per unit]]*data1[[#This Row],[Units]]</f>
        <v>1489.8</v>
      </c>
      <c r="I205" s="3">
        <f>data1[[#This Row],[Amount]]-data1[[#This Row],[total cost]]</f>
        <v>-628.79999999999995</v>
      </c>
    </row>
    <row r="206" spans="2:9" x14ac:dyDescent="0.25">
      <c r="B206" t="s">
        <v>17</v>
      </c>
      <c r="C206" t="s">
        <v>9</v>
      </c>
      <c r="D206" t="s">
        <v>38</v>
      </c>
      <c r="E206" s="3">
        <v>5355</v>
      </c>
      <c r="F206" s="4">
        <v>204</v>
      </c>
      <c r="G206">
        <f>_xlfn.XLOOKUP(data1[[#This Row],[Product]],products[Product],products[Cost per unit])</f>
        <v>7.64</v>
      </c>
      <c r="H206">
        <f>data1[[#This Row],[cost per unit]]*data1[[#This Row],[Units]]</f>
        <v>1558.56</v>
      </c>
      <c r="I206" s="3">
        <f>data1[[#This Row],[Amount]]-data1[[#This Row],[total cost]]</f>
        <v>3796.44</v>
      </c>
    </row>
    <row r="207" spans="2:9" x14ac:dyDescent="0.25">
      <c r="B207" t="s">
        <v>15</v>
      </c>
      <c r="C207" t="s">
        <v>20</v>
      </c>
      <c r="D207" t="s">
        <v>38</v>
      </c>
      <c r="E207" s="3">
        <v>1771</v>
      </c>
      <c r="F207" s="4">
        <v>204</v>
      </c>
      <c r="G207">
        <f>_xlfn.XLOOKUP(data1[[#This Row],[Product]],products[Product],products[Cost per unit])</f>
        <v>7.64</v>
      </c>
      <c r="H207">
        <f>data1[[#This Row],[cost per unit]]*data1[[#This Row],[Units]]</f>
        <v>1558.56</v>
      </c>
      <c r="I207" s="3">
        <f>data1[[#This Row],[Amount]]-data1[[#This Row],[total cost]]</f>
        <v>212.44000000000005</v>
      </c>
    </row>
    <row r="208" spans="2:9" x14ac:dyDescent="0.25">
      <c r="B208" t="s">
        <v>11</v>
      </c>
      <c r="C208" t="s">
        <v>12</v>
      </c>
      <c r="D208" t="s">
        <v>38</v>
      </c>
      <c r="E208" s="3">
        <v>4585</v>
      </c>
      <c r="F208" s="4">
        <v>240</v>
      </c>
      <c r="G208">
        <f>_xlfn.XLOOKUP(data1[[#This Row],[Product]],products[Product],products[Cost per unit])</f>
        <v>7.64</v>
      </c>
      <c r="H208">
        <f>data1[[#This Row],[cost per unit]]*data1[[#This Row],[Units]]</f>
        <v>1833.6</v>
      </c>
      <c r="I208" s="3">
        <f>data1[[#This Row],[Amount]]-data1[[#This Row],[total cost]]</f>
        <v>2751.4</v>
      </c>
    </row>
    <row r="209" spans="2:9" x14ac:dyDescent="0.25">
      <c r="B209" t="s">
        <v>11</v>
      </c>
      <c r="C209" t="s">
        <v>18</v>
      </c>
      <c r="D209" t="s">
        <v>38</v>
      </c>
      <c r="E209" s="3">
        <v>2870</v>
      </c>
      <c r="F209" s="4">
        <v>300</v>
      </c>
      <c r="G209">
        <f>_xlfn.XLOOKUP(data1[[#This Row],[Product]],products[Product],products[Cost per unit])</f>
        <v>7.64</v>
      </c>
      <c r="H209">
        <f>data1[[#This Row],[cost per unit]]*data1[[#This Row],[Units]]</f>
        <v>2292</v>
      </c>
      <c r="I209" s="3">
        <f>data1[[#This Row],[Amount]]-data1[[#This Row],[total cost]]</f>
        <v>578</v>
      </c>
    </row>
    <row r="210" spans="2:9" x14ac:dyDescent="0.25">
      <c r="B210" t="s">
        <v>13</v>
      </c>
      <c r="C210" t="s">
        <v>16</v>
      </c>
      <c r="D210" t="s">
        <v>39</v>
      </c>
      <c r="E210" s="3">
        <v>2541</v>
      </c>
      <c r="F210" s="4">
        <v>45</v>
      </c>
      <c r="G210">
        <f>_xlfn.XLOOKUP(data1[[#This Row],[Product]],products[Product],products[Cost per unit])</f>
        <v>7.16</v>
      </c>
      <c r="H210">
        <f>data1[[#This Row],[cost per unit]]*data1[[#This Row],[Units]]</f>
        <v>322.2</v>
      </c>
      <c r="I210" s="3">
        <f>data1[[#This Row],[Amount]]-data1[[#This Row],[total cost]]</f>
        <v>2218.8000000000002</v>
      </c>
    </row>
    <row r="211" spans="2:9" x14ac:dyDescent="0.25">
      <c r="B211" t="s">
        <v>26</v>
      </c>
      <c r="C211" t="s">
        <v>14</v>
      </c>
      <c r="D211" t="s">
        <v>39</v>
      </c>
      <c r="E211" s="3">
        <v>3640</v>
      </c>
      <c r="F211" s="4">
        <v>51</v>
      </c>
      <c r="G211">
        <f>_xlfn.XLOOKUP(data1[[#This Row],[Product]],products[Product],products[Cost per unit])</f>
        <v>7.16</v>
      </c>
      <c r="H211">
        <f>data1[[#This Row],[cost per unit]]*data1[[#This Row],[Units]]</f>
        <v>365.16</v>
      </c>
      <c r="I211" s="3">
        <f>data1[[#This Row],[Amount]]-data1[[#This Row],[total cost]]</f>
        <v>3274.84</v>
      </c>
    </row>
    <row r="212" spans="2:9" x14ac:dyDescent="0.25">
      <c r="B212" t="s">
        <v>26</v>
      </c>
      <c r="C212" t="s">
        <v>12</v>
      </c>
      <c r="D212" t="s">
        <v>39</v>
      </c>
      <c r="E212" s="3">
        <v>2114</v>
      </c>
      <c r="F212" s="4">
        <v>66</v>
      </c>
      <c r="G212">
        <f>_xlfn.XLOOKUP(data1[[#This Row],[Product]],products[Product],products[Cost per unit])</f>
        <v>7.16</v>
      </c>
      <c r="H212">
        <f>data1[[#This Row],[cost per unit]]*data1[[#This Row],[Units]]</f>
        <v>472.56</v>
      </c>
      <c r="I212" s="3">
        <f>data1[[#This Row],[Amount]]-data1[[#This Row],[total cost]]</f>
        <v>1641.44</v>
      </c>
    </row>
    <row r="213" spans="2:9" x14ac:dyDescent="0.25">
      <c r="B213" t="s">
        <v>13</v>
      </c>
      <c r="C213" t="s">
        <v>20</v>
      </c>
      <c r="D213" t="s">
        <v>39</v>
      </c>
      <c r="E213" s="3">
        <v>9002</v>
      </c>
      <c r="F213" s="4">
        <v>72</v>
      </c>
      <c r="G213">
        <f>_xlfn.XLOOKUP(data1[[#This Row],[Product]],products[Product],products[Cost per unit])</f>
        <v>7.16</v>
      </c>
      <c r="H213">
        <f>data1[[#This Row],[cost per unit]]*data1[[#This Row],[Units]]</f>
        <v>515.52</v>
      </c>
      <c r="I213" s="3">
        <f>data1[[#This Row],[Amount]]-data1[[#This Row],[total cost]]</f>
        <v>8486.48</v>
      </c>
    </row>
    <row r="214" spans="2:9" x14ac:dyDescent="0.25">
      <c r="B214" t="s">
        <v>19</v>
      </c>
      <c r="C214" t="s">
        <v>18</v>
      </c>
      <c r="D214" t="s">
        <v>39</v>
      </c>
      <c r="E214" s="3">
        <v>8211</v>
      </c>
      <c r="F214" s="4">
        <v>75</v>
      </c>
      <c r="G214">
        <f>_xlfn.XLOOKUP(data1[[#This Row],[Product]],products[Product],products[Cost per unit])</f>
        <v>7.16</v>
      </c>
      <c r="H214">
        <f>data1[[#This Row],[cost per unit]]*data1[[#This Row],[Units]]</f>
        <v>537</v>
      </c>
      <c r="I214" s="3">
        <f>data1[[#This Row],[Amount]]-data1[[#This Row],[total cost]]</f>
        <v>7674</v>
      </c>
    </row>
    <row r="215" spans="2:9" x14ac:dyDescent="0.25">
      <c r="B215" t="s">
        <v>23</v>
      </c>
      <c r="C215" t="s">
        <v>9</v>
      </c>
      <c r="D215" t="s">
        <v>39</v>
      </c>
      <c r="E215" s="3">
        <v>3339</v>
      </c>
      <c r="F215" s="4">
        <v>75</v>
      </c>
      <c r="G215">
        <f>_xlfn.XLOOKUP(data1[[#This Row],[Product]],products[Product],products[Cost per unit])</f>
        <v>7.16</v>
      </c>
      <c r="H215">
        <f>data1[[#This Row],[cost per unit]]*data1[[#This Row],[Units]]</f>
        <v>537</v>
      </c>
      <c r="I215" s="3">
        <f>data1[[#This Row],[Amount]]-data1[[#This Row],[total cost]]</f>
        <v>2802</v>
      </c>
    </row>
    <row r="216" spans="2:9" x14ac:dyDescent="0.25">
      <c r="B216" t="s">
        <v>8</v>
      </c>
      <c r="C216" t="s">
        <v>9</v>
      </c>
      <c r="D216" t="s">
        <v>39</v>
      </c>
      <c r="E216" s="3">
        <v>2891</v>
      </c>
      <c r="F216" s="4">
        <v>102</v>
      </c>
      <c r="G216">
        <f>_xlfn.XLOOKUP(data1[[#This Row],[Product]],products[Product],products[Cost per unit])</f>
        <v>7.16</v>
      </c>
      <c r="H216">
        <f>data1[[#This Row],[cost per unit]]*data1[[#This Row],[Units]]</f>
        <v>730.32</v>
      </c>
      <c r="I216" s="3">
        <f>data1[[#This Row],[Amount]]-data1[[#This Row],[total cost]]</f>
        <v>2160.6799999999998</v>
      </c>
    </row>
    <row r="217" spans="2:9" x14ac:dyDescent="0.25">
      <c r="B217" t="s">
        <v>13</v>
      </c>
      <c r="C217" t="s">
        <v>12</v>
      </c>
      <c r="D217" t="s">
        <v>39</v>
      </c>
      <c r="E217" s="3">
        <v>1617</v>
      </c>
      <c r="F217" s="4">
        <v>126</v>
      </c>
      <c r="G217">
        <f>_xlfn.XLOOKUP(data1[[#This Row],[Product]],products[Product],products[Cost per unit])</f>
        <v>7.16</v>
      </c>
      <c r="H217">
        <f>data1[[#This Row],[cost per unit]]*data1[[#This Row],[Units]]</f>
        <v>902.16</v>
      </c>
      <c r="I217" s="3">
        <f>data1[[#This Row],[Amount]]-data1[[#This Row],[total cost]]</f>
        <v>714.84</v>
      </c>
    </row>
    <row r="218" spans="2:9" x14ac:dyDescent="0.25">
      <c r="B218" t="s">
        <v>23</v>
      </c>
      <c r="C218" t="s">
        <v>18</v>
      </c>
      <c r="D218" t="s">
        <v>39</v>
      </c>
      <c r="E218" s="3">
        <v>1400</v>
      </c>
      <c r="F218" s="4">
        <v>135</v>
      </c>
      <c r="G218">
        <f>_xlfn.XLOOKUP(data1[[#This Row],[Product]],products[Product],products[Cost per unit])</f>
        <v>7.16</v>
      </c>
      <c r="H218">
        <f>data1[[#This Row],[cost per unit]]*data1[[#This Row],[Units]]</f>
        <v>966.6</v>
      </c>
      <c r="I218" s="3">
        <f>data1[[#This Row],[Amount]]-data1[[#This Row],[total cost]]</f>
        <v>433.4</v>
      </c>
    </row>
    <row r="219" spans="2:9" x14ac:dyDescent="0.25">
      <c r="B219" t="s">
        <v>13</v>
      </c>
      <c r="C219" t="s">
        <v>14</v>
      </c>
      <c r="D219" t="s">
        <v>39</v>
      </c>
      <c r="E219" s="3">
        <v>0</v>
      </c>
      <c r="F219" s="4">
        <v>135</v>
      </c>
      <c r="G219">
        <f>_xlfn.XLOOKUP(data1[[#This Row],[Product]],products[Product],products[Cost per unit])</f>
        <v>7.16</v>
      </c>
      <c r="H219">
        <f>data1[[#This Row],[cost per unit]]*data1[[#This Row],[Units]]</f>
        <v>966.6</v>
      </c>
      <c r="I219" s="3">
        <f>data1[[#This Row],[Amount]]-data1[[#This Row],[total cost]]</f>
        <v>-966.6</v>
      </c>
    </row>
    <row r="220" spans="2:9" x14ac:dyDescent="0.25">
      <c r="B220" t="s">
        <v>15</v>
      </c>
      <c r="C220" t="s">
        <v>12</v>
      </c>
      <c r="D220" t="s">
        <v>39</v>
      </c>
      <c r="E220" s="3">
        <v>2023</v>
      </c>
      <c r="F220" s="4">
        <v>168</v>
      </c>
      <c r="G220">
        <f>_xlfn.XLOOKUP(data1[[#This Row],[Product]],products[Product],products[Cost per unit])</f>
        <v>7.16</v>
      </c>
      <c r="H220">
        <f>data1[[#This Row],[cost per unit]]*data1[[#This Row],[Units]]</f>
        <v>1202.8800000000001</v>
      </c>
      <c r="I220" s="3">
        <f>data1[[#This Row],[Amount]]-data1[[#This Row],[total cost]]</f>
        <v>820.11999999999989</v>
      </c>
    </row>
    <row r="221" spans="2:9" x14ac:dyDescent="0.25">
      <c r="B221" t="s">
        <v>11</v>
      </c>
      <c r="C221" t="s">
        <v>18</v>
      </c>
      <c r="D221" t="s">
        <v>39</v>
      </c>
      <c r="E221" s="3">
        <v>5551</v>
      </c>
      <c r="F221" s="4">
        <v>252</v>
      </c>
      <c r="G221">
        <f>_xlfn.XLOOKUP(data1[[#This Row],[Product]],products[Product],products[Cost per unit])</f>
        <v>7.16</v>
      </c>
      <c r="H221">
        <f>data1[[#This Row],[cost per unit]]*data1[[#This Row],[Units]]</f>
        <v>1804.32</v>
      </c>
      <c r="I221" s="3">
        <f>data1[[#This Row],[Amount]]-data1[[#This Row],[total cost]]</f>
        <v>3746.6800000000003</v>
      </c>
    </row>
    <row r="222" spans="2:9" x14ac:dyDescent="0.25">
      <c r="B222" t="s">
        <v>22</v>
      </c>
      <c r="C222" t="s">
        <v>20</v>
      </c>
      <c r="D222" t="s">
        <v>39</v>
      </c>
      <c r="E222" s="3">
        <v>1085</v>
      </c>
      <c r="F222" s="4">
        <v>273</v>
      </c>
      <c r="G222">
        <f>_xlfn.XLOOKUP(data1[[#This Row],[Product]],products[Product],products[Cost per unit])</f>
        <v>7.16</v>
      </c>
      <c r="H222">
        <f>data1[[#This Row],[cost per unit]]*data1[[#This Row],[Units]]</f>
        <v>1954.68</v>
      </c>
      <c r="I222" s="3">
        <f>data1[[#This Row],[Amount]]-data1[[#This Row],[total cost]]</f>
        <v>-869.68000000000006</v>
      </c>
    </row>
    <row r="223" spans="2:9" x14ac:dyDescent="0.25">
      <c r="B223" t="s">
        <v>26</v>
      </c>
      <c r="C223" t="s">
        <v>20</v>
      </c>
      <c r="D223" t="s">
        <v>39</v>
      </c>
      <c r="E223" s="3">
        <v>4592</v>
      </c>
      <c r="F223" s="4">
        <v>324</v>
      </c>
      <c r="G223">
        <f>_xlfn.XLOOKUP(data1[[#This Row],[Product]],products[Product],products[Cost per unit])</f>
        <v>7.16</v>
      </c>
      <c r="H223">
        <f>data1[[#This Row],[cost per unit]]*data1[[#This Row],[Units]]</f>
        <v>2319.84</v>
      </c>
      <c r="I223" s="3">
        <f>data1[[#This Row],[Amount]]-data1[[#This Row],[total cost]]</f>
        <v>2272.16</v>
      </c>
    </row>
    <row r="224" spans="2:9" x14ac:dyDescent="0.25">
      <c r="B224" t="s">
        <v>17</v>
      </c>
      <c r="C224" t="s">
        <v>18</v>
      </c>
      <c r="D224" t="s">
        <v>39</v>
      </c>
      <c r="E224" s="3">
        <v>2471</v>
      </c>
      <c r="F224" s="4">
        <v>342</v>
      </c>
      <c r="G224">
        <f>_xlfn.XLOOKUP(data1[[#This Row],[Product]],products[Product],products[Cost per unit])</f>
        <v>7.16</v>
      </c>
      <c r="H224">
        <f>data1[[#This Row],[cost per unit]]*data1[[#This Row],[Units]]</f>
        <v>2448.7200000000003</v>
      </c>
      <c r="I224" s="3">
        <f>data1[[#This Row],[Amount]]-data1[[#This Row],[total cost]]</f>
        <v>22.279999999999745</v>
      </c>
    </row>
    <row r="225" spans="2:9" x14ac:dyDescent="0.25">
      <c r="B225" t="s">
        <v>8</v>
      </c>
      <c r="C225" t="s">
        <v>12</v>
      </c>
      <c r="D225" t="s">
        <v>39</v>
      </c>
      <c r="E225" s="3">
        <v>4480</v>
      </c>
      <c r="F225" s="4">
        <v>357</v>
      </c>
      <c r="G225">
        <f>_xlfn.XLOOKUP(data1[[#This Row],[Product]],products[Product],products[Cost per unit])</f>
        <v>7.16</v>
      </c>
      <c r="H225">
        <f>data1[[#This Row],[cost per unit]]*data1[[#This Row],[Units]]</f>
        <v>2556.12</v>
      </c>
      <c r="I225" s="3">
        <f>data1[[#This Row],[Amount]]-data1[[#This Row],[total cost]]</f>
        <v>1923.88</v>
      </c>
    </row>
    <row r="226" spans="2:9" x14ac:dyDescent="0.25">
      <c r="B226" t="s">
        <v>23</v>
      </c>
      <c r="C226" t="s">
        <v>14</v>
      </c>
      <c r="D226" t="s">
        <v>39</v>
      </c>
      <c r="E226" s="3">
        <v>3052</v>
      </c>
      <c r="F226" s="4">
        <v>378</v>
      </c>
      <c r="G226">
        <f>_xlfn.XLOOKUP(data1[[#This Row],[Product]],products[Product],products[Cost per unit])</f>
        <v>7.16</v>
      </c>
      <c r="H226">
        <f>data1[[#This Row],[cost per unit]]*data1[[#This Row],[Units]]</f>
        <v>2706.48</v>
      </c>
      <c r="I226" s="3">
        <f>data1[[#This Row],[Amount]]-data1[[#This Row],[total cost]]</f>
        <v>345.52</v>
      </c>
    </row>
    <row r="227" spans="2:9" x14ac:dyDescent="0.25">
      <c r="B227" t="s">
        <v>8</v>
      </c>
      <c r="C227" t="s">
        <v>18</v>
      </c>
      <c r="D227" t="s">
        <v>40</v>
      </c>
      <c r="E227" s="3">
        <v>6314</v>
      </c>
      <c r="F227" s="4">
        <v>15</v>
      </c>
      <c r="G227">
        <f>_xlfn.XLOOKUP(data1[[#This Row],[Product]],products[Product],products[Cost per unit])</f>
        <v>6.49</v>
      </c>
      <c r="H227">
        <f>data1[[#This Row],[cost per unit]]*data1[[#This Row],[Units]]</f>
        <v>97.350000000000009</v>
      </c>
      <c r="I227" s="3">
        <f>data1[[#This Row],[Amount]]-data1[[#This Row],[total cost]]</f>
        <v>6216.65</v>
      </c>
    </row>
    <row r="228" spans="2:9" x14ac:dyDescent="0.25">
      <c r="B228" t="s">
        <v>17</v>
      </c>
      <c r="C228" t="s">
        <v>20</v>
      </c>
      <c r="D228" t="s">
        <v>40</v>
      </c>
      <c r="E228" s="3">
        <v>4683</v>
      </c>
      <c r="F228" s="4">
        <v>30</v>
      </c>
      <c r="G228">
        <f>_xlfn.XLOOKUP(data1[[#This Row],[Product]],products[Product],products[Cost per unit])</f>
        <v>6.49</v>
      </c>
      <c r="H228">
        <f>data1[[#This Row],[cost per unit]]*data1[[#This Row],[Units]]</f>
        <v>194.70000000000002</v>
      </c>
      <c r="I228" s="3">
        <f>data1[[#This Row],[Amount]]-data1[[#This Row],[total cost]]</f>
        <v>4488.3</v>
      </c>
    </row>
    <row r="229" spans="2:9" x14ac:dyDescent="0.25">
      <c r="B229" t="s">
        <v>19</v>
      </c>
      <c r="C229" t="s">
        <v>14</v>
      </c>
      <c r="D229" t="s">
        <v>40</v>
      </c>
      <c r="E229" s="3">
        <v>630</v>
      </c>
      <c r="F229" s="4">
        <v>36</v>
      </c>
      <c r="G229">
        <f>_xlfn.XLOOKUP(data1[[#This Row],[Product]],products[Product],products[Cost per unit])</f>
        <v>6.49</v>
      </c>
      <c r="H229">
        <f>data1[[#This Row],[cost per unit]]*data1[[#This Row],[Units]]</f>
        <v>233.64000000000001</v>
      </c>
      <c r="I229" s="3">
        <f>data1[[#This Row],[Amount]]-data1[[#This Row],[total cost]]</f>
        <v>396.36</v>
      </c>
    </row>
    <row r="230" spans="2:9" x14ac:dyDescent="0.25">
      <c r="B230" t="s">
        <v>13</v>
      </c>
      <c r="C230" t="s">
        <v>9</v>
      </c>
      <c r="D230" t="s">
        <v>40</v>
      </c>
      <c r="E230" s="3">
        <v>2779</v>
      </c>
      <c r="F230" s="4">
        <v>75</v>
      </c>
      <c r="G230">
        <f>_xlfn.XLOOKUP(data1[[#This Row],[Product]],products[Product],products[Cost per unit])</f>
        <v>6.49</v>
      </c>
      <c r="H230">
        <f>data1[[#This Row],[cost per unit]]*data1[[#This Row],[Units]]</f>
        <v>486.75</v>
      </c>
      <c r="I230" s="3">
        <f>data1[[#This Row],[Amount]]-data1[[#This Row],[total cost]]</f>
        <v>2292.25</v>
      </c>
    </row>
    <row r="231" spans="2:9" x14ac:dyDescent="0.25">
      <c r="B231" t="s">
        <v>26</v>
      </c>
      <c r="C231" t="s">
        <v>12</v>
      </c>
      <c r="D231" t="s">
        <v>40</v>
      </c>
      <c r="E231" s="3">
        <v>2023</v>
      </c>
      <c r="F231" s="4">
        <v>78</v>
      </c>
      <c r="G231">
        <f>_xlfn.XLOOKUP(data1[[#This Row],[Product]],products[Product],products[Cost per unit])</f>
        <v>6.49</v>
      </c>
      <c r="H231">
        <f>data1[[#This Row],[cost per unit]]*data1[[#This Row],[Units]]</f>
        <v>506.22</v>
      </c>
      <c r="I231" s="3">
        <f>data1[[#This Row],[Amount]]-data1[[#This Row],[total cost]]</f>
        <v>1516.78</v>
      </c>
    </row>
    <row r="232" spans="2:9" x14ac:dyDescent="0.25">
      <c r="B232" t="s">
        <v>22</v>
      </c>
      <c r="C232" t="s">
        <v>9</v>
      </c>
      <c r="D232" t="s">
        <v>40</v>
      </c>
      <c r="E232" s="3">
        <v>8155</v>
      </c>
      <c r="F232" s="4">
        <v>90</v>
      </c>
      <c r="G232">
        <f>_xlfn.XLOOKUP(data1[[#This Row],[Product]],products[Product],products[Cost per unit])</f>
        <v>6.49</v>
      </c>
      <c r="H232">
        <f>data1[[#This Row],[cost per unit]]*data1[[#This Row],[Units]]</f>
        <v>584.1</v>
      </c>
      <c r="I232" s="3">
        <f>data1[[#This Row],[Amount]]-data1[[#This Row],[total cost]]</f>
        <v>7570.9</v>
      </c>
    </row>
    <row r="233" spans="2:9" x14ac:dyDescent="0.25">
      <c r="B233" t="s">
        <v>22</v>
      </c>
      <c r="C233" t="s">
        <v>20</v>
      </c>
      <c r="D233" t="s">
        <v>40</v>
      </c>
      <c r="E233" s="3">
        <v>2737</v>
      </c>
      <c r="F233" s="4">
        <v>93</v>
      </c>
      <c r="G233">
        <f>_xlfn.XLOOKUP(data1[[#This Row],[Product]],products[Product],products[Cost per unit])</f>
        <v>6.49</v>
      </c>
      <c r="H233">
        <f>data1[[#This Row],[cost per unit]]*data1[[#This Row],[Units]]</f>
        <v>603.57000000000005</v>
      </c>
      <c r="I233" s="3">
        <f>data1[[#This Row],[Amount]]-data1[[#This Row],[total cost]]</f>
        <v>2133.4299999999998</v>
      </c>
    </row>
    <row r="234" spans="2:9" x14ac:dyDescent="0.25">
      <c r="B234" t="s">
        <v>26</v>
      </c>
      <c r="C234" t="s">
        <v>9</v>
      </c>
      <c r="D234" t="s">
        <v>40</v>
      </c>
      <c r="E234" s="3">
        <v>2212</v>
      </c>
      <c r="F234" s="4">
        <v>117</v>
      </c>
      <c r="G234">
        <f>_xlfn.XLOOKUP(data1[[#This Row],[Product]],products[Product],products[Cost per unit])</f>
        <v>6.49</v>
      </c>
      <c r="H234">
        <f>data1[[#This Row],[cost per unit]]*data1[[#This Row],[Units]]</f>
        <v>759.33</v>
      </c>
      <c r="I234" s="3">
        <f>data1[[#This Row],[Amount]]-data1[[#This Row],[total cost]]</f>
        <v>1452.67</v>
      </c>
    </row>
    <row r="235" spans="2:9" x14ac:dyDescent="0.25">
      <c r="B235" t="s">
        <v>21</v>
      </c>
      <c r="C235" t="s">
        <v>9</v>
      </c>
      <c r="D235" t="s">
        <v>40</v>
      </c>
      <c r="E235" s="3">
        <v>4935</v>
      </c>
      <c r="F235" s="4">
        <v>126</v>
      </c>
      <c r="G235">
        <f>_xlfn.XLOOKUP(data1[[#This Row],[Product]],products[Product],products[Cost per unit])</f>
        <v>6.49</v>
      </c>
      <c r="H235">
        <f>data1[[#This Row],[cost per unit]]*data1[[#This Row],[Units]]</f>
        <v>817.74</v>
      </c>
      <c r="I235" s="3">
        <f>data1[[#This Row],[Amount]]-data1[[#This Row],[total cost]]</f>
        <v>4117.26</v>
      </c>
    </row>
    <row r="236" spans="2:9" x14ac:dyDescent="0.25">
      <c r="B236" t="s">
        <v>15</v>
      </c>
      <c r="C236" t="s">
        <v>18</v>
      </c>
      <c r="D236" t="s">
        <v>40</v>
      </c>
      <c r="E236" s="3">
        <v>5019</v>
      </c>
      <c r="F236" s="4">
        <v>150</v>
      </c>
      <c r="G236">
        <f>_xlfn.XLOOKUP(data1[[#This Row],[Product]],products[Product],products[Cost per unit])</f>
        <v>6.49</v>
      </c>
      <c r="H236">
        <f>data1[[#This Row],[cost per unit]]*data1[[#This Row],[Units]]</f>
        <v>973.5</v>
      </c>
      <c r="I236" s="3">
        <f>data1[[#This Row],[Amount]]-data1[[#This Row],[total cost]]</f>
        <v>4045.5</v>
      </c>
    </row>
    <row r="237" spans="2:9" x14ac:dyDescent="0.25">
      <c r="B237" t="s">
        <v>19</v>
      </c>
      <c r="C237" t="s">
        <v>16</v>
      </c>
      <c r="D237" t="s">
        <v>40</v>
      </c>
      <c r="E237" s="3">
        <v>4417</v>
      </c>
      <c r="F237" s="4">
        <v>153</v>
      </c>
      <c r="G237">
        <f>_xlfn.XLOOKUP(data1[[#This Row],[Product]],products[Product],products[Cost per unit])</f>
        <v>6.49</v>
      </c>
      <c r="H237">
        <f>data1[[#This Row],[cost per unit]]*data1[[#This Row],[Units]]</f>
        <v>992.97</v>
      </c>
      <c r="I237" s="3">
        <f>data1[[#This Row],[Amount]]-data1[[#This Row],[total cost]]</f>
        <v>3424.0299999999997</v>
      </c>
    </row>
    <row r="238" spans="2:9" x14ac:dyDescent="0.25">
      <c r="B238" t="s">
        <v>26</v>
      </c>
      <c r="C238" t="s">
        <v>18</v>
      </c>
      <c r="D238" t="s">
        <v>40</v>
      </c>
      <c r="E238" s="3">
        <v>3773</v>
      </c>
      <c r="F238" s="4">
        <v>165</v>
      </c>
      <c r="G238">
        <f>_xlfn.XLOOKUP(data1[[#This Row],[Product]],products[Product],products[Cost per unit])</f>
        <v>6.49</v>
      </c>
      <c r="H238">
        <f>data1[[#This Row],[cost per unit]]*data1[[#This Row],[Units]]</f>
        <v>1070.8500000000001</v>
      </c>
      <c r="I238" s="3">
        <f>data1[[#This Row],[Amount]]-data1[[#This Row],[total cost]]</f>
        <v>2702.1499999999996</v>
      </c>
    </row>
    <row r="239" spans="2:9" x14ac:dyDescent="0.25">
      <c r="B239" t="s">
        <v>23</v>
      </c>
      <c r="C239" t="s">
        <v>20</v>
      </c>
      <c r="D239" t="s">
        <v>40</v>
      </c>
      <c r="E239" s="3">
        <v>4949</v>
      </c>
      <c r="F239" s="4">
        <v>189</v>
      </c>
      <c r="G239">
        <f>_xlfn.XLOOKUP(data1[[#This Row],[Product]],products[Product],products[Cost per unit])</f>
        <v>6.49</v>
      </c>
      <c r="H239">
        <f>data1[[#This Row],[cost per unit]]*data1[[#This Row],[Units]]</f>
        <v>1226.6100000000001</v>
      </c>
      <c r="I239" s="3">
        <f>data1[[#This Row],[Amount]]-data1[[#This Row],[total cost]]</f>
        <v>3722.39</v>
      </c>
    </row>
    <row r="240" spans="2:9" x14ac:dyDescent="0.25">
      <c r="B240" t="s">
        <v>15</v>
      </c>
      <c r="C240" t="s">
        <v>16</v>
      </c>
      <c r="D240" t="s">
        <v>40</v>
      </c>
      <c r="E240" s="3">
        <v>1701</v>
      </c>
      <c r="F240" s="4">
        <v>234</v>
      </c>
      <c r="G240">
        <f>_xlfn.XLOOKUP(data1[[#This Row],[Product]],products[Product],products[Cost per unit])</f>
        <v>6.49</v>
      </c>
      <c r="H240">
        <f>data1[[#This Row],[cost per unit]]*data1[[#This Row],[Units]]</f>
        <v>1518.66</v>
      </c>
      <c r="I240" s="3">
        <f>data1[[#This Row],[Amount]]-data1[[#This Row],[total cost]]</f>
        <v>182.33999999999992</v>
      </c>
    </row>
    <row r="241" spans="2:9" x14ac:dyDescent="0.25">
      <c r="B241" t="s">
        <v>17</v>
      </c>
      <c r="C241" t="s">
        <v>18</v>
      </c>
      <c r="D241" t="s">
        <v>40</v>
      </c>
      <c r="E241" s="3">
        <v>2317</v>
      </c>
      <c r="F241" s="4">
        <v>261</v>
      </c>
      <c r="G241">
        <f>_xlfn.XLOOKUP(data1[[#This Row],[Product]],products[Product],products[Cost per unit])</f>
        <v>6.49</v>
      </c>
      <c r="H241">
        <f>data1[[#This Row],[cost per unit]]*data1[[#This Row],[Units]]</f>
        <v>1693.89</v>
      </c>
      <c r="I241" s="3">
        <f>data1[[#This Row],[Amount]]-data1[[#This Row],[total cost]]</f>
        <v>623.1099999999999</v>
      </c>
    </row>
    <row r="242" spans="2:9" x14ac:dyDescent="0.25">
      <c r="B242" t="s">
        <v>8</v>
      </c>
      <c r="C242" t="s">
        <v>18</v>
      </c>
      <c r="D242" t="s">
        <v>41</v>
      </c>
      <c r="E242" s="3">
        <v>6111</v>
      </c>
      <c r="F242" s="4">
        <v>3</v>
      </c>
      <c r="G242">
        <f>_xlfn.XLOOKUP(data1[[#This Row],[Product]],products[Product],products[Cost per unit])</f>
        <v>6.47</v>
      </c>
      <c r="H242">
        <f>data1[[#This Row],[cost per unit]]*data1[[#This Row],[Units]]</f>
        <v>19.41</v>
      </c>
      <c r="I242" s="3">
        <f>data1[[#This Row],[Amount]]-data1[[#This Row],[total cost]]</f>
        <v>6091.59</v>
      </c>
    </row>
    <row r="243" spans="2:9" x14ac:dyDescent="0.25">
      <c r="B243" t="s">
        <v>8</v>
      </c>
      <c r="C243" t="s">
        <v>12</v>
      </c>
      <c r="D243" t="s">
        <v>41</v>
      </c>
      <c r="E243" s="3">
        <v>2415</v>
      </c>
      <c r="F243" s="4">
        <v>15</v>
      </c>
      <c r="G243">
        <f>_xlfn.XLOOKUP(data1[[#This Row],[Product]],products[Product],products[Cost per unit])</f>
        <v>6.47</v>
      </c>
      <c r="H243">
        <f>data1[[#This Row],[cost per unit]]*data1[[#This Row],[Units]]</f>
        <v>97.05</v>
      </c>
      <c r="I243" s="3">
        <f>data1[[#This Row],[Amount]]-data1[[#This Row],[total cost]]</f>
        <v>2317.9499999999998</v>
      </c>
    </row>
    <row r="244" spans="2:9" x14ac:dyDescent="0.25">
      <c r="B244" t="s">
        <v>15</v>
      </c>
      <c r="C244" t="s">
        <v>14</v>
      </c>
      <c r="D244" t="s">
        <v>41</v>
      </c>
      <c r="E244" s="3">
        <v>9660</v>
      </c>
      <c r="F244" s="4">
        <v>27</v>
      </c>
      <c r="G244">
        <f>_xlfn.XLOOKUP(data1[[#This Row],[Product]],products[Product],products[Cost per unit])</f>
        <v>6.47</v>
      </c>
      <c r="H244">
        <f>data1[[#This Row],[cost per unit]]*data1[[#This Row],[Units]]</f>
        <v>174.69</v>
      </c>
      <c r="I244" s="3">
        <f>data1[[#This Row],[Amount]]-data1[[#This Row],[total cost]]</f>
        <v>9485.31</v>
      </c>
    </row>
    <row r="245" spans="2:9" x14ac:dyDescent="0.25">
      <c r="B245" t="s">
        <v>23</v>
      </c>
      <c r="C245" t="s">
        <v>20</v>
      </c>
      <c r="D245" t="s">
        <v>41</v>
      </c>
      <c r="E245" s="3">
        <v>1505</v>
      </c>
      <c r="F245" s="4">
        <v>102</v>
      </c>
      <c r="G245">
        <f>_xlfn.XLOOKUP(data1[[#This Row],[Product]],products[Product],products[Cost per unit])</f>
        <v>6.47</v>
      </c>
      <c r="H245">
        <f>data1[[#This Row],[cost per unit]]*data1[[#This Row],[Units]]</f>
        <v>659.93999999999994</v>
      </c>
      <c r="I245" s="3">
        <f>data1[[#This Row],[Amount]]-data1[[#This Row],[total cost]]</f>
        <v>845.06000000000006</v>
      </c>
    </row>
    <row r="246" spans="2:9" x14ac:dyDescent="0.25">
      <c r="B246" t="s">
        <v>19</v>
      </c>
      <c r="C246" t="s">
        <v>20</v>
      </c>
      <c r="D246" t="s">
        <v>41</v>
      </c>
      <c r="E246" s="3">
        <v>11571</v>
      </c>
      <c r="F246" s="4">
        <v>138</v>
      </c>
      <c r="G246">
        <f>_xlfn.XLOOKUP(data1[[#This Row],[Product]],products[Product],products[Cost per unit])</f>
        <v>6.47</v>
      </c>
      <c r="H246">
        <f>data1[[#This Row],[cost per unit]]*data1[[#This Row],[Units]]</f>
        <v>892.86</v>
      </c>
      <c r="I246" s="3">
        <f>data1[[#This Row],[Amount]]-data1[[#This Row],[total cost]]</f>
        <v>10678.14</v>
      </c>
    </row>
    <row r="247" spans="2:9" x14ac:dyDescent="0.25">
      <c r="B247" t="s">
        <v>11</v>
      </c>
      <c r="C247" t="s">
        <v>18</v>
      </c>
      <c r="D247" t="s">
        <v>41</v>
      </c>
      <c r="E247" s="3">
        <v>2646</v>
      </c>
      <c r="F247" s="4">
        <v>177</v>
      </c>
      <c r="G247">
        <f>_xlfn.XLOOKUP(data1[[#This Row],[Product]],products[Product],products[Cost per unit])</f>
        <v>6.47</v>
      </c>
      <c r="H247">
        <f>data1[[#This Row],[cost per unit]]*data1[[#This Row],[Units]]</f>
        <v>1145.19</v>
      </c>
      <c r="I247" s="3">
        <f>data1[[#This Row],[Amount]]-data1[[#This Row],[total cost]]</f>
        <v>1500.81</v>
      </c>
    </row>
    <row r="248" spans="2:9" x14ac:dyDescent="0.25">
      <c r="B248" t="s">
        <v>22</v>
      </c>
      <c r="C248" t="s">
        <v>14</v>
      </c>
      <c r="D248" t="s">
        <v>41</v>
      </c>
      <c r="E248" s="3">
        <v>2639</v>
      </c>
      <c r="F248" s="4">
        <v>204</v>
      </c>
      <c r="G248">
        <f>_xlfn.XLOOKUP(data1[[#This Row],[Product]],products[Product],products[Cost per unit])</f>
        <v>6.47</v>
      </c>
      <c r="H248">
        <f>data1[[#This Row],[cost per unit]]*data1[[#This Row],[Units]]</f>
        <v>1319.8799999999999</v>
      </c>
      <c r="I248" s="3">
        <f>data1[[#This Row],[Amount]]-data1[[#This Row],[total cost]]</f>
        <v>1319.1200000000001</v>
      </c>
    </row>
    <row r="249" spans="2:9" x14ac:dyDescent="0.25">
      <c r="B249" t="s">
        <v>8</v>
      </c>
      <c r="C249" t="s">
        <v>14</v>
      </c>
      <c r="D249" t="s">
        <v>41</v>
      </c>
      <c r="E249" s="3">
        <v>385</v>
      </c>
      <c r="F249" s="4">
        <v>249</v>
      </c>
      <c r="G249">
        <f>_xlfn.XLOOKUP(data1[[#This Row],[Product]],products[Product],products[Cost per unit])</f>
        <v>6.47</v>
      </c>
      <c r="H249">
        <f>data1[[#This Row],[cost per unit]]*data1[[#This Row],[Units]]</f>
        <v>1611.03</v>
      </c>
      <c r="I249" s="3">
        <f>data1[[#This Row],[Amount]]-data1[[#This Row],[total cost]]</f>
        <v>-1226.03</v>
      </c>
    </row>
    <row r="250" spans="2:9" x14ac:dyDescent="0.25">
      <c r="B250" t="s">
        <v>11</v>
      </c>
      <c r="C250" t="s">
        <v>16</v>
      </c>
      <c r="D250" t="s">
        <v>41</v>
      </c>
      <c r="E250" s="3">
        <v>1778</v>
      </c>
      <c r="F250" s="4">
        <v>270</v>
      </c>
      <c r="G250">
        <f>_xlfn.XLOOKUP(data1[[#This Row],[Product]],products[Product],products[Cost per unit])</f>
        <v>6.47</v>
      </c>
      <c r="H250">
        <f>data1[[#This Row],[cost per unit]]*data1[[#This Row],[Units]]</f>
        <v>1746.8999999999999</v>
      </c>
      <c r="I250" s="3">
        <f>data1[[#This Row],[Amount]]-data1[[#This Row],[total cost]]</f>
        <v>31.100000000000136</v>
      </c>
    </row>
    <row r="251" spans="2:9" x14ac:dyDescent="0.25">
      <c r="B251" t="s">
        <v>17</v>
      </c>
      <c r="C251" t="s">
        <v>12</v>
      </c>
      <c r="D251" t="s">
        <v>41</v>
      </c>
      <c r="E251" s="3">
        <v>3808</v>
      </c>
      <c r="F251" s="4">
        <v>279</v>
      </c>
      <c r="G251">
        <f>_xlfn.XLOOKUP(data1[[#This Row],[Product]],products[Product],products[Cost per unit])</f>
        <v>6.47</v>
      </c>
      <c r="H251">
        <f>data1[[#This Row],[cost per unit]]*data1[[#This Row],[Units]]</f>
        <v>1805.1299999999999</v>
      </c>
      <c r="I251" s="3">
        <f>data1[[#This Row],[Amount]]-data1[[#This Row],[total cost]]</f>
        <v>2002.8700000000001</v>
      </c>
    </row>
    <row r="252" spans="2:9" x14ac:dyDescent="0.25">
      <c r="B252" t="s">
        <v>21</v>
      </c>
      <c r="C252" t="s">
        <v>18</v>
      </c>
      <c r="D252" t="s">
        <v>41</v>
      </c>
      <c r="E252" s="3">
        <v>9632</v>
      </c>
      <c r="F252" s="4">
        <v>288</v>
      </c>
      <c r="G252">
        <f>_xlfn.XLOOKUP(data1[[#This Row],[Product]],products[Product],products[Cost per unit])</f>
        <v>6.47</v>
      </c>
      <c r="H252">
        <f>data1[[#This Row],[cost per unit]]*data1[[#This Row],[Units]]</f>
        <v>1863.36</v>
      </c>
      <c r="I252" s="3">
        <f>data1[[#This Row],[Amount]]-data1[[#This Row],[total cost]]</f>
        <v>7768.64</v>
      </c>
    </row>
    <row r="253" spans="2:9" x14ac:dyDescent="0.25">
      <c r="B253" t="s">
        <v>13</v>
      </c>
      <c r="C253" t="s">
        <v>16</v>
      </c>
      <c r="D253" t="s">
        <v>42</v>
      </c>
      <c r="E253" s="3">
        <v>1988</v>
      </c>
      <c r="F253" s="4">
        <v>39</v>
      </c>
      <c r="G253">
        <f>_xlfn.XLOOKUP(data1[[#This Row],[Product]],products[Product],products[Cost per unit])</f>
        <v>5.79</v>
      </c>
      <c r="H253">
        <f>data1[[#This Row],[cost per unit]]*data1[[#This Row],[Units]]</f>
        <v>225.81</v>
      </c>
      <c r="I253" s="3">
        <f>data1[[#This Row],[Amount]]-data1[[#This Row],[total cost]]</f>
        <v>1762.19</v>
      </c>
    </row>
    <row r="254" spans="2:9" x14ac:dyDescent="0.25">
      <c r="B254" t="s">
        <v>8</v>
      </c>
      <c r="C254" t="s">
        <v>20</v>
      </c>
      <c r="D254" t="s">
        <v>42</v>
      </c>
      <c r="E254" s="3">
        <v>182</v>
      </c>
      <c r="F254" s="4">
        <v>48</v>
      </c>
      <c r="G254">
        <f>_xlfn.XLOOKUP(data1[[#This Row],[Product]],products[Product],products[Cost per unit])</f>
        <v>5.79</v>
      </c>
      <c r="H254">
        <f>data1[[#This Row],[cost per unit]]*data1[[#This Row],[Units]]</f>
        <v>277.92</v>
      </c>
      <c r="I254" s="3">
        <f>data1[[#This Row],[Amount]]-data1[[#This Row],[total cost]]</f>
        <v>-95.920000000000016</v>
      </c>
    </row>
    <row r="255" spans="2:9" x14ac:dyDescent="0.25">
      <c r="B255" t="s">
        <v>23</v>
      </c>
      <c r="C255" t="s">
        <v>16</v>
      </c>
      <c r="D255" t="s">
        <v>42</v>
      </c>
      <c r="E255" s="3">
        <v>2681</v>
      </c>
      <c r="F255" s="4">
        <v>54</v>
      </c>
      <c r="G255">
        <f>_xlfn.XLOOKUP(data1[[#This Row],[Product]],products[Product],products[Cost per unit])</f>
        <v>5.79</v>
      </c>
      <c r="H255">
        <f>data1[[#This Row],[cost per unit]]*data1[[#This Row],[Units]]</f>
        <v>312.66000000000003</v>
      </c>
      <c r="I255" s="3">
        <f>data1[[#This Row],[Amount]]-data1[[#This Row],[total cost]]</f>
        <v>2368.34</v>
      </c>
    </row>
    <row r="256" spans="2:9" x14ac:dyDescent="0.25">
      <c r="B256" t="s">
        <v>23</v>
      </c>
      <c r="C256" t="s">
        <v>20</v>
      </c>
      <c r="D256" t="s">
        <v>42</v>
      </c>
      <c r="E256" s="3">
        <v>7693</v>
      </c>
      <c r="F256" s="4">
        <v>87</v>
      </c>
      <c r="G256">
        <f>_xlfn.XLOOKUP(data1[[#This Row],[Product]],products[Product],products[Cost per unit])</f>
        <v>5.79</v>
      </c>
      <c r="H256">
        <f>data1[[#This Row],[cost per unit]]*data1[[#This Row],[Units]]</f>
        <v>503.73</v>
      </c>
      <c r="I256" s="3">
        <f>data1[[#This Row],[Amount]]-data1[[#This Row],[total cost]]</f>
        <v>7189.27</v>
      </c>
    </row>
    <row r="257" spans="2:9" x14ac:dyDescent="0.25">
      <c r="B257" t="s">
        <v>11</v>
      </c>
      <c r="C257" t="s">
        <v>18</v>
      </c>
      <c r="D257" t="s">
        <v>42</v>
      </c>
      <c r="E257" s="3">
        <v>2149</v>
      </c>
      <c r="F257" s="4">
        <v>117</v>
      </c>
      <c r="G257">
        <f>_xlfn.XLOOKUP(data1[[#This Row],[Product]],products[Product],products[Cost per unit])</f>
        <v>5.79</v>
      </c>
      <c r="H257">
        <f>data1[[#This Row],[cost per unit]]*data1[[#This Row],[Units]]</f>
        <v>677.43</v>
      </c>
      <c r="I257" s="3">
        <f>data1[[#This Row],[Amount]]-data1[[#This Row],[total cost]]</f>
        <v>1471.5700000000002</v>
      </c>
    </row>
    <row r="258" spans="2:9" x14ac:dyDescent="0.25">
      <c r="B258" t="s">
        <v>15</v>
      </c>
      <c r="C258" t="s">
        <v>14</v>
      </c>
      <c r="D258" t="s">
        <v>42</v>
      </c>
      <c r="E258" s="3">
        <v>8890</v>
      </c>
      <c r="F258" s="4">
        <v>210</v>
      </c>
      <c r="G258">
        <f>_xlfn.XLOOKUP(data1[[#This Row],[Product]],products[Product],products[Cost per unit])</f>
        <v>5.79</v>
      </c>
      <c r="H258">
        <f>data1[[#This Row],[cost per unit]]*data1[[#This Row],[Units]]</f>
        <v>1215.9000000000001</v>
      </c>
      <c r="I258" s="3">
        <f>data1[[#This Row],[Amount]]-data1[[#This Row],[total cost]]</f>
        <v>7674.1</v>
      </c>
    </row>
    <row r="259" spans="2:9" x14ac:dyDescent="0.25">
      <c r="B259" t="s">
        <v>8</v>
      </c>
      <c r="C259" t="s">
        <v>12</v>
      </c>
      <c r="D259" t="s">
        <v>42</v>
      </c>
      <c r="E259" s="3">
        <v>4753</v>
      </c>
      <c r="F259" s="4">
        <v>246</v>
      </c>
      <c r="G259">
        <f>_xlfn.XLOOKUP(data1[[#This Row],[Product]],products[Product],products[Cost per unit])</f>
        <v>5.79</v>
      </c>
      <c r="H259">
        <f>data1[[#This Row],[cost per unit]]*data1[[#This Row],[Units]]</f>
        <v>1424.34</v>
      </c>
      <c r="I259" s="3">
        <f>data1[[#This Row],[Amount]]-data1[[#This Row],[total cost]]</f>
        <v>3328.66</v>
      </c>
    </row>
    <row r="260" spans="2:9" x14ac:dyDescent="0.25">
      <c r="B260" t="s">
        <v>19</v>
      </c>
      <c r="C260" t="s">
        <v>18</v>
      </c>
      <c r="D260" t="s">
        <v>42</v>
      </c>
      <c r="E260" s="3">
        <v>3094</v>
      </c>
      <c r="F260" s="4">
        <v>246</v>
      </c>
      <c r="G260">
        <f>_xlfn.XLOOKUP(data1[[#This Row],[Product]],products[Product],products[Cost per unit])</f>
        <v>5.79</v>
      </c>
      <c r="H260">
        <f>data1[[#This Row],[cost per unit]]*data1[[#This Row],[Units]]</f>
        <v>1424.34</v>
      </c>
      <c r="I260" s="3">
        <f>data1[[#This Row],[Amount]]-data1[[#This Row],[total cost]]</f>
        <v>1669.66</v>
      </c>
    </row>
    <row r="261" spans="2:9" x14ac:dyDescent="0.25">
      <c r="B261" t="s">
        <v>15</v>
      </c>
      <c r="C261" t="s">
        <v>9</v>
      </c>
      <c r="D261" t="s">
        <v>42</v>
      </c>
      <c r="E261" s="3">
        <v>3507</v>
      </c>
      <c r="F261" s="4">
        <v>288</v>
      </c>
      <c r="G261">
        <f>_xlfn.XLOOKUP(data1[[#This Row],[Product]],products[Product],products[Cost per unit])</f>
        <v>5.79</v>
      </c>
      <c r="H261">
        <f>data1[[#This Row],[cost per unit]]*data1[[#This Row],[Units]]</f>
        <v>1667.52</v>
      </c>
      <c r="I261" s="3">
        <f>data1[[#This Row],[Amount]]-data1[[#This Row],[total cost]]</f>
        <v>1839.48</v>
      </c>
    </row>
    <row r="262" spans="2:9" x14ac:dyDescent="0.25">
      <c r="B262" t="s">
        <v>19</v>
      </c>
      <c r="C262" t="s">
        <v>16</v>
      </c>
      <c r="D262" t="s">
        <v>42</v>
      </c>
      <c r="E262" s="3">
        <v>4326</v>
      </c>
      <c r="F262" s="4">
        <v>348</v>
      </c>
      <c r="G262">
        <f>_xlfn.XLOOKUP(data1[[#This Row],[Product]],products[Product],products[Cost per unit])</f>
        <v>5.79</v>
      </c>
      <c r="H262">
        <f>data1[[#This Row],[cost per unit]]*data1[[#This Row],[Units]]</f>
        <v>2014.92</v>
      </c>
      <c r="I262" s="3">
        <f>data1[[#This Row],[Amount]]-data1[[#This Row],[total cost]]</f>
        <v>2311.08</v>
      </c>
    </row>
    <row r="263" spans="2:9" x14ac:dyDescent="0.25">
      <c r="B263" t="s">
        <v>11</v>
      </c>
      <c r="C263" t="s">
        <v>20</v>
      </c>
      <c r="D263" t="s">
        <v>43</v>
      </c>
      <c r="E263" s="3">
        <v>5306</v>
      </c>
      <c r="F263" s="4">
        <v>0</v>
      </c>
      <c r="G263">
        <f>_xlfn.XLOOKUP(data1[[#This Row],[Product]],products[Product],products[Cost per unit])</f>
        <v>5.6</v>
      </c>
      <c r="H263">
        <f>data1[[#This Row],[cost per unit]]*data1[[#This Row],[Units]]</f>
        <v>0</v>
      </c>
      <c r="I263" s="3">
        <f>data1[[#This Row],[Amount]]-data1[[#This Row],[total cost]]</f>
        <v>5306</v>
      </c>
    </row>
    <row r="264" spans="2:9" x14ac:dyDescent="0.25">
      <c r="B264" t="s">
        <v>23</v>
      </c>
      <c r="C264" t="s">
        <v>20</v>
      </c>
      <c r="D264" t="s">
        <v>43</v>
      </c>
      <c r="E264" s="3">
        <v>6818</v>
      </c>
      <c r="F264" s="4">
        <v>6</v>
      </c>
      <c r="G264">
        <f>_xlfn.XLOOKUP(data1[[#This Row],[Product]],products[Product],products[Cost per unit])</f>
        <v>5.6</v>
      </c>
      <c r="H264">
        <f>data1[[#This Row],[cost per unit]]*data1[[#This Row],[Units]]</f>
        <v>33.599999999999994</v>
      </c>
      <c r="I264" s="3">
        <f>data1[[#This Row],[Amount]]-data1[[#This Row],[total cost]]</f>
        <v>6784.4</v>
      </c>
    </row>
    <row r="265" spans="2:9" x14ac:dyDescent="0.25">
      <c r="B265" t="s">
        <v>17</v>
      </c>
      <c r="C265" t="s">
        <v>9</v>
      </c>
      <c r="D265" t="s">
        <v>43</v>
      </c>
      <c r="E265" s="3">
        <v>4991</v>
      </c>
      <c r="F265" s="4">
        <v>9</v>
      </c>
      <c r="G265">
        <f>_xlfn.XLOOKUP(data1[[#This Row],[Product]],products[Product],products[Cost per unit])</f>
        <v>5.6</v>
      </c>
      <c r="H265">
        <f>data1[[#This Row],[cost per unit]]*data1[[#This Row],[Units]]</f>
        <v>50.4</v>
      </c>
      <c r="I265" s="3">
        <f>data1[[#This Row],[Amount]]-data1[[#This Row],[total cost]]</f>
        <v>4940.6000000000004</v>
      </c>
    </row>
    <row r="266" spans="2:9" x14ac:dyDescent="0.25">
      <c r="B266" t="s">
        <v>15</v>
      </c>
      <c r="C266" t="s">
        <v>14</v>
      </c>
      <c r="D266" t="s">
        <v>43</v>
      </c>
      <c r="E266" s="3">
        <v>1561</v>
      </c>
      <c r="F266" s="4">
        <v>27</v>
      </c>
      <c r="G266">
        <f>_xlfn.XLOOKUP(data1[[#This Row],[Product]],products[Product],products[Cost per unit])</f>
        <v>5.6</v>
      </c>
      <c r="H266">
        <f>data1[[#This Row],[cost per unit]]*data1[[#This Row],[Units]]</f>
        <v>151.19999999999999</v>
      </c>
      <c r="I266" s="3">
        <f>data1[[#This Row],[Amount]]-data1[[#This Row],[total cost]]</f>
        <v>1409.8</v>
      </c>
    </row>
    <row r="267" spans="2:9" x14ac:dyDescent="0.25">
      <c r="B267" t="s">
        <v>15</v>
      </c>
      <c r="C267" t="s">
        <v>20</v>
      </c>
      <c r="D267" t="s">
        <v>43</v>
      </c>
      <c r="E267" s="3">
        <v>6279</v>
      </c>
      <c r="F267" s="4">
        <v>45</v>
      </c>
      <c r="G267">
        <f>_xlfn.XLOOKUP(data1[[#This Row],[Product]],products[Product],products[Cost per unit])</f>
        <v>5.6</v>
      </c>
      <c r="H267">
        <f>data1[[#This Row],[cost per unit]]*data1[[#This Row],[Units]]</f>
        <v>251.99999999999997</v>
      </c>
      <c r="I267" s="3">
        <f>data1[[#This Row],[Amount]]-data1[[#This Row],[total cost]]</f>
        <v>6027</v>
      </c>
    </row>
    <row r="268" spans="2:9" x14ac:dyDescent="0.25">
      <c r="B268" t="s">
        <v>13</v>
      </c>
      <c r="C268" t="s">
        <v>9</v>
      </c>
      <c r="D268" t="s">
        <v>43</v>
      </c>
      <c r="E268" s="3">
        <v>6748</v>
      </c>
      <c r="F268" s="4">
        <v>48</v>
      </c>
      <c r="G268">
        <f>_xlfn.XLOOKUP(data1[[#This Row],[Product]],products[Product],products[Cost per unit])</f>
        <v>5.6</v>
      </c>
      <c r="H268">
        <f>data1[[#This Row],[cost per unit]]*data1[[#This Row],[Units]]</f>
        <v>268.79999999999995</v>
      </c>
      <c r="I268" s="3">
        <f>data1[[#This Row],[Amount]]-data1[[#This Row],[total cost]]</f>
        <v>6479.2</v>
      </c>
    </row>
    <row r="269" spans="2:9" x14ac:dyDescent="0.25">
      <c r="B269" t="s">
        <v>8</v>
      </c>
      <c r="C269" t="s">
        <v>14</v>
      </c>
      <c r="D269" t="s">
        <v>43</v>
      </c>
      <c r="E269" s="3">
        <v>5236</v>
      </c>
      <c r="F269" s="4">
        <v>51</v>
      </c>
      <c r="G269">
        <f>_xlfn.XLOOKUP(data1[[#This Row],[Product]],products[Product],products[Cost per unit])</f>
        <v>5.6</v>
      </c>
      <c r="H269">
        <f>data1[[#This Row],[cost per unit]]*data1[[#This Row],[Units]]</f>
        <v>285.59999999999997</v>
      </c>
      <c r="I269" s="3">
        <f>data1[[#This Row],[Amount]]-data1[[#This Row],[total cost]]</f>
        <v>4950.3999999999996</v>
      </c>
    </row>
    <row r="270" spans="2:9" x14ac:dyDescent="0.25">
      <c r="B270" t="s">
        <v>26</v>
      </c>
      <c r="C270" t="s">
        <v>9</v>
      </c>
      <c r="D270" t="s">
        <v>43</v>
      </c>
      <c r="E270" s="3">
        <v>3108</v>
      </c>
      <c r="F270" s="4">
        <v>54</v>
      </c>
      <c r="G270">
        <f>_xlfn.XLOOKUP(data1[[#This Row],[Product]],products[Product],products[Cost per unit])</f>
        <v>5.6</v>
      </c>
      <c r="H270">
        <f>data1[[#This Row],[cost per unit]]*data1[[#This Row],[Units]]</f>
        <v>302.39999999999998</v>
      </c>
      <c r="I270" s="3">
        <f>data1[[#This Row],[Amount]]-data1[[#This Row],[total cost]]</f>
        <v>2805.6</v>
      </c>
    </row>
    <row r="271" spans="2:9" x14ac:dyDescent="0.25">
      <c r="B271" t="s">
        <v>13</v>
      </c>
      <c r="C271" t="s">
        <v>16</v>
      </c>
      <c r="D271" t="s">
        <v>43</v>
      </c>
      <c r="E271" s="3">
        <v>609</v>
      </c>
      <c r="F271" s="4">
        <v>87</v>
      </c>
      <c r="G271">
        <f>_xlfn.XLOOKUP(data1[[#This Row],[Product]],products[Product],products[Cost per unit])</f>
        <v>5.6</v>
      </c>
      <c r="H271">
        <f>data1[[#This Row],[cost per unit]]*data1[[#This Row],[Units]]</f>
        <v>487.2</v>
      </c>
      <c r="I271" s="3">
        <f>data1[[#This Row],[Amount]]-data1[[#This Row],[total cost]]</f>
        <v>121.80000000000001</v>
      </c>
    </row>
    <row r="272" spans="2:9" x14ac:dyDescent="0.25">
      <c r="B272" t="s">
        <v>22</v>
      </c>
      <c r="C272" t="s">
        <v>16</v>
      </c>
      <c r="D272" t="s">
        <v>43</v>
      </c>
      <c r="E272" s="3">
        <v>2436</v>
      </c>
      <c r="F272" s="4">
        <v>99</v>
      </c>
      <c r="G272">
        <f>_xlfn.XLOOKUP(data1[[#This Row],[Product]],products[Product],products[Cost per unit])</f>
        <v>5.6</v>
      </c>
      <c r="H272">
        <f>data1[[#This Row],[cost per unit]]*data1[[#This Row],[Units]]</f>
        <v>554.4</v>
      </c>
      <c r="I272" s="3">
        <f>data1[[#This Row],[Amount]]-data1[[#This Row],[total cost]]</f>
        <v>1881.6</v>
      </c>
    </row>
    <row r="273" spans="2:9" x14ac:dyDescent="0.25">
      <c r="B273" t="s">
        <v>22</v>
      </c>
      <c r="C273" t="s">
        <v>12</v>
      </c>
      <c r="D273" t="s">
        <v>43</v>
      </c>
      <c r="E273" s="3">
        <v>98</v>
      </c>
      <c r="F273" s="4">
        <v>159</v>
      </c>
      <c r="G273">
        <f>_xlfn.XLOOKUP(data1[[#This Row],[Product]],products[Product],products[Cost per unit])</f>
        <v>5.6</v>
      </c>
      <c r="H273">
        <f>data1[[#This Row],[cost per unit]]*data1[[#This Row],[Units]]</f>
        <v>890.4</v>
      </c>
      <c r="I273" s="3">
        <f>data1[[#This Row],[Amount]]-data1[[#This Row],[total cost]]</f>
        <v>-792.4</v>
      </c>
    </row>
    <row r="274" spans="2:9" x14ac:dyDescent="0.25">
      <c r="B274" t="s">
        <v>26</v>
      </c>
      <c r="C274" t="s">
        <v>14</v>
      </c>
      <c r="D274" t="s">
        <v>43</v>
      </c>
      <c r="E274" s="3">
        <v>4956</v>
      </c>
      <c r="F274" s="4">
        <v>171</v>
      </c>
      <c r="G274">
        <f>_xlfn.XLOOKUP(data1[[#This Row],[Product]],products[Product],products[Cost per unit])</f>
        <v>5.6</v>
      </c>
      <c r="H274">
        <f>data1[[#This Row],[cost per unit]]*data1[[#This Row],[Units]]</f>
        <v>957.59999999999991</v>
      </c>
      <c r="I274" s="3">
        <f>data1[[#This Row],[Amount]]-data1[[#This Row],[total cost]]</f>
        <v>3998.4</v>
      </c>
    </row>
    <row r="275" spans="2:9" x14ac:dyDescent="0.25">
      <c r="B275" t="s">
        <v>21</v>
      </c>
      <c r="C275" t="s">
        <v>20</v>
      </c>
      <c r="D275" t="s">
        <v>43</v>
      </c>
      <c r="E275" s="3">
        <v>2324</v>
      </c>
      <c r="F275" s="4">
        <v>177</v>
      </c>
      <c r="G275">
        <f>_xlfn.XLOOKUP(data1[[#This Row],[Product]],products[Product],products[Cost per unit])</f>
        <v>5.6</v>
      </c>
      <c r="H275">
        <f>data1[[#This Row],[cost per unit]]*data1[[#This Row],[Units]]</f>
        <v>991.19999999999993</v>
      </c>
      <c r="I275" s="3">
        <f>data1[[#This Row],[Amount]]-data1[[#This Row],[total cost]]</f>
        <v>1332.8000000000002</v>
      </c>
    </row>
    <row r="276" spans="2:9" x14ac:dyDescent="0.25">
      <c r="B276" t="s">
        <v>21</v>
      </c>
      <c r="C276" t="s">
        <v>18</v>
      </c>
      <c r="D276" t="s">
        <v>43</v>
      </c>
      <c r="E276" s="3">
        <v>98</v>
      </c>
      <c r="F276" s="4">
        <v>204</v>
      </c>
      <c r="G276">
        <f>_xlfn.XLOOKUP(data1[[#This Row],[Product]],products[Product],products[Cost per unit])</f>
        <v>5.6</v>
      </c>
      <c r="H276">
        <f>data1[[#This Row],[cost per unit]]*data1[[#This Row],[Units]]</f>
        <v>1142.3999999999999</v>
      </c>
      <c r="I276" s="3">
        <f>data1[[#This Row],[Amount]]-data1[[#This Row],[total cost]]</f>
        <v>-1044.3999999999999</v>
      </c>
    </row>
    <row r="277" spans="2:9" x14ac:dyDescent="0.25">
      <c r="B277" t="s">
        <v>22</v>
      </c>
      <c r="C277" t="s">
        <v>20</v>
      </c>
      <c r="D277" t="s">
        <v>43</v>
      </c>
      <c r="E277" s="3">
        <v>2856</v>
      </c>
      <c r="F277" s="4">
        <v>246</v>
      </c>
      <c r="G277">
        <f>_xlfn.XLOOKUP(data1[[#This Row],[Product]],products[Product],products[Cost per unit])</f>
        <v>5.6</v>
      </c>
      <c r="H277">
        <f>data1[[#This Row],[cost per unit]]*data1[[#This Row],[Units]]</f>
        <v>1377.6</v>
      </c>
      <c r="I277" s="3">
        <f>data1[[#This Row],[Amount]]-data1[[#This Row],[total cost]]</f>
        <v>1478.4</v>
      </c>
    </row>
    <row r="278" spans="2:9" x14ac:dyDescent="0.25">
      <c r="B278" t="s">
        <v>26</v>
      </c>
      <c r="C278" t="s">
        <v>16</v>
      </c>
      <c r="D278" t="s">
        <v>43</v>
      </c>
      <c r="E278" s="3">
        <v>8841</v>
      </c>
      <c r="F278" s="4">
        <v>303</v>
      </c>
      <c r="G278">
        <f>_xlfn.XLOOKUP(data1[[#This Row],[Product]],products[Product],products[Cost per unit])</f>
        <v>5.6</v>
      </c>
      <c r="H278">
        <f>data1[[#This Row],[cost per unit]]*data1[[#This Row],[Units]]</f>
        <v>1696.8</v>
      </c>
      <c r="I278" s="3">
        <f>data1[[#This Row],[Amount]]-data1[[#This Row],[total cost]]</f>
        <v>7144.2</v>
      </c>
    </row>
    <row r="279" spans="2:9" x14ac:dyDescent="0.25">
      <c r="B279" t="s">
        <v>23</v>
      </c>
      <c r="C279" t="s">
        <v>9</v>
      </c>
      <c r="D279" t="s">
        <v>43</v>
      </c>
      <c r="E279" s="3">
        <v>8008</v>
      </c>
      <c r="F279" s="4">
        <v>456</v>
      </c>
      <c r="G279">
        <f>_xlfn.XLOOKUP(data1[[#This Row],[Product]],products[Product],products[Cost per unit])</f>
        <v>5.6</v>
      </c>
      <c r="H279">
        <f>data1[[#This Row],[cost per unit]]*data1[[#This Row],[Units]]</f>
        <v>2553.6</v>
      </c>
      <c r="I279" s="3">
        <f>data1[[#This Row],[Amount]]-data1[[#This Row],[total cost]]</f>
        <v>5454.4</v>
      </c>
    </row>
    <row r="280" spans="2:9" x14ac:dyDescent="0.25">
      <c r="B280" t="s">
        <v>23</v>
      </c>
      <c r="C280" t="s">
        <v>14</v>
      </c>
      <c r="D280" t="s">
        <v>44</v>
      </c>
      <c r="E280" s="3">
        <v>2989</v>
      </c>
      <c r="F280" s="4">
        <v>3</v>
      </c>
      <c r="G280">
        <f>_xlfn.XLOOKUP(data1[[#This Row],[Product]],products[Product],products[Cost per unit])</f>
        <v>4.97</v>
      </c>
      <c r="H280">
        <f>data1[[#This Row],[cost per unit]]*data1[[#This Row],[Units]]</f>
        <v>14.91</v>
      </c>
      <c r="I280" s="3">
        <f>data1[[#This Row],[Amount]]-data1[[#This Row],[total cost]]</f>
        <v>2974.09</v>
      </c>
    </row>
    <row r="281" spans="2:9" x14ac:dyDescent="0.25">
      <c r="B281" t="s">
        <v>13</v>
      </c>
      <c r="C281" t="s">
        <v>12</v>
      </c>
      <c r="D281" t="s">
        <v>44</v>
      </c>
      <c r="E281" s="3">
        <v>1638</v>
      </c>
      <c r="F281" s="4">
        <v>48</v>
      </c>
      <c r="G281">
        <f>_xlfn.XLOOKUP(data1[[#This Row],[Product]],products[Product],products[Cost per unit])</f>
        <v>4.97</v>
      </c>
      <c r="H281">
        <f>data1[[#This Row],[cost per unit]]*data1[[#This Row],[Units]]</f>
        <v>238.56</v>
      </c>
      <c r="I281" s="3">
        <f>data1[[#This Row],[Amount]]-data1[[#This Row],[total cost]]</f>
        <v>1399.44</v>
      </c>
    </row>
    <row r="282" spans="2:9" x14ac:dyDescent="0.25">
      <c r="B282" t="s">
        <v>13</v>
      </c>
      <c r="C282" t="s">
        <v>16</v>
      </c>
      <c r="D282" t="s">
        <v>44</v>
      </c>
      <c r="E282" s="3">
        <v>623</v>
      </c>
      <c r="F282" s="4">
        <v>51</v>
      </c>
      <c r="G282">
        <f>_xlfn.XLOOKUP(data1[[#This Row],[Product]],products[Product],products[Cost per unit])</f>
        <v>4.97</v>
      </c>
      <c r="H282">
        <f>data1[[#This Row],[cost per unit]]*data1[[#This Row],[Units]]</f>
        <v>253.47</v>
      </c>
      <c r="I282" s="3">
        <f>data1[[#This Row],[Amount]]-data1[[#This Row],[total cost]]</f>
        <v>369.53</v>
      </c>
    </row>
    <row r="283" spans="2:9" x14ac:dyDescent="0.25">
      <c r="B283" t="s">
        <v>22</v>
      </c>
      <c r="C283" t="s">
        <v>16</v>
      </c>
      <c r="D283" t="s">
        <v>44</v>
      </c>
      <c r="E283" s="3">
        <v>4137</v>
      </c>
      <c r="F283" s="4">
        <v>60</v>
      </c>
      <c r="G283">
        <f>_xlfn.XLOOKUP(data1[[#This Row],[Product]],products[Product],products[Cost per unit])</f>
        <v>4.97</v>
      </c>
      <c r="H283">
        <f>data1[[#This Row],[cost per unit]]*data1[[#This Row],[Units]]</f>
        <v>298.2</v>
      </c>
      <c r="I283" s="3">
        <f>data1[[#This Row],[Amount]]-data1[[#This Row],[total cost]]</f>
        <v>3838.8</v>
      </c>
    </row>
    <row r="284" spans="2:9" x14ac:dyDescent="0.25">
      <c r="B284" t="s">
        <v>21</v>
      </c>
      <c r="C284" t="s">
        <v>20</v>
      </c>
      <c r="D284" t="s">
        <v>44</v>
      </c>
      <c r="E284" s="3">
        <v>6398</v>
      </c>
      <c r="F284" s="4">
        <v>102</v>
      </c>
      <c r="G284">
        <f>_xlfn.XLOOKUP(data1[[#This Row],[Product]],products[Product],products[Cost per unit])</f>
        <v>4.97</v>
      </c>
      <c r="H284">
        <f>data1[[#This Row],[cost per unit]]*data1[[#This Row],[Units]]</f>
        <v>506.94</v>
      </c>
      <c r="I284" s="3">
        <f>data1[[#This Row],[Amount]]-data1[[#This Row],[total cost]]</f>
        <v>5891.06</v>
      </c>
    </row>
    <row r="285" spans="2:9" x14ac:dyDescent="0.25">
      <c r="B285" t="s">
        <v>11</v>
      </c>
      <c r="C285" t="s">
        <v>12</v>
      </c>
      <c r="D285" t="s">
        <v>44</v>
      </c>
      <c r="E285" s="3">
        <v>2793</v>
      </c>
      <c r="F285" s="4">
        <v>114</v>
      </c>
      <c r="G285">
        <f>_xlfn.XLOOKUP(data1[[#This Row],[Product]],products[Product],products[Cost per unit])</f>
        <v>4.97</v>
      </c>
      <c r="H285">
        <f>data1[[#This Row],[cost per unit]]*data1[[#This Row],[Units]]</f>
        <v>566.57999999999993</v>
      </c>
      <c r="I285" s="3">
        <f>data1[[#This Row],[Amount]]-data1[[#This Row],[total cost]]</f>
        <v>2226.42</v>
      </c>
    </row>
    <row r="286" spans="2:9" x14ac:dyDescent="0.25">
      <c r="B286" t="s">
        <v>8</v>
      </c>
      <c r="C286" t="s">
        <v>14</v>
      </c>
      <c r="D286" t="s">
        <v>44</v>
      </c>
      <c r="E286" s="3">
        <v>4018</v>
      </c>
      <c r="F286" s="4">
        <v>171</v>
      </c>
      <c r="G286">
        <f>_xlfn.XLOOKUP(data1[[#This Row],[Product]],products[Product],products[Cost per unit])</f>
        <v>4.97</v>
      </c>
      <c r="H286">
        <f>data1[[#This Row],[cost per unit]]*data1[[#This Row],[Units]]</f>
        <v>849.87</v>
      </c>
      <c r="I286" s="3">
        <f>data1[[#This Row],[Amount]]-data1[[#This Row],[total cost]]</f>
        <v>3168.13</v>
      </c>
    </row>
    <row r="287" spans="2:9" x14ac:dyDescent="0.25">
      <c r="B287" t="s">
        <v>11</v>
      </c>
      <c r="C287" t="s">
        <v>9</v>
      </c>
      <c r="D287" t="s">
        <v>44</v>
      </c>
      <c r="E287" s="3">
        <v>8862</v>
      </c>
      <c r="F287" s="4">
        <v>189</v>
      </c>
      <c r="G287">
        <f>_xlfn.XLOOKUP(data1[[#This Row],[Product]],products[Product],products[Cost per unit])</f>
        <v>4.97</v>
      </c>
      <c r="H287">
        <f>data1[[#This Row],[cost per unit]]*data1[[#This Row],[Units]]</f>
        <v>939.32999999999993</v>
      </c>
      <c r="I287" s="3">
        <f>data1[[#This Row],[Amount]]-data1[[#This Row],[total cost]]</f>
        <v>7922.67</v>
      </c>
    </row>
    <row r="288" spans="2:9" x14ac:dyDescent="0.25">
      <c r="B288" t="s">
        <v>22</v>
      </c>
      <c r="C288" t="s">
        <v>14</v>
      </c>
      <c r="D288" t="s">
        <v>44</v>
      </c>
      <c r="E288" s="3">
        <v>3920</v>
      </c>
      <c r="F288" s="4">
        <v>306</v>
      </c>
      <c r="G288">
        <f>_xlfn.XLOOKUP(data1[[#This Row],[Product]],products[Product],products[Cost per unit])</f>
        <v>4.97</v>
      </c>
      <c r="H288">
        <f>data1[[#This Row],[cost per unit]]*data1[[#This Row],[Units]]</f>
        <v>1520.82</v>
      </c>
      <c r="I288" s="3">
        <f>data1[[#This Row],[Amount]]-data1[[#This Row],[total cost]]</f>
        <v>2399.1800000000003</v>
      </c>
    </row>
    <row r="289" spans="2:9" x14ac:dyDescent="0.25">
      <c r="B289" t="s">
        <v>22</v>
      </c>
      <c r="C289" t="s">
        <v>16</v>
      </c>
      <c r="D289" t="s">
        <v>45</v>
      </c>
      <c r="E289" s="3">
        <v>2408</v>
      </c>
      <c r="F289" s="4">
        <v>9</v>
      </c>
      <c r="G289">
        <f>_xlfn.XLOOKUP(data1[[#This Row],[Product]],products[Product],products[Cost per unit])</f>
        <v>3.11</v>
      </c>
      <c r="H289">
        <f>data1[[#This Row],[cost per unit]]*data1[[#This Row],[Units]]</f>
        <v>27.99</v>
      </c>
      <c r="I289" s="3">
        <f>data1[[#This Row],[Amount]]-data1[[#This Row],[total cost]]</f>
        <v>2380.0100000000002</v>
      </c>
    </row>
    <row r="290" spans="2:9" x14ac:dyDescent="0.25">
      <c r="B290" t="s">
        <v>23</v>
      </c>
      <c r="C290" t="s">
        <v>14</v>
      </c>
      <c r="D290" t="s">
        <v>45</v>
      </c>
      <c r="E290" s="3">
        <v>6048</v>
      </c>
      <c r="F290" s="4">
        <v>27</v>
      </c>
      <c r="G290">
        <f>_xlfn.XLOOKUP(data1[[#This Row],[Product]],products[Product],products[Cost per unit])</f>
        <v>3.11</v>
      </c>
      <c r="H290">
        <f>data1[[#This Row],[cost per unit]]*data1[[#This Row],[Units]]</f>
        <v>83.97</v>
      </c>
      <c r="I290" s="3">
        <f>data1[[#This Row],[Amount]]-data1[[#This Row],[total cost]]</f>
        <v>5964.03</v>
      </c>
    </row>
    <row r="291" spans="2:9" x14ac:dyDescent="0.25">
      <c r="B291" t="s">
        <v>11</v>
      </c>
      <c r="C291" t="s">
        <v>9</v>
      </c>
      <c r="D291" t="s">
        <v>45</v>
      </c>
      <c r="E291" s="3">
        <v>7777</v>
      </c>
      <c r="F291" s="4">
        <v>39</v>
      </c>
      <c r="G291">
        <f>_xlfn.XLOOKUP(data1[[#This Row],[Product]],products[Product],products[Cost per unit])</f>
        <v>3.11</v>
      </c>
      <c r="H291">
        <f>data1[[#This Row],[cost per unit]]*data1[[#This Row],[Units]]</f>
        <v>121.28999999999999</v>
      </c>
      <c r="I291" s="3">
        <f>data1[[#This Row],[Amount]]-data1[[#This Row],[total cost]]</f>
        <v>7655.71</v>
      </c>
    </row>
    <row r="292" spans="2:9" x14ac:dyDescent="0.25">
      <c r="B292" t="s">
        <v>21</v>
      </c>
      <c r="C292" t="s">
        <v>9</v>
      </c>
      <c r="D292" t="s">
        <v>45</v>
      </c>
      <c r="E292" s="3">
        <v>1463</v>
      </c>
      <c r="F292" s="4">
        <v>39</v>
      </c>
      <c r="G292">
        <f>_xlfn.XLOOKUP(data1[[#This Row],[Product]],products[Product],products[Cost per unit])</f>
        <v>3.11</v>
      </c>
      <c r="H292">
        <f>data1[[#This Row],[cost per unit]]*data1[[#This Row],[Units]]</f>
        <v>121.28999999999999</v>
      </c>
      <c r="I292" s="3">
        <f>data1[[#This Row],[Amount]]-data1[[#This Row],[total cost]]</f>
        <v>1341.71</v>
      </c>
    </row>
    <row r="293" spans="2:9" x14ac:dyDescent="0.25">
      <c r="B293" t="s">
        <v>19</v>
      </c>
      <c r="C293" t="s">
        <v>18</v>
      </c>
      <c r="D293" t="s">
        <v>45</v>
      </c>
      <c r="E293" s="3">
        <v>189</v>
      </c>
      <c r="F293" s="4">
        <v>48</v>
      </c>
      <c r="G293">
        <f>_xlfn.XLOOKUP(data1[[#This Row],[Product]],products[Product],products[Cost per unit])</f>
        <v>3.11</v>
      </c>
      <c r="H293">
        <f>data1[[#This Row],[cost per unit]]*data1[[#This Row],[Units]]</f>
        <v>149.28</v>
      </c>
      <c r="I293" s="3">
        <f>data1[[#This Row],[Amount]]-data1[[#This Row],[total cost]]</f>
        <v>39.72</v>
      </c>
    </row>
    <row r="294" spans="2:9" x14ac:dyDescent="0.25">
      <c r="B294" t="s">
        <v>17</v>
      </c>
      <c r="C294" t="s">
        <v>9</v>
      </c>
      <c r="D294" t="s">
        <v>45</v>
      </c>
      <c r="E294" s="3">
        <v>700</v>
      </c>
      <c r="F294" s="4">
        <v>87</v>
      </c>
      <c r="G294">
        <f>_xlfn.XLOOKUP(data1[[#This Row],[Product]],products[Product],products[Cost per unit])</f>
        <v>3.11</v>
      </c>
      <c r="H294">
        <f>data1[[#This Row],[cost per unit]]*data1[[#This Row],[Units]]</f>
        <v>270.57</v>
      </c>
      <c r="I294" s="3">
        <f>data1[[#This Row],[Amount]]-data1[[#This Row],[total cost]]</f>
        <v>429.43</v>
      </c>
    </row>
    <row r="295" spans="2:9" x14ac:dyDescent="0.25">
      <c r="B295" t="s">
        <v>26</v>
      </c>
      <c r="C295" t="s">
        <v>9</v>
      </c>
      <c r="D295" t="s">
        <v>45</v>
      </c>
      <c r="E295" s="3">
        <v>2919</v>
      </c>
      <c r="F295" s="4">
        <v>93</v>
      </c>
      <c r="G295">
        <f>_xlfn.XLOOKUP(data1[[#This Row],[Product]],products[Product],products[Cost per unit])</f>
        <v>3.11</v>
      </c>
      <c r="H295">
        <f>data1[[#This Row],[cost per unit]]*data1[[#This Row],[Units]]</f>
        <v>289.22999999999996</v>
      </c>
      <c r="I295" s="3">
        <f>data1[[#This Row],[Amount]]-data1[[#This Row],[total cost]]</f>
        <v>2629.77</v>
      </c>
    </row>
    <row r="296" spans="2:9" x14ac:dyDescent="0.25">
      <c r="B296" t="s">
        <v>11</v>
      </c>
      <c r="C296" t="s">
        <v>20</v>
      </c>
      <c r="D296" t="s">
        <v>45</v>
      </c>
      <c r="E296" s="3">
        <v>4487</v>
      </c>
      <c r="F296" s="4">
        <v>111</v>
      </c>
      <c r="G296">
        <f>_xlfn.XLOOKUP(data1[[#This Row],[Product]],products[Product],products[Cost per unit])</f>
        <v>3.11</v>
      </c>
      <c r="H296">
        <f>data1[[#This Row],[cost per unit]]*data1[[#This Row],[Units]]</f>
        <v>345.21</v>
      </c>
      <c r="I296" s="3">
        <f>data1[[#This Row],[Amount]]-data1[[#This Row],[total cost]]</f>
        <v>4141.79</v>
      </c>
    </row>
    <row r="297" spans="2:9" x14ac:dyDescent="0.25">
      <c r="B297" t="s">
        <v>26</v>
      </c>
      <c r="C297" t="s">
        <v>20</v>
      </c>
      <c r="D297" t="s">
        <v>45</v>
      </c>
      <c r="E297" s="3">
        <v>3983</v>
      </c>
      <c r="F297" s="4">
        <v>144</v>
      </c>
      <c r="G297">
        <f>_xlfn.XLOOKUP(data1[[#This Row],[Product]],products[Product],products[Cost per unit])</f>
        <v>3.11</v>
      </c>
      <c r="H297">
        <f>data1[[#This Row],[cost per unit]]*data1[[#This Row],[Units]]</f>
        <v>447.84</v>
      </c>
      <c r="I297" s="3">
        <f>data1[[#This Row],[Amount]]-data1[[#This Row],[total cost]]</f>
        <v>3535.16</v>
      </c>
    </row>
    <row r="298" spans="2:9" x14ac:dyDescent="0.25">
      <c r="B298" t="s">
        <v>23</v>
      </c>
      <c r="C298" t="s">
        <v>9</v>
      </c>
      <c r="D298" t="s">
        <v>45</v>
      </c>
      <c r="E298" s="3">
        <v>3759</v>
      </c>
      <c r="F298" s="4">
        <v>150</v>
      </c>
      <c r="G298">
        <f>_xlfn.XLOOKUP(data1[[#This Row],[Product]],products[Product],products[Cost per unit])</f>
        <v>3.11</v>
      </c>
      <c r="H298">
        <f>data1[[#This Row],[cost per unit]]*data1[[#This Row],[Units]]</f>
        <v>466.5</v>
      </c>
      <c r="I298" s="3">
        <f>data1[[#This Row],[Amount]]-data1[[#This Row],[total cost]]</f>
        <v>3292.5</v>
      </c>
    </row>
    <row r="299" spans="2:9" x14ac:dyDescent="0.25">
      <c r="B299" t="s">
        <v>13</v>
      </c>
      <c r="C299" t="s">
        <v>9</v>
      </c>
      <c r="D299" t="s">
        <v>45</v>
      </c>
      <c r="E299" s="3">
        <v>5019</v>
      </c>
      <c r="F299" s="4">
        <v>156</v>
      </c>
      <c r="G299">
        <f>_xlfn.XLOOKUP(data1[[#This Row],[Product]],products[Product],products[Cost per unit])</f>
        <v>3.11</v>
      </c>
      <c r="H299">
        <f>data1[[#This Row],[cost per unit]]*data1[[#This Row],[Units]]</f>
        <v>485.15999999999997</v>
      </c>
      <c r="I299" s="3">
        <f>data1[[#This Row],[Amount]]-data1[[#This Row],[total cost]]</f>
        <v>4533.84</v>
      </c>
    </row>
    <row r="300" spans="2:9" x14ac:dyDescent="0.25">
      <c r="B300" t="s">
        <v>23</v>
      </c>
      <c r="C300" t="s">
        <v>18</v>
      </c>
      <c r="D300" t="s">
        <v>45</v>
      </c>
      <c r="E300" s="3">
        <v>4970</v>
      </c>
      <c r="F300" s="4">
        <v>156</v>
      </c>
      <c r="G300">
        <f>_xlfn.XLOOKUP(data1[[#This Row],[Product]],products[Product],products[Cost per unit])</f>
        <v>3.11</v>
      </c>
      <c r="H300">
        <f>data1[[#This Row],[cost per unit]]*data1[[#This Row],[Units]]</f>
        <v>485.15999999999997</v>
      </c>
      <c r="I300" s="3">
        <f>data1[[#This Row],[Amount]]-data1[[#This Row],[total cost]]</f>
        <v>4484.84</v>
      </c>
    </row>
    <row r="301" spans="2:9" x14ac:dyDescent="0.25">
      <c r="B301" t="s">
        <v>22</v>
      </c>
      <c r="C301" t="s">
        <v>9</v>
      </c>
      <c r="D301" t="s">
        <v>45</v>
      </c>
      <c r="E301" s="3">
        <v>707</v>
      </c>
      <c r="F301" s="4">
        <v>174</v>
      </c>
      <c r="G301">
        <f>_xlfn.XLOOKUP(data1[[#This Row],[Product]],products[Product],products[Cost per unit])</f>
        <v>3.11</v>
      </c>
      <c r="H301">
        <f>data1[[#This Row],[cost per unit]]*data1[[#This Row],[Units]]</f>
        <v>541.14</v>
      </c>
      <c r="I301" s="3">
        <f>data1[[#This Row],[Amount]]-data1[[#This Row],[total cost]]</f>
        <v>165.86</v>
      </c>
    </row>
    <row r="302" spans="2:9" x14ac:dyDescent="0.25">
      <c r="B302" t="s">
        <v>19</v>
      </c>
      <c r="C302" t="s">
        <v>20</v>
      </c>
      <c r="D302" t="s">
        <v>45</v>
      </c>
      <c r="E302" s="3">
        <v>9926</v>
      </c>
      <c r="F302" s="4">
        <v>201</v>
      </c>
      <c r="G302">
        <f>_xlfn.XLOOKUP(data1[[#This Row],[Product]],products[Product],products[Cost per unit])</f>
        <v>3.11</v>
      </c>
      <c r="H302">
        <f>data1[[#This Row],[cost per unit]]*data1[[#This Row],[Units]]</f>
        <v>625.11</v>
      </c>
      <c r="I302" s="3">
        <f>data1[[#This Row],[Amount]]-data1[[#This Row],[total cost]]</f>
        <v>9300.89</v>
      </c>
    </row>
    <row r="303" spans="2:9" x14ac:dyDescent="0.25">
      <c r="B303" t="s">
        <v>11</v>
      </c>
      <c r="C303" t="s">
        <v>14</v>
      </c>
      <c r="D303" t="s">
        <v>45</v>
      </c>
      <c r="E303" s="3">
        <v>4438</v>
      </c>
      <c r="F303" s="4">
        <v>246</v>
      </c>
      <c r="G303">
        <f>_xlfn.XLOOKUP(data1[[#This Row],[Product]],products[Product],products[Cost per unit])</f>
        <v>3.11</v>
      </c>
      <c r="H303">
        <f>data1[[#This Row],[cost per unit]]*data1[[#This Row],[Units]]</f>
        <v>765.06</v>
      </c>
      <c r="I303" s="3">
        <f>data1[[#This Row],[Amount]]-data1[[#This Row],[total cost]]</f>
        <v>3672.94</v>
      </c>
    </row>
    <row r="304" spans="2:9" x14ac:dyDescent="0.25">
      <c r="B304" t="s">
        <v>19</v>
      </c>
      <c r="C304" t="s">
        <v>12</v>
      </c>
      <c r="D304" t="s">
        <v>45</v>
      </c>
      <c r="E304" s="3">
        <v>1589</v>
      </c>
      <c r="F304" s="4">
        <v>303</v>
      </c>
      <c r="G304">
        <f>_xlfn.XLOOKUP(data1[[#This Row],[Product]],products[Product],products[Cost per unit])</f>
        <v>3.11</v>
      </c>
      <c r="H304">
        <f>data1[[#This Row],[cost per unit]]*data1[[#This Row],[Units]]</f>
        <v>942.32999999999993</v>
      </c>
      <c r="I304" s="3">
        <f>data1[[#This Row],[Amount]]-data1[[#This Row],[total cost]]</f>
        <v>646.67000000000007</v>
      </c>
    </row>
    <row r="305" spans="2:9" x14ac:dyDescent="0.25">
      <c r="B305" t="s">
        <v>8</v>
      </c>
      <c r="C305" t="s">
        <v>18</v>
      </c>
      <c r="D305" t="s">
        <v>45</v>
      </c>
      <c r="E305" s="3">
        <v>3339</v>
      </c>
      <c r="F305" s="4">
        <v>348</v>
      </c>
      <c r="G305">
        <f>_xlfn.XLOOKUP(data1[[#This Row],[Product]],products[Product],products[Cost per unit])</f>
        <v>3.11</v>
      </c>
      <c r="H305">
        <f>data1[[#This Row],[cost per unit]]*data1[[#This Row],[Units]]</f>
        <v>1082.28</v>
      </c>
      <c r="I305" s="3">
        <f>data1[[#This Row],[Amount]]-data1[[#This Row],[total cost]]</f>
        <v>2256.7200000000003</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0F3FF-CEE2-45F0-A691-1B2DEE0BD618}">
  <dimension ref="B4:I304"/>
  <sheetViews>
    <sheetView zoomScale="115" zoomScaleNormal="115" workbookViewId="0">
      <selection activeCell="J21" sqref="J21"/>
    </sheetView>
  </sheetViews>
  <sheetFormatPr defaultRowHeight="15" x14ac:dyDescent="0.25"/>
  <cols>
    <col min="2" max="2" width="16.140625" bestFit="1" customWidth="1"/>
    <col min="3" max="3" width="13" bestFit="1" customWidth="1"/>
    <col min="4" max="4" width="21.85546875" bestFit="1" customWidth="1"/>
    <col min="5" max="5" width="9" bestFit="1" customWidth="1"/>
    <col min="6" max="6" width="10.28515625" customWidth="1"/>
    <col min="7" max="7" width="14.28515625" bestFit="1" customWidth="1"/>
    <col min="8" max="8" width="11.42578125" bestFit="1" customWidth="1"/>
    <col min="9" max="9" width="9" bestFit="1" customWidth="1"/>
  </cols>
  <sheetData>
    <row r="4" spans="2:9" x14ac:dyDescent="0.25">
      <c r="B4" s="1" t="s">
        <v>0</v>
      </c>
      <c r="C4" s="1" t="s">
        <v>1</v>
      </c>
      <c r="D4" s="1" t="s">
        <v>2</v>
      </c>
      <c r="E4" s="2" t="s">
        <v>3</v>
      </c>
      <c r="F4" s="2" t="s">
        <v>4</v>
      </c>
      <c r="G4" s="1" t="s">
        <v>5</v>
      </c>
      <c r="H4" s="1" t="s">
        <v>6</v>
      </c>
      <c r="I4" s="1" t="s">
        <v>7</v>
      </c>
    </row>
    <row r="5" spans="2:9" x14ac:dyDescent="0.25">
      <c r="B5" t="s">
        <v>8</v>
      </c>
      <c r="C5" t="s">
        <v>9</v>
      </c>
      <c r="D5" t="s">
        <v>10</v>
      </c>
      <c r="E5" s="3">
        <v>6986</v>
      </c>
      <c r="F5" s="4">
        <v>21</v>
      </c>
      <c r="G5">
        <f>_xlfn.XLOOKUP(data[[#This Row],[Product]],products[Product],products[Cost per unit])</f>
        <v>16.73</v>
      </c>
      <c r="H5">
        <f>data[[#This Row],[cost per unit]]*data[[#This Row],[Units]]</f>
        <v>351.33</v>
      </c>
      <c r="I5" s="3">
        <f>data[[#This Row],[Amount]]-data[[#This Row],[total cost]]</f>
        <v>6634.67</v>
      </c>
    </row>
    <row r="6" spans="2:9" x14ac:dyDescent="0.25">
      <c r="B6" t="s">
        <v>11</v>
      </c>
      <c r="C6" t="s">
        <v>12</v>
      </c>
      <c r="D6" t="s">
        <v>10</v>
      </c>
      <c r="E6" s="3">
        <v>2478</v>
      </c>
      <c r="F6" s="4">
        <v>21</v>
      </c>
      <c r="G6">
        <f>_xlfn.XLOOKUP(data[[#This Row],[Product]],products[Product],products[Cost per unit])</f>
        <v>16.73</v>
      </c>
      <c r="H6">
        <f>data[[#This Row],[cost per unit]]*data[[#This Row],[Units]]</f>
        <v>351.33</v>
      </c>
      <c r="I6" s="3">
        <f>data[[#This Row],[Amount]]-data[[#This Row],[total cost]]</f>
        <v>2126.67</v>
      </c>
    </row>
    <row r="7" spans="2:9" x14ac:dyDescent="0.25">
      <c r="B7" t="s">
        <v>13</v>
      </c>
      <c r="C7" t="s">
        <v>14</v>
      </c>
      <c r="D7" t="s">
        <v>10</v>
      </c>
      <c r="E7" s="3">
        <v>6370</v>
      </c>
      <c r="F7" s="4">
        <v>30</v>
      </c>
      <c r="G7">
        <f>_xlfn.XLOOKUP(data[[#This Row],[Product]],products[Product],products[Cost per unit])</f>
        <v>16.73</v>
      </c>
      <c r="H7">
        <f>data[[#This Row],[cost per unit]]*data[[#This Row],[Units]]</f>
        <v>501.90000000000003</v>
      </c>
      <c r="I7" s="3">
        <f>data[[#This Row],[Amount]]-data[[#This Row],[total cost]]</f>
        <v>5868.1</v>
      </c>
    </row>
    <row r="8" spans="2:9" x14ac:dyDescent="0.25">
      <c r="B8" t="s">
        <v>15</v>
      </c>
      <c r="C8" t="s">
        <v>16</v>
      </c>
      <c r="D8" t="s">
        <v>10</v>
      </c>
      <c r="E8" s="3">
        <v>2268</v>
      </c>
      <c r="F8" s="4">
        <v>63</v>
      </c>
      <c r="G8">
        <f>_xlfn.XLOOKUP(data[[#This Row],[Product]],products[Product],products[Cost per unit])</f>
        <v>16.73</v>
      </c>
      <c r="H8">
        <f>data[[#This Row],[cost per unit]]*data[[#This Row],[Units]]</f>
        <v>1053.99</v>
      </c>
      <c r="I8" s="3">
        <f>data[[#This Row],[Amount]]-data[[#This Row],[total cost]]</f>
        <v>1214.01</v>
      </c>
    </row>
    <row r="9" spans="2:9" x14ac:dyDescent="0.25">
      <c r="B9" t="s">
        <v>17</v>
      </c>
      <c r="C9" t="s">
        <v>18</v>
      </c>
      <c r="D9" t="s">
        <v>10</v>
      </c>
      <c r="E9" s="3">
        <v>1407</v>
      </c>
      <c r="F9" s="4">
        <v>72</v>
      </c>
      <c r="G9">
        <f>_xlfn.XLOOKUP(data[[#This Row],[Product]],products[Product],products[Cost per unit])</f>
        <v>16.73</v>
      </c>
      <c r="H9">
        <f>data[[#This Row],[cost per unit]]*data[[#This Row],[Units]]</f>
        <v>1204.56</v>
      </c>
      <c r="I9" s="3">
        <f>data[[#This Row],[Amount]]-data[[#This Row],[total cost]]</f>
        <v>202.44000000000005</v>
      </c>
    </row>
    <row r="10" spans="2:9" x14ac:dyDescent="0.25">
      <c r="B10" t="s">
        <v>19</v>
      </c>
      <c r="C10" t="s">
        <v>14</v>
      </c>
      <c r="D10" t="s">
        <v>10</v>
      </c>
      <c r="E10" s="3">
        <v>7812</v>
      </c>
      <c r="F10" s="4">
        <v>81</v>
      </c>
      <c r="G10">
        <f>_xlfn.XLOOKUP(data[[#This Row],[Product]],products[Product],products[Cost per unit])</f>
        <v>16.73</v>
      </c>
      <c r="H10">
        <f>data[[#This Row],[cost per unit]]*data[[#This Row],[Units]]</f>
        <v>1355.13</v>
      </c>
      <c r="I10" s="3">
        <f>data[[#This Row],[Amount]]-data[[#This Row],[total cost]]</f>
        <v>6456.87</v>
      </c>
    </row>
    <row r="11" spans="2:9" x14ac:dyDescent="0.25">
      <c r="B11" t="s">
        <v>13</v>
      </c>
      <c r="C11" t="s">
        <v>20</v>
      </c>
      <c r="D11" t="s">
        <v>10</v>
      </c>
      <c r="E11" s="3">
        <v>6132</v>
      </c>
      <c r="F11" s="4">
        <v>93</v>
      </c>
      <c r="G11">
        <f>_xlfn.XLOOKUP(data[[#This Row],[Product]],products[Product],products[Cost per unit])</f>
        <v>16.73</v>
      </c>
      <c r="H11">
        <f>data[[#This Row],[cost per unit]]*data[[#This Row],[Units]]</f>
        <v>1555.89</v>
      </c>
      <c r="I11" s="3">
        <f>data[[#This Row],[Amount]]-data[[#This Row],[total cost]]</f>
        <v>4576.1099999999997</v>
      </c>
    </row>
    <row r="12" spans="2:9" x14ac:dyDescent="0.25">
      <c r="B12" t="s">
        <v>21</v>
      </c>
      <c r="C12" t="s">
        <v>12</v>
      </c>
      <c r="D12" t="s">
        <v>10</v>
      </c>
      <c r="E12" s="3">
        <v>847</v>
      </c>
      <c r="F12" s="4">
        <v>129</v>
      </c>
      <c r="G12">
        <f>_xlfn.XLOOKUP(data[[#This Row],[Product]],products[Product],products[Cost per unit])</f>
        <v>16.73</v>
      </c>
      <c r="H12">
        <f>data[[#This Row],[cost per unit]]*data[[#This Row],[Units]]</f>
        <v>2158.17</v>
      </c>
      <c r="I12" s="3">
        <f>data[[#This Row],[Amount]]-data[[#This Row],[total cost]]</f>
        <v>-1311.17</v>
      </c>
    </row>
    <row r="13" spans="2:9" x14ac:dyDescent="0.25">
      <c r="B13" t="s">
        <v>13</v>
      </c>
      <c r="C13" t="s">
        <v>9</v>
      </c>
      <c r="D13" t="s">
        <v>10</v>
      </c>
      <c r="E13" s="3">
        <v>2289</v>
      </c>
      <c r="F13" s="4">
        <v>135</v>
      </c>
      <c r="G13">
        <f>_xlfn.XLOOKUP(data[[#This Row],[Product]],products[Product],products[Cost per unit])</f>
        <v>16.73</v>
      </c>
      <c r="H13">
        <f>data[[#This Row],[cost per unit]]*data[[#This Row],[Units]]</f>
        <v>2258.5500000000002</v>
      </c>
      <c r="I13" s="3">
        <f>data[[#This Row],[Amount]]-data[[#This Row],[total cost]]</f>
        <v>30.449999999999818</v>
      </c>
    </row>
    <row r="14" spans="2:9" x14ac:dyDescent="0.25">
      <c r="B14" t="s">
        <v>22</v>
      </c>
      <c r="C14" t="s">
        <v>12</v>
      </c>
      <c r="D14" t="s">
        <v>10</v>
      </c>
      <c r="E14" s="3">
        <v>2429</v>
      </c>
      <c r="F14" s="4">
        <v>144</v>
      </c>
      <c r="G14">
        <f>_xlfn.XLOOKUP(data[[#This Row],[Product]],products[Product],products[Cost per unit])</f>
        <v>16.73</v>
      </c>
      <c r="H14">
        <f>data[[#This Row],[cost per unit]]*data[[#This Row],[Units]]</f>
        <v>2409.12</v>
      </c>
      <c r="I14" s="3">
        <f>data[[#This Row],[Amount]]-data[[#This Row],[total cost]]</f>
        <v>19.880000000000109</v>
      </c>
    </row>
    <row r="15" spans="2:9" x14ac:dyDescent="0.25">
      <c r="B15" t="s">
        <v>23</v>
      </c>
      <c r="C15" t="s">
        <v>12</v>
      </c>
      <c r="D15" t="s">
        <v>10</v>
      </c>
      <c r="E15" s="3">
        <v>3864</v>
      </c>
      <c r="F15" s="4">
        <v>177</v>
      </c>
      <c r="G15">
        <f>_xlfn.XLOOKUP(data[[#This Row],[Product]],products[Product],products[Cost per unit])</f>
        <v>16.73</v>
      </c>
      <c r="H15">
        <f>data[[#This Row],[cost per unit]]*data[[#This Row],[Units]]</f>
        <v>2961.21</v>
      </c>
      <c r="I15" s="3">
        <f>data[[#This Row],[Amount]]-data[[#This Row],[total cost]]</f>
        <v>902.79</v>
      </c>
    </row>
    <row r="16" spans="2:9" x14ac:dyDescent="0.25">
      <c r="B16" t="s">
        <v>11</v>
      </c>
      <c r="C16" t="s">
        <v>14</v>
      </c>
      <c r="D16" t="s">
        <v>10</v>
      </c>
      <c r="E16" s="3">
        <v>966</v>
      </c>
      <c r="F16" s="4">
        <v>198</v>
      </c>
      <c r="G16">
        <f>_xlfn.XLOOKUP(data[[#This Row],[Product]],products[Product],products[Cost per unit])</f>
        <v>16.73</v>
      </c>
      <c r="H16">
        <f>data[[#This Row],[cost per unit]]*data[[#This Row],[Units]]</f>
        <v>3312.54</v>
      </c>
      <c r="I16" s="3">
        <f>data[[#This Row],[Amount]]-data[[#This Row],[total cost]]</f>
        <v>-2346.54</v>
      </c>
    </row>
    <row r="17" spans="2:9" x14ac:dyDescent="0.25">
      <c r="B17" t="s">
        <v>22</v>
      </c>
      <c r="C17" t="s">
        <v>18</v>
      </c>
      <c r="D17" t="s">
        <v>10</v>
      </c>
      <c r="E17" s="3">
        <v>11522</v>
      </c>
      <c r="F17" s="4">
        <v>204</v>
      </c>
      <c r="G17">
        <f>_xlfn.XLOOKUP(data[[#This Row],[Product]],products[Product],products[Cost per unit])</f>
        <v>16.73</v>
      </c>
      <c r="H17">
        <f>data[[#This Row],[cost per unit]]*data[[#This Row],[Units]]</f>
        <v>3412.92</v>
      </c>
      <c r="I17" s="3">
        <f>data[[#This Row],[Amount]]-data[[#This Row],[total cost]]</f>
        <v>8109.08</v>
      </c>
    </row>
    <row r="18" spans="2:9" x14ac:dyDescent="0.25">
      <c r="B18" t="s">
        <v>23</v>
      </c>
      <c r="C18" t="s">
        <v>9</v>
      </c>
      <c r="D18" t="s">
        <v>10</v>
      </c>
      <c r="E18" s="3">
        <v>4242</v>
      </c>
      <c r="F18" s="4">
        <v>207</v>
      </c>
      <c r="G18">
        <f>_xlfn.XLOOKUP(data[[#This Row],[Product]],products[Product],products[Cost per unit])</f>
        <v>16.73</v>
      </c>
      <c r="H18">
        <f>data[[#This Row],[cost per unit]]*data[[#This Row],[Units]]</f>
        <v>3463.11</v>
      </c>
      <c r="I18" s="3">
        <f>data[[#This Row],[Amount]]-data[[#This Row],[total cost]]</f>
        <v>778.88999999999987</v>
      </c>
    </row>
    <row r="19" spans="2:9" x14ac:dyDescent="0.25">
      <c r="B19" t="s">
        <v>23</v>
      </c>
      <c r="C19" t="s">
        <v>16</v>
      </c>
      <c r="D19" t="s">
        <v>10</v>
      </c>
      <c r="E19" s="3">
        <v>1134</v>
      </c>
      <c r="F19" s="4">
        <v>282</v>
      </c>
      <c r="G19">
        <f>_xlfn.XLOOKUP(data[[#This Row],[Product]],products[Product],products[Cost per unit])</f>
        <v>16.73</v>
      </c>
      <c r="H19">
        <f>data[[#This Row],[cost per unit]]*data[[#This Row],[Units]]</f>
        <v>4717.8599999999997</v>
      </c>
      <c r="I19" s="3">
        <f>data[[#This Row],[Amount]]-data[[#This Row],[total cost]]</f>
        <v>-3583.8599999999997</v>
      </c>
    </row>
    <row r="20" spans="2:9" x14ac:dyDescent="0.25">
      <c r="B20" t="s">
        <v>15</v>
      </c>
      <c r="C20" t="s">
        <v>12</v>
      </c>
      <c r="D20" t="s">
        <v>10</v>
      </c>
      <c r="E20" s="3">
        <v>4753</v>
      </c>
      <c r="F20" s="4">
        <v>300</v>
      </c>
      <c r="G20">
        <f>_xlfn.XLOOKUP(data[[#This Row],[Product]],products[Product],products[Cost per unit])</f>
        <v>16.73</v>
      </c>
      <c r="H20">
        <f>data[[#This Row],[cost per unit]]*data[[#This Row],[Units]]</f>
        <v>5019</v>
      </c>
      <c r="I20" s="3">
        <f>data[[#This Row],[Amount]]-data[[#This Row],[total cost]]</f>
        <v>-266</v>
      </c>
    </row>
    <row r="21" spans="2:9" x14ac:dyDescent="0.25">
      <c r="B21" t="s">
        <v>13</v>
      </c>
      <c r="C21" t="s">
        <v>18</v>
      </c>
      <c r="D21" t="s">
        <v>10</v>
      </c>
      <c r="E21" s="3">
        <v>3164</v>
      </c>
      <c r="F21" s="4">
        <v>306</v>
      </c>
      <c r="G21">
        <f>_xlfn.XLOOKUP(data[[#This Row],[Product]],products[Product],products[Cost per unit])</f>
        <v>16.73</v>
      </c>
      <c r="H21">
        <f>data[[#This Row],[cost per unit]]*data[[#This Row],[Units]]</f>
        <v>5119.38</v>
      </c>
      <c r="I21" s="3">
        <f>data[[#This Row],[Amount]]-data[[#This Row],[total cost]]</f>
        <v>-1955.38</v>
      </c>
    </row>
    <row r="22" spans="2:9" x14ac:dyDescent="0.25">
      <c r="B22" t="s">
        <v>19</v>
      </c>
      <c r="C22" t="s">
        <v>18</v>
      </c>
      <c r="D22" t="s">
        <v>10</v>
      </c>
      <c r="E22" s="3">
        <v>798</v>
      </c>
      <c r="F22" s="4">
        <v>519</v>
      </c>
      <c r="G22">
        <f>_xlfn.XLOOKUP(data[[#This Row],[Product]],products[Product],products[Cost per unit])</f>
        <v>16.73</v>
      </c>
      <c r="H22">
        <f>data[[#This Row],[cost per unit]]*data[[#This Row],[Units]]</f>
        <v>8682.8700000000008</v>
      </c>
      <c r="I22" s="3">
        <f>data[[#This Row],[Amount]]-data[[#This Row],[total cost]]</f>
        <v>-7884.8700000000008</v>
      </c>
    </row>
    <row r="23" spans="2:9" x14ac:dyDescent="0.25">
      <c r="B23" t="s">
        <v>11</v>
      </c>
      <c r="C23" t="s">
        <v>20</v>
      </c>
      <c r="D23" t="s">
        <v>24</v>
      </c>
      <c r="E23" s="3">
        <v>6454</v>
      </c>
      <c r="F23" s="4">
        <v>54</v>
      </c>
      <c r="G23">
        <f>_xlfn.XLOOKUP(data[[#This Row],[Product]],products[Product],products[Cost per unit])</f>
        <v>14.49</v>
      </c>
      <c r="H23">
        <f>data[[#This Row],[cost per unit]]*data[[#This Row],[Units]]</f>
        <v>782.46</v>
      </c>
      <c r="I23" s="3">
        <f>data[[#This Row],[Amount]]-data[[#This Row],[total cost]]</f>
        <v>5671.54</v>
      </c>
    </row>
    <row r="24" spans="2:9" x14ac:dyDescent="0.25">
      <c r="B24" t="s">
        <v>22</v>
      </c>
      <c r="C24" t="s">
        <v>18</v>
      </c>
      <c r="D24" t="s">
        <v>24</v>
      </c>
      <c r="E24" s="3">
        <v>9051</v>
      </c>
      <c r="F24" s="4">
        <v>57</v>
      </c>
      <c r="G24">
        <f>_xlfn.XLOOKUP(data[[#This Row],[Product]],products[Product],products[Cost per unit])</f>
        <v>14.49</v>
      </c>
      <c r="H24">
        <f>data[[#This Row],[cost per unit]]*data[[#This Row],[Units]]</f>
        <v>825.93000000000006</v>
      </c>
      <c r="I24" s="3">
        <f>data[[#This Row],[Amount]]-data[[#This Row],[total cost]]</f>
        <v>8225.07</v>
      </c>
    </row>
    <row r="25" spans="2:9" x14ac:dyDescent="0.25">
      <c r="B25" t="s">
        <v>23</v>
      </c>
      <c r="C25" t="s">
        <v>14</v>
      </c>
      <c r="D25" t="s">
        <v>24</v>
      </c>
      <c r="E25" s="3">
        <v>1638</v>
      </c>
      <c r="F25" s="4">
        <v>63</v>
      </c>
      <c r="G25">
        <f>_xlfn.XLOOKUP(data[[#This Row],[Product]],products[Product],products[Cost per unit])</f>
        <v>14.49</v>
      </c>
      <c r="H25">
        <f>data[[#This Row],[cost per unit]]*data[[#This Row],[Units]]</f>
        <v>912.87</v>
      </c>
      <c r="I25" s="3">
        <f>data[[#This Row],[Amount]]-data[[#This Row],[total cost]]</f>
        <v>725.13</v>
      </c>
    </row>
    <row r="26" spans="2:9" x14ac:dyDescent="0.25">
      <c r="B26" t="s">
        <v>15</v>
      </c>
      <c r="C26" t="s">
        <v>12</v>
      </c>
      <c r="D26" t="s">
        <v>24</v>
      </c>
      <c r="E26" s="3">
        <v>3598</v>
      </c>
      <c r="F26" s="4">
        <v>81</v>
      </c>
      <c r="G26">
        <f>_xlfn.XLOOKUP(data[[#This Row],[Product]],products[Product],products[Cost per unit])</f>
        <v>14.49</v>
      </c>
      <c r="H26">
        <f>data[[#This Row],[cost per unit]]*data[[#This Row],[Units]]</f>
        <v>1173.69</v>
      </c>
      <c r="I26" s="3">
        <f>data[[#This Row],[Amount]]-data[[#This Row],[total cost]]</f>
        <v>2424.31</v>
      </c>
    </row>
    <row r="27" spans="2:9" x14ac:dyDescent="0.25">
      <c r="B27" t="s">
        <v>23</v>
      </c>
      <c r="C27" t="s">
        <v>20</v>
      </c>
      <c r="D27" t="s">
        <v>24</v>
      </c>
      <c r="E27" s="3">
        <v>560</v>
      </c>
      <c r="F27" s="4">
        <v>81</v>
      </c>
      <c r="G27">
        <f>_xlfn.XLOOKUP(data[[#This Row],[Product]],products[Product],products[Cost per unit])</f>
        <v>14.49</v>
      </c>
      <c r="H27">
        <f>data[[#This Row],[cost per unit]]*data[[#This Row],[Units]]</f>
        <v>1173.69</v>
      </c>
      <c r="I27" s="3">
        <f>data[[#This Row],[Amount]]-data[[#This Row],[total cost]]</f>
        <v>-613.69000000000005</v>
      </c>
    </row>
    <row r="28" spans="2:9" x14ac:dyDescent="0.25">
      <c r="B28" t="s">
        <v>8</v>
      </c>
      <c r="C28" t="s">
        <v>18</v>
      </c>
      <c r="D28" t="s">
        <v>24</v>
      </c>
      <c r="E28" s="3">
        <v>1526</v>
      </c>
      <c r="F28" s="4">
        <v>105</v>
      </c>
      <c r="G28">
        <f>_xlfn.XLOOKUP(data[[#This Row],[Product]],products[Product],products[Cost per unit])</f>
        <v>14.49</v>
      </c>
      <c r="H28">
        <f>data[[#This Row],[cost per unit]]*data[[#This Row],[Units]]</f>
        <v>1521.45</v>
      </c>
      <c r="I28" s="3">
        <f>data[[#This Row],[Amount]]-data[[#This Row],[total cost]]</f>
        <v>4.5499999999999545</v>
      </c>
    </row>
    <row r="29" spans="2:9" x14ac:dyDescent="0.25">
      <c r="B29" t="s">
        <v>13</v>
      </c>
      <c r="C29" t="s">
        <v>20</v>
      </c>
      <c r="D29" t="s">
        <v>24</v>
      </c>
      <c r="E29" s="3">
        <v>1624</v>
      </c>
      <c r="F29" s="4">
        <v>114</v>
      </c>
      <c r="G29">
        <f>_xlfn.XLOOKUP(data[[#This Row],[Product]],products[Product],products[Cost per unit])</f>
        <v>14.49</v>
      </c>
      <c r="H29">
        <f>data[[#This Row],[cost per unit]]*data[[#This Row],[Units]]</f>
        <v>1651.8600000000001</v>
      </c>
      <c r="I29" s="3">
        <f>data[[#This Row],[Amount]]-data[[#This Row],[total cost]]</f>
        <v>-27.860000000000127</v>
      </c>
    </row>
    <row r="30" spans="2:9" x14ac:dyDescent="0.25">
      <c r="B30" t="s">
        <v>23</v>
      </c>
      <c r="C30" t="s">
        <v>12</v>
      </c>
      <c r="D30" t="s">
        <v>24</v>
      </c>
      <c r="E30" s="3">
        <v>4781</v>
      </c>
      <c r="F30" s="4">
        <v>123</v>
      </c>
      <c r="G30">
        <f>_xlfn.XLOOKUP(data[[#This Row],[Product]],products[Product],products[Cost per unit])</f>
        <v>14.49</v>
      </c>
      <c r="H30">
        <f>data[[#This Row],[cost per unit]]*data[[#This Row],[Units]]</f>
        <v>1782.27</v>
      </c>
      <c r="I30" s="3">
        <f>data[[#This Row],[Amount]]-data[[#This Row],[total cost]]</f>
        <v>2998.73</v>
      </c>
    </row>
    <row r="31" spans="2:9" x14ac:dyDescent="0.25">
      <c r="B31" t="s">
        <v>15</v>
      </c>
      <c r="C31" t="s">
        <v>20</v>
      </c>
      <c r="D31" t="s">
        <v>24</v>
      </c>
      <c r="E31" s="3">
        <v>42</v>
      </c>
      <c r="F31" s="4">
        <v>150</v>
      </c>
      <c r="G31">
        <f>_xlfn.XLOOKUP(data[[#This Row],[Product]],products[Product],products[Cost per unit])</f>
        <v>14.49</v>
      </c>
      <c r="H31">
        <f>data[[#This Row],[cost per unit]]*data[[#This Row],[Units]]</f>
        <v>2173.5</v>
      </c>
      <c r="I31" s="3">
        <f>data[[#This Row],[Amount]]-data[[#This Row],[total cost]]</f>
        <v>-2131.5</v>
      </c>
    </row>
    <row r="32" spans="2:9" x14ac:dyDescent="0.25">
      <c r="B32" t="s">
        <v>21</v>
      </c>
      <c r="C32" t="s">
        <v>18</v>
      </c>
      <c r="D32" t="s">
        <v>24</v>
      </c>
      <c r="E32" s="3">
        <v>6118</v>
      </c>
      <c r="F32" s="4">
        <v>174</v>
      </c>
      <c r="G32">
        <f>_xlfn.XLOOKUP(data[[#This Row],[Product]],products[Product],products[Cost per unit])</f>
        <v>14.49</v>
      </c>
      <c r="H32">
        <f>data[[#This Row],[cost per unit]]*data[[#This Row],[Units]]</f>
        <v>2521.2600000000002</v>
      </c>
      <c r="I32" s="3">
        <f>data[[#This Row],[Amount]]-data[[#This Row],[total cost]]</f>
        <v>3596.74</v>
      </c>
    </row>
    <row r="33" spans="2:9" x14ac:dyDescent="0.25">
      <c r="B33" t="s">
        <v>15</v>
      </c>
      <c r="C33" t="s">
        <v>14</v>
      </c>
      <c r="D33" t="s">
        <v>24</v>
      </c>
      <c r="E33" s="3">
        <v>7021</v>
      </c>
      <c r="F33" s="4">
        <v>183</v>
      </c>
      <c r="G33">
        <f>_xlfn.XLOOKUP(data[[#This Row],[Product]],products[Product],products[Cost per unit])</f>
        <v>14.49</v>
      </c>
      <c r="H33">
        <f>data[[#This Row],[cost per unit]]*data[[#This Row],[Units]]</f>
        <v>2651.67</v>
      </c>
      <c r="I33" s="3">
        <f>data[[#This Row],[Amount]]-data[[#This Row],[total cost]]</f>
        <v>4369.33</v>
      </c>
    </row>
    <row r="34" spans="2:9" x14ac:dyDescent="0.25">
      <c r="B34" t="s">
        <v>21</v>
      </c>
      <c r="C34" t="s">
        <v>20</v>
      </c>
      <c r="D34" t="s">
        <v>24</v>
      </c>
      <c r="E34" s="3">
        <v>1526</v>
      </c>
      <c r="F34" s="4">
        <v>240</v>
      </c>
      <c r="G34">
        <f>_xlfn.XLOOKUP(data[[#This Row],[Product]],products[Product],products[Cost per unit])</f>
        <v>14.49</v>
      </c>
      <c r="H34">
        <f>data[[#This Row],[cost per unit]]*data[[#This Row],[Units]]</f>
        <v>3477.6</v>
      </c>
      <c r="I34" s="3">
        <f>data[[#This Row],[Amount]]-data[[#This Row],[total cost]]</f>
        <v>-1951.6</v>
      </c>
    </row>
    <row r="35" spans="2:9" x14ac:dyDescent="0.25">
      <c r="B35" t="s">
        <v>11</v>
      </c>
      <c r="C35" t="s">
        <v>12</v>
      </c>
      <c r="D35" t="s">
        <v>24</v>
      </c>
      <c r="E35" s="3">
        <v>6755</v>
      </c>
      <c r="F35" s="4">
        <v>252</v>
      </c>
      <c r="G35">
        <f>_xlfn.XLOOKUP(data[[#This Row],[Product]],products[Product],products[Cost per unit])</f>
        <v>14.49</v>
      </c>
      <c r="H35">
        <f>data[[#This Row],[cost per unit]]*data[[#This Row],[Units]]</f>
        <v>3651.48</v>
      </c>
      <c r="I35" s="3">
        <f>data[[#This Row],[Amount]]-data[[#This Row],[total cost]]</f>
        <v>3103.52</v>
      </c>
    </row>
    <row r="36" spans="2:9" x14ac:dyDescent="0.25">
      <c r="B36" t="s">
        <v>11</v>
      </c>
      <c r="C36" t="s">
        <v>16</v>
      </c>
      <c r="D36" t="s">
        <v>24</v>
      </c>
      <c r="E36" s="3">
        <v>10129</v>
      </c>
      <c r="F36" s="4">
        <v>312</v>
      </c>
      <c r="G36">
        <f>_xlfn.XLOOKUP(data[[#This Row],[Product]],products[Product],products[Cost per unit])</f>
        <v>14.49</v>
      </c>
      <c r="H36">
        <f>data[[#This Row],[cost per unit]]*data[[#This Row],[Units]]</f>
        <v>4520.88</v>
      </c>
      <c r="I36" s="3">
        <f>data[[#This Row],[Amount]]-data[[#This Row],[total cost]]</f>
        <v>5608.12</v>
      </c>
    </row>
    <row r="37" spans="2:9" x14ac:dyDescent="0.25">
      <c r="B37" t="s">
        <v>23</v>
      </c>
      <c r="C37" t="s">
        <v>9</v>
      </c>
      <c r="D37" t="s">
        <v>24</v>
      </c>
      <c r="E37" s="3">
        <v>3402</v>
      </c>
      <c r="F37" s="4">
        <v>366</v>
      </c>
      <c r="G37">
        <f>_xlfn.XLOOKUP(data[[#This Row],[Product]],products[Product],products[Cost per unit])</f>
        <v>14.49</v>
      </c>
      <c r="H37">
        <f>data[[#This Row],[cost per unit]]*data[[#This Row],[Units]]</f>
        <v>5303.34</v>
      </c>
      <c r="I37" s="3">
        <f>data[[#This Row],[Amount]]-data[[#This Row],[total cost]]</f>
        <v>-1901.3400000000001</v>
      </c>
    </row>
    <row r="38" spans="2:9" x14ac:dyDescent="0.25">
      <c r="B38" t="s">
        <v>13</v>
      </c>
      <c r="C38" t="s">
        <v>12</v>
      </c>
      <c r="D38" t="s">
        <v>24</v>
      </c>
      <c r="E38" s="3">
        <v>2275</v>
      </c>
      <c r="F38" s="4">
        <v>447</v>
      </c>
      <c r="G38">
        <f>_xlfn.XLOOKUP(data[[#This Row],[Product]],products[Product],products[Cost per unit])</f>
        <v>14.49</v>
      </c>
      <c r="H38">
        <f>data[[#This Row],[cost per unit]]*data[[#This Row],[Units]]</f>
        <v>6477.03</v>
      </c>
      <c r="I38" s="3">
        <f>data[[#This Row],[Amount]]-data[[#This Row],[total cost]]</f>
        <v>-4202.03</v>
      </c>
    </row>
    <row r="39" spans="2:9" x14ac:dyDescent="0.25">
      <c r="B39" t="s">
        <v>8</v>
      </c>
      <c r="C39" t="s">
        <v>20</v>
      </c>
      <c r="D39" t="s">
        <v>25</v>
      </c>
      <c r="E39" s="3">
        <v>8813</v>
      </c>
      <c r="F39" s="4">
        <v>21</v>
      </c>
      <c r="G39">
        <f>_xlfn.XLOOKUP(data[[#This Row],[Product]],products[Product],products[Cost per unit])</f>
        <v>13.15</v>
      </c>
      <c r="H39">
        <f>data[[#This Row],[cost per unit]]*data[[#This Row],[Units]]</f>
        <v>276.15000000000003</v>
      </c>
      <c r="I39" s="3">
        <f>data[[#This Row],[Amount]]-data[[#This Row],[total cost]]</f>
        <v>8536.85</v>
      </c>
    </row>
    <row r="40" spans="2:9" x14ac:dyDescent="0.25">
      <c r="B40" t="s">
        <v>21</v>
      </c>
      <c r="C40" t="s">
        <v>16</v>
      </c>
      <c r="D40" t="s">
        <v>25</v>
      </c>
      <c r="E40" s="3">
        <v>154</v>
      </c>
      <c r="F40" s="4">
        <v>21</v>
      </c>
      <c r="G40">
        <f>_xlfn.XLOOKUP(data[[#This Row],[Product]],products[Product],products[Cost per unit])</f>
        <v>13.15</v>
      </c>
      <c r="H40">
        <f>data[[#This Row],[cost per unit]]*data[[#This Row],[Units]]</f>
        <v>276.15000000000003</v>
      </c>
      <c r="I40" s="3">
        <f>data[[#This Row],[Amount]]-data[[#This Row],[total cost]]</f>
        <v>-122.15000000000003</v>
      </c>
    </row>
    <row r="41" spans="2:9" x14ac:dyDescent="0.25">
      <c r="B41" t="s">
        <v>13</v>
      </c>
      <c r="C41" t="s">
        <v>18</v>
      </c>
      <c r="D41" t="s">
        <v>25</v>
      </c>
      <c r="E41" s="3">
        <v>5439</v>
      </c>
      <c r="F41" s="4">
        <v>30</v>
      </c>
      <c r="G41">
        <f>_xlfn.XLOOKUP(data[[#This Row],[Product]],products[Product],products[Cost per unit])</f>
        <v>13.15</v>
      </c>
      <c r="H41">
        <f>data[[#This Row],[cost per unit]]*data[[#This Row],[Units]]</f>
        <v>394.5</v>
      </c>
      <c r="I41" s="3">
        <f>data[[#This Row],[Amount]]-data[[#This Row],[total cost]]</f>
        <v>5044.5</v>
      </c>
    </row>
    <row r="42" spans="2:9" x14ac:dyDescent="0.25">
      <c r="B42" t="s">
        <v>26</v>
      </c>
      <c r="C42" t="s">
        <v>18</v>
      </c>
      <c r="D42" t="s">
        <v>25</v>
      </c>
      <c r="E42" s="3">
        <v>3339</v>
      </c>
      <c r="F42" s="4">
        <v>39</v>
      </c>
      <c r="G42">
        <f>_xlfn.XLOOKUP(data[[#This Row],[Product]],products[Product],products[Cost per unit])</f>
        <v>13.15</v>
      </c>
      <c r="H42">
        <f>data[[#This Row],[cost per unit]]*data[[#This Row],[Units]]</f>
        <v>512.85</v>
      </c>
      <c r="I42" s="3">
        <f>data[[#This Row],[Amount]]-data[[#This Row],[total cost]]</f>
        <v>2826.15</v>
      </c>
    </row>
    <row r="43" spans="2:9" x14ac:dyDescent="0.25">
      <c r="B43" t="s">
        <v>26</v>
      </c>
      <c r="C43" t="s">
        <v>9</v>
      </c>
      <c r="D43" t="s">
        <v>25</v>
      </c>
      <c r="E43" s="3">
        <v>6300</v>
      </c>
      <c r="F43" s="4">
        <v>42</v>
      </c>
      <c r="G43">
        <f>_xlfn.XLOOKUP(data[[#This Row],[Product]],products[Product],products[Cost per unit])</f>
        <v>13.15</v>
      </c>
      <c r="H43">
        <f>data[[#This Row],[cost per unit]]*data[[#This Row],[Units]]</f>
        <v>552.30000000000007</v>
      </c>
      <c r="I43" s="3">
        <f>data[[#This Row],[Amount]]-data[[#This Row],[total cost]]</f>
        <v>5747.7</v>
      </c>
    </row>
    <row r="44" spans="2:9" x14ac:dyDescent="0.25">
      <c r="B44" t="s">
        <v>8</v>
      </c>
      <c r="C44" t="s">
        <v>16</v>
      </c>
      <c r="D44" t="s">
        <v>25</v>
      </c>
      <c r="E44" s="3">
        <v>7483</v>
      </c>
      <c r="F44" s="4">
        <v>45</v>
      </c>
      <c r="G44">
        <f>_xlfn.XLOOKUP(data[[#This Row],[Product]],products[Product],products[Cost per unit])</f>
        <v>13.15</v>
      </c>
      <c r="H44">
        <f>data[[#This Row],[cost per unit]]*data[[#This Row],[Units]]</f>
        <v>591.75</v>
      </c>
      <c r="I44" s="3">
        <f>data[[#This Row],[Amount]]-data[[#This Row],[total cost]]</f>
        <v>6891.25</v>
      </c>
    </row>
    <row r="45" spans="2:9" x14ac:dyDescent="0.25">
      <c r="B45" t="s">
        <v>22</v>
      </c>
      <c r="C45" t="s">
        <v>14</v>
      </c>
      <c r="D45" t="s">
        <v>25</v>
      </c>
      <c r="E45" s="3">
        <v>3192</v>
      </c>
      <c r="F45" s="4">
        <v>72</v>
      </c>
      <c r="G45">
        <f>_xlfn.XLOOKUP(data[[#This Row],[Product]],products[Product],products[Cost per unit])</f>
        <v>13.15</v>
      </c>
      <c r="H45">
        <f>data[[#This Row],[cost per unit]]*data[[#This Row],[Units]]</f>
        <v>946.80000000000007</v>
      </c>
      <c r="I45" s="3">
        <f>data[[#This Row],[Amount]]-data[[#This Row],[total cost]]</f>
        <v>2245.1999999999998</v>
      </c>
    </row>
    <row r="46" spans="2:9" x14ac:dyDescent="0.25">
      <c r="B46" t="s">
        <v>23</v>
      </c>
      <c r="C46" t="s">
        <v>16</v>
      </c>
      <c r="D46" t="s">
        <v>25</v>
      </c>
      <c r="E46" s="3">
        <v>469</v>
      </c>
      <c r="F46" s="4">
        <v>75</v>
      </c>
      <c r="G46">
        <f>_xlfn.XLOOKUP(data[[#This Row],[Product]],products[Product],products[Cost per unit])</f>
        <v>13.15</v>
      </c>
      <c r="H46">
        <f>data[[#This Row],[cost per unit]]*data[[#This Row],[Units]]</f>
        <v>986.25</v>
      </c>
      <c r="I46" s="3">
        <f>data[[#This Row],[Amount]]-data[[#This Row],[total cost]]</f>
        <v>-517.25</v>
      </c>
    </row>
    <row r="47" spans="2:9" x14ac:dyDescent="0.25">
      <c r="B47" t="s">
        <v>13</v>
      </c>
      <c r="C47" t="s">
        <v>16</v>
      </c>
      <c r="D47" t="s">
        <v>25</v>
      </c>
      <c r="E47" s="3">
        <v>2541</v>
      </c>
      <c r="F47" s="4">
        <v>90</v>
      </c>
      <c r="G47">
        <f>_xlfn.XLOOKUP(data[[#This Row],[Product]],products[Product],products[Cost per unit])</f>
        <v>13.15</v>
      </c>
      <c r="H47">
        <f>data[[#This Row],[cost per unit]]*data[[#This Row],[Units]]</f>
        <v>1183.5</v>
      </c>
      <c r="I47" s="3">
        <f>data[[#This Row],[Amount]]-data[[#This Row],[total cost]]</f>
        <v>1357.5</v>
      </c>
    </row>
    <row r="48" spans="2:9" x14ac:dyDescent="0.25">
      <c r="B48" t="s">
        <v>17</v>
      </c>
      <c r="C48" t="s">
        <v>9</v>
      </c>
      <c r="D48" t="s">
        <v>25</v>
      </c>
      <c r="E48" s="3">
        <v>1428</v>
      </c>
      <c r="F48" s="4">
        <v>93</v>
      </c>
      <c r="G48">
        <f>_xlfn.XLOOKUP(data[[#This Row],[Product]],products[Product],products[Cost per unit])</f>
        <v>13.15</v>
      </c>
      <c r="H48">
        <f>data[[#This Row],[cost per unit]]*data[[#This Row],[Units]]</f>
        <v>1222.95</v>
      </c>
      <c r="I48" s="3">
        <f>data[[#This Row],[Amount]]-data[[#This Row],[total cost]]</f>
        <v>205.04999999999995</v>
      </c>
    </row>
    <row r="49" spans="2:9" x14ac:dyDescent="0.25">
      <c r="B49" t="s">
        <v>11</v>
      </c>
      <c r="C49" t="s">
        <v>9</v>
      </c>
      <c r="D49" t="s">
        <v>25</v>
      </c>
      <c r="E49" s="3">
        <v>1568</v>
      </c>
      <c r="F49" s="4">
        <v>96</v>
      </c>
      <c r="G49">
        <f>_xlfn.XLOOKUP(data[[#This Row],[Product]],products[Product],products[Cost per unit])</f>
        <v>13.15</v>
      </c>
      <c r="H49">
        <f>data[[#This Row],[cost per unit]]*data[[#This Row],[Units]]</f>
        <v>1262.4000000000001</v>
      </c>
      <c r="I49" s="3">
        <f>data[[#This Row],[Amount]]-data[[#This Row],[total cost]]</f>
        <v>305.59999999999991</v>
      </c>
    </row>
    <row r="50" spans="2:9" x14ac:dyDescent="0.25">
      <c r="B50" t="s">
        <v>22</v>
      </c>
      <c r="C50" t="s">
        <v>16</v>
      </c>
      <c r="D50" t="s">
        <v>25</v>
      </c>
      <c r="E50" s="3">
        <v>3850</v>
      </c>
      <c r="F50" s="4">
        <v>102</v>
      </c>
      <c r="G50">
        <f>_xlfn.XLOOKUP(data[[#This Row],[Product]],products[Product],products[Cost per unit])</f>
        <v>13.15</v>
      </c>
      <c r="H50">
        <f>data[[#This Row],[cost per unit]]*data[[#This Row],[Units]]</f>
        <v>1341.3</v>
      </c>
      <c r="I50" s="3">
        <f>data[[#This Row],[Amount]]-data[[#This Row],[total cost]]</f>
        <v>2508.6999999999998</v>
      </c>
    </row>
    <row r="51" spans="2:9" x14ac:dyDescent="0.25">
      <c r="B51" t="s">
        <v>22</v>
      </c>
      <c r="C51" t="s">
        <v>18</v>
      </c>
      <c r="D51" t="s">
        <v>25</v>
      </c>
      <c r="E51" s="3">
        <v>2142</v>
      </c>
      <c r="F51" s="4">
        <v>114</v>
      </c>
      <c r="G51">
        <f>_xlfn.XLOOKUP(data[[#This Row],[Product]],products[Product],products[Cost per unit])</f>
        <v>13.15</v>
      </c>
      <c r="H51">
        <f>data[[#This Row],[cost per unit]]*data[[#This Row],[Units]]</f>
        <v>1499.1000000000001</v>
      </c>
      <c r="I51" s="3">
        <f>data[[#This Row],[Amount]]-data[[#This Row],[total cost]]</f>
        <v>642.89999999999986</v>
      </c>
    </row>
    <row r="52" spans="2:9" x14ac:dyDescent="0.25">
      <c r="B52" t="s">
        <v>22</v>
      </c>
      <c r="C52" t="s">
        <v>20</v>
      </c>
      <c r="D52" t="s">
        <v>25</v>
      </c>
      <c r="E52" s="3">
        <v>4305</v>
      </c>
      <c r="F52" s="4">
        <v>156</v>
      </c>
      <c r="G52">
        <f>_xlfn.XLOOKUP(data[[#This Row],[Product]],products[Product],products[Cost per unit])</f>
        <v>13.15</v>
      </c>
      <c r="H52">
        <f>data[[#This Row],[cost per unit]]*data[[#This Row],[Units]]</f>
        <v>2051.4</v>
      </c>
      <c r="I52" s="3">
        <f>data[[#This Row],[Amount]]-data[[#This Row],[total cost]]</f>
        <v>2253.6</v>
      </c>
    </row>
    <row r="53" spans="2:9" x14ac:dyDescent="0.25">
      <c r="B53" t="s">
        <v>26</v>
      </c>
      <c r="C53" t="s">
        <v>12</v>
      </c>
      <c r="D53" t="s">
        <v>25</v>
      </c>
      <c r="E53" s="3">
        <v>2464</v>
      </c>
      <c r="F53" s="4">
        <v>234</v>
      </c>
      <c r="G53">
        <f>_xlfn.XLOOKUP(data[[#This Row],[Product]],products[Product],products[Cost per unit])</f>
        <v>13.15</v>
      </c>
      <c r="H53">
        <f>data[[#This Row],[cost per unit]]*data[[#This Row],[Units]]</f>
        <v>3077.1</v>
      </c>
      <c r="I53" s="3">
        <f>data[[#This Row],[Amount]]-data[[#This Row],[total cost]]</f>
        <v>-613.09999999999991</v>
      </c>
    </row>
    <row r="54" spans="2:9" x14ac:dyDescent="0.25">
      <c r="B54" t="s">
        <v>23</v>
      </c>
      <c r="C54" t="s">
        <v>14</v>
      </c>
      <c r="D54" t="s">
        <v>25</v>
      </c>
      <c r="E54" s="3">
        <v>2100</v>
      </c>
      <c r="F54" s="4">
        <v>414</v>
      </c>
      <c r="G54">
        <f>_xlfn.XLOOKUP(data[[#This Row],[Product]],products[Product],products[Cost per unit])</f>
        <v>13.15</v>
      </c>
      <c r="H54">
        <f>data[[#This Row],[cost per unit]]*data[[#This Row],[Units]]</f>
        <v>5444.1</v>
      </c>
      <c r="I54" s="3">
        <f>data[[#This Row],[Amount]]-data[[#This Row],[total cost]]</f>
        <v>-3344.1000000000004</v>
      </c>
    </row>
    <row r="55" spans="2:9" x14ac:dyDescent="0.25">
      <c r="B55" t="s">
        <v>19</v>
      </c>
      <c r="C55" t="s">
        <v>14</v>
      </c>
      <c r="D55" t="s">
        <v>25</v>
      </c>
      <c r="E55" s="3">
        <v>1785</v>
      </c>
      <c r="F55" s="4">
        <v>462</v>
      </c>
      <c r="G55">
        <f>_xlfn.XLOOKUP(data[[#This Row],[Product]],products[Product],products[Cost per unit])</f>
        <v>13.15</v>
      </c>
      <c r="H55">
        <f>data[[#This Row],[cost per unit]]*data[[#This Row],[Units]]</f>
        <v>6075.3</v>
      </c>
      <c r="I55" s="3">
        <f>data[[#This Row],[Amount]]-data[[#This Row],[total cost]]</f>
        <v>-4290.3</v>
      </c>
    </row>
    <row r="56" spans="2:9" x14ac:dyDescent="0.25">
      <c r="B56" t="s">
        <v>17</v>
      </c>
      <c r="C56" t="s">
        <v>14</v>
      </c>
      <c r="D56" t="s">
        <v>27</v>
      </c>
      <c r="E56" s="3">
        <v>12950</v>
      </c>
      <c r="F56" s="4">
        <v>30</v>
      </c>
      <c r="G56">
        <f>_xlfn.XLOOKUP(data[[#This Row],[Product]],products[Product],products[Cost per unit])</f>
        <v>12.37</v>
      </c>
      <c r="H56">
        <f>data[[#This Row],[cost per unit]]*data[[#This Row],[Units]]</f>
        <v>371.09999999999997</v>
      </c>
      <c r="I56" s="3">
        <f>data[[#This Row],[Amount]]-data[[#This Row],[total cost]]</f>
        <v>12578.9</v>
      </c>
    </row>
    <row r="57" spans="2:9" x14ac:dyDescent="0.25">
      <c r="B57" t="s">
        <v>11</v>
      </c>
      <c r="C57" t="s">
        <v>20</v>
      </c>
      <c r="D57" t="s">
        <v>27</v>
      </c>
      <c r="E57" s="3">
        <v>6391</v>
      </c>
      <c r="F57" s="4">
        <v>48</v>
      </c>
      <c r="G57">
        <f>_xlfn.XLOOKUP(data[[#This Row],[Product]],products[Product],products[Cost per unit])</f>
        <v>12.37</v>
      </c>
      <c r="H57">
        <f>data[[#This Row],[cost per unit]]*data[[#This Row],[Units]]</f>
        <v>593.76</v>
      </c>
      <c r="I57" s="3">
        <f>data[[#This Row],[Amount]]-data[[#This Row],[total cost]]</f>
        <v>5797.24</v>
      </c>
    </row>
    <row r="58" spans="2:9" x14ac:dyDescent="0.25">
      <c r="B58" t="s">
        <v>11</v>
      </c>
      <c r="C58" t="s">
        <v>9</v>
      </c>
      <c r="D58" t="s">
        <v>27</v>
      </c>
      <c r="E58" s="3">
        <v>2226</v>
      </c>
      <c r="F58" s="4">
        <v>48</v>
      </c>
      <c r="G58">
        <f>_xlfn.XLOOKUP(data[[#This Row],[Product]],products[Product],products[Cost per unit])</f>
        <v>12.37</v>
      </c>
      <c r="H58">
        <f>data[[#This Row],[cost per unit]]*data[[#This Row],[Units]]</f>
        <v>593.76</v>
      </c>
      <c r="I58" s="3">
        <f>data[[#This Row],[Amount]]-data[[#This Row],[total cost]]</f>
        <v>1632.24</v>
      </c>
    </row>
    <row r="59" spans="2:9" x14ac:dyDescent="0.25">
      <c r="B59" t="s">
        <v>22</v>
      </c>
      <c r="C59" t="s">
        <v>16</v>
      </c>
      <c r="D59" t="s">
        <v>27</v>
      </c>
      <c r="E59" s="3">
        <v>9506</v>
      </c>
      <c r="F59" s="4">
        <v>87</v>
      </c>
      <c r="G59">
        <f>_xlfn.XLOOKUP(data[[#This Row],[Product]],products[Product],products[Cost per unit])</f>
        <v>12.37</v>
      </c>
      <c r="H59">
        <f>data[[#This Row],[cost per unit]]*data[[#This Row],[Units]]</f>
        <v>1076.1899999999998</v>
      </c>
      <c r="I59" s="3">
        <f>data[[#This Row],[Amount]]-data[[#This Row],[total cost]]</f>
        <v>8429.81</v>
      </c>
    </row>
    <row r="60" spans="2:9" x14ac:dyDescent="0.25">
      <c r="B60" t="s">
        <v>13</v>
      </c>
      <c r="C60" t="s">
        <v>18</v>
      </c>
      <c r="D60" t="s">
        <v>27</v>
      </c>
      <c r="E60" s="3">
        <v>9772</v>
      </c>
      <c r="F60" s="4">
        <v>90</v>
      </c>
      <c r="G60">
        <f>_xlfn.XLOOKUP(data[[#This Row],[Product]],products[Product],products[Cost per unit])</f>
        <v>12.37</v>
      </c>
      <c r="H60">
        <f>data[[#This Row],[cost per unit]]*data[[#This Row],[Units]]</f>
        <v>1113.3</v>
      </c>
      <c r="I60" s="3">
        <f>data[[#This Row],[Amount]]-data[[#This Row],[total cost]]</f>
        <v>8658.7000000000007</v>
      </c>
    </row>
    <row r="61" spans="2:9" x14ac:dyDescent="0.25">
      <c r="B61" t="s">
        <v>8</v>
      </c>
      <c r="C61" t="s">
        <v>9</v>
      </c>
      <c r="D61" t="s">
        <v>27</v>
      </c>
      <c r="E61" s="3">
        <v>1652</v>
      </c>
      <c r="F61" s="4">
        <v>93</v>
      </c>
      <c r="G61">
        <f>_xlfn.XLOOKUP(data[[#This Row],[Product]],products[Product],products[Cost per unit])</f>
        <v>12.37</v>
      </c>
      <c r="H61">
        <f>data[[#This Row],[cost per unit]]*data[[#This Row],[Units]]</f>
        <v>1150.4099999999999</v>
      </c>
      <c r="I61" s="3">
        <f>data[[#This Row],[Amount]]-data[[#This Row],[total cost]]</f>
        <v>501.59000000000015</v>
      </c>
    </row>
    <row r="62" spans="2:9" x14ac:dyDescent="0.25">
      <c r="B62" t="s">
        <v>19</v>
      </c>
      <c r="C62" t="s">
        <v>14</v>
      </c>
      <c r="D62" t="s">
        <v>27</v>
      </c>
      <c r="E62" s="3">
        <v>4018</v>
      </c>
      <c r="F62" s="4">
        <v>126</v>
      </c>
      <c r="G62">
        <f>_xlfn.XLOOKUP(data[[#This Row],[Product]],products[Product],products[Cost per unit])</f>
        <v>12.37</v>
      </c>
      <c r="H62">
        <f>data[[#This Row],[cost per unit]]*data[[#This Row],[Units]]</f>
        <v>1558.62</v>
      </c>
      <c r="I62" s="3">
        <f>data[[#This Row],[Amount]]-data[[#This Row],[total cost]]</f>
        <v>2459.38</v>
      </c>
    </row>
    <row r="63" spans="2:9" x14ac:dyDescent="0.25">
      <c r="B63" t="s">
        <v>15</v>
      </c>
      <c r="C63" t="s">
        <v>12</v>
      </c>
      <c r="D63" t="s">
        <v>27</v>
      </c>
      <c r="E63" s="3">
        <v>357</v>
      </c>
      <c r="F63" s="4">
        <v>126</v>
      </c>
      <c r="G63">
        <f>_xlfn.XLOOKUP(data[[#This Row],[Product]],products[Product],products[Cost per unit])</f>
        <v>12.37</v>
      </c>
      <c r="H63">
        <f>data[[#This Row],[cost per unit]]*data[[#This Row],[Units]]</f>
        <v>1558.62</v>
      </c>
      <c r="I63" s="3">
        <f>data[[#This Row],[Amount]]-data[[#This Row],[total cost]]</f>
        <v>-1201.6199999999999</v>
      </c>
    </row>
    <row r="64" spans="2:9" x14ac:dyDescent="0.25">
      <c r="B64" t="s">
        <v>23</v>
      </c>
      <c r="C64" t="s">
        <v>16</v>
      </c>
      <c r="D64" t="s">
        <v>27</v>
      </c>
      <c r="E64" s="3">
        <v>959</v>
      </c>
      <c r="F64" s="4">
        <v>135</v>
      </c>
      <c r="G64">
        <f>_xlfn.XLOOKUP(data[[#This Row],[Product]],products[Product],products[Cost per unit])</f>
        <v>12.37</v>
      </c>
      <c r="H64">
        <f>data[[#This Row],[cost per unit]]*data[[#This Row],[Units]]</f>
        <v>1669.9499999999998</v>
      </c>
      <c r="I64" s="3">
        <f>data[[#This Row],[Amount]]-data[[#This Row],[total cost]]</f>
        <v>-710.94999999999982</v>
      </c>
    </row>
    <row r="65" spans="2:9" x14ac:dyDescent="0.25">
      <c r="B65" t="s">
        <v>13</v>
      </c>
      <c r="C65" t="s">
        <v>9</v>
      </c>
      <c r="D65" t="s">
        <v>27</v>
      </c>
      <c r="E65" s="3">
        <v>3794</v>
      </c>
      <c r="F65" s="4">
        <v>159</v>
      </c>
      <c r="G65">
        <f>_xlfn.XLOOKUP(data[[#This Row],[Product]],products[Product],products[Cost per unit])</f>
        <v>12.37</v>
      </c>
      <c r="H65">
        <f>data[[#This Row],[cost per unit]]*data[[#This Row],[Units]]</f>
        <v>1966.83</v>
      </c>
      <c r="I65" s="3">
        <f>data[[#This Row],[Amount]]-data[[#This Row],[total cost]]</f>
        <v>1827.17</v>
      </c>
    </row>
    <row r="66" spans="2:9" x14ac:dyDescent="0.25">
      <c r="B66" t="s">
        <v>21</v>
      </c>
      <c r="C66" t="s">
        <v>9</v>
      </c>
      <c r="D66" t="s">
        <v>27</v>
      </c>
      <c r="E66" s="3">
        <v>7847</v>
      </c>
      <c r="F66" s="4">
        <v>174</v>
      </c>
      <c r="G66">
        <f>_xlfn.XLOOKUP(data[[#This Row],[Product]],products[Product],products[Cost per unit])</f>
        <v>12.37</v>
      </c>
      <c r="H66">
        <f>data[[#This Row],[cost per unit]]*data[[#This Row],[Units]]</f>
        <v>2152.3799999999997</v>
      </c>
      <c r="I66" s="3">
        <f>data[[#This Row],[Amount]]-data[[#This Row],[total cost]]</f>
        <v>5694.6200000000008</v>
      </c>
    </row>
    <row r="67" spans="2:9" x14ac:dyDescent="0.25">
      <c r="B67" t="s">
        <v>26</v>
      </c>
      <c r="C67" t="s">
        <v>12</v>
      </c>
      <c r="D67" t="s">
        <v>27</v>
      </c>
      <c r="E67" s="3">
        <v>819</v>
      </c>
      <c r="F67" s="4">
        <v>306</v>
      </c>
      <c r="G67">
        <f>_xlfn.XLOOKUP(data[[#This Row],[Product]],products[Product],products[Cost per unit])</f>
        <v>12.37</v>
      </c>
      <c r="H67">
        <f>data[[#This Row],[cost per unit]]*data[[#This Row],[Units]]</f>
        <v>3785.22</v>
      </c>
      <c r="I67" s="3">
        <f>data[[#This Row],[Amount]]-data[[#This Row],[total cost]]</f>
        <v>-2966.22</v>
      </c>
    </row>
    <row r="68" spans="2:9" x14ac:dyDescent="0.25">
      <c r="B68" t="s">
        <v>13</v>
      </c>
      <c r="C68" t="s">
        <v>12</v>
      </c>
      <c r="D68" t="s">
        <v>27</v>
      </c>
      <c r="E68" s="3">
        <v>8869</v>
      </c>
      <c r="F68" s="4">
        <v>432</v>
      </c>
      <c r="G68">
        <f>_xlfn.XLOOKUP(data[[#This Row],[Product]],products[Product],products[Cost per unit])</f>
        <v>12.37</v>
      </c>
      <c r="H68">
        <f>data[[#This Row],[cost per unit]]*data[[#This Row],[Units]]</f>
        <v>5343.8399999999992</v>
      </c>
      <c r="I68" s="3">
        <f>data[[#This Row],[Amount]]-data[[#This Row],[total cost]]</f>
        <v>3525.1600000000008</v>
      </c>
    </row>
    <row r="69" spans="2:9" x14ac:dyDescent="0.25">
      <c r="B69" t="s">
        <v>19</v>
      </c>
      <c r="C69" t="s">
        <v>16</v>
      </c>
      <c r="D69" t="s">
        <v>28</v>
      </c>
      <c r="E69" s="3">
        <v>3549</v>
      </c>
      <c r="F69" s="4">
        <v>3</v>
      </c>
      <c r="G69">
        <f>_xlfn.XLOOKUP(data[[#This Row],[Product]],products[Product],products[Cost per unit])</f>
        <v>11.88</v>
      </c>
      <c r="H69">
        <f>data[[#This Row],[cost per unit]]*data[[#This Row],[Units]]</f>
        <v>35.64</v>
      </c>
      <c r="I69" s="3">
        <f>data[[#This Row],[Amount]]-data[[#This Row],[total cost]]</f>
        <v>3513.36</v>
      </c>
    </row>
    <row r="70" spans="2:9" x14ac:dyDescent="0.25">
      <c r="B70" t="s">
        <v>8</v>
      </c>
      <c r="C70" t="s">
        <v>12</v>
      </c>
      <c r="D70" t="s">
        <v>28</v>
      </c>
      <c r="E70" s="3">
        <v>2744</v>
      </c>
      <c r="F70" s="4">
        <v>9</v>
      </c>
      <c r="G70">
        <f>_xlfn.XLOOKUP(data[[#This Row],[Product]],products[Product],products[Cost per unit])</f>
        <v>11.88</v>
      </c>
      <c r="H70">
        <f>data[[#This Row],[cost per unit]]*data[[#This Row],[Units]]</f>
        <v>106.92</v>
      </c>
      <c r="I70" s="3">
        <f>data[[#This Row],[Amount]]-data[[#This Row],[total cost]]</f>
        <v>2637.08</v>
      </c>
    </row>
    <row r="71" spans="2:9" x14ac:dyDescent="0.25">
      <c r="B71" t="s">
        <v>13</v>
      </c>
      <c r="C71" t="s">
        <v>18</v>
      </c>
      <c r="D71" t="s">
        <v>28</v>
      </c>
      <c r="E71" s="3">
        <v>217</v>
      </c>
      <c r="F71" s="4">
        <v>36</v>
      </c>
      <c r="G71">
        <f>_xlfn.XLOOKUP(data[[#This Row],[Product]],products[Product],products[Cost per unit])</f>
        <v>11.88</v>
      </c>
      <c r="H71">
        <f>data[[#This Row],[cost per unit]]*data[[#This Row],[Units]]</f>
        <v>427.68</v>
      </c>
      <c r="I71" s="3">
        <f>data[[#This Row],[Amount]]-data[[#This Row],[total cost]]</f>
        <v>-210.68</v>
      </c>
    </row>
    <row r="72" spans="2:9" x14ac:dyDescent="0.25">
      <c r="B72" t="s">
        <v>23</v>
      </c>
      <c r="C72" t="s">
        <v>9</v>
      </c>
      <c r="D72" t="s">
        <v>28</v>
      </c>
      <c r="E72" s="3">
        <v>525</v>
      </c>
      <c r="F72" s="4">
        <v>48</v>
      </c>
      <c r="G72">
        <f>_xlfn.XLOOKUP(data[[#This Row],[Product]],products[Product],products[Cost per unit])</f>
        <v>11.88</v>
      </c>
      <c r="H72">
        <f>data[[#This Row],[cost per unit]]*data[[#This Row],[Units]]</f>
        <v>570.24</v>
      </c>
      <c r="I72" s="3">
        <f>data[[#This Row],[Amount]]-data[[#This Row],[total cost]]</f>
        <v>-45.240000000000009</v>
      </c>
    </row>
    <row r="73" spans="2:9" x14ac:dyDescent="0.25">
      <c r="B73" t="s">
        <v>13</v>
      </c>
      <c r="C73" t="s">
        <v>16</v>
      </c>
      <c r="D73" t="s">
        <v>28</v>
      </c>
      <c r="E73" s="3">
        <v>6125</v>
      </c>
      <c r="F73" s="4">
        <v>102</v>
      </c>
      <c r="G73">
        <f>_xlfn.XLOOKUP(data[[#This Row],[Product]],products[Product],products[Cost per unit])</f>
        <v>11.88</v>
      </c>
      <c r="H73">
        <f>data[[#This Row],[cost per unit]]*data[[#This Row],[Units]]</f>
        <v>1211.76</v>
      </c>
      <c r="I73" s="3">
        <f>data[[#This Row],[Amount]]-data[[#This Row],[total cost]]</f>
        <v>4913.24</v>
      </c>
    </row>
    <row r="74" spans="2:9" x14ac:dyDescent="0.25">
      <c r="B74" t="s">
        <v>23</v>
      </c>
      <c r="C74" t="s">
        <v>18</v>
      </c>
      <c r="D74" t="s">
        <v>28</v>
      </c>
      <c r="E74" s="3">
        <v>10073</v>
      </c>
      <c r="F74" s="4">
        <v>120</v>
      </c>
      <c r="G74">
        <f>_xlfn.XLOOKUP(data[[#This Row],[Product]],products[Product],products[Cost per unit])</f>
        <v>11.88</v>
      </c>
      <c r="H74">
        <f>data[[#This Row],[cost per unit]]*data[[#This Row],[Units]]</f>
        <v>1425.6000000000001</v>
      </c>
      <c r="I74" s="3">
        <f>data[[#This Row],[Amount]]-data[[#This Row],[total cost]]</f>
        <v>8647.4</v>
      </c>
    </row>
    <row r="75" spans="2:9" x14ac:dyDescent="0.25">
      <c r="B75" t="s">
        <v>17</v>
      </c>
      <c r="C75" t="s">
        <v>16</v>
      </c>
      <c r="D75" t="s">
        <v>28</v>
      </c>
      <c r="E75" s="3">
        <v>6860</v>
      </c>
      <c r="F75" s="4">
        <v>126</v>
      </c>
      <c r="G75">
        <f>_xlfn.XLOOKUP(data[[#This Row],[Product]],products[Product],products[Cost per unit])</f>
        <v>11.88</v>
      </c>
      <c r="H75">
        <f>data[[#This Row],[cost per unit]]*data[[#This Row],[Units]]</f>
        <v>1496.88</v>
      </c>
      <c r="I75" s="3">
        <f>data[[#This Row],[Amount]]-data[[#This Row],[total cost]]</f>
        <v>5363.12</v>
      </c>
    </row>
    <row r="76" spans="2:9" x14ac:dyDescent="0.25">
      <c r="B76" t="s">
        <v>22</v>
      </c>
      <c r="C76" t="s">
        <v>12</v>
      </c>
      <c r="D76" t="s">
        <v>28</v>
      </c>
      <c r="E76" s="3">
        <v>959</v>
      </c>
      <c r="F76" s="4">
        <v>147</v>
      </c>
      <c r="G76">
        <f>_xlfn.XLOOKUP(data[[#This Row],[Product]],products[Product],products[Cost per unit])</f>
        <v>11.88</v>
      </c>
      <c r="H76">
        <f>data[[#This Row],[cost per unit]]*data[[#This Row],[Units]]</f>
        <v>1746.3600000000001</v>
      </c>
      <c r="I76" s="3">
        <f>data[[#This Row],[Amount]]-data[[#This Row],[total cost]]</f>
        <v>-787.36000000000013</v>
      </c>
    </row>
    <row r="77" spans="2:9" x14ac:dyDescent="0.25">
      <c r="B77" t="s">
        <v>22</v>
      </c>
      <c r="C77" t="s">
        <v>20</v>
      </c>
      <c r="D77" t="s">
        <v>28</v>
      </c>
      <c r="E77" s="3">
        <v>259</v>
      </c>
      <c r="F77" s="4">
        <v>207</v>
      </c>
      <c r="G77">
        <f>_xlfn.XLOOKUP(data[[#This Row],[Product]],products[Product],products[Cost per unit])</f>
        <v>11.88</v>
      </c>
      <c r="H77">
        <f>data[[#This Row],[cost per unit]]*data[[#This Row],[Units]]</f>
        <v>2459.1600000000003</v>
      </c>
      <c r="I77" s="3">
        <f>data[[#This Row],[Amount]]-data[[#This Row],[total cost]]</f>
        <v>-2200.1600000000003</v>
      </c>
    </row>
    <row r="78" spans="2:9" x14ac:dyDescent="0.25">
      <c r="B78" t="s">
        <v>26</v>
      </c>
      <c r="C78" t="s">
        <v>20</v>
      </c>
      <c r="D78" t="s">
        <v>28</v>
      </c>
      <c r="E78" s="3">
        <v>938</v>
      </c>
      <c r="F78" s="4">
        <v>366</v>
      </c>
      <c r="G78">
        <f>_xlfn.XLOOKUP(data[[#This Row],[Product]],products[Product],products[Cost per unit])</f>
        <v>11.88</v>
      </c>
      <c r="H78">
        <f>data[[#This Row],[cost per unit]]*data[[#This Row],[Units]]</f>
        <v>4348.08</v>
      </c>
      <c r="I78" s="3">
        <f>data[[#This Row],[Amount]]-data[[#This Row],[total cost]]</f>
        <v>-3410.08</v>
      </c>
    </row>
    <row r="79" spans="2:9" x14ac:dyDescent="0.25">
      <c r="B79" t="s">
        <v>23</v>
      </c>
      <c r="C79" t="s">
        <v>12</v>
      </c>
      <c r="D79" t="s">
        <v>28</v>
      </c>
      <c r="E79" s="3">
        <v>1302</v>
      </c>
      <c r="F79" s="4">
        <v>402</v>
      </c>
      <c r="G79">
        <f>_xlfn.XLOOKUP(data[[#This Row],[Product]],products[Product],products[Cost per unit])</f>
        <v>11.88</v>
      </c>
      <c r="H79">
        <f>data[[#This Row],[cost per unit]]*data[[#This Row],[Units]]</f>
        <v>4775.76</v>
      </c>
      <c r="I79" s="3">
        <f>data[[#This Row],[Amount]]-data[[#This Row],[total cost]]</f>
        <v>-3473.76</v>
      </c>
    </row>
    <row r="80" spans="2:9" x14ac:dyDescent="0.25">
      <c r="B80" t="s">
        <v>17</v>
      </c>
      <c r="C80" t="s">
        <v>12</v>
      </c>
      <c r="D80" t="s">
        <v>29</v>
      </c>
      <c r="E80" s="3">
        <v>2562</v>
      </c>
      <c r="F80" s="4">
        <v>6</v>
      </c>
      <c r="G80">
        <f>_xlfn.XLOOKUP(data[[#This Row],[Product]],products[Product],products[Cost per unit])</f>
        <v>11.73</v>
      </c>
      <c r="H80">
        <f>data[[#This Row],[cost per unit]]*data[[#This Row],[Units]]</f>
        <v>70.38</v>
      </c>
      <c r="I80" s="3">
        <f>data[[#This Row],[Amount]]-data[[#This Row],[total cost]]</f>
        <v>2491.62</v>
      </c>
    </row>
    <row r="81" spans="2:9" x14ac:dyDescent="0.25">
      <c r="B81" t="s">
        <v>23</v>
      </c>
      <c r="C81" t="s">
        <v>9</v>
      </c>
      <c r="D81" t="s">
        <v>29</v>
      </c>
      <c r="E81" s="3">
        <v>1442</v>
      </c>
      <c r="F81" s="4">
        <v>15</v>
      </c>
      <c r="G81">
        <f>_xlfn.XLOOKUP(data[[#This Row],[Product]],products[Product],products[Cost per unit])</f>
        <v>11.73</v>
      </c>
      <c r="H81">
        <f>data[[#This Row],[cost per unit]]*data[[#This Row],[Units]]</f>
        <v>175.95000000000002</v>
      </c>
      <c r="I81" s="3">
        <f>data[[#This Row],[Amount]]-data[[#This Row],[total cost]]</f>
        <v>1266.05</v>
      </c>
    </row>
    <row r="82" spans="2:9" x14ac:dyDescent="0.25">
      <c r="B82" t="s">
        <v>11</v>
      </c>
      <c r="C82" t="s">
        <v>9</v>
      </c>
      <c r="D82" t="s">
        <v>29</v>
      </c>
      <c r="E82" s="3">
        <v>3829</v>
      </c>
      <c r="F82" s="4">
        <v>24</v>
      </c>
      <c r="G82">
        <f>_xlfn.XLOOKUP(data[[#This Row],[Product]],products[Product],products[Cost per unit])</f>
        <v>11.73</v>
      </c>
      <c r="H82">
        <f>data[[#This Row],[cost per unit]]*data[[#This Row],[Units]]</f>
        <v>281.52</v>
      </c>
      <c r="I82" s="3">
        <f>data[[#This Row],[Amount]]-data[[#This Row],[total cost]]</f>
        <v>3547.48</v>
      </c>
    </row>
    <row r="83" spans="2:9" x14ac:dyDescent="0.25">
      <c r="B83" t="s">
        <v>15</v>
      </c>
      <c r="C83" t="s">
        <v>20</v>
      </c>
      <c r="D83" t="s">
        <v>29</v>
      </c>
      <c r="E83" s="3">
        <v>9709</v>
      </c>
      <c r="F83" s="4">
        <v>30</v>
      </c>
      <c r="G83">
        <f>_xlfn.XLOOKUP(data[[#This Row],[Product]],products[Product],products[Cost per unit])</f>
        <v>11.73</v>
      </c>
      <c r="H83">
        <f>data[[#This Row],[cost per unit]]*data[[#This Row],[Units]]</f>
        <v>351.90000000000003</v>
      </c>
      <c r="I83" s="3">
        <f>data[[#This Row],[Amount]]-data[[#This Row],[total cost]]</f>
        <v>9357.1</v>
      </c>
    </row>
    <row r="84" spans="2:9" x14ac:dyDescent="0.25">
      <c r="B84" t="s">
        <v>19</v>
      </c>
      <c r="C84" t="s">
        <v>14</v>
      </c>
      <c r="D84" t="s">
        <v>29</v>
      </c>
      <c r="E84" s="3">
        <v>4802</v>
      </c>
      <c r="F84" s="4">
        <v>36</v>
      </c>
      <c r="G84">
        <f>_xlfn.XLOOKUP(data[[#This Row],[Product]],products[Product],products[Cost per unit])</f>
        <v>11.73</v>
      </c>
      <c r="H84">
        <f>data[[#This Row],[cost per unit]]*data[[#This Row],[Units]]</f>
        <v>422.28000000000003</v>
      </c>
      <c r="I84" s="3">
        <f>data[[#This Row],[Amount]]-data[[#This Row],[total cost]]</f>
        <v>4379.72</v>
      </c>
    </row>
    <row r="85" spans="2:9" x14ac:dyDescent="0.25">
      <c r="B85" t="s">
        <v>13</v>
      </c>
      <c r="C85" t="s">
        <v>14</v>
      </c>
      <c r="D85" t="s">
        <v>29</v>
      </c>
      <c r="E85" s="3">
        <v>5775</v>
      </c>
      <c r="F85" s="4">
        <v>42</v>
      </c>
      <c r="G85">
        <f>_xlfn.XLOOKUP(data[[#This Row],[Product]],products[Product],products[Cost per unit])</f>
        <v>11.73</v>
      </c>
      <c r="H85">
        <f>data[[#This Row],[cost per unit]]*data[[#This Row],[Units]]</f>
        <v>492.66</v>
      </c>
      <c r="I85" s="3">
        <f>data[[#This Row],[Amount]]-data[[#This Row],[total cost]]</f>
        <v>5282.34</v>
      </c>
    </row>
    <row r="86" spans="2:9" x14ac:dyDescent="0.25">
      <c r="B86" t="s">
        <v>19</v>
      </c>
      <c r="C86" t="s">
        <v>20</v>
      </c>
      <c r="D86" t="s">
        <v>29</v>
      </c>
      <c r="E86" s="3">
        <v>2863</v>
      </c>
      <c r="F86" s="4">
        <v>42</v>
      </c>
      <c r="G86">
        <f>_xlfn.XLOOKUP(data[[#This Row],[Product]],products[Product],products[Cost per unit])</f>
        <v>11.73</v>
      </c>
      <c r="H86">
        <f>data[[#This Row],[cost per unit]]*data[[#This Row],[Units]]</f>
        <v>492.66</v>
      </c>
      <c r="I86" s="3">
        <f>data[[#This Row],[Amount]]-data[[#This Row],[total cost]]</f>
        <v>2370.34</v>
      </c>
    </row>
    <row r="87" spans="2:9" x14ac:dyDescent="0.25">
      <c r="B87" t="s">
        <v>21</v>
      </c>
      <c r="C87" t="s">
        <v>12</v>
      </c>
      <c r="D87" t="s">
        <v>29</v>
      </c>
      <c r="E87" s="3">
        <v>2114</v>
      </c>
      <c r="F87" s="4">
        <v>186</v>
      </c>
      <c r="G87">
        <f>_xlfn.XLOOKUP(data[[#This Row],[Product]],products[Product],products[Cost per unit])</f>
        <v>11.73</v>
      </c>
      <c r="H87">
        <f>data[[#This Row],[cost per unit]]*data[[#This Row],[Units]]</f>
        <v>2181.7800000000002</v>
      </c>
      <c r="I87" s="3">
        <f>data[[#This Row],[Amount]]-data[[#This Row],[total cost]]</f>
        <v>-67.7800000000002</v>
      </c>
    </row>
    <row r="88" spans="2:9" x14ac:dyDescent="0.25">
      <c r="B88" t="s">
        <v>8</v>
      </c>
      <c r="C88" t="s">
        <v>12</v>
      </c>
      <c r="D88" t="s">
        <v>29</v>
      </c>
      <c r="E88" s="3">
        <v>13391</v>
      </c>
      <c r="F88" s="4">
        <v>201</v>
      </c>
      <c r="G88">
        <f>_xlfn.XLOOKUP(data[[#This Row],[Product]],products[Product],products[Cost per unit])</f>
        <v>11.73</v>
      </c>
      <c r="H88">
        <f>data[[#This Row],[cost per unit]]*data[[#This Row],[Units]]</f>
        <v>2357.73</v>
      </c>
      <c r="I88" s="3">
        <f>data[[#This Row],[Amount]]-data[[#This Row],[total cost]]</f>
        <v>11033.27</v>
      </c>
    </row>
    <row r="89" spans="2:9" x14ac:dyDescent="0.25">
      <c r="B89" t="s">
        <v>8</v>
      </c>
      <c r="C89" t="s">
        <v>9</v>
      </c>
      <c r="D89" t="s">
        <v>29</v>
      </c>
      <c r="E89" s="3">
        <v>7280</v>
      </c>
      <c r="F89" s="4">
        <v>201</v>
      </c>
      <c r="G89">
        <f>_xlfn.XLOOKUP(data[[#This Row],[Product]],products[Product],products[Cost per unit])</f>
        <v>11.73</v>
      </c>
      <c r="H89">
        <f>data[[#This Row],[cost per unit]]*data[[#This Row],[Units]]</f>
        <v>2357.73</v>
      </c>
      <c r="I89" s="3">
        <f>data[[#This Row],[Amount]]-data[[#This Row],[total cost]]</f>
        <v>4922.2700000000004</v>
      </c>
    </row>
    <row r="90" spans="2:9" x14ac:dyDescent="0.25">
      <c r="B90" t="s">
        <v>21</v>
      </c>
      <c r="C90" t="s">
        <v>20</v>
      </c>
      <c r="D90" t="s">
        <v>29</v>
      </c>
      <c r="E90" s="3">
        <v>714</v>
      </c>
      <c r="F90" s="4">
        <v>231</v>
      </c>
      <c r="G90">
        <f>_xlfn.XLOOKUP(data[[#This Row],[Product]],products[Product],products[Cost per unit])</f>
        <v>11.73</v>
      </c>
      <c r="H90">
        <f>data[[#This Row],[cost per unit]]*data[[#This Row],[Units]]</f>
        <v>2709.63</v>
      </c>
      <c r="I90" s="3">
        <f>data[[#This Row],[Amount]]-data[[#This Row],[total cost]]</f>
        <v>-1995.63</v>
      </c>
    </row>
    <row r="91" spans="2:9" x14ac:dyDescent="0.25">
      <c r="B91" t="s">
        <v>22</v>
      </c>
      <c r="C91" t="s">
        <v>12</v>
      </c>
      <c r="D91" t="s">
        <v>29</v>
      </c>
      <c r="E91" s="3">
        <v>7833</v>
      </c>
      <c r="F91" s="4">
        <v>243</v>
      </c>
      <c r="G91">
        <f>_xlfn.XLOOKUP(data[[#This Row],[Product]],products[Product],products[Cost per unit])</f>
        <v>11.73</v>
      </c>
      <c r="H91">
        <f>data[[#This Row],[cost per unit]]*data[[#This Row],[Units]]</f>
        <v>2850.3900000000003</v>
      </c>
      <c r="I91" s="3">
        <f>data[[#This Row],[Amount]]-data[[#This Row],[total cost]]</f>
        <v>4982.6099999999997</v>
      </c>
    </row>
    <row r="92" spans="2:9" x14ac:dyDescent="0.25">
      <c r="B92" t="s">
        <v>26</v>
      </c>
      <c r="C92" t="s">
        <v>12</v>
      </c>
      <c r="D92" t="s">
        <v>29</v>
      </c>
      <c r="E92" s="3">
        <v>6657</v>
      </c>
      <c r="F92" s="4">
        <v>276</v>
      </c>
      <c r="G92">
        <f>_xlfn.XLOOKUP(data[[#This Row],[Product]],products[Product],products[Cost per unit])</f>
        <v>11.73</v>
      </c>
      <c r="H92">
        <f>data[[#This Row],[cost per unit]]*data[[#This Row],[Units]]</f>
        <v>3237.48</v>
      </c>
      <c r="I92" s="3">
        <f>data[[#This Row],[Amount]]-data[[#This Row],[total cost]]</f>
        <v>3419.52</v>
      </c>
    </row>
    <row r="93" spans="2:9" x14ac:dyDescent="0.25">
      <c r="B93" t="s">
        <v>8</v>
      </c>
      <c r="C93" t="s">
        <v>20</v>
      </c>
      <c r="D93" t="s">
        <v>30</v>
      </c>
      <c r="E93" s="3">
        <v>4991</v>
      </c>
      <c r="F93" s="4">
        <v>12</v>
      </c>
      <c r="G93">
        <f>_xlfn.XLOOKUP(data[[#This Row],[Product]],products[Product],products[Cost per unit])</f>
        <v>11.7</v>
      </c>
      <c r="H93">
        <f>data[[#This Row],[cost per unit]]*data[[#This Row],[Units]]</f>
        <v>140.39999999999998</v>
      </c>
      <c r="I93" s="3">
        <f>data[[#This Row],[Amount]]-data[[#This Row],[total cost]]</f>
        <v>4850.6000000000004</v>
      </c>
    </row>
    <row r="94" spans="2:9" x14ac:dyDescent="0.25">
      <c r="B94" t="s">
        <v>19</v>
      </c>
      <c r="C94" t="s">
        <v>20</v>
      </c>
      <c r="D94" t="s">
        <v>30</v>
      </c>
      <c r="E94" s="3">
        <v>1057</v>
      </c>
      <c r="F94" s="4">
        <v>54</v>
      </c>
      <c r="G94">
        <f>_xlfn.XLOOKUP(data[[#This Row],[Product]],products[Product],products[Cost per unit])</f>
        <v>11.7</v>
      </c>
      <c r="H94">
        <f>data[[#This Row],[cost per unit]]*data[[#This Row],[Units]]</f>
        <v>631.79999999999995</v>
      </c>
      <c r="I94" s="3">
        <f>data[[#This Row],[Amount]]-data[[#This Row],[total cost]]</f>
        <v>425.20000000000005</v>
      </c>
    </row>
    <row r="95" spans="2:9" x14ac:dyDescent="0.25">
      <c r="B95" t="s">
        <v>11</v>
      </c>
      <c r="C95" t="s">
        <v>12</v>
      </c>
      <c r="D95" t="s">
        <v>30</v>
      </c>
      <c r="E95" s="3">
        <v>4606</v>
      </c>
      <c r="F95" s="4">
        <v>63</v>
      </c>
      <c r="G95">
        <f>_xlfn.XLOOKUP(data[[#This Row],[Product]],products[Product],products[Cost per unit])</f>
        <v>11.7</v>
      </c>
      <c r="H95">
        <f>data[[#This Row],[cost per unit]]*data[[#This Row],[Units]]</f>
        <v>737.09999999999991</v>
      </c>
      <c r="I95" s="3">
        <f>data[[#This Row],[Amount]]-data[[#This Row],[total cost]]</f>
        <v>3868.9</v>
      </c>
    </row>
    <row r="96" spans="2:9" x14ac:dyDescent="0.25">
      <c r="B96" t="s">
        <v>21</v>
      </c>
      <c r="C96" t="s">
        <v>14</v>
      </c>
      <c r="D96" t="s">
        <v>30</v>
      </c>
      <c r="E96" s="3">
        <v>3976</v>
      </c>
      <c r="F96" s="4">
        <v>72</v>
      </c>
      <c r="G96">
        <f>_xlfn.XLOOKUP(data[[#This Row],[Product]],products[Product],products[Cost per unit])</f>
        <v>11.7</v>
      </c>
      <c r="H96">
        <f>data[[#This Row],[cost per unit]]*data[[#This Row],[Units]]</f>
        <v>842.4</v>
      </c>
      <c r="I96" s="3">
        <f>data[[#This Row],[Amount]]-data[[#This Row],[total cost]]</f>
        <v>3133.6</v>
      </c>
    </row>
    <row r="97" spans="2:9" x14ac:dyDescent="0.25">
      <c r="B97" t="s">
        <v>11</v>
      </c>
      <c r="C97" t="s">
        <v>16</v>
      </c>
      <c r="D97" t="s">
        <v>30</v>
      </c>
      <c r="E97" s="3">
        <v>1281</v>
      </c>
      <c r="F97" s="4">
        <v>75</v>
      </c>
      <c r="G97">
        <f>_xlfn.XLOOKUP(data[[#This Row],[Product]],products[Product],products[Cost per unit])</f>
        <v>11.7</v>
      </c>
      <c r="H97">
        <f>data[[#This Row],[cost per unit]]*data[[#This Row],[Units]]</f>
        <v>877.5</v>
      </c>
      <c r="I97" s="3">
        <f>data[[#This Row],[Amount]]-data[[#This Row],[total cost]]</f>
        <v>403.5</v>
      </c>
    </row>
    <row r="98" spans="2:9" x14ac:dyDescent="0.25">
      <c r="B98" t="s">
        <v>17</v>
      </c>
      <c r="C98" t="s">
        <v>12</v>
      </c>
      <c r="D98" t="s">
        <v>30</v>
      </c>
      <c r="E98" s="3">
        <v>3472</v>
      </c>
      <c r="F98" s="4">
        <v>96</v>
      </c>
      <c r="G98">
        <f>_xlfn.XLOOKUP(data[[#This Row],[Product]],products[Product],products[Cost per unit])</f>
        <v>11.7</v>
      </c>
      <c r="H98">
        <f>data[[#This Row],[cost per unit]]*data[[#This Row],[Units]]</f>
        <v>1123.1999999999998</v>
      </c>
      <c r="I98" s="3">
        <f>data[[#This Row],[Amount]]-data[[#This Row],[total cost]]</f>
        <v>2348.8000000000002</v>
      </c>
    </row>
    <row r="99" spans="2:9" x14ac:dyDescent="0.25">
      <c r="B99" t="s">
        <v>11</v>
      </c>
      <c r="C99" t="s">
        <v>20</v>
      </c>
      <c r="D99" t="s">
        <v>30</v>
      </c>
      <c r="E99" s="3">
        <v>6608</v>
      </c>
      <c r="F99" s="4">
        <v>225</v>
      </c>
      <c r="G99">
        <f>_xlfn.XLOOKUP(data[[#This Row],[Product]],products[Product],products[Cost per unit])</f>
        <v>11.7</v>
      </c>
      <c r="H99">
        <f>data[[#This Row],[cost per unit]]*data[[#This Row],[Units]]</f>
        <v>2632.5</v>
      </c>
      <c r="I99" s="3">
        <f>data[[#This Row],[Amount]]-data[[#This Row],[total cost]]</f>
        <v>3975.5</v>
      </c>
    </row>
    <row r="100" spans="2:9" x14ac:dyDescent="0.25">
      <c r="B100" t="s">
        <v>26</v>
      </c>
      <c r="C100" t="s">
        <v>12</v>
      </c>
      <c r="D100" t="s">
        <v>30</v>
      </c>
      <c r="E100" s="3">
        <v>2415</v>
      </c>
      <c r="F100" s="4">
        <v>255</v>
      </c>
      <c r="G100">
        <f>_xlfn.XLOOKUP(data[[#This Row],[Product]],products[Product],products[Cost per unit])</f>
        <v>11.7</v>
      </c>
      <c r="H100">
        <f>data[[#This Row],[cost per unit]]*data[[#This Row],[Units]]</f>
        <v>2983.5</v>
      </c>
      <c r="I100" s="3">
        <f>data[[#This Row],[Amount]]-data[[#This Row],[total cost]]</f>
        <v>-568.5</v>
      </c>
    </row>
    <row r="101" spans="2:9" x14ac:dyDescent="0.25">
      <c r="B101" t="s">
        <v>26</v>
      </c>
      <c r="C101" t="s">
        <v>9</v>
      </c>
      <c r="D101" t="s">
        <v>30</v>
      </c>
      <c r="E101" s="3">
        <v>7259</v>
      </c>
      <c r="F101" s="4">
        <v>276</v>
      </c>
      <c r="G101">
        <f>_xlfn.XLOOKUP(data[[#This Row],[Product]],products[Product],products[Cost per unit])</f>
        <v>11.7</v>
      </c>
      <c r="H101">
        <f>data[[#This Row],[cost per unit]]*data[[#This Row],[Units]]</f>
        <v>3229.2</v>
      </c>
      <c r="I101" s="3">
        <f>data[[#This Row],[Amount]]-data[[#This Row],[total cost]]</f>
        <v>4029.8</v>
      </c>
    </row>
    <row r="102" spans="2:9" x14ac:dyDescent="0.25">
      <c r="B102" t="s">
        <v>11</v>
      </c>
      <c r="C102" t="s">
        <v>9</v>
      </c>
      <c r="D102" t="s">
        <v>30</v>
      </c>
      <c r="E102" s="3">
        <v>1932</v>
      </c>
      <c r="F102" s="4">
        <v>369</v>
      </c>
      <c r="G102">
        <f>_xlfn.XLOOKUP(data[[#This Row],[Product]],products[Product],products[Cost per unit])</f>
        <v>11.7</v>
      </c>
      <c r="H102">
        <f>data[[#This Row],[cost per unit]]*data[[#This Row],[Units]]</f>
        <v>4317.3</v>
      </c>
      <c r="I102" s="3">
        <f>data[[#This Row],[Amount]]-data[[#This Row],[total cost]]</f>
        <v>-2385.3000000000002</v>
      </c>
    </row>
    <row r="103" spans="2:9" x14ac:dyDescent="0.25">
      <c r="B103" t="s">
        <v>17</v>
      </c>
      <c r="C103" t="s">
        <v>16</v>
      </c>
      <c r="D103" t="s">
        <v>30</v>
      </c>
      <c r="E103" s="3">
        <v>5586</v>
      </c>
      <c r="F103" s="4">
        <v>525</v>
      </c>
      <c r="G103">
        <f>_xlfn.XLOOKUP(data[[#This Row],[Product]],products[Product],products[Cost per unit])</f>
        <v>11.7</v>
      </c>
      <c r="H103">
        <f>data[[#This Row],[cost per unit]]*data[[#This Row],[Units]]</f>
        <v>6142.5</v>
      </c>
      <c r="I103" s="3">
        <f>data[[#This Row],[Amount]]-data[[#This Row],[total cost]]</f>
        <v>-556.5</v>
      </c>
    </row>
    <row r="104" spans="2:9" x14ac:dyDescent="0.25">
      <c r="B104" t="s">
        <v>26</v>
      </c>
      <c r="C104" t="s">
        <v>9</v>
      </c>
      <c r="D104" t="s">
        <v>31</v>
      </c>
      <c r="E104" s="3">
        <v>2583</v>
      </c>
      <c r="F104" s="4">
        <v>18</v>
      </c>
      <c r="G104">
        <f>_xlfn.XLOOKUP(data[[#This Row],[Product]],products[Product],products[Cost per unit])</f>
        <v>10.62</v>
      </c>
      <c r="H104">
        <f>data[[#This Row],[cost per unit]]*data[[#This Row],[Units]]</f>
        <v>191.16</v>
      </c>
      <c r="I104" s="3">
        <f>data[[#This Row],[Amount]]-data[[#This Row],[total cost]]</f>
        <v>2391.84</v>
      </c>
    </row>
    <row r="105" spans="2:9" x14ac:dyDescent="0.25">
      <c r="B105" t="s">
        <v>22</v>
      </c>
      <c r="C105" t="s">
        <v>20</v>
      </c>
      <c r="D105" t="s">
        <v>31</v>
      </c>
      <c r="E105" s="3">
        <v>7273</v>
      </c>
      <c r="F105" s="4">
        <v>96</v>
      </c>
      <c r="G105">
        <f>_xlfn.XLOOKUP(data[[#This Row],[Product]],products[Product],products[Cost per unit])</f>
        <v>10.62</v>
      </c>
      <c r="H105">
        <f>data[[#This Row],[cost per unit]]*data[[#This Row],[Units]]</f>
        <v>1019.52</v>
      </c>
      <c r="I105" s="3">
        <f>data[[#This Row],[Amount]]-data[[#This Row],[total cost]]</f>
        <v>6253.48</v>
      </c>
    </row>
    <row r="106" spans="2:9" x14ac:dyDescent="0.25">
      <c r="B106" t="s">
        <v>21</v>
      </c>
      <c r="C106" t="s">
        <v>20</v>
      </c>
      <c r="D106" t="s">
        <v>31</v>
      </c>
      <c r="E106" s="3">
        <v>3388</v>
      </c>
      <c r="F106" s="4">
        <v>123</v>
      </c>
      <c r="G106">
        <f>_xlfn.XLOOKUP(data[[#This Row],[Product]],products[Product],products[Cost per unit])</f>
        <v>10.62</v>
      </c>
      <c r="H106">
        <f>data[[#This Row],[cost per unit]]*data[[#This Row],[Units]]</f>
        <v>1306.26</v>
      </c>
      <c r="I106" s="3">
        <f>data[[#This Row],[Amount]]-data[[#This Row],[total cost]]</f>
        <v>2081.7399999999998</v>
      </c>
    </row>
    <row r="107" spans="2:9" x14ac:dyDescent="0.25">
      <c r="B107" t="s">
        <v>11</v>
      </c>
      <c r="C107" t="s">
        <v>9</v>
      </c>
      <c r="D107" t="s">
        <v>31</v>
      </c>
      <c r="E107" s="3">
        <v>2205</v>
      </c>
      <c r="F107" s="4">
        <v>138</v>
      </c>
      <c r="G107">
        <f>_xlfn.XLOOKUP(data[[#This Row],[Product]],products[Product],products[Cost per unit])</f>
        <v>10.62</v>
      </c>
      <c r="H107">
        <f>data[[#This Row],[cost per unit]]*data[[#This Row],[Units]]</f>
        <v>1465.56</v>
      </c>
      <c r="I107" s="3">
        <f>data[[#This Row],[Amount]]-data[[#This Row],[total cost]]</f>
        <v>739.44</v>
      </c>
    </row>
    <row r="108" spans="2:9" x14ac:dyDescent="0.25">
      <c r="B108" t="s">
        <v>19</v>
      </c>
      <c r="C108" t="s">
        <v>14</v>
      </c>
      <c r="D108" t="s">
        <v>31</v>
      </c>
      <c r="E108" s="3">
        <v>9443</v>
      </c>
      <c r="F108" s="4">
        <v>162</v>
      </c>
      <c r="G108">
        <f>_xlfn.XLOOKUP(data[[#This Row],[Product]],products[Product],products[Cost per unit])</f>
        <v>10.62</v>
      </c>
      <c r="H108">
        <f>data[[#This Row],[cost per unit]]*data[[#This Row],[Units]]</f>
        <v>1720.4399999999998</v>
      </c>
      <c r="I108" s="3">
        <f>data[[#This Row],[Amount]]-data[[#This Row],[total cost]]</f>
        <v>7722.56</v>
      </c>
    </row>
    <row r="109" spans="2:9" x14ac:dyDescent="0.25">
      <c r="B109" t="s">
        <v>17</v>
      </c>
      <c r="C109" t="s">
        <v>12</v>
      </c>
      <c r="D109" t="s">
        <v>31</v>
      </c>
      <c r="E109" s="3">
        <v>1974</v>
      </c>
      <c r="F109" s="4">
        <v>195</v>
      </c>
      <c r="G109">
        <f>_xlfn.XLOOKUP(data[[#This Row],[Product]],products[Product],products[Cost per unit])</f>
        <v>10.62</v>
      </c>
      <c r="H109">
        <f>data[[#This Row],[cost per unit]]*data[[#This Row],[Units]]</f>
        <v>2070.8999999999996</v>
      </c>
      <c r="I109" s="3">
        <f>data[[#This Row],[Amount]]-data[[#This Row],[total cost]]</f>
        <v>-96.899999999999636</v>
      </c>
    </row>
    <row r="110" spans="2:9" x14ac:dyDescent="0.25">
      <c r="B110" t="s">
        <v>23</v>
      </c>
      <c r="C110" t="s">
        <v>12</v>
      </c>
      <c r="D110" t="s">
        <v>31</v>
      </c>
      <c r="E110" s="3">
        <v>1071</v>
      </c>
      <c r="F110" s="4">
        <v>270</v>
      </c>
      <c r="G110">
        <f>_xlfn.XLOOKUP(data[[#This Row],[Product]],products[Product],products[Cost per unit])</f>
        <v>10.62</v>
      </c>
      <c r="H110">
        <f>data[[#This Row],[cost per unit]]*data[[#This Row],[Units]]</f>
        <v>2867.3999999999996</v>
      </c>
      <c r="I110" s="3">
        <f>data[[#This Row],[Amount]]-data[[#This Row],[total cost]]</f>
        <v>-1796.3999999999996</v>
      </c>
    </row>
    <row r="111" spans="2:9" x14ac:dyDescent="0.25">
      <c r="B111" t="s">
        <v>8</v>
      </c>
      <c r="C111" t="s">
        <v>9</v>
      </c>
      <c r="D111" t="s">
        <v>31</v>
      </c>
      <c r="E111" s="3">
        <v>15610</v>
      </c>
      <c r="F111" s="4">
        <v>339</v>
      </c>
      <c r="G111">
        <f>_xlfn.XLOOKUP(data[[#This Row],[Product]],products[Product],products[Cost per unit])</f>
        <v>10.62</v>
      </c>
      <c r="H111">
        <f>data[[#This Row],[cost per unit]]*data[[#This Row],[Units]]</f>
        <v>3600.18</v>
      </c>
      <c r="I111" s="3">
        <f>data[[#This Row],[Amount]]-data[[#This Row],[total cost]]</f>
        <v>12009.82</v>
      </c>
    </row>
    <row r="112" spans="2:9" x14ac:dyDescent="0.25">
      <c r="B112" t="s">
        <v>15</v>
      </c>
      <c r="C112" t="s">
        <v>12</v>
      </c>
      <c r="D112" t="s">
        <v>31</v>
      </c>
      <c r="E112" s="3">
        <v>2702</v>
      </c>
      <c r="F112" s="4">
        <v>363</v>
      </c>
      <c r="G112">
        <f>_xlfn.XLOOKUP(data[[#This Row],[Product]],products[Product],products[Cost per unit])</f>
        <v>10.62</v>
      </c>
      <c r="H112">
        <f>data[[#This Row],[cost per unit]]*data[[#This Row],[Units]]</f>
        <v>3855.0599999999995</v>
      </c>
      <c r="I112" s="3">
        <f>data[[#This Row],[Amount]]-data[[#This Row],[total cost]]</f>
        <v>-1153.0599999999995</v>
      </c>
    </row>
    <row r="113" spans="2:9" x14ac:dyDescent="0.25">
      <c r="B113" t="s">
        <v>22</v>
      </c>
      <c r="C113" t="s">
        <v>9</v>
      </c>
      <c r="D113" t="s">
        <v>31</v>
      </c>
      <c r="E113" s="3">
        <v>8463</v>
      </c>
      <c r="F113" s="4">
        <v>492</v>
      </c>
      <c r="G113">
        <f>_xlfn.XLOOKUP(data[[#This Row],[Product]],products[Product],products[Cost per unit])</f>
        <v>10.62</v>
      </c>
      <c r="H113">
        <f>data[[#This Row],[cost per unit]]*data[[#This Row],[Units]]</f>
        <v>5225.04</v>
      </c>
      <c r="I113" s="3">
        <f>data[[#This Row],[Amount]]-data[[#This Row],[total cost]]</f>
        <v>3237.96</v>
      </c>
    </row>
    <row r="114" spans="2:9" x14ac:dyDescent="0.25">
      <c r="B114" t="s">
        <v>17</v>
      </c>
      <c r="C114" t="s">
        <v>20</v>
      </c>
      <c r="D114" t="s">
        <v>32</v>
      </c>
      <c r="E114" s="3">
        <v>3059</v>
      </c>
      <c r="F114" s="4">
        <v>27</v>
      </c>
      <c r="G114">
        <f>_xlfn.XLOOKUP(data[[#This Row],[Product]],products[Product],products[Cost per unit])</f>
        <v>10.38</v>
      </c>
      <c r="H114">
        <f>data[[#This Row],[cost per unit]]*data[[#This Row],[Units]]</f>
        <v>280.26000000000005</v>
      </c>
      <c r="I114" s="3">
        <f>data[[#This Row],[Amount]]-data[[#This Row],[total cost]]</f>
        <v>2778.74</v>
      </c>
    </row>
    <row r="115" spans="2:9" x14ac:dyDescent="0.25">
      <c r="B115" t="s">
        <v>22</v>
      </c>
      <c r="C115" t="s">
        <v>20</v>
      </c>
      <c r="D115" t="s">
        <v>32</v>
      </c>
      <c r="E115" s="3">
        <v>2919</v>
      </c>
      <c r="F115" s="4">
        <v>45</v>
      </c>
      <c r="G115">
        <f>_xlfn.XLOOKUP(data[[#This Row],[Product]],products[Product],products[Cost per unit])</f>
        <v>10.38</v>
      </c>
      <c r="H115">
        <f>data[[#This Row],[cost per unit]]*data[[#This Row],[Units]]</f>
        <v>467.1</v>
      </c>
      <c r="I115" s="3">
        <f>data[[#This Row],[Amount]]-data[[#This Row],[total cost]]</f>
        <v>2451.9</v>
      </c>
    </row>
    <row r="116" spans="2:9" x14ac:dyDescent="0.25">
      <c r="B116" t="s">
        <v>26</v>
      </c>
      <c r="C116" t="s">
        <v>14</v>
      </c>
      <c r="D116" t="s">
        <v>32</v>
      </c>
      <c r="E116" s="3">
        <v>1652</v>
      </c>
      <c r="F116" s="4">
        <v>102</v>
      </c>
      <c r="G116">
        <f>_xlfn.XLOOKUP(data[[#This Row],[Product]],products[Product],products[Cost per unit])</f>
        <v>10.38</v>
      </c>
      <c r="H116">
        <f>data[[#This Row],[cost per unit]]*data[[#This Row],[Units]]</f>
        <v>1058.76</v>
      </c>
      <c r="I116" s="3">
        <f>data[[#This Row],[Amount]]-data[[#This Row],[total cost]]</f>
        <v>593.24</v>
      </c>
    </row>
    <row r="117" spans="2:9" x14ac:dyDescent="0.25">
      <c r="B117" t="s">
        <v>19</v>
      </c>
      <c r="C117" t="s">
        <v>14</v>
      </c>
      <c r="D117" t="s">
        <v>32</v>
      </c>
      <c r="E117" s="3">
        <v>6027</v>
      </c>
      <c r="F117" s="4">
        <v>144</v>
      </c>
      <c r="G117">
        <f>_xlfn.XLOOKUP(data[[#This Row],[Product]],products[Product],products[Cost per unit])</f>
        <v>10.38</v>
      </c>
      <c r="H117">
        <f>data[[#This Row],[cost per unit]]*data[[#This Row],[Units]]</f>
        <v>1494.72</v>
      </c>
      <c r="I117" s="3">
        <f>data[[#This Row],[Amount]]-data[[#This Row],[total cost]]</f>
        <v>4532.28</v>
      </c>
    </row>
    <row r="118" spans="2:9" x14ac:dyDescent="0.25">
      <c r="B118" t="s">
        <v>22</v>
      </c>
      <c r="C118" t="s">
        <v>9</v>
      </c>
      <c r="D118" t="s">
        <v>32</v>
      </c>
      <c r="E118" s="3">
        <v>14329</v>
      </c>
      <c r="F118" s="4">
        <v>150</v>
      </c>
      <c r="G118">
        <f>_xlfn.XLOOKUP(data[[#This Row],[Product]],products[Product],products[Cost per unit])</f>
        <v>10.38</v>
      </c>
      <c r="H118">
        <f>data[[#This Row],[cost per unit]]*data[[#This Row],[Units]]</f>
        <v>1557.0000000000002</v>
      </c>
      <c r="I118" s="3">
        <f>data[[#This Row],[Amount]]-data[[#This Row],[total cost]]</f>
        <v>12772</v>
      </c>
    </row>
    <row r="119" spans="2:9" x14ac:dyDescent="0.25">
      <c r="B119" t="s">
        <v>26</v>
      </c>
      <c r="C119" t="s">
        <v>18</v>
      </c>
      <c r="D119" t="s">
        <v>32</v>
      </c>
      <c r="E119" s="3">
        <v>973</v>
      </c>
      <c r="F119" s="4">
        <v>162</v>
      </c>
      <c r="G119">
        <f>_xlfn.XLOOKUP(data[[#This Row],[Product]],products[Product],products[Cost per unit])</f>
        <v>10.38</v>
      </c>
      <c r="H119">
        <f>data[[#This Row],[cost per unit]]*data[[#This Row],[Units]]</f>
        <v>1681.5600000000002</v>
      </c>
      <c r="I119" s="3">
        <f>data[[#This Row],[Amount]]-data[[#This Row],[total cost]]</f>
        <v>-708.56000000000017</v>
      </c>
    </row>
    <row r="120" spans="2:9" x14ac:dyDescent="0.25">
      <c r="B120" t="s">
        <v>19</v>
      </c>
      <c r="C120" t="s">
        <v>16</v>
      </c>
      <c r="D120" t="s">
        <v>32</v>
      </c>
      <c r="E120" s="3">
        <v>6580</v>
      </c>
      <c r="F120" s="4">
        <v>183</v>
      </c>
      <c r="G120">
        <f>_xlfn.XLOOKUP(data[[#This Row],[Product]],products[Product],products[Cost per unit])</f>
        <v>10.38</v>
      </c>
      <c r="H120">
        <f>data[[#This Row],[cost per unit]]*data[[#This Row],[Units]]</f>
        <v>1899.5400000000002</v>
      </c>
      <c r="I120" s="3">
        <f>data[[#This Row],[Amount]]-data[[#This Row],[total cost]]</f>
        <v>4680.46</v>
      </c>
    </row>
    <row r="121" spans="2:9" x14ac:dyDescent="0.25">
      <c r="B121" t="s">
        <v>21</v>
      </c>
      <c r="C121" t="s">
        <v>12</v>
      </c>
      <c r="D121" t="s">
        <v>32</v>
      </c>
      <c r="E121" s="3">
        <v>7455</v>
      </c>
      <c r="F121" s="4">
        <v>216</v>
      </c>
      <c r="G121">
        <f>_xlfn.XLOOKUP(data[[#This Row],[Product]],products[Product],products[Cost per unit])</f>
        <v>10.38</v>
      </c>
      <c r="H121">
        <f>data[[#This Row],[cost per unit]]*data[[#This Row],[Units]]</f>
        <v>2242.0800000000004</v>
      </c>
      <c r="I121" s="3">
        <f>data[[#This Row],[Amount]]-data[[#This Row],[total cost]]</f>
        <v>5212.92</v>
      </c>
    </row>
    <row r="122" spans="2:9" x14ac:dyDescent="0.25">
      <c r="B122" t="s">
        <v>13</v>
      </c>
      <c r="C122" t="s">
        <v>14</v>
      </c>
      <c r="D122" t="s">
        <v>32</v>
      </c>
      <c r="E122" s="3">
        <v>3101</v>
      </c>
      <c r="F122" s="4">
        <v>225</v>
      </c>
      <c r="G122">
        <f>_xlfn.XLOOKUP(data[[#This Row],[Product]],products[Product],products[Cost per unit])</f>
        <v>10.38</v>
      </c>
      <c r="H122">
        <f>data[[#This Row],[cost per unit]]*data[[#This Row],[Units]]</f>
        <v>2335.5</v>
      </c>
      <c r="I122" s="3">
        <f>data[[#This Row],[Amount]]-data[[#This Row],[total cost]]</f>
        <v>765.5</v>
      </c>
    </row>
    <row r="123" spans="2:9" x14ac:dyDescent="0.25">
      <c r="B123" t="s">
        <v>11</v>
      </c>
      <c r="C123" t="s">
        <v>16</v>
      </c>
      <c r="D123" t="s">
        <v>32</v>
      </c>
      <c r="E123" s="3">
        <v>5677</v>
      </c>
      <c r="F123" s="4">
        <v>258</v>
      </c>
      <c r="G123">
        <f>_xlfn.XLOOKUP(data[[#This Row],[Product]],products[Product],products[Cost per unit])</f>
        <v>10.38</v>
      </c>
      <c r="H123">
        <f>data[[#This Row],[cost per unit]]*data[[#This Row],[Units]]</f>
        <v>2678.0400000000004</v>
      </c>
      <c r="I123" s="3">
        <f>data[[#This Row],[Amount]]-data[[#This Row],[total cost]]</f>
        <v>2998.9599999999996</v>
      </c>
    </row>
    <row r="124" spans="2:9" x14ac:dyDescent="0.25">
      <c r="B124" t="s">
        <v>11</v>
      </c>
      <c r="C124" t="s">
        <v>12</v>
      </c>
      <c r="D124" t="s">
        <v>32</v>
      </c>
      <c r="E124" s="3">
        <v>5194</v>
      </c>
      <c r="F124" s="4">
        <v>288</v>
      </c>
      <c r="G124">
        <f>_xlfn.XLOOKUP(data[[#This Row],[Product]],products[Product],products[Cost per unit])</f>
        <v>10.38</v>
      </c>
      <c r="H124">
        <f>data[[#This Row],[cost per unit]]*data[[#This Row],[Units]]</f>
        <v>2989.44</v>
      </c>
      <c r="I124" s="3">
        <f>data[[#This Row],[Amount]]-data[[#This Row],[total cost]]</f>
        <v>2204.56</v>
      </c>
    </row>
    <row r="125" spans="2:9" x14ac:dyDescent="0.25">
      <c r="B125" t="s">
        <v>21</v>
      </c>
      <c r="C125" t="s">
        <v>18</v>
      </c>
      <c r="D125" t="s">
        <v>32</v>
      </c>
      <c r="E125" s="3">
        <v>854</v>
      </c>
      <c r="F125" s="4">
        <v>309</v>
      </c>
      <c r="G125">
        <f>_xlfn.XLOOKUP(data[[#This Row],[Product]],products[Product],products[Cost per unit])</f>
        <v>10.38</v>
      </c>
      <c r="H125">
        <f>data[[#This Row],[cost per unit]]*data[[#This Row],[Units]]</f>
        <v>3207.42</v>
      </c>
      <c r="I125" s="3">
        <f>data[[#This Row],[Amount]]-data[[#This Row],[total cost]]</f>
        <v>-2353.42</v>
      </c>
    </row>
    <row r="126" spans="2:9" x14ac:dyDescent="0.25">
      <c r="B126" t="s">
        <v>26</v>
      </c>
      <c r="C126" t="s">
        <v>9</v>
      </c>
      <c r="D126" t="s">
        <v>32</v>
      </c>
      <c r="E126" s="3">
        <v>3689</v>
      </c>
      <c r="F126" s="4">
        <v>312</v>
      </c>
      <c r="G126">
        <f>_xlfn.XLOOKUP(data[[#This Row],[Product]],products[Product],products[Cost per unit])</f>
        <v>10.38</v>
      </c>
      <c r="H126">
        <f>data[[#This Row],[cost per unit]]*data[[#This Row],[Units]]</f>
        <v>3238.5600000000004</v>
      </c>
      <c r="I126" s="3">
        <f>data[[#This Row],[Amount]]-data[[#This Row],[total cost]]</f>
        <v>450.4399999999996</v>
      </c>
    </row>
    <row r="127" spans="2:9" x14ac:dyDescent="0.25">
      <c r="B127" t="s">
        <v>26</v>
      </c>
      <c r="C127" t="s">
        <v>20</v>
      </c>
      <c r="D127" t="s">
        <v>32</v>
      </c>
      <c r="E127" s="3">
        <v>7308</v>
      </c>
      <c r="F127" s="4">
        <v>327</v>
      </c>
      <c r="G127">
        <f>_xlfn.XLOOKUP(data[[#This Row],[Product]],products[Product],products[Cost per unit])</f>
        <v>10.38</v>
      </c>
      <c r="H127">
        <f>data[[#This Row],[cost per unit]]*data[[#This Row],[Units]]</f>
        <v>3394.26</v>
      </c>
      <c r="I127" s="3">
        <f>data[[#This Row],[Amount]]-data[[#This Row],[total cost]]</f>
        <v>3913.74</v>
      </c>
    </row>
    <row r="128" spans="2:9" x14ac:dyDescent="0.25">
      <c r="B128" t="s">
        <v>23</v>
      </c>
      <c r="C128" t="s">
        <v>20</v>
      </c>
      <c r="D128" t="s">
        <v>32</v>
      </c>
      <c r="E128" s="3">
        <v>3556</v>
      </c>
      <c r="F128" s="4">
        <v>459</v>
      </c>
      <c r="G128">
        <f>_xlfn.XLOOKUP(data[[#This Row],[Product]],products[Product],products[Cost per unit])</f>
        <v>10.38</v>
      </c>
      <c r="H128">
        <f>data[[#This Row],[cost per unit]]*data[[#This Row],[Units]]</f>
        <v>4764.42</v>
      </c>
      <c r="I128" s="3">
        <f>data[[#This Row],[Amount]]-data[[#This Row],[total cost]]</f>
        <v>-1208.42</v>
      </c>
    </row>
    <row r="129" spans="2:9" x14ac:dyDescent="0.25">
      <c r="B129" t="s">
        <v>21</v>
      </c>
      <c r="C129" t="s">
        <v>16</v>
      </c>
      <c r="D129" t="s">
        <v>33</v>
      </c>
      <c r="E129" s="3">
        <v>5915</v>
      </c>
      <c r="F129" s="4">
        <v>3</v>
      </c>
      <c r="G129">
        <f>_xlfn.XLOOKUP(data[[#This Row],[Product]],products[Product],products[Cost per unit])</f>
        <v>9.77</v>
      </c>
      <c r="H129">
        <f>data[[#This Row],[cost per unit]]*data[[#This Row],[Units]]</f>
        <v>29.31</v>
      </c>
      <c r="I129" s="3">
        <f>data[[#This Row],[Amount]]-data[[#This Row],[total cost]]</f>
        <v>5885.69</v>
      </c>
    </row>
    <row r="130" spans="2:9" x14ac:dyDescent="0.25">
      <c r="B130" t="s">
        <v>13</v>
      </c>
      <c r="C130" t="s">
        <v>14</v>
      </c>
      <c r="D130" t="s">
        <v>33</v>
      </c>
      <c r="E130" s="3">
        <v>5817</v>
      </c>
      <c r="F130" s="4">
        <v>12</v>
      </c>
      <c r="G130">
        <f>_xlfn.XLOOKUP(data[[#This Row],[Product]],products[Product],products[Cost per unit])</f>
        <v>9.77</v>
      </c>
      <c r="H130">
        <f>data[[#This Row],[cost per unit]]*data[[#This Row],[Units]]</f>
        <v>117.24</v>
      </c>
      <c r="I130" s="3">
        <f>data[[#This Row],[Amount]]-data[[#This Row],[total cost]]</f>
        <v>5699.76</v>
      </c>
    </row>
    <row r="131" spans="2:9" x14ac:dyDescent="0.25">
      <c r="B131" t="s">
        <v>17</v>
      </c>
      <c r="C131" t="s">
        <v>9</v>
      </c>
      <c r="D131" t="s">
        <v>33</v>
      </c>
      <c r="E131" s="3">
        <v>4053</v>
      </c>
      <c r="F131" s="4">
        <v>24</v>
      </c>
      <c r="G131">
        <f>_xlfn.XLOOKUP(data[[#This Row],[Product]],products[Product],products[Cost per unit])</f>
        <v>9.77</v>
      </c>
      <c r="H131">
        <f>data[[#This Row],[cost per unit]]*data[[#This Row],[Units]]</f>
        <v>234.48</v>
      </c>
      <c r="I131" s="3">
        <f>data[[#This Row],[Amount]]-data[[#This Row],[total cost]]</f>
        <v>3818.52</v>
      </c>
    </row>
    <row r="132" spans="2:9" x14ac:dyDescent="0.25">
      <c r="B132" t="s">
        <v>11</v>
      </c>
      <c r="C132" t="s">
        <v>18</v>
      </c>
      <c r="D132" t="s">
        <v>33</v>
      </c>
      <c r="E132" s="3">
        <v>8435</v>
      </c>
      <c r="F132" s="4">
        <v>42</v>
      </c>
      <c r="G132">
        <f>_xlfn.XLOOKUP(data[[#This Row],[Product]],products[Product],products[Cost per unit])</f>
        <v>9.77</v>
      </c>
      <c r="H132">
        <f>data[[#This Row],[cost per unit]]*data[[#This Row],[Units]]</f>
        <v>410.34</v>
      </c>
      <c r="I132" s="3">
        <f>data[[#This Row],[Amount]]-data[[#This Row],[total cost]]</f>
        <v>8024.66</v>
      </c>
    </row>
    <row r="133" spans="2:9" x14ac:dyDescent="0.25">
      <c r="B133" t="s">
        <v>8</v>
      </c>
      <c r="C133" t="s">
        <v>20</v>
      </c>
      <c r="D133" t="s">
        <v>33</v>
      </c>
      <c r="E133" s="3">
        <v>518</v>
      </c>
      <c r="F133" s="4">
        <v>75</v>
      </c>
      <c r="G133">
        <f>_xlfn.XLOOKUP(data[[#This Row],[Product]],products[Product],products[Cost per unit])</f>
        <v>9.77</v>
      </c>
      <c r="H133">
        <f>data[[#This Row],[cost per unit]]*data[[#This Row],[Units]]</f>
        <v>732.75</v>
      </c>
      <c r="I133" s="3">
        <f>data[[#This Row],[Amount]]-data[[#This Row],[total cost]]</f>
        <v>-214.75</v>
      </c>
    </row>
    <row r="134" spans="2:9" x14ac:dyDescent="0.25">
      <c r="B134" t="s">
        <v>8</v>
      </c>
      <c r="C134" t="s">
        <v>14</v>
      </c>
      <c r="D134" t="s">
        <v>33</v>
      </c>
      <c r="E134" s="3">
        <v>6909</v>
      </c>
      <c r="F134" s="4">
        <v>81</v>
      </c>
      <c r="G134">
        <f>_xlfn.XLOOKUP(data[[#This Row],[Product]],products[Product],products[Cost per unit])</f>
        <v>9.77</v>
      </c>
      <c r="H134">
        <f>data[[#This Row],[cost per unit]]*data[[#This Row],[Units]]</f>
        <v>791.37</v>
      </c>
      <c r="I134" s="3">
        <f>data[[#This Row],[Amount]]-data[[#This Row],[total cost]]</f>
        <v>6117.63</v>
      </c>
    </row>
    <row r="135" spans="2:9" x14ac:dyDescent="0.25">
      <c r="B135" t="s">
        <v>8</v>
      </c>
      <c r="C135" t="s">
        <v>12</v>
      </c>
      <c r="D135" t="s">
        <v>33</v>
      </c>
      <c r="E135" s="3">
        <v>490</v>
      </c>
      <c r="F135" s="4">
        <v>84</v>
      </c>
      <c r="G135">
        <f>_xlfn.XLOOKUP(data[[#This Row],[Product]],products[Product],products[Cost per unit])</f>
        <v>9.77</v>
      </c>
      <c r="H135">
        <f>data[[#This Row],[cost per unit]]*data[[#This Row],[Units]]</f>
        <v>820.68</v>
      </c>
      <c r="I135" s="3">
        <f>data[[#This Row],[Amount]]-data[[#This Row],[total cost]]</f>
        <v>-330.67999999999995</v>
      </c>
    </row>
    <row r="136" spans="2:9" x14ac:dyDescent="0.25">
      <c r="B136" t="s">
        <v>15</v>
      </c>
      <c r="C136" t="s">
        <v>16</v>
      </c>
      <c r="D136" t="s">
        <v>33</v>
      </c>
      <c r="E136" s="3">
        <v>168</v>
      </c>
      <c r="F136" s="4">
        <v>84</v>
      </c>
      <c r="G136">
        <f>_xlfn.XLOOKUP(data[[#This Row],[Product]],products[Product],products[Cost per unit])</f>
        <v>9.77</v>
      </c>
      <c r="H136">
        <f>data[[#This Row],[cost per unit]]*data[[#This Row],[Units]]</f>
        <v>820.68</v>
      </c>
      <c r="I136" s="3">
        <f>data[[#This Row],[Amount]]-data[[#This Row],[total cost]]</f>
        <v>-652.67999999999995</v>
      </c>
    </row>
    <row r="137" spans="2:9" x14ac:dyDescent="0.25">
      <c r="B137" t="s">
        <v>17</v>
      </c>
      <c r="C137" t="s">
        <v>16</v>
      </c>
      <c r="D137" t="s">
        <v>33</v>
      </c>
      <c r="E137" s="3">
        <v>2205</v>
      </c>
      <c r="F137" s="4">
        <v>141</v>
      </c>
      <c r="G137">
        <f>_xlfn.XLOOKUP(data[[#This Row],[Product]],products[Product],products[Cost per unit])</f>
        <v>9.77</v>
      </c>
      <c r="H137">
        <f>data[[#This Row],[cost per unit]]*data[[#This Row],[Units]]</f>
        <v>1377.57</v>
      </c>
      <c r="I137" s="3">
        <f>data[[#This Row],[Amount]]-data[[#This Row],[total cost]]</f>
        <v>827.43000000000006</v>
      </c>
    </row>
    <row r="138" spans="2:9" x14ac:dyDescent="0.25">
      <c r="B138" t="s">
        <v>19</v>
      </c>
      <c r="C138" t="s">
        <v>14</v>
      </c>
      <c r="D138" t="s">
        <v>33</v>
      </c>
      <c r="E138" s="3">
        <v>1568</v>
      </c>
      <c r="F138" s="4">
        <v>141</v>
      </c>
      <c r="G138">
        <f>_xlfn.XLOOKUP(data[[#This Row],[Product]],products[Product],products[Cost per unit])</f>
        <v>9.77</v>
      </c>
      <c r="H138">
        <f>data[[#This Row],[cost per unit]]*data[[#This Row],[Units]]</f>
        <v>1377.57</v>
      </c>
      <c r="I138" s="3">
        <f>data[[#This Row],[Amount]]-data[[#This Row],[total cost]]</f>
        <v>190.43000000000006</v>
      </c>
    </row>
    <row r="139" spans="2:9" x14ac:dyDescent="0.25">
      <c r="B139" t="s">
        <v>21</v>
      </c>
      <c r="C139" t="s">
        <v>9</v>
      </c>
      <c r="D139" t="s">
        <v>33</v>
      </c>
      <c r="E139" s="3">
        <v>336</v>
      </c>
      <c r="F139" s="4">
        <v>144</v>
      </c>
      <c r="G139">
        <f>_xlfn.XLOOKUP(data[[#This Row],[Product]],products[Product],products[Cost per unit])</f>
        <v>9.77</v>
      </c>
      <c r="H139">
        <f>data[[#This Row],[cost per unit]]*data[[#This Row],[Units]]</f>
        <v>1406.8799999999999</v>
      </c>
      <c r="I139" s="3">
        <f>data[[#This Row],[Amount]]-data[[#This Row],[total cost]]</f>
        <v>-1070.8799999999999</v>
      </c>
    </row>
    <row r="140" spans="2:9" x14ac:dyDescent="0.25">
      <c r="B140" t="s">
        <v>15</v>
      </c>
      <c r="C140" t="s">
        <v>20</v>
      </c>
      <c r="D140" t="s">
        <v>33</v>
      </c>
      <c r="E140" s="3">
        <v>1890</v>
      </c>
      <c r="F140" s="4">
        <v>195</v>
      </c>
      <c r="G140">
        <f>_xlfn.XLOOKUP(data[[#This Row],[Product]],products[Product],products[Cost per unit])</f>
        <v>9.77</v>
      </c>
      <c r="H140">
        <f>data[[#This Row],[cost per unit]]*data[[#This Row],[Units]]</f>
        <v>1905.1499999999999</v>
      </c>
      <c r="I140" s="3">
        <f>data[[#This Row],[Amount]]-data[[#This Row],[total cost]]</f>
        <v>-15.149999999999864</v>
      </c>
    </row>
    <row r="141" spans="2:9" x14ac:dyDescent="0.25">
      <c r="B141" t="s">
        <v>11</v>
      </c>
      <c r="C141" t="s">
        <v>20</v>
      </c>
      <c r="D141" t="s">
        <v>33</v>
      </c>
      <c r="E141" s="3">
        <v>9835</v>
      </c>
      <c r="F141" s="4">
        <v>207</v>
      </c>
      <c r="G141">
        <f>_xlfn.XLOOKUP(data[[#This Row],[Product]],products[Product],products[Cost per unit])</f>
        <v>9.77</v>
      </c>
      <c r="H141">
        <f>data[[#This Row],[cost per unit]]*data[[#This Row],[Units]]</f>
        <v>2022.3899999999999</v>
      </c>
      <c r="I141" s="3">
        <f>data[[#This Row],[Amount]]-data[[#This Row],[total cost]]</f>
        <v>7812.6100000000006</v>
      </c>
    </row>
    <row r="142" spans="2:9" x14ac:dyDescent="0.25">
      <c r="B142" t="s">
        <v>15</v>
      </c>
      <c r="C142" t="s">
        <v>12</v>
      </c>
      <c r="D142" t="s">
        <v>33</v>
      </c>
      <c r="E142" s="3">
        <v>5012</v>
      </c>
      <c r="F142" s="4">
        <v>210</v>
      </c>
      <c r="G142">
        <f>_xlfn.XLOOKUP(data[[#This Row],[Product]],products[Product],products[Cost per unit])</f>
        <v>9.77</v>
      </c>
      <c r="H142">
        <f>data[[#This Row],[cost per unit]]*data[[#This Row],[Units]]</f>
        <v>2051.6999999999998</v>
      </c>
      <c r="I142" s="3">
        <f>data[[#This Row],[Amount]]-data[[#This Row],[total cost]]</f>
        <v>2960.3</v>
      </c>
    </row>
    <row r="143" spans="2:9" x14ac:dyDescent="0.25">
      <c r="B143" t="s">
        <v>8</v>
      </c>
      <c r="C143" t="s">
        <v>9</v>
      </c>
      <c r="D143" t="s">
        <v>33</v>
      </c>
      <c r="E143" s="3">
        <v>6279</v>
      </c>
      <c r="F143" s="4">
        <v>237</v>
      </c>
      <c r="G143">
        <f>_xlfn.XLOOKUP(data[[#This Row],[Product]],products[Product],products[Cost per unit])</f>
        <v>9.77</v>
      </c>
      <c r="H143">
        <f>data[[#This Row],[cost per unit]]*data[[#This Row],[Units]]</f>
        <v>2315.4899999999998</v>
      </c>
      <c r="I143" s="3">
        <f>data[[#This Row],[Amount]]-data[[#This Row],[total cost]]</f>
        <v>3963.51</v>
      </c>
    </row>
    <row r="144" spans="2:9" x14ac:dyDescent="0.25">
      <c r="B144" t="s">
        <v>13</v>
      </c>
      <c r="C144" t="s">
        <v>12</v>
      </c>
      <c r="D144" t="s">
        <v>33</v>
      </c>
      <c r="E144" s="3">
        <v>6853</v>
      </c>
      <c r="F144" s="4">
        <v>372</v>
      </c>
      <c r="G144">
        <f>_xlfn.XLOOKUP(data[[#This Row],[Product]],products[Product],products[Cost per unit])</f>
        <v>9.77</v>
      </c>
      <c r="H144">
        <f>data[[#This Row],[cost per unit]]*data[[#This Row],[Units]]</f>
        <v>3634.44</v>
      </c>
      <c r="I144" s="3">
        <f>data[[#This Row],[Amount]]-data[[#This Row],[total cost]]</f>
        <v>3218.56</v>
      </c>
    </row>
    <row r="145" spans="2:9" x14ac:dyDescent="0.25">
      <c r="B145" t="s">
        <v>23</v>
      </c>
      <c r="C145" t="s">
        <v>18</v>
      </c>
      <c r="D145" t="s">
        <v>34</v>
      </c>
      <c r="E145" s="3">
        <v>4319</v>
      </c>
      <c r="F145" s="4">
        <v>30</v>
      </c>
      <c r="G145">
        <f>_xlfn.XLOOKUP(data[[#This Row],[Product]],products[Product],products[Cost per unit])</f>
        <v>9.33</v>
      </c>
      <c r="H145">
        <f>data[[#This Row],[cost per unit]]*data[[#This Row],[Units]]</f>
        <v>279.89999999999998</v>
      </c>
      <c r="I145" s="3">
        <f>data[[#This Row],[Amount]]-data[[#This Row],[total cost]]</f>
        <v>4039.1</v>
      </c>
    </row>
    <row r="146" spans="2:9" x14ac:dyDescent="0.25">
      <c r="B146" t="s">
        <v>19</v>
      </c>
      <c r="C146" t="s">
        <v>16</v>
      </c>
      <c r="D146" t="s">
        <v>34</v>
      </c>
      <c r="E146" s="3">
        <v>56</v>
      </c>
      <c r="F146" s="4">
        <v>51</v>
      </c>
      <c r="G146">
        <f>_xlfn.XLOOKUP(data[[#This Row],[Product]],products[Product],products[Cost per unit])</f>
        <v>9.33</v>
      </c>
      <c r="H146">
        <f>data[[#This Row],[cost per unit]]*data[[#This Row],[Units]]</f>
        <v>475.83</v>
      </c>
      <c r="I146" s="3">
        <f>data[[#This Row],[Amount]]-data[[#This Row],[total cost]]</f>
        <v>-419.83</v>
      </c>
    </row>
    <row r="147" spans="2:9" x14ac:dyDescent="0.25">
      <c r="B147" t="s">
        <v>8</v>
      </c>
      <c r="C147" t="s">
        <v>16</v>
      </c>
      <c r="D147" t="s">
        <v>34</v>
      </c>
      <c r="E147" s="3">
        <v>7189</v>
      </c>
      <c r="F147" s="4">
        <v>54</v>
      </c>
      <c r="G147">
        <f>_xlfn.XLOOKUP(data[[#This Row],[Product]],products[Product],products[Cost per unit])</f>
        <v>9.33</v>
      </c>
      <c r="H147">
        <f>data[[#This Row],[cost per unit]]*data[[#This Row],[Units]]</f>
        <v>503.82</v>
      </c>
      <c r="I147" s="3">
        <f>data[[#This Row],[Amount]]-data[[#This Row],[total cost]]</f>
        <v>6685.18</v>
      </c>
    </row>
    <row r="148" spans="2:9" x14ac:dyDescent="0.25">
      <c r="B148" t="s">
        <v>19</v>
      </c>
      <c r="C148" t="s">
        <v>9</v>
      </c>
      <c r="D148" t="s">
        <v>34</v>
      </c>
      <c r="E148" s="3">
        <v>252</v>
      </c>
      <c r="F148" s="4">
        <v>54</v>
      </c>
      <c r="G148">
        <f>_xlfn.XLOOKUP(data[[#This Row],[Product]],products[Product],products[Cost per unit])</f>
        <v>9.33</v>
      </c>
      <c r="H148">
        <f>data[[#This Row],[cost per unit]]*data[[#This Row],[Units]]</f>
        <v>503.82</v>
      </c>
      <c r="I148" s="3">
        <f>data[[#This Row],[Amount]]-data[[#This Row],[total cost]]</f>
        <v>-251.82</v>
      </c>
    </row>
    <row r="149" spans="2:9" x14ac:dyDescent="0.25">
      <c r="B149" t="s">
        <v>8</v>
      </c>
      <c r="C149" t="s">
        <v>18</v>
      </c>
      <c r="D149" t="s">
        <v>34</v>
      </c>
      <c r="E149" s="3">
        <v>6146</v>
      </c>
      <c r="F149" s="4">
        <v>63</v>
      </c>
      <c r="G149">
        <f>_xlfn.XLOOKUP(data[[#This Row],[Product]],products[Product],products[Cost per unit])</f>
        <v>9.33</v>
      </c>
      <c r="H149">
        <f>data[[#This Row],[cost per unit]]*data[[#This Row],[Units]]</f>
        <v>587.79</v>
      </c>
      <c r="I149" s="3">
        <f>data[[#This Row],[Amount]]-data[[#This Row],[total cost]]</f>
        <v>5558.21</v>
      </c>
    </row>
    <row r="150" spans="2:9" x14ac:dyDescent="0.25">
      <c r="B150" t="s">
        <v>21</v>
      </c>
      <c r="C150" t="s">
        <v>12</v>
      </c>
      <c r="D150" t="s">
        <v>34</v>
      </c>
      <c r="E150" s="3">
        <v>4760</v>
      </c>
      <c r="F150" s="4">
        <v>69</v>
      </c>
      <c r="G150">
        <f>_xlfn.XLOOKUP(data[[#This Row],[Product]],products[Product],products[Cost per unit])</f>
        <v>9.33</v>
      </c>
      <c r="H150">
        <f>data[[#This Row],[cost per unit]]*data[[#This Row],[Units]]</f>
        <v>643.77</v>
      </c>
      <c r="I150" s="3">
        <f>data[[#This Row],[Amount]]-data[[#This Row],[total cost]]</f>
        <v>4116.2299999999996</v>
      </c>
    </row>
    <row r="151" spans="2:9" x14ac:dyDescent="0.25">
      <c r="B151" t="s">
        <v>17</v>
      </c>
      <c r="C151" t="s">
        <v>18</v>
      </c>
      <c r="D151" t="s">
        <v>34</v>
      </c>
      <c r="E151" s="3">
        <v>945</v>
      </c>
      <c r="F151" s="4">
        <v>75</v>
      </c>
      <c r="G151">
        <f>_xlfn.XLOOKUP(data[[#This Row],[Product]],products[Product],products[Cost per unit])</f>
        <v>9.33</v>
      </c>
      <c r="H151">
        <f>data[[#This Row],[cost per unit]]*data[[#This Row],[Units]]</f>
        <v>699.75</v>
      </c>
      <c r="I151" s="3">
        <f>data[[#This Row],[Amount]]-data[[#This Row],[total cost]]</f>
        <v>245.25</v>
      </c>
    </row>
    <row r="152" spans="2:9" x14ac:dyDescent="0.25">
      <c r="B152" t="s">
        <v>23</v>
      </c>
      <c r="C152" t="s">
        <v>16</v>
      </c>
      <c r="D152" t="s">
        <v>34</v>
      </c>
      <c r="E152" s="3">
        <v>2317</v>
      </c>
      <c r="F152" s="4">
        <v>123</v>
      </c>
      <c r="G152">
        <f>_xlfn.XLOOKUP(data[[#This Row],[Product]],products[Product],products[Cost per unit])</f>
        <v>9.33</v>
      </c>
      <c r="H152">
        <f>data[[#This Row],[cost per unit]]*data[[#This Row],[Units]]</f>
        <v>1147.5899999999999</v>
      </c>
      <c r="I152" s="3">
        <f>data[[#This Row],[Amount]]-data[[#This Row],[total cost]]</f>
        <v>1169.4100000000001</v>
      </c>
    </row>
    <row r="153" spans="2:9" x14ac:dyDescent="0.25">
      <c r="B153" t="s">
        <v>17</v>
      </c>
      <c r="C153" t="s">
        <v>16</v>
      </c>
      <c r="D153" t="s">
        <v>34</v>
      </c>
      <c r="E153" s="3">
        <v>63</v>
      </c>
      <c r="F153" s="4">
        <v>123</v>
      </c>
      <c r="G153">
        <f>_xlfn.XLOOKUP(data[[#This Row],[Product]],products[Product],products[Cost per unit])</f>
        <v>9.33</v>
      </c>
      <c r="H153">
        <f>data[[#This Row],[cost per unit]]*data[[#This Row],[Units]]</f>
        <v>1147.5899999999999</v>
      </c>
      <c r="I153" s="3">
        <f>data[[#This Row],[Amount]]-data[[#This Row],[total cost]]</f>
        <v>-1084.5899999999999</v>
      </c>
    </row>
    <row r="154" spans="2:9" x14ac:dyDescent="0.25">
      <c r="B154" t="s">
        <v>13</v>
      </c>
      <c r="C154" t="s">
        <v>18</v>
      </c>
      <c r="D154" t="s">
        <v>34</v>
      </c>
      <c r="E154" s="3">
        <v>4424</v>
      </c>
      <c r="F154" s="4">
        <v>201</v>
      </c>
      <c r="G154">
        <f>_xlfn.XLOOKUP(data[[#This Row],[Product]],products[Product],products[Cost per unit])</f>
        <v>9.33</v>
      </c>
      <c r="H154">
        <f>data[[#This Row],[cost per unit]]*data[[#This Row],[Units]]</f>
        <v>1875.33</v>
      </c>
      <c r="I154" s="3">
        <f>data[[#This Row],[Amount]]-data[[#This Row],[total cost]]</f>
        <v>2548.67</v>
      </c>
    </row>
    <row r="155" spans="2:9" x14ac:dyDescent="0.25">
      <c r="B155" t="s">
        <v>21</v>
      </c>
      <c r="C155" t="s">
        <v>18</v>
      </c>
      <c r="D155" t="s">
        <v>34</v>
      </c>
      <c r="E155" s="3">
        <v>10311</v>
      </c>
      <c r="F155" s="4">
        <v>231</v>
      </c>
      <c r="G155">
        <f>_xlfn.XLOOKUP(data[[#This Row],[Product]],products[Product],products[Cost per unit])</f>
        <v>9.33</v>
      </c>
      <c r="H155">
        <f>data[[#This Row],[cost per unit]]*data[[#This Row],[Units]]</f>
        <v>2155.23</v>
      </c>
      <c r="I155" s="3">
        <f>data[[#This Row],[Amount]]-data[[#This Row],[total cost]]</f>
        <v>8155.77</v>
      </c>
    </row>
    <row r="156" spans="2:9" x14ac:dyDescent="0.25">
      <c r="B156" t="s">
        <v>13</v>
      </c>
      <c r="C156" t="s">
        <v>16</v>
      </c>
      <c r="D156" t="s">
        <v>34</v>
      </c>
      <c r="E156" s="3">
        <v>5670</v>
      </c>
      <c r="F156" s="4">
        <v>297</v>
      </c>
      <c r="G156">
        <f>_xlfn.XLOOKUP(data[[#This Row],[Product]],products[Product],products[Cost per unit])</f>
        <v>9.33</v>
      </c>
      <c r="H156">
        <f>data[[#This Row],[cost per unit]]*data[[#This Row],[Units]]</f>
        <v>2771.01</v>
      </c>
      <c r="I156" s="3">
        <f>data[[#This Row],[Amount]]-data[[#This Row],[total cost]]</f>
        <v>2898.99</v>
      </c>
    </row>
    <row r="157" spans="2:9" x14ac:dyDescent="0.25">
      <c r="B157" t="s">
        <v>15</v>
      </c>
      <c r="C157" t="s">
        <v>16</v>
      </c>
      <c r="D157" t="s">
        <v>34</v>
      </c>
      <c r="E157" s="3">
        <v>819</v>
      </c>
      <c r="F157" s="4">
        <v>510</v>
      </c>
      <c r="G157">
        <f>_xlfn.XLOOKUP(data[[#This Row],[Product]],products[Product],products[Cost per unit])</f>
        <v>9.33</v>
      </c>
      <c r="H157">
        <f>data[[#This Row],[cost per unit]]*data[[#This Row],[Units]]</f>
        <v>4758.3</v>
      </c>
      <c r="I157" s="3">
        <f>data[[#This Row],[Amount]]-data[[#This Row],[total cost]]</f>
        <v>-3939.3</v>
      </c>
    </row>
    <row r="158" spans="2:9" x14ac:dyDescent="0.25">
      <c r="B158" t="s">
        <v>21</v>
      </c>
      <c r="C158" t="s">
        <v>20</v>
      </c>
      <c r="D158" t="s">
        <v>35</v>
      </c>
      <c r="E158" s="3">
        <v>2933</v>
      </c>
      <c r="F158" s="4">
        <v>9</v>
      </c>
      <c r="G158">
        <f>_xlfn.XLOOKUP(data[[#This Row],[Product]],products[Product],products[Cost per unit])</f>
        <v>9</v>
      </c>
      <c r="H158">
        <f>data[[#This Row],[cost per unit]]*data[[#This Row],[Units]]</f>
        <v>81</v>
      </c>
      <c r="I158" s="3">
        <f>data[[#This Row],[Amount]]-data[[#This Row],[total cost]]</f>
        <v>2852</v>
      </c>
    </row>
    <row r="159" spans="2:9" x14ac:dyDescent="0.25">
      <c r="B159" t="s">
        <v>22</v>
      </c>
      <c r="C159" t="s">
        <v>9</v>
      </c>
      <c r="D159" t="s">
        <v>35</v>
      </c>
      <c r="E159" s="3">
        <v>6832</v>
      </c>
      <c r="F159" s="4">
        <v>27</v>
      </c>
      <c r="G159">
        <f>_xlfn.XLOOKUP(data[[#This Row],[Product]],products[Product],products[Cost per unit])</f>
        <v>9</v>
      </c>
      <c r="H159">
        <f>data[[#This Row],[cost per unit]]*data[[#This Row],[Units]]</f>
        <v>243</v>
      </c>
      <c r="I159" s="3">
        <f>data[[#This Row],[Amount]]-data[[#This Row],[total cost]]</f>
        <v>6589</v>
      </c>
    </row>
    <row r="160" spans="2:9" x14ac:dyDescent="0.25">
      <c r="B160" t="s">
        <v>23</v>
      </c>
      <c r="C160" t="s">
        <v>16</v>
      </c>
      <c r="D160" t="s">
        <v>35</v>
      </c>
      <c r="E160" s="3">
        <v>7322</v>
      </c>
      <c r="F160" s="4">
        <v>36</v>
      </c>
      <c r="G160">
        <f>_xlfn.XLOOKUP(data[[#This Row],[Product]],products[Product],products[Cost per unit])</f>
        <v>9</v>
      </c>
      <c r="H160">
        <f>data[[#This Row],[cost per unit]]*data[[#This Row],[Units]]</f>
        <v>324</v>
      </c>
      <c r="I160" s="3">
        <f>data[[#This Row],[Amount]]-data[[#This Row],[total cost]]</f>
        <v>6998</v>
      </c>
    </row>
    <row r="161" spans="2:9" x14ac:dyDescent="0.25">
      <c r="B161" t="s">
        <v>23</v>
      </c>
      <c r="C161" t="s">
        <v>18</v>
      </c>
      <c r="D161" t="s">
        <v>35</v>
      </c>
      <c r="E161" s="3">
        <v>497</v>
      </c>
      <c r="F161" s="4">
        <v>63</v>
      </c>
      <c r="G161">
        <f>_xlfn.XLOOKUP(data[[#This Row],[Product]],products[Product],products[Cost per unit])</f>
        <v>9</v>
      </c>
      <c r="H161">
        <f>data[[#This Row],[cost per unit]]*data[[#This Row],[Units]]</f>
        <v>567</v>
      </c>
      <c r="I161" s="3">
        <f>data[[#This Row],[Amount]]-data[[#This Row],[total cost]]</f>
        <v>-70</v>
      </c>
    </row>
    <row r="162" spans="2:9" x14ac:dyDescent="0.25">
      <c r="B162" t="s">
        <v>15</v>
      </c>
      <c r="C162" t="s">
        <v>16</v>
      </c>
      <c r="D162" t="s">
        <v>35</v>
      </c>
      <c r="E162" s="3">
        <v>6433</v>
      </c>
      <c r="F162" s="4">
        <v>78</v>
      </c>
      <c r="G162">
        <f>_xlfn.XLOOKUP(data[[#This Row],[Product]],products[Product],products[Cost per unit])</f>
        <v>9</v>
      </c>
      <c r="H162">
        <f>data[[#This Row],[cost per unit]]*data[[#This Row],[Units]]</f>
        <v>702</v>
      </c>
      <c r="I162" s="3">
        <f>data[[#This Row],[Amount]]-data[[#This Row],[total cost]]</f>
        <v>5731</v>
      </c>
    </row>
    <row r="163" spans="2:9" x14ac:dyDescent="0.25">
      <c r="B163" t="s">
        <v>15</v>
      </c>
      <c r="C163" t="s">
        <v>20</v>
      </c>
      <c r="D163" t="s">
        <v>35</v>
      </c>
      <c r="E163" s="3">
        <v>434</v>
      </c>
      <c r="F163" s="4">
        <v>87</v>
      </c>
      <c r="G163">
        <f>_xlfn.XLOOKUP(data[[#This Row],[Product]],products[Product],products[Cost per unit])</f>
        <v>9</v>
      </c>
      <c r="H163">
        <f>data[[#This Row],[cost per unit]]*data[[#This Row],[Units]]</f>
        <v>783</v>
      </c>
      <c r="I163" s="3">
        <f>data[[#This Row],[Amount]]-data[[#This Row],[total cost]]</f>
        <v>-349</v>
      </c>
    </row>
    <row r="164" spans="2:9" x14ac:dyDescent="0.25">
      <c r="B164" t="s">
        <v>19</v>
      </c>
      <c r="C164" t="s">
        <v>14</v>
      </c>
      <c r="D164" t="s">
        <v>35</v>
      </c>
      <c r="E164" s="3">
        <v>7651</v>
      </c>
      <c r="F164" s="4">
        <v>213</v>
      </c>
      <c r="G164">
        <f>_xlfn.XLOOKUP(data[[#This Row],[Product]],products[Product],products[Cost per unit])</f>
        <v>9</v>
      </c>
      <c r="H164">
        <f>data[[#This Row],[cost per unit]]*data[[#This Row],[Units]]</f>
        <v>1917</v>
      </c>
      <c r="I164" s="3">
        <f>data[[#This Row],[Amount]]-data[[#This Row],[total cost]]</f>
        <v>5734</v>
      </c>
    </row>
    <row r="165" spans="2:9" x14ac:dyDescent="0.25">
      <c r="B165" t="s">
        <v>17</v>
      </c>
      <c r="C165" t="s">
        <v>12</v>
      </c>
      <c r="D165" t="s">
        <v>35</v>
      </c>
      <c r="E165" s="3">
        <v>567</v>
      </c>
      <c r="F165" s="4">
        <v>228</v>
      </c>
      <c r="G165">
        <f>_xlfn.XLOOKUP(data[[#This Row],[Product]],products[Product],products[Cost per unit])</f>
        <v>9</v>
      </c>
      <c r="H165">
        <f>data[[#This Row],[cost per unit]]*data[[#This Row],[Units]]</f>
        <v>2052</v>
      </c>
      <c r="I165" s="3">
        <f>data[[#This Row],[Amount]]-data[[#This Row],[total cost]]</f>
        <v>-1485</v>
      </c>
    </row>
    <row r="166" spans="2:9" x14ac:dyDescent="0.25">
      <c r="B166" t="s">
        <v>17</v>
      </c>
      <c r="C166" t="s">
        <v>14</v>
      </c>
      <c r="D166" t="s">
        <v>35</v>
      </c>
      <c r="E166" s="3">
        <v>4858</v>
      </c>
      <c r="F166" s="4">
        <v>279</v>
      </c>
      <c r="G166">
        <f>_xlfn.XLOOKUP(data[[#This Row],[Product]],products[Product],products[Cost per unit])</f>
        <v>9</v>
      </c>
      <c r="H166">
        <f>data[[#This Row],[cost per unit]]*data[[#This Row],[Units]]</f>
        <v>2511</v>
      </c>
      <c r="I166" s="3">
        <f>data[[#This Row],[Amount]]-data[[#This Row],[total cost]]</f>
        <v>2347</v>
      </c>
    </row>
    <row r="167" spans="2:9" x14ac:dyDescent="0.25">
      <c r="B167" t="s">
        <v>17</v>
      </c>
      <c r="C167" t="s">
        <v>20</v>
      </c>
      <c r="D167" t="s">
        <v>35</v>
      </c>
      <c r="E167" s="3">
        <v>245</v>
      </c>
      <c r="F167" s="4">
        <v>288</v>
      </c>
      <c r="G167">
        <f>_xlfn.XLOOKUP(data[[#This Row],[Product]],products[Product],products[Cost per unit])</f>
        <v>9</v>
      </c>
      <c r="H167">
        <f>data[[#This Row],[cost per unit]]*data[[#This Row],[Units]]</f>
        <v>2592</v>
      </c>
      <c r="I167" s="3">
        <f>data[[#This Row],[Amount]]-data[[#This Row],[total cost]]</f>
        <v>-2347</v>
      </c>
    </row>
    <row r="168" spans="2:9" x14ac:dyDescent="0.25">
      <c r="B168" t="s">
        <v>23</v>
      </c>
      <c r="C168" t="s">
        <v>16</v>
      </c>
      <c r="D168" t="s">
        <v>36</v>
      </c>
      <c r="E168" s="3">
        <v>938</v>
      </c>
      <c r="F168" s="4">
        <v>6</v>
      </c>
      <c r="G168">
        <f>_xlfn.XLOOKUP(data[[#This Row],[Product]],products[Product],products[Cost per unit])</f>
        <v>8.7899999999999991</v>
      </c>
      <c r="H168">
        <f>data[[#This Row],[cost per unit]]*data[[#This Row],[Units]]</f>
        <v>52.739999999999995</v>
      </c>
      <c r="I168" s="3">
        <f>data[[#This Row],[Amount]]-data[[#This Row],[total cost]]</f>
        <v>885.26</v>
      </c>
    </row>
    <row r="169" spans="2:9" x14ac:dyDescent="0.25">
      <c r="B169" t="s">
        <v>19</v>
      </c>
      <c r="C169" t="s">
        <v>18</v>
      </c>
      <c r="D169" t="s">
        <v>36</v>
      </c>
      <c r="E169" s="3">
        <v>11417</v>
      </c>
      <c r="F169" s="4">
        <v>21</v>
      </c>
      <c r="G169">
        <f>_xlfn.XLOOKUP(data[[#This Row],[Product]],products[Product],products[Cost per unit])</f>
        <v>8.7899999999999991</v>
      </c>
      <c r="H169">
        <f>data[[#This Row],[cost per unit]]*data[[#This Row],[Units]]</f>
        <v>184.58999999999997</v>
      </c>
      <c r="I169" s="3">
        <f>data[[#This Row],[Amount]]-data[[#This Row],[total cost]]</f>
        <v>11232.41</v>
      </c>
    </row>
    <row r="170" spans="2:9" x14ac:dyDescent="0.25">
      <c r="B170" t="s">
        <v>11</v>
      </c>
      <c r="C170" t="s">
        <v>12</v>
      </c>
      <c r="D170" t="s">
        <v>36</v>
      </c>
      <c r="E170" s="3">
        <v>2135</v>
      </c>
      <c r="F170" s="4">
        <v>27</v>
      </c>
      <c r="G170">
        <f>_xlfn.XLOOKUP(data[[#This Row],[Product]],products[Product],products[Cost per unit])</f>
        <v>8.7899999999999991</v>
      </c>
      <c r="H170">
        <f>data[[#This Row],[cost per unit]]*data[[#This Row],[Units]]</f>
        <v>237.32999999999998</v>
      </c>
      <c r="I170" s="3">
        <f>data[[#This Row],[Amount]]-data[[#This Row],[total cost]]</f>
        <v>1897.67</v>
      </c>
    </row>
    <row r="171" spans="2:9" x14ac:dyDescent="0.25">
      <c r="B171" t="s">
        <v>26</v>
      </c>
      <c r="C171" t="s">
        <v>18</v>
      </c>
      <c r="D171" t="s">
        <v>36</v>
      </c>
      <c r="E171" s="3">
        <v>9198</v>
      </c>
      <c r="F171" s="4">
        <v>36</v>
      </c>
      <c r="G171">
        <f>_xlfn.XLOOKUP(data[[#This Row],[Product]],products[Product],products[Cost per unit])</f>
        <v>8.7899999999999991</v>
      </c>
      <c r="H171">
        <f>data[[#This Row],[cost per unit]]*data[[#This Row],[Units]]</f>
        <v>316.43999999999994</v>
      </c>
      <c r="I171" s="3">
        <f>data[[#This Row],[Amount]]-data[[#This Row],[total cost]]</f>
        <v>8881.56</v>
      </c>
    </row>
    <row r="172" spans="2:9" x14ac:dyDescent="0.25">
      <c r="B172" t="s">
        <v>8</v>
      </c>
      <c r="C172" t="s">
        <v>18</v>
      </c>
      <c r="D172" t="s">
        <v>36</v>
      </c>
      <c r="E172" s="3">
        <v>16184</v>
      </c>
      <c r="F172" s="4">
        <v>39</v>
      </c>
      <c r="G172">
        <f>_xlfn.XLOOKUP(data[[#This Row],[Product]],products[Product],products[Cost per unit])</f>
        <v>8.7899999999999991</v>
      </c>
      <c r="H172">
        <f>data[[#This Row],[cost per unit]]*data[[#This Row],[Units]]</f>
        <v>342.80999999999995</v>
      </c>
      <c r="I172" s="3">
        <f>data[[#This Row],[Amount]]-data[[#This Row],[total cost]]</f>
        <v>15841.19</v>
      </c>
    </row>
    <row r="173" spans="2:9" x14ac:dyDescent="0.25">
      <c r="B173" t="s">
        <v>23</v>
      </c>
      <c r="C173" t="s">
        <v>9</v>
      </c>
      <c r="D173" t="s">
        <v>36</v>
      </c>
      <c r="E173" s="3">
        <v>2219</v>
      </c>
      <c r="F173" s="4">
        <v>75</v>
      </c>
      <c r="G173">
        <f>_xlfn.XLOOKUP(data[[#This Row],[Product]],products[Product],products[Cost per unit])</f>
        <v>8.7899999999999991</v>
      </c>
      <c r="H173">
        <f>data[[#This Row],[cost per unit]]*data[[#This Row],[Units]]</f>
        <v>659.24999999999989</v>
      </c>
      <c r="I173" s="3">
        <f>data[[#This Row],[Amount]]-data[[#This Row],[total cost]]</f>
        <v>1559.75</v>
      </c>
    </row>
    <row r="174" spans="2:9" x14ac:dyDescent="0.25">
      <c r="B174" t="s">
        <v>19</v>
      </c>
      <c r="C174" t="s">
        <v>14</v>
      </c>
      <c r="D174" t="s">
        <v>36</v>
      </c>
      <c r="E174" s="3">
        <v>2016</v>
      </c>
      <c r="F174" s="4">
        <v>117</v>
      </c>
      <c r="G174">
        <f>_xlfn.XLOOKUP(data[[#This Row],[Product]],products[Product],products[Cost per unit])</f>
        <v>8.7899999999999991</v>
      </c>
      <c r="H174">
        <f>data[[#This Row],[cost per unit]]*data[[#This Row],[Units]]</f>
        <v>1028.4299999999998</v>
      </c>
      <c r="I174" s="3">
        <f>data[[#This Row],[Amount]]-data[[#This Row],[total cost]]</f>
        <v>987.57000000000016</v>
      </c>
    </row>
    <row r="175" spans="2:9" x14ac:dyDescent="0.25">
      <c r="B175" t="s">
        <v>22</v>
      </c>
      <c r="C175" t="s">
        <v>16</v>
      </c>
      <c r="D175" t="s">
        <v>36</v>
      </c>
      <c r="E175" s="3">
        <v>2646</v>
      </c>
      <c r="F175" s="4">
        <v>120</v>
      </c>
      <c r="G175">
        <f>_xlfn.XLOOKUP(data[[#This Row],[Product]],products[Product],products[Cost per unit])</f>
        <v>8.7899999999999991</v>
      </c>
      <c r="H175">
        <f>data[[#This Row],[cost per unit]]*data[[#This Row],[Units]]</f>
        <v>1054.8</v>
      </c>
      <c r="I175" s="3">
        <f>data[[#This Row],[Amount]]-data[[#This Row],[total cost]]</f>
        <v>1591.2</v>
      </c>
    </row>
    <row r="176" spans="2:9" x14ac:dyDescent="0.25">
      <c r="B176" t="s">
        <v>26</v>
      </c>
      <c r="C176" t="s">
        <v>14</v>
      </c>
      <c r="D176" t="s">
        <v>36</v>
      </c>
      <c r="E176" s="3">
        <v>21</v>
      </c>
      <c r="F176" s="4">
        <v>168</v>
      </c>
      <c r="G176">
        <f>_xlfn.XLOOKUP(data[[#This Row],[Product]],products[Product],products[Cost per unit])</f>
        <v>8.7899999999999991</v>
      </c>
      <c r="H176">
        <f>data[[#This Row],[cost per unit]]*data[[#This Row],[Units]]</f>
        <v>1476.7199999999998</v>
      </c>
      <c r="I176" s="3">
        <f>data[[#This Row],[Amount]]-data[[#This Row],[total cost]]</f>
        <v>-1455.7199999999998</v>
      </c>
    </row>
    <row r="177" spans="2:9" x14ac:dyDescent="0.25">
      <c r="B177" t="s">
        <v>13</v>
      </c>
      <c r="C177" t="s">
        <v>12</v>
      </c>
      <c r="D177" t="s">
        <v>36</v>
      </c>
      <c r="E177" s="3">
        <v>4725</v>
      </c>
      <c r="F177" s="4">
        <v>174</v>
      </c>
      <c r="G177">
        <f>_xlfn.XLOOKUP(data[[#This Row],[Product]],products[Product],products[Cost per unit])</f>
        <v>8.7899999999999991</v>
      </c>
      <c r="H177">
        <f>data[[#This Row],[cost per unit]]*data[[#This Row],[Units]]</f>
        <v>1529.4599999999998</v>
      </c>
      <c r="I177" s="3">
        <f>data[[#This Row],[Amount]]-data[[#This Row],[total cost]]</f>
        <v>3195.54</v>
      </c>
    </row>
    <row r="178" spans="2:9" x14ac:dyDescent="0.25">
      <c r="B178" t="s">
        <v>22</v>
      </c>
      <c r="C178" t="s">
        <v>9</v>
      </c>
      <c r="D178" t="s">
        <v>36</v>
      </c>
      <c r="E178" s="3">
        <v>938</v>
      </c>
      <c r="F178" s="4">
        <v>189</v>
      </c>
      <c r="G178">
        <f>_xlfn.XLOOKUP(data[[#This Row],[Product]],products[Product],products[Cost per unit])</f>
        <v>8.7899999999999991</v>
      </c>
      <c r="H178">
        <f>data[[#This Row],[cost per unit]]*data[[#This Row],[Units]]</f>
        <v>1661.31</v>
      </c>
      <c r="I178" s="3">
        <f>data[[#This Row],[Amount]]-data[[#This Row],[total cost]]</f>
        <v>-723.31</v>
      </c>
    </row>
    <row r="179" spans="2:9" x14ac:dyDescent="0.25">
      <c r="B179" t="s">
        <v>15</v>
      </c>
      <c r="C179" t="s">
        <v>9</v>
      </c>
      <c r="D179" t="s">
        <v>36</v>
      </c>
      <c r="E179" s="3">
        <v>2009</v>
      </c>
      <c r="F179" s="4">
        <v>219</v>
      </c>
      <c r="G179">
        <f>_xlfn.XLOOKUP(data[[#This Row],[Product]],products[Product],products[Cost per unit])</f>
        <v>8.7899999999999991</v>
      </c>
      <c r="H179">
        <f>data[[#This Row],[cost per unit]]*data[[#This Row],[Units]]</f>
        <v>1925.0099999999998</v>
      </c>
      <c r="I179" s="3">
        <f>data[[#This Row],[Amount]]-data[[#This Row],[total cost]]</f>
        <v>83.990000000000236</v>
      </c>
    </row>
    <row r="180" spans="2:9" x14ac:dyDescent="0.25">
      <c r="B180" t="s">
        <v>21</v>
      </c>
      <c r="C180" t="s">
        <v>9</v>
      </c>
      <c r="D180" t="s">
        <v>36</v>
      </c>
      <c r="E180" s="3">
        <v>1274</v>
      </c>
      <c r="F180" s="4">
        <v>225</v>
      </c>
      <c r="G180">
        <f>_xlfn.XLOOKUP(data[[#This Row],[Product]],products[Product],products[Cost per unit])</f>
        <v>8.7899999999999991</v>
      </c>
      <c r="H180">
        <f>data[[#This Row],[cost per unit]]*data[[#This Row],[Units]]</f>
        <v>1977.7499999999998</v>
      </c>
      <c r="I180" s="3">
        <f>data[[#This Row],[Amount]]-data[[#This Row],[total cost]]</f>
        <v>-703.74999999999977</v>
      </c>
    </row>
    <row r="181" spans="2:9" x14ac:dyDescent="0.25">
      <c r="B181" t="s">
        <v>11</v>
      </c>
      <c r="C181" t="s">
        <v>20</v>
      </c>
      <c r="D181" t="s">
        <v>36</v>
      </c>
      <c r="E181" s="3">
        <v>4487</v>
      </c>
      <c r="F181" s="4">
        <v>333</v>
      </c>
      <c r="G181">
        <f>_xlfn.XLOOKUP(data[[#This Row],[Product]],products[Product],products[Cost per unit])</f>
        <v>8.7899999999999991</v>
      </c>
      <c r="H181">
        <f>data[[#This Row],[cost per unit]]*data[[#This Row],[Units]]</f>
        <v>2927.0699999999997</v>
      </c>
      <c r="I181" s="3">
        <f>data[[#This Row],[Amount]]-data[[#This Row],[total cost]]</f>
        <v>1559.9300000000003</v>
      </c>
    </row>
    <row r="182" spans="2:9" x14ac:dyDescent="0.25">
      <c r="B182" t="s">
        <v>23</v>
      </c>
      <c r="C182" t="s">
        <v>20</v>
      </c>
      <c r="D182" t="s">
        <v>36</v>
      </c>
      <c r="E182" s="3">
        <v>1904</v>
      </c>
      <c r="F182" s="4">
        <v>405</v>
      </c>
      <c r="G182">
        <f>_xlfn.XLOOKUP(data[[#This Row],[Product]],products[Product],products[Cost per unit])</f>
        <v>8.7899999999999991</v>
      </c>
      <c r="H182">
        <f>data[[#This Row],[cost per unit]]*data[[#This Row],[Units]]</f>
        <v>3559.95</v>
      </c>
      <c r="I182" s="3">
        <f>data[[#This Row],[Amount]]-data[[#This Row],[total cost]]</f>
        <v>-1655.9499999999998</v>
      </c>
    </row>
    <row r="183" spans="2:9" x14ac:dyDescent="0.25">
      <c r="B183" t="s">
        <v>23</v>
      </c>
      <c r="C183" t="s">
        <v>18</v>
      </c>
      <c r="D183" t="s">
        <v>37</v>
      </c>
      <c r="E183" s="3">
        <v>6118</v>
      </c>
      <c r="F183" s="4">
        <v>9</v>
      </c>
      <c r="G183">
        <f>_xlfn.XLOOKUP(data[[#This Row],[Product]],products[Product],products[Cost per unit])</f>
        <v>8.65</v>
      </c>
      <c r="H183">
        <f>data[[#This Row],[cost per unit]]*data[[#This Row],[Units]]</f>
        <v>77.850000000000009</v>
      </c>
      <c r="I183" s="3">
        <f>data[[#This Row],[Amount]]-data[[#This Row],[total cost]]</f>
        <v>6040.15</v>
      </c>
    </row>
    <row r="184" spans="2:9" x14ac:dyDescent="0.25">
      <c r="B184" t="s">
        <v>8</v>
      </c>
      <c r="C184" t="s">
        <v>16</v>
      </c>
      <c r="D184" t="s">
        <v>37</v>
      </c>
      <c r="E184" s="3">
        <v>5075</v>
      </c>
      <c r="F184" s="4">
        <v>21</v>
      </c>
      <c r="G184">
        <f>_xlfn.XLOOKUP(data[[#This Row],[Product]],products[Product],products[Cost per unit])</f>
        <v>8.65</v>
      </c>
      <c r="H184">
        <f>data[[#This Row],[cost per unit]]*data[[#This Row],[Units]]</f>
        <v>181.65</v>
      </c>
      <c r="I184" s="3">
        <f>data[[#This Row],[Amount]]-data[[#This Row],[total cost]]</f>
        <v>4893.3500000000004</v>
      </c>
    </row>
    <row r="185" spans="2:9" x14ac:dyDescent="0.25">
      <c r="B185" t="s">
        <v>11</v>
      </c>
      <c r="C185" t="s">
        <v>9</v>
      </c>
      <c r="D185" t="s">
        <v>37</v>
      </c>
      <c r="E185" s="3">
        <v>3262</v>
      </c>
      <c r="F185" s="4">
        <v>75</v>
      </c>
      <c r="G185">
        <f>_xlfn.XLOOKUP(data[[#This Row],[Product]],products[Product],products[Cost per unit])</f>
        <v>8.65</v>
      </c>
      <c r="H185">
        <f>data[[#This Row],[cost per unit]]*data[[#This Row],[Units]]</f>
        <v>648.75</v>
      </c>
      <c r="I185" s="3">
        <f>data[[#This Row],[Amount]]-data[[#This Row],[total cost]]</f>
        <v>2613.25</v>
      </c>
    </row>
    <row r="186" spans="2:9" x14ac:dyDescent="0.25">
      <c r="B186" t="s">
        <v>21</v>
      </c>
      <c r="C186" t="s">
        <v>18</v>
      </c>
      <c r="D186" t="s">
        <v>37</v>
      </c>
      <c r="E186" s="3">
        <v>10304</v>
      </c>
      <c r="F186" s="4">
        <v>84</v>
      </c>
      <c r="G186">
        <f>_xlfn.XLOOKUP(data[[#This Row],[Product]],products[Product],products[Cost per unit])</f>
        <v>8.65</v>
      </c>
      <c r="H186">
        <f>data[[#This Row],[cost per unit]]*data[[#This Row],[Units]]</f>
        <v>726.6</v>
      </c>
      <c r="I186" s="3">
        <f>data[[#This Row],[Amount]]-data[[#This Row],[total cost]]</f>
        <v>9577.4</v>
      </c>
    </row>
    <row r="187" spans="2:9" x14ac:dyDescent="0.25">
      <c r="B187" t="s">
        <v>11</v>
      </c>
      <c r="C187" t="s">
        <v>18</v>
      </c>
      <c r="D187" t="s">
        <v>37</v>
      </c>
      <c r="E187" s="3">
        <v>280</v>
      </c>
      <c r="F187" s="4">
        <v>87</v>
      </c>
      <c r="G187">
        <f>_xlfn.XLOOKUP(data[[#This Row],[Product]],products[Product],products[Cost per unit])</f>
        <v>8.65</v>
      </c>
      <c r="H187">
        <f>data[[#This Row],[cost per unit]]*data[[#This Row],[Units]]</f>
        <v>752.55000000000007</v>
      </c>
      <c r="I187" s="3">
        <f>data[[#This Row],[Amount]]-data[[#This Row],[total cost]]</f>
        <v>-472.55000000000007</v>
      </c>
    </row>
    <row r="188" spans="2:9" x14ac:dyDescent="0.25">
      <c r="B188" t="s">
        <v>23</v>
      </c>
      <c r="C188" t="s">
        <v>9</v>
      </c>
      <c r="D188" t="s">
        <v>37</v>
      </c>
      <c r="E188" s="3">
        <v>6734</v>
      </c>
      <c r="F188" s="4">
        <v>123</v>
      </c>
      <c r="G188">
        <f>_xlfn.XLOOKUP(data[[#This Row],[Product]],products[Product],products[Cost per unit])</f>
        <v>8.65</v>
      </c>
      <c r="H188">
        <f>data[[#This Row],[cost per unit]]*data[[#This Row],[Units]]</f>
        <v>1063.95</v>
      </c>
      <c r="I188" s="3">
        <f>data[[#This Row],[Amount]]-data[[#This Row],[total cost]]</f>
        <v>5670.05</v>
      </c>
    </row>
    <row r="189" spans="2:9" x14ac:dyDescent="0.25">
      <c r="B189" t="s">
        <v>22</v>
      </c>
      <c r="C189" t="s">
        <v>18</v>
      </c>
      <c r="D189" t="s">
        <v>37</v>
      </c>
      <c r="E189" s="3">
        <v>2954</v>
      </c>
      <c r="F189" s="4">
        <v>189</v>
      </c>
      <c r="G189">
        <f>_xlfn.XLOOKUP(data[[#This Row],[Product]],products[Product],products[Cost per unit])</f>
        <v>8.65</v>
      </c>
      <c r="H189">
        <f>data[[#This Row],[cost per unit]]*data[[#This Row],[Units]]</f>
        <v>1634.8500000000001</v>
      </c>
      <c r="I189" s="3">
        <f>data[[#This Row],[Amount]]-data[[#This Row],[total cost]]</f>
        <v>1319.1499999999999</v>
      </c>
    </row>
    <row r="190" spans="2:9" x14ac:dyDescent="0.25">
      <c r="B190" t="s">
        <v>15</v>
      </c>
      <c r="C190" t="s">
        <v>16</v>
      </c>
      <c r="D190" t="s">
        <v>37</v>
      </c>
      <c r="E190" s="3">
        <v>3752</v>
      </c>
      <c r="F190" s="4">
        <v>213</v>
      </c>
      <c r="G190">
        <f>_xlfn.XLOOKUP(data[[#This Row],[Product]],products[Product],products[Cost per unit])</f>
        <v>8.65</v>
      </c>
      <c r="H190">
        <f>data[[#This Row],[cost per unit]]*data[[#This Row],[Units]]</f>
        <v>1842.45</v>
      </c>
      <c r="I190" s="3">
        <f>data[[#This Row],[Amount]]-data[[#This Row],[total cost]]</f>
        <v>1909.55</v>
      </c>
    </row>
    <row r="191" spans="2:9" x14ac:dyDescent="0.25">
      <c r="B191" t="s">
        <v>13</v>
      </c>
      <c r="C191" t="s">
        <v>12</v>
      </c>
      <c r="D191" t="s">
        <v>37</v>
      </c>
      <c r="E191" s="3">
        <v>12348</v>
      </c>
      <c r="F191" s="4">
        <v>234</v>
      </c>
      <c r="G191">
        <f>_xlfn.XLOOKUP(data[[#This Row],[Product]],products[Product],products[Cost per unit])</f>
        <v>8.65</v>
      </c>
      <c r="H191">
        <f>data[[#This Row],[cost per unit]]*data[[#This Row],[Units]]</f>
        <v>2024.1000000000001</v>
      </c>
      <c r="I191" s="3">
        <f>data[[#This Row],[Amount]]-data[[#This Row],[total cost]]</f>
        <v>10323.9</v>
      </c>
    </row>
    <row r="192" spans="2:9" x14ac:dyDescent="0.25">
      <c r="B192" t="s">
        <v>17</v>
      </c>
      <c r="C192" t="s">
        <v>18</v>
      </c>
      <c r="D192" t="s">
        <v>37</v>
      </c>
      <c r="E192" s="3">
        <v>6657</v>
      </c>
      <c r="F192" s="4">
        <v>303</v>
      </c>
      <c r="G192">
        <f>_xlfn.XLOOKUP(data[[#This Row],[Product]],products[Product],products[Cost per unit])</f>
        <v>8.65</v>
      </c>
      <c r="H192">
        <f>data[[#This Row],[cost per unit]]*data[[#This Row],[Units]]</f>
        <v>2620.9500000000003</v>
      </c>
      <c r="I192" s="3">
        <f>data[[#This Row],[Amount]]-data[[#This Row],[total cost]]</f>
        <v>4036.0499999999997</v>
      </c>
    </row>
    <row r="193" spans="2:9" x14ac:dyDescent="0.25">
      <c r="B193" t="s">
        <v>15</v>
      </c>
      <c r="C193" t="s">
        <v>12</v>
      </c>
      <c r="D193" t="s">
        <v>37</v>
      </c>
      <c r="E193" s="3">
        <v>6706</v>
      </c>
      <c r="F193" s="4">
        <v>459</v>
      </c>
      <c r="G193">
        <f>_xlfn.XLOOKUP(data[[#This Row],[Product]],products[Product],products[Cost per unit])</f>
        <v>8.65</v>
      </c>
      <c r="H193">
        <f>data[[#This Row],[cost per unit]]*data[[#This Row],[Units]]</f>
        <v>3970.3500000000004</v>
      </c>
      <c r="I193" s="3">
        <f>data[[#This Row],[Amount]]-data[[#This Row],[total cost]]</f>
        <v>2735.6499999999996</v>
      </c>
    </row>
    <row r="194" spans="2:9" x14ac:dyDescent="0.25">
      <c r="B194" t="s">
        <v>26</v>
      </c>
      <c r="C194" t="s">
        <v>9</v>
      </c>
      <c r="D194" t="s">
        <v>37</v>
      </c>
      <c r="E194" s="3">
        <v>7777</v>
      </c>
      <c r="F194" s="4">
        <v>504</v>
      </c>
      <c r="G194">
        <f>_xlfn.XLOOKUP(data[[#This Row],[Product]],products[Product],products[Cost per unit])</f>
        <v>8.65</v>
      </c>
      <c r="H194">
        <f>data[[#This Row],[cost per unit]]*data[[#This Row],[Units]]</f>
        <v>4359.6000000000004</v>
      </c>
      <c r="I194" s="3">
        <f>data[[#This Row],[Amount]]-data[[#This Row],[total cost]]</f>
        <v>3417.3999999999996</v>
      </c>
    </row>
    <row r="195" spans="2:9" x14ac:dyDescent="0.25">
      <c r="B195" t="s">
        <v>19</v>
      </c>
      <c r="C195" t="s">
        <v>12</v>
      </c>
      <c r="D195" t="s">
        <v>38</v>
      </c>
      <c r="E195" s="3">
        <v>553</v>
      </c>
      <c r="F195" s="4">
        <v>15</v>
      </c>
      <c r="G195">
        <f>_xlfn.XLOOKUP(data[[#This Row],[Product]],products[Product],products[Cost per unit])</f>
        <v>7.64</v>
      </c>
      <c r="H195">
        <f>data[[#This Row],[cost per unit]]*data[[#This Row],[Units]]</f>
        <v>114.6</v>
      </c>
      <c r="I195" s="3">
        <f>data[[#This Row],[Amount]]-data[[#This Row],[total cost]]</f>
        <v>438.4</v>
      </c>
    </row>
    <row r="196" spans="2:9" x14ac:dyDescent="0.25">
      <c r="B196" t="s">
        <v>26</v>
      </c>
      <c r="C196" t="s">
        <v>18</v>
      </c>
      <c r="D196" t="s">
        <v>38</v>
      </c>
      <c r="E196" s="3">
        <v>1281</v>
      </c>
      <c r="F196" s="4">
        <v>18</v>
      </c>
      <c r="G196">
        <f>_xlfn.XLOOKUP(data[[#This Row],[Product]],products[Product],products[Cost per unit])</f>
        <v>7.64</v>
      </c>
      <c r="H196">
        <f>data[[#This Row],[cost per unit]]*data[[#This Row],[Units]]</f>
        <v>137.51999999999998</v>
      </c>
      <c r="I196" s="3">
        <f>data[[#This Row],[Amount]]-data[[#This Row],[total cost]]</f>
        <v>1143.48</v>
      </c>
    </row>
    <row r="197" spans="2:9" x14ac:dyDescent="0.25">
      <c r="B197" t="s">
        <v>19</v>
      </c>
      <c r="C197" t="s">
        <v>20</v>
      </c>
      <c r="D197" t="s">
        <v>38</v>
      </c>
      <c r="E197" s="3">
        <v>238</v>
      </c>
      <c r="F197" s="4">
        <v>18</v>
      </c>
      <c r="G197">
        <f>_xlfn.XLOOKUP(data[[#This Row],[Product]],products[Product],products[Cost per unit])</f>
        <v>7.64</v>
      </c>
      <c r="H197">
        <f>data[[#This Row],[cost per unit]]*data[[#This Row],[Units]]</f>
        <v>137.51999999999998</v>
      </c>
      <c r="I197" s="3">
        <f>data[[#This Row],[Amount]]-data[[#This Row],[total cost]]</f>
        <v>100.48000000000002</v>
      </c>
    </row>
    <row r="198" spans="2:9" x14ac:dyDescent="0.25">
      <c r="B198" t="s">
        <v>13</v>
      </c>
      <c r="C198" t="s">
        <v>20</v>
      </c>
      <c r="D198" t="s">
        <v>38</v>
      </c>
      <c r="E198" s="3">
        <v>7693</v>
      </c>
      <c r="F198" s="4">
        <v>21</v>
      </c>
      <c r="G198">
        <f>_xlfn.XLOOKUP(data[[#This Row],[Product]],products[Product],products[Cost per unit])</f>
        <v>7.64</v>
      </c>
      <c r="H198">
        <f>data[[#This Row],[cost per unit]]*data[[#This Row],[Units]]</f>
        <v>160.44</v>
      </c>
      <c r="I198" s="3">
        <f>data[[#This Row],[Amount]]-data[[#This Row],[total cost]]</f>
        <v>7532.56</v>
      </c>
    </row>
    <row r="199" spans="2:9" x14ac:dyDescent="0.25">
      <c r="B199" t="s">
        <v>21</v>
      </c>
      <c r="C199" t="s">
        <v>12</v>
      </c>
      <c r="D199" t="s">
        <v>38</v>
      </c>
      <c r="E199" s="3">
        <v>609</v>
      </c>
      <c r="F199" s="4">
        <v>99</v>
      </c>
      <c r="G199">
        <f>_xlfn.XLOOKUP(data[[#This Row],[Product]],products[Product],products[Cost per unit])</f>
        <v>7.64</v>
      </c>
      <c r="H199">
        <f>data[[#This Row],[cost per unit]]*data[[#This Row],[Units]]</f>
        <v>756.36</v>
      </c>
      <c r="I199" s="3">
        <f>data[[#This Row],[Amount]]-data[[#This Row],[total cost]]</f>
        <v>-147.36000000000001</v>
      </c>
    </row>
    <row r="200" spans="2:9" x14ac:dyDescent="0.25">
      <c r="B200" t="s">
        <v>19</v>
      </c>
      <c r="C200" t="s">
        <v>9</v>
      </c>
      <c r="D200" t="s">
        <v>38</v>
      </c>
      <c r="E200" s="3">
        <v>7511</v>
      </c>
      <c r="F200" s="4">
        <v>120</v>
      </c>
      <c r="G200">
        <f>_xlfn.XLOOKUP(data[[#This Row],[Product]],products[Product],products[Cost per unit])</f>
        <v>7.64</v>
      </c>
      <c r="H200">
        <f>data[[#This Row],[cost per unit]]*data[[#This Row],[Units]]</f>
        <v>916.8</v>
      </c>
      <c r="I200" s="3">
        <f>data[[#This Row],[Amount]]-data[[#This Row],[total cost]]</f>
        <v>6594.2</v>
      </c>
    </row>
    <row r="201" spans="2:9" x14ac:dyDescent="0.25">
      <c r="B201" t="s">
        <v>13</v>
      </c>
      <c r="C201" t="s">
        <v>9</v>
      </c>
      <c r="D201" t="s">
        <v>38</v>
      </c>
      <c r="E201" s="3">
        <v>4018</v>
      </c>
      <c r="F201" s="4">
        <v>162</v>
      </c>
      <c r="G201">
        <f>_xlfn.XLOOKUP(data[[#This Row],[Product]],products[Product],products[Cost per unit])</f>
        <v>7.64</v>
      </c>
      <c r="H201">
        <f>data[[#This Row],[cost per unit]]*data[[#This Row],[Units]]</f>
        <v>1237.6799999999998</v>
      </c>
      <c r="I201" s="3">
        <f>data[[#This Row],[Amount]]-data[[#This Row],[total cost]]</f>
        <v>2780.32</v>
      </c>
    </row>
    <row r="202" spans="2:9" x14ac:dyDescent="0.25">
      <c r="B202" t="s">
        <v>8</v>
      </c>
      <c r="C202" t="s">
        <v>16</v>
      </c>
      <c r="D202" t="s">
        <v>38</v>
      </c>
      <c r="E202" s="3">
        <v>5474</v>
      </c>
      <c r="F202" s="4">
        <v>168</v>
      </c>
      <c r="G202">
        <f>_xlfn.XLOOKUP(data[[#This Row],[Product]],products[Product],products[Cost per unit])</f>
        <v>7.64</v>
      </c>
      <c r="H202">
        <f>data[[#This Row],[cost per unit]]*data[[#This Row],[Units]]</f>
        <v>1283.52</v>
      </c>
      <c r="I202" s="3">
        <f>data[[#This Row],[Amount]]-data[[#This Row],[total cost]]</f>
        <v>4190.4799999999996</v>
      </c>
    </row>
    <row r="203" spans="2:9" x14ac:dyDescent="0.25">
      <c r="B203" t="s">
        <v>21</v>
      </c>
      <c r="C203" t="s">
        <v>18</v>
      </c>
      <c r="D203" t="s">
        <v>38</v>
      </c>
      <c r="E203" s="3">
        <v>1925</v>
      </c>
      <c r="F203" s="4">
        <v>192</v>
      </c>
      <c r="G203">
        <f>_xlfn.XLOOKUP(data[[#This Row],[Product]],products[Product],products[Cost per unit])</f>
        <v>7.64</v>
      </c>
      <c r="H203">
        <f>data[[#This Row],[cost per unit]]*data[[#This Row],[Units]]</f>
        <v>1466.8799999999999</v>
      </c>
      <c r="I203" s="3">
        <f>data[[#This Row],[Amount]]-data[[#This Row],[total cost]]</f>
        <v>458.12000000000012</v>
      </c>
    </row>
    <row r="204" spans="2:9" x14ac:dyDescent="0.25">
      <c r="B204" t="s">
        <v>8</v>
      </c>
      <c r="C204" t="s">
        <v>9</v>
      </c>
      <c r="D204" t="s">
        <v>38</v>
      </c>
      <c r="E204" s="3">
        <v>861</v>
      </c>
      <c r="F204" s="4">
        <v>195</v>
      </c>
      <c r="G204">
        <f>_xlfn.XLOOKUP(data[[#This Row],[Product]],products[Product],products[Cost per unit])</f>
        <v>7.64</v>
      </c>
      <c r="H204">
        <f>data[[#This Row],[cost per unit]]*data[[#This Row],[Units]]</f>
        <v>1489.8</v>
      </c>
      <c r="I204" s="3">
        <f>data[[#This Row],[Amount]]-data[[#This Row],[total cost]]</f>
        <v>-628.79999999999995</v>
      </c>
    </row>
    <row r="205" spans="2:9" x14ac:dyDescent="0.25">
      <c r="B205" t="s">
        <v>17</v>
      </c>
      <c r="C205" t="s">
        <v>9</v>
      </c>
      <c r="D205" t="s">
        <v>38</v>
      </c>
      <c r="E205" s="3">
        <v>5355</v>
      </c>
      <c r="F205" s="4">
        <v>204</v>
      </c>
      <c r="G205">
        <f>_xlfn.XLOOKUP(data[[#This Row],[Product]],products[Product],products[Cost per unit])</f>
        <v>7.64</v>
      </c>
      <c r="H205">
        <f>data[[#This Row],[cost per unit]]*data[[#This Row],[Units]]</f>
        <v>1558.56</v>
      </c>
      <c r="I205" s="3">
        <f>data[[#This Row],[Amount]]-data[[#This Row],[total cost]]</f>
        <v>3796.44</v>
      </c>
    </row>
    <row r="206" spans="2:9" x14ac:dyDescent="0.25">
      <c r="B206" t="s">
        <v>15</v>
      </c>
      <c r="C206" t="s">
        <v>20</v>
      </c>
      <c r="D206" t="s">
        <v>38</v>
      </c>
      <c r="E206" s="3">
        <v>1771</v>
      </c>
      <c r="F206" s="4">
        <v>204</v>
      </c>
      <c r="G206">
        <f>_xlfn.XLOOKUP(data[[#This Row],[Product]],products[Product],products[Cost per unit])</f>
        <v>7.64</v>
      </c>
      <c r="H206">
        <f>data[[#This Row],[cost per unit]]*data[[#This Row],[Units]]</f>
        <v>1558.56</v>
      </c>
      <c r="I206" s="3">
        <f>data[[#This Row],[Amount]]-data[[#This Row],[total cost]]</f>
        <v>212.44000000000005</v>
      </c>
    </row>
    <row r="207" spans="2:9" x14ac:dyDescent="0.25">
      <c r="B207" t="s">
        <v>11</v>
      </c>
      <c r="C207" t="s">
        <v>12</v>
      </c>
      <c r="D207" t="s">
        <v>38</v>
      </c>
      <c r="E207" s="3">
        <v>4585</v>
      </c>
      <c r="F207" s="4">
        <v>240</v>
      </c>
      <c r="G207">
        <f>_xlfn.XLOOKUP(data[[#This Row],[Product]],products[Product],products[Cost per unit])</f>
        <v>7.64</v>
      </c>
      <c r="H207">
        <f>data[[#This Row],[cost per unit]]*data[[#This Row],[Units]]</f>
        <v>1833.6</v>
      </c>
      <c r="I207" s="3">
        <f>data[[#This Row],[Amount]]-data[[#This Row],[total cost]]</f>
        <v>2751.4</v>
      </c>
    </row>
    <row r="208" spans="2:9" x14ac:dyDescent="0.25">
      <c r="B208" t="s">
        <v>11</v>
      </c>
      <c r="C208" t="s">
        <v>18</v>
      </c>
      <c r="D208" t="s">
        <v>38</v>
      </c>
      <c r="E208" s="3">
        <v>2870</v>
      </c>
      <c r="F208" s="4">
        <v>300</v>
      </c>
      <c r="G208">
        <f>_xlfn.XLOOKUP(data[[#This Row],[Product]],products[Product],products[Cost per unit])</f>
        <v>7.64</v>
      </c>
      <c r="H208">
        <f>data[[#This Row],[cost per unit]]*data[[#This Row],[Units]]</f>
        <v>2292</v>
      </c>
      <c r="I208" s="3">
        <f>data[[#This Row],[Amount]]-data[[#This Row],[total cost]]</f>
        <v>578</v>
      </c>
    </row>
    <row r="209" spans="2:9" x14ac:dyDescent="0.25">
      <c r="B209" t="s">
        <v>13</v>
      </c>
      <c r="C209" t="s">
        <v>16</v>
      </c>
      <c r="D209" t="s">
        <v>39</v>
      </c>
      <c r="E209" s="3">
        <v>2541</v>
      </c>
      <c r="F209" s="4">
        <v>45</v>
      </c>
      <c r="G209">
        <f>_xlfn.XLOOKUP(data[[#This Row],[Product]],products[Product],products[Cost per unit])</f>
        <v>7.16</v>
      </c>
      <c r="H209">
        <f>data[[#This Row],[cost per unit]]*data[[#This Row],[Units]]</f>
        <v>322.2</v>
      </c>
      <c r="I209" s="3">
        <f>data[[#This Row],[Amount]]-data[[#This Row],[total cost]]</f>
        <v>2218.8000000000002</v>
      </c>
    </row>
    <row r="210" spans="2:9" x14ac:dyDescent="0.25">
      <c r="B210" t="s">
        <v>26</v>
      </c>
      <c r="C210" t="s">
        <v>14</v>
      </c>
      <c r="D210" t="s">
        <v>39</v>
      </c>
      <c r="E210" s="3">
        <v>3640</v>
      </c>
      <c r="F210" s="4">
        <v>51</v>
      </c>
      <c r="G210">
        <f>_xlfn.XLOOKUP(data[[#This Row],[Product]],products[Product],products[Cost per unit])</f>
        <v>7.16</v>
      </c>
      <c r="H210">
        <f>data[[#This Row],[cost per unit]]*data[[#This Row],[Units]]</f>
        <v>365.16</v>
      </c>
      <c r="I210" s="3">
        <f>data[[#This Row],[Amount]]-data[[#This Row],[total cost]]</f>
        <v>3274.84</v>
      </c>
    </row>
    <row r="211" spans="2:9" x14ac:dyDescent="0.25">
      <c r="B211" t="s">
        <v>26</v>
      </c>
      <c r="C211" t="s">
        <v>12</v>
      </c>
      <c r="D211" t="s">
        <v>39</v>
      </c>
      <c r="E211" s="3">
        <v>2114</v>
      </c>
      <c r="F211" s="4">
        <v>66</v>
      </c>
      <c r="G211">
        <f>_xlfn.XLOOKUP(data[[#This Row],[Product]],products[Product],products[Cost per unit])</f>
        <v>7.16</v>
      </c>
      <c r="H211">
        <f>data[[#This Row],[cost per unit]]*data[[#This Row],[Units]]</f>
        <v>472.56</v>
      </c>
      <c r="I211" s="3">
        <f>data[[#This Row],[Amount]]-data[[#This Row],[total cost]]</f>
        <v>1641.44</v>
      </c>
    </row>
    <row r="212" spans="2:9" x14ac:dyDescent="0.25">
      <c r="B212" t="s">
        <v>13</v>
      </c>
      <c r="C212" t="s">
        <v>20</v>
      </c>
      <c r="D212" t="s">
        <v>39</v>
      </c>
      <c r="E212" s="3">
        <v>9002</v>
      </c>
      <c r="F212" s="4">
        <v>72</v>
      </c>
      <c r="G212">
        <f>_xlfn.XLOOKUP(data[[#This Row],[Product]],products[Product],products[Cost per unit])</f>
        <v>7.16</v>
      </c>
      <c r="H212">
        <f>data[[#This Row],[cost per unit]]*data[[#This Row],[Units]]</f>
        <v>515.52</v>
      </c>
      <c r="I212" s="3">
        <f>data[[#This Row],[Amount]]-data[[#This Row],[total cost]]</f>
        <v>8486.48</v>
      </c>
    </row>
    <row r="213" spans="2:9" x14ac:dyDescent="0.25">
      <c r="B213" t="s">
        <v>19</v>
      </c>
      <c r="C213" t="s">
        <v>18</v>
      </c>
      <c r="D213" t="s">
        <v>39</v>
      </c>
      <c r="E213" s="3">
        <v>8211</v>
      </c>
      <c r="F213" s="4">
        <v>75</v>
      </c>
      <c r="G213">
        <f>_xlfn.XLOOKUP(data[[#This Row],[Product]],products[Product],products[Cost per unit])</f>
        <v>7.16</v>
      </c>
      <c r="H213">
        <f>data[[#This Row],[cost per unit]]*data[[#This Row],[Units]]</f>
        <v>537</v>
      </c>
      <c r="I213" s="3">
        <f>data[[#This Row],[Amount]]-data[[#This Row],[total cost]]</f>
        <v>7674</v>
      </c>
    </row>
    <row r="214" spans="2:9" x14ac:dyDescent="0.25">
      <c r="B214" t="s">
        <v>23</v>
      </c>
      <c r="C214" t="s">
        <v>9</v>
      </c>
      <c r="D214" t="s">
        <v>39</v>
      </c>
      <c r="E214" s="3">
        <v>3339</v>
      </c>
      <c r="F214" s="4">
        <v>75</v>
      </c>
      <c r="G214">
        <f>_xlfn.XLOOKUP(data[[#This Row],[Product]],products[Product],products[Cost per unit])</f>
        <v>7.16</v>
      </c>
      <c r="H214">
        <f>data[[#This Row],[cost per unit]]*data[[#This Row],[Units]]</f>
        <v>537</v>
      </c>
      <c r="I214" s="3">
        <f>data[[#This Row],[Amount]]-data[[#This Row],[total cost]]</f>
        <v>2802</v>
      </c>
    </row>
    <row r="215" spans="2:9" x14ac:dyDescent="0.25">
      <c r="B215" t="s">
        <v>8</v>
      </c>
      <c r="C215" t="s">
        <v>9</v>
      </c>
      <c r="D215" t="s">
        <v>39</v>
      </c>
      <c r="E215" s="3">
        <v>2891</v>
      </c>
      <c r="F215" s="4">
        <v>102</v>
      </c>
      <c r="G215">
        <f>_xlfn.XLOOKUP(data[[#This Row],[Product]],products[Product],products[Cost per unit])</f>
        <v>7.16</v>
      </c>
      <c r="H215">
        <f>data[[#This Row],[cost per unit]]*data[[#This Row],[Units]]</f>
        <v>730.32</v>
      </c>
      <c r="I215" s="3">
        <f>data[[#This Row],[Amount]]-data[[#This Row],[total cost]]</f>
        <v>2160.6799999999998</v>
      </c>
    </row>
    <row r="216" spans="2:9" x14ac:dyDescent="0.25">
      <c r="B216" t="s">
        <v>13</v>
      </c>
      <c r="C216" t="s">
        <v>12</v>
      </c>
      <c r="D216" t="s">
        <v>39</v>
      </c>
      <c r="E216" s="3">
        <v>1617</v>
      </c>
      <c r="F216" s="4">
        <v>126</v>
      </c>
      <c r="G216">
        <f>_xlfn.XLOOKUP(data[[#This Row],[Product]],products[Product],products[Cost per unit])</f>
        <v>7.16</v>
      </c>
      <c r="H216">
        <f>data[[#This Row],[cost per unit]]*data[[#This Row],[Units]]</f>
        <v>902.16</v>
      </c>
      <c r="I216" s="3">
        <f>data[[#This Row],[Amount]]-data[[#This Row],[total cost]]</f>
        <v>714.84</v>
      </c>
    </row>
    <row r="217" spans="2:9" x14ac:dyDescent="0.25">
      <c r="B217" t="s">
        <v>23</v>
      </c>
      <c r="C217" t="s">
        <v>18</v>
      </c>
      <c r="D217" t="s">
        <v>39</v>
      </c>
      <c r="E217" s="3">
        <v>1400</v>
      </c>
      <c r="F217" s="4">
        <v>135</v>
      </c>
      <c r="G217">
        <f>_xlfn.XLOOKUP(data[[#This Row],[Product]],products[Product],products[Cost per unit])</f>
        <v>7.16</v>
      </c>
      <c r="H217">
        <f>data[[#This Row],[cost per unit]]*data[[#This Row],[Units]]</f>
        <v>966.6</v>
      </c>
      <c r="I217" s="3">
        <f>data[[#This Row],[Amount]]-data[[#This Row],[total cost]]</f>
        <v>433.4</v>
      </c>
    </row>
    <row r="218" spans="2:9" x14ac:dyDescent="0.25">
      <c r="B218" t="s">
        <v>13</v>
      </c>
      <c r="C218" t="s">
        <v>14</v>
      </c>
      <c r="D218" t="s">
        <v>39</v>
      </c>
      <c r="E218" s="3">
        <v>0</v>
      </c>
      <c r="F218" s="4">
        <v>135</v>
      </c>
      <c r="G218">
        <f>_xlfn.XLOOKUP(data[[#This Row],[Product]],products[Product],products[Cost per unit])</f>
        <v>7.16</v>
      </c>
      <c r="H218">
        <f>data[[#This Row],[cost per unit]]*data[[#This Row],[Units]]</f>
        <v>966.6</v>
      </c>
      <c r="I218" s="3">
        <f>data[[#This Row],[Amount]]-data[[#This Row],[total cost]]</f>
        <v>-966.6</v>
      </c>
    </row>
    <row r="219" spans="2:9" x14ac:dyDescent="0.25">
      <c r="B219" t="s">
        <v>15</v>
      </c>
      <c r="C219" t="s">
        <v>12</v>
      </c>
      <c r="D219" t="s">
        <v>39</v>
      </c>
      <c r="E219" s="3">
        <v>2023</v>
      </c>
      <c r="F219" s="4">
        <v>168</v>
      </c>
      <c r="G219">
        <f>_xlfn.XLOOKUP(data[[#This Row],[Product]],products[Product],products[Cost per unit])</f>
        <v>7.16</v>
      </c>
      <c r="H219">
        <f>data[[#This Row],[cost per unit]]*data[[#This Row],[Units]]</f>
        <v>1202.8800000000001</v>
      </c>
      <c r="I219" s="3">
        <f>data[[#This Row],[Amount]]-data[[#This Row],[total cost]]</f>
        <v>820.11999999999989</v>
      </c>
    </row>
    <row r="220" spans="2:9" x14ac:dyDescent="0.25">
      <c r="B220" t="s">
        <v>11</v>
      </c>
      <c r="C220" t="s">
        <v>18</v>
      </c>
      <c r="D220" t="s">
        <v>39</v>
      </c>
      <c r="E220" s="3">
        <v>5551</v>
      </c>
      <c r="F220" s="4">
        <v>252</v>
      </c>
      <c r="G220">
        <f>_xlfn.XLOOKUP(data[[#This Row],[Product]],products[Product],products[Cost per unit])</f>
        <v>7.16</v>
      </c>
      <c r="H220">
        <f>data[[#This Row],[cost per unit]]*data[[#This Row],[Units]]</f>
        <v>1804.32</v>
      </c>
      <c r="I220" s="3">
        <f>data[[#This Row],[Amount]]-data[[#This Row],[total cost]]</f>
        <v>3746.6800000000003</v>
      </c>
    </row>
    <row r="221" spans="2:9" x14ac:dyDescent="0.25">
      <c r="B221" t="s">
        <v>22</v>
      </c>
      <c r="C221" t="s">
        <v>20</v>
      </c>
      <c r="D221" t="s">
        <v>39</v>
      </c>
      <c r="E221" s="3">
        <v>1085</v>
      </c>
      <c r="F221" s="4">
        <v>273</v>
      </c>
      <c r="G221">
        <f>_xlfn.XLOOKUP(data[[#This Row],[Product]],products[Product],products[Cost per unit])</f>
        <v>7.16</v>
      </c>
      <c r="H221">
        <f>data[[#This Row],[cost per unit]]*data[[#This Row],[Units]]</f>
        <v>1954.68</v>
      </c>
      <c r="I221" s="3">
        <f>data[[#This Row],[Amount]]-data[[#This Row],[total cost]]</f>
        <v>-869.68000000000006</v>
      </c>
    </row>
    <row r="222" spans="2:9" x14ac:dyDescent="0.25">
      <c r="B222" t="s">
        <v>26</v>
      </c>
      <c r="C222" t="s">
        <v>20</v>
      </c>
      <c r="D222" t="s">
        <v>39</v>
      </c>
      <c r="E222" s="3">
        <v>4592</v>
      </c>
      <c r="F222" s="4">
        <v>324</v>
      </c>
      <c r="G222">
        <f>_xlfn.XLOOKUP(data[[#This Row],[Product]],products[Product],products[Cost per unit])</f>
        <v>7.16</v>
      </c>
      <c r="H222">
        <f>data[[#This Row],[cost per unit]]*data[[#This Row],[Units]]</f>
        <v>2319.84</v>
      </c>
      <c r="I222" s="3">
        <f>data[[#This Row],[Amount]]-data[[#This Row],[total cost]]</f>
        <v>2272.16</v>
      </c>
    </row>
    <row r="223" spans="2:9" x14ac:dyDescent="0.25">
      <c r="B223" t="s">
        <v>17</v>
      </c>
      <c r="C223" t="s">
        <v>18</v>
      </c>
      <c r="D223" t="s">
        <v>39</v>
      </c>
      <c r="E223" s="3">
        <v>2471</v>
      </c>
      <c r="F223" s="4">
        <v>342</v>
      </c>
      <c r="G223">
        <f>_xlfn.XLOOKUP(data[[#This Row],[Product]],products[Product],products[Cost per unit])</f>
        <v>7.16</v>
      </c>
      <c r="H223">
        <f>data[[#This Row],[cost per unit]]*data[[#This Row],[Units]]</f>
        <v>2448.7200000000003</v>
      </c>
      <c r="I223" s="3">
        <f>data[[#This Row],[Amount]]-data[[#This Row],[total cost]]</f>
        <v>22.279999999999745</v>
      </c>
    </row>
    <row r="224" spans="2:9" x14ac:dyDescent="0.25">
      <c r="B224" t="s">
        <v>8</v>
      </c>
      <c r="C224" t="s">
        <v>12</v>
      </c>
      <c r="D224" t="s">
        <v>39</v>
      </c>
      <c r="E224" s="3">
        <v>4480</v>
      </c>
      <c r="F224" s="4">
        <v>357</v>
      </c>
      <c r="G224">
        <f>_xlfn.XLOOKUP(data[[#This Row],[Product]],products[Product],products[Cost per unit])</f>
        <v>7.16</v>
      </c>
      <c r="H224">
        <f>data[[#This Row],[cost per unit]]*data[[#This Row],[Units]]</f>
        <v>2556.12</v>
      </c>
      <c r="I224" s="3">
        <f>data[[#This Row],[Amount]]-data[[#This Row],[total cost]]</f>
        <v>1923.88</v>
      </c>
    </row>
    <row r="225" spans="2:9" x14ac:dyDescent="0.25">
      <c r="B225" t="s">
        <v>23</v>
      </c>
      <c r="C225" t="s">
        <v>14</v>
      </c>
      <c r="D225" t="s">
        <v>39</v>
      </c>
      <c r="E225" s="3">
        <v>3052</v>
      </c>
      <c r="F225" s="4">
        <v>378</v>
      </c>
      <c r="G225">
        <f>_xlfn.XLOOKUP(data[[#This Row],[Product]],products[Product],products[Cost per unit])</f>
        <v>7.16</v>
      </c>
      <c r="H225">
        <f>data[[#This Row],[cost per unit]]*data[[#This Row],[Units]]</f>
        <v>2706.48</v>
      </c>
      <c r="I225" s="3">
        <f>data[[#This Row],[Amount]]-data[[#This Row],[total cost]]</f>
        <v>345.52</v>
      </c>
    </row>
    <row r="226" spans="2:9" x14ac:dyDescent="0.25">
      <c r="B226" t="s">
        <v>8</v>
      </c>
      <c r="C226" t="s">
        <v>18</v>
      </c>
      <c r="D226" t="s">
        <v>40</v>
      </c>
      <c r="E226" s="3">
        <v>6314</v>
      </c>
      <c r="F226" s="4">
        <v>15</v>
      </c>
      <c r="G226">
        <f>_xlfn.XLOOKUP(data[[#This Row],[Product]],products[Product],products[Cost per unit])</f>
        <v>6.49</v>
      </c>
      <c r="H226">
        <f>data[[#This Row],[cost per unit]]*data[[#This Row],[Units]]</f>
        <v>97.350000000000009</v>
      </c>
      <c r="I226" s="3">
        <f>data[[#This Row],[Amount]]-data[[#This Row],[total cost]]</f>
        <v>6216.65</v>
      </c>
    </row>
    <row r="227" spans="2:9" x14ac:dyDescent="0.25">
      <c r="B227" t="s">
        <v>17</v>
      </c>
      <c r="C227" t="s">
        <v>20</v>
      </c>
      <c r="D227" t="s">
        <v>40</v>
      </c>
      <c r="E227" s="3">
        <v>4683</v>
      </c>
      <c r="F227" s="4">
        <v>30</v>
      </c>
      <c r="G227">
        <f>_xlfn.XLOOKUP(data[[#This Row],[Product]],products[Product],products[Cost per unit])</f>
        <v>6.49</v>
      </c>
      <c r="H227">
        <f>data[[#This Row],[cost per unit]]*data[[#This Row],[Units]]</f>
        <v>194.70000000000002</v>
      </c>
      <c r="I227" s="3">
        <f>data[[#This Row],[Amount]]-data[[#This Row],[total cost]]</f>
        <v>4488.3</v>
      </c>
    </row>
    <row r="228" spans="2:9" x14ac:dyDescent="0.25">
      <c r="B228" t="s">
        <v>19</v>
      </c>
      <c r="C228" t="s">
        <v>14</v>
      </c>
      <c r="D228" t="s">
        <v>40</v>
      </c>
      <c r="E228" s="3">
        <v>630</v>
      </c>
      <c r="F228" s="4">
        <v>36</v>
      </c>
      <c r="G228">
        <f>_xlfn.XLOOKUP(data[[#This Row],[Product]],products[Product],products[Cost per unit])</f>
        <v>6.49</v>
      </c>
      <c r="H228">
        <f>data[[#This Row],[cost per unit]]*data[[#This Row],[Units]]</f>
        <v>233.64000000000001</v>
      </c>
      <c r="I228" s="3">
        <f>data[[#This Row],[Amount]]-data[[#This Row],[total cost]]</f>
        <v>396.36</v>
      </c>
    </row>
    <row r="229" spans="2:9" x14ac:dyDescent="0.25">
      <c r="B229" t="s">
        <v>13</v>
      </c>
      <c r="C229" t="s">
        <v>9</v>
      </c>
      <c r="D229" t="s">
        <v>40</v>
      </c>
      <c r="E229" s="3">
        <v>2779</v>
      </c>
      <c r="F229" s="4">
        <v>75</v>
      </c>
      <c r="G229">
        <f>_xlfn.XLOOKUP(data[[#This Row],[Product]],products[Product],products[Cost per unit])</f>
        <v>6.49</v>
      </c>
      <c r="H229">
        <f>data[[#This Row],[cost per unit]]*data[[#This Row],[Units]]</f>
        <v>486.75</v>
      </c>
      <c r="I229" s="3">
        <f>data[[#This Row],[Amount]]-data[[#This Row],[total cost]]</f>
        <v>2292.25</v>
      </c>
    </row>
    <row r="230" spans="2:9" x14ac:dyDescent="0.25">
      <c r="B230" t="s">
        <v>26</v>
      </c>
      <c r="C230" t="s">
        <v>12</v>
      </c>
      <c r="D230" t="s">
        <v>40</v>
      </c>
      <c r="E230" s="3">
        <v>2023</v>
      </c>
      <c r="F230" s="4">
        <v>78</v>
      </c>
      <c r="G230">
        <f>_xlfn.XLOOKUP(data[[#This Row],[Product]],products[Product],products[Cost per unit])</f>
        <v>6.49</v>
      </c>
      <c r="H230">
        <f>data[[#This Row],[cost per unit]]*data[[#This Row],[Units]]</f>
        <v>506.22</v>
      </c>
      <c r="I230" s="3">
        <f>data[[#This Row],[Amount]]-data[[#This Row],[total cost]]</f>
        <v>1516.78</v>
      </c>
    </row>
    <row r="231" spans="2:9" x14ac:dyDescent="0.25">
      <c r="B231" t="s">
        <v>22</v>
      </c>
      <c r="C231" t="s">
        <v>9</v>
      </c>
      <c r="D231" t="s">
        <v>40</v>
      </c>
      <c r="E231" s="3">
        <v>8155</v>
      </c>
      <c r="F231" s="4">
        <v>90</v>
      </c>
      <c r="G231">
        <f>_xlfn.XLOOKUP(data[[#This Row],[Product]],products[Product],products[Cost per unit])</f>
        <v>6.49</v>
      </c>
      <c r="H231">
        <f>data[[#This Row],[cost per unit]]*data[[#This Row],[Units]]</f>
        <v>584.1</v>
      </c>
      <c r="I231" s="3">
        <f>data[[#This Row],[Amount]]-data[[#This Row],[total cost]]</f>
        <v>7570.9</v>
      </c>
    </row>
    <row r="232" spans="2:9" x14ac:dyDescent="0.25">
      <c r="B232" t="s">
        <v>22</v>
      </c>
      <c r="C232" t="s">
        <v>20</v>
      </c>
      <c r="D232" t="s">
        <v>40</v>
      </c>
      <c r="E232" s="3">
        <v>2737</v>
      </c>
      <c r="F232" s="4">
        <v>93</v>
      </c>
      <c r="G232">
        <f>_xlfn.XLOOKUP(data[[#This Row],[Product]],products[Product],products[Cost per unit])</f>
        <v>6.49</v>
      </c>
      <c r="H232">
        <f>data[[#This Row],[cost per unit]]*data[[#This Row],[Units]]</f>
        <v>603.57000000000005</v>
      </c>
      <c r="I232" s="3">
        <f>data[[#This Row],[Amount]]-data[[#This Row],[total cost]]</f>
        <v>2133.4299999999998</v>
      </c>
    </row>
    <row r="233" spans="2:9" x14ac:dyDescent="0.25">
      <c r="B233" t="s">
        <v>26</v>
      </c>
      <c r="C233" t="s">
        <v>9</v>
      </c>
      <c r="D233" t="s">
        <v>40</v>
      </c>
      <c r="E233" s="3">
        <v>2212</v>
      </c>
      <c r="F233" s="4">
        <v>117</v>
      </c>
      <c r="G233">
        <f>_xlfn.XLOOKUP(data[[#This Row],[Product]],products[Product],products[Cost per unit])</f>
        <v>6.49</v>
      </c>
      <c r="H233">
        <f>data[[#This Row],[cost per unit]]*data[[#This Row],[Units]]</f>
        <v>759.33</v>
      </c>
      <c r="I233" s="3">
        <f>data[[#This Row],[Amount]]-data[[#This Row],[total cost]]</f>
        <v>1452.67</v>
      </c>
    </row>
    <row r="234" spans="2:9" x14ac:dyDescent="0.25">
      <c r="B234" t="s">
        <v>21</v>
      </c>
      <c r="C234" t="s">
        <v>9</v>
      </c>
      <c r="D234" t="s">
        <v>40</v>
      </c>
      <c r="E234" s="3">
        <v>4935</v>
      </c>
      <c r="F234" s="4">
        <v>126</v>
      </c>
      <c r="G234">
        <f>_xlfn.XLOOKUP(data[[#This Row],[Product]],products[Product],products[Cost per unit])</f>
        <v>6.49</v>
      </c>
      <c r="H234">
        <f>data[[#This Row],[cost per unit]]*data[[#This Row],[Units]]</f>
        <v>817.74</v>
      </c>
      <c r="I234" s="3">
        <f>data[[#This Row],[Amount]]-data[[#This Row],[total cost]]</f>
        <v>4117.26</v>
      </c>
    </row>
    <row r="235" spans="2:9" x14ac:dyDescent="0.25">
      <c r="B235" t="s">
        <v>15</v>
      </c>
      <c r="C235" t="s">
        <v>18</v>
      </c>
      <c r="D235" t="s">
        <v>40</v>
      </c>
      <c r="E235" s="3">
        <v>5019</v>
      </c>
      <c r="F235" s="4">
        <v>150</v>
      </c>
      <c r="G235">
        <f>_xlfn.XLOOKUP(data[[#This Row],[Product]],products[Product],products[Cost per unit])</f>
        <v>6.49</v>
      </c>
      <c r="H235">
        <f>data[[#This Row],[cost per unit]]*data[[#This Row],[Units]]</f>
        <v>973.5</v>
      </c>
      <c r="I235" s="3">
        <f>data[[#This Row],[Amount]]-data[[#This Row],[total cost]]</f>
        <v>4045.5</v>
      </c>
    </row>
    <row r="236" spans="2:9" x14ac:dyDescent="0.25">
      <c r="B236" t="s">
        <v>19</v>
      </c>
      <c r="C236" t="s">
        <v>16</v>
      </c>
      <c r="D236" t="s">
        <v>40</v>
      </c>
      <c r="E236" s="3">
        <v>4417</v>
      </c>
      <c r="F236" s="4">
        <v>153</v>
      </c>
      <c r="G236">
        <f>_xlfn.XLOOKUP(data[[#This Row],[Product]],products[Product],products[Cost per unit])</f>
        <v>6.49</v>
      </c>
      <c r="H236">
        <f>data[[#This Row],[cost per unit]]*data[[#This Row],[Units]]</f>
        <v>992.97</v>
      </c>
      <c r="I236" s="3">
        <f>data[[#This Row],[Amount]]-data[[#This Row],[total cost]]</f>
        <v>3424.0299999999997</v>
      </c>
    </row>
    <row r="237" spans="2:9" x14ac:dyDescent="0.25">
      <c r="B237" t="s">
        <v>26</v>
      </c>
      <c r="C237" t="s">
        <v>18</v>
      </c>
      <c r="D237" t="s">
        <v>40</v>
      </c>
      <c r="E237" s="3">
        <v>3773</v>
      </c>
      <c r="F237" s="4">
        <v>165</v>
      </c>
      <c r="G237">
        <f>_xlfn.XLOOKUP(data[[#This Row],[Product]],products[Product],products[Cost per unit])</f>
        <v>6.49</v>
      </c>
      <c r="H237">
        <f>data[[#This Row],[cost per unit]]*data[[#This Row],[Units]]</f>
        <v>1070.8500000000001</v>
      </c>
      <c r="I237" s="3">
        <f>data[[#This Row],[Amount]]-data[[#This Row],[total cost]]</f>
        <v>2702.1499999999996</v>
      </c>
    </row>
    <row r="238" spans="2:9" x14ac:dyDescent="0.25">
      <c r="B238" t="s">
        <v>23</v>
      </c>
      <c r="C238" t="s">
        <v>20</v>
      </c>
      <c r="D238" t="s">
        <v>40</v>
      </c>
      <c r="E238" s="3">
        <v>4949</v>
      </c>
      <c r="F238" s="4">
        <v>189</v>
      </c>
      <c r="G238">
        <f>_xlfn.XLOOKUP(data[[#This Row],[Product]],products[Product],products[Cost per unit])</f>
        <v>6.49</v>
      </c>
      <c r="H238">
        <f>data[[#This Row],[cost per unit]]*data[[#This Row],[Units]]</f>
        <v>1226.6100000000001</v>
      </c>
      <c r="I238" s="3">
        <f>data[[#This Row],[Amount]]-data[[#This Row],[total cost]]</f>
        <v>3722.39</v>
      </c>
    </row>
    <row r="239" spans="2:9" x14ac:dyDescent="0.25">
      <c r="B239" t="s">
        <v>15</v>
      </c>
      <c r="C239" t="s">
        <v>16</v>
      </c>
      <c r="D239" t="s">
        <v>40</v>
      </c>
      <c r="E239" s="3">
        <v>1701</v>
      </c>
      <c r="F239" s="4">
        <v>234</v>
      </c>
      <c r="G239">
        <f>_xlfn.XLOOKUP(data[[#This Row],[Product]],products[Product],products[Cost per unit])</f>
        <v>6.49</v>
      </c>
      <c r="H239">
        <f>data[[#This Row],[cost per unit]]*data[[#This Row],[Units]]</f>
        <v>1518.66</v>
      </c>
      <c r="I239" s="3">
        <f>data[[#This Row],[Amount]]-data[[#This Row],[total cost]]</f>
        <v>182.33999999999992</v>
      </c>
    </row>
    <row r="240" spans="2:9" x14ac:dyDescent="0.25">
      <c r="B240" t="s">
        <v>17</v>
      </c>
      <c r="C240" t="s">
        <v>18</v>
      </c>
      <c r="D240" t="s">
        <v>40</v>
      </c>
      <c r="E240" s="3">
        <v>2317</v>
      </c>
      <c r="F240" s="4">
        <v>261</v>
      </c>
      <c r="G240">
        <f>_xlfn.XLOOKUP(data[[#This Row],[Product]],products[Product],products[Cost per unit])</f>
        <v>6.49</v>
      </c>
      <c r="H240">
        <f>data[[#This Row],[cost per unit]]*data[[#This Row],[Units]]</f>
        <v>1693.89</v>
      </c>
      <c r="I240" s="3">
        <f>data[[#This Row],[Amount]]-data[[#This Row],[total cost]]</f>
        <v>623.1099999999999</v>
      </c>
    </row>
    <row r="241" spans="2:9" x14ac:dyDescent="0.25">
      <c r="B241" t="s">
        <v>8</v>
      </c>
      <c r="C241" t="s">
        <v>18</v>
      </c>
      <c r="D241" t="s">
        <v>41</v>
      </c>
      <c r="E241" s="3">
        <v>6111</v>
      </c>
      <c r="F241" s="4">
        <v>3</v>
      </c>
      <c r="G241">
        <f>_xlfn.XLOOKUP(data[[#This Row],[Product]],products[Product],products[Cost per unit])</f>
        <v>6.47</v>
      </c>
      <c r="H241">
        <f>data[[#This Row],[cost per unit]]*data[[#This Row],[Units]]</f>
        <v>19.41</v>
      </c>
      <c r="I241" s="3">
        <f>data[[#This Row],[Amount]]-data[[#This Row],[total cost]]</f>
        <v>6091.59</v>
      </c>
    </row>
    <row r="242" spans="2:9" x14ac:dyDescent="0.25">
      <c r="B242" t="s">
        <v>8</v>
      </c>
      <c r="C242" t="s">
        <v>12</v>
      </c>
      <c r="D242" t="s">
        <v>41</v>
      </c>
      <c r="E242" s="3">
        <v>2415</v>
      </c>
      <c r="F242" s="4">
        <v>15</v>
      </c>
      <c r="G242">
        <f>_xlfn.XLOOKUP(data[[#This Row],[Product]],products[Product],products[Cost per unit])</f>
        <v>6.47</v>
      </c>
      <c r="H242">
        <f>data[[#This Row],[cost per unit]]*data[[#This Row],[Units]]</f>
        <v>97.05</v>
      </c>
      <c r="I242" s="3">
        <f>data[[#This Row],[Amount]]-data[[#This Row],[total cost]]</f>
        <v>2317.9499999999998</v>
      </c>
    </row>
    <row r="243" spans="2:9" x14ac:dyDescent="0.25">
      <c r="B243" t="s">
        <v>15</v>
      </c>
      <c r="C243" t="s">
        <v>14</v>
      </c>
      <c r="D243" t="s">
        <v>41</v>
      </c>
      <c r="E243" s="3">
        <v>9660</v>
      </c>
      <c r="F243" s="4">
        <v>27</v>
      </c>
      <c r="G243">
        <f>_xlfn.XLOOKUP(data[[#This Row],[Product]],products[Product],products[Cost per unit])</f>
        <v>6.47</v>
      </c>
      <c r="H243">
        <f>data[[#This Row],[cost per unit]]*data[[#This Row],[Units]]</f>
        <v>174.69</v>
      </c>
      <c r="I243" s="3">
        <f>data[[#This Row],[Amount]]-data[[#This Row],[total cost]]</f>
        <v>9485.31</v>
      </c>
    </row>
    <row r="244" spans="2:9" x14ac:dyDescent="0.25">
      <c r="B244" t="s">
        <v>23</v>
      </c>
      <c r="C244" t="s">
        <v>20</v>
      </c>
      <c r="D244" t="s">
        <v>41</v>
      </c>
      <c r="E244" s="3">
        <v>1505</v>
      </c>
      <c r="F244" s="4">
        <v>102</v>
      </c>
      <c r="G244">
        <f>_xlfn.XLOOKUP(data[[#This Row],[Product]],products[Product],products[Cost per unit])</f>
        <v>6.47</v>
      </c>
      <c r="H244">
        <f>data[[#This Row],[cost per unit]]*data[[#This Row],[Units]]</f>
        <v>659.93999999999994</v>
      </c>
      <c r="I244" s="3">
        <f>data[[#This Row],[Amount]]-data[[#This Row],[total cost]]</f>
        <v>845.06000000000006</v>
      </c>
    </row>
    <row r="245" spans="2:9" x14ac:dyDescent="0.25">
      <c r="B245" t="s">
        <v>19</v>
      </c>
      <c r="C245" t="s">
        <v>20</v>
      </c>
      <c r="D245" t="s">
        <v>41</v>
      </c>
      <c r="E245" s="3">
        <v>11571</v>
      </c>
      <c r="F245" s="4">
        <v>138</v>
      </c>
      <c r="G245">
        <f>_xlfn.XLOOKUP(data[[#This Row],[Product]],products[Product],products[Cost per unit])</f>
        <v>6.47</v>
      </c>
      <c r="H245">
        <f>data[[#This Row],[cost per unit]]*data[[#This Row],[Units]]</f>
        <v>892.86</v>
      </c>
      <c r="I245" s="3">
        <f>data[[#This Row],[Amount]]-data[[#This Row],[total cost]]</f>
        <v>10678.14</v>
      </c>
    </row>
    <row r="246" spans="2:9" x14ac:dyDescent="0.25">
      <c r="B246" t="s">
        <v>11</v>
      </c>
      <c r="C246" t="s">
        <v>18</v>
      </c>
      <c r="D246" t="s">
        <v>41</v>
      </c>
      <c r="E246" s="3">
        <v>2646</v>
      </c>
      <c r="F246" s="4">
        <v>177</v>
      </c>
      <c r="G246">
        <f>_xlfn.XLOOKUP(data[[#This Row],[Product]],products[Product],products[Cost per unit])</f>
        <v>6.47</v>
      </c>
      <c r="H246">
        <f>data[[#This Row],[cost per unit]]*data[[#This Row],[Units]]</f>
        <v>1145.19</v>
      </c>
      <c r="I246" s="3">
        <f>data[[#This Row],[Amount]]-data[[#This Row],[total cost]]</f>
        <v>1500.81</v>
      </c>
    </row>
    <row r="247" spans="2:9" x14ac:dyDescent="0.25">
      <c r="B247" t="s">
        <v>22</v>
      </c>
      <c r="C247" t="s">
        <v>14</v>
      </c>
      <c r="D247" t="s">
        <v>41</v>
      </c>
      <c r="E247" s="3">
        <v>2639</v>
      </c>
      <c r="F247" s="4">
        <v>204</v>
      </c>
      <c r="G247">
        <f>_xlfn.XLOOKUP(data[[#This Row],[Product]],products[Product],products[Cost per unit])</f>
        <v>6.47</v>
      </c>
      <c r="H247">
        <f>data[[#This Row],[cost per unit]]*data[[#This Row],[Units]]</f>
        <v>1319.8799999999999</v>
      </c>
      <c r="I247" s="3">
        <f>data[[#This Row],[Amount]]-data[[#This Row],[total cost]]</f>
        <v>1319.1200000000001</v>
      </c>
    </row>
    <row r="248" spans="2:9" x14ac:dyDescent="0.25">
      <c r="B248" t="s">
        <v>8</v>
      </c>
      <c r="C248" t="s">
        <v>14</v>
      </c>
      <c r="D248" t="s">
        <v>41</v>
      </c>
      <c r="E248" s="3">
        <v>385</v>
      </c>
      <c r="F248" s="4">
        <v>249</v>
      </c>
      <c r="G248">
        <f>_xlfn.XLOOKUP(data[[#This Row],[Product]],products[Product],products[Cost per unit])</f>
        <v>6.47</v>
      </c>
      <c r="H248">
        <f>data[[#This Row],[cost per unit]]*data[[#This Row],[Units]]</f>
        <v>1611.03</v>
      </c>
      <c r="I248" s="3">
        <f>data[[#This Row],[Amount]]-data[[#This Row],[total cost]]</f>
        <v>-1226.03</v>
      </c>
    </row>
    <row r="249" spans="2:9" x14ac:dyDescent="0.25">
      <c r="B249" t="s">
        <v>11</v>
      </c>
      <c r="C249" t="s">
        <v>16</v>
      </c>
      <c r="D249" t="s">
        <v>41</v>
      </c>
      <c r="E249" s="3">
        <v>1778</v>
      </c>
      <c r="F249" s="4">
        <v>270</v>
      </c>
      <c r="G249">
        <f>_xlfn.XLOOKUP(data[[#This Row],[Product]],products[Product],products[Cost per unit])</f>
        <v>6.47</v>
      </c>
      <c r="H249">
        <f>data[[#This Row],[cost per unit]]*data[[#This Row],[Units]]</f>
        <v>1746.8999999999999</v>
      </c>
      <c r="I249" s="3">
        <f>data[[#This Row],[Amount]]-data[[#This Row],[total cost]]</f>
        <v>31.100000000000136</v>
      </c>
    </row>
    <row r="250" spans="2:9" x14ac:dyDescent="0.25">
      <c r="B250" t="s">
        <v>17</v>
      </c>
      <c r="C250" t="s">
        <v>12</v>
      </c>
      <c r="D250" t="s">
        <v>41</v>
      </c>
      <c r="E250" s="3">
        <v>3808</v>
      </c>
      <c r="F250" s="4">
        <v>279</v>
      </c>
      <c r="G250">
        <f>_xlfn.XLOOKUP(data[[#This Row],[Product]],products[Product],products[Cost per unit])</f>
        <v>6.47</v>
      </c>
      <c r="H250">
        <f>data[[#This Row],[cost per unit]]*data[[#This Row],[Units]]</f>
        <v>1805.1299999999999</v>
      </c>
      <c r="I250" s="3">
        <f>data[[#This Row],[Amount]]-data[[#This Row],[total cost]]</f>
        <v>2002.8700000000001</v>
      </c>
    </row>
    <row r="251" spans="2:9" x14ac:dyDescent="0.25">
      <c r="B251" t="s">
        <v>21</v>
      </c>
      <c r="C251" t="s">
        <v>18</v>
      </c>
      <c r="D251" t="s">
        <v>41</v>
      </c>
      <c r="E251" s="3">
        <v>9632</v>
      </c>
      <c r="F251" s="4">
        <v>288</v>
      </c>
      <c r="G251">
        <f>_xlfn.XLOOKUP(data[[#This Row],[Product]],products[Product],products[Cost per unit])</f>
        <v>6.47</v>
      </c>
      <c r="H251">
        <f>data[[#This Row],[cost per unit]]*data[[#This Row],[Units]]</f>
        <v>1863.36</v>
      </c>
      <c r="I251" s="3">
        <f>data[[#This Row],[Amount]]-data[[#This Row],[total cost]]</f>
        <v>7768.64</v>
      </c>
    </row>
    <row r="252" spans="2:9" x14ac:dyDescent="0.25">
      <c r="B252" t="s">
        <v>13</v>
      </c>
      <c r="C252" t="s">
        <v>16</v>
      </c>
      <c r="D252" t="s">
        <v>42</v>
      </c>
      <c r="E252" s="3">
        <v>1988</v>
      </c>
      <c r="F252" s="4">
        <v>39</v>
      </c>
      <c r="G252">
        <f>_xlfn.XLOOKUP(data[[#This Row],[Product]],products[Product],products[Cost per unit])</f>
        <v>5.79</v>
      </c>
      <c r="H252">
        <f>data[[#This Row],[cost per unit]]*data[[#This Row],[Units]]</f>
        <v>225.81</v>
      </c>
      <c r="I252" s="3">
        <f>data[[#This Row],[Amount]]-data[[#This Row],[total cost]]</f>
        <v>1762.19</v>
      </c>
    </row>
    <row r="253" spans="2:9" x14ac:dyDescent="0.25">
      <c r="B253" t="s">
        <v>8</v>
      </c>
      <c r="C253" t="s">
        <v>20</v>
      </c>
      <c r="D253" t="s">
        <v>42</v>
      </c>
      <c r="E253" s="3">
        <v>182</v>
      </c>
      <c r="F253" s="4">
        <v>48</v>
      </c>
      <c r="G253">
        <f>_xlfn.XLOOKUP(data[[#This Row],[Product]],products[Product],products[Cost per unit])</f>
        <v>5.79</v>
      </c>
      <c r="H253">
        <f>data[[#This Row],[cost per unit]]*data[[#This Row],[Units]]</f>
        <v>277.92</v>
      </c>
      <c r="I253" s="3">
        <f>data[[#This Row],[Amount]]-data[[#This Row],[total cost]]</f>
        <v>-95.920000000000016</v>
      </c>
    </row>
    <row r="254" spans="2:9" x14ac:dyDescent="0.25">
      <c r="B254" t="s">
        <v>23</v>
      </c>
      <c r="C254" t="s">
        <v>16</v>
      </c>
      <c r="D254" t="s">
        <v>42</v>
      </c>
      <c r="E254" s="3">
        <v>2681</v>
      </c>
      <c r="F254" s="4">
        <v>54</v>
      </c>
      <c r="G254">
        <f>_xlfn.XLOOKUP(data[[#This Row],[Product]],products[Product],products[Cost per unit])</f>
        <v>5.79</v>
      </c>
      <c r="H254">
        <f>data[[#This Row],[cost per unit]]*data[[#This Row],[Units]]</f>
        <v>312.66000000000003</v>
      </c>
      <c r="I254" s="3">
        <f>data[[#This Row],[Amount]]-data[[#This Row],[total cost]]</f>
        <v>2368.34</v>
      </c>
    </row>
    <row r="255" spans="2:9" x14ac:dyDescent="0.25">
      <c r="B255" t="s">
        <v>23</v>
      </c>
      <c r="C255" t="s">
        <v>20</v>
      </c>
      <c r="D255" t="s">
        <v>42</v>
      </c>
      <c r="E255" s="3">
        <v>7693</v>
      </c>
      <c r="F255" s="4">
        <v>87</v>
      </c>
      <c r="G255">
        <f>_xlfn.XLOOKUP(data[[#This Row],[Product]],products[Product],products[Cost per unit])</f>
        <v>5.79</v>
      </c>
      <c r="H255">
        <f>data[[#This Row],[cost per unit]]*data[[#This Row],[Units]]</f>
        <v>503.73</v>
      </c>
      <c r="I255" s="3">
        <f>data[[#This Row],[Amount]]-data[[#This Row],[total cost]]</f>
        <v>7189.27</v>
      </c>
    </row>
    <row r="256" spans="2:9" x14ac:dyDescent="0.25">
      <c r="B256" t="s">
        <v>11</v>
      </c>
      <c r="C256" t="s">
        <v>18</v>
      </c>
      <c r="D256" t="s">
        <v>42</v>
      </c>
      <c r="E256" s="3">
        <v>2149</v>
      </c>
      <c r="F256" s="4">
        <v>117</v>
      </c>
      <c r="G256">
        <f>_xlfn.XLOOKUP(data[[#This Row],[Product]],products[Product],products[Cost per unit])</f>
        <v>5.79</v>
      </c>
      <c r="H256">
        <f>data[[#This Row],[cost per unit]]*data[[#This Row],[Units]]</f>
        <v>677.43</v>
      </c>
      <c r="I256" s="3">
        <f>data[[#This Row],[Amount]]-data[[#This Row],[total cost]]</f>
        <v>1471.5700000000002</v>
      </c>
    </row>
    <row r="257" spans="2:9" x14ac:dyDescent="0.25">
      <c r="B257" t="s">
        <v>15</v>
      </c>
      <c r="C257" t="s">
        <v>14</v>
      </c>
      <c r="D257" t="s">
        <v>42</v>
      </c>
      <c r="E257" s="3">
        <v>8890</v>
      </c>
      <c r="F257" s="4">
        <v>210</v>
      </c>
      <c r="G257">
        <f>_xlfn.XLOOKUP(data[[#This Row],[Product]],products[Product],products[Cost per unit])</f>
        <v>5.79</v>
      </c>
      <c r="H257">
        <f>data[[#This Row],[cost per unit]]*data[[#This Row],[Units]]</f>
        <v>1215.9000000000001</v>
      </c>
      <c r="I257" s="3">
        <f>data[[#This Row],[Amount]]-data[[#This Row],[total cost]]</f>
        <v>7674.1</v>
      </c>
    </row>
    <row r="258" spans="2:9" x14ac:dyDescent="0.25">
      <c r="B258" t="s">
        <v>8</v>
      </c>
      <c r="C258" t="s">
        <v>12</v>
      </c>
      <c r="D258" t="s">
        <v>42</v>
      </c>
      <c r="E258" s="3">
        <v>4753</v>
      </c>
      <c r="F258" s="4">
        <v>246</v>
      </c>
      <c r="G258">
        <f>_xlfn.XLOOKUP(data[[#This Row],[Product]],products[Product],products[Cost per unit])</f>
        <v>5.79</v>
      </c>
      <c r="H258">
        <f>data[[#This Row],[cost per unit]]*data[[#This Row],[Units]]</f>
        <v>1424.34</v>
      </c>
      <c r="I258" s="3">
        <f>data[[#This Row],[Amount]]-data[[#This Row],[total cost]]</f>
        <v>3328.66</v>
      </c>
    </row>
    <row r="259" spans="2:9" x14ac:dyDescent="0.25">
      <c r="B259" t="s">
        <v>19</v>
      </c>
      <c r="C259" t="s">
        <v>18</v>
      </c>
      <c r="D259" t="s">
        <v>42</v>
      </c>
      <c r="E259" s="3">
        <v>3094</v>
      </c>
      <c r="F259" s="4">
        <v>246</v>
      </c>
      <c r="G259">
        <f>_xlfn.XLOOKUP(data[[#This Row],[Product]],products[Product],products[Cost per unit])</f>
        <v>5.79</v>
      </c>
      <c r="H259">
        <f>data[[#This Row],[cost per unit]]*data[[#This Row],[Units]]</f>
        <v>1424.34</v>
      </c>
      <c r="I259" s="3">
        <f>data[[#This Row],[Amount]]-data[[#This Row],[total cost]]</f>
        <v>1669.66</v>
      </c>
    </row>
    <row r="260" spans="2:9" x14ac:dyDescent="0.25">
      <c r="B260" t="s">
        <v>15</v>
      </c>
      <c r="C260" t="s">
        <v>9</v>
      </c>
      <c r="D260" t="s">
        <v>42</v>
      </c>
      <c r="E260" s="3">
        <v>3507</v>
      </c>
      <c r="F260" s="4">
        <v>288</v>
      </c>
      <c r="G260">
        <f>_xlfn.XLOOKUP(data[[#This Row],[Product]],products[Product],products[Cost per unit])</f>
        <v>5.79</v>
      </c>
      <c r="H260">
        <f>data[[#This Row],[cost per unit]]*data[[#This Row],[Units]]</f>
        <v>1667.52</v>
      </c>
      <c r="I260" s="3">
        <f>data[[#This Row],[Amount]]-data[[#This Row],[total cost]]</f>
        <v>1839.48</v>
      </c>
    </row>
    <row r="261" spans="2:9" x14ac:dyDescent="0.25">
      <c r="B261" t="s">
        <v>19</v>
      </c>
      <c r="C261" t="s">
        <v>16</v>
      </c>
      <c r="D261" t="s">
        <v>42</v>
      </c>
      <c r="E261" s="3">
        <v>4326</v>
      </c>
      <c r="F261" s="4">
        <v>348</v>
      </c>
      <c r="G261">
        <f>_xlfn.XLOOKUP(data[[#This Row],[Product]],products[Product],products[Cost per unit])</f>
        <v>5.79</v>
      </c>
      <c r="H261">
        <f>data[[#This Row],[cost per unit]]*data[[#This Row],[Units]]</f>
        <v>2014.92</v>
      </c>
      <c r="I261" s="3">
        <f>data[[#This Row],[Amount]]-data[[#This Row],[total cost]]</f>
        <v>2311.08</v>
      </c>
    </row>
    <row r="262" spans="2:9" x14ac:dyDescent="0.25">
      <c r="B262" t="s">
        <v>11</v>
      </c>
      <c r="C262" t="s">
        <v>20</v>
      </c>
      <c r="D262" t="s">
        <v>43</v>
      </c>
      <c r="E262" s="3">
        <v>5306</v>
      </c>
      <c r="F262" s="4">
        <v>0</v>
      </c>
      <c r="G262">
        <f>_xlfn.XLOOKUP(data[[#This Row],[Product]],products[Product],products[Cost per unit])</f>
        <v>5.6</v>
      </c>
      <c r="H262">
        <f>data[[#This Row],[cost per unit]]*data[[#This Row],[Units]]</f>
        <v>0</v>
      </c>
      <c r="I262" s="3">
        <f>data[[#This Row],[Amount]]-data[[#This Row],[total cost]]</f>
        <v>5306</v>
      </c>
    </row>
    <row r="263" spans="2:9" x14ac:dyDescent="0.25">
      <c r="B263" t="s">
        <v>23</v>
      </c>
      <c r="C263" t="s">
        <v>20</v>
      </c>
      <c r="D263" t="s">
        <v>43</v>
      </c>
      <c r="E263" s="3">
        <v>6818</v>
      </c>
      <c r="F263" s="4">
        <v>6</v>
      </c>
      <c r="G263">
        <f>_xlfn.XLOOKUP(data[[#This Row],[Product]],products[Product],products[Cost per unit])</f>
        <v>5.6</v>
      </c>
      <c r="H263">
        <f>data[[#This Row],[cost per unit]]*data[[#This Row],[Units]]</f>
        <v>33.599999999999994</v>
      </c>
      <c r="I263" s="3">
        <f>data[[#This Row],[Amount]]-data[[#This Row],[total cost]]</f>
        <v>6784.4</v>
      </c>
    </row>
    <row r="264" spans="2:9" x14ac:dyDescent="0.25">
      <c r="B264" t="s">
        <v>17</v>
      </c>
      <c r="C264" t="s">
        <v>9</v>
      </c>
      <c r="D264" t="s">
        <v>43</v>
      </c>
      <c r="E264" s="3">
        <v>4991</v>
      </c>
      <c r="F264" s="4">
        <v>9</v>
      </c>
      <c r="G264">
        <f>_xlfn.XLOOKUP(data[[#This Row],[Product]],products[Product],products[Cost per unit])</f>
        <v>5.6</v>
      </c>
      <c r="H264">
        <f>data[[#This Row],[cost per unit]]*data[[#This Row],[Units]]</f>
        <v>50.4</v>
      </c>
      <c r="I264" s="3">
        <f>data[[#This Row],[Amount]]-data[[#This Row],[total cost]]</f>
        <v>4940.6000000000004</v>
      </c>
    </row>
    <row r="265" spans="2:9" x14ac:dyDescent="0.25">
      <c r="B265" t="s">
        <v>15</v>
      </c>
      <c r="C265" t="s">
        <v>14</v>
      </c>
      <c r="D265" t="s">
        <v>43</v>
      </c>
      <c r="E265" s="3">
        <v>1561</v>
      </c>
      <c r="F265" s="4">
        <v>27</v>
      </c>
      <c r="G265">
        <f>_xlfn.XLOOKUP(data[[#This Row],[Product]],products[Product],products[Cost per unit])</f>
        <v>5.6</v>
      </c>
      <c r="H265">
        <f>data[[#This Row],[cost per unit]]*data[[#This Row],[Units]]</f>
        <v>151.19999999999999</v>
      </c>
      <c r="I265" s="3">
        <f>data[[#This Row],[Amount]]-data[[#This Row],[total cost]]</f>
        <v>1409.8</v>
      </c>
    </row>
    <row r="266" spans="2:9" x14ac:dyDescent="0.25">
      <c r="B266" t="s">
        <v>15</v>
      </c>
      <c r="C266" t="s">
        <v>20</v>
      </c>
      <c r="D266" t="s">
        <v>43</v>
      </c>
      <c r="E266" s="3">
        <v>6279</v>
      </c>
      <c r="F266" s="4">
        <v>45</v>
      </c>
      <c r="G266">
        <f>_xlfn.XLOOKUP(data[[#This Row],[Product]],products[Product],products[Cost per unit])</f>
        <v>5.6</v>
      </c>
      <c r="H266">
        <f>data[[#This Row],[cost per unit]]*data[[#This Row],[Units]]</f>
        <v>251.99999999999997</v>
      </c>
      <c r="I266" s="3">
        <f>data[[#This Row],[Amount]]-data[[#This Row],[total cost]]</f>
        <v>6027</v>
      </c>
    </row>
    <row r="267" spans="2:9" x14ac:dyDescent="0.25">
      <c r="B267" t="s">
        <v>13</v>
      </c>
      <c r="C267" t="s">
        <v>9</v>
      </c>
      <c r="D267" t="s">
        <v>43</v>
      </c>
      <c r="E267" s="3">
        <v>6748</v>
      </c>
      <c r="F267" s="4">
        <v>48</v>
      </c>
      <c r="G267">
        <f>_xlfn.XLOOKUP(data[[#This Row],[Product]],products[Product],products[Cost per unit])</f>
        <v>5.6</v>
      </c>
      <c r="H267">
        <f>data[[#This Row],[cost per unit]]*data[[#This Row],[Units]]</f>
        <v>268.79999999999995</v>
      </c>
      <c r="I267" s="3">
        <f>data[[#This Row],[Amount]]-data[[#This Row],[total cost]]</f>
        <v>6479.2</v>
      </c>
    </row>
    <row r="268" spans="2:9" x14ac:dyDescent="0.25">
      <c r="B268" t="s">
        <v>8</v>
      </c>
      <c r="C268" t="s">
        <v>14</v>
      </c>
      <c r="D268" t="s">
        <v>43</v>
      </c>
      <c r="E268" s="3">
        <v>5236</v>
      </c>
      <c r="F268" s="4">
        <v>51</v>
      </c>
      <c r="G268">
        <f>_xlfn.XLOOKUP(data[[#This Row],[Product]],products[Product],products[Cost per unit])</f>
        <v>5.6</v>
      </c>
      <c r="H268">
        <f>data[[#This Row],[cost per unit]]*data[[#This Row],[Units]]</f>
        <v>285.59999999999997</v>
      </c>
      <c r="I268" s="3">
        <f>data[[#This Row],[Amount]]-data[[#This Row],[total cost]]</f>
        <v>4950.3999999999996</v>
      </c>
    </row>
    <row r="269" spans="2:9" x14ac:dyDescent="0.25">
      <c r="B269" t="s">
        <v>26</v>
      </c>
      <c r="C269" t="s">
        <v>9</v>
      </c>
      <c r="D269" t="s">
        <v>43</v>
      </c>
      <c r="E269" s="3">
        <v>3108</v>
      </c>
      <c r="F269" s="4">
        <v>54</v>
      </c>
      <c r="G269">
        <f>_xlfn.XLOOKUP(data[[#This Row],[Product]],products[Product],products[Cost per unit])</f>
        <v>5.6</v>
      </c>
      <c r="H269">
        <f>data[[#This Row],[cost per unit]]*data[[#This Row],[Units]]</f>
        <v>302.39999999999998</v>
      </c>
      <c r="I269" s="3">
        <f>data[[#This Row],[Amount]]-data[[#This Row],[total cost]]</f>
        <v>2805.6</v>
      </c>
    </row>
    <row r="270" spans="2:9" x14ac:dyDescent="0.25">
      <c r="B270" t="s">
        <v>13</v>
      </c>
      <c r="C270" t="s">
        <v>16</v>
      </c>
      <c r="D270" t="s">
        <v>43</v>
      </c>
      <c r="E270" s="3">
        <v>609</v>
      </c>
      <c r="F270" s="4">
        <v>87</v>
      </c>
      <c r="G270">
        <f>_xlfn.XLOOKUP(data[[#This Row],[Product]],products[Product],products[Cost per unit])</f>
        <v>5.6</v>
      </c>
      <c r="H270">
        <f>data[[#This Row],[cost per unit]]*data[[#This Row],[Units]]</f>
        <v>487.2</v>
      </c>
      <c r="I270" s="3">
        <f>data[[#This Row],[Amount]]-data[[#This Row],[total cost]]</f>
        <v>121.80000000000001</v>
      </c>
    </row>
    <row r="271" spans="2:9" x14ac:dyDescent="0.25">
      <c r="B271" t="s">
        <v>22</v>
      </c>
      <c r="C271" t="s">
        <v>16</v>
      </c>
      <c r="D271" t="s">
        <v>43</v>
      </c>
      <c r="E271" s="3">
        <v>2436</v>
      </c>
      <c r="F271" s="4">
        <v>99</v>
      </c>
      <c r="G271">
        <f>_xlfn.XLOOKUP(data[[#This Row],[Product]],products[Product],products[Cost per unit])</f>
        <v>5.6</v>
      </c>
      <c r="H271">
        <f>data[[#This Row],[cost per unit]]*data[[#This Row],[Units]]</f>
        <v>554.4</v>
      </c>
      <c r="I271" s="3">
        <f>data[[#This Row],[Amount]]-data[[#This Row],[total cost]]</f>
        <v>1881.6</v>
      </c>
    </row>
    <row r="272" spans="2:9" x14ac:dyDescent="0.25">
      <c r="B272" t="s">
        <v>22</v>
      </c>
      <c r="C272" t="s">
        <v>12</v>
      </c>
      <c r="D272" t="s">
        <v>43</v>
      </c>
      <c r="E272" s="3">
        <v>98</v>
      </c>
      <c r="F272" s="4">
        <v>159</v>
      </c>
      <c r="G272">
        <f>_xlfn.XLOOKUP(data[[#This Row],[Product]],products[Product],products[Cost per unit])</f>
        <v>5.6</v>
      </c>
      <c r="H272">
        <f>data[[#This Row],[cost per unit]]*data[[#This Row],[Units]]</f>
        <v>890.4</v>
      </c>
      <c r="I272" s="3">
        <f>data[[#This Row],[Amount]]-data[[#This Row],[total cost]]</f>
        <v>-792.4</v>
      </c>
    </row>
    <row r="273" spans="2:9" x14ac:dyDescent="0.25">
      <c r="B273" t="s">
        <v>26</v>
      </c>
      <c r="C273" t="s">
        <v>14</v>
      </c>
      <c r="D273" t="s">
        <v>43</v>
      </c>
      <c r="E273" s="3">
        <v>4956</v>
      </c>
      <c r="F273" s="4">
        <v>171</v>
      </c>
      <c r="G273">
        <f>_xlfn.XLOOKUP(data[[#This Row],[Product]],products[Product],products[Cost per unit])</f>
        <v>5.6</v>
      </c>
      <c r="H273">
        <f>data[[#This Row],[cost per unit]]*data[[#This Row],[Units]]</f>
        <v>957.59999999999991</v>
      </c>
      <c r="I273" s="3">
        <f>data[[#This Row],[Amount]]-data[[#This Row],[total cost]]</f>
        <v>3998.4</v>
      </c>
    </row>
    <row r="274" spans="2:9" x14ac:dyDescent="0.25">
      <c r="B274" t="s">
        <v>21</v>
      </c>
      <c r="C274" t="s">
        <v>20</v>
      </c>
      <c r="D274" t="s">
        <v>43</v>
      </c>
      <c r="E274" s="3">
        <v>2324</v>
      </c>
      <c r="F274" s="4">
        <v>177</v>
      </c>
      <c r="G274">
        <f>_xlfn.XLOOKUP(data[[#This Row],[Product]],products[Product],products[Cost per unit])</f>
        <v>5.6</v>
      </c>
      <c r="H274">
        <f>data[[#This Row],[cost per unit]]*data[[#This Row],[Units]]</f>
        <v>991.19999999999993</v>
      </c>
      <c r="I274" s="3">
        <f>data[[#This Row],[Amount]]-data[[#This Row],[total cost]]</f>
        <v>1332.8000000000002</v>
      </c>
    </row>
    <row r="275" spans="2:9" x14ac:dyDescent="0.25">
      <c r="B275" t="s">
        <v>21</v>
      </c>
      <c r="C275" t="s">
        <v>18</v>
      </c>
      <c r="D275" t="s">
        <v>43</v>
      </c>
      <c r="E275" s="3">
        <v>98</v>
      </c>
      <c r="F275" s="4">
        <v>204</v>
      </c>
      <c r="G275">
        <f>_xlfn.XLOOKUP(data[[#This Row],[Product]],products[Product],products[Cost per unit])</f>
        <v>5.6</v>
      </c>
      <c r="H275">
        <f>data[[#This Row],[cost per unit]]*data[[#This Row],[Units]]</f>
        <v>1142.3999999999999</v>
      </c>
      <c r="I275" s="3">
        <f>data[[#This Row],[Amount]]-data[[#This Row],[total cost]]</f>
        <v>-1044.3999999999999</v>
      </c>
    </row>
    <row r="276" spans="2:9" x14ac:dyDescent="0.25">
      <c r="B276" t="s">
        <v>22</v>
      </c>
      <c r="C276" t="s">
        <v>20</v>
      </c>
      <c r="D276" t="s">
        <v>43</v>
      </c>
      <c r="E276" s="3">
        <v>2856</v>
      </c>
      <c r="F276" s="4">
        <v>246</v>
      </c>
      <c r="G276">
        <f>_xlfn.XLOOKUP(data[[#This Row],[Product]],products[Product],products[Cost per unit])</f>
        <v>5.6</v>
      </c>
      <c r="H276">
        <f>data[[#This Row],[cost per unit]]*data[[#This Row],[Units]]</f>
        <v>1377.6</v>
      </c>
      <c r="I276" s="3">
        <f>data[[#This Row],[Amount]]-data[[#This Row],[total cost]]</f>
        <v>1478.4</v>
      </c>
    </row>
    <row r="277" spans="2:9" x14ac:dyDescent="0.25">
      <c r="B277" t="s">
        <v>26</v>
      </c>
      <c r="C277" t="s">
        <v>16</v>
      </c>
      <c r="D277" t="s">
        <v>43</v>
      </c>
      <c r="E277" s="3">
        <v>8841</v>
      </c>
      <c r="F277" s="4">
        <v>303</v>
      </c>
      <c r="G277">
        <f>_xlfn.XLOOKUP(data[[#This Row],[Product]],products[Product],products[Cost per unit])</f>
        <v>5.6</v>
      </c>
      <c r="H277">
        <f>data[[#This Row],[cost per unit]]*data[[#This Row],[Units]]</f>
        <v>1696.8</v>
      </c>
      <c r="I277" s="3">
        <f>data[[#This Row],[Amount]]-data[[#This Row],[total cost]]</f>
        <v>7144.2</v>
      </c>
    </row>
    <row r="278" spans="2:9" x14ac:dyDescent="0.25">
      <c r="B278" t="s">
        <v>23</v>
      </c>
      <c r="C278" t="s">
        <v>9</v>
      </c>
      <c r="D278" t="s">
        <v>43</v>
      </c>
      <c r="E278" s="3">
        <v>8008</v>
      </c>
      <c r="F278" s="4">
        <v>456</v>
      </c>
      <c r="G278">
        <f>_xlfn.XLOOKUP(data[[#This Row],[Product]],products[Product],products[Cost per unit])</f>
        <v>5.6</v>
      </c>
      <c r="H278">
        <f>data[[#This Row],[cost per unit]]*data[[#This Row],[Units]]</f>
        <v>2553.6</v>
      </c>
      <c r="I278" s="3">
        <f>data[[#This Row],[Amount]]-data[[#This Row],[total cost]]</f>
        <v>5454.4</v>
      </c>
    </row>
    <row r="279" spans="2:9" x14ac:dyDescent="0.25">
      <c r="B279" t="s">
        <v>23</v>
      </c>
      <c r="C279" t="s">
        <v>14</v>
      </c>
      <c r="D279" t="s">
        <v>44</v>
      </c>
      <c r="E279" s="3">
        <v>2989</v>
      </c>
      <c r="F279" s="4">
        <v>3</v>
      </c>
      <c r="G279">
        <f>_xlfn.XLOOKUP(data[[#This Row],[Product]],products[Product],products[Cost per unit])</f>
        <v>4.97</v>
      </c>
      <c r="H279">
        <f>data[[#This Row],[cost per unit]]*data[[#This Row],[Units]]</f>
        <v>14.91</v>
      </c>
      <c r="I279" s="3">
        <f>data[[#This Row],[Amount]]-data[[#This Row],[total cost]]</f>
        <v>2974.09</v>
      </c>
    </row>
    <row r="280" spans="2:9" x14ac:dyDescent="0.25">
      <c r="B280" t="s">
        <v>13</v>
      </c>
      <c r="C280" t="s">
        <v>12</v>
      </c>
      <c r="D280" t="s">
        <v>44</v>
      </c>
      <c r="E280" s="3">
        <v>1638</v>
      </c>
      <c r="F280" s="4">
        <v>48</v>
      </c>
      <c r="G280">
        <f>_xlfn.XLOOKUP(data[[#This Row],[Product]],products[Product],products[Cost per unit])</f>
        <v>4.97</v>
      </c>
      <c r="H280">
        <f>data[[#This Row],[cost per unit]]*data[[#This Row],[Units]]</f>
        <v>238.56</v>
      </c>
      <c r="I280" s="3">
        <f>data[[#This Row],[Amount]]-data[[#This Row],[total cost]]</f>
        <v>1399.44</v>
      </c>
    </row>
    <row r="281" spans="2:9" x14ac:dyDescent="0.25">
      <c r="B281" t="s">
        <v>13</v>
      </c>
      <c r="C281" t="s">
        <v>16</v>
      </c>
      <c r="D281" t="s">
        <v>44</v>
      </c>
      <c r="E281" s="3">
        <v>623</v>
      </c>
      <c r="F281" s="4">
        <v>51</v>
      </c>
      <c r="G281">
        <f>_xlfn.XLOOKUP(data[[#This Row],[Product]],products[Product],products[Cost per unit])</f>
        <v>4.97</v>
      </c>
      <c r="H281">
        <f>data[[#This Row],[cost per unit]]*data[[#This Row],[Units]]</f>
        <v>253.47</v>
      </c>
      <c r="I281" s="3">
        <f>data[[#This Row],[Amount]]-data[[#This Row],[total cost]]</f>
        <v>369.53</v>
      </c>
    </row>
    <row r="282" spans="2:9" x14ac:dyDescent="0.25">
      <c r="B282" t="s">
        <v>22</v>
      </c>
      <c r="C282" t="s">
        <v>16</v>
      </c>
      <c r="D282" t="s">
        <v>44</v>
      </c>
      <c r="E282" s="3">
        <v>4137</v>
      </c>
      <c r="F282" s="4">
        <v>60</v>
      </c>
      <c r="G282">
        <f>_xlfn.XLOOKUP(data[[#This Row],[Product]],products[Product],products[Cost per unit])</f>
        <v>4.97</v>
      </c>
      <c r="H282">
        <f>data[[#This Row],[cost per unit]]*data[[#This Row],[Units]]</f>
        <v>298.2</v>
      </c>
      <c r="I282" s="3">
        <f>data[[#This Row],[Amount]]-data[[#This Row],[total cost]]</f>
        <v>3838.8</v>
      </c>
    </row>
    <row r="283" spans="2:9" x14ac:dyDescent="0.25">
      <c r="B283" t="s">
        <v>21</v>
      </c>
      <c r="C283" t="s">
        <v>20</v>
      </c>
      <c r="D283" t="s">
        <v>44</v>
      </c>
      <c r="E283" s="3">
        <v>6398</v>
      </c>
      <c r="F283" s="4">
        <v>102</v>
      </c>
      <c r="G283">
        <f>_xlfn.XLOOKUP(data[[#This Row],[Product]],products[Product],products[Cost per unit])</f>
        <v>4.97</v>
      </c>
      <c r="H283">
        <f>data[[#This Row],[cost per unit]]*data[[#This Row],[Units]]</f>
        <v>506.94</v>
      </c>
      <c r="I283" s="3">
        <f>data[[#This Row],[Amount]]-data[[#This Row],[total cost]]</f>
        <v>5891.06</v>
      </c>
    </row>
    <row r="284" spans="2:9" x14ac:dyDescent="0.25">
      <c r="B284" t="s">
        <v>11</v>
      </c>
      <c r="C284" t="s">
        <v>12</v>
      </c>
      <c r="D284" t="s">
        <v>44</v>
      </c>
      <c r="E284" s="3">
        <v>2793</v>
      </c>
      <c r="F284" s="4">
        <v>114</v>
      </c>
      <c r="G284">
        <f>_xlfn.XLOOKUP(data[[#This Row],[Product]],products[Product],products[Cost per unit])</f>
        <v>4.97</v>
      </c>
      <c r="H284">
        <f>data[[#This Row],[cost per unit]]*data[[#This Row],[Units]]</f>
        <v>566.57999999999993</v>
      </c>
      <c r="I284" s="3">
        <f>data[[#This Row],[Amount]]-data[[#This Row],[total cost]]</f>
        <v>2226.42</v>
      </c>
    </row>
    <row r="285" spans="2:9" x14ac:dyDescent="0.25">
      <c r="B285" t="s">
        <v>8</v>
      </c>
      <c r="C285" t="s">
        <v>14</v>
      </c>
      <c r="D285" t="s">
        <v>44</v>
      </c>
      <c r="E285" s="3">
        <v>4018</v>
      </c>
      <c r="F285" s="4">
        <v>171</v>
      </c>
      <c r="G285">
        <f>_xlfn.XLOOKUP(data[[#This Row],[Product]],products[Product],products[Cost per unit])</f>
        <v>4.97</v>
      </c>
      <c r="H285">
        <f>data[[#This Row],[cost per unit]]*data[[#This Row],[Units]]</f>
        <v>849.87</v>
      </c>
      <c r="I285" s="3">
        <f>data[[#This Row],[Amount]]-data[[#This Row],[total cost]]</f>
        <v>3168.13</v>
      </c>
    </row>
    <row r="286" spans="2:9" x14ac:dyDescent="0.25">
      <c r="B286" t="s">
        <v>11</v>
      </c>
      <c r="C286" t="s">
        <v>9</v>
      </c>
      <c r="D286" t="s">
        <v>44</v>
      </c>
      <c r="E286" s="3">
        <v>8862</v>
      </c>
      <c r="F286" s="4">
        <v>189</v>
      </c>
      <c r="G286">
        <f>_xlfn.XLOOKUP(data[[#This Row],[Product]],products[Product],products[Cost per unit])</f>
        <v>4.97</v>
      </c>
      <c r="H286">
        <f>data[[#This Row],[cost per unit]]*data[[#This Row],[Units]]</f>
        <v>939.32999999999993</v>
      </c>
      <c r="I286" s="3">
        <f>data[[#This Row],[Amount]]-data[[#This Row],[total cost]]</f>
        <v>7922.67</v>
      </c>
    </row>
    <row r="287" spans="2:9" x14ac:dyDescent="0.25">
      <c r="B287" t="s">
        <v>22</v>
      </c>
      <c r="C287" t="s">
        <v>14</v>
      </c>
      <c r="D287" t="s">
        <v>44</v>
      </c>
      <c r="E287" s="3">
        <v>3920</v>
      </c>
      <c r="F287" s="4">
        <v>306</v>
      </c>
      <c r="G287">
        <f>_xlfn.XLOOKUP(data[[#This Row],[Product]],products[Product],products[Cost per unit])</f>
        <v>4.97</v>
      </c>
      <c r="H287">
        <f>data[[#This Row],[cost per unit]]*data[[#This Row],[Units]]</f>
        <v>1520.82</v>
      </c>
      <c r="I287" s="3">
        <f>data[[#This Row],[Amount]]-data[[#This Row],[total cost]]</f>
        <v>2399.1800000000003</v>
      </c>
    </row>
    <row r="288" spans="2:9" x14ac:dyDescent="0.25">
      <c r="B288" t="s">
        <v>22</v>
      </c>
      <c r="C288" t="s">
        <v>16</v>
      </c>
      <c r="D288" t="s">
        <v>45</v>
      </c>
      <c r="E288" s="3">
        <v>2408</v>
      </c>
      <c r="F288" s="4">
        <v>9</v>
      </c>
      <c r="G288">
        <f>_xlfn.XLOOKUP(data[[#This Row],[Product]],products[Product],products[Cost per unit])</f>
        <v>3.11</v>
      </c>
      <c r="H288">
        <f>data[[#This Row],[cost per unit]]*data[[#This Row],[Units]]</f>
        <v>27.99</v>
      </c>
      <c r="I288" s="3">
        <f>data[[#This Row],[Amount]]-data[[#This Row],[total cost]]</f>
        <v>2380.0100000000002</v>
      </c>
    </row>
    <row r="289" spans="2:9" x14ac:dyDescent="0.25">
      <c r="B289" t="s">
        <v>23</v>
      </c>
      <c r="C289" t="s">
        <v>14</v>
      </c>
      <c r="D289" t="s">
        <v>45</v>
      </c>
      <c r="E289" s="3">
        <v>6048</v>
      </c>
      <c r="F289" s="4">
        <v>27</v>
      </c>
      <c r="G289">
        <f>_xlfn.XLOOKUP(data[[#This Row],[Product]],products[Product],products[Cost per unit])</f>
        <v>3.11</v>
      </c>
      <c r="H289">
        <f>data[[#This Row],[cost per unit]]*data[[#This Row],[Units]]</f>
        <v>83.97</v>
      </c>
      <c r="I289" s="3">
        <f>data[[#This Row],[Amount]]-data[[#This Row],[total cost]]</f>
        <v>5964.03</v>
      </c>
    </row>
    <row r="290" spans="2:9" x14ac:dyDescent="0.25">
      <c r="B290" t="s">
        <v>11</v>
      </c>
      <c r="C290" t="s">
        <v>9</v>
      </c>
      <c r="D290" t="s">
        <v>45</v>
      </c>
      <c r="E290" s="3">
        <v>7777</v>
      </c>
      <c r="F290" s="4">
        <v>39</v>
      </c>
      <c r="G290">
        <f>_xlfn.XLOOKUP(data[[#This Row],[Product]],products[Product],products[Cost per unit])</f>
        <v>3.11</v>
      </c>
      <c r="H290">
        <f>data[[#This Row],[cost per unit]]*data[[#This Row],[Units]]</f>
        <v>121.28999999999999</v>
      </c>
      <c r="I290" s="3">
        <f>data[[#This Row],[Amount]]-data[[#This Row],[total cost]]</f>
        <v>7655.71</v>
      </c>
    </row>
    <row r="291" spans="2:9" x14ac:dyDescent="0.25">
      <c r="B291" t="s">
        <v>21</v>
      </c>
      <c r="C291" t="s">
        <v>9</v>
      </c>
      <c r="D291" t="s">
        <v>45</v>
      </c>
      <c r="E291" s="3">
        <v>1463</v>
      </c>
      <c r="F291" s="4">
        <v>39</v>
      </c>
      <c r="G291">
        <f>_xlfn.XLOOKUP(data[[#This Row],[Product]],products[Product],products[Cost per unit])</f>
        <v>3.11</v>
      </c>
      <c r="H291">
        <f>data[[#This Row],[cost per unit]]*data[[#This Row],[Units]]</f>
        <v>121.28999999999999</v>
      </c>
      <c r="I291" s="3">
        <f>data[[#This Row],[Amount]]-data[[#This Row],[total cost]]</f>
        <v>1341.71</v>
      </c>
    </row>
    <row r="292" spans="2:9" x14ac:dyDescent="0.25">
      <c r="B292" t="s">
        <v>19</v>
      </c>
      <c r="C292" t="s">
        <v>18</v>
      </c>
      <c r="D292" t="s">
        <v>45</v>
      </c>
      <c r="E292" s="3">
        <v>189</v>
      </c>
      <c r="F292" s="4">
        <v>48</v>
      </c>
      <c r="G292">
        <f>_xlfn.XLOOKUP(data[[#This Row],[Product]],products[Product],products[Cost per unit])</f>
        <v>3.11</v>
      </c>
      <c r="H292">
        <f>data[[#This Row],[cost per unit]]*data[[#This Row],[Units]]</f>
        <v>149.28</v>
      </c>
      <c r="I292" s="3">
        <f>data[[#This Row],[Amount]]-data[[#This Row],[total cost]]</f>
        <v>39.72</v>
      </c>
    </row>
    <row r="293" spans="2:9" x14ac:dyDescent="0.25">
      <c r="B293" t="s">
        <v>17</v>
      </c>
      <c r="C293" t="s">
        <v>9</v>
      </c>
      <c r="D293" t="s">
        <v>45</v>
      </c>
      <c r="E293" s="3">
        <v>700</v>
      </c>
      <c r="F293" s="4">
        <v>87</v>
      </c>
      <c r="G293">
        <f>_xlfn.XLOOKUP(data[[#This Row],[Product]],products[Product],products[Cost per unit])</f>
        <v>3.11</v>
      </c>
      <c r="H293">
        <f>data[[#This Row],[cost per unit]]*data[[#This Row],[Units]]</f>
        <v>270.57</v>
      </c>
      <c r="I293" s="3">
        <f>data[[#This Row],[Amount]]-data[[#This Row],[total cost]]</f>
        <v>429.43</v>
      </c>
    </row>
    <row r="294" spans="2:9" x14ac:dyDescent="0.25">
      <c r="B294" t="s">
        <v>26</v>
      </c>
      <c r="C294" t="s">
        <v>9</v>
      </c>
      <c r="D294" t="s">
        <v>45</v>
      </c>
      <c r="E294" s="3">
        <v>2919</v>
      </c>
      <c r="F294" s="4">
        <v>93</v>
      </c>
      <c r="G294">
        <f>_xlfn.XLOOKUP(data[[#This Row],[Product]],products[Product],products[Cost per unit])</f>
        <v>3.11</v>
      </c>
      <c r="H294">
        <f>data[[#This Row],[cost per unit]]*data[[#This Row],[Units]]</f>
        <v>289.22999999999996</v>
      </c>
      <c r="I294" s="3">
        <f>data[[#This Row],[Amount]]-data[[#This Row],[total cost]]</f>
        <v>2629.77</v>
      </c>
    </row>
    <row r="295" spans="2:9" x14ac:dyDescent="0.25">
      <c r="B295" t="s">
        <v>11</v>
      </c>
      <c r="C295" t="s">
        <v>20</v>
      </c>
      <c r="D295" t="s">
        <v>45</v>
      </c>
      <c r="E295" s="3">
        <v>4487</v>
      </c>
      <c r="F295" s="4">
        <v>111</v>
      </c>
      <c r="G295">
        <f>_xlfn.XLOOKUP(data[[#This Row],[Product]],products[Product],products[Cost per unit])</f>
        <v>3.11</v>
      </c>
      <c r="H295">
        <f>data[[#This Row],[cost per unit]]*data[[#This Row],[Units]]</f>
        <v>345.21</v>
      </c>
      <c r="I295" s="3">
        <f>data[[#This Row],[Amount]]-data[[#This Row],[total cost]]</f>
        <v>4141.79</v>
      </c>
    </row>
    <row r="296" spans="2:9" x14ac:dyDescent="0.25">
      <c r="B296" t="s">
        <v>26</v>
      </c>
      <c r="C296" t="s">
        <v>20</v>
      </c>
      <c r="D296" t="s">
        <v>45</v>
      </c>
      <c r="E296" s="3">
        <v>3983</v>
      </c>
      <c r="F296" s="4">
        <v>144</v>
      </c>
      <c r="G296">
        <f>_xlfn.XLOOKUP(data[[#This Row],[Product]],products[Product],products[Cost per unit])</f>
        <v>3.11</v>
      </c>
      <c r="H296">
        <f>data[[#This Row],[cost per unit]]*data[[#This Row],[Units]]</f>
        <v>447.84</v>
      </c>
      <c r="I296" s="3">
        <f>data[[#This Row],[Amount]]-data[[#This Row],[total cost]]</f>
        <v>3535.16</v>
      </c>
    </row>
    <row r="297" spans="2:9" x14ac:dyDescent="0.25">
      <c r="B297" t="s">
        <v>23</v>
      </c>
      <c r="C297" t="s">
        <v>9</v>
      </c>
      <c r="D297" t="s">
        <v>45</v>
      </c>
      <c r="E297" s="3">
        <v>3759</v>
      </c>
      <c r="F297" s="4">
        <v>150</v>
      </c>
      <c r="G297">
        <f>_xlfn.XLOOKUP(data[[#This Row],[Product]],products[Product],products[Cost per unit])</f>
        <v>3.11</v>
      </c>
      <c r="H297">
        <f>data[[#This Row],[cost per unit]]*data[[#This Row],[Units]]</f>
        <v>466.5</v>
      </c>
      <c r="I297" s="3">
        <f>data[[#This Row],[Amount]]-data[[#This Row],[total cost]]</f>
        <v>3292.5</v>
      </c>
    </row>
    <row r="298" spans="2:9" x14ac:dyDescent="0.25">
      <c r="B298" t="s">
        <v>13</v>
      </c>
      <c r="C298" t="s">
        <v>9</v>
      </c>
      <c r="D298" t="s">
        <v>45</v>
      </c>
      <c r="E298" s="3">
        <v>5019</v>
      </c>
      <c r="F298" s="4">
        <v>156</v>
      </c>
      <c r="G298">
        <f>_xlfn.XLOOKUP(data[[#This Row],[Product]],products[Product],products[Cost per unit])</f>
        <v>3.11</v>
      </c>
      <c r="H298">
        <f>data[[#This Row],[cost per unit]]*data[[#This Row],[Units]]</f>
        <v>485.15999999999997</v>
      </c>
      <c r="I298" s="3">
        <f>data[[#This Row],[Amount]]-data[[#This Row],[total cost]]</f>
        <v>4533.84</v>
      </c>
    </row>
    <row r="299" spans="2:9" x14ac:dyDescent="0.25">
      <c r="B299" t="s">
        <v>23</v>
      </c>
      <c r="C299" t="s">
        <v>18</v>
      </c>
      <c r="D299" t="s">
        <v>45</v>
      </c>
      <c r="E299" s="3">
        <v>4970</v>
      </c>
      <c r="F299" s="4">
        <v>156</v>
      </c>
      <c r="G299">
        <f>_xlfn.XLOOKUP(data[[#This Row],[Product]],products[Product],products[Cost per unit])</f>
        <v>3.11</v>
      </c>
      <c r="H299">
        <f>data[[#This Row],[cost per unit]]*data[[#This Row],[Units]]</f>
        <v>485.15999999999997</v>
      </c>
      <c r="I299" s="3">
        <f>data[[#This Row],[Amount]]-data[[#This Row],[total cost]]</f>
        <v>4484.84</v>
      </c>
    </row>
    <row r="300" spans="2:9" x14ac:dyDescent="0.25">
      <c r="B300" t="s">
        <v>22</v>
      </c>
      <c r="C300" t="s">
        <v>9</v>
      </c>
      <c r="D300" t="s">
        <v>45</v>
      </c>
      <c r="E300" s="3">
        <v>707</v>
      </c>
      <c r="F300" s="4">
        <v>174</v>
      </c>
      <c r="G300">
        <f>_xlfn.XLOOKUP(data[[#This Row],[Product]],products[Product],products[Cost per unit])</f>
        <v>3.11</v>
      </c>
      <c r="H300">
        <f>data[[#This Row],[cost per unit]]*data[[#This Row],[Units]]</f>
        <v>541.14</v>
      </c>
      <c r="I300" s="3">
        <f>data[[#This Row],[Amount]]-data[[#This Row],[total cost]]</f>
        <v>165.86</v>
      </c>
    </row>
    <row r="301" spans="2:9" x14ac:dyDescent="0.25">
      <c r="B301" t="s">
        <v>19</v>
      </c>
      <c r="C301" t="s">
        <v>20</v>
      </c>
      <c r="D301" t="s">
        <v>45</v>
      </c>
      <c r="E301" s="3">
        <v>9926</v>
      </c>
      <c r="F301" s="4">
        <v>201</v>
      </c>
      <c r="G301">
        <f>_xlfn.XLOOKUP(data[[#This Row],[Product]],products[Product],products[Cost per unit])</f>
        <v>3.11</v>
      </c>
      <c r="H301">
        <f>data[[#This Row],[cost per unit]]*data[[#This Row],[Units]]</f>
        <v>625.11</v>
      </c>
      <c r="I301" s="3">
        <f>data[[#This Row],[Amount]]-data[[#This Row],[total cost]]</f>
        <v>9300.89</v>
      </c>
    </row>
    <row r="302" spans="2:9" x14ac:dyDescent="0.25">
      <c r="B302" t="s">
        <v>11</v>
      </c>
      <c r="C302" t="s">
        <v>14</v>
      </c>
      <c r="D302" t="s">
        <v>45</v>
      </c>
      <c r="E302" s="3">
        <v>4438</v>
      </c>
      <c r="F302" s="4">
        <v>246</v>
      </c>
      <c r="G302">
        <f>_xlfn.XLOOKUP(data[[#This Row],[Product]],products[Product],products[Cost per unit])</f>
        <v>3.11</v>
      </c>
      <c r="H302">
        <f>data[[#This Row],[cost per unit]]*data[[#This Row],[Units]]</f>
        <v>765.06</v>
      </c>
      <c r="I302" s="3">
        <f>data[[#This Row],[Amount]]-data[[#This Row],[total cost]]</f>
        <v>3672.94</v>
      </c>
    </row>
    <row r="303" spans="2:9" x14ac:dyDescent="0.25">
      <c r="B303" t="s">
        <v>19</v>
      </c>
      <c r="C303" t="s">
        <v>12</v>
      </c>
      <c r="D303" t="s">
        <v>45</v>
      </c>
      <c r="E303" s="3">
        <v>1589</v>
      </c>
      <c r="F303" s="4">
        <v>303</v>
      </c>
      <c r="G303">
        <f>_xlfn.XLOOKUP(data[[#This Row],[Product]],products[Product],products[Cost per unit])</f>
        <v>3.11</v>
      </c>
      <c r="H303">
        <f>data[[#This Row],[cost per unit]]*data[[#This Row],[Units]]</f>
        <v>942.32999999999993</v>
      </c>
      <c r="I303" s="3">
        <f>data[[#This Row],[Amount]]-data[[#This Row],[total cost]]</f>
        <v>646.67000000000007</v>
      </c>
    </row>
    <row r="304" spans="2:9" x14ac:dyDescent="0.25">
      <c r="B304" t="s">
        <v>8</v>
      </c>
      <c r="C304" t="s">
        <v>18</v>
      </c>
      <c r="D304" t="s">
        <v>45</v>
      </c>
      <c r="E304" s="3">
        <v>3339</v>
      </c>
      <c r="F304" s="4">
        <v>348</v>
      </c>
      <c r="G304">
        <f>_xlfn.XLOOKUP(data[[#This Row],[Product]],products[Product],products[Cost per unit])</f>
        <v>3.11</v>
      </c>
      <c r="H304">
        <f>data[[#This Row],[cost per unit]]*data[[#This Row],[Units]]</f>
        <v>1082.28</v>
      </c>
      <c r="I304" s="3">
        <f>data[[#This Row],[Amount]]-data[[#This Row],[total cost]]</f>
        <v>2256.7200000000003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9E735-ACE0-4E95-85FD-05F630AF212D}">
  <dimension ref="B2:D97"/>
  <sheetViews>
    <sheetView topLeftCell="A79" zoomScaleNormal="100" workbookViewId="0">
      <selection activeCell="B86" sqref="B86"/>
    </sheetView>
  </sheetViews>
  <sheetFormatPr defaultRowHeight="15" x14ac:dyDescent="0.25"/>
  <cols>
    <col min="2" max="2" width="20.28515625" bestFit="1" customWidth="1"/>
    <col min="3" max="6" width="12.5703125" bestFit="1" customWidth="1"/>
    <col min="7" max="8" width="7" bestFit="1" customWidth="1"/>
    <col min="9" max="9" width="11.28515625" bestFit="1" customWidth="1"/>
    <col min="10" max="10" width="12.28515625" bestFit="1" customWidth="1"/>
    <col min="11" max="11" width="14.85546875" bestFit="1" customWidth="1"/>
    <col min="12" max="12" width="12.28515625" bestFit="1" customWidth="1"/>
    <col min="13" max="13" width="14.85546875" bestFit="1" customWidth="1"/>
    <col min="14" max="14" width="12.28515625" bestFit="1" customWidth="1"/>
    <col min="15" max="15" width="19.85546875" bestFit="1" customWidth="1"/>
    <col min="16" max="16" width="17.42578125" bestFit="1" customWidth="1"/>
  </cols>
  <sheetData>
    <row r="2" spans="2:4" x14ac:dyDescent="0.25">
      <c r="B2" s="8" t="s">
        <v>46</v>
      </c>
      <c r="C2" t="s">
        <v>48</v>
      </c>
      <c r="D2" t="s">
        <v>50</v>
      </c>
    </row>
    <row r="3" spans="2:4" x14ac:dyDescent="0.25">
      <c r="B3" s="9" t="s">
        <v>18</v>
      </c>
      <c r="C3" s="12">
        <v>39620</v>
      </c>
      <c r="D3" s="5">
        <v>35968.910000000003</v>
      </c>
    </row>
    <row r="4" spans="2:4" x14ac:dyDescent="0.25">
      <c r="B4" s="9" t="s">
        <v>9</v>
      </c>
      <c r="C4" s="12">
        <v>41559</v>
      </c>
      <c r="D4" s="5">
        <v>29563.74</v>
      </c>
    </row>
    <row r="5" spans="2:4" x14ac:dyDescent="0.25">
      <c r="B5" s="9" t="s">
        <v>16</v>
      </c>
      <c r="C5" s="12">
        <v>25221</v>
      </c>
      <c r="D5" s="5">
        <v>22660.260000000002</v>
      </c>
    </row>
    <row r="6" spans="2:4" x14ac:dyDescent="0.25">
      <c r="B6" s="9" t="s">
        <v>12</v>
      </c>
      <c r="C6" s="12">
        <v>28273</v>
      </c>
      <c r="D6" s="5">
        <v>20910.160000000003</v>
      </c>
    </row>
    <row r="7" spans="2:4" x14ac:dyDescent="0.25">
      <c r="B7" s="9" t="s">
        <v>20</v>
      </c>
      <c r="C7" s="12">
        <v>14504</v>
      </c>
      <c r="D7" s="5">
        <v>13076.78</v>
      </c>
    </row>
    <row r="8" spans="2:4" x14ac:dyDescent="0.25">
      <c r="B8" s="9" t="s">
        <v>14</v>
      </c>
      <c r="C8" s="12">
        <v>16548</v>
      </c>
      <c r="D8" s="5">
        <v>13010.130000000001</v>
      </c>
    </row>
    <row r="9" spans="2:4" x14ac:dyDescent="0.25">
      <c r="B9" s="9" t="s">
        <v>47</v>
      </c>
      <c r="C9" s="12">
        <v>165725</v>
      </c>
      <c r="D9" s="5">
        <v>135189.98000000001</v>
      </c>
    </row>
    <row r="18" spans="2:3" x14ac:dyDescent="0.25">
      <c r="B18" s="8" t="s">
        <v>46</v>
      </c>
      <c r="C18" t="s">
        <v>50</v>
      </c>
    </row>
    <row r="19" spans="2:3" x14ac:dyDescent="0.25">
      <c r="B19" s="9" t="s">
        <v>33</v>
      </c>
      <c r="C19" s="5">
        <v>-330.67999999999995</v>
      </c>
    </row>
    <row r="20" spans="2:3" x14ac:dyDescent="0.25">
      <c r="B20" s="9" t="s">
        <v>39</v>
      </c>
      <c r="C20" s="5">
        <v>1923.88</v>
      </c>
    </row>
    <row r="21" spans="2:3" x14ac:dyDescent="0.25">
      <c r="B21" s="9" t="s">
        <v>41</v>
      </c>
      <c r="C21" s="5">
        <v>2317.9499999999998</v>
      </c>
    </row>
    <row r="22" spans="2:3" x14ac:dyDescent="0.25">
      <c r="B22" s="9" t="s">
        <v>28</v>
      </c>
      <c r="C22" s="5">
        <v>2637.08</v>
      </c>
    </row>
    <row r="23" spans="2:3" x14ac:dyDescent="0.25">
      <c r="B23" s="9" t="s">
        <v>42</v>
      </c>
      <c r="C23" s="5">
        <v>3328.66</v>
      </c>
    </row>
    <row r="24" spans="2:3" x14ac:dyDescent="0.25">
      <c r="B24" s="9" t="s">
        <v>29</v>
      </c>
      <c r="C24" s="5">
        <v>11033.27</v>
      </c>
    </row>
    <row r="25" spans="2:3" x14ac:dyDescent="0.25">
      <c r="B25" s="9" t="s">
        <v>47</v>
      </c>
      <c r="C25" s="5">
        <v>20910.16</v>
      </c>
    </row>
    <row r="45" spans="2:4" x14ac:dyDescent="0.25">
      <c r="B45" t="s">
        <v>48</v>
      </c>
      <c r="C45" t="s">
        <v>49</v>
      </c>
      <c r="D45" t="s">
        <v>50</v>
      </c>
    </row>
    <row r="46" spans="2:4" x14ac:dyDescent="0.25">
      <c r="B46" s="12">
        <v>165725</v>
      </c>
      <c r="C46" s="12">
        <v>3669</v>
      </c>
      <c r="D46" s="12">
        <v>135189.98000000001</v>
      </c>
    </row>
    <row r="65" spans="2:3" x14ac:dyDescent="0.25">
      <c r="B65" s="8" t="s">
        <v>46</v>
      </c>
      <c r="C65" t="s">
        <v>48</v>
      </c>
    </row>
    <row r="66" spans="2:3" x14ac:dyDescent="0.25">
      <c r="B66" s="9" t="s">
        <v>16</v>
      </c>
      <c r="C66" s="12">
        <v>168679</v>
      </c>
    </row>
    <row r="67" spans="2:3" x14ac:dyDescent="0.25">
      <c r="B67" s="9" t="s">
        <v>18</v>
      </c>
      <c r="C67" s="12">
        <v>237944</v>
      </c>
    </row>
    <row r="68" spans="2:3" x14ac:dyDescent="0.25">
      <c r="B68" s="9" t="s">
        <v>9</v>
      </c>
      <c r="C68" s="12">
        <v>252469</v>
      </c>
    </row>
    <row r="69" spans="2:3" x14ac:dyDescent="0.25">
      <c r="B69" s="9" t="s">
        <v>20</v>
      </c>
      <c r="C69" s="12">
        <v>218813</v>
      </c>
    </row>
    <row r="70" spans="2:3" x14ac:dyDescent="0.25">
      <c r="B70" s="9" t="s">
        <v>14</v>
      </c>
      <c r="C70" s="12">
        <v>173530</v>
      </c>
    </row>
    <row r="71" spans="2:3" x14ac:dyDescent="0.25">
      <c r="B71" s="9" t="s">
        <v>12</v>
      </c>
      <c r="C71" s="12">
        <v>189434</v>
      </c>
    </row>
    <row r="72" spans="2:3" x14ac:dyDescent="0.25">
      <c r="B72" s="9" t="s">
        <v>47</v>
      </c>
      <c r="C72" s="12">
        <v>1240869</v>
      </c>
    </row>
    <row r="86" spans="2:3" x14ac:dyDescent="0.25">
      <c r="B86" s="8" t="s">
        <v>46</v>
      </c>
      <c r="C86" t="s">
        <v>50</v>
      </c>
    </row>
    <row r="87" spans="2:3" x14ac:dyDescent="0.25">
      <c r="B87" s="9" t="s">
        <v>19</v>
      </c>
      <c r="C87" s="5">
        <v>1085.0700000000002</v>
      </c>
    </row>
    <row r="88" spans="2:3" x14ac:dyDescent="0.25">
      <c r="B88" s="9" t="s">
        <v>15</v>
      </c>
      <c r="C88" s="5">
        <v>6319.7000000000016</v>
      </c>
    </row>
    <row r="89" spans="2:3" x14ac:dyDescent="0.25">
      <c r="B89" s="9" t="s">
        <v>21</v>
      </c>
      <c r="C89" s="5">
        <v>7802.8399999999983</v>
      </c>
    </row>
    <row r="90" spans="2:3" x14ac:dyDescent="0.25">
      <c r="B90" s="9" t="s">
        <v>11</v>
      </c>
      <c r="C90" s="5">
        <v>18179.14</v>
      </c>
    </row>
    <row r="91" spans="2:3" x14ac:dyDescent="0.25">
      <c r="B91" s="9" t="s">
        <v>23</v>
      </c>
      <c r="C91" s="5">
        <v>-1368.6399999999999</v>
      </c>
    </row>
    <row r="92" spans="2:3" x14ac:dyDescent="0.25">
      <c r="B92" s="9" t="s">
        <v>8</v>
      </c>
      <c r="C92" s="5">
        <v>20910.160000000003</v>
      </c>
    </row>
    <row r="93" spans="2:3" x14ac:dyDescent="0.25">
      <c r="B93" s="9" t="s">
        <v>26</v>
      </c>
      <c r="C93" s="5">
        <v>2429.9199999999996</v>
      </c>
    </row>
    <row r="94" spans="2:3" x14ac:dyDescent="0.25">
      <c r="B94" s="9" t="s">
        <v>22</v>
      </c>
      <c r="C94" s="5">
        <v>3422.73</v>
      </c>
    </row>
    <row r="95" spans="2:3" x14ac:dyDescent="0.25">
      <c r="B95" s="9" t="s">
        <v>17</v>
      </c>
      <c r="C95" s="5">
        <v>5261.39</v>
      </c>
    </row>
    <row r="96" spans="2:3" x14ac:dyDescent="0.25">
      <c r="B96" s="9" t="s">
        <v>13</v>
      </c>
      <c r="C96" s="5">
        <v>18175.410000000003</v>
      </c>
    </row>
    <row r="97" spans="2:3" x14ac:dyDescent="0.25">
      <c r="B97" s="9" t="s">
        <v>47</v>
      </c>
      <c r="C97" s="5">
        <v>82217.72</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2230C-079F-4193-B65C-181C74BD39CB}">
  <dimension ref="B3:I40"/>
  <sheetViews>
    <sheetView topLeftCell="A67" zoomScaleNormal="100" workbookViewId="0">
      <selection activeCell="M18" sqref="M18"/>
    </sheetView>
  </sheetViews>
  <sheetFormatPr defaultRowHeight="15" x14ac:dyDescent="0.25"/>
  <cols>
    <col min="2" max="2" width="13.140625" bestFit="1" customWidth="1"/>
    <col min="3" max="3" width="14.85546875" bestFit="1" customWidth="1"/>
    <col min="4" max="4" width="6.140625" customWidth="1"/>
    <col min="5" max="5" width="19.85546875" bestFit="1" customWidth="1"/>
    <col min="6" max="6" width="14.85546875" bestFit="1" customWidth="1"/>
    <col min="7" max="7" width="7.140625" customWidth="1"/>
    <col min="8" max="8" width="23" bestFit="1" customWidth="1"/>
    <col min="9" max="9" width="12.5703125" bestFit="1" customWidth="1"/>
  </cols>
  <sheetData>
    <row r="3" spans="2:9" x14ac:dyDescent="0.25">
      <c r="B3" t="s">
        <v>51</v>
      </c>
      <c r="H3" t="s">
        <v>54</v>
      </c>
    </row>
    <row r="5" spans="2:9" x14ac:dyDescent="0.25">
      <c r="B5" s="8" t="s">
        <v>46</v>
      </c>
      <c r="C5" t="s">
        <v>48</v>
      </c>
      <c r="D5" t="s">
        <v>52</v>
      </c>
      <c r="E5" t="s">
        <v>53</v>
      </c>
      <c r="H5" s="8" t="s">
        <v>46</v>
      </c>
      <c r="I5" t="s">
        <v>48</v>
      </c>
    </row>
    <row r="6" spans="2:9" x14ac:dyDescent="0.25">
      <c r="B6" s="9" t="s">
        <v>9</v>
      </c>
      <c r="C6" s="6">
        <v>252469</v>
      </c>
      <c r="D6">
        <v>252469</v>
      </c>
      <c r="E6">
        <v>8760</v>
      </c>
      <c r="H6" s="9" t="s">
        <v>16</v>
      </c>
      <c r="I6" s="6">
        <v>25221</v>
      </c>
    </row>
    <row r="7" spans="2:9" x14ac:dyDescent="0.25">
      <c r="B7" s="9" t="s">
        <v>18</v>
      </c>
      <c r="C7" s="6">
        <v>237944</v>
      </c>
      <c r="D7">
        <v>237944</v>
      </c>
      <c r="E7">
        <v>7302</v>
      </c>
      <c r="H7" s="10" t="s">
        <v>8</v>
      </c>
      <c r="I7" s="6">
        <v>25221</v>
      </c>
    </row>
    <row r="8" spans="2:9" x14ac:dyDescent="0.25">
      <c r="B8" s="9" t="s">
        <v>20</v>
      </c>
      <c r="C8" s="6">
        <v>218813</v>
      </c>
      <c r="D8">
        <v>218813</v>
      </c>
      <c r="E8">
        <v>7431</v>
      </c>
      <c r="H8" s="9" t="s">
        <v>18</v>
      </c>
      <c r="I8" s="6">
        <v>39620</v>
      </c>
    </row>
    <row r="9" spans="2:9" x14ac:dyDescent="0.25">
      <c r="B9" s="9" t="s">
        <v>12</v>
      </c>
      <c r="C9" s="6">
        <v>189434</v>
      </c>
      <c r="D9">
        <v>189434</v>
      </c>
      <c r="E9">
        <v>10158</v>
      </c>
      <c r="H9" s="10" t="s">
        <v>8</v>
      </c>
      <c r="I9" s="6">
        <v>39620</v>
      </c>
    </row>
    <row r="10" spans="2:9" x14ac:dyDescent="0.25">
      <c r="B10" s="9" t="s">
        <v>14</v>
      </c>
      <c r="C10" s="6">
        <v>173530</v>
      </c>
      <c r="D10">
        <v>173530</v>
      </c>
      <c r="E10">
        <v>5745</v>
      </c>
      <c r="H10" s="9" t="s">
        <v>9</v>
      </c>
      <c r="I10" s="6">
        <v>41559</v>
      </c>
    </row>
    <row r="11" spans="2:9" x14ac:dyDescent="0.25">
      <c r="B11" s="9" t="s">
        <v>16</v>
      </c>
      <c r="C11" s="6">
        <v>168679</v>
      </c>
      <c r="D11">
        <v>168679</v>
      </c>
      <c r="E11">
        <v>6264</v>
      </c>
      <c r="H11" s="10" t="s">
        <v>8</v>
      </c>
      <c r="I11" s="6">
        <v>41559</v>
      </c>
    </row>
    <row r="12" spans="2:9" x14ac:dyDescent="0.25">
      <c r="H12" s="9" t="s">
        <v>20</v>
      </c>
      <c r="I12" s="6">
        <v>43568</v>
      </c>
    </row>
    <row r="13" spans="2:9" x14ac:dyDescent="0.25">
      <c r="H13" s="10" t="s">
        <v>11</v>
      </c>
      <c r="I13" s="6">
        <v>43568</v>
      </c>
    </row>
    <row r="14" spans="2:9" x14ac:dyDescent="0.25">
      <c r="H14" s="9" t="s">
        <v>14</v>
      </c>
      <c r="I14" s="6">
        <v>45752</v>
      </c>
    </row>
    <row r="15" spans="2:9" x14ac:dyDescent="0.25">
      <c r="H15" s="10" t="s">
        <v>19</v>
      </c>
      <c r="I15" s="6">
        <v>45752</v>
      </c>
    </row>
    <row r="16" spans="2:9" x14ac:dyDescent="0.25">
      <c r="H16" s="9" t="s">
        <v>12</v>
      </c>
      <c r="I16" s="6">
        <v>38325</v>
      </c>
    </row>
    <row r="17" spans="2:9" x14ac:dyDescent="0.25">
      <c r="H17" s="10" t="s">
        <v>13</v>
      </c>
      <c r="I17" s="6">
        <v>38325</v>
      </c>
    </row>
    <row r="21" spans="2:9" x14ac:dyDescent="0.25">
      <c r="B21" t="s">
        <v>56</v>
      </c>
      <c r="H21" t="s">
        <v>58</v>
      </c>
    </row>
    <row r="23" spans="2:9" x14ac:dyDescent="0.25">
      <c r="B23" s="8" t="s">
        <v>57</v>
      </c>
      <c r="C23" t="s">
        <v>55</v>
      </c>
      <c r="H23" s="8" t="s">
        <v>46</v>
      </c>
      <c r="I23" t="s">
        <v>50</v>
      </c>
    </row>
    <row r="24" spans="2:9" x14ac:dyDescent="0.25">
      <c r="B24" s="9" t="s">
        <v>44</v>
      </c>
      <c r="C24" s="11">
        <v>33.88697318007663</v>
      </c>
      <c r="H24" s="9" t="s">
        <v>16</v>
      </c>
      <c r="I24" s="11">
        <v>-2369.8499999999995</v>
      </c>
    </row>
    <row r="25" spans="2:9" x14ac:dyDescent="0.25">
      <c r="B25" s="9" t="s">
        <v>33</v>
      </c>
      <c r="C25" s="11">
        <v>32.301656920077974</v>
      </c>
      <c r="H25" s="10" t="s">
        <v>10</v>
      </c>
      <c r="I25" s="11">
        <v>-2369.8499999999995</v>
      </c>
    </row>
    <row r="26" spans="2:9" x14ac:dyDescent="0.25">
      <c r="B26" s="9" t="s">
        <v>43</v>
      </c>
      <c r="C26" s="11">
        <v>32.807189542483663</v>
      </c>
    </row>
    <row r="27" spans="2:9" x14ac:dyDescent="0.25">
      <c r="B27" s="9" t="s">
        <v>27</v>
      </c>
      <c r="C27" s="11">
        <v>37.303128371089535</v>
      </c>
    </row>
    <row r="28" spans="2:9" x14ac:dyDescent="0.25">
      <c r="B28" s="9" t="s">
        <v>29</v>
      </c>
      <c r="C28" s="11">
        <v>44.990867579908674</v>
      </c>
    </row>
    <row r="40" spans="2:2" x14ac:dyDescent="0.25">
      <c r="B40" t="s">
        <v>60</v>
      </c>
    </row>
  </sheetData>
  <conditionalFormatting pivot="1" sqref="D6:D11">
    <cfRule type="dataBar" priority="1">
      <dataBar showValue="0">
        <cfvo type="min"/>
        <cfvo type="max"/>
        <color rgb="FF638EC6"/>
      </dataBar>
      <extLst>
        <ext xmlns:x14="http://schemas.microsoft.com/office/spreadsheetml/2009/9/main" uri="{B025F937-C7B1-47D3-B67F-A62EFF666E3E}">
          <x14:id>{785A945A-5C4D-466B-8BFE-3691C7EC33D1}</x14:id>
        </ext>
      </extLst>
    </cfRule>
  </conditionalFormatting>
  <pageMargins left="0.7" right="0.7" top="0.75" bottom="0.75" header="0.3" footer="0.3"/>
  <pageSetup orientation="portrait" r:id="rId5"/>
  <drawing r:id="rId6"/>
  <extLst>
    <ext xmlns:x14="http://schemas.microsoft.com/office/spreadsheetml/2009/9/main" uri="{78C0D931-6437-407d-A8EE-F0AAD7539E65}">
      <x14:conditionalFormattings>
        <x14:conditionalFormatting xmlns:xm="http://schemas.microsoft.com/office/excel/2006/main" pivot="1">
          <x14:cfRule type="dataBar" id="{785A945A-5C4D-466B-8BFE-3691C7EC33D1}">
            <x14:dataBar minLength="0" maxLength="100" gradient="0">
              <x14:cfvo type="autoMin"/>
              <x14:cfvo type="autoMax"/>
              <x14:negativeFillColor rgb="FFFF0000"/>
              <x14:axisColor rgb="FF000000"/>
            </x14:dataBar>
          </x14:cfRule>
          <xm:sqref>D6:D11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707F0-5D81-4414-B8C3-92194F27DF04}">
  <dimension ref="A1"/>
  <sheetViews>
    <sheetView topLeftCell="B1" zoomScale="85" zoomScaleNormal="85" workbookViewId="0">
      <selection activeCell="Y16" sqref="Y1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playground</vt:lpstr>
      <vt:lpstr>pt</vt:lpstr>
      <vt:lpstr>questions</vt:lpstr>
      <vt:lpstr>rep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dc:creator>
  <cp:lastModifiedBy>janis</cp:lastModifiedBy>
  <dcterms:created xsi:type="dcterms:W3CDTF">2023-01-13T12:56:26Z</dcterms:created>
  <dcterms:modified xsi:type="dcterms:W3CDTF">2023-02-24T17:09:41Z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2023-01-13T12:57:04Z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6b7c92d2-0b99-4789-ba5f-dc07f2a8363d</vt:lpwstr>
  </property>
  <property fmtid="{D5CDD505-2E9C-101B-9397-08002B2CF9AE}" pid="7" name="MSIP_Label_defa4170-0d19-0005-0004-bc88714345d2_ActionId">
    <vt:lpwstr>5a283f69-3054-415f-aea3-2c94b2958919</vt:lpwstr>
  </property>
  <property fmtid="{D5CDD505-2E9C-101B-9397-08002B2CF9AE}" pid="8" name="MSIP_Label_defa4170-0d19-0005-0004-bc88714345d2_ContentBits">
    <vt:lpwstr>0</vt:lpwstr>
  </property>
</Properties>
</file>