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search\BMCA-pipeline\data\interim\generated_data\"/>
    </mc:Choice>
  </mc:AlternateContent>
  <xr:revisionPtr revIDLastSave="0" documentId="13_ncr:1_{08985FD6-2A17-4C28-BB8B-2B2738C334DC}" xr6:coauthVersionLast="47" xr6:coauthVersionMax="47" xr10:uidLastSave="{00000000-0000-0000-0000-000000000000}"/>
  <bookViews>
    <workbookView xWindow="780" yWindow="780" windowWidth="21600" windowHeight="11295" activeTab="1" xr2:uid="{BD4F0ACF-18B5-40CE-9458-394530A15058}"/>
  </bookViews>
  <sheets>
    <sheet name="TopA" sheetId="1" r:id="rId1"/>
    <sheet name="Top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J27" i="2"/>
  <c r="K27" i="2"/>
  <c r="L27" i="2"/>
  <c r="M27" i="2"/>
  <c r="N27" i="2"/>
  <c r="O27" i="2"/>
  <c r="P27" i="2"/>
  <c r="Q27" i="2"/>
  <c r="R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G26" i="2"/>
  <c r="H26" i="2"/>
  <c r="I26" i="2"/>
  <c r="J26" i="2"/>
  <c r="K26" i="2"/>
  <c r="L26" i="2"/>
  <c r="M26" i="2"/>
  <c r="N26" i="2"/>
  <c r="O26" i="2"/>
  <c r="P26" i="2"/>
  <c r="Q26" i="2"/>
  <c r="R26" i="2"/>
  <c r="F26" i="2"/>
  <c r="L6" i="2"/>
  <c r="F37" i="1"/>
  <c r="G37" i="1"/>
  <c r="H37" i="1"/>
  <c r="I37" i="1"/>
  <c r="J37" i="1"/>
  <c r="K37" i="1"/>
  <c r="L37" i="1"/>
  <c r="M37" i="1"/>
  <c r="N37" i="1"/>
  <c r="O37" i="1"/>
  <c r="P37" i="1"/>
  <c r="F38" i="1"/>
  <c r="G38" i="1"/>
  <c r="H38" i="1"/>
  <c r="I38" i="1"/>
  <c r="J38" i="1"/>
  <c r="K38" i="1"/>
  <c r="L38" i="1"/>
  <c r="M38" i="1"/>
  <c r="N38" i="1"/>
  <c r="O38" i="1"/>
  <c r="P38" i="1"/>
  <c r="F39" i="1"/>
  <c r="G39" i="1"/>
  <c r="H39" i="1"/>
  <c r="I39" i="1"/>
  <c r="J39" i="1"/>
  <c r="K39" i="1"/>
  <c r="L39" i="1"/>
  <c r="M39" i="1"/>
  <c r="N39" i="1"/>
  <c r="O39" i="1"/>
  <c r="P39" i="1"/>
  <c r="F40" i="1"/>
  <c r="G40" i="1"/>
  <c r="H40" i="1"/>
  <c r="I40" i="1"/>
  <c r="J40" i="1"/>
  <c r="K40" i="1"/>
  <c r="L40" i="1"/>
  <c r="M40" i="1"/>
  <c r="N40" i="1"/>
  <c r="O40" i="1"/>
  <c r="P40" i="1"/>
  <c r="F41" i="1"/>
  <c r="G41" i="1"/>
  <c r="H41" i="1"/>
  <c r="I41" i="1"/>
  <c r="J41" i="1"/>
  <c r="K41" i="1"/>
  <c r="L41" i="1"/>
  <c r="M41" i="1"/>
  <c r="N41" i="1"/>
  <c r="O41" i="1"/>
  <c r="P41" i="1"/>
  <c r="F42" i="1"/>
  <c r="G42" i="1"/>
  <c r="H42" i="1"/>
  <c r="I42" i="1"/>
  <c r="J42" i="1"/>
  <c r="K42" i="1"/>
  <c r="L42" i="1"/>
  <c r="M42" i="1"/>
  <c r="N42" i="1"/>
  <c r="O42" i="1"/>
  <c r="P42" i="1"/>
  <c r="F43" i="1"/>
  <c r="G43" i="1"/>
  <c r="H43" i="1"/>
  <c r="I43" i="1"/>
  <c r="J43" i="1"/>
  <c r="K43" i="1"/>
  <c r="L43" i="1"/>
  <c r="M43" i="1"/>
  <c r="N43" i="1"/>
  <c r="O43" i="1"/>
  <c r="P43" i="1"/>
  <c r="F44" i="1"/>
  <c r="G44" i="1"/>
  <c r="H44" i="1"/>
  <c r="I44" i="1"/>
  <c r="J44" i="1"/>
  <c r="K44" i="1"/>
  <c r="L44" i="1"/>
  <c r="M44" i="1"/>
  <c r="N44" i="1"/>
  <c r="O44" i="1"/>
  <c r="P44" i="1"/>
  <c r="F45" i="1"/>
  <c r="G45" i="1"/>
  <c r="H45" i="1"/>
  <c r="I45" i="1"/>
  <c r="J45" i="1"/>
  <c r="K45" i="1"/>
  <c r="L45" i="1"/>
  <c r="M45" i="1"/>
  <c r="N45" i="1"/>
  <c r="O45" i="1"/>
  <c r="P45" i="1"/>
  <c r="F46" i="1"/>
  <c r="G46" i="1"/>
  <c r="H46" i="1"/>
  <c r="I46" i="1"/>
  <c r="J46" i="1"/>
  <c r="K46" i="1"/>
  <c r="L46" i="1"/>
  <c r="M46" i="1"/>
  <c r="N46" i="1"/>
  <c r="O46" i="1"/>
  <c r="P46" i="1"/>
  <c r="F47" i="1"/>
  <c r="G47" i="1"/>
  <c r="H47" i="1"/>
  <c r="I47" i="1"/>
  <c r="J47" i="1"/>
  <c r="K47" i="1"/>
  <c r="L47" i="1"/>
  <c r="M47" i="1"/>
  <c r="N47" i="1"/>
  <c r="O47" i="1"/>
  <c r="P47" i="1"/>
  <c r="F48" i="1"/>
  <c r="G48" i="1"/>
  <c r="H48" i="1"/>
  <c r="I48" i="1"/>
  <c r="J48" i="1"/>
  <c r="K48" i="1"/>
  <c r="L48" i="1"/>
  <c r="M48" i="1"/>
  <c r="N48" i="1"/>
  <c r="O48" i="1"/>
  <c r="P48" i="1"/>
  <c r="F49" i="1"/>
  <c r="G49" i="1"/>
  <c r="H49" i="1"/>
  <c r="I49" i="1"/>
  <c r="J49" i="1"/>
  <c r="K49" i="1"/>
  <c r="L49" i="1"/>
  <c r="M49" i="1"/>
  <c r="N49" i="1"/>
  <c r="O49" i="1"/>
  <c r="P49" i="1"/>
  <c r="F50" i="1"/>
  <c r="G50" i="1"/>
  <c r="H50" i="1"/>
  <c r="I50" i="1"/>
  <c r="J50" i="1"/>
  <c r="K50" i="1"/>
  <c r="L50" i="1"/>
  <c r="M50" i="1"/>
  <c r="N50" i="1"/>
  <c r="O50" i="1"/>
  <c r="P50" i="1"/>
  <c r="G36" i="1"/>
  <c r="H36" i="1"/>
  <c r="I36" i="1"/>
  <c r="J36" i="1"/>
  <c r="K36" i="1"/>
  <c r="L36" i="1"/>
  <c r="M36" i="1"/>
  <c r="N36" i="1"/>
  <c r="O36" i="1"/>
  <c r="P36" i="1"/>
  <c r="F36" i="1"/>
  <c r="G29" i="1"/>
  <c r="H29" i="1"/>
  <c r="I29" i="1"/>
  <c r="J29" i="1"/>
  <c r="K29" i="1"/>
  <c r="L29" i="1"/>
  <c r="M29" i="1"/>
  <c r="N29" i="1"/>
  <c r="O29" i="1"/>
  <c r="P29" i="1"/>
  <c r="F29" i="1"/>
  <c r="G31" i="1"/>
  <c r="H31" i="1"/>
  <c r="I31" i="1"/>
  <c r="J31" i="1"/>
  <c r="K31" i="1"/>
  <c r="L31" i="1"/>
  <c r="M31" i="1"/>
  <c r="N31" i="1"/>
  <c r="O31" i="1"/>
  <c r="P31" i="1"/>
  <c r="F31" i="1"/>
  <c r="G24" i="1"/>
  <c r="H24" i="1"/>
  <c r="I24" i="1"/>
  <c r="L24" i="1"/>
  <c r="M24" i="1"/>
  <c r="N24" i="1"/>
  <c r="O24" i="1"/>
  <c r="P24" i="1"/>
  <c r="G25" i="1"/>
  <c r="H25" i="1"/>
  <c r="I25" i="1"/>
  <c r="L25" i="1"/>
  <c r="M25" i="1"/>
  <c r="N25" i="1"/>
  <c r="O25" i="1"/>
  <c r="P25" i="1"/>
  <c r="G26" i="1"/>
  <c r="H26" i="1"/>
  <c r="I26" i="1"/>
  <c r="L26" i="1"/>
  <c r="M26" i="1"/>
  <c r="N26" i="1"/>
  <c r="O26" i="1"/>
  <c r="P26" i="1"/>
  <c r="F25" i="1"/>
  <c r="F26" i="1"/>
  <c r="F24" i="1"/>
  <c r="K19" i="1"/>
  <c r="J19" i="1"/>
  <c r="J17" i="1"/>
  <c r="K17" i="1"/>
  <c r="K11" i="1"/>
  <c r="J11" i="1"/>
  <c r="J24" i="1" s="1"/>
  <c r="K22" i="1"/>
  <c r="J22" i="1"/>
  <c r="K21" i="1"/>
  <c r="J21" i="1"/>
  <c r="J20" i="1"/>
  <c r="K13" i="1"/>
  <c r="J13" i="1"/>
  <c r="K12" i="1"/>
  <c r="J12" i="1"/>
  <c r="K16" i="1"/>
  <c r="J16" i="1"/>
  <c r="K15" i="1"/>
  <c r="J15" i="1"/>
  <c r="J14" i="1"/>
  <c r="K8" i="1"/>
  <c r="J8" i="1"/>
  <c r="K9" i="1"/>
  <c r="J9" i="1"/>
  <c r="K10" i="1"/>
  <c r="K26" i="1" s="1"/>
  <c r="J10" i="1"/>
  <c r="J26" i="1" s="1"/>
  <c r="K18" i="1"/>
  <c r="K25" i="1" s="1"/>
  <c r="J18" i="1"/>
  <c r="J25" i="1" s="1"/>
  <c r="K24" i="1" l="1"/>
  <c r="L7" i="2" l="1"/>
  <c r="L10" i="2"/>
  <c r="L15" i="2"/>
  <c r="L9" i="2"/>
  <c r="L19" i="2"/>
  <c r="L11" i="2"/>
  <c r="L17" i="2"/>
  <c r="L16" i="2"/>
  <c r="L8" i="2"/>
  <c r="L18" i="2"/>
  <c r="L13" i="2"/>
  <c r="L12" i="2"/>
  <c r="L20" i="2"/>
  <c r="L14" i="2"/>
</calcChain>
</file>

<file path=xl/sharedStrings.xml><?xml version="1.0" encoding="utf-8"?>
<sst xmlns="http://schemas.openxmlformats.org/spreadsheetml/2006/main" count="91" uniqueCount="19">
  <si>
    <t>Perturbation</t>
  </si>
  <si>
    <t>0.1x</t>
  </si>
  <si>
    <t>0.2x</t>
  </si>
  <si>
    <t>0.3x</t>
  </si>
  <si>
    <t>0.4x</t>
  </si>
  <si>
    <t>0.5x</t>
  </si>
  <si>
    <t>1.01x</t>
  </si>
  <si>
    <t>1.5x</t>
  </si>
  <si>
    <t>3x</t>
  </si>
  <si>
    <t>5x</t>
  </si>
  <si>
    <t>7x</t>
  </si>
  <si>
    <t>10x</t>
  </si>
  <si>
    <t>all data</t>
  </si>
  <si>
    <t>omitted data type</t>
  </si>
  <si>
    <t>flux</t>
  </si>
  <si>
    <t>enzyme</t>
  </si>
  <si>
    <t>internal metabolites</t>
  </si>
  <si>
    <t>external metabolites</t>
  </si>
  <si>
    <t>level of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</si>
</sst>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TopA!$F$28:$P$28</c:f>
              <c:strCache>
                <c:ptCount val="11"/>
                <c:pt idx="0">
                  <c:v>0.1x</c:v>
                </c:pt>
                <c:pt idx="1">
                  <c:v>0.2x</c:v>
                </c:pt>
                <c:pt idx="2">
                  <c:v>0.3x</c:v>
                </c:pt>
                <c:pt idx="3">
                  <c:v>0.4x</c:v>
                </c:pt>
                <c:pt idx="4">
                  <c:v>0.5x</c:v>
                </c:pt>
                <c:pt idx="5">
                  <c:v>1.01x</c:v>
                </c:pt>
                <c:pt idx="6">
                  <c:v>1.5x</c:v>
                </c:pt>
                <c:pt idx="7">
                  <c:v>3x</c:v>
                </c:pt>
                <c:pt idx="8">
                  <c:v>5x</c:v>
                </c:pt>
                <c:pt idx="9">
                  <c:v>7x</c:v>
                </c:pt>
                <c:pt idx="10">
                  <c:v>10x</c:v>
                </c:pt>
              </c:strCache>
            </c:strRef>
          </c:cat>
          <c:val>
            <c:numRef>
              <c:f>TopA!$F$29:$P$29</c:f>
              <c:numCache>
                <c:formatCode>General</c:formatCode>
                <c:ptCount val="11"/>
                <c:pt idx="0">
                  <c:v>0.22361111111111109</c:v>
                </c:pt>
                <c:pt idx="1">
                  <c:v>0.43888888888888888</c:v>
                </c:pt>
                <c:pt idx="2">
                  <c:v>0.4291666666666667</c:v>
                </c:pt>
                <c:pt idx="3">
                  <c:v>0.61944444444444446</c:v>
                </c:pt>
                <c:pt idx="4">
                  <c:v>0.37986111111111115</c:v>
                </c:pt>
                <c:pt idx="5">
                  <c:v>0.38750000000000001</c:v>
                </c:pt>
                <c:pt idx="6">
                  <c:v>0.4680555555555555</c:v>
                </c:pt>
                <c:pt idx="7">
                  <c:v>0.68194444444444446</c:v>
                </c:pt>
                <c:pt idx="8">
                  <c:v>0.46111111111111108</c:v>
                </c:pt>
                <c:pt idx="9">
                  <c:v>0.67499999999999993</c:v>
                </c:pt>
                <c:pt idx="10">
                  <c:v>0.30416666666666664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0-4ED9-92ED-160783BA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5232"/>
        <c:axId val="15015648"/>
      </c:barChart>
      <c:catAx>
        <c:axId val="150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Perturbation Strength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648"/>
        <c:crosses val="autoZero"/>
        <c:auto val="1"/>
        <c:lblAlgn val="ctr"/>
        <c:lblOffset val="100"/>
        <c:noMultiLvlLbl val="0"/>
      </c:catAx>
      <c:valAx>
        <c:axId val="150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correctly predicted 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133891</xdr:colOff>
      <xdr:row>27</xdr:row>
      <xdr:rowOff>69901</xdr:rowOff>
    </xdr:from>
    <xdr:to>
      <xdr:col>27</xdr:col>
      <xdr:colOff>427948</xdr:colOff>
      <xdr:row>41</xdr:row>
      <xdr:rowOff>146101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13A5F-5B9F-4D3E-88F8-598B74BC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FD03-A766-4030-B54B-D0E86704706C}">
  <dimension ref="B6:Q51"/>
  <sheetViews>
    <sheetView topLeftCell="A25" zoomScale="110" zoomScaleNormal="110" workbookViewId="0">
      <selection activeCell="Q55" sqref="Q55"/>
    </sheetView>
  </sheetViews>
  <sheetFormatPr defaultRowHeight="15" x14ac:dyDescent="0.25"/>
  <cols>
    <col min="2" max="2" width="4" customWidth="1"/>
    <col min="3" max="3" width="3.7109375" customWidth="1"/>
    <col min="4" max="4" width="11.85546875" customWidth="1"/>
    <col min="5" max="5" width="5.85546875" customWidth="1"/>
    <col min="12" max="12" width="11" bestFit="1" customWidth="1"/>
  </cols>
  <sheetData>
    <row r="6" spans="2:16" x14ac:dyDescent="0.25">
      <c r="F6" s="35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7"/>
    </row>
    <row r="7" spans="2:16" x14ac:dyDescent="0.25">
      <c r="C7" s="11"/>
      <c r="D7" s="11" t="s">
        <v>18</v>
      </c>
      <c r="E7" s="17"/>
      <c r="F7" s="13" t="s">
        <v>1</v>
      </c>
      <c r="G7" s="12" t="s">
        <v>2</v>
      </c>
      <c r="H7" s="12" t="s">
        <v>3</v>
      </c>
      <c r="I7" s="12" t="s">
        <v>4</v>
      </c>
      <c r="J7" s="12" t="s">
        <v>5</v>
      </c>
      <c r="K7" s="12" t="s">
        <v>6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</row>
    <row r="8" spans="2:16" x14ac:dyDescent="0.25">
      <c r="C8" s="38" t="s">
        <v>12</v>
      </c>
      <c r="D8" s="39"/>
      <c r="E8" s="14">
        <v>0</v>
      </c>
      <c r="F8" s="18">
        <v>17</v>
      </c>
      <c r="G8" s="3">
        <v>23</v>
      </c>
      <c r="H8" s="3">
        <v>19</v>
      </c>
      <c r="I8" s="3">
        <v>36</v>
      </c>
      <c r="J8" s="3">
        <f>(20+21)/2</f>
        <v>20.5</v>
      </c>
      <c r="K8" s="3">
        <f>(32+31)/2</f>
        <v>31.5</v>
      </c>
      <c r="L8" s="3">
        <v>31</v>
      </c>
      <c r="M8" s="3">
        <v>40</v>
      </c>
      <c r="N8" s="3">
        <v>29</v>
      </c>
      <c r="O8" s="3">
        <v>43</v>
      </c>
      <c r="P8" s="4">
        <v>27</v>
      </c>
    </row>
    <row r="9" spans="2:16" x14ac:dyDescent="0.25">
      <c r="C9" s="40"/>
      <c r="D9" s="41"/>
      <c r="E9" s="15">
        <v>1</v>
      </c>
      <c r="F9" s="19">
        <v>19</v>
      </c>
      <c r="G9" s="5">
        <v>33</v>
      </c>
      <c r="H9" s="5">
        <v>20</v>
      </c>
      <c r="I9" s="5">
        <v>34</v>
      </c>
      <c r="J9" s="5">
        <f>(20+19)/2</f>
        <v>19.5</v>
      </c>
      <c r="K9" s="5">
        <f>(25+15)/2</f>
        <v>20</v>
      </c>
      <c r="L9" s="5">
        <v>29</v>
      </c>
      <c r="M9" s="5">
        <v>36</v>
      </c>
      <c r="N9" s="5">
        <v>22</v>
      </c>
      <c r="O9" s="5">
        <v>31</v>
      </c>
      <c r="P9" s="6">
        <v>9</v>
      </c>
    </row>
    <row r="10" spans="2:16" x14ac:dyDescent="0.25">
      <c r="C10" s="42"/>
      <c r="D10" s="43"/>
      <c r="E10" s="16">
        <v>2</v>
      </c>
      <c r="F10" s="20">
        <v>9</v>
      </c>
      <c r="G10" s="7">
        <v>40</v>
      </c>
      <c r="H10" s="7">
        <v>25</v>
      </c>
      <c r="I10" s="7">
        <v>39</v>
      </c>
      <c r="J10" s="7">
        <f>(23 + 22)/2</f>
        <v>22.5</v>
      </c>
      <c r="K10" s="7">
        <f>(27+21)/2</f>
        <v>24</v>
      </c>
      <c r="L10" s="7">
        <v>21</v>
      </c>
      <c r="M10" s="7">
        <v>41</v>
      </c>
      <c r="N10" s="7">
        <v>25</v>
      </c>
      <c r="O10" s="7">
        <v>41</v>
      </c>
      <c r="P10" s="8">
        <v>25</v>
      </c>
    </row>
    <row r="11" spans="2:16" x14ac:dyDescent="0.25">
      <c r="B11" s="44" t="s">
        <v>13</v>
      </c>
      <c r="C11" s="38" t="s">
        <v>14</v>
      </c>
      <c r="D11" s="39"/>
      <c r="E11" s="14">
        <v>0</v>
      </c>
      <c r="F11" s="18">
        <v>13</v>
      </c>
      <c r="G11" s="3">
        <v>24</v>
      </c>
      <c r="H11" s="3">
        <v>11</v>
      </c>
      <c r="I11" s="3">
        <v>27</v>
      </c>
      <c r="J11" s="3">
        <f>(15+6)/2</f>
        <v>10.5</v>
      </c>
      <c r="K11" s="3">
        <f>(21+25)/2</f>
        <v>23</v>
      </c>
      <c r="L11" s="3">
        <v>13</v>
      </c>
      <c r="M11" s="3">
        <v>34</v>
      </c>
      <c r="N11" s="3">
        <v>19</v>
      </c>
      <c r="O11" s="3">
        <v>34</v>
      </c>
      <c r="P11" s="4">
        <v>9</v>
      </c>
    </row>
    <row r="12" spans="2:16" x14ac:dyDescent="0.25">
      <c r="B12" s="45"/>
      <c r="C12" s="40"/>
      <c r="D12" s="41"/>
      <c r="E12" s="15">
        <v>1</v>
      </c>
      <c r="F12" s="19">
        <v>6</v>
      </c>
      <c r="G12" s="5">
        <v>13</v>
      </c>
      <c r="H12" s="5">
        <v>11</v>
      </c>
      <c r="I12" s="5">
        <v>22</v>
      </c>
      <c r="J12" s="5">
        <f>(8+11)/2</f>
        <v>9.5</v>
      </c>
      <c r="K12" s="5">
        <f>(20+12)/2</f>
        <v>16</v>
      </c>
      <c r="L12" s="5">
        <v>3</v>
      </c>
      <c r="M12" s="5">
        <v>15</v>
      </c>
      <c r="N12" s="5">
        <v>16</v>
      </c>
      <c r="O12" s="5">
        <v>22</v>
      </c>
      <c r="P12" s="6">
        <v>5</v>
      </c>
    </row>
    <row r="13" spans="2:16" x14ac:dyDescent="0.25">
      <c r="B13" s="45"/>
      <c r="C13" s="42"/>
      <c r="D13" s="43"/>
      <c r="E13" s="16">
        <v>2</v>
      </c>
      <c r="F13" s="20">
        <v>9</v>
      </c>
      <c r="G13" s="7">
        <v>21</v>
      </c>
      <c r="H13" s="7">
        <v>5</v>
      </c>
      <c r="I13" s="7">
        <v>20</v>
      </c>
      <c r="J13" s="7">
        <f>(9+8)/2</f>
        <v>8.5</v>
      </c>
      <c r="K13" s="7">
        <f>(19+21)/2</f>
        <v>20</v>
      </c>
      <c r="L13" s="7">
        <v>11</v>
      </c>
      <c r="M13" s="7">
        <v>28</v>
      </c>
      <c r="N13" s="7">
        <v>24</v>
      </c>
      <c r="O13" s="7">
        <v>40</v>
      </c>
      <c r="P13" s="8">
        <v>11</v>
      </c>
    </row>
    <row r="14" spans="2:16" ht="15" customHeight="1" x14ac:dyDescent="0.25">
      <c r="B14" s="45"/>
      <c r="C14" s="38" t="s">
        <v>15</v>
      </c>
      <c r="D14" s="39"/>
      <c r="E14" s="14">
        <v>0</v>
      </c>
      <c r="F14" s="18">
        <v>7</v>
      </c>
      <c r="G14" s="3">
        <v>5</v>
      </c>
      <c r="H14" s="3">
        <v>29</v>
      </c>
      <c r="I14" s="3">
        <v>36</v>
      </c>
      <c r="J14" s="3">
        <f>(24+26)/2</f>
        <v>25</v>
      </c>
      <c r="K14" s="3">
        <v>22</v>
      </c>
      <c r="L14" s="3">
        <v>29</v>
      </c>
      <c r="M14" s="3">
        <v>14</v>
      </c>
      <c r="N14" s="3">
        <v>22</v>
      </c>
      <c r="O14" s="3">
        <v>32</v>
      </c>
      <c r="P14" s="4">
        <v>18</v>
      </c>
    </row>
    <row r="15" spans="2:16" x14ac:dyDescent="0.25">
      <c r="B15" s="45"/>
      <c r="C15" s="40"/>
      <c r="D15" s="41"/>
      <c r="E15" s="15">
        <v>1</v>
      </c>
      <c r="F15" s="19">
        <v>6</v>
      </c>
      <c r="G15" s="5">
        <v>8</v>
      </c>
      <c r="H15" s="5">
        <v>20</v>
      </c>
      <c r="I15" s="5">
        <v>17</v>
      </c>
      <c r="J15" s="5">
        <f>(16+26)/2</f>
        <v>21</v>
      </c>
      <c r="K15" s="5">
        <f>(18+22)/2</f>
        <v>20</v>
      </c>
      <c r="L15" s="5">
        <v>29</v>
      </c>
      <c r="M15" s="5">
        <v>14</v>
      </c>
      <c r="N15" s="5">
        <v>22</v>
      </c>
      <c r="O15" s="5">
        <v>32</v>
      </c>
      <c r="P15" s="6">
        <v>18</v>
      </c>
    </row>
    <row r="16" spans="2:16" x14ac:dyDescent="0.25">
      <c r="B16" s="45"/>
      <c r="C16" s="42"/>
      <c r="D16" s="43"/>
      <c r="E16" s="15">
        <v>2</v>
      </c>
      <c r="F16" s="19">
        <v>4</v>
      </c>
      <c r="G16" s="5">
        <v>8</v>
      </c>
      <c r="H16" s="5">
        <v>29</v>
      </c>
      <c r="I16" s="5">
        <v>30</v>
      </c>
      <c r="J16" s="5">
        <f>(24+21)/2</f>
        <v>22.5</v>
      </c>
      <c r="K16" s="5">
        <f>(11+13)/2</f>
        <v>12</v>
      </c>
      <c r="L16" s="5">
        <v>28</v>
      </c>
      <c r="M16" s="5">
        <v>27</v>
      </c>
      <c r="N16" s="5">
        <v>15</v>
      </c>
      <c r="O16" s="5">
        <v>33</v>
      </c>
      <c r="P16" s="6">
        <v>10</v>
      </c>
    </row>
    <row r="17" spans="2:16" ht="15" customHeight="1" x14ac:dyDescent="0.25">
      <c r="B17" s="45"/>
      <c r="C17" s="38" t="s">
        <v>16</v>
      </c>
      <c r="D17" s="39"/>
      <c r="E17" s="14">
        <v>0</v>
      </c>
      <c r="F17" s="18">
        <v>6</v>
      </c>
      <c r="G17" s="3">
        <v>16</v>
      </c>
      <c r="H17" s="3">
        <v>27</v>
      </c>
      <c r="I17" s="3">
        <v>31</v>
      </c>
      <c r="J17" s="3">
        <f>(12+14)/2</f>
        <v>13</v>
      </c>
      <c r="K17" s="3">
        <f>(12+11)/2</f>
        <v>11.5</v>
      </c>
      <c r="L17" s="3">
        <v>11</v>
      </c>
      <c r="M17" s="3">
        <v>47</v>
      </c>
      <c r="N17" s="3">
        <v>26</v>
      </c>
      <c r="O17" s="3">
        <v>25</v>
      </c>
      <c r="P17" s="4">
        <v>5</v>
      </c>
    </row>
    <row r="18" spans="2:16" x14ac:dyDescent="0.25">
      <c r="B18" s="45"/>
      <c r="C18" s="40"/>
      <c r="D18" s="41"/>
      <c r="E18" s="15">
        <v>1</v>
      </c>
      <c r="F18" s="19">
        <v>11</v>
      </c>
      <c r="G18" s="5">
        <v>21</v>
      </c>
      <c r="H18" s="5">
        <v>16</v>
      </c>
      <c r="I18" s="5">
        <v>37</v>
      </c>
      <c r="J18" s="5">
        <f>(21 + 16)/2</f>
        <v>18.5</v>
      </c>
      <c r="K18" s="5">
        <f>(15+14)/2</f>
        <v>14.5</v>
      </c>
      <c r="L18" s="5">
        <v>27</v>
      </c>
      <c r="M18" s="5">
        <v>36</v>
      </c>
      <c r="N18" s="5">
        <v>16</v>
      </c>
      <c r="O18" s="5">
        <v>14</v>
      </c>
      <c r="P18" s="6">
        <v>16</v>
      </c>
    </row>
    <row r="19" spans="2:16" x14ac:dyDescent="0.25">
      <c r="B19" s="45"/>
      <c r="C19" s="42"/>
      <c r="D19" s="43"/>
      <c r="E19" s="16">
        <v>2</v>
      </c>
      <c r="F19" s="20">
        <v>5</v>
      </c>
      <c r="G19" s="7">
        <v>20</v>
      </c>
      <c r="H19" s="7">
        <v>22</v>
      </c>
      <c r="I19" s="7">
        <v>27</v>
      </c>
      <c r="J19" s="7">
        <f>(15+15)/2</f>
        <v>15</v>
      </c>
      <c r="K19" s="7">
        <f>(10+10)/2</f>
        <v>10</v>
      </c>
      <c r="L19" s="7">
        <v>15</v>
      </c>
      <c r="M19" s="7">
        <v>39</v>
      </c>
      <c r="N19" s="7">
        <v>20</v>
      </c>
      <c r="O19" s="7">
        <v>23</v>
      </c>
      <c r="P19" s="8">
        <v>7</v>
      </c>
    </row>
    <row r="20" spans="2:16" ht="15" customHeight="1" x14ac:dyDescent="0.25">
      <c r="B20" s="45"/>
      <c r="C20" s="38" t="s">
        <v>17</v>
      </c>
      <c r="D20" s="39"/>
      <c r="E20" s="15">
        <v>0</v>
      </c>
      <c r="F20" s="19">
        <v>15</v>
      </c>
      <c r="G20" s="5">
        <v>24</v>
      </c>
      <c r="H20" s="5">
        <v>21</v>
      </c>
      <c r="I20" s="5">
        <v>32</v>
      </c>
      <c r="J20" s="5">
        <f>(23+17)/2</f>
        <v>20</v>
      </c>
      <c r="K20" s="5">
        <v>23</v>
      </c>
      <c r="L20" s="5">
        <v>31</v>
      </c>
      <c r="M20" s="5">
        <v>44</v>
      </c>
      <c r="N20" s="5">
        <v>29</v>
      </c>
      <c r="O20" s="5">
        <v>45</v>
      </c>
      <c r="P20" s="6">
        <v>25</v>
      </c>
    </row>
    <row r="21" spans="2:16" x14ac:dyDescent="0.25">
      <c r="B21" s="45"/>
      <c r="C21" s="40"/>
      <c r="D21" s="41"/>
      <c r="E21" s="15">
        <v>1</v>
      </c>
      <c r="F21" s="19">
        <v>18</v>
      </c>
      <c r="G21" s="5">
        <v>30</v>
      </c>
      <c r="H21" s="5">
        <v>21</v>
      </c>
      <c r="I21" s="5">
        <v>31</v>
      </c>
      <c r="J21" s="5">
        <f>(21+19)/2</f>
        <v>20</v>
      </c>
      <c r="K21" s="5">
        <f>(19+18)/2</f>
        <v>18.5</v>
      </c>
      <c r="L21" s="5">
        <v>27</v>
      </c>
      <c r="M21" s="5">
        <v>36</v>
      </c>
      <c r="N21" s="5">
        <v>22</v>
      </c>
      <c r="O21" s="5">
        <v>30</v>
      </c>
      <c r="P21" s="6">
        <v>9</v>
      </c>
    </row>
    <row r="22" spans="2:16" x14ac:dyDescent="0.25">
      <c r="B22" s="46"/>
      <c r="C22" s="42"/>
      <c r="D22" s="43"/>
      <c r="E22" s="16">
        <v>2</v>
      </c>
      <c r="F22" s="20">
        <v>16</v>
      </c>
      <c r="G22" s="7">
        <v>30</v>
      </c>
      <c r="H22" s="7">
        <v>33</v>
      </c>
      <c r="I22" s="7">
        <v>27</v>
      </c>
      <c r="J22" s="7">
        <f>(34+21)/2</f>
        <v>27.5</v>
      </c>
      <c r="K22" s="7">
        <f>(12+14)/2</f>
        <v>13</v>
      </c>
      <c r="L22" s="7">
        <v>32</v>
      </c>
      <c r="M22" s="7">
        <v>40</v>
      </c>
      <c r="N22" s="7">
        <v>25</v>
      </c>
      <c r="O22" s="7">
        <v>41</v>
      </c>
      <c r="P22" s="8">
        <v>25</v>
      </c>
    </row>
    <row r="23" spans="2:16" x14ac:dyDescent="0.25"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25">
      <c r="C24" s="2"/>
      <c r="D24" s="2"/>
      <c r="F24">
        <f>AVERAGE(F8,F11,F14,F17,F20)</f>
        <v>11.6</v>
      </c>
      <c r="G24">
        <f t="shared" ref="G24:P24" si="0">AVERAGE(G8,G11,G14,G17,G20)</f>
        <v>18.399999999999999</v>
      </c>
      <c r="H24">
        <f t="shared" si="0"/>
        <v>21.4</v>
      </c>
      <c r="I24">
        <f t="shared" si="0"/>
        <v>32.4</v>
      </c>
      <c r="J24">
        <f t="shared" si="0"/>
        <v>17.8</v>
      </c>
      <c r="K24">
        <f t="shared" si="0"/>
        <v>22.2</v>
      </c>
      <c r="L24">
        <f t="shared" si="0"/>
        <v>23</v>
      </c>
      <c r="M24">
        <f t="shared" si="0"/>
        <v>35.799999999999997</v>
      </c>
      <c r="N24">
        <f t="shared" si="0"/>
        <v>25</v>
      </c>
      <c r="O24">
        <f t="shared" si="0"/>
        <v>35.799999999999997</v>
      </c>
      <c r="P24">
        <f t="shared" si="0"/>
        <v>16.8</v>
      </c>
    </row>
    <row r="25" spans="2:16" x14ac:dyDescent="0.25">
      <c r="C25" s="2"/>
      <c r="D25" s="2"/>
      <c r="F25">
        <f t="shared" ref="F25:P26" si="1">AVERAGE(F9,F12,F15,F18,F21)</f>
        <v>12</v>
      </c>
      <c r="G25">
        <f t="shared" si="1"/>
        <v>21</v>
      </c>
      <c r="H25">
        <f t="shared" si="1"/>
        <v>17.600000000000001</v>
      </c>
      <c r="I25">
        <f t="shared" si="1"/>
        <v>28.2</v>
      </c>
      <c r="J25">
        <f t="shared" si="1"/>
        <v>17.7</v>
      </c>
      <c r="K25">
        <f t="shared" si="1"/>
        <v>17.8</v>
      </c>
      <c r="L25">
        <f t="shared" si="1"/>
        <v>23</v>
      </c>
      <c r="M25">
        <f t="shared" si="1"/>
        <v>27.4</v>
      </c>
      <c r="N25">
        <f t="shared" si="1"/>
        <v>19.600000000000001</v>
      </c>
      <c r="O25">
        <f t="shared" si="1"/>
        <v>25.8</v>
      </c>
      <c r="P25">
        <f t="shared" si="1"/>
        <v>11.4</v>
      </c>
    </row>
    <row r="26" spans="2:16" x14ac:dyDescent="0.25">
      <c r="F26">
        <f t="shared" si="1"/>
        <v>8.6</v>
      </c>
      <c r="G26">
        <f t="shared" si="1"/>
        <v>23.8</v>
      </c>
      <c r="H26">
        <f t="shared" si="1"/>
        <v>22.8</v>
      </c>
      <c r="I26">
        <f t="shared" si="1"/>
        <v>28.6</v>
      </c>
      <c r="J26">
        <f t="shared" si="1"/>
        <v>19.2</v>
      </c>
      <c r="K26">
        <f t="shared" si="1"/>
        <v>15.8</v>
      </c>
      <c r="L26">
        <f t="shared" si="1"/>
        <v>21.4</v>
      </c>
      <c r="M26">
        <f t="shared" si="1"/>
        <v>35</v>
      </c>
      <c r="N26">
        <f t="shared" si="1"/>
        <v>21.8</v>
      </c>
      <c r="O26">
        <f t="shared" si="1"/>
        <v>35.6</v>
      </c>
      <c r="P26">
        <f t="shared" si="1"/>
        <v>15.6</v>
      </c>
    </row>
    <row r="27" spans="2:16" x14ac:dyDescent="0.25">
      <c r="F27" s="13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F28" s="13" t="s">
        <v>1</v>
      </c>
      <c r="G28" s="12" t="s">
        <v>2</v>
      </c>
      <c r="H28" s="12" t="s">
        <v>3</v>
      </c>
      <c r="I28" s="12" t="s">
        <v>4</v>
      </c>
      <c r="J28" s="12" t="s">
        <v>5</v>
      </c>
      <c r="K28" s="12" t="s">
        <v>6</v>
      </c>
      <c r="L28" s="12" t="s">
        <v>7</v>
      </c>
      <c r="M28" s="12" t="s">
        <v>8</v>
      </c>
      <c r="N28" s="12" t="s">
        <v>9</v>
      </c>
      <c r="O28" s="12" t="s">
        <v>10</v>
      </c>
      <c r="P28" s="12" t="s">
        <v>11</v>
      </c>
    </row>
    <row r="29" spans="2:16" x14ac:dyDescent="0.25">
      <c r="F29">
        <f t="shared" ref="F29:P29" si="2">F31/48</f>
        <v>0.22361111111111109</v>
      </c>
      <c r="G29">
        <f t="shared" si="2"/>
        <v>0.43888888888888888</v>
      </c>
      <c r="H29">
        <f t="shared" si="2"/>
        <v>0.4291666666666667</v>
      </c>
      <c r="I29">
        <f t="shared" si="2"/>
        <v>0.61944444444444446</v>
      </c>
      <c r="J29">
        <f t="shared" si="2"/>
        <v>0.37986111111111115</v>
      </c>
      <c r="K29">
        <f t="shared" si="2"/>
        <v>0.38750000000000001</v>
      </c>
      <c r="L29">
        <f t="shared" si="2"/>
        <v>0.4680555555555555</v>
      </c>
      <c r="M29">
        <f t="shared" si="2"/>
        <v>0.68194444444444446</v>
      </c>
      <c r="N29">
        <f t="shared" si="2"/>
        <v>0.46111111111111108</v>
      </c>
      <c r="O29">
        <f t="shared" si="2"/>
        <v>0.67499999999999993</v>
      </c>
      <c r="P29">
        <f t="shared" si="2"/>
        <v>0.30416666666666664</v>
      </c>
    </row>
    <row r="31" spans="2:16" x14ac:dyDescent="0.25">
      <c r="F31">
        <f t="shared" ref="F31:P31" si="3">AVERAGE(F8:F22)</f>
        <v>10.733333333333333</v>
      </c>
      <c r="G31">
        <f t="shared" si="3"/>
        <v>21.066666666666666</v>
      </c>
      <c r="H31">
        <f t="shared" si="3"/>
        <v>20.6</v>
      </c>
      <c r="I31">
        <f t="shared" si="3"/>
        <v>29.733333333333334</v>
      </c>
      <c r="J31">
        <f t="shared" si="3"/>
        <v>18.233333333333334</v>
      </c>
      <c r="K31">
        <f t="shared" si="3"/>
        <v>18.600000000000001</v>
      </c>
      <c r="L31">
        <f t="shared" si="3"/>
        <v>22.466666666666665</v>
      </c>
      <c r="M31">
        <f t="shared" si="3"/>
        <v>32.733333333333334</v>
      </c>
      <c r="N31">
        <f t="shared" si="3"/>
        <v>22.133333333333333</v>
      </c>
      <c r="O31">
        <f t="shared" si="3"/>
        <v>32.4</v>
      </c>
      <c r="P31">
        <f t="shared" si="3"/>
        <v>14.6</v>
      </c>
    </row>
    <row r="34" spans="2:17" x14ac:dyDescent="0.25">
      <c r="F34" s="35" t="s">
        <v>0</v>
      </c>
      <c r="G34" s="36"/>
      <c r="H34" s="36"/>
      <c r="I34" s="36"/>
      <c r="J34" s="36"/>
      <c r="K34" s="36"/>
      <c r="L34" s="36"/>
      <c r="M34" s="36"/>
      <c r="N34" s="36"/>
      <c r="O34" s="36"/>
      <c r="P34" s="37"/>
    </row>
    <row r="35" spans="2:17" x14ac:dyDescent="0.25">
      <c r="C35" s="11"/>
      <c r="D35" s="11" t="s">
        <v>18</v>
      </c>
      <c r="E35" s="17"/>
      <c r="F35" s="24" t="s">
        <v>1</v>
      </c>
      <c r="G35" s="14" t="s">
        <v>2</v>
      </c>
      <c r="H35" s="14" t="s">
        <v>3</v>
      </c>
      <c r="I35" s="14" t="s">
        <v>4</v>
      </c>
      <c r="J35" s="14" t="s">
        <v>5</v>
      </c>
      <c r="K35" s="14" t="s">
        <v>6</v>
      </c>
      <c r="L35" s="14" t="s">
        <v>7</v>
      </c>
      <c r="M35" s="14" t="s">
        <v>8</v>
      </c>
      <c r="N35" s="14" t="s">
        <v>9</v>
      </c>
      <c r="O35" s="14" t="s">
        <v>10</v>
      </c>
      <c r="P35" s="14" t="s">
        <v>11</v>
      </c>
    </row>
    <row r="36" spans="2:17" x14ac:dyDescent="0.25">
      <c r="C36" s="38" t="s">
        <v>12</v>
      </c>
      <c r="D36" s="39"/>
      <c r="E36" s="21">
        <v>0</v>
      </c>
      <c r="F36" s="26">
        <f>F8/48</f>
        <v>0.35416666666666669</v>
      </c>
      <c r="G36" s="27">
        <f t="shared" ref="G36:P36" si="4">G8/48</f>
        <v>0.47916666666666669</v>
      </c>
      <c r="H36" s="27">
        <f t="shared" si="4"/>
        <v>0.39583333333333331</v>
      </c>
      <c r="I36" s="27">
        <f t="shared" si="4"/>
        <v>0.75</v>
      </c>
      <c r="J36" s="27">
        <f t="shared" si="4"/>
        <v>0.42708333333333331</v>
      </c>
      <c r="K36" s="27">
        <f t="shared" si="4"/>
        <v>0.65625</v>
      </c>
      <c r="L36" s="27">
        <f t="shared" si="4"/>
        <v>0.64583333333333337</v>
      </c>
      <c r="M36" s="27">
        <f t="shared" si="4"/>
        <v>0.83333333333333337</v>
      </c>
      <c r="N36" s="27">
        <f t="shared" si="4"/>
        <v>0.60416666666666663</v>
      </c>
      <c r="O36" s="27">
        <f t="shared" si="4"/>
        <v>0.89583333333333337</v>
      </c>
      <c r="P36" s="28">
        <f t="shared" si="4"/>
        <v>0.5625</v>
      </c>
      <c r="Q36" s="25"/>
    </row>
    <row r="37" spans="2:17" x14ac:dyDescent="0.25">
      <c r="C37" s="40"/>
      <c r="D37" s="41"/>
      <c r="E37" s="22">
        <v>1</v>
      </c>
      <c r="F37" s="29">
        <f t="shared" ref="F37:P37" si="5">F9/48</f>
        <v>0.39583333333333331</v>
      </c>
      <c r="G37" s="30">
        <f t="shared" si="5"/>
        <v>0.6875</v>
      </c>
      <c r="H37" s="30">
        <f t="shared" si="5"/>
        <v>0.41666666666666669</v>
      </c>
      <c r="I37" s="30">
        <f t="shared" si="5"/>
        <v>0.70833333333333337</v>
      </c>
      <c r="J37" s="30">
        <f t="shared" si="5"/>
        <v>0.40625</v>
      </c>
      <c r="K37" s="30">
        <f t="shared" si="5"/>
        <v>0.41666666666666669</v>
      </c>
      <c r="L37" s="30">
        <f t="shared" si="5"/>
        <v>0.60416666666666663</v>
      </c>
      <c r="M37" s="30">
        <f t="shared" si="5"/>
        <v>0.75</v>
      </c>
      <c r="N37" s="30">
        <f t="shared" si="5"/>
        <v>0.45833333333333331</v>
      </c>
      <c r="O37" s="30">
        <f t="shared" si="5"/>
        <v>0.64583333333333337</v>
      </c>
      <c r="P37" s="31">
        <f t="shared" si="5"/>
        <v>0.1875</v>
      </c>
      <c r="Q37" s="25"/>
    </row>
    <row r="38" spans="2:17" x14ac:dyDescent="0.25">
      <c r="C38" s="42"/>
      <c r="D38" s="43"/>
      <c r="E38" s="23">
        <v>2</v>
      </c>
      <c r="F38" s="32">
        <f t="shared" ref="F38:P38" si="6">F10/48</f>
        <v>0.1875</v>
      </c>
      <c r="G38" s="33">
        <f t="shared" si="6"/>
        <v>0.83333333333333337</v>
      </c>
      <c r="H38" s="33">
        <f t="shared" si="6"/>
        <v>0.52083333333333337</v>
      </c>
      <c r="I38" s="33">
        <f t="shared" si="6"/>
        <v>0.8125</v>
      </c>
      <c r="J38" s="33">
        <f t="shared" si="6"/>
        <v>0.46875</v>
      </c>
      <c r="K38" s="33">
        <f t="shared" si="6"/>
        <v>0.5</v>
      </c>
      <c r="L38" s="33">
        <f t="shared" si="6"/>
        <v>0.4375</v>
      </c>
      <c r="M38" s="33">
        <f t="shared" si="6"/>
        <v>0.85416666666666663</v>
      </c>
      <c r="N38" s="33">
        <f t="shared" si="6"/>
        <v>0.52083333333333337</v>
      </c>
      <c r="O38" s="33">
        <f t="shared" si="6"/>
        <v>0.85416666666666663</v>
      </c>
      <c r="P38" s="34">
        <f t="shared" si="6"/>
        <v>0.52083333333333337</v>
      </c>
      <c r="Q38" s="25"/>
    </row>
    <row r="39" spans="2:17" x14ac:dyDescent="0.25">
      <c r="B39" s="44" t="s">
        <v>13</v>
      </c>
      <c r="C39" s="38" t="s">
        <v>14</v>
      </c>
      <c r="D39" s="39"/>
      <c r="E39" s="21">
        <v>0</v>
      </c>
      <c r="F39" s="29">
        <f t="shared" ref="F39:P39" si="7">F11/48</f>
        <v>0.27083333333333331</v>
      </c>
      <c r="G39" s="30">
        <f t="shared" si="7"/>
        <v>0.5</v>
      </c>
      <c r="H39" s="30">
        <f t="shared" si="7"/>
        <v>0.22916666666666666</v>
      </c>
      <c r="I39" s="30">
        <f t="shared" si="7"/>
        <v>0.5625</v>
      </c>
      <c r="J39" s="30">
        <f t="shared" si="7"/>
        <v>0.21875</v>
      </c>
      <c r="K39" s="30">
        <f t="shared" si="7"/>
        <v>0.47916666666666669</v>
      </c>
      <c r="L39" s="30">
        <f t="shared" si="7"/>
        <v>0.27083333333333331</v>
      </c>
      <c r="M39" s="30">
        <f t="shared" si="7"/>
        <v>0.70833333333333337</v>
      </c>
      <c r="N39" s="30">
        <f t="shared" si="7"/>
        <v>0.39583333333333331</v>
      </c>
      <c r="O39" s="30">
        <f t="shared" si="7"/>
        <v>0.70833333333333337</v>
      </c>
      <c r="P39" s="31">
        <f t="shared" si="7"/>
        <v>0.1875</v>
      </c>
      <c r="Q39" s="25"/>
    </row>
    <row r="40" spans="2:17" x14ac:dyDescent="0.25">
      <c r="B40" s="45"/>
      <c r="C40" s="40"/>
      <c r="D40" s="41"/>
      <c r="E40" s="22">
        <v>1</v>
      </c>
      <c r="F40" s="29">
        <f t="shared" ref="F40:P40" si="8">F12/48</f>
        <v>0.125</v>
      </c>
      <c r="G40" s="30">
        <f t="shared" si="8"/>
        <v>0.27083333333333331</v>
      </c>
      <c r="H40" s="30">
        <f t="shared" si="8"/>
        <v>0.22916666666666666</v>
      </c>
      <c r="I40" s="30">
        <f t="shared" si="8"/>
        <v>0.45833333333333331</v>
      </c>
      <c r="J40" s="30">
        <f t="shared" si="8"/>
        <v>0.19791666666666666</v>
      </c>
      <c r="K40" s="30">
        <f t="shared" si="8"/>
        <v>0.33333333333333331</v>
      </c>
      <c r="L40" s="30">
        <f t="shared" si="8"/>
        <v>6.25E-2</v>
      </c>
      <c r="M40" s="30">
        <f t="shared" si="8"/>
        <v>0.3125</v>
      </c>
      <c r="N40" s="30">
        <f t="shared" si="8"/>
        <v>0.33333333333333331</v>
      </c>
      <c r="O40" s="30">
        <f t="shared" si="8"/>
        <v>0.45833333333333331</v>
      </c>
      <c r="P40" s="31">
        <f t="shared" si="8"/>
        <v>0.10416666666666667</v>
      </c>
      <c r="Q40" s="25"/>
    </row>
    <row r="41" spans="2:17" x14ac:dyDescent="0.25">
      <c r="B41" s="45"/>
      <c r="C41" s="42"/>
      <c r="D41" s="43"/>
      <c r="E41" s="23">
        <v>2</v>
      </c>
      <c r="F41" s="29">
        <f t="shared" ref="F41:P41" si="9">F13/48</f>
        <v>0.1875</v>
      </c>
      <c r="G41" s="30">
        <f t="shared" si="9"/>
        <v>0.4375</v>
      </c>
      <c r="H41" s="30">
        <f t="shared" si="9"/>
        <v>0.10416666666666667</v>
      </c>
      <c r="I41" s="30">
        <f t="shared" si="9"/>
        <v>0.41666666666666669</v>
      </c>
      <c r="J41" s="30">
        <f t="shared" si="9"/>
        <v>0.17708333333333334</v>
      </c>
      <c r="K41" s="30">
        <f t="shared" si="9"/>
        <v>0.41666666666666669</v>
      </c>
      <c r="L41" s="30">
        <f t="shared" si="9"/>
        <v>0.22916666666666666</v>
      </c>
      <c r="M41" s="30">
        <f t="shared" si="9"/>
        <v>0.58333333333333337</v>
      </c>
      <c r="N41" s="30">
        <f t="shared" si="9"/>
        <v>0.5</v>
      </c>
      <c r="O41" s="30">
        <f t="shared" si="9"/>
        <v>0.83333333333333337</v>
      </c>
      <c r="P41" s="31">
        <f t="shared" si="9"/>
        <v>0.22916666666666666</v>
      </c>
      <c r="Q41" s="25"/>
    </row>
    <row r="42" spans="2:17" x14ac:dyDescent="0.25">
      <c r="B42" s="45"/>
      <c r="C42" s="38" t="s">
        <v>15</v>
      </c>
      <c r="D42" s="39"/>
      <c r="E42" s="21">
        <v>0</v>
      </c>
      <c r="F42" s="26">
        <f t="shared" ref="F42:P42" si="10">F14/48</f>
        <v>0.14583333333333334</v>
      </c>
      <c r="G42" s="27">
        <f t="shared" si="10"/>
        <v>0.10416666666666667</v>
      </c>
      <c r="H42" s="27">
        <f t="shared" si="10"/>
        <v>0.60416666666666663</v>
      </c>
      <c r="I42" s="27">
        <f t="shared" si="10"/>
        <v>0.75</v>
      </c>
      <c r="J42" s="27">
        <f t="shared" si="10"/>
        <v>0.52083333333333337</v>
      </c>
      <c r="K42" s="27">
        <f t="shared" si="10"/>
        <v>0.45833333333333331</v>
      </c>
      <c r="L42" s="27">
        <f t="shared" si="10"/>
        <v>0.60416666666666663</v>
      </c>
      <c r="M42" s="27">
        <f t="shared" si="10"/>
        <v>0.29166666666666669</v>
      </c>
      <c r="N42" s="27">
        <f t="shared" si="10"/>
        <v>0.45833333333333331</v>
      </c>
      <c r="O42" s="27">
        <f t="shared" si="10"/>
        <v>0.66666666666666663</v>
      </c>
      <c r="P42" s="28">
        <f t="shared" si="10"/>
        <v>0.375</v>
      </c>
      <c r="Q42" s="25"/>
    </row>
    <row r="43" spans="2:17" x14ac:dyDescent="0.25">
      <c r="B43" s="45"/>
      <c r="C43" s="40"/>
      <c r="D43" s="41"/>
      <c r="E43" s="22">
        <v>1</v>
      </c>
      <c r="F43" s="29">
        <f t="shared" ref="F43:P43" si="11">F15/48</f>
        <v>0.125</v>
      </c>
      <c r="G43" s="30">
        <f t="shared" si="11"/>
        <v>0.16666666666666666</v>
      </c>
      <c r="H43" s="30">
        <f t="shared" si="11"/>
        <v>0.41666666666666669</v>
      </c>
      <c r="I43" s="30">
        <f t="shared" si="11"/>
        <v>0.35416666666666669</v>
      </c>
      <c r="J43" s="30">
        <f t="shared" si="11"/>
        <v>0.4375</v>
      </c>
      <c r="K43" s="30">
        <f t="shared" si="11"/>
        <v>0.41666666666666669</v>
      </c>
      <c r="L43" s="30">
        <f t="shared" si="11"/>
        <v>0.60416666666666663</v>
      </c>
      <c r="M43" s="30">
        <f t="shared" si="11"/>
        <v>0.29166666666666669</v>
      </c>
      <c r="N43" s="30">
        <f t="shared" si="11"/>
        <v>0.45833333333333331</v>
      </c>
      <c r="O43" s="30">
        <f t="shared" si="11"/>
        <v>0.66666666666666663</v>
      </c>
      <c r="P43" s="31">
        <f t="shared" si="11"/>
        <v>0.375</v>
      </c>
      <c r="Q43" s="25"/>
    </row>
    <row r="44" spans="2:17" x14ac:dyDescent="0.25">
      <c r="B44" s="45"/>
      <c r="C44" s="42"/>
      <c r="D44" s="43"/>
      <c r="E44" s="22">
        <v>2</v>
      </c>
      <c r="F44" s="32">
        <f t="shared" ref="F44:P44" si="12">F16/48</f>
        <v>8.3333333333333329E-2</v>
      </c>
      <c r="G44" s="33">
        <f t="shared" si="12"/>
        <v>0.16666666666666666</v>
      </c>
      <c r="H44" s="33">
        <f t="shared" si="12"/>
        <v>0.60416666666666663</v>
      </c>
      <c r="I44" s="33">
        <f t="shared" si="12"/>
        <v>0.625</v>
      </c>
      <c r="J44" s="33">
        <f t="shared" si="12"/>
        <v>0.46875</v>
      </c>
      <c r="K44" s="33">
        <f t="shared" si="12"/>
        <v>0.25</v>
      </c>
      <c r="L44" s="33">
        <f t="shared" si="12"/>
        <v>0.58333333333333337</v>
      </c>
      <c r="M44" s="33">
        <f t="shared" si="12"/>
        <v>0.5625</v>
      </c>
      <c r="N44" s="33">
        <f t="shared" si="12"/>
        <v>0.3125</v>
      </c>
      <c r="O44" s="33">
        <f t="shared" si="12"/>
        <v>0.6875</v>
      </c>
      <c r="P44" s="34">
        <f t="shared" si="12"/>
        <v>0.20833333333333334</v>
      </c>
      <c r="Q44" s="25"/>
    </row>
    <row r="45" spans="2:17" x14ac:dyDescent="0.25">
      <c r="B45" s="45"/>
      <c r="C45" s="38" t="s">
        <v>16</v>
      </c>
      <c r="D45" s="39"/>
      <c r="E45" s="21">
        <v>0</v>
      </c>
      <c r="F45" s="29">
        <f t="shared" ref="F45:P45" si="13">F17/48</f>
        <v>0.125</v>
      </c>
      <c r="G45" s="30">
        <f t="shared" si="13"/>
        <v>0.33333333333333331</v>
      </c>
      <c r="H45" s="30">
        <f t="shared" si="13"/>
        <v>0.5625</v>
      </c>
      <c r="I45" s="30">
        <f t="shared" si="13"/>
        <v>0.64583333333333337</v>
      </c>
      <c r="J45" s="30">
        <f t="shared" si="13"/>
        <v>0.27083333333333331</v>
      </c>
      <c r="K45" s="30">
        <f t="shared" si="13"/>
        <v>0.23958333333333334</v>
      </c>
      <c r="L45" s="30">
        <f t="shared" si="13"/>
        <v>0.22916666666666666</v>
      </c>
      <c r="M45" s="30">
        <f t="shared" si="13"/>
        <v>0.97916666666666663</v>
      </c>
      <c r="N45" s="30">
        <f t="shared" si="13"/>
        <v>0.54166666666666663</v>
      </c>
      <c r="O45" s="30">
        <f t="shared" si="13"/>
        <v>0.52083333333333337</v>
      </c>
      <c r="P45" s="31">
        <f t="shared" si="13"/>
        <v>0.10416666666666667</v>
      </c>
      <c r="Q45" s="25"/>
    </row>
    <row r="46" spans="2:17" x14ac:dyDescent="0.25">
      <c r="B46" s="45"/>
      <c r="C46" s="40"/>
      <c r="D46" s="41"/>
      <c r="E46" s="22">
        <v>1</v>
      </c>
      <c r="F46" s="29">
        <f t="shared" ref="F46:P46" si="14">F18/48</f>
        <v>0.22916666666666666</v>
      </c>
      <c r="G46" s="30">
        <f t="shared" si="14"/>
        <v>0.4375</v>
      </c>
      <c r="H46" s="30">
        <f t="shared" si="14"/>
        <v>0.33333333333333331</v>
      </c>
      <c r="I46" s="30">
        <f t="shared" si="14"/>
        <v>0.77083333333333337</v>
      </c>
      <c r="J46" s="30">
        <f t="shared" si="14"/>
        <v>0.38541666666666669</v>
      </c>
      <c r="K46" s="30">
        <f t="shared" si="14"/>
        <v>0.30208333333333331</v>
      </c>
      <c r="L46" s="30">
        <f t="shared" si="14"/>
        <v>0.5625</v>
      </c>
      <c r="M46" s="30">
        <f t="shared" si="14"/>
        <v>0.75</v>
      </c>
      <c r="N46" s="30">
        <f t="shared" si="14"/>
        <v>0.33333333333333331</v>
      </c>
      <c r="O46" s="30">
        <f t="shared" si="14"/>
        <v>0.29166666666666669</v>
      </c>
      <c r="P46" s="31">
        <f t="shared" si="14"/>
        <v>0.33333333333333331</v>
      </c>
      <c r="Q46" s="25"/>
    </row>
    <row r="47" spans="2:17" x14ac:dyDescent="0.25">
      <c r="B47" s="45"/>
      <c r="C47" s="42"/>
      <c r="D47" s="43"/>
      <c r="E47" s="23">
        <v>2</v>
      </c>
      <c r="F47" s="29">
        <f t="shared" ref="F47:P47" si="15">F19/48</f>
        <v>0.10416666666666667</v>
      </c>
      <c r="G47" s="30">
        <f t="shared" si="15"/>
        <v>0.41666666666666669</v>
      </c>
      <c r="H47" s="30">
        <f t="shared" si="15"/>
        <v>0.45833333333333331</v>
      </c>
      <c r="I47" s="30">
        <f t="shared" si="15"/>
        <v>0.5625</v>
      </c>
      <c r="J47" s="30">
        <f t="shared" si="15"/>
        <v>0.3125</v>
      </c>
      <c r="K47" s="30">
        <f t="shared" si="15"/>
        <v>0.20833333333333334</v>
      </c>
      <c r="L47" s="30">
        <f t="shared" si="15"/>
        <v>0.3125</v>
      </c>
      <c r="M47" s="30">
        <f t="shared" si="15"/>
        <v>0.8125</v>
      </c>
      <c r="N47" s="30">
        <f t="shared" si="15"/>
        <v>0.41666666666666669</v>
      </c>
      <c r="O47" s="30">
        <f t="shared" si="15"/>
        <v>0.47916666666666669</v>
      </c>
      <c r="P47" s="31">
        <f t="shared" si="15"/>
        <v>0.14583333333333334</v>
      </c>
      <c r="Q47" s="25"/>
    </row>
    <row r="48" spans="2:17" x14ac:dyDescent="0.25">
      <c r="B48" s="45"/>
      <c r="C48" s="38" t="s">
        <v>17</v>
      </c>
      <c r="D48" s="39"/>
      <c r="E48" s="22">
        <v>0</v>
      </c>
      <c r="F48" s="26">
        <f t="shared" ref="F48:P48" si="16">F20/48</f>
        <v>0.3125</v>
      </c>
      <c r="G48" s="27">
        <f t="shared" si="16"/>
        <v>0.5</v>
      </c>
      <c r="H48" s="27">
        <f t="shared" si="16"/>
        <v>0.4375</v>
      </c>
      <c r="I48" s="27">
        <f t="shared" si="16"/>
        <v>0.66666666666666663</v>
      </c>
      <c r="J48" s="27">
        <f t="shared" si="16"/>
        <v>0.41666666666666669</v>
      </c>
      <c r="K48" s="27">
        <f t="shared" si="16"/>
        <v>0.47916666666666669</v>
      </c>
      <c r="L48" s="27">
        <f t="shared" si="16"/>
        <v>0.64583333333333337</v>
      </c>
      <c r="M48" s="27">
        <f t="shared" si="16"/>
        <v>0.91666666666666663</v>
      </c>
      <c r="N48" s="27">
        <f t="shared" si="16"/>
        <v>0.60416666666666663</v>
      </c>
      <c r="O48" s="27">
        <f t="shared" si="16"/>
        <v>0.9375</v>
      </c>
      <c r="P48" s="28">
        <f t="shared" si="16"/>
        <v>0.52083333333333337</v>
      </c>
      <c r="Q48" s="25"/>
    </row>
    <row r="49" spans="2:17" x14ac:dyDescent="0.25">
      <c r="B49" s="45"/>
      <c r="C49" s="40"/>
      <c r="D49" s="41"/>
      <c r="E49" s="22">
        <v>1</v>
      </c>
      <c r="F49" s="29">
        <f t="shared" ref="F49:P49" si="17">F21/48</f>
        <v>0.375</v>
      </c>
      <c r="G49" s="30">
        <f t="shared" si="17"/>
        <v>0.625</v>
      </c>
      <c r="H49" s="30">
        <f t="shared" si="17"/>
        <v>0.4375</v>
      </c>
      <c r="I49" s="30">
        <f t="shared" si="17"/>
        <v>0.64583333333333337</v>
      </c>
      <c r="J49" s="30">
        <f t="shared" si="17"/>
        <v>0.41666666666666669</v>
      </c>
      <c r="K49" s="30">
        <f t="shared" si="17"/>
        <v>0.38541666666666669</v>
      </c>
      <c r="L49" s="30">
        <f t="shared" si="17"/>
        <v>0.5625</v>
      </c>
      <c r="M49" s="30">
        <f t="shared" si="17"/>
        <v>0.75</v>
      </c>
      <c r="N49" s="30">
        <f t="shared" si="17"/>
        <v>0.45833333333333331</v>
      </c>
      <c r="O49" s="30">
        <f t="shared" si="17"/>
        <v>0.625</v>
      </c>
      <c r="P49" s="31">
        <f t="shared" si="17"/>
        <v>0.1875</v>
      </c>
      <c r="Q49" s="25"/>
    </row>
    <row r="50" spans="2:17" x14ac:dyDescent="0.25">
      <c r="B50" s="46"/>
      <c r="C50" s="42"/>
      <c r="D50" s="43"/>
      <c r="E50" s="23">
        <v>2</v>
      </c>
      <c r="F50" s="32">
        <f t="shared" ref="F50:P50" si="18">F22/48</f>
        <v>0.33333333333333331</v>
      </c>
      <c r="G50" s="33">
        <f t="shared" si="18"/>
        <v>0.625</v>
      </c>
      <c r="H50" s="33">
        <f t="shared" si="18"/>
        <v>0.6875</v>
      </c>
      <c r="I50" s="33">
        <f t="shared" si="18"/>
        <v>0.5625</v>
      </c>
      <c r="J50" s="33">
        <f t="shared" si="18"/>
        <v>0.57291666666666663</v>
      </c>
      <c r="K50" s="33">
        <f t="shared" si="18"/>
        <v>0.27083333333333331</v>
      </c>
      <c r="L50" s="33">
        <f t="shared" si="18"/>
        <v>0.66666666666666663</v>
      </c>
      <c r="M50" s="33">
        <f t="shared" si="18"/>
        <v>0.83333333333333337</v>
      </c>
      <c r="N50" s="33">
        <f t="shared" si="18"/>
        <v>0.52083333333333337</v>
      </c>
      <c r="O50" s="33">
        <f t="shared" si="18"/>
        <v>0.85416666666666663</v>
      </c>
      <c r="P50" s="34">
        <f t="shared" si="18"/>
        <v>0.52083333333333337</v>
      </c>
      <c r="Q50" s="25"/>
    </row>
    <row r="51" spans="2:17" x14ac:dyDescent="0.25"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</sheetData>
  <mergeCells count="14">
    <mergeCell ref="B11:B22"/>
    <mergeCell ref="F6:P6"/>
    <mergeCell ref="C8:D10"/>
    <mergeCell ref="C11:D13"/>
    <mergeCell ref="C14:D16"/>
    <mergeCell ref="C17:D19"/>
    <mergeCell ref="C20:D22"/>
    <mergeCell ref="F34:P34"/>
    <mergeCell ref="C36:D38"/>
    <mergeCell ref="B39:B50"/>
    <mergeCell ref="C39:D41"/>
    <mergeCell ref="C42:D44"/>
    <mergeCell ref="C45:D47"/>
    <mergeCell ref="C48:D50"/>
  </mergeCells>
  <conditionalFormatting sqref="F8:P22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:P50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3C7-66CD-4DBE-86EC-8D3E893180CC}">
  <dimension ref="B4:R40"/>
  <sheetViews>
    <sheetView tabSelected="1" topLeftCell="A7" workbookViewId="0">
      <selection activeCell="G19" sqref="G19"/>
    </sheetView>
  </sheetViews>
  <sheetFormatPr defaultRowHeight="15" x14ac:dyDescent="0.25"/>
  <cols>
    <col min="1" max="1" width="1.42578125" customWidth="1"/>
    <col min="2" max="2" width="3.42578125" customWidth="1"/>
    <col min="11" max="11" width="0" hidden="1" customWidth="1"/>
    <col min="13" max="13" width="0" hidden="1" customWidth="1"/>
  </cols>
  <sheetData>
    <row r="4" spans="2:18" x14ac:dyDescent="0.25">
      <c r="F4" s="35" t="s">
        <v>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</row>
    <row r="5" spans="2:18" x14ac:dyDescent="0.25">
      <c r="C5" s="11"/>
      <c r="D5" s="11" t="s">
        <v>18</v>
      </c>
      <c r="E5" s="17"/>
      <c r="F5" s="13" t="s">
        <v>1</v>
      </c>
      <c r="G5" s="12" t="s">
        <v>2</v>
      </c>
      <c r="H5" s="12" t="s">
        <v>3</v>
      </c>
      <c r="I5" s="12" t="s">
        <v>4</v>
      </c>
      <c r="J5" s="12" t="s">
        <v>5</v>
      </c>
      <c r="K5" s="12" t="s">
        <v>6</v>
      </c>
      <c r="L5" s="12" t="s">
        <v>6</v>
      </c>
      <c r="M5" s="14" t="s">
        <v>6</v>
      </c>
      <c r="N5" s="12" t="s">
        <v>7</v>
      </c>
      <c r="O5" s="12" t="s">
        <v>8</v>
      </c>
      <c r="P5" s="12" t="s">
        <v>9</v>
      </c>
      <c r="Q5" s="12" t="s">
        <v>10</v>
      </c>
      <c r="R5" s="12" t="s">
        <v>11</v>
      </c>
    </row>
    <row r="6" spans="2:18" x14ac:dyDescent="0.25">
      <c r="C6" s="38" t="s">
        <v>12</v>
      </c>
      <c r="D6" s="39"/>
      <c r="E6" s="14">
        <v>0</v>
      </c>
      <c r="F6" s="18">
        <v>24</v>
      </c>
      <c r="G6" s="9">
        <v>50</v>
      </c>
      <c r="H6" s="9">
        <v>30</v>
      </c>
      <c r="I6" s="9">
        <v>51</v>
      </c>
      <c r="J6" s="9">
        <v>32</v>
      </c>
      <c r="K6" s="9">
        <v>23</v>
      </c>
      <c r="L6" s="5">
        <f>(K6+M6)/2</f>
        <v>18.5</v>
      </c>
      <c r="M6" s="47">
        <v>14</v>
      </c>
      <c r="N6" s="9">
        <v>52</v>
      </c>
      <c r="O6" s="9">
        <v>33</v>
      </c>
      <c r="P6" s="9">
        <v>51</v>
      </c>
      <c r="Q6" s="9">
        <v>34</v>
      </c>
      <c r="R6" s="10">
        <v>51</v>
      </c>
    </row>
    <row r="7" spans="2:18" x14ac:dyDescent="0.25">
      <c r="C7" s="40"/>
      <c r="D7" s="41"/>
      <c r="E7" s="15">
        <v>1</v>
      </c>
      <c r="F7" s="19">
        <v>12</v>
      </c>
      <c r="G7" s="5">
        <v>51</v>
      </c>
      <c r="H7" s="5">
        <v>32</v>
      </c>
      <c r="I7" s="5">
        <v>53</v>
      </c>
      <c r="J7" s="5">
        <v>33</v>
      </c>
      <c r="K7" s="5">
        <v>52</v>
      </c>
      <c r="L7" s="5">
        <f t="shared" ref="L7:L20" si="0">(K7+M7)/2</f>
        <v>32</v>
      </c>
      <c r="M7" s="5">
        <v>12</v>
      </c>
      <c r="N7" s="5">
        <v>51</v>
      </c>
      <c r="O7" s="5">
        <v>32</v>
      </c>
      <c r="P7" s="5">
        <v>53</v>
      </c>
      <c r="Q7" s="5">
        <v>33</v>
      </c>
      <c r="R7" s="6">
        <v>52</v>
      </c>
    </row>
    <row r="8" spans="2:18" x14ac:dyDescent="0.25">
      <c r="C8" s="42"/>
      <c r="D8" s="43"/>
      <c r="E8" s="16">
        <v>2</v>
      </c>
      <c r="F8" s="20">
        <v>22</v>
      </c>
      <c r="G8" s="7">
        <v>49</v>
      </c>
      <c r="H8" s="7">
        <v>29</v>
      </c>
      <c r="I8" s="7">
        <v>52</v>
      </c>
      <c r="J8" s="7">
        <v>29</v>
      </c>
      <c r="K8" s="7">
        <v>21</v>
      </c>
      <c r="L8" s="7">
        <f>(K8+M8)/2</f>
        <v>16.5</v>
      </c>
      <c r="M8" s="7">
        <v>12</v>
      </c>
      <c r="N8" s="7">
        <v>52</v>
      </c>
      <c r="O8" s="7">
        <v>32</v>
      </c>
      <c r="P8" s="7">
        <v>53</v>
      </c>
      <c r="Q8" s="7">
        <v>33</v>
      </c>
      <c r="R8" s="8">
        <v>52</v>
      </c>
    </row>
    <row r="9" spans="2:18" x14ac:dyDescent="0.25">
      <c r="B9" s="44" t="s">
        <v>13</v>
      </c>
      <c r="C9" s="38" t="s">
        <v>14</v>
      </c>
      <c r="D9" s="39"/>
      <c r="E9" s="14">
        <v>0</v>
      </c>
      <c r="F9" s="18">
        <v>13</v>
      </c>
      <c r="G9" s="9">
        <v>21</v>
      </c>
      <c r="H9" s="9">
        <v>12</v>
      </c>
      <c r="I9" s="9">
        <v>16</v>
      </c>
      <c r="J9" s="9">
        <v>16</v>
      </c>
      <c r="K9" s="9">
        <v>19</v>
      </c>
      <c r="L9" s="5">
        <f t="shared" si="0"/>
        <v>14.5</v>
      </c>
      <c r="M9" s="9">
        <v>10</v>
      </c>
      <c r="N9" s="9">
        <v>21</v>
      </c>
      <c r="O9" s="9">
        <v>12</v>
      </c>
      <c r="P9" s="9">
        <v>16</v>
      </c>
      <c r="Q9" s="9">
        <v>16</v>
      </c>
      <c r="R9" s="10">
        <v>19</v>
      </c>
    </row>
    <row r="10" spans="2:18" x14ac:dyDescent="0.25">
      <c r="B10" s="45"/>
      <c r="C10" s="40"/>
      <c r="D10" s="41"/>
      <c r="E10" s="15">
        <v>1</v>
      </c>
      <c r="F10" s="19">
        <v>12</v>
      </c>
      <c r="G10" s="5">
        <v>20</v>
      </c>
      <c r="H10" s="5">
        <v>11</v>
      </c>
      <c r="I10" s="5">
        <v>14</v>
      </c>
      <c r="J10" s="5">
        <v>17</v>
      </c>
      <c r="K10" s="5">
        <v>17</v>
      </c>
      <c r="L10" s="5">
        <f t="shared" si="0"/>
        <v>13</v>
      </c>
      <c r="M10" s="5">
        <v>9</v>
      </c>
      <c r="N10" s="5">
        <v>20</v>
      </c>
      <c r="O10" s="5">
        <v>11</v>
      </c>
      <c r="P10" s="5">
        <v>14</v>
      </c>
      <c r="Q10" s="5">
        <v>17</v>
      </c>
      <c r="R10" s="6">
        <v>17</v>
      </c>
    </row>
    <row r="11" spans="2:18" x14ac:dyDescent="0.25">
      <c r="B11" s="45"/>
      <c r="C11" s="42"/>
      <c r="D11" s="43"/>
      <c r="E11" s="16">
        <v>2</v>
      </c>
      <c r="F11" s="20">
        <v>12</v>
      </c>
      <c r="G11" s="7">
        <v>20</v>
      </c>
      <c r="H11" s="7">
        <v>11</v>
      </c>
      <c r="I11" s="7">
        <v>14</v>
      </c>
      <c r="J11" s="7">
        <v>17</v>
      </c>
      <c r="K11" s="7">
        <v>17</v>
      </c>
      <c r="L11" s="7">
        <f t="shared" si="0"/>
        <v>13</v>
      </c>
      <c r="M11" s="7">
        <v>9</v>
      </c>
      <c r="N11" s="7">
        <v>20</v>
      </c>
      <c r="O11" s="7">
        <v>11</v>
      </c>
      <c r="P11" s="7">
        <v>14</v>
      </c>
      <c r="Q11" s="7">
        <v>17</v>
      </c>
      <c r="R11" s="8">
        <v>17</v>
      </c>
    </row>
    <row r="12" spans="2:18" x14ac:dyDescent="0.25">
      <c r="B12" s="45"/>
      <c r="C12" s="38" t="s">
        <v>15</v>
      </c>
      <c r="D12" s="39"/>
      <c r="E12" s="14">
        <v>0</v>
      </c>
      <c r="F12" s="18">
        <v>12</v>
      </c>
      <c r="G12" s="9">
        <v>15</v>
      </c>
      <c r="H12" s="9">
        <v>18</v>
      </c>
      <c r="I12" s="9">
        <v>25</v>
      </c>
      <c r="J12" s="9">
        <v>24</v>
      </c>
      <c r="K12" s="9">
        <v>24</v>
      </c>
      <c r="L12" s="5">
        <f t="shared" si="0"/>
        <v>21.5</v>
      </c>
      <c r="M12" s="5">
        <v>19</v>
      </c>
      <c r="N12" s="9">
        <v>39</v>
      </c>
      <c r="O12" s="9">
        <v>20</v>
      </c>
      <c r="P12" s="9">
        <v>22</v>
      </c>
      <c r="Q12" s="9">
        <v>24</v>
      </c>
      <c r="R12" s="10">
        <v>30</v>
      </c>
    </row>
    <row r="13" spans="2:18" x14ac:dyDescent="0.25">
      <c r="B13" s="45"/>
      <c r="C13" s="40"/>
      <c r="D13" s="41"/>
      <c r="E13" s="15">
        <v>1</v>
      </c>
      <c r="F13" s="19">
        <v>12</v>
      </c>
      <c r="G13" s="5">
        <v>16</v>
      </c>
      <c r="H13" s="5">
        <v>24</v>
      </c>
      <c r="I13" s="5">
        <v>33</v>
      </c>
      <c r="J13" s="5">
        <v>31</v>
      </c>
      <c r="K13" s="5">
        <v>19</v>
      </c>
      <c r="L13" s="5">
        <f t="shared" si="0"/>
        <v>20.5</v>
      </c>
      <c r="M13" s="5">
        <v>22</v>
      </c>
      <c r="N13" s="5">
        <v>34</v>
      </c>
      <c r="O13" s="5">
        <v>27</v>
      </c>
      <c r="P13" s="5">
        <v>25</v>
      </c>
      <c r="Q13" s="5">
        <v>23</v>
      </c>
      <c r="R13" s="6">
        <v>24</v>
      </c>
    </row>
    <row r="14" spans="2:18" x14ac:dyDescent="0.25">
      <c r="B14" s="45"/>
      <c r="C14" s="42"/>
      <c r="D14" s="43"/>
      <c r="E14" s="15">
        <v>2</v>
      </c>
      <c r="F14" s="19">
        <v>10</v>
      </c>
      <c r="G14" s="5">
        <v>18</v>
      </c>
      <c r="H14" s="5">
        <v>22</v>
      </c>
      <c r="I14" s="5">
        <v>26</v>
      </c>
      <c r="J14" s="5">
        <v>32</v>
      </c>
      <c r="K14" s="5">
        <v>19</v>
      </c>
      <c r="L14" s="7">
        <f t="shared" si="0"/>
        <v>18.5</v>
      </c>
      <c r="M14" s="7">
        <v>18</v>
      </c>
      <c r="N14" s="5">
        <v>38</v>
      </c>
      <c r="O14" s="5">
        <v>18</v>
      </c>
      <c r="P14" s="5">
        <v>25</v>
      </c>
      <c r="Q14" s="5">
        <v>27</v>
      </c>
      <c r="R14" s="6">
        <v>27</v>
      </c>
    </row>
    <row r="15" spans="2:18" x14ac:dyDescent="0.25">
      <c r="B15" s="45"/>
      <c r="C15" s="38" t="s">
        <v>16</v>
      </c>
      <c r="D15" s="39"/>
      <c r="E15" s="14">
        <v>0</v>
      </c>
      <c r="F15" s="18">
        <v>8</v>
      </c>
      <c r="G15" s="9">
        <v>33</v>
      </c>
      <c r="H15" s="9">
        <v>24</v>
      </c>
      <c r="I15" s="9">
        <v>28</v>
      </c>
      <c r="J15" s="9">
        <v>26</v>
      </c>
      <c r="K15" s="9">
        <v>23</v>
      </c>
      <c r="L15" s="5">
        <f t="shared" si="0"/>
        <v>18.5</v>
      </c>
      <c r="M15" s="5">
        <v>14</v>
      </c>
      <c r="N15" s="9">
        <v>20</v>
      </c>
      <c r="O15" s="9">
        <v>29</v>
      </c>
      <c r="P15" s="9">
        <v>48</v>
      </c>
      <c r="Q15" s="9">
        <v>14</v>
      </c>
      <c r="R15" s="10">
        <v>23</v>
      </c>
    </row>
    <row r="16" spans="2:18" x14ac:dyDescent="0.25">
      <c r="B16" s="45"/>
      <c r="C16" s="40"/>
      <c r="D16" s="41"/>
      <c r="E16" s="15">
        <v>1</v>
      </c>
      <c r="F16" s="19">
        <v>7</v>
      </c>
      <c r="G16" s="5">
        <v>32</v>
      </c>
      <c r="H16" s="5">
        <v>25</v>
      </c>
      <c r="I16" s="5">
        <v>27</v>
      </c>
      <c r="J16" s="5">
        <v>23</v>
      </c>
      <c r="K16" s="5">
        <v>21</v>
      </c>
      <c r="L16" s="5">
        <f t="shared" si="0"/>
        <v>16.5</v>
      </c>
      <c r="M16" s="5">
        <v>12</v>
      </c>
      <c r="N16" s="5">
        <v>21</v>
      </c>
      <c r="O16" s="5">
        <v>25</v>
      </c>
      <c r="P16" s="5">
        <v>48</v>
      </c>
      <c r="Q16" s="5">
        <v>13</v>
      </c>
      <c r="R16" s="6">
        <v>20</v>
      </c>
    </row>
    <row r="17" spans="2:18" x14ac:dyDescent="0.25">
      <c r="B17" s="45"/>
      <c r="C17" s="42"/>
      <c r="D17" s="43"/>
      <c r="E17" s="16">
        <v>2</v>
      </c>
      <c r="F17" s="20">
        <v>7</v>
      </c>
      <c r="G17" s="7">
        <v>32</v>
      </c>
      <c r="H17" s="7">
        <v>25</v>
      </c>
      <c r="I17" s="7">
        <v>27</v>
      </c>
      <c r="J17" s="7">
        <v>23</v>
      </c>
      <c r="K17" s="7">
        <v>21</v>
      </c>
      <c r="L17" s="7">
        <f t="shared" si="0"/>
        <v>16.5</v>
      </c>
      <c r="M17" s="7">
        <v>12</v>
      </c>
      <c r="N17" s="7">
        <v>22</v>
      </c>
      <c r="O17" s="7">
        <v>26</v>
      </c>
      <c r="P17" s="7">
        <v>48</v>
      </c>
      <c r="Q17" s="7">
        <v>13</v>
      </c>
      <c r="R17" s="8">
        <v>21</v>
      </c>
    </row>
    <row r="18" spans="2:18" x14ac:dyDescent="0.25">
      <c r="B18" s="45"/>
      <c r="C18" s="38" t="s">
        <v>17</v>
      </c>
      <c r="D18" s="39"/>
      <c r="E18" s="15">
        <v>0</v>
      </c>
      <c r="F18" s="19">
        <v>29</v>
      </c>
      <c r="G18" s="5">
        <v>50</v>
      </c>
      <c r="H18" s="5">
        <v>30</v>
      </c>
      <c r="I18" s="5">
        <v>52</v>
      </c>
      <c r="J18" s="5">
        <v>31</v>
      </c>
      <c r="K18" s="5">
        <v>26</v>
      </c>
      <c r="L18" s="5">
        <f t="shared" si="0"/>
        <v>29.5</v>
      </c>
      <c r="M18" s="5">
        <v>33</v>
      </c>
      <c r="N18" s="5">
        <v>54</v>
      </c>
      <c r="O18" s="5">
        <v>35</v>
      </c>
      <c r="P18" s="5">
        <v>53</v>
      </c>
      <c r="Q18" s="5">
        <v>34</v>
      </c>
      <c r="R18" s="6">
        <v>55</v>
      </c>
    </row>
    <row r="19" spans="2:18" x14ac:dyDescent="0.25">
      <c r="B19" s="45"/>
      <c r="C19" s="40"/>
      <c r="D19" s="41"/>
      <c r="E19" s="15">
        <v>1</v>
      </c>
      <c r="F19" s="19">
        <v>24</v>
      </c>
      <c r="G19" s="5">
        <v>48</v>
      </c>
      <c r="H19" s="5">
        <v>31</v>
      </c>
      <c r="I19" s="5">
        <v>51</v>
      </c>
      <c r="J19" s="5">
        <v>29</v>
      </c>
      <c r="K19" s="5">
        <v>22</v>
      </c>
      <c r="L19" s="5">
        <f t="shared" si="0"/>
        <v>26</v>
      </c>
      <c r="M19" s="5">
        <v>30</v>
      </c>
      <c r="N19" s="5">
        <v>53</v>
      </c>
      <c r="O19" s="5">
        <v>34</v>
      </c>
      <c r="P19" s="5">
        <v>53</v>
      </c>
      <c r="Q19" s="5">
        <v>35</v>
      </c>
      <c r="R19" s="6">
        <v>44</v>
      </c>
    </row>
    <row r="20" spans="2:18" x14ac:dyDescent="0.25">
      <c r="B20" s="46"/>
      <c r="C20" s="42"/>
      <c r="D20" s="43"/>
      <c r="E20" s="16">
        <v>2</v>
      </c>
      <c r="F20" s="20">
        <v>23</v>
      </c>
      <c r="G20" s="7">
        <v>44</v>
      </c>
      <c r="H20" s="7">
        <v>28</v>
      </c>
      <c r="I20" s="7">
        <v>50</v>
      </c>
      <c r="J20" s="7">
        <v>29</v>
      </c>
      <c r="K20" s="7">
        <v>24</v>
      </c>
      <c r="L20" s="7">
        <f t="shared" si="0"/>
        <v>29.5</v>
      </c>
      <c r="M20" s="7">
        <v>35</v>
      </c>
      <c r="N20" s="7">
        <v>53</v>
      </c>
      <c r="O20" s="7">
        <v>33</v>
      </c>
      <c r="P20" s="7">
        <v>53</v>
      </c>
      <c r="Q20" s="7">
        <v>35</v>
      </c>
      <c r="R20" s="8">
        <v>52</v>
      </c>
    </row>
    <row r="21" spans="2:18" x14ac:dyDescent="0.25">
      <c r="L21" s="25"/>
    </row>
    <row r="24" spans="2:18" x14ac:dyDescent="0.25">
      <c r="F24" s="35" t="s">
        <v>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2:18" x14ac:dyDescent="0.25">
      <c r="C25" s="11"/>
      <c r="D25" s="11" t="s">
        <v>18</v>
      </c>
      <c r="E25" s="17"/>
      <c r="F25" s="24" t="s">
        <v>1</v>
      </c>
      <c r="G25" s="14" t="s">
        <v>2</v>
      </c>
      <c r="H25" s="14" t="s">
        <v>3</v>
      </c>
      <c r="I25" s="14" t="s">
        <v>4</v>
      </c>
      <c r="J25" s="14" t="s">
        <v>5</v>
      </c>
      <c r="K25" s="14" t="s">
        <v>6</v>
      </c>
      <c r="L25" s="14" t="s">
        <v>6</v>
      </c>
      <c r="M25" s="14" t="s">
        <v>6</v>
      </c>
      <c r="N25" s="14" t="s">
        <v>7</v>
      </c>
      <c r="O25" s="14" t="s">
        <v>8</v>
      </c>
      <c r="P25" s="14" t="s">
        <v>9</v>
      </c>
      <c r="Q25" s="14" t="s">
        <v>10</v>
      </c>
      <c r="R25" s="14" t="s">
        <v>11</v>
      </c>
    </row>
    <row r="26" spans="2:18" x14ac:dyDescent="0.25">
      <c r="C26" s="38" t="s">
        <v>12</v>
      </c>
      <c r="D26" s="39"/>
      <c r="E26" s="21">
        <v>0</v>
      </c>
      <c r="F26" s="18">
        <f>F6/57</f>
        <v>0.42105263157894735</v>
      </c>
      <c r="G26" s="9">
        <f t="shared" ref="G26:R26" si="1">G6/57</f>
        <v>0.8771929824561403</v>
      </c>
      <c r="H26" s="9">
        <f t="shared" si="1"/>
        <v>0.52631578947368418</v>
      </c>
      <c r="I26" s="9">
        <f t="shared" si="1"/>
        <v>0.89473684210526316</v>
      </c>
      <c r="J26" s="9">
        <f t="shared" si="1"/>
        <v>0.56140350877192979</v>
      </c>
      <c r="K26" s="9">
        <f t="shared" si="1"/>
        <v>0.40350877192982454</v>
      </c>
      <c r="L26" s="9">
        <f t="shared" si="1"/>
        <v>0.32456140350877194</v>
      </c>
      <c r="M26" s="9">
        <f t="shared" si="1"/>
        <v>0.24561403508771928</v>
      </c>
      <c r="N26" s="9">
        <f t="shared" si="1"/>
        <v>0.91228070175438591</v>
      </c>
      <c r="O26" s="9">
        <f t="shared" si="1"/>
        <v>0.57894736842105265</v>
      </c>
      <c r="P26" s="9">
        <f t="shared" si="1"/>
        <v>0.89473684210526316</v>
      </c>
      <c r="Q26" s="9">
        <f t="shared" si="1"/>
        <v>0.59649122807017541</v>
      </c>
      <c r="R26" s="10">
        <f t="shared" si="1"/>
        <v>0.89473684210526316</v>
      </c>
    </row>
    <row r="27" spans="2:18" x14ac:dyDescent="0.25">
      <c r="C27" s="40"/>
      <c r="D27" s="41"/>
      <c r="E27" s="22">
        <v>1</v>
      </c>
      <c r="F27" s="19">
        <f t="shared" ref="F27:R27" si="2">F7/57</f>
        <v>0.21052631578947367</v>
      </c>
      <c r="G27" s="5">
        <f t="shared" si="2"/>
        <v>0.89473684210526316</v>
      </c>
      <c r="H27" s="5">
        <f t="shared" si="2"/>
        <v>0.56140350877192979</v>
      </c>
      <c r="I27" s="5">
        <f t="shared" si="2"/>
        <v>0.92982456140350878</v>
      </c>
      <c r="J27" s="5">
        <f t="shared" si="2"/>
        <v>0.57894736842105265</v>
      </c>
      <c r="K27" s="5">
        <f t="shared" si="2"/>
        <v>0.91228070175438591</v>
      </c>
      <c r="L27" s="5">
        <f t="shared" si="2"/>
        <v>0.56140350877192979</v>
      </c>
      <c r="M27" s="5">
        <f t="shared" si="2"/>
        <v>0.21052631578947367</v>
      </c>
      <c r="N27" s="5">
        <f t="shared" si="2"/>
        <v>0.89473684210526316</v>
      </c>
      <c r="O27" s="5">
        <f t="shared" si="2"/>
        <v>0.56140350877192979</v>
      </c>
      <c r="P27" s="5">
        <f t="shared" si="2"/>
        <v>0.92982456140350878</v>
      </c>
      <c r="Q27" s="5">
        <f t="shared" si="2"/>
        <v>0.57894736842105265</v>
      </c>
      <c r="R27" s="6">
        <f t="shared" si="2"/>
        <v>0.91228070175438591</v>
      </c>
    </row>
    <row r="28" spans="2:18" x14ac:dyDescent="0.25">
      <c r="C28" s="42"/>
      <c r="D28" s="43"/>
      <c r="E28" s="23">
        <v>2</v>
      </c>
      <c r="F28" s="20">
        <f t="shared" ref="F28:R28" si="3">F8/57</f>
        <v>0.38596491228070173</v>
      </c>
      <c r="G28" s="7">
        <f t="shared" si="3"/>
        <v>0.85964912280701755</v>
      </c>
      <c r="H28" s="7">
        <f t="shared" si="3"/>
        <v>0.50877192982456143</v>
      </c>
      <c r="I28" s="7">
        <f t="shared" si="3"/>
        <v>0.91228070175438591</v>
      </c>
      <c r="J28" s="7">
        <f t="shared" si="3"/>
        <v>0.50877192982456143</v>
      </c>
      <c r="K28" s="7">
        <f t="shared" si="3"/>
        <v>0.36842105263157893</v>
      </c>
      <c r="L28" s="7">
        <f t="shared" si="3"/>
        <v>0.28947368421052633</v>
      </c>
      <c r="M28" s="7">
        <f t="shared" si="3"/>
        <v>0.21052631578947367</v>
      </c>
      <c r="N28" s="7">
        <f t="shared" si="3"/>
        <v>0.91228070175438591</v>
      </c>
      <c r="O28" s="7">
        <f t="shared" si="3"/>
        <v>0.56140350877192979</v>
      </c>
      <c r="P28" s="7">
        <f t="shared" si="3"/>
        <v>0.92982456140350878</v>
      </c>
      <c r="Q28" s="7">
        <f t="shared" si="3"/>
        <v>0.57894736842105265</v>
      </c>
      <c r="R28" s="8">
        <f t="shared" si="3"/>
        <v>0.91228070175438591</v>
      </c>
    </row>
    <row r="29" spans="2:18" x14ac:dyDescent="0.25">
      <c r="B29" s="44" t="s">
        <v>13</v>
      </c>
      <c r="C29" s="38" t="s">
        <v>14</v>
      </c>
      <c r="D29" s="39"/>
      <c r="E29" s="21">
        <v>0</v>
      </c>
      <c r="F29" s="19">
        <f t="shared" ref="F29:R29" si="4">F9/57</f>
        <v>0.22807017543859648</v>
      </c>
      <c r="G29" s="5">
        <f t="shared" si="4"/>
        <v>0.36842105263157893</v>
      </c>
      <c r="H29" s="5">
        <f t="shared" si="4"/>
        <v>0.21052631578947367</v>
      </c>
      <c r="I29" s="5">
        <f t="shared" si="4"/>
        <v>0.2807017543859649</v>
      </c>
      <c r="J29" s="5">
        <f t="shared" si="4"/>
        <v>0.2807017543859649</v>
      </c>
      <c r="K29" s="5">
        <f t="shared" si="4"/>
        <v>0.33333333333333331</v>
      </c>
      <c r="L29" s="5">
        <f t="shared" si="4"/>
        <v>0.25438596491228072</v>
      </c>
      <c r="M29" s="5">
        <f t="shared" si="4"/>
        <v>0.17543859649122806</v>
      </c>
      <c r="N29" s="5">
        <f t="shared" si="4"/>
        <v>0.36842105263157893</v>
      </c>
      <c r="O29" s="5">
        <f t="shared" si="4"/>
        <v>0.21052631578947367</v>
      </c>
      <c r="P29" s="5">
        <f t="shared" si="4"/>
        <v>0.2807017543859649</v>
      </c>
      <c r="Q29" s="5">
        <f t="shared" si="4"/>
        <v>0.2807017543859649</v>
      </c>
      <c r="R29" s="6">
        <f t="shared" si="4"/>
        <v>0.33333333333333331</v>
      </c>
    </row>
    <row r="30" spans="2:18" x14ac:dyDescent="0.25">
      <c r="B30" s="45"/>
      <c r="C30" s="40"/>
      <c r="D30" s="41"/>
      <c r="E30" s="22">
        <v>1</v>
      </c>
      <c r="F30" s="19">
        <f t="shared" ref="F30:R30" si="5">F10/57</f>
        <v>0.21052631578947367</v>
      </c>
      <c r="G30" s="5">
        <f t="shared" si="5"/>
        <v>0.35087719298245612</v>
      </c>
      <c r="H30" s="5">
        <f t="shared" si="5"/>
        <v>0.19298245614035087</v>
      </c>
      <c r="I30" s="5">
        <f t="shared" si="5"/>
        <v>0.24561403508771928</v>
      </c>
      <c r="J30" s="5">
        <f t="shared" si="5"/>
        <v>0.2982456140350877</v>
      </c>
      <c r="K30" s="5">
        <f t="shared" si="5"/>
        <v>0.2982456140350877</v>
      </c>
      <c r="L30" s="5">
        <f t="shared" si="5"/>
        <v>0.22807017543859648</v>
      </c>
      <c r="M30" s="5">
        <f t="shared" si="5"/>
        <v>0.15789473684210525</v>
      </c>
      <c r="N30" s="5">
        <f t="shared" si="5"/>
        <v>0.35087719298245612</v>
      </c>
      <c r="O30" s="5">
        <f t="shared" si="5"/>
        <v>0.19298245614035087</v>
      </c>
      <c r="P30" s="5">
        <f t="shared" si="5"/>
        <v>0.24561403508771928</v>
      </c>
      <c r="Q30" s="5">
        <f t="shared" si="5"/>
        <v>0.2982456140350877</v>
      </c>
      <c r="R30" s="6">
        <f t="shared" si="5"/>
        <v>0.2982456140350877</v>
      </c>
    </row>
    <row r="31" spans="2:18" x14ac:dyDescent="0.25">
      <c r="B31" s="45"/>
      <c r="C31" s="42"/>
      <c r="D31" s="43"/>
      <c r="E31" s="23">
        <v>2</v>
      </c>
      <c r="F31" s="19">
        <f t="shared" ref="F31:R31" si="6">F11/57</f>
        <v>0.21052631578947367</v>
      </c>
      <c r="G31" s="5">
        <f t="shared" si="6"/>
        <v>0.35087719298245612</v>
      </c>
      <c r="H31" s="5">
        <f t="shared" si="6"/>
        <v>0.19298245614035087</v>
      </c>
      <c r="I31" s="5">
        <f t="shared" si="6"/>
        <v>0.24561403508771928</v>
      </c>
      <c r="J31" s="5">
        <f t="shared" si="6"/>
        <v>0.2982456140350877</v>
      </c>
      <c r="K31" s="5">
        <f t="shared" si="6"/>
        <v>0.2982456140350877</v>
      </c>
      <c r="L31" s="5">
        <f t="shared" si="6"/>
        <v>0.22807017543859648</v>
      </c>
      <c r="M31" s="5">
        <f t="shared" si="6"/>
        <v>0.15789473684210525</v>
      </c>
      <c r="N31" s="5">
        <f t="shared" si="6"/>
        <v>0.35087719298245612</v>
      </c>
      <c r="O31" s="5">
        <f t="shared" si="6"/>
        <v>0.19298245614035087</v>
      </c>
      <c r="P31" s="5">
        <f t="shared" si="6"/>
        <v>0.24561403508771928</v>
      </c>
      <c r="Q31" s="5">
        <f t="shared" si="6"/>
        <v>0.2982456140350877</v>
      </c>
      <c r="R31" s="6">
        <f t="shared" si="6"/>
        <v>0.2982456140350877</v>
      </c>
    </row>
    <row r="32" spans="2:18" x14ac:dyDescent="0.25">
      <c r="B32" s="45"/>
      <c r="C32" s="38" t="s">
        <v>15</v>
      </c>
      <c r="D32" s="39"/>
      <c r="E32" s="21">
        <v>0</v>
      </c>
      <c r="F32" s="18">
        <f t="shared" ref="F32:R32" si="7">F12/57</f>
        <v>0.21052631578947367</v>
      </c>
      <c r="G32" s="9">
        <f t="shared" si="7"/>
        <v>0.26315789473684209</v>
      </c>
      <c r="H32" s="9">
        <f t="shared" si="7"/>
        <v>0.31578947368421051</v>
      </c>
      <c r="I32" s="9">
        <f t="shared" si="7"/>
        <v>0.43859649122807015</v>
      </c>
      <c r="J32" s="9">
        <f t="shared" si="7"/>
        <v>0.42105263157894735</v>
      </c>
      <c r="K32" s="9">
        <f t="shared" si="7"/>
        <v>0.42105263157894735</v>
      </c>
      <c r="L32" s="9">
        <f t="shared" si="7"/>
        <v>0.37719298245614036</v>
      </c>
      <c r="M32" s="9">
        <f t="shared" si="7"/>
        <v>0.33333333333333331</v>
      </c>
      <c r="N32" s="9">
        <f t="shared" si="7"/>
        <v>0.68421052631578949</v>
      </c>
      <c r="O32" s="9">
        <f t="shared" si="7"/>
        <v>0.35087719298245612</v>
      </c>
      <c r="P32" s="9">
        <f t="shared" si="7"/>
        <v>0.38596491228070173</v>
      </c>
      <c r="Q32" s="9">
        <f t="shared" si="7"/>
        <v>0.42105263157894735</v>
      </c>
      <c r="R32" s="10">
        <f t="shared" si="7"/>
        <v>0.52631578947368418</v>
      </c>
    </row>
    <row r="33" spans="2:18" x14ac:dyDescent="0.25">
      <c r="B33" s="45"/>
      <c r="C33" s="40"/>
      <c r="D33" s="41"/>
      <c r="E33" s="22">
        <v>1</v>
      </c>
      <c r="F33" s="19">
        <f t="shared" ref="F33:R33" si="8">F13/57</f>
        <v>0.21052631578947367</v>
      </c>
      <c r="G33" s="5">
        <f t="shared" si="8"/>
        <v>0.2807017543859649</v>
      </c>
      <c r="H33" s="5">
        <f t="shared" si="8"/>
        <v>0.42105263157894735</v>
      </c>
      <c r="I33" s="5">
        <f t="shared" si="8"/>
        <v>0.57894736842105265</v>
      </c>
      <c r="J33" s="5">
        <f t="shared" si="8"/>
        <v>0.54385964912280704</v>
      </c>
      <c r="K33" s="5">
        <f t="shared" si="8"/>
        <v>0.33333333333333331</v>
      </c>
      <c r="L33" s="5">
        <f t="shared" si="8"/>
        <v>0.35964912280701755</v>
      </c>
      <c r="M33" s="5">
        <f t="shared" si="8"/>
        <v>0.38596491228070173</v>
      </c>
      <c r="N33" s="5">
        <f t="shared" si="8"/>
        <v>0.59649122807017541</v>
      </c>
      <c r="O33" s="5">
        <f t="shared" si="8"/>
        <v>0.47368421052631576</v>
      </c>
      <c r="P33" s="5">
        <f t="shared" si="8"/>
        <v>0.43859649122807015</v>
      </c>
      <c r="Q33" s="5">
        <f t="shared" si="8"/>
        <v>0.40350877192982454</v>
      </c>
      <c r="R33" s="6">
        <f t="shared" si="8"/>
        <v>0.42105263157894735</v>
      </c>
    </row>
    <row r="34" spans="2:18" x14ac:dyDescent="0.25">
      <c r="B34" s="45"/>
      <c r="C34" s="42"/>
      <c r="D34" s="43"/>
      <c r="E34" s="22">
        <v>2</v>
      </c>
      <c r="F34" s="20">
        <f t="shared" ref="F34:R34" si="9">F14/57</f>
        <v>0.17543859649122806</v>
      </c>
      <c r="G34" s="7">
        <f t="shared" si="9"/>
        <v>0.31578947368421051</v>
      </c>
      <c r="H34" s="7">
        <f t="shared" si="9"/>
        <v>0.38596491228070173</v>
      </c>
      <c r="I34" s="7">
        <f t="shared" si="9"/>
        <v>0.45614035087719296</v>
      </c>
      <c r="J34" s="7">
        <f t="shared" si="9"/>
        <v>0.56140350877192979</v>
      </c>
      <c r="K34" s="7">
        <f t="shared" si="9"/>
        <v>0.33333333333333331</v>
      </c>
      <c r="L34" s="7">
        <f t="shared" si="9"/>
        <v>0.32456140350877194</v>
      </c>
      <c r="M34" s="7">
        <f t="shared" si="9"/>
        <v>0.31578947368421051</v>
      </c>
      <c r="N34" s="7">
        <f t="shared" si="9"/>
        <v>0.66666666666666663</v>
      </c>
      <c r="O34" s="7">
        <f t="shared" si="9"/>
        <v>0.31578947368421051</v>
      </c>
      <c r="P34" s="7">
        <f t="shared" si="9"/>
        <v>0.43859649122807015</v>
      </c>
      <c r="Q34" s="7">
        <f t="shared" si="9"/>
        <v>0.47368421052631576</v>
      </c>
      <c r="R34" s="8">
        <f t="shared" si="9"/>
        <v>0.47368421052631576</v>
      </c>
    </row>
    <row r="35" spans="2:18" x14ac:dyDescent="0.25">
      <c r="B35" s="45"/>
      <c r="C35" s="38" t="s">
        <v>16</v>
      </c>
      <c r="D35" s="39"/>
      <c r="E35" s="21">
        <v>0</v>
      </c>
      <c r="F35" s="19">
        <f t="shared" ref="F35:R35" si="10">F15/57</f>
        <v>0.14035087719298245</v>
      </c>
      <c r="G35" s="5">
        <f t="shared" si="10"/>
        <v>0.57894736842105265</v>
      </c>
      <c r="H35" s="5">
        <f t="shared" si="10"/>
        <v>0.42105263157894735</v>
      </c>
      <c r="I35" s="5">
        <f t="shared" si="10"/>
        <v>0.49122807017543857</v>
      </c>
      <c r="J35" s="5">
        <f t="shared" si="10"/>
        <v>0.45614035087719296</v>
      </c>
      <c r="K35" s="5">
        <f t="shared" si="10"/>
        <v>0.40350877192982454</v>
      </c>
      <c r="L35" s="5">
        <f t="shared" si="10"/>
        <v>0.32456140350877194</v>
      </c>
      <c r="M35" s="5">
        <f t="shared" si="10"/>
        <v>0.24561403508771928</v>
      </c>
      <c r="N35" s="5">
        <f t="shared" si="10"/>
        <v>0.35087719298245612</v>
      </c>
      <c r="O35" s="5">
        <f t="shared" si="10"/>
        <v>0.50877192982456143</v>
      </c>
      <c r="P35" s="5">
        <f t="shared" si="10"/>
        <v>0.84210526315789469</v>
      </c>
      <c r="Q35" s="5">
        <f t="shared" si="10"/>
        <v>0.24561403508771928</v>
      </c>
      <c r="R35" s="6">
        <f t="shared" si="10"/>
        <v>0.40350877192982454</v>
      </c>
    </row>
    <row r="36" spans="2:18" x14ac:dyDescent="0.25">
      <c r="B36" s="45"/>
      <c r="C36" s="40"/>
      <c r="D36" s="41"/>
      <c r="E36" s="22">
        <v>1</v>
      </c>
      <c r="F36" s="19">
        <f t="shared" ref="F36:R36" si="11">F16/57</f>
        <v>0.12280701754385964</v>
      </c>
      <c r="G36" s="5">
        <f t="shared" si="11"/>
        <v>0.56140350877192979</v>
      </c>
      <c r="H36" s="5">
        <f t="shared" si="11"/>
        <v>0.43859649122807015</v>
      </c>
      <c r="I36" s="5">
        <f t="shared" si="11"/>
        <v>0.47368421052631576</v>
      </c>
      <c r="J36" s="5">
        <f t="shared" si="11"/>
        <v>0.40350877192982454</v>
      </c>
      <c r="K36" s="5">
        <f t="shared" si="11"/>
        <v>0.36842105263157893</v>
      </c>
      <c r="L36" s="5">
        <f t="shared" si="11"/>
        <v>0.28947368421052633</v>
      </c>
      <c r="M36" s="5">
        <f t="shared" si="11"/>
        <v>0.21052631578947367</v>
      </c>
      <c r="N36" s="5">
        <f t="shared" si="11"/>
        <v>0.36842105263157893</v>
      </c>
      <c r="O36" s="5">
        <f t="shared" si="11"/>
        <v>0.43859649122807015</v>
      </c>
      <c r="P36" s="5">
        <f t="shared" si="11"/>
        <v>0.84210526315789469</v>
      </c>
      <c r="Q36" s="5">
        <f t="shared" si="11"/>
        <v>0.22807017543859648</v>
      </c>
      <c r="R36" s="6">
        <f t="shared" si="11"/>
        <v>0.35087719298245612</v>
      </c>
    </row>
    <row r="37" spans="2:18" x14ac:dyDescent="0.25">
      <c r="B37" s="45"/>
      <c r="C37" s="42"/>
      <c r="D37" s="43"/>
      <c r="E37" s="23">
        <v>2</v>
      </c>
      <c r="F37" s="19">
        <f t="shared" ref="F37:R37" si="12">F17/57</f>
        <v>0.12280701754385964</v>
      </c>
      <c r="G37" s="5">
        <f t="shared" si="12"/>
        <v>0.56140350877192979</v>
      </c>
      <c r="H37" s="5">
        <f t="shared" si="12"/>
        <v>0.43859649122807015</v>
      </c>
      <c r="I37" s="5">
        <f t="shared" si="12"/>
        <v>0.47368421052631576</v>
      </c>
      <c r="J37" s="5">
        <f t="shared" si="12"/>
        <v>0.40350877192982454</v>
      </c>
      <c r="K37" s="5">
        <f t="shared" si="12"/>
        <v>0.36842105263157893</v>
      </c>
      <c r="L37" s="5">
        <f t="shared" si="12"/>
        <v>0.28947368421052633</v>
      </c>
      <c r="M37" s="5">
        <f t="shared" si="12"/>
        <v>0.21052631578947367</v>
      </c>
      <c r="N37" s="5">
        <f t="shared" si="12"/>
        <v>0.38596491228070173</v>
      </c>
      <c r="O37" s="5">
        <f t="shared" si="12"/>
        <v>0.45614035087719296</v>
      </c>
      <c r="P37" s="5">
        <f t="shared" si="12"/>
        <v>0.84210526315789469</v>
      </c>
      <c r="Q37" s="5">
        <f t="shared" si="12"/>
        <v>0.22807017543859648</v>
      </c>
      <c r="R37" s="6">
        <f t="shared" si="12"/>
        <v>0.36842105263157893</v>
      </c>
    </row>
    <row r="38" spans="2:18" x14ac:dyDescent="0.25">
      <c r="B38" s="45"/>
      <c r="C38" s="38" t="s">
        <v>17</v>
      </c>
      <c r="D38" s="39"/>
      <c r="E38" s="22">
        <v>0</v>
      </c>
      <c r="F38" s="18">
        <f t="shared" ref="F38:R38" si="13">F18/57</f>
        <v>0.50877192982456143</v>
      </c>
      <c r="G38" s="9">
        <f t="shared" si="13"/>
        <v>0.8771929824561403</v>
      </c>
      <c r="H38" s="9">
        <f t="shared" si="13"/>
        <v>0.52631578947368418</v>
      </c>
      <c r="I38" s="9">
        <f t="shared" si="13"/>
        <v>0.91228070175438591</v>
      </c>
      <c r="J38" s="9">
        <f t="shared" si="13"/>
        <v>0.54385964912280704</v>
      </c>
      <c r="K38" s="9">
        <f t="shared" si="13"/>
        <v>0.45614035087719296</v>
      </c>
      <c r="L38" s="9">
        <f t="shared" si="13"/>
        <v>0.51754385964912286</v>
      </c>
      <c r="M38" s="9">
        <f t="shared" si="13"/>
        <v>0.57894736842105265</v>
      </c>
      <c r="N38" s="9">
        <f t="shared" si="13"/>
        <v>0.94736842105263153</v>
      </c>
      <c r="O38" s="9">
        <f t="shared" si="13"/>
        <v>0.61403508771929827</v>
      </c>
      <c r="P38" s="9">
        <f t="shared" si="13"/>
        <v>0.92982456140350878</v>
      </c>
      <c r="Q38" s="9">
        <f t="shared" si="13"/>
        <v>0.59649122807017541</v>
      </c>
      <c r="R38" s="10">
        <f t="shared" si="13"/>
        <v>0.96491228070175439</v>
      </c>
    </row>
    <row r="39" spans="2:18" x14ac:dyDescent="0.25">
      <c r="B39" s="45"/>
      <c r="C39" s="40"/>
      <c r="D39" s="41"/>
      <c r="E39" s="22">
        <v>1</v>
      </c>
      <c r="F39" s="19">
        <f t="shared" ref="F39:R39" si="14">F19/57</f>
        <v>0.42105263157894735</v>
      </c>
      <c r="G39" s="5">
        <f t="shared" si="14"/>
        <v>0.84210526315789469</v>
      </c>
      <c r="H39" s="5">
        <f t="shared" si="14"/>
        <v>0.54385964912280704</v>
      </c>
      <c r="I39" s="5">
        <f t="shared" si="14"/>
        <v>0.89473684210526316</v>
      </c>
      <c r="J39" s="5">
        <f t="shared" si="14"/>
        <v>0.50877192982456143</v>
      </c>
      <c r="K39" s="5">
        <f t="shared" si="14"/>
        <v>0.38596491228070173</v>
      </c>
      <c r="L39" s="5">
        <f t="shared" si="14"/>
        <v>0.45614035087719296</v>
      </c>
      <c r="M39" s="5">
        <f t="shared" si="14"/>
        <v>0.52631578947368418</v>
      </c>
      <c r="N39" s="5">
        <f t="shared" si="14"/>
        <v>0.92982456140350878</v>
      </c>
      <c r="O39" s="5">
        <f t="shared" si="14"/>
        <v>0.59649122807017541</v>
      </c>
      <c r="P39" s="5">
        <f t="shared" si="14"/>
        <v>0.92982456140350878</v>
      </c>
      <c r="Q39" s="5">
        <f t="shared" si="14"/>
        <v>0.61403508771929827</v>
      </c>
      <c r="R39" s="6">
        <f t="shared" si="14"/>
        <v>0.77192982456140347</v>
      </c>
    </row>
    <row r="40" spans="2:18" x14ac:dyDescent="0.25">
      <c r="B40" s="46"/>
      <c r="C40" s="42"/>
      <c r="D40" s="43"/>
      <c r="E40" s="23">
        <v>2</v>
      </c>
      <c r="F40" s="20">
        <f t="shared" ref="F40:R40" si="15">F20/57</f>
        <v>0.40350877192982454</v>
      </c>
      <c r="G40" s="7">
        <f t="shared" si="15"/>
        <v>0.77192982456140347</v>
      </c>
      <c r="H40" s="7">
        <f t="shared" si="15"/>
        <v>0.49122807017543857</v>
      </c>
      <c r="I40" s="7">
        <f t="shared" si="15"/>
        <v>0.8771929824561403</v>
      </c>
      <c r="J40" s="7">
        <f t="shared" si="15"/>
        <v>0.50877192982456143</v>
      </c>
      <c r="K40" s="7">
        <f t="shared" si="15"/>
        <v>0.42105263157894735</v>
      </c>
      <c r="L40" s="7">
        <f t="shared" si="15"/>
        <v>0.51754385964912286</v>
      </c>
      <c r="M40" s="7">
        <f t="shared" si="15"/>
        <v>0.61403508771929827</v>
      </c>
      <c r="N40" s="7">
        <f t="shared" si="15"/>
        <v>0.92982456140350878</v>
      </c>
      <c r="O40" s="7">
        <f t="shared" si="15"/>
        <v>0.57894736842105265</v>
      </c>
      <c r="P40" s="7">
        <f t="shared" si="15"/>
        <v>0.92982456140350878</v>
      </c>
      <c r="Q40" s="7">
        <f t="shared" si="15"/>
        <v>0.61403508771929827</v>
      </c>
      <c r="R40" s="8">
        <f t="shared" si="15"/>
        <v>0.91228070175438591</v>
      </c>
    </row>
  </sheetData>
  <mergeCells count="14">
    <mergeCell ref="F24:R24"/>
    <mergeCell ref="C26:D28"/>
    <mergeCell ref="B29:B40"/>
    <mergeCell ref="C29:D31"/>
    <mergeCell ref="C32:D34"/>
    <mergeCell ref="C35:D37"/>
    <mergeCell ref="C38:D40"/>
    <mergeCell ref="F4:R4"/>
    <mergeCell ref="C6:D8"/>
    <mergeCell ref="B9:B20"/>
    <mergeCell ref="C9:D11"/>
    <mergeCell ref="C12:D14"/>
    <mergeCell ref="C15:D17"/>
    <mergeCell ref="C18:D20"/>
  </mergeCells>
  <conditionalFormatting sqref="F6:K20 N6:R20 M6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:M20 L6:L20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:R40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TopA</vt:lpstr>
      <vt:lpstr>TopB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Shin</dc:creator>
  <cp:lastModifiedBy>Janis Shin</cp:lastModifiedBy>
  <dcterms:created xsi:type="dcterms:W3CDTF">2024-02-27T19:40:25Z</dcterms:created>
  <dcterms:modified xsi:type="dcterms:W3CDTF">2024-03-13T05:59:17Z</dcterms:modified>
</cp:coreProperties>
</file>