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o/Library/Mobile Documents/iCloud~md~obsidian/Documents/ETH/PPC_Meister/ppc_skripts_reports/LFK_Auswertung/raw_data/"/>
    </mc:Choice>
  </mc:AlternateContent>
  <xr:revisionPtr revIDLastSave="0" documentId="13_ncr:1_{3F2B1F1D-EE8A-5045-B949-09EFEFC60EE2}" xr6:coauthVersionLast="36" xr6:coauthVersionMax="47" xr10:uidLastSave="{00000000-0000-0000-0000-000000000000}"/>
  <bookViews>
    <workbookView xWindow="38400" yWindow="500" windowWidth="38400" windowHeight="21100" activeTab="3" xr2:uid="{7A720E7D-8133-ED4F-A360-5A7C09767869}"/>
  </bookViews>
  <sheets>
    <sheet name="H2O_deion." sheetId="1" r:id="rId1"/>
    <sheet name="H2O_trink" sheetId="7" r:id="rId2"/>
    <sheet name="H2O_reinst" sheetId="8" r:id="rId3"/>
    <sheet name="temperatur" sheetId="2" r:id="rId4"/>
    <sheet name="molar LFK_K2CO3" sheetId="3" r:id="rId5"/>
    <sheet name="Konz. abhängig" sheetId="4" r:id="rId6"/>
    <sheet name="LFK_titration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3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" i="4"/>
  <c r="E5" i="4"/>
  <c r="E6" i="4"/>
  <c r="E7" i="4"/>
  <c r="E8" i="4"/>
  <c r="E3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3" i="4"/>
  <c r="E2" i="4"/>
  <c r="D2" i="3"/>
  <c r="D3" i="3"/>
  <c r="I2" i="3"/>
  <c r="I4" i="3"/>
  <c r="I3" i="3"/>
  <c r="D4" i="3"/>
</calcChain>
</file>

<file path=xl/sharedStrings.xml><?xml version="1.0" encoding="utf-8"?>
<sst xmlns="http://schemas.openxmlformats.org/spreadsheetml/2006/main" count="34" uniqueCount="25">
  <si>
    <t>kappa</t>
  </si>
  <si>
    <t>temp</t>
  </si>
  <si>
    <t>molar LFK</t>
  </si>
  <si>
    <t>sqrt©</t>
  </si>
  <si>
    <t>k_mass</t>
  </si>
  <si>
    <t>k_temp.</t>
  </si>
  <si>
    <t>na_mass</t>
  </si>
  <si>
    <t>na_molar LFK</t>
  </si>
  <si>
    <t>k_molar LFK</t>
  </si>
  <si>
    <t>0.5298g (500ml sol)</t>
  </si>
  <si>
    <t>1.3895g (100 ml sol)</t>
  </si>
  <si>
    <t>na_temp.</t>
  </si>
  <si>
    <t>k_concentration (M)</t>
  </si>
  <si>
    <t>na_concentration (M)</t>
  </si>
  <si>
    <t>k_kappa (mS/cm)</t>
  </si>
  <si>
    <t>na_kappa (mS/cm)</t>
  </si>
  <si>
    <t>temp (°C)</t>
  </si>
  <si>
    <t>kappa (mS/cm)</t>
  </si>
  <si>
    <t>kappa (microS/cm)</t>
  </si>
  <si>
    <t>V (ml)</t>
  </si>
  <si>
    <t>delta V (ml)</t>
  </si>
  <si>
    <t>c_na (M bzw. mol/L)</t>
  </si>
  <si>
    <t>kappa (µS/cm)</t>
  </si>
  <si>
    <t>v_delta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</si>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</sst>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temperatur!$A$2:$A$27</c:f>
              <c:numCache>
                <c:formatCode>General</c:formatCode>
                <c:ptCount val="26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</c:numCache>
            </c:numRef>
          </c:xVal>
          <c:yVal>
            <c:numRef>
              <c:f>temperatur!$B$2:$B$27</c:f>
              <c:numCache>
                <c:formatCode>General</c:formatCode>
                <c:ptCount val="26"/>
                <c:pt idx="0">
                  <c:v>30.15</c:v>
                </c:pt>
                <c:pt idx="1">
                  <c:v>29.69</c:v>
                </c:pt>
                <c:pt idx="2">
                  <c:v>29.28</c:v>
                </c:pt>
                <c:pt idx="3">
                  <c:v>28.84</c:v>
                </c:pt>
                <c:pt idx="4">
                  <c:v>28.43</c:v>
                </c:pt>
                <c:pt idx="5">
                  <c:v>27.97</c:v>
                </c:pt>
                <c:pt idx="6">
                  <c:v>27.55</c:v>
                </c:pt>
                <c:pt idx="7">
                  <c:v>27.12</c:v>
                </c:pt>
                <c:pt idx="8">
                  <c:v>26.69</c:v>
                </c:pt>
                <c:pt idx="9">
                  <c:v>26.26</c:v>
                </c:pt>
                <c:pt idx="10">
                  <c:v>25.84</c:v>
                </c:pt>
                <c:pt idx="11">
                  <c:v>25.43</c:v>
                </c:pt>
                <c:pt idx="12">
                  <c:v>24.98</c:v>
                </c:pt>
                <c:pt idx="13">
                  <c:v>24.57</c:v>
                </c:pt>
                <c:pt idx="14">
                  <c:v>24.17</c:v>
                </c:pt>
                <c:pt idx="15">
                  <c:v>23.74</c:v>
                </c:pt>
                <c:pt idx="16">
                  <c:v>23.34</c:v>
                </c:pt>
                <c:pt idx="17">
                  <c:v>22.92</c:v>
                </c:pt>
                <c:pt idx="18">
                  <c:v>22.5</c:v>
                </c:pt>
                <c:pt idx="19">
                  <c:v>22.1</c:v>
                </c:pt>
                <c:pt idx="20">
                  <c:v>21.67</c:v>
                </c:pt>
                <c:pt idx="21">
                  <c:v>21.28</c:v>
                </c:pt>
                <c:pt idx="22">
                  <c:v>20.86</c:v>
                </c:pt>
                <c:pt idx="23">
                  <c:v>20.46</c:v>
                </c:pt>
                <c:pt idx="24">
                  <c:v>20.07</c:v>
                </c:pt>
                <c:pt idx="25">
                  <c:v>19.649999999999999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2-4B44-A475-2A931DF9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51824"/>
        <c:axId val="1862448608"/>
      </c:scatterChart>
      <c:valAx>
        <c:axId val="17973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48608"/>
        <c:crosses val="autoZero"/>
        <c:crossBetween val="midCat"/>
      </c:valAx>
      <c:valAx>
        <c:axId val="18624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Leitfähigkeitstitration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LFK_titration!$B$2:$B$45</c:f>
              <c:numCache>
                <c:formatCode>0.000</c:formatCode>
                <c:ptCount val="44"/>
                <c:pt idx="0">
                  <c:v>0</c:v>
                </c:pt>
                <c:pt idx="1">
                  <c:v>0.54800000000000004</c:v>
                </c:pt>
                <c:pt idx="2">
                  <c:v>1.048</c:v>
                </c:pt>
                <c:pt idx="3">
                  <c:v>1.742</c:v>
                </c:pt>
                <c:pt idx="4">
                  <c:v>2.028</c:v>
                </c:pt>
                <c:pt idx="5">
                  <c:v>2.4940000000000002</c:v>
                </c:pt>
                <c:pt idx="6">
                  <c:v>2.996</c:v>
                </c:pt>
                <c:pt idx="7">
                  <c:v>3.492</c:v>
                </c:pt>
                <c:pt idx="8">
                  <c:v>4.016</c:v>
                </c:pt>
                <c:pt idx="9">
                  <c:v>4.5659999999999998</c:v>
                </c:pt>
                <c:pt idx="10">
                  <c:v>5.0540000000000003</c:v>
                </c:pt>
                <c:pt idx="11">
                  <c:v>5.77</c:v>
                </c:pt>
                <c:pt idx="12">
                  <c:v>6.0259999999999998</c:v>
                </c:pt>
                <c:pt idx="13">
                  <c:v>6.5460000000000003</c:v>
                </c:pt>
                <c:pt idx="14">
                  <c:v>7.0119999999999996</c:v>
                </c:pt>
                <c:pt idx="15">
                  <c:v>8.0459999999999994</c:v>
                </c:pt>
                <c:pt idx="16">
                  <c:v>8.5359999999999996</c:v>
                </c:pt>
                <c:pt idx="17">
                  <c:v>9.0239999999999991</c:v>
                </c:pt>
                <c:pt idx="18">
                  <c:v>9.5359999999999996</c:v>
                </c:pt>
                <c:pt idx="19">
                  <c:v>10.002000000000001</c:v>
                </c:pt>
                <c:pt idx="20">
                  <c:v>10.53</c:v>
                </c:pt>
                <c:pt idx="21">
                  <c:v>10.994</c:v>
                </c:pt>
                <c:pt idx="22">
                  <c:v>11.561999999999999</c:v>
                </c:pt>
                <c:pt idx="23">
                  <c:v>11.997999999999999</c:v>
                </c:pt>
                <c:pt idx="24">
                  <c:v>12.522</c:v>
                </c:pt>
                <c:pt idx="25">
                  <c:v>13.03</c:v>
                </c:pt>
                <c:pt idx="26">
                  <c:v>13.564</c:v>
                </c:pt>
                <c:pt idx="27">
                  <c:v>14.032</c:v>
                </c:pt>
                <c:pt idx="28">
                  <c:v>14.56</c:v>
                </c:pt>
                <c:pt idx="29">
                  <c:v>15.006</c:v>
                </c:pt>
                <c:pt idx="30">
                  <c:v>15.561999999999999</c:v>
                </c:pt>
                <c:pt idx="31">
                  <c:v>16.052</c:v>
                </c:pt>
                <c:pt idx="32">
                  <c:v>16.510000000000002</c:v>
                </c:pt>
                <c:pt idx="33">
                  <c:v>17.010000000000002</c:v>
                </c:pt>
                <c:pt idx="34">
                  <c:v>17.553999999999998</c:v>
                </c:pt>
                <c:pt idx="35">
                  <c:v>18.007999999999999</c:v>
                </c:pt>
                <c:pt idx="36">
                  <c:v>18.510000000000002</c:v>
                </c:pt>
                <c:pt idx="37">
                  <c:v>19.05</c:v>
                </c:pt>
                <c:pt idx="38">
                  <c:v>19.526</c:v>
                </c:pt>
                <c:pt idx="39">
                  <c:v>20.004000000000001</c:v>
                </c:pt>
              </c:numCache>
            </c:numRef>
          </c:xVal>
          <c:yVal>
            <c:numRef>
              <c:f>LFK_titration!$A$2:$A$45</c:f>
              <c:numCache>
                <c:formatCode>0.000</c:formatCode>
                <c:ptCount val="44"/>
                <c:pt idx="0">
                  <c:v>2.2469999999999999</c:v>
                </c:pt>
                <c:pt idx="1">
                  <c:v>2.266</c:v>
                </c:pt>
                <c:pt idx="2">
                  <c:v>2.2490000000000001</c:v>
                </c:pt>
                <c:pt idx="3">
                  <c:v>2.254</c:v>
                </c:pt>
                <c:pt idx="4">
                  <c:v>2.2610000000000001</c:v>
                </c:pt>
                <c:pt idx="5">
                  <c:v>2.2599999999999998</c:v>
                </c:pt>
                <c:pt idx="6">
                  <c:v>2.2650000000000001</c:v>
                </c:pt>
                <c:pt idx="7">
                  <c:v>2.262</c:v>
                </c:pt>
                <c:pt idx="8">
                  <c:v>2.2629999999999999</c:v>
                </c:pt>
                <c:pt idx="9">
                  <c:v>2.2639999999999998</c:v>
                </c:pt>
                <c:pt idx="10">
                  <c:v>2.266</c:v>
                </c:pt>
                <c:pt idx="11">
                  <c:v>2.2730000000000001</c:v>
                </c:pt>
                <c:pt idx="12">
                  <c:v>2.27</c:v>
                </c:pt>
                <c:pt idx="13">
                  <c:v>2.2719999999999998</c:v>
                </c:pt>
                <c:pt idx="14">
                  <c:v>2.2749999999999999</c:v>
                </c:pt>
                <c:pt idx="15">
                  <c:v>2.2759999999999998</c:v>
                </c:pt>
                <c:pt idx="16">
                  <c:v>2.2839999999999998</c:v>
                </c:pt>
                <c:pt idx="17">
                  <c:v>2.302</c:v>
                </c:pt>
                <c:pt idx="18">
                  <c:v>2.3370000000000002</c:v>
                </c:pt>
                <c:pt idx="19">
                  <c:v>2.3889999999999998</c:v>
                </c:pt>
                <c:pt idx="20">
                  <c:v>2.4630000000000001</c:v>
                </c:pt>
                <c:pt idx="21">
                  <c:v>2.5329999999999999</c:v>
                </c:pt>
                <c:pt idx="22">
                  <c:v>2.6219999999999999</c:v>
                </c:pt>
                <c:pt idx="23">
                  <c:v>2.6920000000000002</c:v>
                </c:pt>
                <c:pt idx="24">
                  <c:v>2.77</c:v>
                </c:pt>
                <c:pt idx="25">
                  <c:v>2.851</c:v>
                </c:pt>
                <c:pt idx="26">
                  <c:v>2.931</c:v>
                </c:pt>
                <c:pt idx="27">
                  <c:v>3.0019999999999998</c:v>
                </c:pt>
                <c:pt idx="28">
                  <c:v>3.081</c:v>
                </c:pt>
                <c:pt idx="29">
                  <c:v>3.1440000000000001</c:v>
                </c:pt>
                <c:pt idx="30">
                  <c:v>3.2370000000000001</c:v>
                </c:pt>
                <c:pt idx="31">
                  <c:v>3.302</c:v>
                </c:pt>
                <c:pt idx="32">
                  <c:v>3.3620000000000001</c:v>
                </c:pt>
                <c:pt idx="33">
                  <c:v>3.4329999999999998</c:v>
                </c:pt>
                <c:pt idx="34">
                  <c:v>3.5089999999999999</c:v>
                </c:pt>
                <c:pt idx="35">
                  <c:v>3.5710000000000002</c:v>
                </c:pt>
                <c:pt idx="36">
                  <c:v>3.6379999999999999</c:v>
                </c:pt>
                <c:pt idx="37">
                  <c:v>3.7120000000000002</c:v>
                </c:pt>
                <c:pt idx="38">
                  <c:v>3.7749999999999999</c:v>
                </c:pt>
                <c:pt idx="39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9840-B174-F76A0C12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06496"/>
        <c:axId val="1908027552"/>
      </c:scatterChart>
      <c:valAx>
        <c:axId val="1863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27552"/>
        <c:crosses val="autoZero"/>
        <c:crossBetween val="midCat"/>
      </c:valAx>
      <c:valAx>
        <c:axId val="19080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4</xdr:row>
      <xdr:rowOff>133350</xdr:rowOff>
    </xdr:from>
    <xdr:to>
      <xdr:col>9</xdr:col>
      <xdr:colOff>539750</xdr:colOff>
      <xdr:row>14</xdr:row>
      <xdr:rowOff>209550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F48DE0-9346-1E00-3051-B07B9EB5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69850</xdr:rowOff>
    </xdr:from>
    <xdr:to>
      <xdr:col>9</xdr:col>
      <xdr:colOff>222250</xdr:colOff>
      <xdr:row>17</xdr:row>
      <xdr:rowOff>146050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0BEA8-C673-2800-3F9E-98F305C6C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4232-5E6A-584C-BEE7-A5C20F458DCC}">
  <dimension ref="A1:B4"/>
  <sheetViews>
    <sheetView zoomScale="130" zoomScaleNormal="130" workbookViewId="0"/>
  </sheetViews>
  <sheetFormatPr baseColWidth="10" defaultColWidth="15.83203125" defaultRowHeight="21"/>
  <cols>
    <col min="1" max="1" width="22.5" style="1" customWidth="1"/>
    <col min="2" max="16384" width="15.83203125" style="1"/>
  </cols>
  <sheetData>
    <row r="1" spans="1:2">
      <c r="A1" s="1" t="s">
        <v>18</v>
      </c>
      <c r="B1" s="1" t="s">
        <v>1</v>
      </c>
    </row>
    <row r="2" spans="1:2">
      <c r="A2" s="1">
        <v>2.84</v>
      </c>
      <c r="B2" s="1">
        <v>17.2</v>
      </c>
    </row>
    <row r="3" spans="1:2">
      <c r="A3" s="1">
        <v>2.9</v>
      </c>
      <c r="B3" s="1">
        <v>17.3</v>
      </c>
    </row>
    <row r="4" spans="1:2">
      <c r="A4" s="1">
        <v>2.8</v>
      </c>
      <c r="B4" s="1">
        <v>17.3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3B03-C301-4040-90A1-D6FCB5A974B0}">
  <dimension ref="A1:B4"/>
  <sheetViews>
    <sheetView workbookViewId="0"/>
  </sheetViews>
  <sheetFormatPr baseColWidth="10" defaultColWidth="15.83203125" defaultRowHeight="21"/>
  <cols>
    <col min="1" max="1" width="23.5" style="1" customWidth="1"/>
    <col min="2" max="16384" width="15.83203125" style="1"/>
  </cols>
  <sheetData>
    <row r="1" spans="1:2">
      <c r="A1" s="1" t="s">
        <v>18</v>
      </c>
      <c r="B1" s="1" t="s">
        <v>1</v>
      </c>
    </row>
    <row r="2" spans="1:2">
      <c r="A2" s="1">
        <v>289.5</v>
      </c>
      <c r="B2" s="1">
        <v>18.600000000000001</v>
      </c>
    </row>
    <row r="3" spans="1:2">
      <c r="A3" s="1">
        <v>281.10000000000002</v>
      </c>
      <c r="B3" s="1">
        <v>17.7</v>
      </c>
    </row>
    <row r="4" spans="1:2">
      <c r="A4" s="1">
        <v>278.5</v>
      </c>
      <c r="B4" s="1">
        <v>17.399999999999999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271A-7137-B34F-B323-95FF28E5E48A}">
  <dimension ref="A1:B9"/>
  <sheetViews>
    <sheetView workbookViewId="0"/>
  </sheetViews>
  <sheetFormatPr baseColWidth="10" defaultColWidth="15.83203125" defaultRowHeight="21"/>
  <cols>
    <col min="1" max="1" width="23.6640625" style="1" customWidth="1"/>
    <col min="2" max="16384" width="15.83203125" style="1"/>
  </cols>
  <sheetData>
    <row r="1" spans="1:2">
      <c r="A1" s="1" t="s">
        <v>18</v>
      </c>
      <c r="B1" s="1" t="s">
        <v>1</v>
      </c>
    </row>
    <row r="2" spans="1:2">
      <c r="A2" s="1">
        <v>1</v>
      </c>
      <c r="B2" s="1">
        <v>20</v>
      </c>
    </row>
    <row r="3" spans="1:2">
      <c r="A3" s="1">
        <v>1.2</v>
      </c>
      <c r="B3" s="1">
        <v>20</v>
      </c>
    </row>
    <row r="4" spans="1:2">
      <c r="A4" s="1">
        <v>0.97</v>
      </c>
      <c r="B4" s="1">
        <v>19.8</v>
      </c>
    </row>
    <row r="9" spans="1:2">
      <c r="A9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2F4E-A981-7947-A35A-D61C51A0BE4D}">
  <dimension ref="A1:B27"/>
  <sheetViews>
    <sheetView tabSelected="1" workbookViewId="0">
      <selection activeCell="B1" sqref="B1"/>
    </sheetView>
  </sheetViews>
  <sheetFormatPr baseColWidth="10" defaultColWidth="15.83203125" defaultRowHeight="21"/>
  <cols>
    <col min="1" max="1" width="15.83203125" style="1"/>
    <col min="2" max="2" width="18.33203125" style="1" customWidth="1"/>
    <col min="3" max="16384" width="15.83203125" style="1"/>
  </cols>
  <sheetData>
    <row r="1" spans="1:2">
      <c r="A1" s="1" t="s">
        <v>16</v>
      </c>
      <c r="B1" s="1" t="s">
        <v>17</v>
      </c>
    </row>
    <row r="2" spans="1:2">
      <c r="A2" s="1">
        <v>50</v>
      </c>
      <c r="B2" s="1">
        <v>30.15</v>
      </c>
    </row>
    <row r="3" spans="1:2">
      <c r="A3" s="1">
        <v>49</v>
      </c>
      <c r="B3" s="1">
        <v>29.69</v>
      </c>
    </row>
    <row r="4" spans="1:2">
      <c r="A4" s="1">
        <v>48</v>
      </c>
      <c r="B4" s="1">
        <v>29.28</v>
      </c>
    </row>
    <row r="5" spans="1:2">
      <c r="A5" s="1">
        <v>47</v>
      </c>
      <c r="B5" s="1">
        <v>28.84</v>
      </c>
    </row>
    <row r="6" spans="1:2">
      <c r="A6" s="1">
        <v>46</v>
      </c>
      <c r="B6" s="1">
        <v>28.43</v>
      </c>
    </row>
    <row r="7" spans="1:2">
      <c r="A7" s="1">
        <v>45</v>
      </c>
      <c r="B7" s="1">
        <v>27.97</v>
      </c>
    </row>
    <row r="8" spans="1:2">
      <c r="A8" s="1">
        <v>44</v>
      </c>
      <c r="B8" s="1">
        <v>27.55</v>
      </c>
    </row>
    <row r="9" spans="1:2">
      <c r="A9" s="1">
        <v>43</v>
      </c>
      <c r="B9" s="1">
        <v>27.12</v>
      </c>
    </row>
    <row r="10" spans="1:2">
      <c r="A10" s="1">
        <v>42</v>
      </c>
      <c r="B10" s="1">
        <v>26.69</v>
      </c>
    </row>
    <row r="11" spans="1:2">
      <c r="A11" s="1">
        <v>41</v>
      </c>
      <c r="B11" s="1">
        <v>26.26</v>
      </c>
    </row>
    <row r="12" spans="1:2">
      <c r="A12" s="1">
        <v>40</v>
      </c>
      <c r="B12" s="1">
        <v>25.84</v>
      </c>
    </row>
    <row r="13" spans="1:2">
      <c r="A13" s="1">
        <v>39</v>
      </c>
      <c r="B13" s="1">
        <v>25.43</v>
      </c>
    </row>
    <row r="14" spans="1:2">
      <c r="A14" s="1">
        <v>38</v>
      </c>
      <c r="B14" s="1">
        <v>24.98</v>
      </c>
    </row>
    <row r="15" spans="1:2">
      <c r="A15" s="1">
        <v>37</v>
      </c>
      <c r="B15" s="1">
        <v>24.57</v>
      </c>
    </row>
    <row r="16" spans="1:2">
      <c r="A16" s="1">
        <v>36</v>
      </c>
      <c r="B16" s="1">
        <v>24.17</v>
      </c>
    </row>
    <row r="17" spans="1:2">
      <c r="A17" s="1">
        <v>35</v>
      </c>
      <c r="B17" s="1">
        <v>23.74</v>
      </c>
    </row>
    <row r="18" spans="1:2">
      <c r="A18" s="1">
        <v>34</v>
      </c>
      <c r="B18" s="1">
        <v>23.34</v>
      </c>
    </row>
    <row r="19" spans="1:2">
      <c r="A19" s="1">
        <v>33</v>
      </c>
      <c r="B19" s="1">
        <v>22.92</v>
      </c>
    </row>
    <row r="20" spans="1:2">
      <c r="A20" s="1">
        <v>32</v>
      </c>
      <c r="B20" s="1">
        <v>22.5</v>
      </c>
    </row>
    <row r="21" spans="1:2">
      <c r="A21" s="1">
        <v>31</v>
      </c>
      <c r="B21" s="1">
        <v>22.1</v>
      </c>
    </row>
    <row r="22" spans="1:2">
      <c r="A22" s="1">
        <v>30</v>
      </c>
      <c r="B22" s="1">
        <v>21.67</v>
      </c>
    </row>
    <row r="23" spans="1:2">
      <c r="A23" s="1">
        <v>29</v>
      </c>
      <c r="B23" s="1">
        <v>21.28</v>
      </c>
    </row>
    <row r="24" spans="1:2">
      <c r="A24" s="1">
        <v>28</v>
      </c>
      <c r="B24" s="1">
        <v>20.86</v>
      </c>
    </row>
    <row r="25" spans="1:2">
      <c r="A25" s="1">
        <v>27</v>
      </c>
      <c r="B25" s="1">
        <v>20.46</v>
      </c>
    </row>
    <row r="26" spans="1:2">
      <c r="A26" s="1">
        <v>26</v>
      </c>
      <c r="B26" s="1">
        <v>20.07</v>
      </c>
    </row>
    <row r="27" spans="1:2">
      <c r="A27" s="1">
        <v>25</v>
      </c>
      <c r="B27" s="1">
        <v>19.649999999999999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5CE9-DB30-7742-9246-BDCE7CD379D4}">
  <dimension ref="A1:J4"/>
  <sheetViews>
    <sheetView workbookViewId="0">
      <selection activeCell="E5" sqref="E5"/>
    </sheetView>
  </sheetViews>
  <sheetFormatPr baseColWidth="10" defaultColWidth="15.83203125" defaultRowHeight="21"/>
  <cols>
    <col min="1" max="1" width="24.5" style="1" customWidth="1"/>
    <col min="2" max="2" width="23.5" style="1" customWidth="1"/>
    <col min="3" max="3" width="21.83203125" style="1" customWidth="1"/>
    <col min="4" max="5" width="15.83203125" style="1"/>
    <col min="6" max="6" width="23.83203125" style="1" customWidth="1"/>
    <col min="7" max="7" width="26.1640625" style="1" customWidth="1"/>
    <col min="8" max="8" width="23.33203125" style="1" customWidth="1"/>
    <col min="9" max="9" width="17.83203125" style="1" customWidth="1"/>
    <col min="10" max="16384" width="15.83203125" style="1"/>
  </cols>
  <sheetData>
    <row r="1" spans="1:10">
      <c r="A1" s="1" t="s">
        <v>4</v>
      </c>
      <c r="B1" s="1" t="s">
        <v>12</v>
      </c>
      <c r="C1" s="1" t="s">
        <v>14</v>
      </c>
      <c r="D1" s="1" t="s">
        <v>8</v>
      </c>
      <c r="E1" s="1" t="s">
        <v>5</v>
      </c>
      <c r="F1" s="1" t="s">
        <v>6</v>
      </c>
      <c r="G1" s="1" t="s">
        <v>13</v>
      </c>
      <c r="H1" s="1" t="s">
        <v>15</v>
      </c>
      <c r="I1" s="1" t="s">
        <v>7</v>
      </c>
      <c r="J1" s="1" t="s">
        <v>11</v>
      </c>
    </row>
    <row r="2" spans="1:10">
      <c r="A2" s="1" t="s">
        <v>10</v>
      </c>
      <c r="B2" s="1">
        <v>0.01</v>
      </c>
      <c r="C2" s="1">
        <v>2.1629999999999998</v>
      </c>
      <c r="D2" s="1">
        <f>C2/B2</f>
        <v>216.29999999999998</v>
      </c>
      <c r="E2" s="1">
        <v>18.8</v>
      </c>
      <c r="F2" s="1" t="s">
        <v>9</v>
      </c>
      <c r="G2" s="1">
        <v>0.01</v>
      </c>
      <c r="H2" s="1">
        <v>1.7150000000000001</v>
      </c>
      <c r="I2" s="1">
        <f>H2/G2</f>
        <v>171.5</v>
      </c>
      <c r="J2" s="1">
        <v>17.899999999999999</v>
      </c>
    </row>
    <row r="3" spans="1:10">
      <c r="A3" s="1" t="s">
        <v>10</v>
      </c>
      <c r="B3" s="1">
        <v>0.01</v>
      </c>
      <c r="C3" s="1">
        <v>2.19</v>
      </c>
      <c r="D3" s="1">
        <f>C3/B3</f>
        <v>219</v>
      </c>
      <c r="E3" s="1">
        <v>18.399999999999999</v>
      </c>
      <c r="F3" s="1" t="s">
        <v>9</v>
      </c>
      <c r="G3" s="1">
        <v>0.01</v>
      </c>
      <c r="H3" s="1">
        <v>1.72</v>
      </c>
      <c r="I3" s="1">
        <f t="shared" ref="I3:I4" si="0">H3/G3</f>
        <v>172</v>
      </c>
      <c r="J3" s="1">
        <v>17.899999999999999</v>
      </c>
    </row>
    <row r="4" spans="1:10">
      <c r="A4" s="1" t="s">
        <v>10</v>
      </c>
      <c r="B4" s="1">
        <v>0.01</v>
      </c>
      <c r="C4" s="1">
        <v>2.1880000000000002</v>
      </c>
      <c r="D4" s="1">
        <f t="shared" ref="D4" si="1">C4/B4</f>
        <v>218.8</v>
      </c>
      <c r="E4" s="1">
        <v>18.600000000000001</v>
      </c>
      <c r="F4" s="1" t="s">
        <v>9</v>
      </c>
      <c r="G4" s="1">
        <v>0.01</v>
      </c>
      <c r="H4" s="1">
        <v>1.72</v>
      </c>
      <c r="I4" s="1">
        <f t="shared" si="0"/>
        <v>172</v>
      </c>
      <c r="J4" s="1">
        <v>17.899999999999999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7882-D691-9C40-A8A5-AE72F94D39C8}">
  <dimension ref="A1:G42"/>
  <sheetViews>
    <sheetView zoomScale="125" workbookViewId="0">
      <selection activeCell="I5" sqref="I5"/>
    </sheetView>
  </sheetViews>
  <sheetFormatPr baseColWidth="10" defaultColWidth="15.83203125" defaultRowHeight="21"/>
  <cols>
    <col min="1" max="2" width="15.83203125" style="1"/>
    <col min="3" max="3" width="23.6640625" style="1" customWidth="1"/>
    <col min="4" max="4" width="15.83203125" style="1"/>
    <col min="5" max="5" width="22.5" style="1" customWidth="1"/>
    <col min="6" max="16384" width="15.83203125" style="1"/>
  </cols>
  <sheetData>
    <row r="1" spans="1:7">
      <c r="A1" s="1" t="s">
        <v>19</v>
      </c>
      <c r="B1" s="1" t="s">
        <v>20</v>
      </c>
      <c r="C1" s="3" t="s">
        <v>22</v>
      </c>
      <c r="D1" s="1" t="s">
        <v>16</v>
      </c>
      <c r="E1" s="1" t="s">
        <v>21</v>
      </c>
      <c r="F1" s="1" t="s">
        <v>3</v>
      </c>
      <c r="G1" s="1" t="s">
        <v>2</v>
      </c>
    </row>
    <row r="2" spans="1:7">
      <c r="A2" s="1">
        <v>100</v>
      </c>
      <c r="B2" s="1">
        <v>0</v>
      </c>
      <c r="C2" s="1">
        <v>3.6</v>
      </c>
      <c r="D2" s="1">
        <v>18.2</v>
      </c>
      <c r="E2" s="1">
        <f>0.01*(B2/A2+B2)</f>
        <v>0</v>
      </c>
      <c r="F2" s="1">
        <f>SQRT(E2)</f>
        <v>0</v>
      </c>
    </row>
    <row r="3" spans="1:7">
      <c r="A3" s="1">
        <f>$A$2+B3</f>
        <v>100.5</v>
      </c>
      <c r="B3" s="1">
        <f>B2+0.5</f>
        <v>0.5</v>
      </c>
      <c r="C3" s="1">
        <v>15.01</v>
      </c>
      <c r="D3" s="1">
        <v>18.399999999999999</v>
      </c>
      <c r="E3" s="1">
        <f>0.01*(B3/$A$2+B3)</f>
        <v>5.0499999999999998E-3</v>
      </c>
      <c r="F3" s="1">
        <f>SQRT(E3)</f>
        <v>7.1063352017759471E-2</v>
      </c>
      <c r="G3" s="1">
        <f>C3/E3</f>
        <v>2972.2772277227723</v>
      </c>
    </row>
    <row r="4" spans="1:7">
      <c r="A4" s="1">
        <f t="shared" ref="A4:A42" si="0">$A$2+B4</f>
        <v>101</v>
      </c>
      <c r="B4" s="1">
        <f t="shared" ref="B4:B42" si="1">B3+0.5</f>
        <v>1</v>
      </c>
      <c r="C4" s="1">
        <v>27.2</v>
      </c>
      <c r="D4" s="1">
        <v>18.399999999999999</v>
      </c>
      <c r="E4" s="1">
        <f t="shared" ref="E4:E42" si="2">0.01*(B4/$A$2+B4)</f>
        <v>1.01E-2</v>
      </c>
      <c r="F4" s="1">
        <f t="shared" ref="F4:F42" si="3">SQRT(E4)</f>
        <v>0.10049875621120891</v>
      </c>
      <c r="G4" s="1">
        <f t="shared" ref="G4:G42" si="4">C4/E4</f>
        <v>2693.0693069306931</v>
      </c>
    </row>
    <row r="5" spans="1:7">
      <c r="A5" s="1">
        <f t="shared" si="0"/>
        <v>101.5</v>
      </c>
      <c r="B5" s="1">
        <f t="shared" si="1"/>
        <v>1.5</v>
      </c>
      <c r="C5" s="1">
        <v>39.4</v>
      </c>
      <c r="D5" s="1">
        <v>18.5</v>
      </c>
      <c r="E5" s="1">
        <f t="shared" si="2"/>
        <v>1.5149999999999999E-2</v>
      </c>
      <c r="F5" s="1">
        <f t="shared" si="3"/>
        <v>0.1230853362509117</v>
      </c>
      <c r="G5" s="1">
        <f t="shared" si="4"/>
        <v>2600.660066006601</v>
      </c>
    </row>
    <row r="6" spans="1:7">
      <c r="A6" s="1">
        <f t="shared" si="0"/>
        <v>102</v>
      </c>
      <c r="B6" s="1">
        <f t="shared" si="1"/>
        <v>2</v>
      </c>
      <c r="C6" s="1">
        <v>56.61</v>
      </c>
      <c r="D6" s="1">
        <v>18.5</v>
      </c>
      <c r="E6" s="1">
        <f t="shared" si="2"/>
        <v>2.0199999999999999E-2</v>
      </c>
      <c r="F6" s="1">
        <f t="shared" si="3"/>
        <v>0.14212670403551894</v>
      </c>
      <c r="G6" s="1">
        <f t="shared" si="4"/>
        <v>2802.4752475247524</v>
      </c>
    </row>
    <row r="7" spans="1:7">
      <c r="A7" s="1">
        <f t="shared" si="0"/>
        <v>102.5</v>
      </c>
      <c r="B7" s="1">
        <f t="shared" si="1"/>
        <v>2.5</v>
      </c>
      <c r="C7" s="1">
        <v>60.9</v>
      </c>
      <c r="D7" s="1">
        <v>18.600000000000001</v>
      </c>
      <c r="E7" s="1">
        <f t="shared" si="2"/>
        <v>2.5249999999999998E-2</v>
      </c>
      <c r="F7" s="1">
        <f t="shared" si="3"/>
        <v>0.15890248582070704</v>
      </c>
      <c r="G7" s="1">
        <f t="shared" si="4"/>
        <v>2411.8811881188121</v>
      </c>
    </row>
    <row r="8" spans="1:7">
      <c r="A8" s="1">
        <f t="shared" si="0"/>
        <v>103</v>
      </c>
      <c r="B8" s="1">
        <f t="shared" si="1"/>
        <v>3</v>
      </c>
      <c r="C8" s="1">
        <v>71.64</v>
      </c>
      <c r="D8" s="1">
        <v>18.600000000000001</v>
      </c>
      <c r="E8" s="1">
        <f t="shared" si="2"/>
        <v>3.0299999999999997E-2</v>
      </c>
      <c r="F8" s="1">
        <f t="shared" si="3"/>
        <v>0.17406895185529209</v>
      </c>
      <c r="G8" s="1">
        <f t="shared" si="4"/>
        <v>2364.3564356435645</v>
      </c>
    </row>
    <row r="9" spans="1:7">
      <c r="A9" s="1">
        <f t="shared" si="0"/>
        <v>103.5</v>
      </c>
      <c r="B9" s="1">
        <f t="shared" si="1"/>
        <v>3.5</v>
      </c>
      <c r="C9" s="1">
        <v>77.45</v>
      </c>
      <c r="D9" s="1">
        <v>18.600000000000001</v>
      </c>
      <c r="E9" s="1">
        <f t="shared" si="2"/>
        <v>3.5349999999999999E-2</v>
      </c>
      <c r="F9" s="1">
        <f t="shared" si="3"/>
        <v>0.18801595676963165</v>
      </c>
      <c r="G9" s="1">
        <f t="shared" si="4"/>
        <v>2190.9476661951912</v>
      </c>
    </row>
    <row r="10" spans="1:7">
      <c r="A10" s="1">
        <f t="shared" si="0"/>
        <v>104</v>
      </c>
      <c r="B10" s="1">
        <f t="shared" si="1"/>
        <v>4</v>
      </c>
      <c r="C10" s="1">
        <v>90.89</v>
      </c>
      <c r="D10" s="1">
        <v>18.7</v>
      </c>
      <c r="E10" s="1">
        <f t="shared" si="2"/>
        <v>4.0399999999999998E-2</v>
      </c>
      <c r="F10" s="1">
        <f t="shared" si="3"/>
        <v>0.20099751242241781</v>
      </c>
      <c r="G10" s="1">
        <f t="shared" si="4"/>
        <v>2249.7524752475247</v>
      </c>
    </row>
    <row r="11" spans="1:7">
      <c r="A11" s="1">
        <f t="shared" si="0"/>
        <v>104.5</v>
      </c>
      <c r="B11" s="1">
        <f t="shared" si="1"/>
        <v>4.5</v>
      </c>
      <c r="C11" s="1">
        <v>101.3</v>
      </c>
      <c r="D11" s="1">
        <v>18.7</v>
      </c>
      <c r="E11" s="1">
        <f t="shared" si="2"/>
        <v>4.5449999999999997E-2</v>
      </c>
      <c r="F11" s="1">
        <f t="shared" si="3"/>
        <v>0.21319005605327843</v>
      </c>
      <c r="G11" s="1">
        <f t="shared" si="4"/>
        <v>2228.8228822882288</v>
      </c>
    </row>
    <row r="12" spans="1:7">
      <c r="A12" s="1">
        <f t="shared" si="0"/>
        <v>105</v>
      </c>
      <c r="B12" s="1">
        <f t="shared" si="1"/>
        <v>5</v>
      </c>
      <c r="C12" s="1">
        <v>111.1</v>
      </c>
      <c r="D12" s="1">
        <v>18.7</v>
      </c>
      <c r="E12" s="1">
        <f t="shared" si="2"/>
        <v>5.0499999999999996E-2</v>
      </c>
      <c r="F12" s="1">
        <f t="shared" si="3"/>
        <v>0.22472205054244232</v>
      </c>
      <c r="G12" s="1">
        <f t="shared" si="4"/>
        <v>2200</v>
      </c>
    </row>
    <row r="13" spans="1:7">
      <c r="A13" s="1">
        <f t="shared" si="0"/>
        <v>105.5</v>
      </c>
      <c r="B13" s="1">
        <f t="shared" si="1"/>
        <v>5.5</v>
      </c>
      <c r="C13" s="1">
        <v>120.4</v>
      </c>
      <c r="D13" s="1">
        <v>18.7</v>
      </c>
      <c r="E13" s="1">
        <f t="shared" si="2"/>
        <v>5.5549999999999995E-2</v>
      </c>
      <c r="F13" s="1">
        <f t="shared" si="3"/>
        <v>0.2356904749878535</v>
      </c>
      <c r="G13" s="1">
        <f t="shared" si="4"/>
        <v>2167.4167416741675</v>
      </c>
    </row>
    <row r="14" spans="1:7">
      <c r="A14" s="1">
        <f t="shared" si="0"/>
        <v>106</v>
      </c>
      <c r="B14" s="1">
        <f t="shared" si="1"/>
        <v>6</v>
      </c>
      <c r="C14" s="1">
        <v>129.9</v>
      </c>
      <c r="D14" s="1">
        <v>18.8</v>
      </c>
      <c r="E14" s="1">
        <f t="shared" si="2"/>
        <v>6.0599999999999994E-2</v>
      </c>
      <c r="F14" s="1">
        <f t="shared" si="3"/>
        <v>0.2461706725018234</v>
      </c>
      <c r="G14" s="1">
        <f t="shared" si="4"/>
        <v>2143.5643564356437</v>
      </c>
    </row>
    <row r="15" spans="1:7">
      <c r="A15" s="1">
        <f t="shared" si="0"/>
        <v>106.5</v>
      </c>
      <c r="B15" s="1">
        <f t="shared" si="1"/>
        <v>6.5</v>
      </c>
      <c r="C15" s="1">
        <v>138.9</v>
      </c>
      <c r="D15" s="1">
        <v>18.8</v>
      </c>
      <c r="E15" s="1">
        <f t="shared" si="2"/>
        <v>6.565E-2</v>
      </c>
      <c r="F15" s="1">
        <f t="shared" si="3"/>
        <v>0.25622255950637912</v>
      </c>
      <c r="G15" s="1">
        <f t="shared" si="4"/>
        <v>2115.7654226961158</v>
      </c>
    </row>
    <row r="16" spans="1:7">
      <c r="A16" s="1">
        <f t="shared" si="0"/>
        <v>107</v>
      </c>
      <c r="B16" s="1">
        <f t="shared" si="1"/>
        <v>7</v>
      </c>
      <c r="C16" s="1">
        <v>148.30000000000001</v>
      </c>
      <c r="D16" s="1">
        <v>18.8</v>
      </c>
      <c r="E16" s="1">
        <f t="shared" si="2"/>
        <v>7.0699999999999999E-2</v>
      </c>
      <c r="F16" s="1">
        <f t="shared" si="3"/>
        <v>0.2658947160061666</v>
      </c>
      <c r="G16" s="1">
        <f t="shared" si="4"/>
        <v>2097.5954738330979</v>
      </c>
    </row>
    <row r="17" spans="1:7">
      <c r="A17" s="1">
        <f t="shared" si="0"/>
        <v>107.5</v>
      </c>
      <c r="B17" s="1">
        <f t="shared" si="1"/>
        <v>7.5</v>
      </c>
      <c r="C17" s="1">
        <v>157.4</v>
      </c>
      <c r="D17" s="1">
        <v>18.8</v>
      </c>
      <c r="E17" s="1">
        <f t="shared" si="2"/>
        <v>7.5749999999999998E-2</v>
      </c>
      <c r="F17" s="1">
        <f t="shared" si="3"/>
        <v>0.27522717889045767</v>
      </c>
      <c r="G17" s="1">
        <f t="shared" si="4"/>
        <v>2077.8877887788781</v>
      </c>
    </row>
    <row r="18" spans="1:7">
      <c r="A18" s="1">
        <f t="shared" si="0"/>
        <v>108</v>
      </c>
      <c r="B18" s="1">
        <f t="shared" si="1"/>
        <v>8</v>
      </c>
      <c r="C18" s="1">
        <v>165.9</v>
      </c>
      <c r="D18" s="1">
        <v>18.899999999999999</v>
      </c>
      <c r="E18" s="1">
        <f t="shared" si="2"/>
        <v>8.0799999999999997E-2</v>
      </c>
      <c r="F18" s="1">
        <f t="shared" si="3"/>
        <v>0.28425340807103788</v>
      </c>
      <c r="G18" s="1">
        <f t="shared" si="4"/>
        <v>2053.2178217821784</v>
      </c>
    </row>
    <row r="19" spans="1:7">
      <c r="A19" s="1">
        <f t="shared" si="0"/>
        <v>108.5</v>
      </c>
      <c r="B19" s="1">
        <f t="shared" si="1"/>
        <v>8.5</v>
      </c>
      <c r="C19" s="1">
        <v>174.2</v>
      </c>
      <c r="D19" s="1">
        <v>18.899999999999999</v>
      </c>
      <c r="E19" s="1">
        <f t="shared" si="2"/>
        <v>8.585000000000001E-2</v>
      </c>
      <c r="F19" s="1">
        <f t="shared" si="3"/>
        <v>0.29300170647967227</v>
      </c>
      <c r="G19" s="1">
        <f t="shared" si="4"/>
        <v>2029.1205591147345</v>
      </c>
    </row>
    <row r="20" spans="1:7">
      <c r="A20" s="1">
        <f t="shared" si="0"/>
        <v>109</v>
      </c>
      <c r="B20" s="1">
        <f t="shared" si="1"/>
        <v>9</v>
      </c>
      <c r="C20" s="1">
        <v>182.8</v>
      </c>
      <c r="D20" s="1">
        <v>18.899999999999999</v>
      </c>
      <c r="E20" s="1">
        <f t="shared" si="2"/>
        <v>9.0899999999999995E-2</v>
      </c>
      <c r="F20" s="1">
        <f t="shared" si="3"/>
        <v>0.30149626863362672</v>
      </c>
      <c r="G20" s="1">
        <f t="shared" si="4"/>
        <v>2011.0011001100113</v>
      </c>
    </row>
    <row r="21" spans="1:7">
      <c r="A21" s="1">
        <f t="shared" si="0"/>
        <v>109.5</v>
      </c>
      <c r="B21" s="1">
        <f t="shared" si="1"/>
        <v>9.5</v>
      </c>
      <c r="C21" s="1">
        <v>191.2</v>
      </c>
      <c r="D21" s="1">
        <v>18.899999999999999</v>
      </c>
      <c r="E21" s="1">
        <f t="shared" si="2"/>
        <v>9.5950000000000008E-2</v>
      </c>
      <c r="F21" s="1">
        <f t="shared" si="3"/>
        <v>0.30975797003467082</v>
      </c>
      <c r="G21" s="1">
        <f t="shared" si="4"/>
        <v>1992.7045336112556</v>
      </c>
    </row>
    <row r="22" spans="1:7">
      <c r="A22" s="1">
        <f t="shared" si="0"/>
        <v>110</v>
      </c>
      <c r="B22" s="1">
        <f t="shared" si="1"/>
        <v>10</v>
      </c>
      <c r="C22" s="1">
        <v>199.9</v>
      </c>
      <c r="D22" s="1">
        <v>19</v>
      </c>
      <c r="E22" s="1">
        <f t="shared" si="2"/>
        <v>0.10099999999999999</v>
      </c>
      <c r="F22" s="1">
        <f t="shared" si="3"/>
        <v>0.31780497164141408</v>
      </c>
      <c r="G22" s="1">
        <f t="shared" si="4"/>
        <v>1979.2079207920794</v>
      </c>
    </row>
    <row r="23" spans="1:7">
      <c r="A23" s="1">
        <f t="shared" si="0"/>
        <v>110.5</v>
      </c>
      <c r="B23" s="1">
        <f t="shared" si="1"/>
        <v>10.5</v>
      </c>
      <c r="C23" s="1">
        <v>209.2</v>
      </c>
      <c r="D23" s="1">
        <v>19.2</v>
      </c>
      <c r="E23" s="1">
        <f t="shared" si="2"/>
        <v>0.10605000000000001</v>
      </c>
      <c r="F23" s="1">
        <f t="shared" si="3"/>
        <v>0.32565318975867563</v>
      </c>
      <c r="G23" s="1">
        <f t="shared" si="4"/>
        <v>1972.6544082979724</v>
      </c>
    </row>
    <row r="24" spans="1:7">
      <c r="A24" s="1">
        <f t="shared" si="0"/>
        <v>111</v>
      </c>
      <c r="B24" s="1">
        <f t="shared" si="1"/>
        <v>11</v>
      </c>
      <c r="C24" s="1">
        <v>216.7</v>
      </c>
      <c r="D24" s="1">
        <v>19.2</v>
      </c>
      <c r="E24" s="1">
        <f t="shared" si="2"/>
        <v>0.11109999999999999</v>
      </c>
      <c r="F24" s="1">
        <f t="shared" si="3"/>
        <v>0.33331666624997913</v>
      </c>
      <c r="G24" s="1">
        <f t="shared" si="4"/>
        <v>1950.4950495049507</v>
      </c>
    </row>
    <row r="25" spans="1:7">
      <c r="A25" s="1">
        <f t="shared" si="0"/>
        <v>111.5</v>
      </c>
      <c r="B25" s="1">
        <f t="shared" si="1"/>
        <v>11.5</v>
      </c>
      <c r="C25" s="1">
        <v>225.1</v>
      </c>
      <c r="D25" s="1">
        <v>19.2</v>
      </c>
      <c r="E25" s="1">
        <f t="shared" si="2"/>
        <v>0.11615</v>
      </c>
      <c r="F25" s="1">
        <f t="shared" si="3"/>
        <v>0.34080786375903949</v>
      </c>
      <c r="G25" s="1">
        <f t="shared" si="4"/>
        <v>1938.01119242359</v>
      </c>
    </row>
    <row r="26" spans="1:7">
      <c r="A26" s="1">
        <f t="shared" si="0"/>
        <v>112</v>
      </c>
      <c r="B26" s="1">
        <f t="shared" si="1"/>
        <v>12</v>
      </c>
      <c r="C26" s="1">
        <v>232.4</v>
      </c>
      <c r="D26" s="1">
        <v>19.2</v>
      </c>
      <c r="E26" s="1">
        <f t="shared" si="2"/>
        <v>0.12119999999999999</v>
      </c>
      <c r="F26" s="1">
        <f t="shared" si="3"/>
        <v>0.34813790371058417</v>
      </c>
      <c r="G26" s="1">
        <f t="shared" si="4"/>
        <v>1917.4917491749177</v>
      </c>
    </row>
    <row r="27" spans="1:7">
      <c r="A27" s="1">
        <f t="shared" si="0"/>
        <v>112.5</v>
      </c>
      <c r="B27" s="1">
        <f t="shared" si="1"/>
        <v>12.5</v>
      </c>
      <c r="C27" s="1">
        <v>240.7</v>
      </c>
      <c r="D27" s="1">
        <v>19.3</v>
      </c>
      <c r="E27" s="1">
        <f t="shared" si="2"/>
        <v>0.12625</v>
      </c>
      <c r="F27" s="1">
        <f t="shared" si="3"/>
        <v>0.35531676008879737</v>
      </c>
      <c r="G27" s="1">
        <f t="shared" si="4"/>
        <v>1906.5346534653465</v>
      </c>
    </row>
    <row r="28" spans="1:7">
      <c r="A28" s="1">
        <f t="shared" si="0"/>
        <v>113</v>
      </c>
      <c r="B28" s="1">
        <f t="shared" si="1"/>
        <v>13</v>
      </c>
      <c r="C28" s="1">
        <v>248.9</v>
      </c>
      <c r="D28" s="1">
        <v>19.3</v>
      </c>
      <c r="E28" s="1">
        <f t="shared" si="2"/>
        <v>0.1313</v>
      </c>
      <c r="F28" s="1">
        <f t="shared" si="3"/>
        <v>0.36235341863986875</v>
      </c>
      <c r="G28" s="1">
        <f t="shared" si="4"/>
        <v>1895.6587966488958</v>
      </c>
    </row>
    <row r="29" spans="1:7">
      <c r="A29" s="1">
        <f t="shared" si="0"/>
        <v>113.5</v>
      </c>
      <c r="B29" s="1">
        <f t="shared" si="1"/>
        <v>13.5</v>
      </c>
      <c r="C29" s="1">
        <v>256.3</v>
      </c>
      <c r="D29" s="1">
        <v>19.3</v>
      </c>
      <c r="E29" s="1">
        <f t="shared" si="2"/>
        <v>0.13635</v>
      </c>
      <c r="F29" s="1">
        <f t="shared" si="3"/>
        <v>0.36925600875273512</v>
      </c>
      <c r="G29" s="1">
        <f t="shared" si="4"/>
        <v>1879.7213054638798</v>
      </c>
    </row>
    <row r="30" spans="1:7">
      <c r="A30" s="1">
        <f t="shared" si="0"/>
        <v>114</v>
      </c>
      <c r="B30" s="1">
        <f t="shared" si="1"/>
        <v>14</v>
      </c>
      <c r="C30" s="1">
        <v>264.2</v>
      </c>
      <c r="D30" s="1">
        <v>19.3</v>
      </c>
      <c r="E30" s="1">
        <f t="shared" si="2"/>
        <v>0.1414</v>
      </c>
      <c r="F30" s="1">
        <f t="shared" si="3"/>
        <v>0.3760319135392633</v>
      </c>
      <c r="G30" s="1">
        <f t="shared" si="4"/>
        <v>1868.4582743988683</v>
      </c>
    </row>
    <row r="31" spans="1:7">
      <c r="A31" s="1">
        <f t="shared" si="0"/>
        <v>114.5</v>
      </c>
      <c r="B31" s="1">
        <f t="shared" si="1"/>
        <v>14.5</v>
      </c>
      <c r="C31" s="1">
        <v>271.89999999999998</v>
      </c>
      <c r="D31" s="1">
        <v>19.3</v>
      </c>
      <c r="E31" s="1">
        <f t="shared" si="2"/>
        <v>0.14645</v>
      </c>
      <c r="F31" s="1">
        <f t="shared" si="3"/>
        <v>0.38268786236304908</v>
      </c>
      <c r="G31" s="1">
        <f t="shared" si="4"/>
        <v>1856.6063502902014</v>
      </c>
    </row>
    <row r="32" spans="1:7">
      <c r="A32" s="1">
        <f t="shared" si="0"/>
        <v>115</v>
      </c>
      <c r="B32" s="1">
        <f t="shared" si="1"/>
        <v>15</v>
      </c>
      <c r="C32" s="1">
        <v>279.10000000000002</v>
      </c>
      <c r="D32" s="1">
        <v>19.3</v>
      </c>
      <c r="E32" s="1">
        <f t="shared" si="2"/>
        <v>0.1515</v>
      </c>
      <c r="F32" s="1">
        <f t="shared" si="3"/>
        <v>0.38923000912057126</v>
      </c>
      <c r="G32" s="1">
        <f t="shared" si="4"/>
        <v>1842.2442244224424</v>
      </c>
    </row>
    <row r="33" spans="1:7">
      <c r="A33" s="1">
        <f t="shared" si="0"/>
        <v>115.5</v>
      </c>
      <c r="B33" s="1">
        <f t="shared" si="1"/>
        <v>15.5</v>
      </c>
      <c r="C33" s="1">
        <v>286.5</v>
      </c>
      <c r="D33" s="1">
        <v>19.399999999999999</v>
      </c>
      <c r="E33" s="1">
        <f t="shared" si="2"/>
        <v>0.15654999999999999</v>
      </c>
      <c r="F33" s="1">
        <f t="shared" si="3"/>
        <v>0.39566399886772613</v>
      </c>
      <c r="G33" s="1">
        <f t="shared" si="4"/>
        <v>1830.0862344298946</v>
      </c>
    </row>
    <row r="34" spans="1:7">
      <c r="A34" s="1">
        <f t="shared" si="0"/>
        <v>116</v>
      </c>
      <c r="B34" s="1">
        <f t="shared" si="1"/>
        <v>16</v>
      </c>
      <c r="C34" s="1">
        <v>294.2</v>
      </c>
      <c r="D34" s="1">
        <v>19.399999999999999</v>
      </c>
      <c r="E34" s="1">
        <f t="shared" si="2"/>
        <v>0.16159999999999999</v>
      </c>
      <c r="F34" s="1">
        <f t="shared" si="3"/>
        <v>0.40199502484483562</v>
      </c>
      <c r="G34" s="1">
        <f t="shared" si="4"/>
        <v>1820.5445544554455</v>
      </c>
    </row>
    <row r="35" spans="1:7">
      <c r="A35" s="1">
        <f t="shared" si="0"/>
        <v>116.5</v>
      </c>
      <c r="B35" s="1">
        <f t="shared" si="1"/>
        <v>16.5</v>
      </c>
      <c r="C35" s="1">
        <v>301.8</v>
      </c>
      <c r="D35" s="1">
        <v>19.399999999999999</v>
      </c>
      <c r="E35" s="1">
        <f t="shared" si="2"/>
        <v>0.16664999999999999</v>
      </c>
      <c r="F35" s="1">
        <f t="shared" si="3"/>
        <v>0.40822787753900391</v>
      </c>
      <c r="G35" s="1">
        <f t="shared" si="4"/>
        <v>1810.9810981098112</v>
      </c>
    </row>
    <row r="36" spans="1:7">
      <c r="A36" s="1">
        <f t="shared" si="0"/>
        <v>117</v>
      </c>
      <c r="B36" s="1">
        <f t="shared" si="1"/>
        <v>17</v>
      </c>
      <c r="C36" s="1">
        <v>308.60000000000002</v>
      </c>
      <c r="D36" s="1">
        <v>19.399999999999999</v>
      </c>
      <c r="E36" s="1">
        <f t="shared" si="2"/>
        <v>0.17170000000000002</v>
      </c>
      <c r="F36" s="1">
        <f t="shared" si="3"/>
        <v>0.41436698710201325</v>
      </c>
      <c r="G36" s="1">
        <f t="shared" si="4"/>
        <v>1797.3209085614444</v>
      </c>
    </row>
    <row r="37" spans="1:7">
      <c r="A37" s="1">
        <f t="shared" si="0"/>
        <v>117.5</v>
      </c>
      <c r="B37" s="1">
        <f t="shared" si="1"/>
        <v>17.5</v>
      </c>
      <c r="C37" s="1">
        <v>316</v>
      </c>
      <c r="D37" s="1">
        <v>19.399999999999999</v>
      </c>
      <c r="E37" s="1">
        <f t="shared" si="2"/>
        <v>0.17675000000000002</v>
      </c>
      <c r="F37" s="1">
        <f t="shared" si="3"/>
        <v>0.42041646019155815</v>
      </c>
      <c r="G37" s="1">
        <f t="shared" si="4"/>
        <v>1787.8359264497876</v>
      </c>
    </row>
    <row r="38" spans="1:7">
      <c r="A38" s="1">
        <f t="shared" si="0"/>
        <v>118</v>
      </c>
      <c r="B38" s="1">
        <f t="shared" si="1"/>
        <v>18</v>
      </c>
      <c r="C38" s="1">
        <v>323.10000000000002</v>
      </c>
      <c r="D38" s="1">
        <v>19.399999999999999</v>
      </c>
      <c r="E38" s="1">
        <f t="shared" si="2"/>
        <v>0.18179999999999999</v>
      </c>
      <c r="F38" s="1">
        <f t="shared" si="3"/>
        <v>0.42638011210655685</v>
      </c>
      <c r="G38" s="1">
        <f t="shared" si="4"/>
        <v>1777.2277227722775</v>
      </c>
    </row>
    <row r="39" spans="1:7">
      <c r="A39" s="1">
        <f t="shared" si="0"/>
        <v>118.5</v>
      </c>
      <c r="B39" s="1">
        <f t="shared" si="1"/>
        <v>18.5</v>
      </c>
      <c r="C39" s="1">
        <v>330.8</v>
      </c>
      <c r="D39" s="1">
        <v>19.5</v>
      </c>
      <c r="E39" s="1">
        <f t="shared" si="2"/>
        <v>0.18684999999999999</v>
      </c>
      <c r="F39" s="1">
        <f t="shared" si="3"/>
        <v>0.43226149493101973</v>
      </c>
      <c r="G39" s="1">
        <f t="shared" si="4"/>
        <v>1770.4040674337705</v>
      </c>
    </row>
    <row r="40" spans="1:7">
      <c r="A40" s="1">
        <f t="shared" si="0"/>
        <v>119</v>
      </c>
      <c r="B40" s="1">
        <f t="shared" si="1"/>
        <v>19</v>
      </c>
      <c r="C40" s="1">
        <v>336.8</v>
      </c>
      <c r="D40" s="1">
        <v>19.5</v>
      </c>
      <c r="E40" s="1">
        <f t="shared" si="2"/>
        <v>0.19190000000000002</v>
      </c>
      <c r="F40" s="1">
        <f t="shared" si="3"/>
        <v>0.43806392227619023</v>
      </c>
      <c r="G40" s="1">
        <f t="shared" si="4"/>
        <v>1755.0807712350181</v>
      </c>
    </row>
    <row r="41" spans="1:7">
      <c r="A41" s="1">
        <f t="shared" si="0"/>
        <v>119.5</v>
      </c>
      <c r="B41" s="1">
        <f t="shared" si="1"/>
        <v>19.5</v>
      </c>
      <c r="C41" s="1">
        <v>344.3</v>
      </c>
      <c r="D41" s="1">
        <v>19.5</v>
      </c>
      <c r="E41" s="1">
        <f t="shared" si="2"/>
        <v>0.19695000000000001</v>
      </c>
      <c r="F41" s="1">
        <f t="shared" si="3"/>
        <v>0.44379049111038871</v>
      </c>
      <c r="G41" s="1">
        <f t="shared" si="4"/>
        <v>1748.1594313277481</v>
      </c>
    </row>
    <row r="42" spans="1:7">
      <c r="A42" s="1">
        <f t="shared" si="0"/>
        <v>120</v>
      </c>
      <c r="B42" s="1">
        <f t="shared" si="1"/>
        <v>20</v>
      </c>
      <c r="C42" s="1">
        <v>350.6</v>
      </c>
      <c r="D42" s="1">
        <v>19.5</v>
      </c>
      <c r="E42" s="1">
        <f t="shared" si="2"/>
        <v>0.20199999999999999</v>
      </c>
      <c r="F42" s="1">
        <f t="shared" si="3"/>
        <v>0.44944410108488464</v>
      </c>
      <c r="G42" s="1">
        <f t="shared" si="4"/>
        <v>1735.6435643564359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8A47-1F08-A24C-8B6B-FB3E2BE62763}">
  <dimension ref="A1:C41"/>
  <sheetViews>
    <sheetView zoomScale="69" workbookViewId="0">
      <selection activeCell="A2" sqref="A2:XFD3"/>
    </sheetView>
  </sheetViews>
  <sheetFormatPr baseColWidth="10" defaultColWidth="15.83203125" defaultRowHeight="21"/>
  <cols>
    <col min="1" max="16384" width="15.83203125" style="1"/>
  </cols>
  <sheetData>
    <row r="1" spans="1:3">
      <c r="A1" s="1" t="s">
        <v>0</v>
      </c>
      <c r="B1" s="1" t="s">
        <v>23</v>
      </c>
      <c r="C1" s="1" t="s">
        <v>24</v>
      </c>
    </row>
    <row r="2" spans="1:3">
      <c r="A2" s="4">
        <v>2.2469999999999999</v>
      </c>
      <c r="B2" s="4">
        <v>0</v>
      </c>
      <c r="C2" s="1">
        <v>20.2</v>
      </c>
    </row>
    <row r="3" spans="1:3">
      <c r="A3" s="4">
        <v>2.266</v>
      </c>
      <c r="B3" s="4">
        <v>0.54800000000000004</v>
      </c>
      <c r="C3" s="1">
        <v>20.2</v>
      </c>
    </row>
    <row r="4" spans="1:3">
      <c r="A4" s="4">
        <v>2.2490000000000001</v>
      </c>
      <c r="B4" s="4">
        <v>1.048</v>
      </c>
    </row>
    <row r="5" spans="1:3">
      <c r="A5" s="4">
        <v>2.254</v>
      </c>
      <c r="B5" s="4">
        <v>1.742</v>
      </c>
    </row>
    <row r="6" spans="1:3">
      <c r="A6" s="4">
        <v>2.2610000000000001</v>
      </c>
      <c r="B6" s="4">
        <v>2.028</v>
      </c>
    </row>
    <row r="7" spans="1:3">
      <c r="A7" s="4">
        <v>2.2599999999999998</v>
      </c>
      <c r="B7" s="4">
        <v>2.4940000000000002</v>
      </c>
    </row>
    <row r="8" spans="1:3">
      <c r="A8" s="4">
        <v>2.2650000000000001</v>
      </c>
      <c r="B8" s="4">
        <v>2.996</v>
      </c>
    </row>
    <row r="9" spans="1:3">
      <c r="A9" s="4">
        <v>2.262</v>
      </c>
      <c r="B9" s="4">
        <v>3.492</v>
      </c>
    </row>
    <row r="10" spans="1:3">
      <c r="A10" s="4">
        <v>2.2629999999999999</v>
      </c>
      <c r="B10" s="4">
        <v>4.016</v>
      </c>
    </row>
    <row r="11" spans="1:3">
      <c r="A11" s="4">
        <v>2.2639999999999998</v>
      </c>
      <c r="B11" s="4">
        <v>4.5659999999999998</v>
      </c>
    </row>
    <row r="12" spans="1:3">
      <c r="A12" s="4">
        <v>2.266</v>
      </c>
      <c r="B12" s="4">
        <v>5.0540000000000003</v>
      </c>
    </row>
    <row r="13" spans="1:3">
      <c r="A13" s="4">
        <v>2.2730000000000001</v>
      </c>
      <c r="B13" s="4">
        <v>5.77</v>
      </c>
    </row>
    <row r="14" spans="1:3">
      <c r="A14" s="4">
        <v>2.27</v>
      </c>
      <c r="B14" s="4">
        <v>6.0259999999999998</v>
      </c>
    </row>
    <row r="15" spans="1:3">
      <c r="A15" s="4">
        <v>2.2719999999999998</v>
      </c>
      <c r="B15" s="4">
        <v>6.5460000000000003</v>
      </c>
    </row>
    <row r="16" spans="1:3">
      <c r="A16" s="4">
        <v>2.2749999999999999</v>
      </c>
      <c r="B16" s="4">
        <v>7.0119999999999996</v>
      </c>
    </row>
    <row r="17" spans="1:2">
      <c r="A17" s="4">
        <v>2.2759999999999998</v>
      </c>
      <c r="B17" s="4">
        <v>8.0459999999999994</v>
      </c>
    </row>
    <row r="18" spans="1:2">
      <c r="A18" s="4">
        <v>2.2839999999999998</v>
      </c>
      <c r="B18" s="4">
        <v>8.5359999999999996</v>
      </c>
    </row>
    <row r="19" spans="1:2">
      <c r="A19" s="4">
        <v>2.302</v>
      </c>
      <c r="B19" s="4">
        <v>9.0239999999999991</v>
      </c>
    </row>
    <row r="20" spans="1:2">
      <c r="A20" s="4">
        <v>2.3370000000000002</v>
      </c>
      <c r="B20" s="4">
        <v>9.5359999999999996</v>
      </c>
    </row>
    <row r="21" spans="1:2">
      <c r="A21" s="4">
        <v>2.3889999999999998</v>
      </c>
      <c r="B21" s="4">
        <v>10.002000000000001</v>
      </c>
    </row>
    <row r="22" spans="1:2">
      <c r="A22" s="4">
        <v>2.4630000000000001</v>
      </c>
      <c r="B22" s="4">
        <v>10.53</v>
      </c>
    </row>
    <row r="23" spans="1:2">
      <c r="A23" s="4">
        <v>2.5329999999999999</v>
      </c>
      <c r="B23" s="4">
        <v>10.994</v>
      </c>
    </row>
    <row r="24" spans="1:2">
      <c r="A24" s="4">
        <v>2.6219999999999999</v>
      </c>
      <c r="B24" s="4">
        <v>11.561999999999999</v>
      </c>
    </row>
    <row r="25" spans="1:2">
      <c r="A25" s="4">
        <v>2.6920000000000002</v>
      </c>
      <c r="B25" s="4">
        <v>11.997999999999999</v>
      </c>
    </row>
    <row r="26" spans="1:2">
      <c r="A26" s="4">
        <v>2.77</v>
      </c>
      <c r="B26" s="4">
        <v>12.522</v>
      </c>
    </row>
    <row r="27" spans="1:2">
      <c r="A27" s="4">
        <v>2.851</v>
      </c>
      <c r="B27" s="4">
        <v>13.03</v>
      </c>
    </row>
    <row r="28" spans="1:2">
      <c r="A28" s="4">
        <v>2.931</v>
      </c>
      <c r="B28" s="4">
        <v>13.564</v>
      </c>
    </row>
    <row r="29" spans="1:2">
      <c r="A29" s="4">
        <v>3.0019999999999998</v>
      </c>
      <c r="B29" s="4">
        <v>14.032</v>
      </c>
    </row>
    <row r="30" spans="1:2">
      <c r="A30" s="4">
        <v>3.081</v>
      </c>
      <c r="B30" s="4">
        <v>14.56</v>
      </c>
    </row>
    <row r="31" spans="1:2">
      <c r="A31" s="4">
        <v>3.1440000000000001</v>
      </c>
      <c r="B31" s="4">
        <v>15.006</v>
      </c>
    </row>
    <row r="32" spans="1:2">
      <c r="A32" s="4">
        <v>3.2370000000000001</v>
      </c>
      <c r="B32" s="4">
        <v>15.561999999999999</v>
      </c>
    </row>
    <row r="33" spans="1:2">
      <c r="A33" s="4">
        <v>3.302</v>
      </c>
      <c r="B33" s="4">
        <v>16.052</v>
      </c>
    </row>
    <row r="34" spans="1:2">
      <c r="A34" s="4">
        <v>3.3620000000000001</v>
      </c>
      <c r="B34" s="4">
        <v>16.510000000000002</v>
      </c>
    </row>
    <row r="35" spans="1:2">
      <c r="A35" s="4">
        <v>3.4329999999999998</v>
      </c>
      <c r="B35" s="4">
        <v>17.010000000000002</v>
      </c>
    </row>
    <row r="36" spans="1:2">
      <c r="A36" s="4">
        <v>3.5089999999999999</v>
      </c>
      <c r="B36" s="4">
        <v>17.553999999999998</v>
      </c>
    </row>
    <row r="37" spans="1:2">
      <c r="A37" s="4">
        <v>3.5710000000000002</v>
      </c>
      <c r="B37" s="4">
        <v>18.007999999999999</v>
      </c>
    </row>
    <row r="38" spans="1:2">
      <c r="A38" s="4">
        <v>3.6379999999999999</v>
      </c>
      <c r="B38" s="4">
        <v>18.510000000000002</v>
      </c>
    </row>
    <row r="39" spans="1:2">
      <c r="A39" s="4">
        <v>3.7120000000000002</v>
      </c>
      <c r="B39" s="4">
        <v>19.05</v>
      </c>
    </row>
    <row r="40" spans="1:2">
      <c r="A40" s="4">
        <v>3.7749999999999999</v>
      </c>
      <c r="B40" s="4">
        <v>19.526</v>
      </c>
    </row>
    <row r="41" spans="1:2">
      <c r="A41" s="4">
        <v>3.84</v>
      </c>
      <c r="B41" s="4">
        <v>20.004000000000001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H2O_deion.</vt:lpstr>
      <vt:lpstr>H2O_trink</vt:lpstr>
      <vt:lpstr>H2O_reinst</vt:lpstr>
      <vt:lpstr>temperatur</vt:lpstr>
      <vt:lpstr>molar LFK_K2CO3</vt:lpstr>
      <vt:lpstr>Konz. abhängig</vt:lpstr>
      <vt:lpstr>LFK_titration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Zimmermann  Maria</dc:creator>
  <cp:lastModifiedBy>Janosch Jörg -- Janjo</cp:lastModifiedBy>
  <dcterms:created xsi:type="dcterms:W3CDTF">2024-01-09T00:44:06Z</dcterms:created>
  <dcterms:modified xsi:type="dcterms:W3CDTF">2024-01-25T12:33:42Z</dcterms:modified>
</cp:coreProperties>
</file>